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showInkAnnotation="0" backupFile="1" codeName="ThisWorkbook" autoCompressPictures="0"/>
  <bookViews>
    <workbookView xWindow="6960" yWindow="1080" windowWidth="25600" windowHeight="14960" tabRatio="735" firstSheet="2" activeTab="10"/>
  </bookViews>
  <sheets>
    <sheet name="Calc" sheetId="22" state="hidden" r:id="rId1"/>
    <sheet name="todolist" sheetId="23" state="hidden" r:id="rId2"/>
    <sheet name="Dev" sheetId="24" r:id="rId3"/>
    <sheet name="Prefs_Sites" sheetId="11" r:id="rId4"/>
    <sheet name="Prefs_Classes" sheetId="20" state="hidden" r:id="rId5"/>
    <sheet name="Entrees" sheetId="1" r:id="rId6"/>
    <sheet name="BD_ini" sheetId="2" r:id="rId7"/>
    <sheet name="Res_ini" sheetId="4" r:id="rId8"/>
    <sheet name="Rés_Stat_Col" sheetId="5" state="hidden" r:id="rId9"/>
    <sheet name="BD_Actu" sheetId="13" state="hidden" r:id="rId10"/>
    <sheet name="BD_annuelles_Benthos" sheetId="9" r:id="rId11"/>
    <sheet name="Res_Benthos_Nom" sheetId="21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9" hidden="1">BD_Actu!$A$20:$BJ$416</definedName>
    <definedName name="_xlnm._FilterDatabase" localSheetId="10" hidden="1">BD_annuelles_Benthos!$A$20:$AC$2744</definedName>
    <definedName name="_xlnm._FilterDatabase" localSheetId="3" hidden="1">Prefs_Sites!$A$20:$I$119</definedName>
    <definedName name="_xlnm._FilterDatabase" localSheetId="11" hidden="1">Res_Benthos_Nom!$I$80:$AM$102</definedName>
    <definedName name="BD_DATA_All">BD_annuelles_Benthos!$A$20:$AC$2765</definedName>
    <definedName name="BDBLCVIS_DataALL">[1]BD_Blc_Visuel!$AA$50:$AJ$100</definedName>
    <definedName name="BDBLCVIS_Date">[1]BD_Blc_Visuel!$AA$49:$AJ$49</definedName>
    <definedName name="BDBLCVIS_Site">[1]BD_Blc_Visuel!$H$50:$H$100</definedName>
    <definedName name="BDBLCVIS_Station">[1]BD_Blc_Visuel!$C$50:$C$100</definedName>
    <definedName name="BDBLCVIS_Transect">[1]BD_Blc_Visuel!$T$50:$T$100</definedName>
    <definedName name="BDINI_CampagneEnCours">BD_ini!$G$18</definedName>
    <definedName name="Chart_Transect">"Chart 6"</definedName>
    <definedName name="DATACOR_Chart_Transect">"Chart 6"</definedName>
    <definedName name="DEV_INFO_InfoGraph">Dev!$J$51:$O$99</definedName>
    <definedName name="DEV_INFO_InfoSheet">Dev!$D$51:$I$99</definedName>
    <definedName name="DEV_NameCorr">Dev!$G$17</definedName>
    <definedName name="DEV_NameErr">Dev!$G$16</definedName>
    <definedName name="INFOBD_Date1">'[1]Info_BD_Cor&amp;BM'!$F$14</definedName>
    <definedName name="INFOBD_Date2">'[1]Info_BD_Cor&amp;BM'!$G$14</definedName>
    <definedName name="INFOBD_Site">'[1]Info_BD_Cor&amp;BM'!$F$11</definedName>
    <definedName name="INFOBD_Station">'[1]Info_BD_Cor&amp;BM'!$F$12</definedName>
    <definedName name="INFOBD_Transect">'[1]Info_BD_Cor&amp;BM'!$F$13</definedName>
    <definedName name="ListeBM_ColGroupe">[1]Liste_BM!$F$100:$F$440</definedName>
    <definedName name="ListeBM_ColSousGroupe">[1]Liste_BM!$H$100:$H$440</definedName>
    <definedName name="ListeBM_ListeLength">[1]Liste_BM!$H$10</definedName>
    <definedName name="ListeCoraux_ColFamille">[1]Liste_Coraux!$J$100:$J$440</definedName>
    <definedName name="ListeCoraux_Listelength">[1]Liste_Coraux!$H$10</definedName>
    <definedName name="Prefs_Liste_BMSG">[1]Préfs!$I$140:$I$170</definedName>
    <definedName name="Prefs_Liste_ClassBM">[1]Préfs!$H$140:$H$170</definedName>
    <definedName name="Prefs_Liste_ClassCor">[1]Préfs!$H$40:$H$70</definedName>
    <definedName name="Prefs_Liste_FamilleCor">[1]Préfs!$I$40:$I$70</definedName>
    <definedName name="Prefs_Liste_GroupeBM">[1]Préfs!$G$140:$G$170</definedName>
    <definedName name="Prefs_Liste_ListeTransect">[1]Sites!$AB$50:$AF$100</definedName>
    <definedName name="Prefs_Liste_N°Site">[1]Sites!$H$30:$H$40</definedName>
    <definedName name="Prefs_Liste_N°ST">[1]Sites!$G$50:$G$100</definedName>
    <definedName name="Prefs_Liste_N°Station">[1]Sites!$I$50:$I$100</definedName>
    <definedName name="Prefs_Liste_ProfStation">[1]Sites!$AG$50:$AK$100</definedName>
    <definedName name="Prefs_Liste_RankBM">[1]Préfs!$C$140:$C$170</definedName>
    <definedName name="Prefs_Liste_RankCor">[1]Préfs!$C$40:$C$70</definedName>
    <definedName name="Prefs_Liste_SelectStation">[1]Sites!$D$50:$D$100</definedName>
    <definedName name="Prefs_Liste_Site">[2]Préfs!$E$21:$E$49</definedName>
    <definedName name="Prefs_Liste_SiteName">[1]Sites!$I$30:$I$40</definedName>
    <definedName name="Prefs_Liste_SiteRef">[1]Sites!$J$50:$J$100</definedName>
    <definedName name="Prefs_Liste_Station" localSheetId="4">Prefs_Classes!#REF!</definedName>
    <definedName name="Prefs_Liste_Station" localSheetId="11">Prefs_Sites!$I$21:$I$120</definedName>
    <definedName name="Prefs_Liste_Station">Prefs_Sites!$I$21:$I$119</definedName>
    <definedName name="Prefs_Liste_StationName">[1]Sites!$O$50:$O$100</definedName>
    <definedName name="PREFS_ListeSecteur">Prefs_Sites!$G$20:$G$120</definedName>
    <definedName name="PREFS_ListeSite">Prefs_Sites!$H$20:$H$120</definedName>
    <definedName name="PREFS_ListeStation">Prefs_Sites!$I$20:$I$120</definedName>
    <definedName name="PREFS_N°Station">Prefs_Sites!$E$20:$E$120</definedName>
    <definedName name="PREFS_NameErr">[1]Préfs!$G$15</definedName>
    <definedName name="SITES_Date_Transect">[1]Sites!$CV$50:$GA$50</definedName>
    <definedName name="SITES_IntBD_ListeStationName">[1]Sites!$BF$50:$BF$71</definedName>
    <definedName name="SITES_IntBD_ListeStationSite">[1]Sites!$BE$50:$BE$71</definedName>
    <definedName name="SITES_IntBD_ListeTransectName">[1]Sites!$AY$50:$AY$100</definedName>
    <definedName name="SITES_IntBD_ListeTransectSite">[1]Sites!$AX$50:$AX$100</definedName>
    <definedName name="SITES_IntBD_OccTransect">[1]Sites!$CV$123:$GA$123</definedName>
    <definedName name="SITES_IntBD_SelectStation">[1]Sites!$D$50:$D$100</definedName>
    <definedName name="SITES_IntBD_Site">[1]Sites!$AY$48</definedName>
    <definedName name="SITES_IntBD_SiteSelection">[1]Sites!$K$30:$K$41</definedName>
    <definedName name="SITES_IntBD_TransectF1">[1]Sites!$AR$50:$AR$120</definedName>
    <definedName name="SITES_IntBD_TypeTransect">[1]Sites!$AY$49</definedName>
    <definedName name="SITES_Liste_SitesNSC">[1]Sites!$I$30:$I$41</definedName>
    <definedName name="SITES_Liste_StationNSC">[1]Sites!$J$50:$J$100</definedName>
    <definedName name="SITES_Occ_Station">[1]Sites!$CV$122:$GA$122</definedName>
    <definedName name="SITES_Occ_Transect">[1]Sites!$CV$121:$GA$121</definedName>
    <definedName name="SITES_STATS_ListeTransect">[1]Sites!$BR$50:$BR$100</definedName>
    <definedName name="SITES_STATS_OccTypeTransect">[1]Sites!$CV$126:$GA$126</definedName>
    <definedName name="SITES_STATS_SelectStation">[1]Sites!$E$50:$E$100</definedName>
    <definedName name="SITES_STATS_Site">[1]Sites!$BR$48</definedName>
    <definedName name="SITES_STATS_SiteSelection">[1]Sites!$M$30:$M$41</definedName>
    <definedName name="SITES_STATS_TypeTransect">[1]Sites!$BR$49</definedName>
    <definedName name="SITES_XBD_ListeSite">[1]Sites!$CC$50:$CC$100</definedName>
    <definedName name="SITES_XBD_ListeTransect">[1]Sites!$CD$50:$CD$100</definedName>
    <definedName name="SITES_XBD_SelectStation">[1]Sites!$F$50:$F$100</definedName>
    <definedName name="SITES_XBD_Site">[1]Sites!$CD$48</definedName>
    <definedName name="SITES_XBD_SiteSelection">[1]Sites!$N$30:$N$41</definedName>
    <definedName name="SITES_XBD_TypeTransect">[1]Sites!$CD$49</definedName>
    <definedName name="_xlnm.Print_Area" localSheetId="10">BD_annuelles_Benthos!$A$20:$AC$2871</definedName>
    <definedName name="_xlnm.Print_Area" localSheetId="11">Res_Benthos_Nom!$J$30:$AM$102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8" i="13" l="1"/>
  <c r="A281" i="13"/>
  <c r="A3029" i="9"/>
  <c r="B3029" i="9"/>
  <c r="E25" i="13"/>
  <c r="E29" i="13"/>
  <c r="E33" i="13"/>
  <c r="E37" i="13"/>
  <c r="E41" i="13"/>
  <c r="E45" i="13"/>
  <c r="E49" i="13"/>
  <c r="E53" i="13"/>
  <c r="E57" i="13"/>
  <c r="E61" i="13"/>
  <c r="E65" i="13"/>
  <c r="E69" i="13"/>
  <c r="E73" i="13"/>
  <c r="E77" i="13"/>
  <c r="E81" i="13"/>
  <c r="E85" i="13"/>
  <c r="E89" i="13"/>
  <c r="E93" i="13"/>
  <c r="E97" i="13"/>
  <c r="E101" i="13"/>
  <c r="E105" i="13"/>
  <c r="E109" i="13"/>
  <c r="E113" i="13"/>
  <c r="E117" i="13"/>
  <c r="E121" i="13"/>
  <c r="E125" i="13"/>
  <c r="E129" i="13"/>
  <c r="E133" i="13"/>
  <c r="E137" i="13"/>
  <c r="E141" i="13"/>
  <c r="E145" i="13"/>
  <c r="E149" i="13"/>
  <c r="E153" i="13"/>
  <c r="E157" i="13"/>
  <c r="E161" i="13"/>
  <c r="E165" i="13"/>
  <c r="E169" i="13"/>
  <c r="E173" i="13"/>
  <c r="E177" i="13"/>
  <c r="E181" i="13"/>
  <c r="E185" i="13"/>
  <c r="E189" i="13"/>
  <c r="E193" i="13"/>
  <c r="E197" i="13"/>
  <c r="E201" i="13"/>
  <c r="E205" i="13"/>
  <c r="E209" i="13"/>
  <c r="E213" i="13"/>
  <c r="E217" i="13"/>
  <c r="E221" i="13"/>
  <c r="E225" i="13"/>
  <c r="E229" i="13"/>
  <c r="E233" i="13"/>
  <c r="E237" i="13"/>
  <c r="E241" i="13"/>
  <c r="E245" i="13"/>
  <c r="E249" i="13"/>
  <c r="E253" i="13"/>
  <c r="E257" i="13"/>
  <c r="E261" i="13"/>
  <c r="E265" i="13"/>
  <c r="E269" i="13"/>
  <c r="E273" i="13"/>
  <c r="E277" i="13"/>
  <c r="E281" i="13"/>
  <c r="F281" i="13"/>
  <c r="H29" i="4"/>
  <c r="H30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M281" i="13"/>
  <c r="H26" i="4"/>
  <c r="J281" i="13"/>
  <c r="N281" i="13"/>
  <c r="C281" i="13"/>
  <c r="C3029" i="9"/>
  <c r="H21" i="4"/>
  <c r="D281" i="13"/>
  <c r="D3029" i="9"/>
  <c r="E3029" i="9"/>
  <c r="F3029" i="9"/>
  <c r="H23" i="4"/>
  <c r="G281" i="13"/>
  <c r="G3029" i="9"/>
  <c r="H24" i="4"/>
  <c r="H281" i="13"/>
  <c r="H3029" i="9"/>
  <c r="H25" i="4"/>
  <c r="I281" i="13"/>
  <c r="I3029" i="9"/>
  <c r="J3029" i="9"/>
  <c r="H27" i="4"/>
  <c r="K281" i="13"/>
  <c r="K3029" i="9"/>
  <c r="H28" i="4"/>
  <c r="L281" i="13"/>
  <c r="L3029" i="9"/>
  <c r="M3029" i="9"/>
  <c r="N3029" i="9"/>
  <c r="H32" i="4"/>
  <c r="O281" i="13"/>
  <c r="O3029" i="9"/>
  <c r="H33" i="4"/>
  <c r="P281" i="13"/>
  <c r="P3029" i="9"/>
  <c r="H34" i="4"/>
  <c r="Q281" i="13"/>
  <c r="Q3029" i="9"/>
  <c r="H35" i="4"/>
  <c r="R281" i="13"/>
  <c r="R3029" i="9"/>
  <c r="H36" i="4"/>
  <c r="S281" i="13"/>
  <c r="S3029" i="9"/>
  <c r="H37" i="4"/>
  <c r="T281" i="13"/>
  <c r="T3029" i="9"/>
  <c r="H38" i="4"/>
  <c r="U281" i="13"/>
  <c r="U3029" i="9"/>
  <c r="H39" i="4"/>
  <c r="V281" i="13"/>
  <c r="V3029" i="9"/>
  <c r="H40" i="4"/>
  <c r="W281" i="13"/>
  <c r="W3029" i="9"/>
  <c r="H41" i="4"/>
  <c r="X281" i="13"/>
  <c r="X3029" i="9"/>
  <c r="H42" i="4"/>
  <c r="Y281" i="13"/>
  <c r="Y3029" i="9"/>
  <c r="H43" i="4"/>
  <c r="Z281" i="13"/>
  <c r="Z3029" i="9"/>
  <c r="H44" i="4"/>
  <c r="AA281" i="13"/>
  <c r="AA3029" i="9"/>
  <c r="H45" i="4"/>
  <c r="AB281" i="13"/>
  <c r="AB3029" i="9"/>
  <c r="A282" i="13"/>
  <c r="A3030" i="9"/>
  <c r="B3030" i="9"/>
  <c r="E26" i="13"/>
  <c r="E30" i="13"/>
  <c r="E34" i="13"/>
  <c r="E38" i="13"/>
  <c r="E42" i="13"/>
  <c r="E46" i="13"/>
  <c r="E50" i="13"/>
  <c r="E54" i="13"/>
  <c r="E58" i="13"/>
  <c r="E62" i="13"/>
  <c r="E66" i="13"/>
  <c r="E70" i="13"/>
  <c r="E74" i="13"/>
  <c r="E78" i="13"/>
  <c r="E82" i="13"/>
  <c r="E86" i="13"/>
  <c r="E90" i="13"/>
  <c r="E94" i="13"/>
  <c r="E98" i="13"/>
  <c r="E102" i="13"/>
  <c r="E106" i="13"/>
  <c r="E110" i="13"/>
  <c r="E114" i="13"/>
  <c r="E118" i="13"/>
  <c r="E122" i="13"/>
  <c r="E126" i="13"/>
  <c r="E130" i="13"/>
  <c r="E134" i="13"/>
  <c r="E138" i="13"/>
  <c r="E142" i="13"/>
  <c r="E146" i="13"/>
  <c r="E150" i="13"/>
  <c r="E154" i="13"/>
  <c r="E158" i="13"/>
  <c r="E162" i="13"/>
  <c r="E166" i="13"/>
  <c r="E170" i="13"/>
  <c r="E174" i="13"/>
  <c r="E178" i="13"/>
  <c r="E182" i="13"/>
  <c r="E186" i="13"/>
  <c r="E190" i="13"/>
  <c r="E194" i="13"/>
  <c r="E198" i="13"/>
  <c r="E202" i="13"/>
  <c r="E206" i="13"/>
  <c r="E210" i="13"/>
  <c r="E214" i="13"/>
  <c r="E218" i="13"/>
  <c r="E222" i="13"/>
  <c r="E226" i="13"/>
  <c r="E230" i="13"/>
  <c r="E234" i="13"/>
  <c r="E238" i="13"/>
  <c r="E242" i="13"/>
  <c r="E246" i="13"/>
  <c r="E250" i="13"/>
  <c r="E254" i="13"/>
  <c r="E258" i="13"/>
  <c r="E262" i="13"/>
  <c r="E266" i="13"/>
  <c r="E270" i="13"/>
  <c r="E274" i="13"/>
  <c r="E278" i="13"/>
  <c r="E282" i="13"/>
  <c r="F282" i="13"/>
  <c r="M282" i="13"/>
  <c r="J282" i="13"/>
  <c r="N282" i="13"/>
  <c r="C282" i="13"/>
  <c r="C3030" i="9"/>
  <c r="D282" i="13"/>
  <c r="D3030" i="9"/>
  <c r="E3030" i="9"/>
  <c r="F3030" i="9"/>
  <c r="G282" i="13"/>
  <c r="G3030" i="9"/>
  <c r="H282" i="13"/>
  <c r="H3030" i="9"/>
  <c r="I282" i="13"/>
  <c r="I3030" i="9"/>
  <c r="J3030" i="9"/>
  <c r="K282" i="13"/>
  <c r="K3030" i="9"/>
  <c r="L282" i="13"/>
  <c r="L3030" i="9"/>
  <c r="M3030" i="9"/>
  <c r="N3030" i="9"/>
  <c r="H52" i="4"/>
  <c r="O282" i="13"/>
  <c r="O3030" i="9"/>
  <c r="H53" i="4"/>
  <c r="P282" i="13"/>
  <c r="P3030" i="9"/>
  <c r="H54" i="4"/>
  <c r="Q282" i="13"/>
  <c r="Q3030" i="9"/>
  <c r="H55" i="4"/>
  <c r="R282" i="13"/>
  <c r="R3030" i="9"/>
  <c r="H56" i="4"/>
  <c r="S282" i="13"/>
  <c r="S3030" i="9"/>
  <c r="H57" i="4"/>
  <c r="T282" i="13"/>
  <c r="T3030" i="9"/>
  <c r="H58" i="4"/>
  <c r="U282" i="13"/>
  <c r="U3030" i="9"/>
  <c r="H59" i="4"/>
  <c r="V282" i="13"/>
  <c r="V3030" i="9"/>
  <c r="H60" i="4"/>
  <c r="W282" i="13"/>
  <c r="W3030" i="9"/>
  <c r="H61" i="4"/>
  <c r="X282" i="13"/>
  <c r="X3030" i="9"/>
  <c r="H62" i="4"/>
  <c r="Y282" i="13"/>
  <c r="Y3030" i="9"/>
  <c r="H63" i="4"/>
  <c r="Z282" i="13"/>
  <c r="Z3030" i="9"/>
  <c r="H64" i="4"/>
  <c r="AA282" i="13"/>
  <c r="AA3030" i="9"/>
  <c r="H65" i="4"/>
  <c r="AB282" i="13"/>
  <c r="AB3030" i="9"/>
  <c r="A283" i="13"/>
  <c r="A3031" i="9"/>
  <c r="B3031" i="9"/>
  <c r="E27" i="13"/>
  <c r="E31" i="13"/>
  <c r="E35" i="13"/>
  <c r="E39" i="13"/>
  <c r="E43" i="13"/>
  <c r="E47" i="13"/>
  <c r="E51" i="13"/>
  <c r="E55" i="13"/>
  <c r="E59" i="13"/>
  <c r="E63" i="13"/>
  <c r="E67" i="13"/>
  <c r="E71" i="13"/>
  <c r="E75" i="13"/>
  <c r="E79" i="13"/>
  <c r="E83" i="13"/>
  <c r="E87" i="13"/>
  <c r="E91" i="13"/>
  <c r="E95" i="13"/>
  <c r="E99" i="13"/>
  <c r="E103" i="13"/>
  <c r="E107" i="13"/>
  <c r="E111" i="13"/>
  <c r="E115" i="13"/>
  <c r="E119" i="13"/>
  <c r="E123" i="13"/>
  <c r="E127" i="13"/>
  <c r="E131" i="13"/>
  <c r="E135" i="13"/>
  <c r="E139" i="13"/>
  <c r="E143" i="13"/>
  <c r="E147" i="13"/>
  <c r="E151" i="13"/>
  <c r="E155" i="13"/>
  <c r="E159" i="13"/>
  <c r="E163" i="13"/>
  <c r="E167" i="13"/>
  <c r="E171" i="13"/>
  <c r="E175" i="13"/>
  <c r="E179" i="13"/>
  <c r="E183" i="13"/>
  <c r="E187" i="13"/>
  <c r="E191" i="13"/>
  <c r="E195" i="13"/>
  <c r="E199" i="13"/>
  <c r="E203" i="13"/>
  <c r="E207" i="13"/>
  <c r="E211" i="13"/>
  <c r="E215" i="13"/>
  <c r="E219" i="13"/>
  <c r="E223" i="13"/>
  <c r="E227" i="13"/>
  <c r="E231" i="13"/>
  <c r="E235" i="13"/>
  <c r="E239" i="13"/>
  <c r="E243" i="13"/>
  <c r="E247" i="13"/>
  <c r="E251" i="13"/>
  <c r="E255" i="13"/>
  <c r="E259" i="13"/>
  <c r="E263" i="13"/>
  <c r="E267" i="13"/>
  <c r="E271" i="13"/>
  <c r="E275" i="13"/>
  <c r="E279" i="13"/>
  <c r="E283" i="13"/>
  <c r="F283" i="13"/>
  <c r="M283" i="13"/>
  <c r="J283" i="13"/>
  <c r="N283" i="13"/>
  <c r="C283" i="13"/>
  <c r="C3031" i="9"/>
  <c r="D283" i="13"/>
  <c r="D3031" i="9"/>
  <c r="E3031" i="9"/>
  <c r="F3031" i="9"/>
  <c r="G283" i="13"/>
  <c r="G3031" i="9"/>
  <c r="H283" i="13"/>
  <c r="H3031" i="9"/>
  <c r="I283" i="13"/>
  <c r="I3031" i="9"/>
  <c r="J3031" i="9"/>
  <c r="K283" i="13"/>
  <c r="K3031" i="9"/>
  <c r="L283" i="13"/>
  <c r="L3031" i="9"/>
  <c r="M3031" i="9"/>
  <c r="N3031" i="9"/>
  <c r="H72" i="4"/>
  <c r="O283" i="13"/>
  <c r="O3031" i="9"/>
  <c r="H73" i="4"/>
  <c r="P283" i="13"/>
  <c r="P3031" i="9"/>
  <c r="H74" i="4"/>
  <c r="Q283" i="13"/>
  <c r="Q3031" i="9"/>
  <c r="H75" i="4"/>
  <c r="R283" i="13"/>
  <c r="R3031" i="9"/>
  <c r="H76" i="4"/>
  <c r="S283" i="13"/>
  <c r="S3031" i="9"/>
  <c r="H77" i="4"/>
  <c r="T283" i="13"/>
  <c r="T3031" i="9"/>
  <c r="H78" i="4"/>
  <c r="U283" i="13"/>
  <c r="U3031" i="9"/>
  <c r="H79" i="4"/>
  <c r="V283" i="13"/>
  <c r="V3031" i="9"/>
  <c r="H80" i="4"/>
  <c r="W283" i="13"/>
  <c r="W3031" i="9"/>
  <c r="H81" i="4"/>
  <c r="X283" i="13"/>
  <c r="X3031" i="9"/>
  <c r="H82" i="4"/>
  <c r="Y283" i="13"/>
  <c r="Y3031" i="9"/>
  <c r="H83" i="4"/>
  <c r="Z283" i="13"/>
  <c r="Z3031" i="9"/>
  <c r="H84" i="4"/>
  <c r="AA283" i="13"/>
  <c r="AA3031" i="9"/>
  <c r="H85" i="4"/>
  <c r="AB283" i="13"/>
  <c r="AB3031" i="9"/>
  <c r="A284" i="13"/>
  <c r="A3032" i="9"/>
  <c r="B3032" i="9"/>
  <c r="E28" i="13"/>
  <c r="E32" i="13"/>
  <c r="E36" i="13"/>
  <c r="E40" i="13"/>
  <c r="E44" i="13"/>
  <c r="E48" i="13"/>
  <c r="E52" i="13"/>
  <c r="E56" i="13"/>
  <c r="E60" i="13"/>
  <c r="E64" i="13"/>
  <c r="E68" i="13"/>
  <c r="E72" i="13"/>
  <c r="E76" i="13"/>
  <c r="E80" i="13"/>
  <c r="E84" i="13"/>
  <c r="E88" i="13"/>
  <c r="E92" i="13"/>
  <c r="E96" i="13"/>
  <c r="E100" i="13"/>
  <c r="E104" i="13"/>
  <c r="E108" i="13"/>
  <c r="E112" i="13"/>
  <c r="E116" i="13"/>
  <c r="E120" i="13"/>
  <c r="E124" i="13"/>
  <c r="E128" i="13"/>
  <c r="E132" i="13"/>
  <c r="E136" i="13"/>
  <c r="E140" i="13"/>
  <c r="E144" i="13"/>
  <c r="E148" i="13"/>
  <c r="E152" i="13"/>
  <c r="E156" i="13"/>
  <c r="E160" i="13"/>
  <c r="E164" i="13"/>
  <c r="E168" i="13"/>
  <c r="E172" i="13"/>
  <c r="E176" i="13"/>
  <c r="E180" i="13"/>
  <c r="E184" i="13"/>
  <c r="E188" i="13"/>
  <c r="E192" i="13"/>
  <c r="E196" i="13"/>
  <c r="E200" i="13"/>
  <c r="E204" i="13"/>
  <c r="E208" i="13"/>
  <c r="E212" i="13"/>
  <c r="E216" i="13"/>
  <c r="E220" i="13"/>
  <c r="E224" i="13"/>
  <c r="E228" i="13"/>
  <c r="E232" i="13"/>
  <c r="E236" i="13"/>
  <c r="E240" i="13"/>
  <c r="E244" i="13"/>
  <c r="E248" i="13"/>
  <c r="E252" i="13"/>
  <c r="E256" i="13"/>
  <c r="E260" i="13"/>
  <c r="E264" i="13"/>
  <c r="E268" i="13"/>
  <c r="E272" i="13"/>
  <c r="E276" i="13"/>
  <c r="E280" i="13"/>
  <c r="E284" i="13"/>
  <c r="F284" i="13"/>
  <c r="M284" i="13"/>
  <c r="J284" i="13"/>
  <c r="N284" i="13"/>
  <c r="C284" i="13"/>
  <c r="C3032" i="9"/>
  <c r="D284" i="13"/>
  <c r="D3032" i="9"/>
  <c r="E3032" i="9"/>
  <c r="F3032" i="9"/>
  <c r="G284" i="13"/>
  <c r="G3032" i="9"/>
  <c r="H284" i="13"/>
  <c r="H3032" i="9"/>
  <c r="I284" i="13"/>
  <c r="I3032" i="9"/>
  <c r="J3032" i="9"/>
  <c r="K284" i="13"/>
  <c r="K3032" i="9"/>
  <c r="L284" i="13"/>
  <c r="L3032" i="9"/>
  <c r="M3032" i="9"/>
  <c r="N3032" i="9"/>
  <c r="H92" i="4"/>
  <c r="O284" i="13"/>
  <c r="O3032" i="9"/>
  <c r="H93" i="4"/>
  <c r="P284" i="13"/>
  <c r="P3032" i="9"/>
  <c r="H94" i="4"/>
  <c r="Q284" i="13"/>
  <c r="Q3032" i="9"/>
  <c r="H95" i="4"/>
  <c r="R284" i="13"/>
  <c r="R3032" i="9"/>
  <c r="H96" i="4"/>
  <c r="S284" i="13"/>
  <c r="S3032" i="9"/>
  <c r="H97" i="4"/>
  <c r="T284" i="13"/>
  <c r="T3032" i="9"/>
  <c r="H98" i="4"/>
  <c r="U284" i="13"/>
  <c r="U3032" i="9"/>
  <c r="H99" i="4"/>
  <c r="V284" i="13"/>
  <c r="V3032" i="9"/>
  <c r="H100" i="4"/>
  <c r="W284" i="13"/>
  <c r="W3032" i="9"/>
  <c r="H101" i="4"/>
  <c r="X284" i="13"/>
  <c r="X3032" i="9"/>
  <c r="H102" i="4"/>
  <c r="Y284" i="13"/>
  <c r="Y3032" i="9"/>
  <c r="H103" i="4"/>
  <c r="Z284" i="13"/>
  <c r="Z3032" i="9"/>
  <c r="H104" i="4"/>
  <c r="AA284" i="13"/>
  <c r="AA3032" i="9"/>
  <c r="H105" i="4"/>
  <c r="AB284" i="13"/>
  <c r="AB3032" i="9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F21" i="13"/>
  <c r="F2769" i="9"/>
  <c r="M21" i="13"/>
  <c r="G21" i="13"/>
  <c r="G2769" i="9"/>
  <c r="H21" i="13"/>
  <c r="H2769" i="9"/>
  <c r="I21" i="13"/>
  <c r="I2769" i="9"/>
  <c r="J21" i="13"/>
  <c r="J2769" i="9"/>
  <c r="K21" i="13"/>
  <c r="K2769" i="9"/>
  <c r="L21" i="13"/>
  <c r="L2769" i="9"/>
  <c r="M2769" i="9"/>
  <c r="N21" i="13"/>
  <c r="N2769" i="9"/>
  <c r="O21" i="13"/>
  <c r="O2769" i="9"/>
  <c r="P21" i="13"/>
  <c r="P2769" i="9"/>
  <c r="Q21" i="13"/>
  <c r="Q2769" i="9"/>
  <c r="R21" i="13"/>
  <c r="R2769" i="9"/>
  <c r="S21" i="13"/>
  <c r="S2769" i="9"/>
  <c r="T21" i="13"/>
  <c r="T2769" i="9"/>
  <c r="U21" i="13"/>
  <c r="U2769" i="9"/>
  <c r="V21" i="13"/>
  <c r="V2769" i="9"/>
  <c r="W21" i="13"/>
  <c r="W2769" i="9"/>
  <c r="X21" i="13"/>
  <c r="X2769" i="9"/>
  <c r="Y21" i="13"/>
  <c r="Y2769" i="9"/>
  <c r="Z21" i="13"/>
  <c r="Z2769" i="9"/>
  <c r="AA21" i="13"/>
  <c r="AA2769" i="9"/>
  <c r="AB21" i="13"/>
  <c r="AB2769" i="9"/>
  <c r="F22" i="13"/>
  <c r="F2770" i="9"/>
  <c r="M22" i="13"/>
  <c r="G22" i="13"/>
  <c r="G2770" i="9"/>
  <c r="H22" i="13"/>
  <c r="H2770" i="9"/>
  <c r="I22" i="13"/>
  <c r="I2770" i="9"/>
  <c r="J22" i="13"/>
  <c r="J2770" i="9"/>
  <c r="K22" i="13"/>
  <c r="K2770" i="9"/>
  <c r="L22" i="13"/>
  <c r="L2770" i="9"/>
  <c r="M2770" i="9"/>
  <c r="N22" i="13"/>
  <c r="N2770" i="9"/>
  <c r="O22" i="13"/>
  <c r="O2770" i="9"/>
  <c r="P22" i="13"/>
  <c r="P2770" i="9"/>
  <c r="Q22" i="13"/>
  <c r="Q2770" i="9"/>
  <c r="R22" i="13"/>
  <c r="R2770" i="9"/>
  <c r="S22" i="13"/>
  <c r="S2770" i="9"/>
  <c r="T22" i="13"/>
  <c r="T2770" i="9"/>
  <c r="U22" i="13"/>
  <c r="U2770" i="9"/>
  <c r="V22" i="13"/>
  <c r="V2770" i="9"/>
  <c r="W22" i="13"/>
  <c r="W2770" i="9"/>
  <c r="X22" i="13"/>
  <c r="X2770" i="9"/>
  <c r="Y22" i="13"/>
  <c r="Y2770" i="9"/>
  <c r="Z22" i="13"/>
  <c r="Z2770" i="9"/>
  <c r="AA22" i="13"/>
  <c r="AA2770" i="9"/>
  <c r="AB22" i="13"/>
  <c r="AB2770" i="9"/>
  <c r="F23" i="13"/>
  <c r="F2771" i="9"/>
  <c r="M23" i="13"/>
  <c r="G23" i="13"/>
  <c r="G2771" i="9"/>
  <c r="H23" i="13"/>
  <c r="H2771" i="9"/>
  <c r="I23" i="13"/>
  <c r="I2771" i="9"/>
  <c r="J23" i="13"/>
  <c r="J2771" i="9"/>
  <c r="K23" i="13"/>
  <c r="K2771" i="9"/>
  <c r="L23" i="13"/>
  <c r="L2771" i="9"/>
  <c r="M2771" i="9"/>
  <c r="N23" i="13"/>
  <c r="N2771" i="9"/>
  <c r="O23" i="13"/>
  <c r="O2771" i="9"/>
  <c r="P23" i="13"/>
  <c r="P2771" i="9"/>
  <c r="Q23" i="13"/>
  <c r="Q2771" i="9"/>
  <c r="R23" i="13"/>
  <c r="R2771" i="9"/>
  <c r="S23" i="13"/>
  <c r="S2771" i="9"/>
  <c r="T23" i="13"/>
  <c r="T2771" i="9"/>
  <c r="U23" i="13"/>
  <c r="U2771" i="9"/>
  <c r="V23" i="13"/>
  <c r="V2771" i="9"/>
  <c r="W23" i="13"/>
  <c r="W2771" i="9"/>
  <c r="X23" i="13"/>
  <c r="X2771" i="9"/>
  <c r="Y23" i="13"/>
  <c r="Y2771" i="9"/>
  <c r="Z23" i="13"/>
  <c r="Z2771" i="9"/>
  <c r="AA23" i="13"/>
  <c r="AA2771" i="9"/>
  <c r="AB23" i="13"/>
  <c r="AB2771" i="9"/>
  <c r="F24" i="13"/>
  <c r="F2772" i="9"/>
  <c r="M24" i="13"/>
  <c r="G24" i="13"/>
  <c r="G2772" i="9"/>
  <c r="H24" i="13"/>
  <c r="H2772" i="9"/>
  <c r="I24" i="13"/>
  <c r="I2772" i="9"/>
  <c r="J24" i="13"/>
  <c r="J2772" i="9"/>
  <c r="K24" i="13"/>
  <c r="K2772" i="9"/>
  <c r="L24" i="13"/>
  <c r="L2772" i="9"/>
  <c r="M2772" i="9"/>
  <c r="N24" i="13"/>
  <c r="N2772" i="9"/>
  <c r="O24" i="13"/>
  <c r="O2772" i="9"/>
  <c r="P24" i="13"/>
  <c r="P2772" i="9"/>
  <c r="Q24" i="13"/>
  <c r="Q2772" i="9"/>
  <c r="R24" i="13"/>
  <c r="R2772" i="9"/>
  <c r="S24" i="13"/>
  <c r="S2772" i="9"/>
  <c r="T24" i="13"/>
  <c r="T2772" i="9"/>
  <c r="U24" i="13"/>
  <c r="U2772" i="9"/>
  <c r="V24" i="13"/>
  <c r="V2772" i="9"/>
  <c r="W24" i="13"/>
  <c r="W2772" i="9"/>
  <c r="X24" i="13"/>
  <c r="X2772" i="9"/>
  <c r="Y24" i="13"/>
  <c r="Y2772" i="9"/>
  <c r="Z24" i="13"/>
  <c r="Z2772" i="9"/>
  <c r="AA24" i="13"/>
  <c r="AA2772" i="9"/>
  <c r="AB24" i="13"/>
  <c r="AB2772" i="9"/>
  <c r="E2769" i="9"/>
  <c r="E2770" i="9"/>
  <c r="E2771" i="9"/>
  <c r="E2772" i="9"/>
  <c r="D21" i="13"/>
  <c r="D2769" i="9"/>
  <c r="D22" i="13"/>
  <c r="D2770" i="9"/>
  <c r="D23" i="13"/>
  <c r="D2771" i="9"/>
  <c r="D24" i="13"/>
  <c r="D2772" i="9"/>
  <c r="C21" i="13"/>
  <c r="C2769" i="9"/>
  <c r="C22" i="13"/>
  <c r="C2770" i="9"/>
  <c r="C23" i="13"/>
  <c r="C2771" i="9"/>
  <c r="C24" i="13"/>
  <c r="C2772" i="9"/>
  <c r="A21" i="13"/>
  <c r="A2769" i="9"/>
  <c r="A22" i="13"/>
  <c r="A2770" i="9"/>
  <c r="A23" i="13"/>
  <c r="A2771" i="9"/>
  <c r="A24" i="13"/>
  <c r="A2772" i="9"/>
  <c r="E2774" i="9"/>
  <c r="E2773" i="9"/>
  <c r="E285" i="13"/>
  <c r="E289" i="13"/>
  <c r="E293" i="13"/>
  <c r="E297" i="13"/>
  <c r="E301" i="13"/>
  <c r="E305" i="13"/>
  <c r="E309" i="13"/>
  <c r="E313" i="13"/>
  <c r="E317" i="13"/>
  <c r="E3065" i="9"/>
  <c r="S19" i="24"/>
  <c r="R19" i="24"/>
  <c r="T60" i="24"/>
  <c r="T59" i="24"/>
  <c r="T58" i="24"/>
  <c r="T57" i="24"/>
  <c r="T56" i="24"/>
  <c r="T55" i="24"/>
  <c r="T54" i="24"/>
  <c r="T53" i="24"/>
  <c r="T52" i="24"/>
  <c r="T51" i="24"/>
  <c r="T50" i="24"/>
  <c r="T49" i="24"/>
  <c r="T48" i="24"/>
  <c r="T47" i="24"/>
  <c r="T46" i="24"/>
  <c r="T45" i="24"/>
  <c r="T44" i="24"/>
  <c r="T43" i="24"/>
  <c r="T42" i="24"/>
  <c r="T41" i="24"/>
  <c r="T40" i="24"/>
  <c r="T39" i="24"/>
  <c r="T38" i="24"/>
  <c r="T37" i="24"/>
  <c r="T36" i="24"/>
  <c r="T35" i="24"/>
  <c r="T34" i="24"/>
  <c r="T33" i="24"/>
  <c r="T32" i="24"/>
  <c r="T31" i="24"/>
  <c r="T30" i="24"/>
  <c r="T29" i="24"/>
  <c r="T28" i="24"/>
  <c r="T27" i="24"/>
  <c r="T26" i="24"/>
  <c r="T25" i="24"/>
  <c r="T24" i="24"/>
  <c r="T23" i="24"/>
  <c r="T22" i="24"/>
  <c r="T21" i="24"/>
  <c r="G17" i="24"/>
  <c r="G16" i="24"/>
  <c r="C97" i="9"/>
  <c r="C98" i="9"/>
  <c r="C99" i="9"/>
  <c r="C100" i="9"/>
  <c r="AB97" i="9"/>
  <c r="AC97" i="9"/>
  <c r="AB98" i="9"/>
  <c r="AC98" i="9"/>
  <c r="AB99" i="9"/>
  <c r="AC99" i="9"/>
  <c r="AB100" i="9"/>
  <c r="AC100" i="9"/>
  <c r="C209" i="9"/>
  <c r="AB209" i="9"/>
  <c r="AC209" i="9"/>
  <c r="C210" i="9"/>
  <c r="AB210" i="9"/>
  <c r="AC210" i="9"/>
  <c r="C211" i="9"/>
  <c r="AB211" i="9"/>
  <c r="AC211" i="9"/>
  <c r="C212" i="9"/>
  <c r="AB212" i="9"/>
  <c r="AC212" i="9"/>
  <c r="C441" i="9"/>
  <c r="AB441" i="9"/>
  <c r="AC441" i="9"/>
  <c r="C442" i="9"/>
  <c r="AB442" i="9"/>
  <c r="AC442" i="9"/>
  <c r="C443" i="9"/>
  <c r="AB443" i="9"/>
  <c r="AC443" i="9"/>
  <c r="C444" i="9"/>
  <c r="AB444" i="9"/>
  <c r="AC444" i="9"/>
  <c r="C641" i="9"/>
  <c r="AB641" i="9"/>
  <c r="AC641" i="9"/>
  <c r="C642" i="9"/>
  <c r="AB642" i="9"/>
  <c r="AC642" i="9"/>
  <c r="C643" i="9"/>
  <c r="AB643" i="9"/>
  <c r="AC643" i="9"/>
  <c r="C644" i="9"/>
  <c r="AB644" i="9"/>
  <c r="AC644" i="9"/>
  <c r="C733" i="9"/>
  <c r="AB733" i="9"/>
  <c r="AC733" i="9"/>
  <c r="C734" i="9"/>
  <c r="AB734" i="9"/>
  <c r="AC734" i="9"/>
  <c r="C735" i="9"/>
  <c r="AB735" i="9"/>
  <c r="AC735" i="9"/>
  <c r="C736" i="9"/>
  <c r="AB736" i="9"/>
  <c r="AC736" i="9"/>
  <c r="AB829" i="9"/>
  <c r="AC829" i="9"/>
  <c r="AB830" i="9"/>
  <c r="AC830" i="9"/>
  <c r="AB831" i="9"/>
  <c r="AC831" i="9"/>
  <c r="AB832" i="9"/>
  <c r="AC832" i="9"/>
  <c r="AC925" i="9"/>
  <c r="AC926" i="9"/>
  <c r="AC927" i="9"/>
  <c r="AC928" i="9"/>
  <c r="AC1053" i="9"/>
  <c r="AC1054" i="9"/>
  <c r="AC1055" i="9"/>
  <c r="AC1056" i="9"/>
  <c r="AC1229" i="9"/>
  <c r="AC1230" i="9"/>
  <c r="AC1231" i="9"/>
  <c r="AC1232" i="9"/>
  <c r="AC1161" i="9"/>
  <c r="AC1162" i="9"/>
  <c r="AC1163" i="9"/>
  <c r="AC1164" i="9"/>
  <c r="AC1169" i="9"/>
  <c r="AC1170" i="9"/>
  <c r="AC1171" i="9"/>
  <c r="AC1172" i="9"/>
  <c r="C141" i="9"/>
  <c r="AB141" i="9"/>
  <c r="AC141" i="9"/>
  <c r="C142" i="9"/>
  <c r="AB142" i="9"/>
  <c r="AC142" i="9"/>
  <c r="C143" i="9"/>
  <c r="AB143" i="9"/>
  <c r="AC143" i="9"/>
  <c r="C144" i="9"/>
  <c r="AB144" i="9"/>
  <c r="AC144" i="9"/>
  <c r="C249" i="9"/>
  <c r="AB249" i="9"/>
  <c r="AC249" i="9"/>
  <c r="C250" i="9"/>
  <c r="AB250" i="9"/>
  <c r="AC250" i="9"/>
  <c r="C251" i="9"/>
  <c r="AB251" i="9"/>
  <c r="AC251" i="9"/>
  <c r="C252" i="9"/>
  <c r="AB252" i="9"/>
  <c r="AC252" i="9"/>
  <c r="C365" i="9"/>
  <c r="AB365" i="9"/>
  <c r="AC365" i="9"/>
  <c r="C366" i="9"/>
  <c r="AB366" i="9"/>
  <c r="AC366" i="9"/>
  <c r="C367" i="9"/>
  <c r="AB367" i="9"/>
  <c r="AC367" i="9"/>
  <c r="C368" i="9"/>
  <c r="AB368" i="9"/>
  <c r="AC368" i="9"/>
  <c r="C485" i="9"/>
  <c r="AB485" i="9"/>
  <c r="AC485" i="9"/>
  <c r="C486" i="9"/>
  <c r="AB486" i="9"/>
  <c r="AC486" i="9"/>
  <c r="C487" i="9"/>
  <c r="AB487" i="9"/>
  <c r="AC487" i="9"/>
  <c r="C488" i="9"/>
  <c r="AB488" i="9"/>
  <c r="AC488" i="9"/>
  <c r="C601" i="9"/>
  <c r="AB601" i="9"/>
  <c r="AC601" i="9"/>
  <c r="C602" i="9"/>
  <c r="AB602" i="9"/>
  <c r="AC602" i="9"/>
  <c r="C603" i="9"/>
  <c r="AB603" i="9"/>
  <c r="AC603" i="9"/>
  <c r="C604" i="9"/>
  <c r="AB604" i="9"/>
  <c r="AC604" i="9"/>
  <c r="C685" i="9"/>
  <c r="AB685" i="9"/>
  <c r="AC685" i="9"/>
  <c r="C686" i="9"/>
  <c r="AB686" i="9"/>
  <c r="AC686" i="9"/>
  <c r="C687" i="9"/>
  <c r="AB687" i="9"/>
  <c r="AC687" i="9"/>
  <c r="C688" i="9"/>
  <c r="AB688" i="9"/>
  <c r="AC688" i="9"/>
  <c r="C777" i="9"/>
  <c r="AB777" i="9"/>
  <c r="AC777" i="9"/>
  <c r="C778" i="9"/>
  <c r="AB778" i="9"/>
  <c r="AC778" i="9"/>
  <c r="C779" i="9"/>
  <c r="AB779" i="9"/>
  <c r="AC779" i="9"/>
  <c r="C780" i="9"/>
  <c r="AB780" i="9"/>
  <c r="AC780" i="9"/>
  <c r="AB873" i="9"/>
  <c r="AC873" i="9"/>
  <c r="AB874" i="9"/>
  <c r="AC874" i="9"/>
  <c r="AB875" i="9"/>
  <c r="AC875" i="9"/>
  <c r="AB876" i="9"/>
  <c r="AC876" i="9"/>
  <c r="AC969" i="9"/>
  <c r="AC970" i="9"/>
  <c r="AC971" i="9"/>
  <c r="AC972" i="9"/>
  <c r="AC1097" i="9"/>
  <c r="AC1098" i="9"/>
  <c r="AC1099" i="9"/>
  <c r="AC1100" i="9"/>
  <c r="AC1209" i="9"/>
  <c r="AC1210" i="9"/>
  <c r="AC1211" i="9"/>
  <c r="AC1212" i="9"/>
  <c r="C93" i="9"/>
  <c r="AB93" i="9"/>
  <c r="AC93" i="9"/>
  <c r="C94" i="9"/>
  <c r="AB94" i="9"/>
  <c r="AC94" i="9"/>
  <c r="C95" i="9"/>
  <c r="AB95" i="9"/>
  <c r="AC95" i="9"/>
  <c r="C96" i="9"/>
  <c r="AB96" i="9"/>
  <c r="AC96" i="9"/>
  <c r="C205" i="9"/>
  <c r="AB205" i="9"/>
  <c r="AC205" i="9"/>
  <c r="C206" i="9"/>
  <c r="AB206" i="9"/>
  <c r="AC206" i="9"/>
  <c r="C207" i="9"/>
  <c r="AB207" i="9"/>
  <c r="AC207" i="9"/>
  <c r="C208" i="9"/>
  <c r="AB208" i="9"/>
  <c r="AC208" i="9"/>
  <c r="C321" i="9"/>
  <c r="AB321" i="9"/>
  <c r="AC321" i="9"/>
  <c r="C322" i="9"/>
  <c r="AB322" i="9"/>
  <c r="AC322" i="9"/>
  <c r="C323" i="9"/>
  <c r="AB323" i="9"/>
  <c r="AC323" i="9"/>
  <c r="C324" i="9"/>
  <c r="AB324" i="9"/>
  <c r="AC324" i="9"/>
  <c r="C437" i="9"/>
  <c r="AB437" i="9"/>
  <c r="AC437" i="9"/>
  <c r="C438" i="9"/>
  <c r="AB438" i="9"/>
  <c r="AC438" i="9"/>
  <c r="C439" i="9"/>
  <c r="AB439" i="9"/>
  <c r="AC439" i="9"/>
  <c r="C440" i="9"/>
  <c r="AB440" i="9"/>
  <c r="AC440" i="9"/>
  <c r="C557" i="9"/>
  <c r="AB557" i="9"/>
  <c r="AC557" i="9"/>
  <c r="C558" i="9"/>
  <c r="AB558" i="9"/>
  <c r="AC558" i="9"/>
  <c r="C559" i="9"/>
  <c r="AB559" i="9"/>
  <c r="AC559" i="9"/>
  <c r="C560" i="9"/>
  <c r="AB560" i="9"/>
  <c r="AC560" i="9"/>
  <c r="C637" i="9"/>
  <c r="AB637" i="9"/>
  <c r="AC637" i="9"/>
  <c r="C638" i="9"/>
  <c r="AB638" i="9"/>
  <c r="AC638" i="9"/>
  <c r="C639" i="9"/>
  <c r="AB639" i="9"/>
  <c r="AC639" i="9"/>
  <c r="C640" i="9"/>
  <c r="AB640" i="9"/>
  <c r="AC640" i="9"/>
  <c r="C729" i="9"/>
  <c r="AB729" i="9"/>
  <c r="AC729" i="9"/>
  <c r="C730" i="9"/>
  <c r="AB730" i="9"/>
  <c r="AC730" i="9"/>
  <c r="C731" i="9"/>
  <c r="AB731" i="9"/>
  <c r="AC731" i="9"/>
  <c r="C732" i="9"/>
  <c r="AB732" i="9"/>
  <c r="AC732" i="9"/>
  <c r="AB825" i="9"/>
  <c r="AC825" i="9"/>
  <c r="AB826" i="9"/>
  <c r="AC826" i="9"/>
  <c r="AB827" i="9"/>
  <c r="AC827" i="9"/>
  <c r="AB828" i="9"/>
  <c r="AC828" i="9"/>
  <c r="AC921" i="9"/>
  <c r="AC922" i="9"/>
  <c r="AC923" i="9"/>
  <c r="AC924" i="9"/>
  <c r="AC1049" i="9"/>
  <c r="AC1050" i="9"/>
  <c r="AC1051" i="9"/>
  <c r="AC1052" i="9"/>
  <c r="AC1165" i="9"/>
  <c r="AC1166" i="9"/>
  <c r="AC1167" i="9"/>
  <c r="AC1168" i="9"/>
  <c r="AC1153" i="9"/>
  <c r="AC1154" i="9"/>
  <c r="AC1155" i="9"/>
  <c r="AC1156" i="9"/>
  <c r="C89" i="9"/>
  <c r="AB89" i="9"/>
  <c r="AC89" i="9"/>
  <c r="C90" i="9"/>
  <c r="AB90" i="9"/>
  <c r="AC90" i="9"/>
  <c r="C91" i="9"/>
  <c r="AB91" i="9"/>
  <c r="AC91" i="9"/>
  <c r="C92" i="9"/>
  <c r="AB92" i="9"/>
  <c r="AC92" i="9"/>
  <c r="C201" i="9"/>
  <c r="AB201" i="9"/>
  <c r="AC201" i="9"/>
  <c r="C202" i="9"/>
  <c r="AB202" i="9"/>
  <c r="AC202" i="9"/>
  <c r="C203" i="9"/>
  <c r="AB203" i="9"/>
  <c r="AC203" i="9"/>
  <c r="C204" i="9"/>
  <c r="AB204" i="9"/>
  <c r="AC204" i="9"/>
  <c r="C317" i="9"/>
  <c r="AB317" i="9"/>
  <c r="AC317" i="9"/>
  <c r="C318" i="9"/>
  <c r="AB318" i="9"/>
  <c r="AC318" i="9"/>
  <c r="C319" i="9"/>
  <c r="AB319" i="9"/>
  <c r="AC319" i="9"/>
  <c r="C320" i="9"/>
  <c r="AB320" i="9"/>
  <c r="AC320" i="9"/>
  <c r="C433" i="9"/>
  <c r="AB433" i="9"/>
  <c r="AC433" i="9"/>
  <c r="C434" i="9"/>
  <c r="AB434" i="9"/>
  <c r="AC434" i="9"/>
  <c r="C435" i="9"/>
  <c r="AB435" i="9"/>
  <c r="AC435" i="9"/>
  <c r="C436" i="9"/>
  <c r="AB436" i="9"/>
  <c r="AC436" i="9"/>
  <c r="C553" i="9"/>
  <c r="AB553" i="9"/>
  <c r="AC553" i="9"/>
  <c r="C554" i="9"/>
  <c r="AB554" i="9"/>
  <c r="AC554" i="9"/>
  <c r="C555" i="9"/>
  <c r="AB555" i="9"/>
  <c r="AC555" i="9"/>
  <c r="C556" i="9"/>
  <c r="AB556" i="9"/>
  <c r="AC556" i="9"/>
  <c r="C633" i="9"/>
  <c r="AB633" i="9"/>
  <c r="AC633" i="9"/>
  <c r="C634" i="9"/>
  <c r="AB634" i="9"/>
  <c r="AC634" i="9"/>
  <c r="C635" i="9"/>
  <c r="AB635" i="9"/>
  <c r="AC635" i="9"/>
  <c r="C636" i="9"/>
  <c r="AB636" i="9"/>
  <c r="AC636" i="9"/>
  <c r="C725" i="9"/>
  <c r="AB725" i="9"/>
  <c r="AC725" i="9"/>
  <c r="C726" i="9"/>
  <c r="AB726" i="9"/>
  <c r="AC726" i="9"/>
  <c r="C727" i="9"/>
  <c r="AB727" i="9"/>
  <c r="AC727" i="9"/>
  <c r="C728" i="9"/>
  <c r="AB728" i="9"/>
  <c r="AC728" i="9"/>
  <c r="AB821" i="9"/>
  <c r="AC821" i="9"/>
  <c r="AB822" i="9"/>
  <c r="AC822" i="9"/>
  <c r="AB823" i="9"/>
  <c r="AC823" i="9"/>
  <c r="AB824" i="9"/>
  <c r="AC824" i="9"/>
  <c r="AC917" i="9"/>
  <c r="AC918" i="9"/>
  <c r="AC919" i="9"/>
  <c r="AC920" i="9"/>
  <c r="AC1045" i="9"/>
  <c r="AC1046" i="9"/>
  <c r="AC1047" i="9"/>
  <c r="AC1048" i="9"/>
  <c r="AC1237" i="9"/>
  <c r="AC1238" i="9"/>
  <c r="AC1239" i="9"/>
  <c r="AC1240" i="9"/>
  <c r="AC1233" i="9"/>
  <c r="AC1234" i="9"/>
  <c r="AC1235" i="9"/>
  <c r="AC1236" i="9"/>
  <c r="AC1225" i="9"/>
  <c r="AC1226" i="9"/>
  <c r="AC1227" i="9"/>
  <c r="AC1228" i="9"/>
  <c r="AC1241" i="9"/>
  <c r="AC1242" i="9"/>
  <c r="AC1243" i="9"/>
  <c r="AC1244" i="9"/>
  <c r="AC1145" i="9"/>
  <c r="AC1146" i="9"/>
  <c r="AC1147" i="9"/>
  <c r="AC1148" i="9"/>
  <c r="C129" i="9"/>
  <c r="AB129" i="9"/>
  <c r="AC129" i="9"/>
  <c r="C130" i="9"/>
  <c r="AB130" i="9"/>
  <c r="AC130" i="9"/>
  <c r="C131" i="9"/>
  <c r="AB131" i="9"/>
  <c r="AC131" i="9"/>
  <c r="C132" i="9"/>
  <c r="AB132" i="9"/>
  <c r="AC132" i="9"/>
  <c r="C237" i="9"/>
  <c r="AB237" i="9"/>
  <c r="AC237" i="9"/>
  <c r="C238" i="9"/>
  <c r="AB238" i="9"/>
  <c r="AC238" i="9"/>
  <c r="C239" i="9"/>
  <c r="AB239" i="9"/>
  <c r="AC239" i="9"/>
  <c r="C240" i="9"/>
  <c r="AB240" i="9"/>
  <c r="AC240" i="9"/>
  <c r="C353" i="9"/>
  <c r="AB353" i="9"/>
  <c r="AC353" i="9"/>
  <c r="C354" i="9"/>
  <c r="AB354" i="9"/>
  <c r="AC354" i="9"/>
  <c r="C355" i="9"/>
  <c r="AB355" i="9"/>
  <c r="AC355" i="9"/>
  <c r="C356" i="9"/>
  <c r="AB356" i="9"/>
  <c r="AC356" i="9"/>
  <c r="C473" i="9"/>
  <c r="AB473" i="9"/>
  <c r="AC473" i="9"/>
  <c r="C474" i="9"/>
  <c r="AB474" i="9"/>
  <c r="AC474" i="9"/>
  <c r="C475" i="9"/>
  <c r="AB475" i="9"/>
  <c r="AC475" i="9"/>
  <c r="C476" i="9"/>
  <c r="AB476" i="9"/>
  <c r="AC476" i="9"/>
  <c r="C589" i="9"/>
  <c r="AB589" i="9"/>
  <c r="AC589" i="9"/>
  <c r="C590" i="9"/>
  <c r="AB590" i="9"/>
  <c r="AC590" i="9"/>
  <c r="C591" i="9"/>
  <c r="AB591" i="9"/>
  <c r="AC591" i="9"/>
  <c r="C592" i="9"/>
  <c r="AB592" i="9"/>
  <c r="AC592" i="9"/>
  <c r="C673" i="9"/>
  <c r="AB673" i="9"/>
  <c r="AC673" i="9"/>
  <c r="C674" i="9"/>
  <c r="AB674" i="9"/>
  <c r="AC674" i="9"/>
  <c r="C675" i="9"/>
  <c r="AB675" i="9"/>
  <c r="AC675" i="9"/>
  <c r="C676" i="9"/>
  <c r="AB676" i="9"/>
  <c r="AC676" i="9"/>
  <c r="C765" i="9"/>
  <c r="AB765" i="9"/>
  <c r="AC765" i="9"/>
  <c r="C766" i="9"/>
  <c r="AB766" i="9"/>
  <c r="AC766" i="9"/>
  <c r="C767" i="9"/>
  <c r="AB767" i="9"/>
  <c r="AC767" i="9"/>
  <c r="C768" i="9"/>
  <c r="AB768" i="9"/>
  <c r="AC768" i="9"/>
  <c r="AB861" i="9"/>
  <c r="AC861" i="9"/>
  <c r="AB862" i="9"/>
  <c r="AC862" i="9"/>
  <c r="AB863" i="9"/>
  <c r="AC863" i="9"/>
  <c r="AB864" i="9"/>
  <c r="AC864" i="9"/>
  <c r="AC957" i="9"/>
  <c r="AC958" i="9"/>
  <c r="AC959" i="9"/>
  <c r="AC960" i="9"/>
  <c r="AC1085" i="9"/>
  <c r="AC1086" i="9"/>
  <c r="AC1087" i="9"/>
  <c r="AC1088" i="9"/>
  <c r="AC193" i="9"/>
  <c r="AC194" i="9"/>
  <c r="AC195" i="9"/>
  <c r="AC196" i="9"/>
  <c r="AC309" i="9"/>
  <c r="AC310" i="9"/>
  <c r="AC311" i="9"/>
  <c r="AC312" i="9"/>
  <c r="AC425" i="9"/>
  <c r="AC426" i="9"/>
  <c r="AC427" i="9"/>
  <c r="AC428" i="9"/>
  <c r="AC717" i="9"/>
  <c r="AC718" i="9"/>
  <c r="AC719" i="9"/>
  <c r="AC720" i="9"/>
  <c r="AC1037" i="9"/>
  <c r="AC1038" i="9"/>
  <c r="AC1039" i="9"/>
  <c r="AC1040" i="9"/>
  <c r="AC1201" i="9"/>
  <c r="AC1202" i="9"/>
  <c r="AC1203" i="9"/>
  <c r="AC1204" i="9"/>
  <c r="C153" i="9"/>
  <c r="AB153" i="9"/>
  <c r="AC153" i="9"/>
  <c r="C154" i="9"/>
  <c r="AB154" i="9"/>
  <c r="AC154" i="9"/>
  <c r="C155" i="9"/>
  <c r="AB155" i="9"/>
  <c r="AC155" i="9"/>
  <c r="C156" i="9"/>
  <c r="AB156" i="9"/>
  <c r="AC156" i="9"/>
  <c r="C261" i="9"/>
  <c r="AB261" i="9"/>
  <c r="AC261" i="9"/>
  <c r="C262" i="9"/>
  <c r="AB262" i="9"/>
  <c r="AC262" i="9"/>
  <c r="C263" i="9"/>
  <c r="AB263" i="9"/>
  <c r="AC263" i="9"/>
  <c r="C264" i="9"/>
  <c r="AB264" i="9"/>
  <c r="AC264" i="9"/>
  <c r="C377" i="9"/>
  <c r="AB377" i="9"/>
  <c r="AC377" i="9"/>
  <c r="C378" i="9"/>
  <c r="AB378" i="9"/>
  <c r="AC378" i="9"/>
  <c r="C379" i="9"/>
  <c r="AB379" i="9"/>
  <c r="AC379" i="9"/>
  <c r="C380" i="9"/>
  <c r="AB380" i="9"/>
  <c r="AC380" i="9"/>
  <c r="C497" i="9"/>
  <c r="AB497" i="9"/>
  <c r="AC497" i="9"/>
  <c r="C498" i="9"/>
  <c r="AB498" i="9"/>
  <c r="AC498" i="9"/>
  <c r="C499" i="9"/>
  <c r="AB499" i="9"/>
  <c r="AC499" i="9"/>
  <c r="C500" i="9"/>
  <c r="AB500" i="9"/>
  <c r="AC500" i="9"/>
  <c r="C609" i="9"/>
  <c r="AB609" i="9"/>
  <c r="AC609" i="9"/>
  <c r="C610" i="9"/>
  <c r="AB610" i="9"/>
  <c r="AC610" i="9"/>
  <c r="C611" i="9"/>
  <c r="AB611" i="9"/>
  <c r="AC611" i="9"/>
  <c r="C612" i="9"/>
  <c r="AB612" i="9"/>
  <c r="AC612" i="9"/>
  <c r="C697" i="9"/>
  <c r="AB697" i="9"/>
  <c r="AC697" i="9"/>
  <c r="C698" i="9"/>
  <c r="AB698" i="9"/>
  <c r="AC698" i="9"/>
  <c r="C699" i="9"/>
  <c r="AB699" i="9"/>
  <c r="AC699" i="9"/>
  <c r="C700" i="9"/>
  <c r="AB700" i="9"/>
  <c r="AC700" i="9"/>
  <c r="C789" i="9"/>
  <c r="AB789" i="9"/>
  <c r="AC789" i="9"/>
  <c r="C790" i="9"/>
  <c r="AB790" i="9"/>
  <c r="AC790" i="9"/>
  <c r="C791" i="9"/>
  <c r="AB791" i="9"/>
  <c r="AC791" i="9"/>
  <c r="C792" i="9"/>
  <c r="AB792" i="9"/>
  <c r="AC792" i="9"/>
  <c r="AB885" i="9"/>
  <c r="AC885" i="9"/>
  <c r="AB886" i="9"/>
  <c r="AC886" i="9"/>
  <c r="AB887" i="9"/>
  <c r="AC887" i="9"/>
  <c r="AB888" i="9"/>
  <c r="AC888" i="9"/>
  <c r="AC977" i="9"/>
  <c r="AC978" i="9"/>
  <c r="AC979" i="9"/>
  <c r="AC980" i="9"/>
  <c r="AC1105" i="9"/>
  <c r="AC1106" i="9"/>
  <c r="AC1107" i="9"/>
  <c r="AC1108" i="9"/>
  <c r="C117" i="9"/>
  <c r="AB117" i="9"/>
  <c r="AC117" i="9"/>
  <c r="C118" i="9"/>
  <c r="AB118" i="9"/>
  <c r="AC118" i="9"/>
  <c r="C119" i="9"/>
  <c r="AB119" i="9"/>
  <c r="AC119" i="9"/>
  <c r="C120" i="9"/>
  <c r="AB120" i="9"/>
  <c r="AC120" i="9"/>
  <c r="C229" i="9"/>
  <c r="AB229" i="9"/>
  <c r="AC229" i="9"/>
  <c r="C230" i="9"/>
  <c r="AB230" i="9"/>
  <c r="AC230" i="9"/>
  <c r="C231" i="9"/>
  <c r="AB231" i="9"/>
  <c r="AC231" i="9"/>
  <c r="C232" i="9"/>
  <c r="AB232" i="9"/>
  <c r="AC232" i="9"/>
  <c r="C341" i="9"/>
  <c r="AB341" i="9"/>
  <c r="AC341" i="9"/>
  <c r="C342" i="9"/>
  <c r="AB342" i="9"/>
  <c r="AC342" i="9"/>
  <c r="C343" i="9"/>
  <c r="AB343" i="9"/>
  <c r="AC343" i="9"/>
  <c r="C344" i="9"/>
  <c r="AB344" i="9"/>
  <c r="AC344" i="9"/>
  <c r="C461" i="9"/>
  <c r="AB461" i="9"/>
  <c r="AC461" i="9"/>
  <c r="C462" i="9"/>
  <c r="AB462" i="9"/>
  <c r="AC462" i="9"/>
  <c r="C463" i="9"/>
  <c r="AB463" i="9"/>
  <c r="AC463" i="9"/>
  <c r="C464" i="9"/>
  <c r="AB464" i="9"/>
  <c r="AC464" i="9"/>
  <c r="C577" i="9"/>
  <c r="AB577" i="9"/>
  <c r="AC577" i="9"/>
  <c r="C578" i="9"/>
  <c r="AB578" i="9"/>
  <c r="AC578" i="9"/>
  <c r="C579" i="9"/>
  <c r="AB579" i="9"/>
  <c r="AC579" i="9"/>
  <c r="C580" i="9"/>
  <c r="AB580" i="9"/>
  <c r="AC580" i="9"/>
  <c r="C661" i="9"/>
  <c r="AB661" i="9"/>
  <c r="AC661" i="9"/>
  <c r="C662" i="9"/>
  <c r="AB662" i="9"/>
  <c r="AC662" i="9"/>
  <c r="C663" i="9"/>
  <c r="AB663" i="9"/>
  <c r="AC663" i="9"/>
  <c r="C664" i="9"/>
  <c r="AB664" i="9"/>
  <c r="AC664" i="9"/>
  <c r="C753" i="9"/>
  <c r="AB753" i="9"/>
  <c r="AC753" i="9"/>
  <c r="C754" i="9"/>
  <c r="AB754" i="9"/>
  <c r="AC754" i="9"/>
  <c r="C755" i="9"/>
  <c r="AB755" i="9"/>
  <c r="AC755" i="9"/>
  <c r="C756" i="9"/>
  <c r="AB756" i="9"/>
  <c r="AC756" i="9"/>
  <c r="AB849" i="9"/>
  <c r="AC849" i="9"/>
  <c r="AB850" i="9"/>
  <c r="AC850" i="9"/>
  <c r="AB851" i="9"/>
  <c r="AC851" i="9"/>
  <c r="AB852" i="9"/>
  <c r="AC852" i="9"/>
  <c r="AC945" i="9"/>
  <c r="AC946" i="9"/>
  <c r="AC947" i="9"/>
  <c r="AC948" i="9"/>
  <c r="AC1073" i="9"/>
  <c r="AC1074" i="9"/>
  <c r="AC1075" i="9"/>
  <c r="AC1076" i="9"/>
  <c r="C133" i="9"/>
  <c r="AB133" i="9"/>
  <c r="AC133" i="9"/>
  <c r="C134" i="9"/>
  <c r="AB134" i="9"/>
  <c r="AC134" i="9"/>
  <c r="C135" i="9"/>
  <c r="AB135" i="9"/>
  <c r="AC135" i="9"/>
  <c r="C136" i="9"/>
  <c r="AB136" i="9"/>
  <c r="AC136" i="9"/>
  <c r="C241" i="9"/>
  <c r="AB241" i="9"/>
  <c r="AC241" i="9"/>
  <c r="C242" i="9"/>
  <c r="AB242" i="9"/>
  <c r="AC242" i="9"/>
  <c r="C243" i="9"/>
  <c r="AB243" i="9"/>
  <c r="AC243" i="9"/>
  <c r="C244" i="9"/>
  <c r="AB244" i="9"/>
  <c r="AC244" i="9"/>
  <c r="C357" i="9"/>
  <c r="AB357" i="9"/>
  <c r="AC357" i="9"/>
  <c r="C358" i="9"/>
  <c r="AB358" i="9"/>
  <c r="AC358" i="9"/>
  <c r="C359" i="9"/>
  <c r="AB359" i="9"/>
  <c r="AC359" i="9"/>
  <c r="C360" i="9"/>
  <c r="AB360" i="9"/>
  <c r="AC360" i="9"/>
  <c r="C477" i="9"/>
  <c r="AB477" i="9"/>
  <c r="AC477" i="9"/>
  <c r="C478" i="9"/>
  <c r="AB478" i="9"/>
  <c r="AC478" i="9"/>
  <c r="C479" i="9"/>
  <c r="AB479" i="9"/>
  <c r="AC479" i="9"/>
  <c r="C480" i="9"/>
  <c r="AB480" i="9"/>
  <c r="AC480" i="9"/>
  <c r="C593" i="9"/>
  <c r="AB593" i="9"/>
  <c r="AC593" i="9"/>
  <c r="C594" i="9"/>
  <c r="AB594" i="9"/>
  <c r="AC594" i="9"/>
  <c r="C595" i="9"/>
  <c r="AB595" i="9"/>
  <c r="AC595" i="9"/>
  <c r="C596" i="9"/>
  <c r="AB596" i="9"/>
  <c r="AC596" i="9"/>
  <c r="C677" i="9"/>
  <c r="AB677" i="9"/>
  <c r="AC677" i="9"/>
  <c r="C678" i="9"/>
  <c r="AB678" i="9"/>
  <c r="AC678" i="9"/>
  <c r="C679" i="9"/>
  <c r="AB679" i="9"/>
  <c r="AC679" i="9"/>
  <c r="C680" i="9"/>
  <c r="AB680" i="9"/>
  <c r="AC680" i="9"/>
  <c r="C769" i="9"/>
  <c r="AB769" i="9"/>
  <c r="AC769" i="9"/>
  <c r="C770" i="9"/>
  <c r="AB770" i="9"/>
  <c r="AC770" i="9"/>
  <c r="C771" i="9"/>
  <c r="AB771" i="9"/>
  <c r="AC771" i="9"/>
  <c r="C772" i="9"/>
  <c r="AB772" i="9"/>
  <c r="AC772" i="9"/>
  <c r="AB865" i="9"/>
  <c r="AC865" i="9"/>
  <c r="AB866" i="9"/>
  <c r="AC866" i="9"/>
  <c r="AB867" i="9"/>
  <c r="AC867" i="9"/>
  <c r="AB868" i="9"/>
  <c r="AC868" i="9"/>
  <c r="AC961" i="9"/>
  <c r="AC962" i="9"/>
  <c r="AC963" i="9"/>
  <c r="AC964" i="9"/>
  <c r="AC1089" i="9"/>
  <c r="AC1090" i="9"/>
  <c r="AC1091" i="9"/>
  <c r="AC1092" i="9"/>
  <c r="C125" i="9"/>
  <c r="AB125" i="9"/>
  <c r="AC125" i="9"/>
  <c r="C126" i="9"/>
  <c r="AB126" i="9"/>
  <c r="AC126" i="9"/>
  <c r="C127" i="9"/>
  <c r="AB127" i="9"/>
  <c r="AC127" i="9"/>
  <c r="C128" i="9"/>
  <c r="AB128" i="9"/>
  <c r="AC128" i="9"/>
  <c r="C233" i="9"/>
  <c r="AB233" i="9"/>
  <c r="AC233" i="9"/>
  <c r="C234" i="9"/>
  <c r="AB234" i="9"/>
  <c r="AC234" i="9"/>
  <c r="C235" i="9"/>
  <c r="AB235" i="9"/>
  <c r="AC235" i="9"/>
  <c r="C236" i="9"/>
  <c r="AB236" i="9"/>
  <c r="AC236" i="9"/>
  <c r="C349" i="9"/>
  <c r="AB349" i="9"/>
  <c r="AC349" i="9"/>
  <c r="C350" i="9"/>
  <c r="AB350" i="9"/>
  <c r="AC350" i="9"/>
  <c r="C351" i="9"/>
  <c r="AB351" i="9"/>
  <c r="AC351" i="9"/>
  <c r="C352" i="9"/>
  <c r="AB352" i="9"/>
  <c r="AC352" i="9"/>
  <c r="C469" i="9"/>
  <c r="AB469" i="9"/>
  <c r="AC469" i="9"/>
  <c r="C470" i="9"/>
  <c r="AB470" i="9"/>
  <c r="AC470" i="9"/>
  <c r="C471" i="9"/>
  <c r="AB471" i="9"/>
  <c r="AC471" i="9"/>
  <c r="C472" i="9"/>
  <c r="AB472" i="9"/>
  <c r="AC472" i="9"/>
  <c r="C585" i="9"/>
  <c r="AB585" i="9"/>
  <c r="AC585" i="9"/>
  <c r="C586" i="9"/>
  <c r="AB586" i="9"/>
  <c r="AC586" i="9"/>
  <c r="C587" i="9"/>
  <c r="AB587" i="9"/>
  <c r="AC587" i="9"/>
  <c r="C588" i="9"/>
  <c r="AB588" i="9"/>
  <c r="AC588" i="9"/>
  <c r="C669" i="9"/>
  <c r="AB669" i="9"/>
  <c r="AC669" i="9"/>
  <c r="C670" i="9"/>
  <c r="AB670" i="9"/>
  <c r="AC670" i="9"/>
  <c r="C671" i="9"/>
  <c r="AB671" i="9"/>
  <c r="AC671" i="9"/>
  <c r="C672" i="9"/>
  <c r="AB672" i="9"/>
  <c r="AC672" i="9"/>
  <c r="C761" i="9"/>
  <c r="AB761" i="9"/>
  <c r="AC761" i="9"/>
  <c r="C762" i="9"/>
  <c r="AB762" i="9"/>
  <c r="AC762" i="9"/>
  <c r="C763" i="9"/>
  <c r="AB763" i="9"/>
  <c r="AC763" i="9"/>
  <c r="C764" i="9"/>
  <c r="AB764" i="9"/>
  <c r="AC764" i="9"/>
  <c r="AB857" i="9"/>
  <c r="AC857" i="9"/>
  <c r="AB858" i="9"/>
  <c r="AC858" i="9"/>
  <c r="AB859" i="9"/>
  <c r="AC859" i="9"/>
  <c r="AB860" i="9"/>
  <c r="AC860" i="9"/>
  <c r="AC953" i="9"/>
  <c r="AC954" i="9"/>
  <c r="AC955" i="9"/>
  <c r="AC956" i="9"/>
  <c r="AC1081" i="9"/>
  <c r="AC1082" i="9"/>
  <c r="AC1083" i="9"/>
  <c r="AC1084" i="9"/>
  <c r="C101" i="9"/>
  <c r="AB101" i="9"/>
  <c r="AC101" i="9"/>
  <c r="C102" i="9"/>
  <c r="AB102" i="9"/>
  <c r="AC102" i="9"/>
  <c r="C103" i="9"/>
  <c r="AB103" i="9"/>
  <c r="AC103" i="9"/>
  <c r="C104" i="9"/>
  <c r="AB104" i="9"/>
  <c r="AC104" i="9"/>
  <c r="AB213" i="9"/>
  <c r="AC213" i="9"/>
  <c r="AB214" i="9"/>
  <c r="AC214" i="9"/>
  <c r="AB215" i="9"/>
  <c r="AC215" i="9"/>
  <c r="AB216" i="9"/>
  <c r="AC216" i="9"/>
  <c r="C325" i="9"/>
  <c r="AB325" i="9"/>
  <c r="AC325" i="9"/>
  <c r="C326" i="9"/>
  <c r="AB326" i="9"/>
  <c r="AC326" i="9"/>
  <c r="C327" i="9"/>
  <c r="AB327" i="9"/>
  <c r="AC327" i="9"/>
  <c r="C328" i="9"/>
  <c r="AB328" i="9"/>
  <c r="AC328" i="9"/>
  <c r="C445" i="9"/>
  <c r="AB445" i="9"/>
  <c r="AC445" i="9"/>
  <c r="C446" i="9"/>
  <c r="AB446" i="9"/>
  <c r="AC446" i="9"/>
  <c r="C447" i="9"/>
  <c r="AB447" i="9"/>
  <c r="AC447" i="9"/>
  <c r="C448" i="9"/>
  <c r="AB448" i="9"/>
  <c r="AC448" i="9"/>
  <c r="C561" i="9"/>
  <c r="AB561" i="9"/>
  <c r="AC561" i="9"/>
  <c r="C562" i="9"/>
  <c r="AB562" i="9"/>
  <c r="AC562" i="9"/>
  <c r="C563" i="9"/>
  <c r="AB563" i="9"/>
  <c r="AC563" i="9"/>
  <c r="C564" i="9"/>
  <c r="AB564" i="9"/>
  <c r="AC564" i="9"/>
  <c r="C645" i="9"/>
  <c r="AB645" i="9"/>
  <c r="AC645" i="9"/>
  <c r="C646" i="9"/>
  <c r="AB646" i="9"/>
  <c r="AC646" i="9"/>
  <c r="C647" i="9"/>
  <c r="AB647" i="9"/>
  <c r="AC647" i="9"/>
  <c r="C648" i="9"/>
  <c r="AB648" i="9"/>
  <c r="AC648" i="9"/>
  <c r="C737" i="9"/>
  <c r="AB737" i="9"/>
  <c r="AC737" i="9"/>
  <c r="C738" i="9"/>
  <c r="AB738" i="9"/>
  <c r="AC738" i="9"/>
  <c r="C739" i="9"/>
  <c r="AB739" i="9"/>
  <c r="AC739" i="9"/>
  <c r="C740" i="9"/>
  <c r="AB740" i="9"/>
  <c r="AC740" i="9"/>
  <c r="AB833" i="9"/>
  <c r="AC833" i="9"/>
  <c r="AB834" i="9"/>
  <c r="AC834" i="9"/>
  <c r="AB835" i="9"/>
  <c r="AC835" i="9"/>
  <c r="AB836" i="9"/>
  <c r="AC836" i="9"/>
  <c r="AC929" i="9"/>
  <c r="AC930" i="9"/>
  <c r="AC931" i="9"/>
  <c r="AC932" i="9"/>
  <c r="AC1057" i="9"/>
  <c r="AC1058" i="9"/>
  <c r="AC1059" i="9"/>
  <c r="AC1060" i="9"/>
  <c r="AC1157" i="9"/>
  <c r="AC1158" i="9"/>
  <c r="AC1159" i="9"/>
  <c r="AC1160" i="9"/>
  <c r="AC181" i="9"/>
  <c r="AC182" i="9"/>
  <c r="AC183" i="9"/>
  <c r="AC184" i="9"/>
  <c r="AC297" i="9"/>
  <c r="AC298" i="9"/>
  <c r="AC299" i="9"/>
  <c r="AC300" i="9"/>
  <c r="AC413" i="9"/>
  <c r="AC414" i="9"/>
  <c r="AC415" i="9"/>
  <c r="AC416" i="9"/>
  <c r="AC705" i="9"/>
  <c r="AC706" i="9"/>
  <c r="AC707" i="9"/>
  <c r="AC708" i="9"/>
  <c r="AC1025" i="9"/>
  <c r="AC1026" i="9"/>
  <c r="AC1027" i="9"/>
  <c r="AC1028" i="9"/>
  <c r="AC1189" i="9"/>
  <c r="AC1190" i="9"/>
  <c r="AC1191" i="9"/>
  <c r="AC1192" i="9"/>
  <c r="AC1141" i="9"/>
  <c r="AC1142" i="9"/>
  <c r="AC1143" i="9"/>
  <c r="AC1144" i="9"/>
  <c r="C161" i="9"/>
  <c r="AB161" i="9"/>
  <c r="AC161" i="9"/>
  <c r="C162" i="9"/>
  <c r="AB162" i="9"/>
  <c r="AC162" i="9"/>
  <c r="C163" i="9"/>
  <c r="AB163" i="9"/>
  <c r="AC163" i="9"/>
  <c r="C164" i="9"/>
  <c r="AB164" i="9"/>
  <c r="AC164" i="9"/>
  <c r="C273" i="9"/>
  <c r="AB273" i="9"/>
  <c r="AC273" i="9"/>
  <c r="C274" i="9"/>
  <c r="AB274" i="9"/>
  <c r="AC274" i="9"/>
  <c r="C275" i="9"/>
  <c r="AB275" i="9"/>
  <c r="AC275" i="9"/>
  <c r="C276" i="9"/>
  <c r="AB276" i="9"/>
  <c r="AC276" i="9"/>
  <c r="C389" i="9"/>
  <c r="AB389" i="9"/>
  <c r="AC389" i="9"/>
  <c r="C390" i="9"/>
  <c r="AB390" i="9"/>
  <c r="AC390" i="9"/>
  <c r="C391" i="9"/>
  <c r="AB391" i="9"/>
  <c r="AC391" i="9"/>
  <c r="C392" i="9"/>
  <c r="AB392" i="9"/>
  <c r="AC392" i="9"/>
  <c r="C509" i="9"/>
  <c r="AB509" i="9"/>
  <c r="AC509" i="9"/>
  <c r="C510" i="9"/>
  <c r="AB510" i="9"/>
  <c r="AC510" i="9"/>
  <c r="C511" i="9"/>
  <c r="AB511" i="9"/>
  <c r="AC511" i="9"/>
  <c r="C512" i="9"/>
  <c r="AB512" i="9"/>
  <c r="AC512" i="9"/>
  <c r="C617" i="9"/>
  <c r="AB617" i="9"/>
  <c r="AC617" i="9"/>
  <c r="C618" i="9"/>
  <c r="AB618" i="9"/>
  <c r="AC618" i="9"/>
  <c r="C619" i="9"/>
  <c r="AB619" i="9"/>
  <c r="AC619" i="9"/>
  <c r="C620" i="9"/>
  <c r="AB620" i="9"/>
  <c r="AC620" i="9"/>
  <c r="C801" i="9"/>
  <c r="AB801" i="9"/>
  <c r="AC801" i="9"/>
  <c r="C802" i="9"/>
  <c r="AB802" i="9"/>
  <c r="AC802" i="9"/>
  <c r="C803" i="9"/>
  <c r="AB803" i="9"/>
  <c r="AC803" i="9"/>
  <c r="C804" i="9"/>
  <c r="AB804" i="9"/>
  <c r="AC804" i="9"/>
  <c r="AB897" i="9"/>
  <c r="AC897" i="9"/>
  <c r="AB898" i="9"/>
  <c r="AC898" i="9"/>
  <c r="AB899" i="9"/>
  <c r="AC899" i="9"/>
  <c r="AB900" i="9"/>
  <c r="AC900" i="9"/>
  <c r="AC989" i="9"/>
  <c r="AC990" i="9"/>
  <c r="AC991" i="9"/>
  <c r="AC992" i="9"/>
  <c r="AC1117" i="9"/>
  <c r="AC1118" i="9"/>
  <c r="AC1119" i="9"/>
  <c r="AC1120" i="9"/>
  <c r="AC1313" i="9"/>
  <c r="AC1314" i="9"/>
  <c r="AC1315" i="9"/>
  <c r="AC1316" i="9"/>
  <c r="AC1529" i="9"/>
  <c r="AC1530" i="9"/>
  <c r="AC1531" i="9"/>
  <c r="AC1532" i="9"/>
  <c r="AC1221" i="9"/>
  <c r="AC1222" i="9"/>
  <c r="AC1223" i="9"/>
  <c r="AC1224" i="9"/>
  <c r="AC1149" i="9"/>
  <c r="AC1150" i="9"/>
  <c r="AC1151" i="9"/>
  <c r="AC1152" i="9"/>
  <c r="C149" i="9"/>
  <c r="AB149" i="9"/>
  <c r="AC149" i="9"/>
  <c r="C150" i="9"/>
  <c r="AB150" i="9"/>
  <c r="AC150" i="9"/>
  <c r="C151" i="9"/>
  <c r="AB151" i="9"/>
  <c r="AC151" i="9"/>
  <c r="C152" i="9"/>
  <c r="AB152" i="9"/>
  <c r="AC152" i="9"/>
  <c r="C257" i="9"/>
  <c r="AB257" i="9"/>
  <c r="AC257" i="9"/>
  <c r="C258" i="9"/>
  <c r="AB258" i="9"/>
  <c r="AC258" i="9"/>
  <c r="C259" i="9"/>
  <c r="AB259" i="9"/>
  <c r="AC259" i="9"/>
  <c r="C260" i="9"/>
  <c r="AB260" i="9"/>
  <c r="AC260" i="9"/>
  <c r="C373" i="9"/>
  <c r="AB373" i="9"/>
  <c r="AC373" i="9"/>
  <c r="C374" i="9"/>
  <c r="AB374" i="9"/>
  <c r="AC374" i="9"/>
  <c r="C375" i="9"/>
  <c r="AB375" i="9"/>
  <c r="AC375" i="9"/>
  <c r="C376" i="9"/>
  <c r="AB376" i="9"/>
  <c r="AC376" i="9"/>
  <c r="C493" i="9"/>
  <c r="AB493" i="9"/>
  <c r="AC493" i="9"/>
  <c r="C494" i="9"/>
  <c r="AB494" i="9"/>
  <c r="AC494" i="9"/>
  <c r="C495" i="9"/>
  <c r="AB495" i="9"/>
  <c r="AC495" i="9"/>
  <c r="C496" i="9"/>
  <c r="AB496" i="9"/>
  <c r="AC496" i="9"/>
  <c r="C605" i="9"/>
  <c r="AB605" i="9"/>
  <c r="AC605" i="9"/>
  <c r="C606" i="9"/>
  <c r="AB606" i="9"/>
  <c r="AC606" i="9"/>
  <c r="C607" i="9"/>
  <c r="AB607" i="9"/>
  <c r="AC607" i="9"/>
  <c r="C608" i="9"/>
  <c r="AB608" i="9"/>
  <c r="AC608" i="9"/>
  <c r="C693" i="9"/>
  <c r="AB693" i="9"/>
  <c r="AC693" i="9"/>
  <c r="C694" i="9"/>
  <c r="AB694" i="9"/>
  <c r="AC694" i="9"/>
  <c r="C695" i="9"/>
  <c r="AB695" i="9"/>
  <c r="AC695" i="9"/>
  <c r="C696" i="9"/>
  <c r="AB696" i="9"/>
  <c r="AC696" i="9"/>
  <c r="C785" i="9"/>
  <c r="AB785" i="9"/>
  <c r="AC785" i="9"/>
  <c r="C786" i="9"/>
  <c r="AB786" i="9"/>
  <c r="AC786" i="9"/>
  <c r="C787" i="9"/>
  <c r="AB787" i="9"/>
  <c r="AC787" i="9"/>
  <c r="C788" i="9"/>
  <c r="AB788" i="9"/>
  <c r="AC788" i="9"/>
  <c r="AB881" i="9"/>
  <c r="AC881" i="9"/>
  <c r="AB882" i="9"/>
  <c r="AC882" i="9"/>
  <c r="AB883" i="9"/>
  <c r="AC883" i="9"/>
  <c r="AB884" i="9"/>
  <c r="AC884" i="9"/>
  <c r="AC973" i="9"/>
  <c r="AC974" i="9"/>
  <c r="AC975" i="9"/>
  <c r="AC976" i="9"/>
  <c r="AC1101" i="9"/>
  <c r="AC1102" i="9"/>
  <c r="AC1103" i="9"/>
  <c r="AC1104" i="9"/>
  <c r="C121" i="9"/>
  <c r="AB121" i="9"/>
  <c r="AC121" i="9"/>
  <c r="C122" i="9"/>
  <c r="AB122" i="9"/>
  <c r="AC122" i="9"/>
  <c r="C123" i="9"/>
  <c r="AB123" i="9"/>
  <c r="AC123" i="9"/>
  <c r="C124" i="9"/>
  <c r="AB124" i="9"/>
  <c r="AC124" i="9"/>
  <c r="C345" i="9"/>
  <c r="AB345" i="9"/>
  <c r="AC345" i="9"/>
  <c r="C346" i="9"/>
  <c r="AB346" i="9"/>
  <c r="AC346" i="9"/>
  <c r="C347" i="9"/>
  <c r="AB347" i="9"/>
  <c r="AC347" i="9"/>
  <c r="C348" i="9"/>
  <c r="AB348" i="9"/>
  <c r="AC348" i="9"/>
  <c r="C465" i="9"/>
  <c r="AB465" i="9"/>
  <c r="AC465" i="9"/>
  <c r="C466" i="9"/>
  <c r="AB466" i="9"/>
  <c r="AC466" i="9"/>
  <c r="C467" i="9"/>
  <c r="AB467" i="9"/>
  <c r="AC467" i="9"/>
  <c r="C468" i="9"/>
  <c r="AB468" i="9"/>
  <c r="AC468" i="9"/>
  <c r="C581" i="9"/>
  <c r="AB581" i="9"/>
  <c r="AC581" i="9"/>
  <c r="C582" i="9"/>
  <c r="AB582" i="9"/>
  <c r="AC582" i="9"/>
  <c r="C583" i="9"/>
  <c r="AB583" i="9"/>
  <c r="AC583" i="9"/>
  <c r="C584" i="9"/>
  <c r="AB584" i="9"/>
  <c r="AC584" i="9"/>
  <c r="C665" i="9"/>
  <c r="AB665" i="9"/>
  <c r="AC665" i="9"/>
  <c r="C666" i="9"/>
  <c r="AB666" i="9"/>
  <c r="AC666" i="9"/>
  <c r="C667" i="9"/>
  <c r="AB667" i="9"/>
  <c r="AC667" i="9"/>
  <c r="C668" i="9"/>
  <c r="AB668" i="9"/>
  <c r="AC668" i="9"/>
  <c r="C757" i="9"/>
  <c r="AB757" i="9"/>
  <c r="AC757" i="9"/>
  <c r="C758" i="9"/>
  <c r="AB758" i="9"/>
  <c r="AC758" i="9"/>
  <c r="C759" i="9"/>
  <c r="AB759" i="9"/>
  <c r="AC759" i="9"/>
  <c r="C760" i="9"/>
  <c r="AB760" i="9"/>
  <c r="AC760" i="9"/>
  <c r="AB853" i="9"/>
  <c r="AC853" i="9"/>
  <c r="AB854" i="9"/>
  <c r="AC854" i="9"/>
  <c r="AB855" i="9"/>
  <c r="AC855" i="9"/>
  <c r="AB856" i="9"/>
  <c r="AC856" i="9"/>
  <c r="AC949" i="9"/>
  <c r="AC950" i="9"/>
  <c r="AC951" i="9"/>
  <c r="AC952" i="9"/>
  <c r="AC1077" i="9"/>
  <c r="AC1078" i="9"/>
  <c r="AC1079" i="9"/>
  <c r="AC1080" i="9"/>
  <c r="C157" i="9"/>
  <c r="AB157" i="9"/>
  <c r="AC157" i="9"/>
  <c r="C158" i="9"/>
  <c r="AB158" i="9"/>
  <c r="AC158" i="9"/>
  <c r="C159" i="9"/>
  <c r="AB159" i="9"/>
  <c r="AC159" i="9"/>
  <c r="C160" i="9"/>
  <c r="AB160" i="9"/>
  <c r="AC160" i="9"/>
  <c r="C265" i="9"/>
  <c r="AB265" i="9"/>
  <c r="AC265" i="9"/>
  <c r="C266" i="9"/>
  <c r="AB266" i="9"/>
  <c r="AC266" i="9"/>
  <c r="C267" i="9"/>
  <c r="AB267" i="9"/>
  <c r="AC267" i="9"/>
  <c r="C268" i="9"/>
  <c r="AB268" i="9"/>
  <c r="AC268" i="9"/>
  <c r="C381" i="9"/>
  <c r="AB381" i="9"/>
  <c r="AC381" i="9"/>
  <c r="C382" i="9"/>
  <c r="AB382" i="9"/>
  <c r="AC382" i="9"/>
  <c r="C383" i="9"/>
  <c r="AB383" i="9"/>
  <c r="AC383" i="9"/>
  <c r="C384" i="9"/>
  <c r="AB384" i="9"/>
  <c r="AC384" i="9"/>
  <c r="C501" i="9"/>
  <c r="AB501" i="9"/>
  <c r="AC501" i="9"/>
  <c r="C502" i="9"/>
  <c r="AB502" i="9"/>
  <c r="AC502" i="9"/>
  <c r="C503" i="9"/>
  <c r="AB503" i="9"/>
  <c r="AC503" i="9"/>
  <c r="C504" i="9"/>
  <c r="AB504" i="9"/>
  <c r="AC504" i="9"/>
  <c r="C613" i="9"/>
  <c r="AB613" i="9"/>
  <c r="AC613" i="9"/>
  <c r="C614" i="9"/>
  <c r="AB614" i="9"/>
  <c r="AC614" i="9"/>
  <c r="C615" i="9"/>
  <c r="AB615" i="9"/>
  <c r="AC615" i="9"/>
  <c r="C616" i="9"/>
  <c r="AB616" i="9"/>
  <c r="AC616" i="9"/>
  <c r="C793" i="9"/>
  <c r="AB793" i="9"/>
  <c r="AC793" i="9"/>
  <c r="C794" i="9"/>
  <c r="AB794" i="9"/>
  <c r="AC794" i="9"/>
  <c r="C795" i="9"/>
  <c r="AB795" i="9"/>
  <c r="AC795" i="9"/>
  <c r="C796" i="9"/>
  <c r="AB796" i="9"/>
  <c r="AC796" i="9"/>
  <c r="AB889" i="9"/>
  <c r="AC889" i="9"/>
  <c r="AB890" i="9"/>
  <c r="AC890" i="9"/>
  <c r="AB891" i="9"/>
  <c r="AC891" i="9"/>
  <c r="AB892" i="9"/>
  <c r="AC892" i="9"/>
  <c r="AC981" i="9"/>
  <c r="AC982" i="9"/>
  <c r="AC983" i="9"/>
  <c r="AC984" i="9"/>
  <c r="AC1109" i="9"/>
  <c r="AC1110" i="9"/>
  <c r="AC1111" i="9"/>
  <c r="AC1112" i="9"/>
  <c r="AC1305" i="9"/>
  <c r="AC1306" i="9"/>
  <c r="AC1307" i="9"/>
  <c r="AC1308" i="9"/>
  <c r="AC1521" i="9"/>
  <c r="AC1522" i="9"/>
  <c r="AC1523" i="9"/>
  <c r="AC1524" i="9"/>
  <c r="C269" i="9"/>
  <c r="AB269" i="9"/>
  <c r="AC269" i="9"/>
  <c r="C270" i="9"/>
  <c r="AB270" i="9"/>
  <c r="AC270" i="9"/>
  <c r="C271" i="9"/>
  <c r="AB271" i="9"/>
  <c r="AC271" i="9"/>
  <c r="C272" i="9"/>
  <c r="AB272" i="9"/>
  <c r="AC272" i="9"/>
  <c r="C385" i="9"/>
  <c r="AB385" i="9"/>
  <c r="AC385" i="9"/>
  <c r="C386" i="9"/>
  <c r="AB386" i="9"/>
  <c r="AC386" i="9"/>
  <c r="C387" i="9"/>
  <c r="AB387" i="9"/>
  <c r="AC387" i="9"/>
  <c r="C388" i="9"/>
  <c r="AB388" i="9"/>
  <c r="AC388" i="9"/>
  <c r="C505" i="9"/>
  <c r="AB505" i="9"/>
  <c r="AC505" i="9"/>
  <c r="C506" i="9"/>
  <c r="AB506" i="9"/>
  <c r="AC506" i="9"/>
  <c r="C507" i="9"/>
  <c r="AB507" i="9"/>
  <c r="AC507" i="9"/>
  <c r="C508" i="9"/>
  <c r="AB508" i="9"/>
  <c r="AC508" i="9"/>
  <c r="C797" i="9"/>
  <c r="AB797" i="9"/>
  <c r="AC797" i="9"/>
  <c r="C798" i="9"/>
  <c r="AB798" i="9"/>
  <c r="AC798" i="9"/>
  <c r="C799" i="9"/>
  <c r="AB799" i="9"/>
  <c r="AC799" i="9"/>
  <c r="C800" i="9"/>
  <c r="AB800" i="9"/>
  <c r="AC800" i="9"/>
  <c r="AB893" i="9"/>
  <c r="AC893" i="9"/>
  <c r="AB894" i="9"/>
  <c r="AC894" i="9"/>
  <c r="AB895" i="9"/>
  <c r="AC895" i="9"/>
  <c r="AB896" i="9"/>
  <c r="AC896" i="9"/>
  <c r="AC985" i="9"/>
  <c r="AC986" i="9"/>
  <c r="AC987" i="9"/>
  <c r="AC988" i="9"/>
  <c r="AC1113" i="9"/>
  <c r="AC1114" i="9"/>
  <c r="AC1115" i="9"/>
  <c r="AC1116" i="9"/>
  <c r="AC1309" i="9"/>
  <c r="AC1310" i="9"/>
  <c r="AC1311" i="9"/>
  <c r="AC1312" i="9"/>
  <c r="AC1525" i="9"/>
  <c r="AC1526" i="9"/>
  <c r="AC1527" i="9"/>
  <c r="AC1528" i="9"/>
  <c r="AC189" i="9"/>
  <c r="AC190" i="9"/>
  <c r="AC191" i="9"/>
  <c r="AC192" i="9"/>
  <c r="AC305" i="9"/>
  <c r="AC306" i="9"/>
  <c r="AC307" i="9"/>
  <c r="AC308" i="9"/>
  <c r="AC421" i="9"/>
  <c r="AC422" i="9"/>
  <c r="AC423" i="9"/>
  <c r="AC424" i="9"/>
  <c r="AC713" i="9"/>
  <c r="AC714" i="9"/>
  <c r="AC715" i="9"/>
  <c r="AC716" i="9"/>
  <c r="AC1033" i="9"/>
  <c r="AC1034" i="9"/>
  <c r="AC1035" i="9"/>
  <c r="AC1036" i="9"/>
  <c r="AC1197" i="9"/>
  <c r="AC1198" i="9"/>
  <c r="AC1199" i="9"/>
  <c r="AC1200" i="9"/>
  <c r="AC177" i="9"/>
  <c r="AC178" i="9"/>
  <c r="AC179" i="9"/>
  <c r="AC180" i="9"/>
  <c r="AC293" i="9"/>
  <c r="AC294" i="9"/>
  <c r="AC295" i="9"/>
  <c r="AC296" i="9"/>
  <c r="AC409" i="9"/>
  <c r="AC410" i="9"/>
  <c r="AC411" i="9"/>
  <c r="AC412" i="9"/>
  <c r="AC701" i="9"/>
  <c r="AC702" i="9"/>
  <c r="AC703" i="9"/>
  <c r="AC704" i="9"/>
  <c r="AC1021" i="9"/>
  <c r="AC1022" i="9"/>
  <c r="AC1023" i="9"/>
  <c r="AC1024" i="9"/>
  <c r="AC1185" i="9"/>
  <c r="AC1186" i="9"/>
  <c r="AC1187" i="9"/>
  <c r="AC1188" i="9"/>
  <c r="C109" i="9"/>
  <c r="AB109" i="9"/>
  <c r="AC109" i="9"/>
  <c r="C110" i="9"/>
  <c r="AB110" i="9"/>
  <c r="AC110" i="9"/>
  <c r="C111" i="9"/>
  <c r="AB111" i="9"/>
  <c r="AC111" i="9"/>
  <c r="C112" i="9"/>
  <c r="AB112" i="9"/>
  <c r="AC112" i="9"/>
  <c r="C221" i="9"/>
  <c r="AB221" i="9"/>
  <c r="AC221" i="9"/>
  <c r="C222" i="9"/>
  <c r="AB222" i="9"/>
  <c r="AC222" i="9"/>
  <c r="C223" i="9"/>
  <c r="AB223" i="9"/>
  <c r="AC223" i="9"/>
  <c r="C224" i="9"/>
  <c r="AB224" i="9"/>
  <c r="AC224" i="9"/>
  <c r="C333" i="9"/>
  <c r="AB333" i="9"/>
  <c r="AC333" i="9"/>
  <c r="C334" i="9"/>
  <c r="AB334" i="9"/>
  <c r="AC334" i="9"/>
  <c r="C335" i="9"/>
  <c r="AB335" i="9"/>
  <c r="AC335" i="9"/>
  <c r="C336" i="9"/>
  <c r="AB336" i="9"/>
  <c r="AC336" i="9"/>
  <c r="C453" i="9"/>
  <c r="AB453" i="9"/>
  <c r="AC453" i="9"/>
  <c r="C454" i="9"/>
  <c r="AB454" i="9"/>
  <c r="AC454" i="9"/>
  <c r="C455" i="9"/>
  <c r="AB455" i="9"/>
  <c r="AC455" i="9"/>
  <c r="C456" i="9"/>
  <c r="AB456" i="9"/>
  <c r="AC456" i="9"/>
  <c r="C569" i="9"/>
  <c r="AB569" i="9"/>
  <c r="AC569" i="9"/>
  <c r="C570" i="9"/>
  <c r="AB570" i="9"/>
  <c r="AC570" i="9"/>
  <c r="C571" i="9"/>
  <c r="AB571" i="9"/>
  <c r="AC571" i="9"/>
  <c r="C572" i="9"/>
  <c r="AB572" i="9"/>
  <c r="AC572" i="9"/>
  <c r="C653" i="9"/>
  <c r="AB653" i="9"/>
  <c r="AC653" i="9"/>
  <c r="C654" i="9"/>
  <c r="AB654" i="9"/>
  <c r="AC654" i="9"/>
  <c r="C655" i="9"/>
  <c r="AB655" i="9"/>
  <c r="AC655" i="9"/>
  <c r="C656" i="9"/>
  <c r="AB656" i="9"/>
  <c r="AC656" i="9"/>
  <c r="C745" i="9"/>
  <c r="AB745" i="9"/>
  <c r="AC745" i="9"/>
  <c r="C746" i="9"/>
  <c r="AB746" i="9"/>
  <c r="AC746" i="9"/>
  <c r="C747" i="9"/>
  <c r="AB747" i="9"/>
  <c r="AC747" i="9"/>
  <c r="C748" i="9"/>
  <c r="AB748" i="9"/>
  <c r="AC748" i="9"/>
  <c r="AB841" i="9"/>
  <c r="AC841" i="9"/>
  <c r="AB842" i="9"/>
  <c r="AC842" i="9"/>
  <c r="AB843" i="9"/>
  <c r="AC843" i="9"/>
  <c r="AB844" i="9"/>
  <c r="AC844" i="9"/>
  <c r="AC937" i="9"/>
  <c r="AC938" i="9"/>
  <c r="AC939" i="9"/>
  <c r="AC940" i="9"/>
  <c r="AC1065" i="9"/>
  <c r="AC1066" i="9"/>
  <c r="AC1067" i="9"/>
  <c r="AC1068" i="9"/>
  <c r="AC185" i="9"/>
  <c r="AC186" i="9"/>
  <c r="AC187" i="9"/>
  <c r="AC188" i="9"/>
  <c r="AC301" i="9"/>
  <c r="AC302" i="9"/>
  <c r="AC303" i="9"/>
  <c r="AC304" i="9"/>
  <c r="AC417" i="9"/>
  <c r="AC418" i="9"/>
  <c r="AC419" i="9"/>
  <c r="AC420" i="9"/>
  <c r="AC709" i="9"/>
  <c r="AC710" i="9"/>
  <c r="AC711" i="9"/>
  <c r="AC712" i="9"/>
  <c r="AC1029" i="9"/>
  <c r="AC1030" i="9"/>
  <c r="AC1031" i="9"/>
  <c r="AC1032" i="9"/>
  <c r="AC1193" i="9"/>
  <c r="AC1194" i="9"/>
  <c r="AC1195" i="9"/>
  <c r="AC1196" i="9"/>
  <c r="AC1217" i="9"/>
  <c r="AC1218" i="9"/>
  <c r="AC1219" i="9"/>
  <c r="AC1220" i="9"/>
  <c r="AC1213" i="9"/>
  <c r="AC1214" i="9"/>
  <c r="AC1215" i="9"/>
  <c r="AC1216" i="9"/>
  <c r="AC1137" i="9"/>
  <c r="AC1138" i="9"/>
  <c r="AC1139" i="9"/>
  <c r="AC1140" i="9"/>
  <c r="C137" i="9"/>
  <c r="AB137" i="9"/>
  <c r="AC137" i="9"/>
  <c r="C138" i="9"/>
  <c r="AB138" i="9"/>
  <c r="AC138" i="9"/>
  <c r="C139" i="9"/>
  <c r="AB139" i="9"/>
  <c r="AC139" i="9"/>
  <c r="C140" i="9"/>
  <c r="AB140" i="9"/>
  <c r="AC140" i="9"/>
  <c r="C245" i="9"/>
  <c r="AB245" i="9"/>
  <c r="AC245" i="9"/>
  <c r="C246" i="9"/>
  <c r="AB246" i="9"/>
  <c r="AC246" i="9"/>
  <c r="C247" i="9"/>
  <c r="AB247" i="9"/>
  <c r="AC247" i="9"/>
  <c r="C248" i="9"/>
  <c r="AB248" i="9"/>
  <c r="AC248" i="9"/>
  <c r="C361" i="9"/>
  <c r="AB361" i="9"/>
  <c r="AC361" i="9"/>
  <c r="C362" i="9"/>
  <c r="AB362" i="9"/>
  <c r="AC362" i="9"/>
  <c r="C363" i="9"/>
  <c r="AB363" i="9"/>
  <c r="AC363" i="9"/>
  <c r="C364" i="9"/>
  <c r="AB364" i="9"/>
  <c r="AC364" i="9"/>
  <c r="C481" i="9"/>
  <c r="AB481" i="9"/>
  <c r="AC481" i="9"/>
  <c r="C482" i="9"/>
  <c r="AB482" i="9"/>
  <c r="AC482" i="9"/>
  <c r="C483" i="9"/>
  <c r="AB483" i="9"/>
  <c r="AC483" i="9"/>
  <c r="C484" i="9"/>
  <c r="AB484" i="9"/>
  <c r="AC484" i="9"/>
  <c r="C597" i="9"/>
  <c r="AB597" i="9"/>
  <c r="AC597" i="9"/>
  <c r="C598" i="9"/>
  <c r="AB598" i="9"/>
  <c r="AC598" i="9"/>
  <c r="C599" i="9"/>
  <c r="AB599" i="9"/>
  <c r="AC599" i="9"/>
  <c r="C600" i="9"/>
  <c r="AB600" i="9"/>
  <c r="AC600" i="9"/>
  <c r="C681" i="9"/>
  <c r="AB681" i="9"/>
  <c r="AC681" i="9"/>
  <c r="C682" i="9"/>
  <c r="AB682" i="9"/>
  <c r="AC682" i="9"/>
  <c r="C683" i="9"/>
  <c r="AB683" i="9"/>
  <c r="AC683" i="9"/>
  <c r="C684" i="9"/>
  <c r="AB684" i="9"/>
  <c r="AC684" i="9"/>
  <c r="C773" i="9"/>
  <c r="AB773" i="9"/>
  <c r="AC773" i="9"/>
  <c r="C774" i="9"/>
  <c r="AB774" i="9"/>
  <c r="AC774" i="9"/>
  <c r="C775" i="9"/>
  <c r="AB775" i="9"/>
  <c r="AC775" i="9"/>
  <c r="C776" i="9"/>
  <c r="AB776" i="9"/>
  <c r="AC776" i="9"/>
  <c r="AB869" i="9"/>
  <c r="AC869" i="9"/>
  <c r="AB870" i="9"/>
  <c r="AC870" i="9"/>
  <c r="AB871" i="9"/>
  <c r="AC871" i="9"/>
  <c r="AB872" i="9"/>
  <c r="AC872" i="9"/>
  <c r="AC965" i="9"/>
  <c r="AC966" i="9"/>
  <c r="AC967" i="9"/>
  <c r="AC968" i="9"/>
  <c r="AC1093" i="9"/>
  <c r="AC1094" i="9"/>
  <c r="AC1095" i="9"/>
  <c r="AC1096" i="9"/>
  <c r="C145" i="9"/>
  <c r="AB145" i="9"/>
  <c r="AC145" i="9"/>
  <c r="C146" i="9"/>
  <c r="AB146" i="9"/>
  <c r="AC146" i="9"/>
  <c r="C147" i="9"/>
  <c r="AB147" i="9"/>
  <c r="AC147" i="9"/>
  <c r="C148" i="9"/>
  <c r="AB148" i="9"/>
  <c r="AC148" i="9"/>
  <c r="C253" i="9"/>
  <c r="AB253" i="9"/>
  <c r="AC253" i="9"/>
  <c r="C254" i="9"/>
  <c r="AB254" i="9"/>
  <c r="AC254" i="9"/>
  <c r="C255" i="9"/>
  <c r="AB255" i="9"/>
  <c r="AC255" i="9"/>
  <c r="C256" i="9"/>
  <c r="AB256" i="9"/>
  <c r="AC256" i="9"/>
  <c r="C369" i="9"/>
  <c r="AB369" i="9"/>
  <c r="AC369" i="9"/>
  <c r="C370" i="9"/>
  <c r="AB370" i="9"/>
  <c r="AC370" i="9"/>
  <c r="C371" i="9"/>
  <c r="AB371" i="9"/>
  <c r="AC371" i="9"/>
  <c r="C372" i="9"/>
  <c r="AB372" i="9"/>
  <c r="AC372" i="9"/>
  <c r="C489" i="9"/>
  <c r="AB489" i="9"/>
  <c r="AC489" i="9"/>
  <c r="C490" i="9"/>
  <c r="AB490" i="9"/>
  <c r="AC490" i="9"/>
  <c r="C491" i="9"/>
  <c r="AB491" i="9"/>
  <c r="AC491" i="9"/>
  <c r="C492" i="9"/>
  <c r="AB492" i="9"/>
  <c r="AC492" i="9"/>
  <c r="C689" i="9"/>
  <c r="AB689" i="9"/>
  <c r="AC689" i="9"/>
  <c r="C690" i="9"/>
  <c r="AB690" i="9"/>
  <c r="AC690" i="9"/>
  <c r="C691" i="9"/>
  <c r="AB691" i="9"/>
  <c r="AC691" i="9"/>
  <c r="C692" i="9"/>
  <c r="AB692" i="9"/>
  <c r="AC692" i="9"/>
  <c r="C781" i="9"/>
  <c r="AB781" i="9"/>
  <c r="AC781" i="9"/>
  <c r="C782" i="9"/>
  <c r="AB782" i="9"/>
  <c r="AC782" i="9"/>
  <c r="C783" i="9"/>
  <c r="AB783" i="9"/>
  <c r="AC783" i="9"/>
  <c r="C784" i="9"/>
  <c r="AB784" i="9"/>
  <c r="AC784" i="9"/>
  <c r="AB877" i="9"/>
  <c r="AC877" i="9"/>
  <c r="AB878" i="9"/>
  <c r="AC878" i="9"/>
  <c r="AB879" i="9"/>
  <c r="AC879" i="9"/>
  <c r="AB880" i="9"/>
  <c r="AC880" i="9"/>
  <c r="AC1017" i="9"/>
  <c r="AC1018" i="9"/>
  <c r="AC1019" i="9"/>
  <c r="AC1020" i="9"/>
  <c r="C285" i="9"/>
  <c r="AB285" i="9"/>
  <c r="AC285" i="9"/>
  <c r="C286" i="9"/>
  <c r="AB286" i="9"/>
  <c r="AC286" i="9"/>
  <c r="C287" i="9"/>
  <c r="AB287" i="9"/>
  <c r="AC287" i="9"/>
  <c r="C288" i="9"/>
  <c r="AB288" i="9"/>
  <c r="AC288" i="9"/>
  <c r="C401" i="9"/>
  <c r="AB401" i="9"/>
  <c r="AC401" i="9"/>
  <c r="C402" i="9"/>
  <c r="AB402" i="9"/>
  <c r="AC402" i="9"/>
  <c r="C403" i="9"/>
  <c r="AB403" i="9"/>
  <c r="AC403" i="9"/>
  <c r="C404" i="9"/>
  <c r="AB404" i="9"/>
  <c r="AC404" i="9"/>
  <c r="C521" i="9"/>
  <c r="AB521" i="9"/>
  <c r="AC521" i="9"/>
  <c r="C522" i="9"/>
  <c r="AB522" i="9"/>
  <c r="AC522" i="9"/>
  <c r="C523" i="9"/>
  <c r="AB523" i="9"/>
  <c r="AC523" i="9"/>
  <c r="C524" i="9"/>
  <c r="AB524" i="9"/>
  <c r="AC524" i="9"/>
  <c r="C813" i="9"/>
  <c r="AB813" i="9"/>
  <c r="AC813" i="9"/>
  <c r="C814" i="9"/>
  <c r="AB814" i="9"/>
  <c r="AC814" i="9"/>
  <c r="C815" i="9"/>
  <c r="AB815" i="9"/>
  <c r="AC815" i="9"/>
  <c r="C816" i="9"/>
  <c r="AB816" i="9"/>
  <c r="AC816" i="9"/>
  <c r="AB909" i="9"/>
  <c r="AC909" i="9"/>
  <c r="AB910" i="9"/>
  <c r="AC910" i="9"/>
  <c r="AB911" i="9"/>
  <c r="AC911" i="9"/>
  <c r="AB912" i="9"/>
  <c r="AC912" i="9"/>
  <c r="AC1001" i="9"/>
  <c r="AC1002" i="9"/>
  <c r="AC1003" i="9"/>
  <c r="AC1004" i="9"/>
  <c r="AC1129" i="9"/>
  <c r="AC1130" i="9"/>
  <c r="AC1131" i="9"/>
  <c r="AC1132" i="9"/>
  <c r="AC1325" i="9"/>
  <c r="AC1326" i="9"/>
  <c r="AC1327" i="9"/>
  <c r="AC1328" i="9"/>
  <c r="AC1541" i="9"/>
  <c r="AC1542" i="9"/>
  <c r="AC1543" i="9"/>
  <c r="AC1544" i="9"/>
  <c r="AC1009" i="9"/>
  <c r="AC1010" i="9"/>
  <c r="AC1011" i="9"/>
  <c r="AC1012" i="9"/>
  <c r="C113" i="9"/>
  <c r="AB113" i="9"/>
  <c r="AC113" i="9"/>
  <c r="C114" i="9"/>
  <c r="AB114" i="9"/>
  <c r="AC114" i="9"/>
  <c r="C115" i="9"/>
  <c r="AB115" i="9"/>
  <c r="AC115" i="9"/>
  <c r="C116" i="9"/>
  <c r="AB116" i="9"/>
  <c r="AC116" i="9"/>
  <c r="C225" i="9"/>
  <c r="AB225" i="9"/>
  <c r="AC225" i="9"/>
  <c r="C226" i="9"/>
  <c r="AB226" i="9"/>
  <c r="AC226" i="9"/>
  <c r="C227" i="9"/>
  <c r="AB227" i="9"/>
  <c r="AC227" i="9"/>
  <c r="C228" i="9"/>
  <c r="AB228" i="9"/>
  <c r="AC228" i="9"/>
  <c r="C337" i="9"/>
  <c r="AB337" i="9"/>
  <c r="AC337" i="9"/>
  <c r="C338" i="9"/>
  <c r="AB338" i="9"/>
  <c r="AC338" i="9"/>
  <c r="C339" i="9"/>
  <c r="AB339" i="9"/>
  <c r="AC339" i="9"/>
  <c r="C340" i="9"/>
  <c r="AB340" i="9"/>
  <c r="AC340" i="9"/>
  <c r="C457" i="9"/>
  <c r="AB457" i="9"/>
  <c r="AC457" i="9"/>
  <c r="C458" i="9"/>
  <c r="AB458" i="9"/>
  <c r="AC458" i="9"/>
  <c r="C459" i="9"/>
  <c r="AB459" i="9"/>
  <c r="AC459" i="9"/>
  <c r="C460" i="9"/>
  <c r="AB460" i="9"/>
  <c r="AC460" i="9"/>
  <c r="C573" i="9"/>
  <c r="AB573" i="9"/>
  <c r="AC573" i="9"/>
  <c r="C574" i="9"/>
  <c r="AB574" i="9"/>
  <c r="AC574" i="9"/>
  <c r="C575" i="9"/>
  <c r="AB575" i="9"/>
  <c r="AC575" i="9"/>
  <c r="C576" i="9"/>
  <c r="AB576" i="9"/>
  <c r="AC576" i="9"/>
  <c r="C657" i="9"/>
  <c r="AB657" i="9"/>
  <c r="AC657" i="9"/>
  <c r="C658" i="9"/>
  <c r="AB658" i="9"/>
  <c r="AC658" i="9"/>
  <c r="C659" i="9"/>
  <c r="AB659" i="9"/>
  <c r="AC659" i="9"/>
  <c r="C660" i="9"/>
  <c r="AB660" i="9"/>
  <c r="AC660" i="9"/>
  <c r="C749" i="9"/>
  <c r="AB749" i="9"/>
  <c r="AC749" i="9"/>
  <c r="C750" i="9"/>
  <c r="AB750" i="9"/>
  <c r="AC750" i="9"/>
  <c r="C751" i="9"/>
  <c r="AB751" i="9"/>
  <c r="AC751" i="9"/>
  <c r="C752" i="9"/>
  <c r="AB752" i="9"/>
  <c r="AC752" i="9"/>
  <c r="AB845" i="9"/>
  <c r="AC845" i="9"/>
  <c r="AB846" i="9"/>
  <c r="AC846" i="9"/>
  <c r="AB847" i="9"/>
  <c r="AC847" i="9"/>
  <c r="AB848" i="9"/>
  <c r="AC848" i="9"/>
  <c r="AC941" i="9"/>
  <c r="AC942" i="9"/>
  <c r="AC943" i="9"/>
  <c r="AC944" i="9"/>
  <c r="AC1069" i="9"/>
  <c r="AC1070" i="9"/>
  <c r="AC1071" i="9"/>
  <c r="AC1072" i="9"/>
  <c r="AC197" i="9"/>
  <c r="AC198" i="9"/>
  <c r="AC199" i="9"/>
  <c r="AC200" i="9"/>
  <c r="AC313" i="9"/>
  <c r="AC314" i="9"/>
  <c r="AC315" i="9"/>
  <c r="AC316" i="9"/>
  <c r="AC429" i="9"/>
  <c r="AC430" i="9"/>
  <c r="AC431" i="9"/>
  <c r="AC432" i="9"/>
  <c r="AC721" i="9"/>
  <c r="AC722" i="9"/>
  <c r="AC723" i="9"/>
  <c r="AC724" i="9"/>
  <c r="AC1041" i="9"/>
  <c r="AC1042" i="9"/>
  <c r="AC1043" i="9"/>
  <c r="AC1044" i="9"/>
  <c r="AC1205" i="9"/>
  <c r="AC1206" i="9"/>
  <c r="AC1207" i="9"/>
  <c r="AC1208" i="9"/>
  <c r="C165" i="9"/>
  <c r="AB165" i="9"/>
  <c r="AC165" i="9"/>
  <c r="C166" i="9"/>
  <c r="AB166" i="9"/>
  <c r="AC166" i="9"/>
  <c r="C167" i="9"/>
  <c r="AB167" i="9"/>
  <c r="AC167" i="9"/>
  <c r="C168" i="9"/>
  <c r="AB168" i="9"/>
  <c r="AC168" i="9"/>
  <c r="C277" i="9"/>
  <c r="AB277" i="9"/>
  <c r="AC277" i="9"/>
  <c r="C278" i="9"/>
  <c r="AB278" i="9"/>
  <c r="AC278" i="9"/>
  <c r="C279" i="9"/>
  <c r="AB279" i="9"/>
  <c r="AC279" i="9"/>
  <c r="C280" i="9"/>
  <c r="AB280" i="9"/>
  <c r="AC280" i="9"/>
  <c r="C393" i="9"/>
  <c r="AB393" i="9"/>
  <c r="AC393" i="9"/>
  <c r="C394" i="9"/>
  <c r="AB394" i="9"/>
  <c r="AC394" i="9"/>
  <c r="C395" i="9"/>
  <c r="AB395" i="9"/>
  <c r="AC395" i="9"/>
  <c r="C396" i="9"/>
  <c r="AB396" i="9"/>
  <c r="AC396" i="9"/>
  <c r="C513" i="9"/>
  <c r="AB513" i="9"/>
  <c r="AC513" i="9"/>
  <c r="C514" i="9"/>
  <c r="AB514" i="9"/>
  <c r="AC514" i="9"/>
  <c r="C515" i="9"/>
  <c r="AB515" i="9"/>
  <c r="AC515" i="9"/>
  <c r="C516" i="9"/>
  <c r="AB516" i="9"/>
  <c r="AC516" i="9"/>
  <c r="C621" i="9"/>
  <c r="AB621" i="9"/>
  <c r="AC621" i="9"/>
  <c r="C622" i="9"/>
  <c r="AB622" i="9"/>
  <c r="AC622" i="9"/>
  <c r="C623" i="9"/>
  <c r="AB623" i="9"/>
  <c r="AC623" i="9"/>
  <c r="C624" i="9"/>
  <c r="AB624" i="9"/>
  <c r="AC624" i="9"/>
  <c r="C805" i="9"/>
  <c r="AB805" i="9"/>
  <c r="AC805" i="9"/>
  <c r="C806" i="9"/>
  <c r="AB806" i="9"/>
  <c r="AC806" i="9"/>
  <c r="C807" i="9"/>
  <c r="AB807" i="9"/>
  <c r="AC807" i="9"/>
  <c r="C808" i="9"/>
  <c r="AB808" i="9"/>
  <c r="AC808" i="9"/>
  <c r="AB901" i="9"/>
  <c r="AC901" i="9"/>
  <c r="AB902" i="9"/>
  <c r="AC902" i="9"/>
  <c r="AB903" i="9"/>
  <c r="AC903" i="9"/>
  <c r="AB904" i="9"/>
  <c r="AC904" i="9"/>
  <c r="AC993" i="9"/>
  <c r="AC994" i="9"/>
  <c r="AC995" i="9"/>
  <c r="AC996" i="9"/>
  <c r="AC1121" i="9"/>
  <c r="AC1122" i="9"/>
  <c r="AC1123" i="9"/>
  <c r="AC1124" i="9"/>
  <c r="AC1317" i="9"/>
  <c r="AC1318" i="9"/>
  <c r="AC1319" i="9"/>
  <c r="AC1320" i="9"/>
  <c r="AC1533" i="9"/>
  <c r="AC1534" i="9"/>
  <c r="AC1535" i="9"/>
  <c r="AC1536" i="9"/>
  <c r="C169" i="9"/>
  <c r="AB169" i="9"/>
  <c r="AC169" i="9"/>
  <c r="C170" i="9"/>
  <c r="AB170" i="9"/>
  <c r="AC170" i="9"/>
  <c r="C171" i="9"/>
  <c r="AB171" i="9"/>
  <c r="AC171" i="9"/>
  <c r="C172" i="9"/>
  <c r="AB172" i="9"/>
  <c r="AC172" i="9"/>
  <c r="C281" i="9"/>
  <c r="AB281" i="9"/>
  <c r="AC281" i="9"/>
  <c r="C282" i="9"/>
  <c r="AB282" i="9"/>
  <c r="AC282" i="9"/>
  <c r="C283" i="9"/>
  <c r="AB283" i="9"/>
  <c r="AC283" i="9"/>
  <c r="C284" i="9"/>
  <c r="AB284" i="9"/>
  <c r="AC284" i="9"/>
  <c r="C397" i="9"/>
  <c r="AB397" i="9"/>
  <c r="AC397" i="9"/>
  <c r="C398" i="9"/>
  <c r="AB398" i="9"/>
  <c r="AC398" i="9"/>
  <c r="C399" i="9"/>
  <c r="AB399" i="9"/>
  <c r="AC399" i="9"/>
  <c r="C400" i="9"/>
  <c r="AB400" i="9"/>
  <c r="AC400" i="9"/>
  <c r="C517" i="9"/>
  <c r="AB517" i="9"/>
  <c r="AC517" i="9"/>
  <c r="C518" i="9"/>
  <c r="AB518" i="9"/>
  <c r="AC518" i="9"/>
  <c r="C519" i="9"/>
  <c r="AB519" i="9"/>
  <c r="AC519" i="9"/>
  <c r="C520" i="9"/>
  <c r="AB520" i="9"/>
  <c r="AC520" i="9"/>
  <c r="C625" i="9"/>
  <c r="AB625" i="9"/>
  <c r="AC625" i="9"/>
  <c r="C626" i="9"/>
  <c r="AB626" i="9"/>
  <c r="AC626" i="9"/>
  <c r="C627" i="9"/>
  <c r="AB627" i="9"/>
  <c r="AC627" i="9"/>
  <c r="C628" i="9"/>
  <c r="AB628" i="9"/>
  <c r="AC628" i="9"/>
  <c r="C809" i="9"/>
  <c r="AB809" i="9"/>
  <c r="AC809" i="9"/>
  <c r="C810" i="9"/>
  <c r="AB810" i="9"/>
  <c r="AC810" i="9"/>
  <c r="C811" i="9"/>
  <c r="AB811" i="9"/>
  <c r="AC811" i="9"/>
  <c r="C812" i="9"/>
  <c r="AB812" i="9"/>
  <c r="AC812" i="9"/>
  <c r="AB905" i="9"/>
  <c r="AC905" i="9"/>
  <c r="AB906" i="9"/>
  <c r="AC906" i="9"/>
  <c r="AB907" i="9"/>
  <c r="AC907" i="9"/>
  <c r="AB908" i="9"/>
  <c r="AC908" i="9"/>
  <c r="AC997" i="9"/>
  <c r="AC998" i="9"/>
  <c r="AC999" i="9"/>
  <c r="AC1000" i="9"/>
  <c r="AC1125" i="9"/>
  <c r="AC1126" i="9"/>
  <c r="AC1127" i="9"/>
  <c r="AC1128" i="9"/>
  <c r="AC1321" i="9"/>
  <c r="AC1322" i="9"/>
  <c r="AC1323" i="9"/>
  <c r="AC1324" i="9"/>
  <c r="AC1537" i="9"/>
  <c r="AC1538" i="9"/>
  <c r="AC1539" i="9"/>
  <c r="AC1540" i="9"/>
  <c r="C105" i="9"/>
  <c r="AB105" i="9"/>
  <c r="AC105" i="9"/>
  <c r="C106" i="9"/>
  <c r="AB106" i="9"/>
  <c r="AC106" i="9"/>
  <c r="C107" i="9"/>
  <c r="AB107" i="9"/>
  <c r="AC107" i="9"/>
  <c r="C108" i="9"/>
  <c r="AB108" i="9"/>
  <c r="AC108" i="9"/>
  <c r="C217" i="9"/>
  <c r="AB217" i="9"/>
  <c r="AC217" i="9"/>
  <c r="C218" i="9"/>
  <c r="AB218" i="9"/>
  <c r="AC218" i="9"/>
  <c r="C219" i="9"/>
  <c r="AB219" i="9"/>
  <c r="AC219" i="9"/>
  <c r="C220" i="9"/>
  <c r="AB220" i="9"/>
  <c r="AC220" i="9"/>
  <c r="C329" i="9"/>
  <c r="AB329" i="9"/>
  <c r="AC329" i="9"/>
  <c r="C330" i="9"/>
  <c r="AB330" i="9"/>
  <c r="AC330" i="9"/>
  <c r="C331" i="9"/>
  <c r="AB331" i="9"/>
  <c r="AC331" i="9"/>
  <c r="C332" i="9"/>
  <c r="AB332" i="9"/>
  <c r="AC332" i="9"/>
  <c r="C449" i="9"/>
  <c r="AB449" i="9"/>
  <c r="AC449" i="9"/>
  <c r="C450" i="9"/>
  <c r="AB450" i="9"/>
  <c r="AC450" i="9"/>
  <c r="C451" i="9"/>
  <c r="AB451" i="9"/>
  <c r="AC451" i="9"/>
  <c r="C452" i="9"/>
  <c r="AB452" i="9"/>
  <c r="AC452" i="9"/>
  <c r="C565" i="9"/>
  <c r="AB565" i="9"/>
  <c r="AC565" i="9"/>
  <c r="C566" i="9"/>
  <c r="AB566" i="9"/>
  <c r="AC566" i="9"/>
  <c r="C567" i="9"/>
  <c r="AB567" i="9"/>
  <c r="AC567" i="9"/>
  <c r="C568" i="9"/>
  <c r="AB568" i="9"/>
  <c r="AC568" i="9"/>
  <c r="C649" i="9"/>
  <c r="AB649" i="9"/>
  <c r="AC649" i="9"/>
  <c r="C650" i="9"/>
  <c r="AB650" i="9"/>
  <c r="AC650" i="9"/>
  <c r="C651" i="9"/>
  <c r="AB651" i="9"/>
  <c r="AC651" i="9"/>
  <c r="C652" i="9"/>
  <c r="AB652" i="9"/>
  <c r="AC652" i="9"/>
  <c r="C741" i="9"/>
  <c r="AB741" i="9"/>
  <c r="AC741" i="9"/>
  <c r="C742" i="9"/>
  <c r="AB742" i="9"/>
  <c r="AC742" i="9"/>
  <c r="C743" i="9"/>
  <c r="AB743" i="9"/>
  <c r="AC743" i="9"/>
  <c r="C744" i="9"/>
  <c r="AB744" i="9"/>
  <c r="AC744" i="9"/>
  <c r="AB837" i="9"/>
  <c r="AC837" i="9"/>
  <c r="AB838" i="9"/>
  <c r="AC838" i="9"/>
  <c r="AB839" i="9"/>
  <c r="AC839" i="9"/>
  <c r="AB840" i="9"/>
  <c r="AC840" i="9"/>
  <c r="AC933" i="9"/>
  <c r="AC934" i="9"/>
  <c r="AC935" i="9"/>
  <c r="AC936" i="9"/>
  <c r="AC1061" i="9"/>
  <c r="AC1062" i="9"/>
  <c r="AC1063" i="9"/>
  <c r="AC1064" i="9"/>
  <c r="AC1013" i="9"/>
  <c r="AC1014" i="9"/>
  <c r="AC1015" i="9"/>
  <c r="AC1016" i="9"/>
  <c r="C173" i="9"/>
  <c r="AB173" i="9"/>
  <c r="AC173" i="9"/>
  <c r="C174" i="9"/>
  <c r="AB174" i="9"/>
  <c r="AC174" i="9"/>
  <c r="C175" i="9"/>
  <c r="AB175" i="9"/>
  <c r="AC175" i="9"/>
  <c r="C176" i="9"/>
  <c r="AB176" i="9"/>
  <c r="AC176" i="9"/>
  <c r="C289" i="9"/>
  <c r="AB289" i="9"/>
  <c r="AC289" i="9"/>
  <c r="C290" i="9"/>
  <c r="AB290" i="9"/>
  <c r="AC290" i="9"/>
  <c r="C291" i="9"/>
  <c r="AB291" i="9"/>
  <c r="AC291" i="9"/>
  <c r="C292" i="9"/>
  <c r="AB292" i="9"/>
  <c r="AC292" i="9"/>
  <c r="C405" i="9"/>
  <c r="AB405" i="9"/>
  <c r="AC405" i="9"/>
  <c r="C406" i="9"/>
  <c r="AB406" i="9"/>
  <c r="AC406" i="9"/>
  <c r="C407" i="9"/>
  <c r="AB407" i="9"/>
  <c r="AC407" i="9"/>
  <c r="C408" i="9"/>
  <c r="AB408" i="9"/>
  <c r="AC408" i="9"/>
  <c r="C525" i="9"/>
  <c r="AB525" i="9"/>
  <c r="AC525" i="9"/>
  <c r="C526" i="9"/>
  <c r="AB526" i="9"/>
  <c r="AC526" i="9"/>
  <c r="C527" i="9"/>
  <c r="AB527" i="9"/>
  <c r="AC527" i="9"/>
  <c r="C528" i="9"/>
  <c r="AB528" i="9"/>
  <c r="AC528" i="9"/>
  <c r="AB629" i="9"/>
  <c r="AC629" i="9"/>
  <c r="AB630" i="9"/>
  <c r="AC630" i="9"/>
  <c r="AB631" i="9"/>
  <c r="AC631" i="9"/>
  <c r="AB632" i="9"/>
  <c r="AC632" i="9"/>
  <c r="C817" i="9"/>
  <c r="AB817" i="9"/>
  <c r="AC817" i="9"/>
  <c r="C818" i="9"/>
  <c r="AB818" i="9"/>
  <c r="AC818" i="9"/>
  <c r="C819" i="9"/>
  <c r="AB819" i="9"/>
  <c r="AC819" i="9"/>
  <c r="C820" i="9"/>
  <c r="AB820" i="9"/>
  <c r="AC820" i="9"/>
  <c r="AB913" i="9"/>
  <c r="AC913" i="9"/>
  <c r="AB914" i="9"/>
  <c r="AC914" i="9"/>
  <c r="AB915" i="9"/>
  <c r="AC915" i="9"/>
  <c r="AB916" i="9"/>
  <c r="AC916" i="9"/>
  <c r="AC1005" i="9"/>
  <c r="AC1006" i="9"/>
  <c r="AC1007" i="9"/>
  <c r="AC1008" i="9"/>
  <c r="AC1133" i="9"/>
  <c r="AC1134" i="9"/>
  <c r="AC1135" i="9"/>
  <c r="AC1136" i="9"/>
  <c r="AC1329" i="9"/>
  <c r="AC1330" i="9"/>
  <c r="AC1331" i="9"/>
  <c r="AC1332" i="9"/>
  <c r="AC1545" i="9"/>
  <c r="AC1546" i="9"/>
  <c r="AC1547" i="9"/>
  <c r="AC1548" i="9"/>
  <c r="G18" i="21"/>
  <c r="E288" i="13"/>
  <c r="E292" i="13"/>
  <c r="E296" i="13"/>
  <c r="E300" i="13"/>
  <c r="E304" i="13"/>
  <c r="E308" i="13"/>
  <c r="E312" i="13"/>
  <c r="E316" i="13"/>
  <c r="E320" i="13"/>
  <c r="E324" i="13"/>
  <c r="E328" i="13"/>
  <c r="E332" i="13"/>
  <c r="E336" i="13"/>
  <c r="E340" i="13"/>
  <c r="E344" i="13"/>
  <c r="E348" i="13"/>
  <c r="E352" i="13"/>
  <c r="E356" i="13"/>
  <c r="E360" i="13"/>
  <c r="E364" i="13"/>
  <c r="E368" i="13"/>
  <c r="E372" i="13"/>
  <c r="E376" i="13"/>
  <c r="E380" i="13"/>
  <c r="E384" i="13"/>
  <c r="E388" i="13"/>
  <c r="E392" i="13"/>
  <c r="E396" i="13"/>
  <c r="E400" i="13"/>
  <c r="E404" i="13"/>
  <c r="E408" i="13"/>
  <c r="E412" i="13"/>
  <c r="E416" i="13"/>
  <c r="F416" i="13"/>
  <c r="V30" i="4"/>
  <c r="W30" i="4"/>
  <c r="X30" i="4"/>
  <c r="Y30" i="4"/>
  <c r="Z30" i="4"/>
  <c r="AA30" i="4"/>
  <c r="AB30" i="4"/>
  <c r="AC30" i="4"/>
  <c r="AD30" i="4"/>
  <c r="AE30" i="4"/>
  <c r="AF30" i="4"/>
  <c r="M416" i="13"/>
  <c r="AB416" i="13"/>
  <c r="AB3164" i="9"/>
  <c r="AA416" i="13"/>
  <c r="AA3164" i="9"/>
  <c r="Z416" i="13"/>
  <c r="Z3164" i="9"/>
  <c r="Y416" i="13"/>
  <c r="Y3164" i="9"/>
  <c r="X416" i="13"/>
  <c r="X3164" i="9"/>
  <c r="W416" i="13"/>
  <c r="W3164" i="9"/>
  <c r="V416" i="13"/>
  <c r="V3164" i="9"/>
  <c r="U416" i="13"/>
  <c r="U3164" i="9"/>
  <c r="T416" i="13"/>
  <c r="T3164" i="9"/>
  <c r="S416" i="13"/>
  <c r="S3164" i="9"/>
  <c r="R416" i="13"/>
  <c r="R3164" i="9"/>
  <c r="Q416" i="13"/>
  <c r="Q3164" i="9"/>
  <c r="P416" i="13"/>
  <c r="P3164" i="9"/>
  <c r="O416" i="13"/>
  <c r="O3164" i="9"/>
  <c r="N416" i="13"/>
  <c r="N3164" i="9"/>
  <c r="M3164" i="9"/>
  <c r="L416" i="13"/>
  <c r="L3164" i="9"/>
  <c r="K416" i="13"/>
  <c r="K3164" i="9"/>
  <c r="J416" i="13"/>
  <c r="J3164" i="9"/>
  <c r="I416" i="13"/>
  <c r="I3164" i="9"/>
  <c r="H416" i="13"/>
  <c r="H3164" i="9"/>
  <c r="G416" i="13"/>
  <c r="G3164" i="9"/>
  <c r="F3164" i="9"/>
  <c r="E3164" i="9"/>
  <c r="D416" i="13"/>
  <c r="D3164" i="9"/>
  <c r="C416" i="13"/>
  <c r="C3164" i="9"/>
  <c r="B3164" i="9"/>
  <c r="A416" i="13"/>
  <c r="A3164" i="9"/>
  <c r="E287" i="13"/>
  <c r="E291" i="13"/>
  <c r="E295" i="13"/>
  <c r="E299" i="13"/>
  <c r="E303" i="13"/>
  <c r="E307" i="13"/>
  <c r="E311" i="13"/>
  <c r="E315" i="13"/>
  <c r="E319" i="13"/>
  <c r="E323" i="13"/>
  <c r="E327" i="13"/>
  <c r="E331" i="13"/>
  <c r="E335" i="13"/>
  <c r="E339" i="13"/>
  <c r="E343" i="13"/>
  <c r="E347" i="13"/>
  <c r="E351" i="13"/>
  <c r="E355" i="13"/>
  <c r="E359" i="13"/>
  <c r="E363" i="13"/>
  <c r="E367" i="13"/>
  <c r="E371" i="13"/>
  <c r="E375" i="13"/>
  <c r="E379" i="13"/>
  <c r="E383" i="13"/>
  <c r="E387" i="13"/>
  <c r="E391" i="13"/>
  <c r="E395" i="13"/>
  <c r="E399" i="13"/>
  <c r="E403" i="13"/>
  <c r="E407" i="13"/>
  <c r="E411" i="13"/>
  <c r="E415" i="13"/>
  <c r="F415" i="13"/>
  <c r="M415" i="13"/>
  <c r="AB415" i="13"/>
  <c r="AB3163" i="9"/>
  <c r="AA415" i="13"/>
  <c r="AA3163" i="9"/>
  <c r="Z415" i="13"/>
  <c r="Z3163" i="9"/>
  <c r="Y415" i="13"/>
  <c r="Y3163" i="9"/>
  <c r="X415" i="13"/>
  <c r="X3163" i="9"/>
  <c r="W415" i="13"/>
  <c r="W3163" i="9"/>
  <c r="V415" i="13"/>
  <c r="V3163" i="9"/>
  <c r="U415" i="13"/>
  <c r="U3163" i="9"/>
  <c r="T415" i="13"/>
  <c r="T3163" i="9"/>
  <c r="S415" i="13"/>
  <c r="S3163" i="9"/>
  <c r="R415" i="13"/>
  <c r="R3163" i="9"/>
  <c r="Q415" i="13"/>
  <c r="Q3163" i="9"/>
  <c r="P415" i="13"/>
  <c r="P3163" i="9"/>
  <c r="O415" i="13"/>
  <c r="O3163" i="9"/>
  <c r="N415" i="13"/>
  <c r="N3163" i="9"/>
  <c r="M3163" i="9"/>
  <c r="L415" i="13"/>
  <c r="L3163" i="9"/>
  <c r="K415" i="13"/>
  <c r="K3163" i="9"/>
  <c r="J415" i="13"/>
  <c r="J3163" i="9"/>
  <c r="I415" i="13"/>
  <c r="I3163" i="9"/>
  <c r="H415" i="13"/>
  <c r="H3163" i="9"/>
  <c r="G415" i="13"/>
  <c r="G3163" i="9"/>
  <c r="F3163" i="9"/>
  <c r="E3163" i="9"/>
  <c r="D415" i="13"/>
  <c r="D3163" i="9"/>
  <c r="C415" i="13"/>
  <c r="C3163" i="9"/>
  <c r="B3163" i="9"/>
  <c r="A415" i="13"/>
  <c r="A3163" i="9"/>
  <c r="E286" i="13"/>
  <c r="E290" i="13"/>
  <c r="E294" i="13"/>
  <c r="E298" i="13"/>
  <c r="E302" i="13"/>
  <c r="E306" i="13"/>
  <c r="E310" i="13"/>
  <c r="E314" i="13"/>
  <c r="E318" i="13"/>
  <c r="E322" i="13"/>
  <c r="E326" i="13"/>
  <c r="E330" i="13"/>
  <c r="E334" i="13"/>
  <c r="E338" i="13"/>
  <c r="E342" i="13"/>
  <c r="E346" i="13"/>
  <c r="E350" i="13"/>
  <c r="E354" i="13"/>
  <c r="E358" i="13"/>
  <c r="E362" i="13"/>
  <c r="E366" i="13"/>
  <c r="E370" i="13"/>
  <c r="E374" i="13"/>
  <c r="E378" i="13"/>
  <c r="E382" i="13"/>
  <c r="E386" i="13"/>
  <c r="E390" i="13"/>
  <c r="E394" i="13"/>
  <c r="E398" i="13"/>
  <c r="E402" i="13"/>
  <c r="E406" i="13"/>
  <c r="E410" i="13"/>
  <c r="E414" i="13"/>
  <c r="F414" i="13"/>
  <c r="M414" i="13"/>
  <c r="AB414" i="13"/>
  <c r="AB3162" i="9"/>
  <c r="AA414" i="13"/>
  <c r="AA3162" i="9"/>
  <c r="Z414" i="13"/>
  <c r="Z3162" i="9"/>
  <c r="Y414" i="13"/>
  <c r="Y3162" i="9"/>
  <c r="X414" i="13"/>
  <c r="X3162" i="9"/>
  <c r="W414" i="13"/>
  <c r="W3162" i="9"/>
  <c r="V414" i="13"/>
  <c r="V3162" i="9"/>
  <c r="U414" i="13"/>
  <c r="U3162" i="9"/>
  <c r="T414" i="13"/>
  <c r="T3162" i="9"/>
  <c r="S414" i="13"/>
  <c r="S3162" i="9"/>
  <c r="R414" i="13"/>
  <c r="R3162" i="9"/>
  <c r="Q414" i="13"/>
  <c r="Q3162" i="9"/>
  <c r="P414" i="13"/>
  <c r="P3162" i="9"/>
  <c r="O414" i="13"/>
  <c r="O3162" i="9"/>
  <c r="N414" i="13"/>
  <c r="N3162" i="9"/>
  <c r="M3162" i="9"/>
  <c r="L414" i="13"/>
  <c r="L3162" i="9"/>
  <c r="K414" i="13"/>
  <c r="K3162" i="9"/>
  <c r="J414" i="13"/>
  <c r="J3162" i="9"/>
  <c r="I414" i="13"/>
  <c r="I3162" i="9"/>
  <c r="H414" i="13"/>
  <c r="H3162" i="9"/>
  <c r="G414" i="13"/>
  <c r="G3162" i="9"/>
  <c r="F3162" i="9"/>
  <c r="E3162" i="9"/>
  <c r="D414" i="13"/>
  <c r="D3162" i="9"/>
  <c r="C414" i="13"/>
  <c r="C3162" i="9"/>
  <c r="B3162" i="9"/>
  <c r="A414" i="13"/>
  <c r="A3162" i="9"/>
  <c r="E321" i="13"/>
  <c r="E325" i="13"/>
  <c r="E329" i="13"/>
  <c r="E333" i="13"/>
  <c r="E337" i="13"/>
  <c r="E341" i="13"/>
  <c r="E345" i="13"/>
  <c r="E349" i="13"/>
  <c r="E353" i="13"/>
  <c r="E357" i="13"/>
  <c r="E361" i="13"/>
  <c r="E365" i="13"/>
  <c r="E369" i="13"/>
  <c r="E373" i="13"/>
  <c r="E377" i="13"/>
  <c r="E381" i="13"/>
  <c r="E385" i="13"/>
  <c r="E389" i="13"/>
  <c r="E393" i="13"/>
  <c r="E397" i="13"/>
  <c r="E401" i="13"/>
  <c r="E405" i="13"/>
  <c r="E409" i="13"/>
  <c r="E413" i="13"/>
  <c r="F413" i="13"/>
  <c r="M413" i="13"/>
  <c r="AB413" i="13"/>
  <c r="AB3161" i="9"/>
  <c r="AA413" i="13"/>
  <c r="AA3161" i="9"/>
  <c r="Z413" i="13"/>
  <c r="Z3161" i="9"/>
  <c r="Y413" i="13"/>
  <c r="Y3161" i="9"/>
  <c r="X413" i="13"/>
  <c r="X3161" i="9"/>
  <c r="W413" i="13"/>
  <c r="W3161" i="9"/>
  <c r="V413" i="13"/>
  <c r="V3161" i="9"/>
  <c r="U413" i="13"/>
  <c r="U3161" i="9"/>
  <c r="T413" i="13"/>
  <c r="T3161" i="9"/>
  <c r="S413" i="13"/>
  <c r="S3161" i="9"/>
  <c r="R413" i="13"/>
  <c r="R3161" i="9"/>
  <c r="Q413" i="13"/>
  <c r="Q3161" i="9"/>
  <c r="P413" i="13"/>
  <c r="P3161" i="9"/>
  <c r="O413" i="13"/>
  <c r="O3161" i="9"/>
  <c r="N413" i="13"/>
  <c r="N3161" i="9"/>
  <c r="M3161" i="9"/>
  <c r="L413" i="13"/>
  <c r="L3161" i="9"/>
  <c r="K413" i="13"/>
  <c r="K3161" i="9"/>
  <c r="J413" i="13"/>
  <c r="J3161" i="9"/>
  <c r="I413" i="13"/>
  <c r="I3161" i="9"/>
  <c r="H413" i="13"/>
  <c r="H3161" i="9"/>
  <c r="G413" i="13"/>
  <c r="G3161" i="9"/>
  <c r="F3161" i="9"/>
  <c r="E3161" i="9"/>
  <c r="D413" i="13"/>
  <c r="D3161" i="9"/>
  <c r="C413" i="13"/>
  <c r="C3161" i="9"/>
  <c r="B3161" i="9"/>
  <c r="A413" i="13"/>
  <c r="A3161" i="9"/>
  <c r="F412" i="13"/>
  <c r="M412" i="13"/>
  <c r="AB412" i="13"/>
  <c r="AB3160" i="9"/>
  <c r="AA412" i="13"/>
  <c r="AA3160" i="9"/>
  <c r="Z412" i="13"/>
  <c r="Z3160" i="9"/>
  <c r="Y412" i="13"/>
  <c r="Y3160" i="9"/>
  <c r="X412" i="13"/>
  <c r="X3160" i="9"/>
  <c r="W412" i="13"/>
  <c r="W3160" i="9"/>
  <c r="V412" i="13"/>
  <c r="V3160" i="9"/>
  <c r="U412" i="13"/>
  <c r="U3160" i="9"/>
  <c r="T412" i="13"/>
  <c r="T3160" i="9"/>
  <c r="S412" i="13"/>
  <c r="S3160" i="9"/>
  <c r="R412" i="13"/>
  <c r="R3160" i="9"/>
  <c r="Q412" i="13"/>
  <c r="Q3160" i="9"/>
  <c r="P412" i="13"/>
  <c r="P3160" i="9"/>
  <c r="O412" i="13"/>
  <c r="O3160" i="9"/>
  <c r="N412" i="13"/>
  <c r="N3160" i="9"/>
  <c r="M3160" i="9"/>
  <c r="L412" i="13"/>
  <c r="L3160" i="9"/>
  <c r="K412" i="13"/>
  <c r="K3160" i="9"/>
  <c r="J412" i="13"/>
  <c r="J3160" i="9"/>
  <c r="I412" i="13"/>
  <c r="I3160" i="9"/>
  <c r="H412" i="13"/>
  <c r="H3160" i="9"/>
  <c r="G412" i="13"/>
  <c r="G3160" i="9"/>
  <c r="F3160" i="9"/>
  <c r="E3160" i="9"/>
  <c r="D412" i="13"/>
  <c r="D3160" i="9"/>
  <c r="C412" i="13"/>
  <c r="C3160" i="9"/>
  <c r="B3160" i="9"/>
  <c r="A412" i="13"/>
  <c r="A3160" i="9"/>
  <c r="F411" i="13"/>
  <c r="M411" i="13"/>
  <c r="AB411" i="13"/>
  <c r="AB3159" i="9"/>
  <c r="AA411" i="13"/>
  <c r="AA3159" i="9"/>
  <c r="Z411" i="13"/>
  <c r="Z3159" i="9"/>
  <c r="Y411" i="13"/>
  <c r="Y3159" i="9"/>
  <c r="X411" i="13"/>
  <c r="X3159" i="9"/>
  <c r="W411" i="13"/>
  <c r="W3159" i="9"/>
  <c r="V411" i="13"/>
  <c r="V3159" i="9"/>
  <c r="U411" i="13"/>
  <c r="U3159" i="9"/>
  <c r="T411" i="13"/>
  <c r="T3159" i="9"/>
  <c r="S411" i="13"/>
  <c r="S3159" i="9"/>
  <c r="R411" i="13"/>
  <c r="R3159" i="9"/>
  <c r="Q411" i="13"/>
  <c r="Q3159" i="9"/>
  <c r="P411" i="13"/>
  <c r="P3159" i="9"/>
  <c r="O411" i="13"/>
  <c r="O3159" i="9"/>
  <c r="N411" i="13"/>
  <c r="N3159" i="9"/>
  <c r="M3159" i="9"/>
  <c r="L411" i="13"/>
  <c r="L3159" i="9"/>
  <c r="K411" i="13"/>
  <c r="K3159" i="9"/>
  <c r="J411" i="13"/>
  <c r="J3159" i="9"/>
  <c r="I411" i="13"/>
  <c r="I3159" i="9"/>
  <c r="H411" i="13"/>
  <c r="H3159" i="9"/>
  <c r="G411" i="13"/>
  <c r="G3159" i="9"/>
  <c r="F3159" i="9"/>
  <c r="E3159" i="9"/>
  <c r="D411" i="13"/>
  <c r="D3159" i="9"/>
  <c r="C411" i="13"/>
  <c r="C3159" i="9"/>
  <c r="B3159" i="9"/>
  <c r="A411" i="13"/>
  <c r="A3159" i="9"/>
  <c r="F410" i="13"/>
  <c r="M410" i="13"/>
  <c r="AB410" i="13"/>
  <c r="AB3158" i="9"/>
  <c r="AA410" i="13"/>
  <c r="AA3158" i="9"/>
  <c r="Z410" i="13"/>
  <c r="Z3158" i="9"/>
  <c r="Y410" i="13"/>
  <c r="Y3158" i="9"/>
  <c r="X410" i="13"/>
  <c r="X3158" i="9"/>
  <c r="W410" i="13"/>
  <c r="W3158" i="9"/>
  <c r="V410" i="13"/>
  <c r="V3158" i="9"/>
  <c r="U410" i="13"/>
  <c r="U3158" i="9"/>
  <c r="T410" i="13"/>
  <c r="T3158" i="9"/>
  <c r="S410" i="13"/>
  <c r="S3158" i="9"/>
  <c r="R410" i="13"/>
  <c r="R3158" i="9"/>
  <c r="Q410" i="13"/>
  <c r="Q3158" i="9"/>
  <c r="P410" i="13"/>
  <c r="P3158" i="9"/>
  <c r="O410" i="13"/>
  <c r="O3158" i="9"/>
  <c r="N410" i="13"/>
  <c r="N3158" i="9"/>
  <c r="M3158" i="9"/>
  <c r="L410" i="13"/>
  <c r="L3158" i="9"/>
  <c r="K410" i="13"/>
  <c r="K3158" i="9"/>
  <c r="J410" i="13"/>
  <c r="J3158" i="9"/>
  <c r="I410" i="13"/>
  <c r="I3158" i="9"/>
  <c r="H410" i="13"/>
  <c r="H3158" i="9"/>
  <c r="G410" i="13"/>
  <c r="G3158" i="9"/>
  <c r="F3158" i="9"/>
  <c r="E3158" i="9"/>
  <c r="D410" i="13"/>
  <c r="D3158" i="9"/>
  <c r="C410" i="13"/>
  <c r="C3158" i="9"/>
  <c r="B3158" i="9"/>
  <c r="A410" i="13"/>
  <c r="A3158" i="9"/>
  <c r="F409" i="13"/>
  <c r="M409" i="13"/>
  <c r="AB409" i="13"/>
  <c r="AB3157" i="9"/>
  <c r="AA409" i="13"/>
  <c r="AA3157" i="9"/>
  <c r="Z409" i="13"/>
  <c r="Z3157" i="9"/>
  <c r="Y409" i="13"/>
  <c r="Y3157" i="9"/>
  <c r="X409" i="13"/>
  <c r="X3157" i="9"/>
  <c r="W409" i="13"/>
  <c r="W3157" i="9"/>
  <c r="V409" i="13"/>
  <c r="V3157" i="9"/>
  <c r="U409" i="13"/>
  <c r="U3157" i="9"/>
  <c r="T409" i="13"/>
  <c r="T3157" i="9"/>
  <c r="S409" i="13"/>
  <c r="S3157" i="9"/>
  <c r="R409" i="13"/>
  <c r="R3157" i="9"/>
  <c r="Q409" i="13"/>
  <c r="Q3157" i="9"/>
  <c r="P409" i="13"/>
  <c r="P3157" i="9"/>
  <c r="O409" i="13"/>
  <c r="O3157" i="9"/>
  <c r="N409" i="13"/>
  <c r="N3157" i="9"/>
  <c r="M3157" i="9"/>
  <c r="L409" i="13"/>
  <c r="L3157" i="9"/>
  <c r="K409" i="13"/>
  <c r="K3157" i="9"/>
  <c r="J409" i="13"/>
  <c r="J3157" i="9"/>
  <c r="I409" i="13"/>
  <c r="I3157" i="9"/>
  <c r="H409" i="13"/>
  <c r="H3157" i="9"/>
  <c r="G409" i="13"/>
  <c r="G3157" i="9"/>
  <c r="F3157" i="9"/>
  <c r="E3157" i="9"/>
  <c r="D409" i="13"/>
  <c r="D3157" i="9"/>
  <c r="C409" i="13"/>
  <c r="C3157" i="9"/>
  <c r="B3157" i="9"/>
  <c r="A409" i="13"/>
  <c r="A3157" i="9"/>
  <c r="F408" i="13"/>
  <c r="M408" i="13"/>
  <c r="AB408" i="13"/>
  <c r="AB3156" i="9"/>
  <c r="AA408" i="13"/>
  <c r="AA3156" i="9"/>
  <c r="Z408" i="13"/>
  <c r="Z3156" i="9"/>
  <c r="Y408" i="13"/>
  <c r="Y3156" i="9"/>
  <c r="X408" i="13"/>
  <c r="X3156" i="9"/>
  <c r="W408" i="13"/>
  <c r="W3156" i="9"/>
  <c r="V408" i="13"/>
  <c r="V3156" i="9"/>
  <c r="U408" i="13"/>
  <c r="U3156" i="9"/>
  <c r="T408" i="13"/>
  <c r="T3156" i="9"/>
  <c r="S408" i="13"/>
  <c r="S3156" i="9"/>
  <c r="R408" i="13"/>
  <c r="R3156" i="9"/>
  <c r="Q408" i="13"/>
  <c r="Q3156" i="9"/>
  <c r="P408" i="13"/>
  <c r="P3156" i="9"/>
  <c r="O408" i="13"/>
  <c r="O3156" i="9"/>
  <c r="N408" i="13"/>
  <c r="N3156" i="9"/>
  <c r="M3156" i="9"/>
  <c r="L408" i="13"/>
  <c r="L3156" i="9"/>
  <c r="K408" i="13"/>
  <c r="K3156" i="9"/>
  <c r="J408" i="13"/>
  <c r="J3156" i="9"/>
  <c r="I408" i="13"/>
  <c r="I3156" i="9"/>
  <c r="H408" i="13"/>
  <c r="H3156" i="9"/>
  <c r="G408" i="13"/>
  <c r="G3156" i="9"/>
  <c r="F3156" i="9"/>
  <c r="E3156" i="9"/>
  <c r="D408" i="13"/>
  <c r="D3156" i="9"/>
  <c r="C408" i="13"/>
  <c r="C3156" i="9"/>
  <c r="B3156" i="9"/>
  <c r="A408" i="13"/>
  <c r="A3156" i="9"/>
  <c r="F407" i="13"/>
  <c r="M407" i="13"/>
  <c r="AB407" i="13"/>
  <c r="AB3155" i="9"/>
  <c r="AA407" i="13"/>
  <c r="AA3155" i="9"/>
  <c r="Z407" i="13"/>
  <c r="Z3155" i="9"/>
  <c r="Y407" i="13"/>
  <c r="Y3155" i="9"/>
  <c r="X407" i="13"/>
  <c r="X3155" i="9"/>
  <c r="W407" i="13"/>
  <c r="W3155" i="9"/>
  <c r="V407" i="13"/>
  <c r="V3155" i="9"/>
  <c r="U407" i="13"/>
  <c r="U3155" i="9"/>
  <c r="T407" i="13"/>
  <c r="T3155" i="9"/>
  <c r="S407" i="13"/>
  <c r="S3155" i="9"/>
  <c r="R407" i="13"/>
  <c r="R3155" i="9"/>
  <c r="Q407" i="13"/>
  <c r="Q3155" i="9"/>
  <c r="P407" i="13"/>
  <c r="P3155" i="9"/>
  <c r="O407" i="13"/>
  <c r="O3155" i="9"/>
  <c r="N407" i="13"/>
  <c r="N3155" i="9"/>
  <c r="M3155" i="9"/>
  <c r="L407" i="13"/>
  <c r="L3155" i="9"/>
  <c r="K407" i="13"/>
  <c r="K3155" i="9"/>
  <c r="J407" i="13"/>
  <c r="J3155" i="9"/>
  <c r="I407" i="13"/>
  <c r="I3155" i="9"/>
  <c r="H407" i="13"/>
  <c r="H3155" i="9"/>
  <c r="G407" i="13"/>
  <c r="G3155" i="9"/>
  <c r="F3155" i="9"/>
  <c r="E3155" i="9"/>
  <c r="D407" i="13"/>
  <c r="D3155" i="9"/>
  <c r="C407" i="13"/>
  <c r="C3155" i="9"/>
  <c r="B3155" i="9"/>
  <c r="A407" i="13"/>
  <c r="A3155" i="9"/>
  <c r="F406" i="13"/>
  <c r="M406" i="13"/>
  <c r="AB406" i="13"/>
  <c r="AB3154" i="9"/>
  <c r="AA406" i="13"/>
  <c r="AA3154" i="9"/>
  <c r="Z406" i="13"/>
  <c r="Z3154" i="9"/>
  <c r="Y406" i="13"/>
  <c r="Y3154" i="9"/>
  <c r="X406" i="13"/>
  <c r="X3154" i="9"/>
  <c r="W406" i="13"/>
  <c r="W3154" i="9"/>
  <c r="V406" i="13"/>
  <c r="V3154" i="9"/>
  <c r="U406" i="13"/>
  <c r="U3154" i="9"/>
  <c r="T406" i="13"/>
  <c r="T3154" i="9"/>
  <c r="S406" i="13"/>
  <c r="S3154" i="9"/>
  <c r="R406" i="13"/>
  <c r="R3154" i="9"/>
  <c r="Q406" i="13"/>
  <c r="Q3154" i="9"/>
  <c r="P406" i="13"/>
  <c r="P3154" i="9"/>
  <c r="O406" i="13"/>
  <c r="O3154" i="9"/>
  <c r="N406" i="13"/>
  <c r="N3154" i="9"/>
  <c r="M3154" i="9"/>
  <c r="L406" i="13"/>
  <c r="L3154" i="9"/>
  <c r="K406" i="13"/>
  <c r="K3154" i="9"/>
  <c r="J406" i="13"/>
  <c r="J3154" i="9"/>
  <c r="I406" i="13"/>
  <c r="I3154" i="9"/>
  <c r="H406" i="13"/>
  <c r="H3154" i="9"/>
  <c r="G406" i="13"/>
  <c r="G3154" i="9"/>
  <c r="F3154" i="9"/>
  <c r="E3154" i="9"/>
  <c r="D406" i="13"/>
  <c r="D3154" i="9"/>
  <c r="C406" i="13"/>
  <c r="C3154" i="9"/>
  <c r="B3154" i="9"/>
  <c r="A406" i="13"/>
  <c r="A3154" i="9"/>
  <c r="F405" i="13"/>
  <c r="M405" i="13"/>
  <c r="AB405" i="13"/>
  <c r="AB3153" i="9"/>
  <c r="AA405" i="13"/>
  <c r="AA3153" i="9"/>
  <c r="Z405" i="13"/>
  <c r="Z3153" i="9"/>
  <c r="Y405" i="13"/>
  <c r="Y3153" i="9"/>
  <c r="X405" i="13"/>
  <c r="X3153" i="9"/>
  <c r="W405" i="13"/>
  <c r="W3153" i="9"/>
  <c r="V405" i="13"/>
  <c r="V3153" i="9"/>
  <c r="U405" i="13"/>
  <c r="U3153" i="9"/>
  <c r="T405" i="13"/>
  <c r="T3153" i="9"/>
  <c r="S405" i="13"/>
  <c r="S3153" i="9"/>
  <c r="R405" i="13"/>
  <c r="R3153" i="9"/>
  <c r="Q405" i="13"/>
  <c r="Q3153" i="9"/>
  <c r="P405" i="13"/>
  <c r="P3153" i="9"/>
  <c r="O405" i="13"/>
  <c r="O3153" i="9"/>
  <c r="N405" i="13"/>
  <c r="N3153" i="9"/>
  <c r="M3153" i="9"/>
  <c r="L405" i="13"/>
  <c r="L3153" i="9"/>
  <c r="K405" i="13"/>
  <c r="K3153" i="9"/>
  <c r="J405" i="13"/>
  <c r="J3153" i="9"/>
  <c r="I405" i="13"/>
  <c r="I3153" i="9"/>
  <c r="H405" i="13"/>
  <c r="H3153" i="9"/>
  <c r="G405" i="13"/>
  <c r="G3153" i="9"/>
  <c r="F3153" i="9"/>
  <c r="E3153" i="9"/>
  <c r="D405" i="13"/>
  <c r="D3153" i="9"/>
  <c r="C405" i="13"/>
  <c r="C3153" i="9"/>
  <c r="B3153" i="9"/>
  <c r="A405" i="13"/>
  <c r="A3153" i="9"/>
  <c r="F404" i="13"/>
  <c r="M404" i="13"/>
  <c r="AB404" i="13"/>
  <c r="AB3152" i="9"/>
  <c r="AA404" i="13"/>
  <c r="AA3152" i="9"/>
  <c r="Z404" i="13"/>
  <c r="Z3152" i="9"/>
  <c r="Y404" i="13"/>
  <c r="Y3152" i="9"/>
  <c r="X404" i="13"/>
  <c r="X3152" i="9"/>
  <c r="W404" i="13"/>
  <c r="W3152" i="9"/>
  <c r="V404" i="13"/>
  <c r="V3152" i="9"/>
  <c r="U404" i="13"/>
  <c r="U3152" i="9"/>
  <c r="T404" i="13"/>
  <c r="T3152" i="9"/>
  <c r="S404" i="13"/>
  <c r="S3152" i="9"/>
  <c r="R404" i="13"/>
  <c r="R3152" i="9"/>
  <c r="Q404" i="13"/>
  <c r="Q3152" i="9"/>
  <c r="P404" i="13"/>
  <c r="P3152" i="9"/>
  <c r="O404" i="13"/>
  <c r="O3152" i="9"/>
  <c r="N404" i="13"/>
  <c r="N3152" i="9"/>
  <c r="M3152" i="9"/>
  <c r="L404" i="13"/>
  <c r="L3152" i="9"/>
  <c r="K404" i="13"/>
  <c r="K3152" i="9"/>
  <c r="J404" i="13"/>
  <c r="J3152" i="9"/>
  <c r="I404" i="13"/>
  <c r="I3152" i="9"/>
  <c r="H404" i="13"/>
  <c r="H3152" i="9"/>
  <c r="G404" i="13"/>
  <c r="G3152" i="9"/>
  <c r="F3152" i="9"/>
  <c r="E3152" i="9"/>
  <c r="D404" i="13"/>
  <c r="D3152" i="9"/>
  <c r="C404" i="13"/>
  <c r="C3152" i="9"/>
  <c r="B3152" i="9"/>
  <c r="A404" i="13"/>
  <c r="A3152" i="9"/>
  <c r="F403" i="13"/>
  <c r="M403" i="13"/>
  <c r="AB403" i="13"/>
  <c r="AB3151" i="9"/>
  <c r="AA403" i="13"/>
  <c r="AA3151" i="9"/>
  <c r="Z403" i="13"/>
  <c r="Z3151" i="9"/>
  <c r="Y403" i="13"/>
  <c r="Y3151" i="9"/>
  <c r="X403" i="13"/>
  <c r="X3151" i="9"/>
  <c r="W403" i="13"/>
  <c r="W3151" i="9"/>
  <c r="V403" i="13"/>
  <c r="V3151" i="9"/>
  <c r="U403" i="13"/>
  <c r="U3151" i="9"/>
  <c r="T403" i="13"/>
  <c r="T3151" i="9"/>
  <c r="S403" i="13"/>
  <c r="S3151" i="9"/>
  <c r="R403" i="13"/>
  <c r="R3151" i="9"/>
  <c r="Q403" i="13"/>
  <c r="Q3151" i="9"/>
  <c r="P403" i="13"/>
  <c r="P3151" i="9"/>
  <c r="O403" i="13"/>
  <c r="O3151" i="9"/>
  <c r="N403" i="13"/>
  <c r="N3151" i="9"/>
  <c r="M3151" i="9"/>
  <c r="L403" i="13"/>
  <c r="L3151" i="9"/>
  <c r="K403" i="13"/>
  <c r="K3151" i="9"/>
  <c r="J403" i="13"/>
  <c r="J3151" i="9"/>
  <c r="I403" i="13"/>
  <c r="I3151" i="9"/>
  <c r="H403" i="13"/>
  <c r="H3151" i="9"/>
  <c r="G403" i="13"/>
  <c r="G3151" i="9"/>
  <c r="F3151" i="9"/>
  <c r="E3151" i="9"/>
  <c r="D403" i="13"/>
  <c r="D3151" i="9"/>
  <c r="C403" i="13"/>
  <c r="C3151" i="9"/>
  <c r="B3151" i="9"/>
  <c r="A403" i="13"/>
  <c r="A3151" i="9"/>
  <c r="F402" i="13"/>
  <c r="M402" i="13"/>
  <c r="AB402" i="13"/>
  <c r="AB3150" i="9"/>
  <c r="AA402" i="13"/>
  <c r="AA3150" i="9"/>
  <c r="Z402" i="13"/>
  <c r="Z3150" i="9"/>
  <c r="Y402" i="13"/>
  <c r="Y3150" i="9"/>
  <c r="X402" i="13"/>
  <c r="X3150" i="9"/>
  <c r="W402" i="13"/>
  <c r="W3150" i="9"/>
  <c r="V402" i="13"/>
  <c r="V3150" i="9"/>
  <c r="U402" i="13"/>
  <c r="U3150" i="9"/>
  <c r="T402" i="13"/>
  <c r="T3150" i="9"/>
  <c r="S402" i="13"/>
  <c r="S3150" i="9"/>
  <c r="R402" i="13"/>
  <c r="R3150" i="9"/>
  <c r="Q402" i="13"/>
  <c r="Q3150" i="9"/>
  <c r="P402" i="13"/>
  <c r="P3150" i="9"/>
  <c r="O402" i="13"/>
  <c r="O3150" i="9"/>
  <c r="N402" i="13"/>
  <c r="N3150" i="9"/>
  <c r="M3150" i="9"/>
  <c r="L402" i="13"/>
  <c r="L3150" i="9"/>
  <c r="K402" i="13"/>
  <c r="K3150" i="9"/>
  <c r="J402" i="13"/>
  <c r="J3150" i="9"/>
  <c r="I402" i="13"/>
  <c r="I3150" i="9"/>
  <c r="H402" i="13"/>
  <c r="H3150" i="9"/>
  <c r="G402" i="13"/>
  <c r="G3150" i="9"/>
  <c r="F3150" i="9"/>
  <c r="E3150" i="9"/>
  <c r="D402" i="13"/>
  <c r="D3150" i="9"/>
  <c r="C402" i="13"/>
  <c r="C3150" i="9"/>
  <c r="B3150" i="9"/>
  <c r="A402" i="13"/>
  <c r="A3150" i="9"/>
  <c r="F401" i="13"/>
  <c r="M401" i="13"/>
  <c r="AB401" i="13"/>
  <c r="AB3149" i="9"/>
  <c r="AA401" i="13"/>
  <c r="AA3149" i="9"/>
  <c r="Z401" i="13"/>
  <c r="Z3149" i="9"/>
  <c r="Y401" i="13"/>
  <c r="Y3149" i="9"/>
  <c r="X401" i="13"/>
  <c r="X3149" i="9"/>
  <c r="W401" i="13"/>
  <c r="W3149" i="9"/>
  <c r="V401" i="13"/>
  <c r="V3149" i="9"/>
  <c r="U401" i="13"/>
  <c r="U3149" i="9"/>
  <c r="T401" i="13"/>
  <c r="T3149" i="9"/>
  <c r="S401" i="13"/>
  <c r="S3149" i="9"/>
  <c r="R401" i="13"/>
  <c r="R3149" i="9"/>
  <c r="Q401" i="13"/>
  <c r="Q3149" i="9"/>
  <c r="P401" i="13"/>
  <c r="P3149" i="9"/>
  <c r="O401" i="13"/>
  <c r="O3149" i="9"/>
  <c r="N401" i="13"/>
  <c r="N3149" i="9"/>
  <c r="M3149" i="9"/>
  <c r="L401" i="13"/>
  <c r="L3149" i="9"/>
  <c r="K401" i="13"/>
  <c r="K3149" i="9"/>
  <c r="J401" i="13"/>
  <c r="J3149" i="9"/>
  <c r="I401" i="13"/>
  <c r="I3149" i="9"/>
  <c r="H401" i="13"/>
  <c r="H3149" i="9"/>
  <c r="G401" i="13"/>
  <c r="G3149" i="9"/>
  <c r="F3149" i="9"/>
  <c r="E3149" i="9"/>
  <c r="D401" i="13"/>
  <c r="D3149" i="9"/>
  <c r="C401" i="13"/>
  <c r="C3149" i="9"/>
  <c r="B3149" i="9"/>
  <c r="A401" i="13"/>
  <c r="A3149" i="9"/>
  <c r="F400" i="13"/>
  <c r="M400" i="13"/>
  <c r="AB400" i="13"/>
  <c r="AB3148" i="9"/>
  <c r="AA400" i="13"/>
  <c r="AA3148" i="9"/>
  <c r="Z400" i="13"/>
  <c r="Z3148" i="9"/>
  <c r="Y400" i="13"/>
  <c r="Y3148" i="9"/>
  <c r="X400" i="13"/>
  <c r="X3148" i="9"/>
  <c r="W400" i="13"/>
  <c r="W3148" i="9"/>
  <c r="V400" i="13"/>
  <c r="V3148" i="9"/>
  <c r="U400" i="13"/>
  <c r="U3148" i="9"/>
  <c r="T400" i="13"/>
  <c r="T3148" i="9"/>
  <c r="S400" i="13"/>
  <c r="S3148" i="9"/>
  <c r="R400" i="13"/>
  <c r="R3148" i="9"/>
  <c r="Q400" i="13"/>
  <c r="Q3148" i="9"/>
  <c r="P400" i="13"/>
  <c r="P3148" i="9"/>
  <c r="O400" i="13"/>
  <c r="O3148" i="9"/>
  <c r="N400" i="13"/>
  <c r="N3148" i="9"/>
  <c r="M3148" i="9"/>
  <c r="L400" i="13"/>
  <c r="L3148" i="9"/>
  <c r="K400" i="13"/>
  <c r="K3148" i="9"/>
  <c r="J400" i="13"/>
  <c r="J3148" i="9"/>
  <c r="I400" i="13"/>
  <c r="I3148" i="9"/>
  <c r="H400" i="13"/>
  <c r="H3148" i="9"/>
  <c r="G400" i="13"/>
  <c r="G3148" i="9"/>
  <c r="F3148" i="9"/>
  <c r="E3148" i="9"/>
  <c r="D400" i="13"/>
  <c r="D3148" i="9"/>
  <c r="C400" i="13"/>
  <c r="C3148" i="9"/>
  <c r="B3148" i="9"/>
  <c r="A400" i="13"/>
  <c r="A3148" i="9"/>
  <c r="F399" i="13"/>
  <c r="M399" i="13"/>
  <c r="AB399" i="13"/>
  <c r="AB3147" i="9"/>
  <c r="AA399" i="13"/>
  <c r="AA3147" i="9"/>
  <c r="Z399" i="13"/>
  <c r="Z3147" i="9"/>
  <c r="Y399" i="13"/>
  <c r="Y3147" i="9"/>
  <c r="X399" i="13"/>
  <c r="X3147" i="9"/>
  <c r="W399" i="13"/>
  <c r="W3147" i="9"/>
  <c r="V399" i="13"/>
  <c r="V3147" i="9"/>
  <c r="U399" i="13"/>
  <c r="U3147" i="9"/>
  <c r="T399" i="13"/>
  <c r="T3147" i="9"/>
  <c r="S399" i="13"/>
  <c r="S3147" i="9"/>
  <c r="R399" i="13"/>
  <c r="R3147" i="9"/>
  <c r="Q399" i="13"/>
  <c r="Q3147" i="9"/>
  <c r="P399" i="13"/>
  <c r="P3147" i="9"/>
  <c r="O399" i="13"/>
  <c r="O3147" i="9"/>
  <c r="N399" i="13"/>
  <c r="N3147" i="9"/>
  <c r="M3147" i="9"/>
  <c r="L399" i="13"/>
  <c r="L3147" i="9"/>
  <c r="K399" i="13"/>
  <c r="K3147" i="9"/>
  <c r="J399" i="13"/>
  <c r="J3147" i="9"/>
  <c r="I399" i="13"/>
  <c r="I3147" i="9"/>
  <c r="H399" i="13"/>
  <c r="H3147" i="9"/>
  <c r="G399" i="13"/>
  <c r="G3147" i="9"/>
  <c r="F3147" i="9"/>
  <c r="E3147" i="9"/>
  <c r="D399" i="13"/>
  <c r="D3147" i="9"/>
  <c r="C399" i="13"/>
  <c r="C3147" i="9"/>
  <c r="B3147" i="9"/>
  <c r="A399" i="13"/>
  <c r="A3147" i="9"/>
  <c r="F398" i="13"/>
  <c r="M398" i="13"/>
  <c r="AB398" i="13"/>
  <c r="AB3146" i="9"/>
  <c r="AA398" i="13"/>
  <c r="AA3146" i="9"/>
  <c r="Z398" i="13"/>
  <c r="Z3146" i="9"/>
  <c r="Y398" i="13"/>
  <c r="Y3146" i="9"/>
  <c r="X398" i="13"/>
  <c r="X3146" i="9"/>
  <c r="W398" i="13"/>
  <c r="W3146" i="9"/>
  <c r="V398" i="13"/>
  <c r="V3146" i="9"/>
  <c r="U398" i="13"/>
  <c r="U3146" i="9"/>
  <c r="T398" i="13"/>
  <c r="T3146" i="9"/>
  <c r="S398" i="13"/>
  <c r="S3146" i="9"/>
  <c r="R398" i="13"/>
  <c r="R3146" i="9"/>
  <c r="Q398" i="13"/>
  <c r="Q3146" i="9"/>
  <c r="P398" i="13"/>
  <c r="P3146" i="9"/>
  <c r="O398" i="13"/>
  <c r="O3146" i="9"/>
  <c r="N398" i="13"/>
  <c r="N3146" i="9"/>
  <c r="M3146" i="9"/>
  <c r="L398" i="13"/>
  <c r="L3146" i="9"/>
  <c r="K398" i="13"/>
  <c r="K3146" i="9"/>
  <c r="J398" i="13"/>
  <c r="J3146" i="9"/>
  <c r="I398" i="13"/>
  <c r="I3146" i="9"/>
  <c r="H398" i="13"/>
  <c r="H3146" i="9"/>
  <c r="G398" i="13"/>
  <c r="G3146" i="9"/>
  <c r="F3146" i="9"/>
  <c r="E3146" i="9"/>
  <c r="D398" i="13"/>
  <c r="D3146" i="9"/>
  <c r="C398" i="13"/>
  <c r="C3146" i="9"/>
  <c r="B3146" i="9"/>
  <c r="A398" i="13"/>
  <c r="A3146" i="9"/>
  <c r="F397" i="13"/>
  <c r="M397" i="13"/>
  <c r="AB397" i="13"/>
  <c r="AB3145" i="9"/>
  <c r="AA397" i="13"/>
  <c r="AA3145" i="9"/>
  <c r="Z397" i="13"/>
  <c r="Z3145" i="9"/>
  <c r="Y397" i="13"/>
  <c r="Y3145" i="9"/>
  <c r="X397" i="13"/>
  <c r="X3145" i="9"/>
  <c r="W397" i="13"/>
  <c r="W3145" i="9"/>
  <c r="V397" i="13"/>
  <c r="V3145" i="9"/>
  <c r="U397" i="13"/>
  <c r="U3145" i="9"/>
  <c r="T397" i="13"/>
  <c r="T3145" i="9"/>
  <c r="S397" i="13"/>
  <c r="S3145" i="9"/>
  <c r="R397" i="13"/>
  <c r="R3145" i="9"/>
  <c r="Q397" i="13"/>
  <c r="Q3145" i="9"/>
  <c r="P397" i="13"/>
  <c r="P3145" i="9"/>
  <c r="O397" i="13"/>
  <c r="O3145" i="9"/>
  <c r="N397" i="13"/>
  <c r="N3145" i="9"/>
  <c r="M3145" i="9"/>
  <c r="L397" i="13"/>
  <c r="L3145" i="9"/>
  <c r="K397" i="13"/>
  <c r="K3145" i="9"/>
  <c r="J397" i="13"/>
  <c r="J3145" i="9"/>
  <c r="I397" i="13"/>
  <c r="I3145" i="9"/>
  <c r="H397" i="13"/>
  <c r="H3145" i="9"/>
  <c r="G397" i="13"/>
  <c r="G3145" i="9"/>
  <c r="F3145" i="9"/>
  <c r="E3145" i="9"/>
  <c r="D397" i="13"/>
  <c r="D3145" i="9"/>
  <c r="C397" i="13"/>
  <c r="C3145" i="9"/>
  <c r="B3145" i="9"/>
  <c r="A397" i="13"/>
  <c r="A3145" i="9"/>
  <c r="F396" i="13"/>
  <c r="M396" i="13"/>
  <c r="AB396" i="13"/>
  <c r="AB3144" i="9"/>
  <c r="AA396" i="13"/>
  <c r="AA3144" i="9"/>
  <c r="Z396" i="13"/>
  <c r="Z3144" i="9"/>
  <c r="Y396" i="13"/>
  <c r="Y3144" i="9"/>
  <c r="X396" i="13"/>
  <c r="X3144" i="9"/>
  <c r="W396" i="13"/>
  <c r="W3144" i="9"/>
  <c r="V396" i="13"/>
  <c r="V3144" i="9"/>
  <c r="U396" i="13"/>
  <c r="U3144" i="9"/>
  <c r="T396" i="13"/>
  <c r="T3144" i="9"/>
  <c r="S396" i="13"/>
  <c r="S3144" i="9"/>
  <c r="R396" i="13"/>
  <c r="R3144" i="9"/>
  <c r="Q396" i="13"/>
  <c r="Q3144" i="9"/>
  <c r="P396" i="13"/>
  <c r="P3144" i="9"/>
  <c r="O396" i="13"/>
  <c r="O3144" i="9"/>
  <c r="N396" i="13"/>
  <c r="N3144" i="9"/>
  <c r="M3144" i="9"/>
  <c r="L396" i="13"/>
  <c r="L3144" i="9"/>
  <c r="K396" i="13"/>
  <c r="K3144" i="9"/>
  <c r="J396" i="13"/>
  <c r="J3144" i="9"/>
  <c r="I396" i="13"/>
  <c r="I3144" i="9"/>
  <c r="H396" i="13"/>
  <c r="H3144" i="9"/>
  <c r="G396" i="13"/>
  <c r="G3144" i="9"/>
  <c r="F3144" i="9"/>
  <c r="E3144" i="9"/>
  <c r="D396" i="13"/>
  <c r="D3144" i="9"/>
  <c r="C396" i="13"/>
  <c r="C3144" i="9"/>
  <c r="B3144" i="9"/>
  <c r="A396" i="13"/>
  <c r="A3144" i="9"/>
  <c r="F395" i="13"/>
  <c r="M395" i="13"/>
  <c r="AB395" i="13"/>
  <c r="AB3143" i="9"/>
  <c r="AA395" i="13"/>
  <c r="AA3143" i="9"/>
  <c r="Z395" i="13"/>
  <c r="Z3143" i="9"/>
  <c r="Y395" i="13"/>
  <c r="Y3143" i="9"/>
  <c r="X395" i="13"/>
  <c r="X3143" i="9"/>
  <c r="W395" i="13"/>
  <c r="W3143" i="9"/>
  <c r="V395" i="13"/>
  <c r="V3143" i="9"/>
  <c r="U395" i="13"/>
  <c r="U3143" i="9"/>
  <c r="T395" i="13"/>
  <c r="T3143" i="9"/>
  <c r="S395" i="13"/>
  <c r="S3143" i="9"/>
  <c r="R395" i="13"/>
  <c r="R3143" i="9"/>
  <c r="Q395" i="13"/>
  <c r="Q3143" i="9"/>
  <c r="P395" i="13"/>
  <c r="P3143" i="9"/>
  <c r="O395" i="13"/>
  <c r="O3143" i="9"/>
  <c r="N395" i="13"/>
  <c r="N3143" i="9"/>
  <c r="M3143" i="9"/>
  <c r="L395" i="13"/>
  <c r="L3143" i="9"/>
  <c r="K395" i="13"/>
  <c r="K3143" i="9"/>
  <c r="J395" i="13"/>
  <c r="J3143" i="9"/>
  <c r="I395" i="13"/>
  <c r="I3143" i="9"/>
  <c r="H395" i="13"/>
  <c r="H3143" i="9"/>
  <c r="G395" i="13"/>
  <c r="G3143" i="9"/>
  <c r="F3143" i="9"/>
  <c r="E3143" i="9"/>
  <c r="D395" i="13"/>
  <c r="D3143" i="9"/>
  <c r="C395" i="13"/>
  <c r="C3143" i="9"/>
  <c r="B3143" i="9"/>
  <c r="A395" i="13"/>
  <c r="A3143" i="9"/>
  <c r="F394" i="13"/>
  <c r="M394" i="13"/>
  <c r="AB394" i="13"/>
  <c r="AB3142" i="9"/>
  <c r="AA394" i="13"/>
  <c r="AA3142" i="9"/>
  <c r="Z394" i="13"/>
  <c r="Z3142" i="9"/>
  <c r="Y394" i="13"/>
  <c r="Y3142" i="9"/>
  <c r="X394" i="13"/>
  <c r="X3142" i="9"/>
  <c r="W394" i="13"/>
  <c r="W3142" i="9"/>
  <c r="V394" i="13"/>
  <c r="V3142" i="9"/>
  <c r="U394" i="13"/>
  <c r="U3142" i="9"/>
  <c r="T394" i="13"/>
  <c r="T3142" i="9"/>
  <c r="S394" i="13"/>
  <c r="S3142" i="9"/>
  <c r="R394" i="13"/>
  <c r="R3142" i="9"/>
  <c r="Q394" i="13"/>
  <c r="Q3142" i="9"/>
  <c r="P394" i="13"/>
  <c r="P3142" i="9"/>
  <c r="O394" i="13"/>
  <c r="O3142" i="9"/>
  <c r="N394" i="13"/>
  <c r="N3142" i="9"/>
  <c r="M3142" i="9"/>
  <c r="L394" i="13"/>
  <c r="L3142" i="9"/>
  <c r="K394" i="13"/>
  <c r="K3142" i="9"/>
  <c r="J394" i="13"/>
  <c r="J3142" i="9"/>
  <c r="I394" i="13"/>
  <c r="I3142" i="9"/>
  <c r="H394" i="13"/>
  <c r="H3142" i="9"/>
  <c r="G394" i="13"/>
  <c r="G3142" i="9"/>
  <c r="F3142" i="9"/>
  <c r="E3142" i="9"/>
  <c r="D394" i="13"/>
  <c r="D3142" i="9"/>
  <c r="C394" i="13"/>
  <c r="C3142" i="9"/>
  <c r="B3142" i="9"/>
  <c r="A394" i="13"/>
  <c r="A3142" i="9"/>
  <c r="F393" i="13"/>
  <c r="M393" i="13"/>
  <c r="AB393" i="13"/>
  <c r="AB3141" i="9"/>
  <c r="AA393" i="13"/>
  <c r="AA3141" i="9"/>
  <c r="Z393" i="13"/>
  <c r="Z3141" i="9"/>
  <c r="Y393" i="13"/>
  <c r="Y3141" i="9"/>
  <c r="X393" i="13"/>
  <c r="X3141" i="9"/>
  <c r="W393" i="13"/>
  <c r="W3141" i="9"/>
  <c r="V393" i="13"/>
  <c r="V3141" i="9"/>
  <c r="U393" i="13"/>
  <c r="U3141" i="9"/>
  <c r="T393" i="13"/>
  <c r="T3141" i="9"/>
  <c r="S393" i="13"/>
  <c r="S3141" i="9"/>
  <c r="R393" i="13"/>
  <c r="R3141" i="9"/>
  <c r="Q393" i="13"/>
  <c r="Q3141" i="9"/>
  <c r="P393" i="13"/>
  <c r="P3141" i="9"/>
  <c r="O393" i="13"/>
  <c r="O3141" i="9"/>
  <c r="N393" i="13"/>
  <c r="N3141" i="9"/>
  <c r="M3141" i="9"/>
  <c r="L393" i="13"/>
  <c r="L3141" i="9"/>
  <c r="K393" i="13"/>
  <c r="K3141" i="9"/>
  <c r="J393" i="13"/>
  <c r="J3141" i="9"/>
  <c r="I393" i="13"/>
  <c r="I3141" i="9"/>
  <c r="H393" i="13"/>
  <c r="H3141" i="9"/>
  <c r="G393" i="13"/>
  <c r="G3141" i="9"/>
  <c r="F3141" i="9"/>
  <c r="E3141" i="9"/>
  <c r="D393" i="13"/>
  <c r="D3141" i="9"/>
  <c r="C393" i="13"/>
  <c r="C3141" i="9"/>
  <c r="B3141" i="9"/>
  <c r="A393" i="13"/>
  <c r="A3141" i="9"/>
  <c r="F392" i="13"/>
  <c r="M392" i="13"/>
  <c r="AB392" i="13"/>
  <c r="AB3140" i="9"/>
  <c r="AA392" i="13"/>
  <c r="AA3140" i="9"/>
  <c r="Z392" i="13"/>
  <c r="Z3140" i="9"/>
  <c r="Y392" i="13"/>
  <c r="Y3140" i="9"/>
  <c r="X392" i="13"/>
  <c r="X3140" i="9"/>
  <c r="W392" i="13"/>
  <c r="W3140" i="9"/>
  <c r="V392" i="13"/>
  <c r="V3140" i="9"/>
  <c r="U392" i="13"/>
  <c r="U3140" i="9"/>
  <c r="T392" i="13"/>
  <c r="T3140" i="9"/>
  <c r="S392" i="13"/>
  <c r="S3140" i="9"/>
  <c r="R392" i="13"/>
  <c r="R3140" i="9"/>
  <c r="Q392" i="13"/>
  <c r="Q3140" i="9"/>
  <c r="P392" i="13"/>
  <c r="P3140" i="9"/>
  <c r="O392" i="13"/>
  <c r="O3140" i="9"/>
  <c r="N392" i="13"/>
  <c r="N3140" i="9"/>
  <c r="M3140" i="9"/>
  <c r="L392" i="13"/>
  <c r="L3140" i="9"/>
  <c r="K392" i="13"/>
  <c r="K3140" i="9"/>
  <c r="J392" i="13"/>
  <c r="J3140" i="9"/>
  <c r="I392" i="13"/>
  <c r="I3140" i="9"/>
  <c r="H392" i="13"/>
  <c r="H3140" i="9"/>
  <c r="G392" i="13"/>
  <c r="G3140" i="9"/>
  <c r="F3140" i="9"/>
  <c r="E3140" i="9"/>
  <c r="D392" i="13"/>
  <c r="D3140" i="9"/>
  <c r="C392" i="13"/>
  <c r="C3140" i="9"/>
  <c r="B3140" i="9"/>
  <c r="A392" i="13"/>
  <c r="A3140" i="9"/>
  <c r="F391" i="13"/>
  <c r="M391" i="13"/>
  <c r="AB391" i="13"/>
  <c r="AB3139" i="9"/>
  <c r="AA391" i="13"/>
  <c r="AA3139" i="9"/>
  <c r="Z391" i="13"/>
  <c r="Z3139" i="9"/>
  <c r="Y391" i="13"/>
  <c r="Y3139" i="9"/>
  <c r="X391" i="13"/>
  <c r="X3139" i="9"/>
  <c r="W391" i="13"/>
  <c r="W3139" i="9"/>
  <c r="V391" i="13"/>
  <c r="V3139" i="9"/>
  <c r="U391" i="13"/>
  <c r="U3139" i="9"/>
  <c r="T391" i="13"/>
  <c r="T3139" i="9"/>
  <c r="S391" i="13"/>
  <c r="S3139" i="9"/>
  <c r="R391" i="13"/>
  <c r="R3139" i="9"/>
  <c r="Q391" i="13"/>
  <c r="Q3139" i="9"/>
  <c r="P391" i="13"/>
  <c r="P3139" i="9"/>
  <c r="O391" i="13"/>
  <c r="O3139" i="9"/>
  <c r="N391" i="13"/>
  <c r="N3139" i="9"/>
  <c r="M3139" i="9"/>
  <c r="L391" i="13"/>
  <c r="L3139" i="9"/>
  <c r="K391" i="13"/>
  <c r="K3139" i="9"/>
  <c r="J391" i="13"/>
  <c r="J3139" i="9"/>
  <c r="I391" i="13"/>
  <c r="I3139" i="9"/>
  <c r="H391" i="13"/>
  <c r="H3139" i="9"/>
  <c r="G391" i="13"/>
  <c r="G3139" i="9"/>
  <c r="F3139" i="9"/>
  <c r="E3139" i="9"/>
  <c r="D391" i="13"/>
  <c r="D3139" i="9"/>
  <c r="C391" i="13"/>
  <c r="C3139" i="9"/>
  <c r="B3139" i="9"/>
  <c r="A391" i="13"/>
  <c r="A3139" i="9"/>
  <c r="F390" i="13"/>
  <c r="M390" i="13"/>
  <c r="AB390" i="13"/>
  <c r="AB3138" i="9"/>
  <c r="AA390" i="13"/>
  <c r="AA3138" i="9"/>
  <c r="Z390" i="13"/>
  <c r="Z3138" i="9"/>
  <c r="Y390" i="13"/>
  <c r="Y3138" i="9"/>
  <c r="X390" i="13"/>
  <c r="X3138" i="9"/>
  <c r="W390" i="13"/>
  <c r="W3138" i="9"/>
  <c r="V390" i="13"/>
  <c r="V3138" i="9"/>
  <c r="U390" i="13"/>
  <c r="U3138" i="9"/>
  <c r="T390" i="13"/>
  <c r="T3138" i="9"/>
  <c r="S390" i="13"/>
  <c r="S3138" i="9"/>
  <c r="R390" i="13"/>
  <c r="R3138" i="9"/>
  <c r="Q390" i="13"/>
  <c r="Q3138" i="9"/>
  <c r="P390" i="13"/>
  <c r="P3138" i="9"/>
  <c r="O390" i="13"/>
  <c r="O3138" i="9"/>
  <c r="N390" i="13"/>
  <c r="N3138" i="9"/>
  <c r="M3138" i="9"/>
  <c r="L390" i="13"/>
  <c r="L3138" i="9"/>
  <c r="K390" i="13"/>
  <c r="K3138" i="9"/>
  <c r="J390" i="13"/>
  <c r="J3138" i="9"/>
  <c r="I390" i="13"/>
  <c r="I3138" i="9"/>
  <c r="H390" i="13"/>
  <c r="H3138" i="9"/>
  <c r="G390" i="13"/>
  <c r="G3138" i="9"/>
  <c r="F3138" i="9"/>
  <c r="E3138" i="9"/>
  <c r="D390" i="13"/>
  <c r="D3138" i="9"/>
  <c r="C390" i="13"/>
  <c r="C3138" i="9"/>
  <c r="B3138" i="9"/>
  <c r="A390" i="13"/>
  <c r="A3138" i="9"/>
  <c r="F389" i="13"/>
  <c r="M389" i="13"/>
  <c r="AB389" i="13"/>
  <c r="AB3137" i="9"/>
  <c r="AA389" i="13"/>
  <c r="AA3137" i="9"/>
  <c r="Z389" i="13"/>
  <c r="Z3137" i="9"/>
  <c r="Y389" i="13"/>
  <c r="Y3137" i="9"/>
  <c r="X389" i="13"/>
  <c r="X3137" i="9"/>
  <c r="W389" i="13"/>
  <c r="W3137" i="9"/>
  <c r="V389" i="13"/>
  <c r="V3137" i="9"/>
  <c r="U389" i="13"/>
  <c r="U3137" i="9"/>
  <c r="T389" i="13"/>
  <c r="T3137" i="9"/>
  <c r="S389" i="13"/>
  <c r="S3137" i="9"/>
  <c r="R389" i="13"/>
  <c r="R3137" i="9"/>
  <c r="Q389" i="13"/>
  <c r="Q3137" i="9"/>
  <c r="P389" i="13"/>
  <c r="P3137" i="9"/>
  <c r="O389" i="13"/>
  <c r="O3137" i="9"/>
  <c r="N389" i="13"/>
  <c r="N3137" i="9"/>
  <c r="M3137" i="9"/>
  <c r="L389" i="13"/>
  <c r="L3137" i="9"/>
  <c r="K389" i="13"/>
  <c r="K3137" i="9"/>
  <c r="J389" i="13"/>
  <c r="J3137" i="9"/>
  <c r="I389" i="13"/>
  <c r="I3137" i="9"/>
  <c r="H389" i="13"/>
  <c r="H3137" i="9"/>
  <c r="G389" i="13"/>
  <c r="G3137" i="9"/>
  <c r="F3137" i="9"/>
  <c r="E3137" i="9"/>
  <c r="D389" i="13"/>
  <c r="D3137" i="9"/>
  <c r="C389" i="13"/>
  <c r="C3137" i="9"/>
  <c r="B3137" i="9"/>
  <c r="A389" i="13"/>
  <c r="A3137" i="9"/>
  <c r="F388" i="13"/>
  <c r="M388" i="13"/>
  <c r="AB388" i="13"/>
  <c r="AB3136" i="9"/>
  <c r="AA388" i="13"/>
  <c r="AA3136" i="9"/>
  <c r="Z388" i="13"/>
  <c r="Z3136" i="9"/>
  <c r="Y388" i="13"/>
  <c r="Y3136" i="9"/>
  <c r="X388" i="13"/>
  <c r="X3136" i="9"/>
  <c r="W388" i="13"/>
  <c r="W3136" i="9"/>
  <c r="V388" i="13"/>
  <c r="V3136" i="9"/>
  <c r="U388" i="13"/>
  <c r="U3136" i="9"/>
  <c r="T388" i="13"/>
  <c r="T3136" i="9"/>
  <c r="S388" i="13"/>
  <c r="S3136" i="9"/>
  <c r="R388" i="13"/>
  <c r="R3136" i="9"/>
  <c r="Q388" i="13"/>
  <c r="Q3136" i="9"/>
  <c r="P388" i="13"/>
  <c r="P3136" i="9"/>
  <c r="O388" i="13"/>
  <c r="O3136" i="9"/>
  <c r="N388" i="13"/>
  <c r="N3136" i="9"/>
  <c r="M3136" i="9"/>
  <c r="L388" i="13"/>
  <c r="L3136" i="9"/>
  <c r="K388" i="13"/>
  <c r="K3136" i="9"/>
  <c r="J388" i="13"/>
  <c r="J3136" i="9"/>
  <c r="I388" i="13"/>
  <c r="I3136" i="9"/>
  <c r="H388" i="13"/>
  <c r="H3136" i="9"/>
  <c r="G388" i="13"/>
  <c r="G3136" i="9"/>
  <c r="F3136" i="9"/>
  <c r="E3136" i="9"/>
  <c r="D388" i="13"/>
  <c r="D3136" i="9"/>
  <c r="C388" i="13"/>
  <c r="C3136" i="9"/>
  <c r="B3136" i="9"/>
  <c r="A388" i="13"/>
  <c r="A3136" i="9"/>
  <c r="F387" i="13"/>
  <c r="M387" i="13"/>
  <c r="AB387" i="13"/>
  <c r="AB3135" i="9"/>
  <c r="AA387" i="13"/>
  <c r="AA3135" i="9"/>
  <c r="Z387" i="13"/>
  <c r="Z3135" i="9"/>
  <c r="Y387" i="13"/>
  <c r="Y3135" i="9"/>
  <c r="X387" i="13"/>
  <c r="X3135" i="9"/>
  <c r="W387" i="13"/>
  <c r="W3135" i="9"/>
  <c r="V387" i="13"/>
  <c r="V3135" i="9"/>
  <c r="U387" i="13"/>
  <c r="U3135" i="9"/>
  <c r="T387" i="13"/>
  <c r="T3135" i="9"/>
  <c r="S387" i="13"/>
  <c r="S3135" i="9"/>
  <c r="R387" i="13"/>
  <c r="R3135" i="9"/>
  <c r="Q387" i="13"/>
  <c r="Q3135" i="9"/>
  <c r="P387" i="13"/>
  <c r="P3135" i="9"/>
  <c r="O387" i="13"/>
  <c r="O3135" i="9"/>
  <c r="N387" i="13"/>
  <c r="N3135" i="9"/>
  <c r="M3135" i="9"/>
  <c r="L387" i="13"/>
  <c r="L3135" i="9"/>
  <c r="K387" i="13"/>
  <c r="K3135" i="9"/>
  <c r="J387" i="13"/>
  <c r="J3135" i="9"/>
  <c r="I387" i="13"/>
  <c r="I3135" i="9"/>
  <c r="H387" i="13"/>
  <c r="H3135" i="9"/>
  <c r="G387" i="13"/>
  <c r="G3135" i="9"/>
  <c r="F3135" i="9"/>
  <c r="E3135" i="9"/>
  <c r="D387" i="13"/>
  <c r="D3135" i="9"/>
  <c r="C387" i="13"/>
  <c r="C3135" i="9"/>
  <c r="B3135" i="9"/>
  <c r="A387" i="13"/>
  <c r="A3135" i="9"/>
  <c r="F386" i="13"/>
  <c r="M386" i="13"/>
  <c r="AB386" i="13"/>
  <c r="AB3134" i="9"/>
  <c r="AA386" i="13"/>
  <c r="AA3134" i="9"/>
  <c r="Z386" i="13"/>
  <c r="Z3134" i="9"/>
  <c r="Y386" i="13"/>
  <c r="Y3134" i="9"/>
  <c r="X386" i="13"/>
  <c r="X3134" i="9"/>
  <c r="W386" i="13"/>
  <c r="W3134" i="9"/>
  <c r="V386" i="13"/>
  <c r="V3134" i="9"/>
  <c r="U386" i="13"/>
  <c r="U3134" i="9"/>
  <c r="T386" i="13"/>
  <c r="T3134" i="9"/>
  <c r="S386" i="13"/>
  <c r="S3134" i="9"/>
  <c r="R386" i="13"/>
  <c r="R3134" i="9"/>
  <c r="Q386" i="13"/>
  <c r="Q3134" i="9"/>
  <c r="P386" i="13"/>
  <c r="P3134" i="9"/>
  <c r="O386" i="13"/>
  <c r="O3134" i="9"/>
  <c r="N386" i="13"/>
  <c r="N3134" i="9"/>
  <c r="M3134" i="9"/>
  <c r="L386" i="13"/>
  <c r="L3134" i="9"/>
  <c r="K386" i="13"/>
  <c r="K3134" i="9"/>
  <c r="J386" i="13"/>
  <c r="J3134" i="9"/>
  <c r="I386" i="13"/>
  <c r="I3134" i="9"/>
  <c r="H386" i="13"/>
  <c r="H3134" i="9"/>
  <c r="G386" i="13"/>
  <c r="G3134" i="9"/>
  <c r="F3134" i="9"/>
  <c r="E3134" i="9"/>
  <c r="D386" i="13"/>
  <c r="D3134" i="9"/>
  <c r="C386" i="13"/>
  <c r="C3134" i="9"/>
  <c r="B3134" i="9"/>
  <c r="A386" i="13"/>
  <c r="A3134" i="9"/>
  <c r="F385" i="13"/>
  <c r="M385" i="13"/>
  <c r="AB385" i="13"/>
  <c r="AB3133" i="9"/>
  <c r="AA385" i="13"/>
  <c r="AA3133" i="9"/>
  <c r="Z385" i="13"/>
  <c r="Z3133" i="9"/>
  <c r="Y385" i="13"/>
  <c r="Y3133" i="9"/>
  <c r="X385" i="13"/>
  <c r="X3133" i="9"/>
  <c r="W385" i="13"/>
  <c r="W3133" i="9"/>
  <c r="V385" i="13"/>
  <c r="V3133" i="9"/>
  <c r="U385" i="13"/>
  <c r="U3133" i="9"/>
  <c r="T385" i="13"/>
  <c r="T3133" i="9"/>
  <c r="S385" i="13"/>
  <c r="S3133" i="9"/>
  <c r="R385" i="13"/>
  <c r="R3133" i="9"/>
  <c r="Q385" i="13"/>
  <c r="Q3133" i="9"/>
  <c r="P385" i="13"/>
  <c r="P3133" i="9"/>
  <c r="O385" i="13"/>
  <c r="O3133" i="9"/>
  <c r="N385" i="13"/>
  <c r="N3133" i="9"/>
  <c r="M3133" i="9"/>
  <c r="L385" i="13"/>
  <c r="L3133" i="9"/>
  <c r="K385" i="13"/>
  <c r="K3133" i="9"/>
  <c r="J385" i="13"/>
  <c r="J3133" i="9"/>
  <c r="I385" i="13"/>
  <c r="I3133" i="9"/>
  <c r="H385" i="13"/>
  <c r="H3133" i="9"/>
  <c r="G385" i="13"/>
  <c r="G3133" i="9"/>
  <c r="F3133" i="9"/>
  <c r="E3133" i="9"/>
  <c r="D385" i="13"/>
  <c r="D3133" i="9"/>
  <c r="C385" i="13"/>
  <c r="C3133" i="9"/>
  <c r="B3133" i="9"/>
  <c r="A385" i="13"/>
  <c r="A3133" i="9"/>
  <c r="F384" i="13"/>
  <c r="M384" i="13"/>
  <c r="AB384" i="13"/>
  <c r="AB3132" i="9"/>
  <c r="AA384" i="13"/>
  <c r="AA3132" i="9"/>
  <c r="Z384" i="13"/>
  <c r="Z3132" i="9"/>
  <c r="Y384" i="13"/>
  <c r="Y3132" i="9"/>
  <c r="X384" i="13"/>
  <c r="X3132" i="9"/>
  <c r="W384" i="13"/>
  <c r="W3132" i="9"/>
  <c r="V384" i="13"/>
  <c r="V3132" i="9"/>
  <c r="U384" i="13"/>
  <c r="U3132" i="9"/>
  <c r="T384" i="13"/>
  <c r="T3132" i="9"/>
  <c r="S384" i="13"/>
  <c r="S3132" i="9"/>
  <c r="R384" i="13"/>
  <c r="R3132" i="9"/>
  <c r="Q384" i="13"/>
  <c r="Q3132" i="9"/>
  <c r="P384" i="13"/>
  <c r="P3132" i="9"/>
  <c r="O384" i="13"/>
  <c r="O3132" i="9"/>
  <c r="N384" i="13"/>
  <c r="N3132" i="9"/>
  <c r="M3132" i="9"/>
  <c r="L384" i="13"/>
  <c r="L3132" i="9"/>
  <c r="K384" i="13"/>
  <c r="K3132" i="9"/>
  <c r="J384" i="13"/>
  <c r="J3132" i="9"/>
  <c r="I384" i="13"/>
  <c r="I3132" i="9"/>
  <c r="H384" i="13"/>
  <c r="H3132" i="9"/>
  <c r="G384" i="13"/>
  <c r="G3132" i="9"/>
  <c r="F3132" i="9"/>
  <c r="E3132" i="9"/>
  <c r="D384" i="13"/>
  <c r="D3132" i="9"/>
  <c r="C384" i="13"/>
  <c r="C3132" i="9"/>
  <c r="B3132" i="9"/>
  <c r="A384" i="13"/>
  <c r="A3132" i="9"/>
  <c r="F383" i="13"/>
  <c r="M383" i="13"/>
  <c r="AB383" i="13"/>
  <c r="AB3131" i="9"/>
  <c r="AA383" i="13"/>
  <c r="AA3131" i="9"/>
  <c r="Z383" i="13"/>
  <c r="Z3131" i="9"/>
  <c r="Y383" i="13"/>
  <c r="Y3131" i="9"/>
  <c r="X383" i="13"/>
  <c r="X3131" i="9"/>
  <c r="W383" i="13"/>
  <c r="W3131" i="9"/>
  <c r="V383" i="13"/>
  <c r="V3131" i="9"/>
  <c r="U383" i="13"/>
  <c r="U3131" i="9"/>
  <c r="T383" i="13"/>
  <c r="T3131" i="9"/>
  <c r="S383" i="13"/>
  <c r="S3131" i="9"/>
  <c r="R383" i="13"/>
  <c r="R3131" i="9"/>
  <c r="Q383" i="13"/>
  <c r="Q3131" i="9"/>
  <c r="P383" i="13"/>
  <c r="P3131" i="9"/>
  <c r="O383" i="13"/>
  <c r="O3131" i="9"/>
  <c r="N383" i="13"/>
  <c r="N3131" i="9"/>
  <c r="M3131" i="9"/>
  <c r="L383" i="13"/>
  <c r="L3131" i="9"/>
  <c r="K383" i="13"/>
  <c r="K3131" i="9"/>
  <c r="J383" i="13"/>
  <c r="J3131" i="9"/>
  <c r="I383" i="13"/>
  <c r="I3131" i="9"/>
  <c r="H383" i="13"/>
  <c r="H3131" i="9"/>
  <c r="G383" i="13"/>
  <c r="G3131" i="9"/>
  <c r="F3131" i="9"/>
  <c r="E3131" i="9"/>
  <c r="D383" i="13"/>
  <c r="D3131" i="9"/>
  <c r="C383" i="13"/>
  <c r="C3131" i="9"/>
  <c r="B3131" i="9"/>
  <c r="A383" i="13"/>
  <c r="A3131" i="9"/>
  <c r="F382" i="13"/>
  <c r="M382" i="13"/>
  <c r="AB382" i="13"/>
  <c r="AB3130" i="9"/>
  <c r="AA382" i="13"/>
  <c r="AA3130" i="9"/>
  <c r="Z382" i="13"/>
  <c r="Z3130" i="9"/>
  <c r="Y382" i="13"/>
  <c r="Y3130" i="9"/>
  <c r="X382" i="13"/>
  <c r="X3130" i="9"/>
  <c r="W382" i="13"/>
  <c r="W3130" i="9"/>
  <c r="V382" i="13"/>
  <c r="V3130" i="9"/>
  <c r="U382" i="13"/>
  <c r="U3130" i="9"/>
  <c r="T382" i="13"/>
  <c r="T3130" i="9"/>
  <c r="S382" i="13"/>
  <c r="S3130" i="9"/>
  <c r="R382" i="13"/>
  <c r="R3130" i="9"/>
  <c r="Q382" i="13"/>
  <c r="Q3130" i="9"/>
  <c r="P382" i="13"/>
  <c r="P3130" i="9"/>
  <c r="O382" i="13"/>
  <c r="O3130" i="9"/>
  <c r="N382" i="13"/>
  <c r="N3130" i="9"/>
  <c r="M3130" i="9"/>
  <c r="L382" i="13"/>
  <c r="L3130" i="9"/>
  <c r="K382" i="13"/>
  <c r="K3130" i="9"/>
  <c r="J382" i="13"/>
  <c r="J3130" i="9"/>
  <c r="I382" i="13"/>
  <c r="I3130" i="9"/>
  <c r="H382" i="13"/>
  <c r="H3130" i="9"/>
  <c r="G382" i="13"/>
  <c r="G3130" i="9"/>
  <c r="F3130" i="9"/>
  <c r="E3130" i="9"/>
  <c r="D382" i="13"/>
  <c r="D3130" i="9"/>
  <c r="C382" i="13"/>
  <c r="C3130" i="9"/>
  <c r="B3130" i="9"/>
  <c r="A382" i="13"/>
  <c r="A3130" i="9"/>
  <c r="F381" i="13"/>
  <c r="M381" i="13"/>
  <c r="AB381" i="13"/>
  <c r="AB3129" i="9"/>
  <c r="AA381" i="13"/>
  <c r="AA3129" i="9"/>
  <c r="Z381" i="13"/>
  <c r="Z3129" i="9"/>
  <c r="Y381" i="13"/>
  <c r="Y3129" i="9"/>
  <c r="X381" i="13"/>
  <c r="X3129" i="9"/>
  <c r="W381" i="13"/>
  <c r="W3129" i="9"/>
  <c r="V381" i="13"/>
  <c r="V3129" i="9"/>
  <c r="U381" i="13"/>
  <c r="U3129" i="9"/>
  <c r="T381" i="13"/>
  <c r="T3129" i="9"/>
  <c r="S381" i="13"/>
  <c r="S3129" i="9"/>
  <c r="R381" i="13"/>
  <c r="R3129" i="9"/>
  <c r="Q381" i="13"/>
  <c r="Q3129" i="9"/>
  <c r="P381" i="13"/>
  <c r="P3129" i="9"/>
  <c r="O381" i="13"/>
  <c r="O3129" i="9"/>
  <c r="N381" i="13"/>
  <c r="N3129" i="9"/>
  <c r="M3129" i="9"/>
  <c r="L381" i="13"/>
  <c r="L3129" i="9"/>
  <c r="K381" i="13"/>
  <c r="K3129" i="9"/>
  <c r="J381" i="13"/>
  <c r="J3129" i="9"/>
  <c r="I381" i="13"/>
  <c r="I3129" i="9"/>
  <c r="H381" i="13"/>
  <c r="H3129" i="9"/>
  <c r="G381" i="13"/>
  <c r="G3129" i="9"/>
  <c r="F3129" i="9"/>
  <c r="E3129" i="9"/>
  <c r="D381" i="13"/>
  <c r="D3129" i="9"/>
  <c r="C381" i="13"/>
  <c r="C3129" i="9"/>
  <c r="B3129" i="9"/>
  <c r="A381" i="13"/>
  <c r="A3129" i="9"/>
  <c r="F380" i="13"/>
  <c r="M380" i="13"/>
  <c r="AB380" i="13"/>
  <c r="AB3128" i="9"/>
  <c r="AA380" i="13"/>
  <c r="AA3128" i="9"/>
  <c r="Z380" i="13"/>
  <c r="Z3128" i="9"/>
  <c r="Y380" i="13"/>
  <c r="Y3128" i="9"/>
  <c r="X380" i="13"/>
  <c r="X3128" i="9"/>
  <c r="W380" i="13"/>
  <c r="W3128" i="9"/>
  <c r="V380" i="13"/>
  <c r="V3128" i="9"/>
  <c r="U380" i="13"/>
  <c r="U3128" i="9"/>
  <c r="T380" i="13"/>
  <c r="T3128" i="9"/>
  <c r="S380" i="13"/>
  <c r="S3128" i="9"/>
  <c r="R380" i="13"/>
  <c r="R3128" i="9"/>
  <c r="Q380" i="13"/>
  <c r="Q3128" i="9"/>
  <c r="P380" i="13"/>
  <c r="P3128" i="9"/>
  <c r="O380" i="13"/>
  <c r="O3128" i="9"/>
  <c r="N380" i="13"/>
  <c r="N3128" i="9"/>
  <c r="M3128" i="9"/>
  <c r="L380" i="13"/>
  <c r="L3128" i="9"/>
  <c r="K380" i="13"/>
  <c r="K3128" i="9"/>
  <c r="J380" i="13"/>
  <c r="J3128" i="9"/>
  <c r="I380" i="13"/>
  <c r="I3128" i="9"/>
  <c r="H380" i="13"/>
  <c r="H3128" i="9"/>
  <c r="G380" i="13"/>
  <c r="G3128" i="9"/>
  <c r="F3128" i="9"/>
  <c r="E3128" i="9"/>
  <c r="D380" i="13"/>
  <c r="D3128" i="9"/>
  <c r="C380" i="13"/>
  <c r="C3128" i="9"/>
  <c r="B3128" i="9"/>
  <c r="A380" i="13"/>
  <c r="A3128" i="9"/>
  <c r="F379" i="13"/>
  <c r="M379" i="13"/>
  <c r="AB379" i="13"/>
  <c r="AB3127" i="9"/>
  <c r="AA379" i="13"/>
  <c r="AA3127" i="9"/>
  <c r="Z379" i="13"/>
  <c r="Z3127" i="9"/>
  <c r="Y379" i="13"/>
  <c r="Y3127" i="9"/>
  <c r="X379" i="13"/>
  <c r="X3127" i="9"/>
  <c r="W379" i="13"/>
  <c r="W3127" i="9"/>
  <c r="V379" i="13"/>
  <c r="V3127" i="9"/>
  <c r="U379" i="13"/>
  <c r="U3127" i="9"/>
  <c r="T379" i="13"/>
  <c r="T3127" i="9"/>
  <c r="S379" i="13"/>
  <c r="S3127" i="9"/>
  <c r="R379" i="13"/>
  <c r="R3127" i="9"/>
  <c r="Q379" i="13"/>
  <c r="Q3127" i="9"/>
  <c r="P379" i="13"/>
  <c r="P3127" i="9"/>
  <c r="O379" i="13"/>
  <c r="O3127" i="9"/>
  <c r="N379" i="13"/>
  <c r="N3127" i="9"/>
  <c r="M3127" i="9"/>
  <c r="L379" i="13"/>
  <c r="L3127" i="9"/>
  <c r="K379" i="13"/>
  <c r="K3127" i="9"/>
  <c r="J379" i="13"/>
  <c r="J3127" i="9"/>
  <c r="I379" i="13"/>
  <c r="I3127" i="9"/>
  <c r="H379" i="13"/>
  <c r="H3127" i="9"/>
  <c r="G379" i="13"/>
  <c r="G3127" i="9"/>
  <c r="F3127" i="9"/>
  <c r="E3127" i="9"/>
  <c r="D379" i="13"/>
  <c r="D3127" i="9"/>
  <c r="C379" i="13"/>
  <c r="C3127" i="9"/>
  <c r="B3127" i="9"/>
  <c r="A379" i="13"/>
  <c r="A3127" i="9"/>
  <c r="F378" i="13"/>
  <c r="M378" i="13"/>
  <c r="AB378" i="13"/>
  <c r="AB3126" i="9"/>
  <c r="AA378" i="13"/>
  <c r="AA3126" i="9"/>
  <c r="Z378" i="13"/>
  <c r="Z3126" i="9"/>
  <c r="Y378" i="13"/>
  <c r="Y3126" i="9"/>
  <c r="X378" i="13"/>
  <c r="X3126" i="9"/>
  <c r="W378" i="13"/>
  <c r="W3126" i="9"/>
  <c r="V378" i="13"/>
  <c r="V3126" i="9"/>
  <c r="U378" i="13"/>
  <c r="U3126" i="9"/>
  <c r="T378" i="13"/>
  <c r="T3126" i="9"/>
  <c r="S378" i="13"/>
  <c r="S3126" i="9"/>
  <c r="R378" i="13"/>
  <c r="R3126" i="9"/>
  <c r="Q378" i="13"/>
  <c r="Q3126" i="9"/>
  <c r="P378" i="13"/>
  <c r="P3126" i="9"/>
  <c r="O378" i="13"/>
  <c r="O3126" i="9"/>
  <c r="N378" i="13"/>
  <c r="N3126" i="9"/>
  <c r="M3126" i="9"/>
  <c r="L378" i="13"/>
  <c r="L3126" i="9"/>
  <c r="K378" i="13"/>
  <c r="K3126" i="9"/>
  <c r="J378" i="13"/>
  <c r="J3126" i="9"/>
  <c r="I378" i="13"/>
  <c r="I3126" i="9"/>
  <c r="H378" i="13"/>
  <c r="H3126" i="9"/>
  <c r="G378" i="13"/>
  <c r="G3126" i="9"/>
  <c r="F3126" i="9"/>
  <c r="E3126" i="9"/>
  <c r="D378" i="13"/>
  <c r="D3126" i="9"/>
  <c r="C378" i="13"/>
  <c r="C3126" i="9"/>
  <c r="B3126" i="9"/>
  <c r="A378" i="13"/>
  <c r="A3126" i="9"/>
  <c r="F377" i="13"/>
  <c r="M377" i="13"/>
  <c r="AB377" i="13"/>
  <c r="AB3125" i="9"/>
  <c r="AA377" i="13"/>
  <c r="AA3125" i="9"/>
  <c r="Z377" i="13"/>
  <c r="Z3125" i="9"/>
  <c r="Y377" i="13"/>
  <c r="Y3125" i="9"/>
  <c r="X377" i="13"/>
  <c r="X3125" i="9"/>
  <c r="W377" i="13"/>
  <c r="W3125" i="9"/>
  <c r="V377" i="13"/>
  <c r="V3125" i="9"/>
  <c r="U377" i="13"/>
  <c r="U3125" i="9"/>
  <c r="T377" i="13"/>
  <c r="T3125" i="9"/>
  <c r="S377" i="13"/>
  <c r="S3125" i="9"/>
  <c r="R377" i="13"/>
  <c r="R3125" i="9"/>
  <c r="Q377" i="13"/>
  <c r="Q3125" i="9"/>
  <c r="P377" i="13"/>
  <c r="P3125" i="9"/>
  <c r="O377" i="13"/>
  <c r="O3125" i="9"/>
  <c r="N377" i="13"/>
  <c r="N3125" i="9"/>
  <c r="M3125" i="9"/>
  <c r="L377" i="13"/>
  <c r="L3125" i="9"/>
  <c r="K377" i="13"/>
  <c r="K3125" i="9"/>
  <c r="J377" i="13"/>
  <c r="J3125" i="9"/>
  <c r="I377" i="13"/>
  <c r="I3125" i="9"/>
  <c r="H377" i="13"/>
  <c r="H3125" i="9"/>
  <c r="G377" i="13"/>
  <c r="G3125" i="9"/>
  <c r="F3125" i="9"/>
  <c r="E3125" i="9"/>
  <c r="D377" i="13"/>
  <c r="D3125" i="9"/>
  <c r="C377" i="13"/>
  <c r="C3125" i="9"/>
  <c r="B3125" i="9"/>
  <c r="A377" i="13"/>
  <c r="A3125" i="9"/>
  <c r="F376" i="13"/>
  <c r="M376" i="13"/>
  <c r="AB376" i="13"/>
  <c r="AB3124" i="9"/>
  <c r="AA376" i="13"/>
  <c r="AA3124" i="9"/>
  <c r="Z376" i="13"/>
  <c r="Z3124" i="9"/>
  <c r="Y376" i="13"/>
  <c r="Y3124" i="9"/>
  <c r="X376" i="13"/>
  <c r="X3124" i="9"/>
  <c r="W376" i="13"/>
  <c r="W3124" i="9"/>
  <c r="V376" i="13"/>
  <c r="V3124" i="9"/>
  <c r="U376" i="13"/>
  <c r="U3124" i="9"/>
  <c r="T376" i="13"/>
  <c r="T3124" i="9"/>
  <c r="S376" i="13"/>
  <c r="S3124" i="9"/>
  <c r="R376" i="13"/>
  <c r="R3124" i="9"/>
  <c r="Q376" i="13"/>
  <c r="Q3124" i="9"/>
  <c r="P376" i="13"/>
  <c r="P3124" i="9"/>
  <c r="O376" i="13"/>
  <c r="O3124" i="9"/>
  <c r="N376" i="13"/>
  <c r="N3124" i="9"/>
  <c r="M3124" i="9"/>
  <c r="L376" i="13"/>
  <c r="L3124" i="9"/>
  <c r="K376" i="13"/>
  <c r="K3124" i="9"/>
  <c r="J376" i="13"/>
  <c r="J3124" i="9"/>
  <c r="I376" i="13"/>
  <c r="I3124" i="9"/>
  <c r="H376" i="13"/>
  <c r="H3124" i="9"/>
  <c r="G376" i="13"/>
  <c r="G3124" i="9"/>
  <c r="F3124" i="9"/>
  <c r="E3124" i="9"/>
  <c r="D376" i="13"/>
  <c r="D3124" i="9"/>
  <c r="C376" i="13"/>
  <c r="C3124" i="9"/>
  <c r="B3124" i="9"/>
  <c r="A376" i="13"/>
  <c r="A3124" i="9"/>
  <c r="F375" i="13"/>
  <c r="M375" i="13"/>
  <c r="AB375" i="13"/>
  <c r="AB3123" i="9"/>
  <c r="AA375" i="13"/>
  <c r="AA3123" i="9"/>
  <c r="Z375" i="13"/>
  <c r="Z3123" i="9"/>
  <c r="Y375" i="13"/>
  <c r="Y3123" i="9"/>
  <c r="X375" i="13"/>
  <c r="X3123" i="9"/>
  <c r="W375" i="13"/>
  <c r="W3123" i="9"/>
  <c r="V375" i="13"/>
  <c r="V3123" i="9"/>
  <c r="U375" i="13"/>
  <c r="U3123" i="9"/>
  <c r="T375" i="13"/>
  <c r="T3123" i="9"/>
  <c r="S375" i="13"/>
  <c r="S3123" i="9"/>
  <c r="R375" i="13"/>
  <c r="R3123" i="9"/>
  <c r="Q375" i="13"/>
  <c r="Q3123" i="9"/>
  <c r="P375" i="13"/>
  <c r="P3123" i="9"/>
  <c r="O375" i="13"/>
  <c r="O3123" i="9"/>
  <c r="N375" i="13"/>
  <c r="N3123" i="9"/>
  <c r="M3123" i="9"/>
  <c r="L375" i="13"/>
  <c r="L3123" i="9"/>
  <c r="K375" i="13"/>
  <c r="K3123" i="9"/>
  <c r="J375" i="13"/>
  <c r="J3123" i="9"/>
  <c r="I375" i="13"/>
  <c r="I3123" i="9"/>
  <c r="H375" i="13"/>
  <c r="H3123" i="9"/>
  <c r="G375" i="13"/>
  <c r="G3123" i="9"/>
  <c r="F3123" i="9"/>
  <c r="E3123" i="9"/>
  <c r="D375" i="13"/>
  <c r="D3123" i="9"/>
  <c r="C375" i="13"/>
  <c r="C3123" i="9"/>
  <c r="B3123" i="9"/>
  <c r="A375" i="13"/>
  <c r="A3123" i="9"/>
  <c r="F374" i="13"/>
  <c r="M374" i="13"/>
  <c r="AB374" i="13"/>
  <c r="AB3122" i="9"/>
  <c r="AA374" i="13"/>
  <c r="AA3122" i="9"/>
  <c r="Z374" i="13"/>
  <c r="Z3122" i="9"/>
  <c r="Y374" i="13"/>
  <c r="Y3122" i="9"/>
  <c r="X374" i="13"/>
  <c r="X3122" i="9"/>
  <c r="W374" i="13"/>
  <c r="W3122" i="9"/>
  <c r="V374" i="13"/>
  <c r="V3122" i="9"/>
  <c r="U374" i="13"/>
  <c r="U3122" i="9"/>
  <c r="T374" i="13"/>
  <c r="T3122" i="9"/>
  <c r="S374" i="13"/>
  <c r="S3122" i="9"/>
  <c r="R374" i="13"/>
  <c r="R3122" i="9"/>
  <c r="Q374" i="13"/>
  <c r="Q3122" i="9"/>
  <c r="P374" i="13"/>
  <c r="P3122" i="9"/>
  <c r="O374" i="13"/>
  <c r="O3122" i="9"/>
  <c r="N374" i="13"/>
  <c r="N3122" i="9"/>
  <c r="M3122" i="9"/>
  <c r="L374" i="13"/>
  <c r="L3122" i="9"/>
  <c r="K374" i="13"/>
  <c r="K3122" i="9"/>
  <c r="J374" i="13"/>
  <c r="J3122" i="9"/>
  <c r="I374" i="13"/>
  <c r="I3122" i="9"/>
  <c r="H374" i="13"/>
  <c r="H3122" i="9"/>
  <c r="G374" i="13"/>
  <c r="G3122" i="9"/>
  <c r="F3122" i="9"/>
  <c r="E3122" i="9"/>
  <c r="D374" i="13"/>
  <c r="D3122" i="9"/>
  <c r="C374" i="13"/>
  <c r="C3122" i="9"/>
  <c r="B3122" i="9"/>
  <c r="A374" i="13"/>
  <c r="A3122" i="9"/>
  <c r="F373" i="13"/>
  <c r="M373" i="13"/>
  <c r="AB373" i="13"/>
  <c r="AB3121" i="9"/>
  <c r="AA373" i="13"/>
  <c r="AA3121" i="9"/>
  <c r="Z373" i="13"/>
  <c r="Z3121" i="9"/>
  <c r="Y373" i="13"/>
  <c r="Y3121" i="9"/>
  <c r="X373" i="13"/>
  <c r="X3121" i="9"/>
  <c r="W373" i="13"/>
  <c r="W3121" i="9"/>
  <c r="V373" i="13"/>
  <c r="V3121" i="9"/>
  <c r="U373" i="13"/>
  <c r="U3121" i="9"/>
  <c r="T373" i="13"/>
  <c r="T3121" i="9"/>
  <c r="S373" i="13"/>
  <c r="S3121" i="9"/>
  <c r="R373" i="13"/>
  <c r="R3121" i="9"/>
  <c r="Q373" i="13"/>
  <c r="Q3121" i="9"/>
  <c r="P373" i="13"/>
  <c r="P3121" i="9"/>
  <c r="O373" i="13"/>
  <c r="O3121" i="9"/>
  <c r="N373" i="13"/>
  <c r="N3121" i="9"/>
  <c r="M3121" i="9"/>
  <c r="L373" i="13"/>
  <c r="L3121" i="9"/>
  <c r="K373" i="13"/>
  <c r="K3121" i="9"/>
  <c r="J373" i="13"/>
  <c r="J3121" i="9"/>
  <c r="I373" i="13"/>
  <c r="I3121" i="9"/>
  <c r="H373" i="13"/>
  <c r="H3121" i="9"/>
  <c r="G373" i="13"/>
  <c r="G3121" i="9"/>
  <c r="F3121" i="9"/>
  <c r="E3121" i="9"/>
  <c r="D373" i="13"/>
  <c r="D3121" i="9"/>
  <c r="C373" i="13"/>
  <c r="C3121" i="9"/>
  <c r="B3121" i="9"/>
  <c r="A373" i="13"/>
  <c r="A3121" i="9"/>
  <c r="F372" i="13"/>
  <c r="M372" i="13"/>
  <c r="AB372" i="13"/>
  <c r="AB3120" i="9"/>
  <c r="AA372" i="13"/>
  <c r="AA3120" i="9"/>
  <c r="Z372" i="13"/>
  <c r="Z3120" i="9"/>
  <c r="Y372" i="13"/>
  <c r="Y3120" i="9"/>
  <c r="X372" i="13"/>
  <c r="X3120" i="9"/>
  <c r="W372" i="13"/>
  <c r="W3120" i="9"/>
  <c r="V372" i="13"/>
  <c r="V3120" i="9"/>
  <c r="U372" i="13"/>
  <c r="U3120" i="9"/>
  <c r="T372" i="13"/>
  <c r="T3120" i="9"/>
  <c r="S372" i="13"/>
  <c r="S3120" i="9"/>
  <c r="R372" i="13"/>
  <c r="R3120" i="9"/>
  <c r="Q372" i="13"/>
  <c r="Q3120" i="9"/>
  <c r="P372" i="13"/>
  <c r="P3120" i="9"/>
  <c r="O372" i="13"/>
  <c r="O3120" i="9"/>
  <c r="N372" i="13"/>
  <c r="N3120" i="9"/>
  <c r="M3120" i="9"/>
  <c r="L372" i="13"/>
  <c r="L3120" i="9"/>
  <c r="K372" i="13"/>
  <c r="K3120" i="9"/>
  <c r="J372" i="13"/>
  <c r="J3120" i="9"/>
  <c r="I372" i="13"/>
  <c r="I3120" i="9"/>
  <c r="H372" i="13"/>
  <c r="H3120" i="9"/>
  <c r="G372" i="13"/>
  <c r="G3120" i="9"/>
  <c r="F3120" i="9"/>
  <c r="E3120" i="9"/>
  <c r="D372" i="13"/>
  <c r="D3120" i="9"/>
  <c r="C372" i="13"/>
  <c r="C3120" i="9"/>
  <c r="B3120" i="9"/>
  <c r="A372" i="13"/>
  <c r="A3120" i="9"/>
  <c r="F371" i="13"/>
  <c r="M371" i="13"/>
  <c r="AB371" i="13"/>
  <c r="AB3119" i="9"/>
  <c r="AA371" i="13"/>
  <c r="AA3119" i="9"/>
  <c r="Z371" i="13"/>
  <c r="Z3119" i="9"/>
  <c r="Y371" i="13"/>
  <c r="Y3119" i="9"/>
  <c r="X371" i="13"/>
  <c r="X3119" i="9"/>
  <c r="W371" i="13"/>
  <c r="W3119" i="9"/>
  <c r="V371" i="13"/>
  <c r="V3119" i="9"/>
  <c r="U371" i="13"/>
  <c r="U3119" i="9"/>
  <c r="T371" i="13"/>
  <c r="T3119" i="9"/>
  <c r="S371" i="13"/>
  <c r="S3119" i="9"/>
  <c r="R371" i="13"/>
  <c r="R3119" i="9"/>
  <c r="Q371" i="13"/>
  <c r="Q3119" i="9"/>
  <c r="P371" i="13"/>
  <c r="P3119" i="9"/>
  <c r="O371" i="13"/>
  <c r="O3119" i="9"/>
  <c r="N371" i="13"/>
  <c r="N3119" i="9"/>
  <c r="M3119" i="9"/>
  <c r="L371" i="13"/>
  <c r="L3119" i="9"/>
  <c r="K371" i="13"/>
  <c r="K3119" i="9"/>
  <c r="J371" i="13"/>
  <c r="J3119" i="9"/>
  <c r="I371" i="13"/>
  <c r="I3119" i="9"/>
  <c r="H371" i="13"/>
  <c r="H3119" i="9"/>
  <c r="G371" i="13"/>
  <c r="G3119" i="9"/>
  <c r="F3119" i="9"/>
  <c r="E3119" i="9"/>
  <c r="D371" i="13"/>
  <c r="D3119" i="9"/>
  <c r="C371" i="13"/>
  <c r="C3119" i="9"/>
  <c r="B3119" i="9"/>
  <c r="A371" i="13"/>
  <c r="A3119" i="9"/>
  <c r="F370" i="13"/>
  <c r="M370" i="13"/>
  <c r="AB370" i="13"/>
  <c r="AB3118" i="9"/>
  <c r="AA370" i="13"/>
  <c r="AA3118" i="9"/>
  <c r="Z370" i="13"/>
  <c r="Z3118" i="9"/>
  <c r="Y370" i="13"/>
  <c r="Y3118" i="9"/>
  <c r="X370" i="13"/>
  <c r="X3118" i="9"/>
  <c r="W370" i="13"/>
  <c r="W3118" i="9"/>
  <c r="V370" i="13"/>
  <c r="V3118" i="9"/>
  <c r="U370" i="13"/>
  <c r="U3118" i="9"/>
  <c r="T370" i="13"/>
  <c r="T3118" i="9"/>
  <c r="S370" i="13"/>
  <c r="S3118" i="9"/>
  <c r="R370" i="13"/>
  <c r="R3118" i="9"/>
  <c r="Q370" i="13"/>
  <c r="Q3118" i="9"/>
  <c r="P370" i="13"/>
  <c r="P3118" i="9"/>
  <c r="O370" i="13"/>
  <c r="O3118" i="9"/>
  <c r="N370" i="13"/>
  <c r="N3118" i="9"/>
  <c r="M3118" i="9"/>
  <c r="L370" i="13"/>
  <c r="L3118" i="9"/>
  <c r="K370" i="13"/>
  <c r="K3118" i="9"/>
  <c r="J370" i="13"/>
  <c r="J3118" i="9"/>
  <c r="I370" i="13"/>
  <c r="I3118" i="9"/>
  <c r="H370" i="13"/>
  <c r="H3118" i="9"/>
  <c r="G370" i="13"/>
  <c r="G3118" i="9"/>
  <c r="F3118" i="9"/>
  <c r="E3118" i="9"/>
  <c r="D370" i="13"/>
  <c r="D3118" i="9"/>
  <c r="C370" i="13"/>
  <c r="C3118" i="9"/>
  <c r="B3118" i="9"/>
  <c r="A370" i="13"/>
  <c r="A3118" i="9"/>
  <c r="F369" i="13"/>
  <c r="M369" i="13"/>
  <c r="AB369" i="13"/>
  <c r="AB3117" i="9"/>
  <c r="AA369" i="13"/>
  <c r="AA3117" i="9"/>
  <c r="Z369" i="13"/>
  <c r="Z3117" i="9"/>
  <c r="Y369" i="13"/>
  <c r="Y3117" i="9"/>
  <c r="X369" i="13"/>
  <c r="X3117" i="9"/>
  <c r="W369" i="13"/>
  <c r="W3117" i="9"/>
  <c r="V369" i="13"/>
  <c r="V3117" i="9"/>
  <c r="U369" i="13"/>
  <c r="U3117" i="9"/>
  <c r="T369" i="13"/>
  <c r="T3117" i="9"/>
  <c r="S369" i="13"/>
  <c r="S3117" i="9"/>
  <c r="R369" i="13"/>
  <c r="R3117" i="9"/>
  <c r="Q369" i="13"/>
  <c r="Q3117" i="9"/>
  <c r="P369" i="13"/>
  <c r="P3117" i="9"/>
  <c r="O369" i="13"/>
  <c r="O3117" i="9"/>
  <c r="N369" i="13"/>
  <c r="N3117" i="9"/>
  <c r="M3117" i="9"/>
  <c r="L369" i="13"/>
  <c r="L3117" i="9"/>
  <c r="K369" i="13"/>
  <c r="K3117" i="9"/>
  <c r="J369" i="13"/>
  <c r="J3117" i="9"/>
  <c r="I369" i="13"/>
  <c r="I3117" i="9"/>
  <c r="H369" i="13"/>
  <c r="H3117" i="9"/>
  <c r="G369" i="13"/>
  <c r="G3117" i="9"/>
  <c r="F3117" i="9"/>
  <c r="E3117" i="9"/>
  <c r="D369" i="13"/>
  <c r="D3117" i="9"/>
  <c r="C369" i="13"/>
  <c r="C3117" i="9"/>
  <c r="B3117" i="9"/>
  <c r="A369" i="13"/>
  <c r="A3117" i="9"/>
  <c r="F368" i="13"/>
  <c r="M368" i="13"/>
  <c r="AB368" i="13"/>
  <c r="AB3116" i="9"/>
  <c r="AA368" i="13"/>
  <c r="AA3116" i="9"/>
  <c r="Z368" i="13"/>
  <c r="Z3116" i="9"/>
  <c r="Y368" i="13"/>
  <c r="Y3116" i="9"/>
  <c r="X368" i="13"/>
  <c r="X3116" i="9"/>
  <c r="W368" i="13"/>
  <c r="W3116" i="9"/>
  <c r="V368" i="13"/>
  <c r="V3116" i="9"/>
  <c r="U368" i="13"/>
  <c r="U3116" i="9"/>
  <c r="T368" i="13"/>
  <c r="T3116" i="9"/>
  <c r="S368" i="13"/>
  <c r="S3116" i="9"/>
  <c r="R368" i="13"/>
  <c r="R3116" i="9"/>
  <c r="Q368" i="13"/>
  <c r="Q3116" i="9"/>
  <c r="P368" i="13"/>
  <c r="P3116" i="9"/>
  <c r="O368" i="13"/>
  <c r="O3116" i="9"/>
  <c r="N368" i="13"/>
  <c r="N3116" i="9"/>
  <c r="M3116" i="9"/>
  <c r="L368" i="13"/>
  <c r="L3116" i="9"/>
  <c r="K368" i="13"/>
  <c r="K3116" i="9"/>
  <c r="J368" i="13"/>
  <c r="J3116" i="9"/>
  <c r="I368" i="13"/>
  <c r="I3116" i="9"/>
  <c r="H368" i="13"/>
  <c r="H3116" i="9"/>
  <c r="G368" i="13"/>
  <c r="G3116" i="9"/>
  <c r="F3116" i="9"/>
  <c r="E3116" i="9"/>
  <c r="D368" i="13"/>
  <c r="D3116" i="9"/>
  <c r="C368" i="13"/>
  <c r="C3116" i="9"/>
  <c r="B3116" i="9"/>
  <c r="A368" i="13"/>
  <c r="A3116" i="9"/>
  <c r="F367" i="13"/>
  <c r="M367" i="13"/>
  <c r="AB367" i="13"/>
  <c r="AB3115" i="9"/>
  <c r="AA367" i="13"/>
  <c r="AA3115" i="9"/>
  <c r="Z367" i="13"/>
  <c r="Z3115" i="9"/>
  <c r="Y367" i="13"/>
  <c r="Y3115" i="9"/>
  <c r="X367" i="13"/>
  <c r="X3115" i="9"/>
  <c r="W367" i="13"/>
  <c r="W3115" i="9"/>
  <c r="V367" i="13"/>
  <c r="V3115" i="9"/>
  <c r="U367" i="13"/>
  <c r="U3115" i="9"/>
  <c r="T367" i="13"/>
  <c r="T3115" i="9"/>
  <c r="S367" i="13"/>
  <c r="S3115" i="9"/>
  <c r="R367" i="13"/>
  <c r="R3115" i="9"/>
  <c r="Q367" i="13"/>
  <c r="Q3115" i="9"/>
  <c r="P367" i="13"/>
  <c r="P3115" i="9"/>
  <c r="O367" i="13"/>
  <c r="O3115" i="9"/>
  <c r="N367" i="13"/>
  <c r="N3115" i="9"/>
  <c r="M3115" i="9"/>
  <c r="L367" i="13"/>
  <c r="L3115" i="9"/>
  <c r="K367" i="13"/>
  <c r="K3115" i="9"/>
  <c r="J367" i="13"/>
  <c r="J3115" i="9"/>
  <c r="I367" i="13"/>
  <c r="I3115" i="9"/>
  <c r="H367" i="13"/>
  <c r="H3115" i="9"/>
  <c r="G367" i="13"/>
  <c r="G3115" i="9"/>
  <c r="F3115" i="9"/>
  <c r="E3115" i="9"/>
  <c r="D367" i="13"/>
  <c r="D3115" i="9"/>
  <c r="C367" i="13"/>
  <c r="C3115" i="9"/>
  <c r="B3115" i="9"/>
  <c r="A367" i="13"/>
  <c r="A3115" i="9"/>
  <c r="F366" i="13"/>
  <c r="M366" i="13"/>
  <c r="AB366" i="13"/>
  <c r="AB3114" i="9"/>
  <c r="AA366" i="13"/>
  <c r="AA3114" i="9"/>
  <c r="Z366" i="13"/>
  <c r="Z3114" i="9"/>
  <c r="Y366" i="13"/>
  <c r="Y3114" i="9"/>
  <c r="X366" i="13"/>
  <c r="X3114" i="9"/>
  <c r="W366" i="13"/>
  <c r="W3114" i="9"/>
  <c r="V366" i="13"/>
  <c r="V3114" i="9"/>
  <c r="U366" i="13"/>
  <c r="U3114" i="9"/>
  <c r="T366" i="13"/>
  <c r="T3114" i="9"/>
  <c r="S366" i="13"/>
  <c r="S3114" i="9"/>
  <c r="R366" i="13"/>
  <c r="R3114" i="9"/>
  <c r="Q366" i="13"/>
  <c r="Q3114" i="9"/>
  <c r="P366" i="13"/>
  <c r="P3114" i="9"/>
  <c r="O366" i="13"/>
  <c r="O3114" i="9"/>
  <c r="N366" i="13"/>
  <c r="N3114" i="9"/>
  <c r="M3114" i="9"/>
  <c r="L366" i="13"/>
  <c r="L3114" i="9"/>
  <c r="K366" i="13"/>
  <c r="K3114" i="9"/>
  <c r="J366" i="13"/>
  <c r="J3114" i="9"/>
  <c r="I366" i="13"/>
  <c r="I3114" i="9"/>
  <c r="H366" i="13"/>
  <c r="H3114" i="9"/>
  <c r="G366" i="13"/>
  <c r="G3114" i="9"/>
  <c r="F3114" i="9"/>
  <c r="E3114" i="9"/>
  <c r="D366" i="13"/>
  <c r="D3114" i="9"/>
  <c r="C366" i="13"/>
  <c r="C3114" i="9"/>
  <c r="B3114" i="9"/>
  <c r="A366" i="13"/>
  <c r="A3114" i="9"/>
  <c r="F365" i="13"/>
  <c r="M365" i="13"/>
  <c r="AB365" i="13"/>
  <c r="AB3113" i="9"/>
  <c r="AA365" i="13"/>
  <c r="AA3113" i="9"/>
  <c r="Z365" i="13"/>
  <c r="Z3113" i="9"/>
  <c r="Y365" i="13"/>
  <c r="Y3113" i="9"/>
  <c r="X365" i="13"/>
  <c r="X3113" i="9"/>
  <c r="W365" i="13"/>
  <c r="W3113" i="9"/>
  <c r="V365" i="13"/>
  <c r="V3113" i="9"/>
  <c r="U365" i="13"/>
  <c r="U3113" i="9"/>
  <c r="T365" i="13"/>
  <c r="T3113" i="9"/>
  <c r="S365" i="13"/>
  <c r="S3113" i="9"/>
  <c r="R365" i="13"/>
  <c r="R3113" i="9"/>
  <c r="Q365" i="13"/>
  <c r="Q3113" i="9"/>
  <c r="P365" i="13"/>
  <c r="P3113" i="9"/>
  <c r="O365" i="13"/>
  <c r="O3113" i="9"/>
  <c r="N365" i="13"/>
  <c r="N3113" i="9"/>
  <c r="M3113" i="9"/>
  <c r="L365" i="13"/>
  <c r="L3113" i="9"/>
  <c r="K365" i="13"/>
  <c r="K3113" i="9"/>
  <c r="J365" i="13"/>
  <c r="J3113" i="9"/>
  <c r="I365" i="13"/>
  <c r="I3113" i="9"/>
  <c r="H365" i="13"/>
  <c r="H3113" i="9"/>
  <c r="G365" i="13"/>
  <c r="G3113" i="9"/>
  <c r="F3113" i="9"/>
  <c r="E3113" i="9"/>
  <c r="D365" i="13"/>
  <c r="D3113" i="9"/>
  <c r="C365" i="13"/>
  <c r="C3113" i="9"/>
  <c r="B3113" i="9"/>
  <c r="A365" i="13"/>
  <c r="A3113" i="9"/>
  <c r="F364" i="13"/>
  <c r="M364" i="13"/>
  <c r="AB364" i="13"/>
  <c r="AB3112" i="9"/>
  <c r="AA364" i="13"/>
  <c r="AA3112" i="9"/>
  <c r="Z364" i="13"/>
  <c r="Z3112" i="9"/>
  <c r="Y364" i="13"/>
  <c r="Y3112" i="9"/>
  <c r="X364" i="13"/>
  <c r="X3112" i="9"/>
  <c r="W364" i="13"/>
  <c r="W3112" i="9"/>
  <c r="V364" i="13"/>
  <c r="V3112" i="9"/>
  <c r="U364" i="13"/>
  <c r="U3112" i="9"/>
  <c r="T364" i="13"/>
  <c r="T3112" i="9"/>
  <c r="S364" i="13"/>
  <c r="S3112" i="9"/>
  <c r="R364" i="13"/>
  <c r="R3112" i="9"/>
  <c r="Q364" i="13"/>
  <c r="Q3112" i="9"/>
  <c r="P364" i="13"/>
  <c r="P3112" i="9"/>
  <c r="O364" i="13"/>
  <c r="O3112" i="9"/>
  <c r="N364" i="13"/>
  <c r="N3112" i="9"/>
  <c r="M3112" i="9"/>
  <c r="L364" i="13"/>
  <c r="L3112" i="9"/>
  <c r="K364" i="13"/>
  <c r="K3112" i="9"/>
  <c r="J364" i="13"/>
  <c r="J3112" i="9"/>
  <c r="I364" i="13"/>
  <c r="I3112" i="9"/>
  <c r="H364" i="13"/>
  <c r="H3112" i="9"/>
  <c r="G364" i="13"/>
  <c r="G3112" i="9"/>
  <c r="F3112" i="9"/>
  <c r="E3112" i="9"/>
  <c r="D364" i="13"/>
  <c r="D3112" i="9"/>
  <c r="C364" i="13"/>
  <c r="C3112" i="9"/>
  <c r="B3112" i="9"/>
  <c r="A364" i="13"/>
  <c r="A3112" i="9"/>
  <c r="F363" i="13"/>
  <c r="M363" i="13"/>
  <c r="AB363" i="13"/>
  <c r="AB3111" i="9"/>
  <c r="AA363" i="13"/>
  <c r="AA3111" i="9"/>
  <c r="Z363" i="13"/>
  <c r="Z3111" i="9"/>
  <c r="Y363" i="13"/>
  <c r="Y3111" i="9"/>
  <c r="X363" i="13"/>
  <c r="X3111" i="9"/>
  <c r="W363" i="13"/>
  <c r="W3111" i="9"/>
  <c r="V363" i="13"/>
  <c r="V3111" i="9"/>
  <c r="U363" i="13"/>
  <c r="U3111" i="9"/>
  <c r="T363" i="13"/>
  <c r="T3111" i="9"/>
  <c r="S363" i="13"/>
  <c r="S3111" i="9"/>
  <c r="R363" i="13"/>
  <c r="R3111" i="9"/>
  <c r="Q363" i="13"/>
  <c r="Q3111" i="9"/>
  <c r="P363" i="13"/>
  <c r="P3111" i="9"/>
  <c r="O363" i="13"/>
  <c r="O3111" i="9"/>
  <c r="N363" i="13"/>
  <c r="N3111" i="9"/>
  <c r="M3111" i="9"/>
  <c r="L363" i="13"/>
  <c r="L3111" i="9"/>
  <c r="K363" i="13"/>
  <c r="K3111" i="9"/>
  <c r="J363" i="13"/>
  <c r="J3111" i="9"/>
  <c r="I363" i="13"/>
  <c r="I3111" i="9"/>
  <c r="H363" i="13"/>
  <c r="H3111" i="9"/>
  <c r="G363" i="13"/>
  <c r="G3111" i="9"/>
  <c r="F3111" i="9"/>
  <c r="E3111" i="9"/>
  <c r="D363" i="13"/>
  <c r="D3111" i="9"/>
  <c r="C363" i="13"/>
  <c r="C3111" i="9"/>
  <c r="B3111" i="9"/>
  <c r="A363" i="13"/>
  <c r="A3111" i="9"/>
  <c r="F362" i="13"/>
  <c r="M362" i="13"/>
  <c r="AB362" i="13"/>
  <c r="AB3110" i="9"/>
  <c r="AA362" i="13"/>
  <c r="AA3110" i="9"/>
  <c r="Z362" i="13"/>
  <c r="Z3110" i="9"/>
  <c r="Y362" i="13"/>
  <c r="Y3110" i="9"/>
  <c r="X362" i="13"/>
  <c r="X3110" i="9"/>
  <c r="W362" i="13"/>
  <c r="W3110" i="9"/>
  <c r="V362" i="13"/>
  <c r="V3110" i="9"/>
  <c r="U362" i="13"/>
  <c r="U3110" i="9"/>
  <c r="T362" i="13"/>
  <c r="T3110" i="9"/>
  <c r="S362" i="13"/>
  <c r="S3110" i="9"/>
  <c r="R362" i="13"/>
  <c r="R3110" i="9"/>
  <c r="Q362" i="13"/>
  <c r="Q3110" i="9"/>
  <c r="P362" i="13"/>
  <c r="P3110" i="9"/>
  <c r="O362" i="13"/>
  <c r="O3110" i="9"/>
  <c r="N362" i="13"/>
  <c r="N3110" i="9"/>
  <c r="M3110" i="9"/>
  <c r="L362" i="13"/>
  <c r="L3110" i="9"/>
  <c r="K362" i="13"/>
  <c r="K3110" i="9"/>
  <c r="J362" i="13"/>
  <c r="J3110" i="9"/>
  <c r="I362" i="13"/>
  <c r="I3110" i="9"/>
  <c r="H362" i="13"/>
  <c r="H3110" i="9"/>
  <c r="G362" i="13"/>
  <c r="G3110" i="9"/>
  <c r="F3110" i="9"/>
  <c r="E3110" i="9"/>
  <c r="D362" i="13"/>
  <c r="D3110" i="9"/>
  <c r="C362" i="13"/>
  <c r="C3110" i="9"/>
  <c r="B3110" i="9"/>
  <c r="A362" i="13"/>
  <c r="A3110" i="9"/>
  <c r="F361" i="13"/>
  <c r="M361" i="13"/>
  <c r="AB361" i="13"/>
  <c r="AB3109" i="9"/>
  <c r="AA361" i="13"/>
  <c r="AA3109" i="9"/>
  <c r="Z361" i="13"/>
  <c r="Z3109" i="9"/>
  <c r="Y361" i="13"/>
  <c r="Y3109" i="9"/>
  <c r="X361" i="13"/>
  <c r="X3109" i="9"/>
  <c r="W361" i="13"/>
  <c r="W3109" i="9"/>
  <c r="V361" i="13"/>
  <c r="V3109" i="9"/>
  <c r="U361" i="13"/>
  <c r="U3109" i="9"/>
  <c r="T361" i="13"/>
  <c r="T3109" i="9"/>
  <c r="S361" i="13"/>
  <c r="S3109" i="9"/>
  <c r="R361" i="13"/>
  <c r="R3109" i="9"/>
  <c r="Q361" i="13"/>
  <c r="Q3109" i="9"/>
  <c r="P361" i="13"/>
  <c r="P3109" i="9"/>
  <c r="O361" i="13"/>
  <c r="O3109" i="9"/>
  <c r="N361" i="13"/>
  <c r="N3109" i="9"/>
  <c r="M3109" i="9"/>
  <c r="L361" i="13"/>
  <c r="L3109" i="9"/>
  <c r="K361" i="13"/>
  <c r="K3109" i="9"/>
  <c r="J361" i="13"/>
  <c r="J3109" i="9"/>
  <c r="I361" i="13"/>
  <c r="I3109" i="9"/>
  <c r="H361" i="13"/>
  <c r="H3109" i="9"/>
  <c r="G361" i="13"/>
  <c r="G3109" i="9"/>
  <c r="F3109" i="9"/>
  <c r="E3109" i="9"/>
  <c r="D361" i="13"/>
  <c r="D3109" i="9"/>
  <c r="C361" i="13"/>
  <c r="C3109" i="9"/>
  <c r="B3109" i="9"/>
  <c r="A361" i="13"/>
  <c r="A3109" i="9"/>
  <c r="F360" i="13"/>
  <c r="M360" i="13"/>
  <c r="AB360" i="13"/>
  <c r="AB3108" i="9"/>
  <c r="AA360" i="13"/>
  <c r="AA3108" i="9"/>
  <c r="Z360" i="13"/>
  <c r="Z3108" i="9"/>
  <c r="Y360" i="13"/>
  <c r="Y3108" i="9"/>
  <c r="X360" i="13"/>
  <c r="X3108" i="9"/>
  <c r="W360" i="13"/>
  <c r="W3108" i="9"/>
  <c r="V360" i="13"/>
  <c r="V3108" i="9"/>
  <c r="U360" i="13"/>
  <c r="U3108" i="9"/>
  <c r="T360" i="13"/>
  <c r="T3108" i="9"/>
  <c r="S360" i="13"/>
  <c r="S3108" i="9"/>
  <c r="R360" i="13"/>
  <c r="R3108" i="9"/>
  <c r="Q360" i="13"/>
  <c r="Q3108" i="9"/>
  <c r="P360" i="13"/>
  <c r="P3108" i="9"/>
  <c r="O360" i="13"/>
  <c r="O3108" i="9"/>
  <c r="N360" i="13"/>
  <c r="N3108" i="9"/>
  <c r="M3108" i="9"/>
  <c r="L360" i="13"/>
  <c r="L3108" i="9"/>
  <c r="K360" i="13"/>
  <c r="K3108" i="9"/>
  <c r="J360" i="13"/>
  <c r="J3108" i="9"/>
  <c r="I360" i="13"/>
  <c r="I3108" i="9"/>
  <c r="H360" i="13"/>
  <c r="H3108" i="9"/>
  <c r="G360" i="13"/>
  <c r="G3108" i="9"/>
  <c r="F3108" i="9"/>
  <c r="E3108" i="9"/>
  <c r="D360" i="13"/>
  <c r="D3108" i="9"/>
  <c r="C360" i="13"/>
  <c r="C3108" i="9"/>
  <c r="B3108" i="9"/>
  <c r="A360" i="13"/>
  <c r="A3108" i="9"/>
  <c r="F359" i="13"/>
  <c r="M359" i="13"/>
  <c r="AB359" i="13"/>
  <c r="AB3107" i="9"/>
  <c r="AA359" i="13"/>
  <c r="AA3107" i="9"/>
  <c r="Z359" i="13"/>
  <c r="Z3107" i="9"/>
  <c r="Y359" i="13"/>
  <c r="Y3107" i="9"/>
  <c r="X359" i="13"/>
  <c r="X3107" i="9"/>
  <c r="W359" i="13"/>
  <c r="W3107" i="9"/>
  <c r="V359" i="13"/>
  <c r="V3107" i="9"/>
  <c r="U359" i="13"/>
  <c r="U3107" i="9"/>
  <c r="T359" i="13"/>
  <c r="T3107" i="9"/>
  <c r="S359" i="13"/>
  <c r="S3107" i="9"/>
  <c r="R359" i="13"/>
  <c r="R3107" i="9"/>
  <c r="Q359" i="13"/>
  <c r="Q3107" i="9"/>
  <c r="P359" i="13"/>
  <c r="P3107" i="9"/>
  <c r="O359" i="13"/>
  <c r="O3107" i="9"/>
  <c r="N359" i="13"/>
  <c r="N3107" i="9"/>
  <c r="M3107" i="9"/>
  <c r="L359" i="13"/>
  <c r="L3107" i="9"/>
  <c r="K359" i="13"/>
  <c r="K3107" i="9"/>
  <c r="J359" i="13"/>
  <c r="J3107" i="9"/>
  <c r="I359" i="13"/>
  <c r="I3107" i="9"/>
  <c r="H359" i="13"/>
  <c r="H3107" i="9"/>
  <c r="G359" i="13"/>
  <c r="G3107" i="9"/>
  <c r="F3107" i="9"/>
  <c r="E3107" i="9"/>
  <c r="D359" i="13"/>
  <c r="D3107" i="9"/>
  <c r="C359" i="13"/>
  <c r="C3107" i="9"/>
  <c r="B3107" i="9"/>
  <c r="A359" i="13"/>
  <c r="A3107" i="9"/>
  <c r="F358" i="13"/>
  <c r="M358" i="13"/>
  <c r="AB358" i="13"/>
  <c r="AB3106" i="9"/>
  <c r="AA358" i="13"/>
  <c r="AA3106" i="9"/>
  <c r="Z358" i="13"/>
  <c r="Z3106" i="9"/>
  <c r="Y358" i="13"/>
  <c r="Y3106" i="9"/>
  <c r="X358" i="13"/>
  <c r="X3106" i="9"/>
  <c r="W358" i="13"/>
  <c r="W3106" i="9"/>
  <c r="V358" i="13"/>
  <c r="V3106" i="9"/>
  <c r="U358" i="13"/>
  <c r="U3106" i="9"/>
  <c r="T358" i="13"/>
  <c r="T3106" i="9"/>
  <c r="S358" i="13"/>
  <c r="S3106" i="9"/>
  <c r="R358" i="13"/>
  <c r="R3106" i="9"/>
  <c r="Q358" i="13"/>
  <c r="Q3106" i="9"/>
  <c r="P358" i="13"/>
  <c r="P3106" i="9"/>
  <c r="O358" i="13"/>
  <c r="O3106" i="9"/>
  <c r="N358" i="13"/>
  <c r="N3106" i="9"/>
  <c r="M3106" i="9"/>
  <c r="L358" i="13"/>
  <c r="L3106" i="9"/>
  <c r="K358" i="13"/>
  <c r="K3106" i="9"/>
  <c r="J358" i="13"/>
  <c r="J3106" i="9"/>
  <c r="I358" i="13"/>
  <c r="I3106" i="9"/>
  <c r="H358" i="13"/>
  <c r="H3106" i="9"/>
  <c r="G358" i="13"/>
  <c r="G3106" i="9"/>
  <c r="F3106" i="9"/>
  <c r="E3106" i="9"/>
  <c r="D358" i="13"/>
  <c r="D3106" i="9"/>
  <c r="C358" i="13"/>
  <c r="C3106" i="9"/>
  <c r="B3106" i="9"/>
  <c r="A358" i="13"/>
  <c r="A3106" i="9"/>
  <c r="F357" i="13"/>
  <c r="M357" i="13"/>
  <c r="AB357" i="13"/>
  <c r="AB3105" i="9"/>
  <c r="AA357" i="13"/>
  <c r="AA3105" i="9"/>
  <c r="Z357" i="13"/>
  <c r="Z3105" i="9"/>
  <c r="Y357" i="13"/>
  <c r="Y3105" i="9"/>
  <c r="X357" i="13"/>
  <c r="X3105" i="9"/>
  <c r="W357" i="13"/>
  <c r="W3105" i="9"/>
  <c r="V357" i="13"/>
  <c r="V3105" i="9"/>
  <c r="U357" i="13"/>
  <c r="U3105" i="9"/>
  <c r="T357" i="13"/>
  <c r="T3105" i="9"/>
  <c r="S357" i="13"/>
  <c r="S3105" i="9"/>
  <c r="R357" i="13"/>
  <c r="R3105" i="9"/>
  <c r="Q357" i="13"/>
  <c r="Q3105" i="9"/>
  <c r="P357" i="13"/>
  <c r="P3105" i="9"/>
  <c r="O357" i="13"/>
  <c r="O3105" i="9"/>
  <c r="N357" i="13"/>
  <c r="N3105" i="9"/>
  <c r="M3105" i="9"/>
  <c r="L357" i="13"/>
  <c r="L3105" i="9"/>
  <c r="K357" i="13"/>
  <c r="K3105" i="9"/>
  <c r="J357" i="13"/>
  <c r="J3105" i="9"/>
  <c r="I357" i="13"/>
  <c r="I3105" i="9"/>
  <c r="H357" i="13"/>
  <c r="H3105" i="9"/>
  <c r="G357" i="13"/>
  <c r="G3105" i="9"/>
  <c r="F3105" i="9"/>
  <c r="E3105" i="9"/>
  <c r="D357" i="13"/>
  <c r="D3105" i="9"/>
  <c r="C357" i="13"/>
  <c r="C3105" i="9"/>
  <c r="B3105" i="9"/>
  <c r="A357" i="13"/>
  <c r="A3105" i="9"/>
  <c r="F356" i="13"/>
  <c r="M356" i="13"/>
  <c r="AB356" i="13"/>
  <c r="AB3104" i="9"/>
  <c r="AA356" i="13"/>
  <c r="AA3104" i="9"/>
  <c r="Z356" i="13"/>
  <c r="Z3104" i="9"/>
  <c r="Y356" i="13"/>
  <c r="Y3104" i="9"/>
  <c r="X356" i="13"/>
  <c r="X3104" i="9"/>
  <c r="W356" i="13"/>
  <c r="W3104" i="9"/>
  <c r="V356" i="13"/>
  <c r="V3104" i="9"/>
  <c r="U356" i="13"/>
  <c r="U3104" i="9"/>
  <c r="T356" i="13"/>
  <c r="T3104" i="9"/>
  <c r="S356" i="13"/>
  <c r="S3104" i="9"/>
  <c r="R356" i="13"/>
  <c r="R3104" i="9"/>
  <c r="Q356" i="13"/>
  <c r="Q3104" i="9"/>
  <c r="P356" i="13"/>
  <c r="P3104" i="9"/>
  <c r="O356" i="13"/>
  <c r="O3104" i="9"/>
  <c r="N356" i="13"/>
  <c r="N3104" i="9"/>
  <c r="M3104" i="9"/>
  <c r="L356" i="13"/>
  <c r="L3104" i="9"/>
  <c r="K356" i="13"/>
  <c r="K3104" i="9"/>
  <c r="J356" i="13"/>
  <c r="J3104" i="9"/>
  <c r="I356" i="13"/>
  <c r="I3104" i="9"/>
  <c r="H356" i="13"/>
  <c r="H3104" i="9"/>
  <c r="G356" i="13"/>
  <c r="G3104" i="9"/>
  <c r="F3104" i="9"/>
  <c r="E3104" i="9"/>
  <c r="D356" i="13"/>
  <c r="D3104" i="9"/>
  <c r="C356" i="13"/>
  <c r="C3104" i="9"/>
  <c r="B3104" i="9"/>
  <c r="A356" i="13"/>
  <c r="A3104" i="9"/>
  <c r="F355" i="13"/>
  <c r="M355" i="13"/>
  <c r="AB355" i="13"/>
  <c r="AB3103" i="9"/>
  <c r="AA355" i="13"/>
  <c r="AA3103" i="9"/>
  <c r="Z355" i="13"/>
  <c r="Z3103" i="9"/>
  <c r="Y355" i="13"/>
  <c r="Y3103" i="9"/>
  <c r="X355" i="13"/>
  <c r="X3103" i="9"/>
  <c r="W355" i="13"/>
  <c r="W3103" i="9"/>
  <c r="V355" i="13"/>
  <c r="V3103" i="9"/>
  <c r="U355" i="13"/>
  <c r="U3103" i="9"/>
  <c r="T355" i="13"/>
  <c r="T3103" i="9"/>
  <c r="S355" i="13"/>
  <c r="S3103" i="9"/>
  <c r="R355" i="13"/>
  <c r="R3103" i="9"/>
  <c r="Q355" i="13"/>
  <c r="Q3103" i="9"/>
  <c r="P355" i="13"/>
  <c r="P3103" i="9"/>
  <c r="O355" i="13"/>
  <c r="O3103" i="9"/>
  <c r="N355" i="13"/>
  <c r="N3103" i="9"/>
  <c r="M3103" i="9"/>
  <c r="L355" i="13"/>
  <c r="L3103" i="9"/>
  <c r="K355" i="13"/>
  <c r="K3103" i="9"/>
  <c r="J355" i="13"/>
  <c r="J3103" i="9"/>
  <c r="I355" i="13"/>
  <c r="I3103" i="9"/>
  <c r="H355" i="13"/>
  <c r="H3103" i="9"/>
  <c r="G355" i="13"/>
  <c r="G3103" i="9"/>
  <c r="F3103" i="9"/>
  <c r="E3103" i="9"/>
  <c r="D355" i="13"/>
  <c r="D3103" i="9"/>
  <c r="C355" i="13"/>
  <c r="C3103" i="9"/>
  <c r="B3103" i="9"/>
  <c r="A355" i="13"/>
  <c r="A3103" i="9"/>
  <c r="F354" i="13"/>
  <c r="M354" i="13"/>
  <c r="AB354" i="13"/>
  <c r="AB3102" i="9"/>
  <c r="AA354" i="13"/>
  <c r="AA3102" i="9"/>
  <c r="Z354" i="13"/>
  <c r="Z3102" i="9"/>
  <c r="Y354" i="13"/>
  <c r="Y3102" i="9"/>
  <c r="X354" i="13"/>
  <c r="X3102" i="9"/>
  <c r="W354" i="13"/>
  <c r="W3102" i="9"/>
  <c r="V354" i="13"/>
  <c r="V3102" i="9"/>
  <c r="U354" i="13"/>
  <c r="U3102" i="9"/>
  <c r="T354" i="13"/>
  <c r="T3102" i="9"/>
  <c r="S354" i="13"/>
  <c r="S3102" i="9"/>
  <c r="R354" i="13"/>
  <c r="R3102" i="9"/>
  <c r="Q354" i="13"/>
  <c r="Q3102" i="9"/>
  <c r="P354" i="13"/>
  <c r="P3102" i="9"/>
  <c r="O354" i="13"/>
  <c r="O3102" i="9"/>
  <c r="N354" i="13"/>
  <c r="N3102" i="9"/>
  <c r="M3102" i="9"/>
  <c r="L354" i="13"/>
  <c r="L3102" i="9"/>
  <c r="K354" i="13"/>
  <c r="K3102" i="9"/>
  <c r="J354" i="13"/>
  <c r="J3102" i="9"/>
  <c r="I354" i="13"/>
  <c r="I3102" i="9"/>
  <c r="H354" i="13"/>
  <c r="H3102" i="9"/>
  <c r="G354" i="13"/>
  <c r="G3102" i="9"/>
  <c r="F3102" i="9"/>
  <c r="E3102" i="9"/>
  <c r="D354" i="13"/>
  <c r="D3102" i="9"/>
  <c r="C354" i="13"/>
  <c r="C3102" i="9"/>
  <c r="B3102" i="9"/>
  <c r="A354" i="13"/>
  <c r="A3102" i="9"/>
  <c r="F353" i="13"/>
  <c r="M353" i="13"/>
  <c r="AB353" i="13"/>
  <c r="AB3101" i="9"/>
  <c r="AA353" i="13"/>
  <c r="AA3101" i="9"/>
  <c r="Z353" i="13"/>
  <c r="Z3101" i="9"/>
  <c r="Y353" i="13"/>
  <c r="Y3101" i="9"/>
  <c r="X353" i="13"/>
  <c r="X3101" i="9"/>
  <c r="W353" i="13"/>
  <c r="W3101" i="9"/>
  <c r="V353" i="13"/>
  <c r="V3101" i="9"/>
  <c r="U353" i="13"/>
  <c r="U3101" i="9"/>
  <c r="T353" i="13"/>
  <c r="T3101" i="9"/>
  <c r="S353" i="13"/>
  <c r="S3101" i="9"/>
  <c r="R353" i="13"/>
  <c r="R3101" i="9"/>
  <c r="Q353" i="13"/>
  <c r="Q3101" i="9"/>
  <c r="P353" i="13"/>
  <c r="P3101" i="9"/>
  <c r="O353" i="13"/>
  <c r="O3101" i="9"/>
  <c r="N353" i="13"/>
  <c r="N3101" i="9"/>
  <c r="M3101" i="9"/>
  <c r="L353" i="13"/>
  <c r="L3101" i="9"/>
  <c r="K353" i="13"/>
  <c r="K3101" i="9"/>
  <c r="J353" i="13"/>
  <c r="J3101" i="9"/>
  <c r="I353" i="13"/>
  <c r="I3101" i="9"/>
  <c r="H353" i="13"/>
  <c r="H3101" i="9"/>
  <c r="G353" i="13"/>
  <c r="G3101" i="9"/>
  <c r="F3101" i="9"/>
  <c r="E3101" i="9"/>
  <c r="D353" i="13"/>
  <c r="D3101" i="9"/>
  <c r="C353" i="13"/>
  <c r="C3101" i="9"/>
  <c r="B3101" i="9"/>
  <c r="A353" i="13"/>
  <c r="A3101" i="9"/>
  <c r="F352" i="13"/>
  <c r="M352" i="13"/>
  <c r="AB352" i="13"/>
  <c r="AB3100" i="9"/>
  <c r="AA352" i="13"/>
  <c r="AA3100" i="9"/>
  <c r="Z352" i="13"/>
  <c r="Z3100" i="9"/>
  <c r="Y352" i="13"/>
  <c r="Y3100" i="9"/>
  <c r="X352" i="13"/>
  <c r="X3100" i="9"/>
  <c r="W352" i="13"/>
  <c r="W3100" i="9"/>
  <c r="V352" i="13"/>
  <c r="V3100" i="9"/>
  <c r="U352" i="13"/>
  <c r="U3100" i="9"/>
  <c r="T352" i="13"/>
  <c r="T3100" i="9"/>
  <c r="S352" i="13"/>
  <c r="S3100" i="9"/>
  <c r="R352" i="13"/>
  <c r="R3100" i="9"/>
  <c r="Q352" i="13"/>
  <c r="Q3100" i="9"/>
  <c r="P352" i="13"/>
  <c r="P3100" i="9"/>
  <c r="O352" i="13"/>
  <c r="O3100" i="9"/>
  <c r="N352" i="13"/>
  <c r="N3100" i="9"/>
  <c r="M3100" i="9"/>
  <c r="L352" i="13"/>
  <c r="L3100" i="9"/>
  <c r="K352" i="13"/>
  <c r="K3100" i="9"/>
  <c r="J352" i="13"/>
  <c r="J3100" i="9"/>
  <c r="I352" i="13"/>
  <c r="I3100" i="9"/>
  <c r="H352" i="13"/>
  <c r="H3100" i="9"/>
  <c r="G352" i="13"/>
  <c r="G3100" i="9"/>
  <c r="F3100" i="9"/>
  <c r="E3100" i="9"/>
  <c r="D352" i="13"/>
  <c r="D3100" i="9"/>
  <c r="C352" i="13"/>
  <c r="C3100" i="9"/>
  <c r="B3100" i="9"/>
  <c r="A352" i="13"/>
  <c r="A3100" i="9"/>
  <c r="F351" i="13"/>
  <c r="M351" i="13"/>
  <c r="AB351" i="13"/>
  <c r="AB3099" i="9"/>
  <c r="AA351" i="13"/>
  <c r="AA3099" i="9"/>
  <c r="Z351" i="13"/>
  <c r="Z3099" i="9"/>
  <c r="Y351" i="13"/>
  <c r="Y3099" i="9"/>
  <c r="X351" i="13"/>
  <c r="X3099" i="9"/>
  <c r="W351" i="13"/>
  <c r="W3099" i="9"/>
  <c r="V351" i="13"/>
  <c r="V3099" i="9"/>
  <c r="U351" i="13"/>
  <c r="U3099" i="9"/>
  <c r="T351" i="13"/>
  <c r="T3099" i="9"/>
  <c r="S351" i="13"/>
  <c r="S3099" i="9"/>
  <c r="R351" i="13"/>
  <c r="R3099" i="9"/>
  <c r="Q351" i="13"/>
  <c r="Q3099" i="9"/>
  <c r="P351" i="13"/>
  <c r="P3099" i="9"/>
  <c r="O351" i="13"/>
  <c r="O3099" i="9"/>
  <c r="N351" i="13"/>
  <c r="N3099" i="9"/>
  <c r="M3099" i="9"/>
  <c r="L351" i="13"/>
  <c r="L3099" i="9"/>
  <c r="K351" i="13"/>
  <c r="K3099" i="9"/>
  <c r="J351" i="13"/>
  <c r="J3099" i="9"/>
  <c r="I351" i="13"/>
  <c r="I3099" i="9"/>
  <c r="H351" i="13"/>
  <c r="H3099" i="9"/>
  <c r="G351" i="13"/>
  <c r="G3099" i="9"/>
  <c r="F3099" i="9"/>
  <c r="E3099" i="9"/>
  <c r="D351" i="13"/>
  <c r="D3099" i="9"/>
  <c r="C351" i="13"/>
  <c r="C3099" i="9"/>
  <c r="B3099" i="9"/>
  <c r="A351" i="13"/>
  <c r="A3099" i="9"/>
  <c r="F350" i="13"/>
  <c r="M350" i="13"/>
  <c r="AB350" i="13"/>
  <c r="AB3098" i="9"/>
  <c r="AA350" i="13"/>
  <c r="AA3098" i="9"/>
  <c r="Z350" i="13"/>
  <c r="Z3098" i="9"/>
  <c r="Y350" i="13"/>
  <c r="Y3098" i="9"/>
  <c r="X350" i="13"/>
  <c r="X3098" i="9"/>
  <c r="W350" i="13"/>
  <c r="W3098" i="9"/>
  <c r="V350" i="13"/>
  <c r="V3098" i="9"/>
  <c r="U350" i="13"/>
  <c r="U3098" i="9"/>
  <c r="T350" i="13"/>
  <c r="T3098" i="9"/>
  <c r="S350" i="13"/>
  <c r="S3098" i="9"/>
  <c r="R350" i="13"/>
  <c r="R3098" i="9"/>
  <c r="Q350" i="13"/>
  <c r="Q3098" i="9"/>
  <c r="P350" i="13"/>
  <c r="P3098" i="9"/>
  <c r="O350" i="13"/>
  <c r="O3098" i="9"/>
  <c r="N350" i="13"/>
  <c r="N3098" i="9"/>
  <c r="M3098" i="9"/>
  <c r="L350" i="13"/>
  <c r="L3098" i="9"/>
  <c r="K350" i="13"/>
  <c r="K3098" i="9"/>
  <c r="J350" i="13"/>
  <c r="J3098" i="9"/>
  <c r="I350" i="13"/>
  <c r="I3098" i="9"/>
  <c r="H350" i="13"/>
  <c r="H3098" i="9"/>
  <c r="G350" i="13"/>
  <c r="G3098" i="9"/>
  <c r="F3098" i="9"/>
  <c r="E3098" i="9"/>
  <c r="D350" i="13"/>
  <c r="D3098" i="9"/>
  <c r="C350" i="13"/>
  <c r="C3098" i="9"/>
  <c r="B3098" i="9"/>
  <c r="A350" i="13"/>
  <c r="A3098" i="9"/>
  <c r="F349" i="13"/>
  <c r="M349" i="13"/>
  <c r="AB349" i="13"/>
  <c r="AB3097" i="9"/>
  <c r="AA349" i="13"/>
  <c r="AA3097" i="9"/>
  <c r="Z349" i="13"/>
  <c r="Z3097" i="9"/>
  <c r="Y349" i="13"/>
  <c r="Y3097" i="9"/>
  <c r="X349" i="13"/>
  <c r="X3097" i="9"/>
  <c r="W349" i="13"/>
  <c r="W3097" i="9"/>
  <c r="V349" i="13"/>
  <c r="V3097" i="9"/>
  <c r="U349" i="13"/>
  <c r="U3097" i="9"/>
  <c r="T349" i="13"/>
  <c r="T3097" i="9"/>
  <c r="S349" i="13"/>
  <c r="S3097" i="9"/>
  <c r="R349" i="13"/>
  <c r="R3097" i="9"/>
  <c r="Q349" i="13"/>
  <c r="Q3097" i="9"/>
  <c r="P349" i="13"/>
  <c r="P3097" i="9"/>
  <c r="O349" i="13"/>
  <c r="O3097" i="9"/>
  <c r="N349" i="13"/>
  <c r="N3097" i="9"/>
  <c r="M3097" i="9"/>
  <c r="L349" i="13"/>
  <c r="L3097" i="9"/>
  <c r="K349" i="13"/>
  <c r="K3097" i="9"/>
  <c r="J349" i="13"/>
  <c r="J3097" i="9"/>
  <c r="I349" i="13"/>
  <c r="I3097" i="9"/>
  <c r="H349" i="13"/>
  <c r="H3097" i="9"/>
  <c r="G349" i="13"/>
  <c r="G3097" i="9"/>
  <c r="F3097" i="9"/>
  <c r="E3097" i="9"/>
  <c r="D349" i="13"/>
  <c r="D3097" i="9"/>
  <c r="C349" i="13"/>
  <c r="C3097" i="9"/>
  <c r="B3097" i="9"/>
  <c r="A349" i="13"/>
  <c r="A3097" i="9"/>
  <c r="F348" i="13"/>
  <c r="M348" i="13"/>
  <c r="AB348" i="13"/>
  <c r="AB3096" i="9"/>
  <c r="AA348" i="13"/>
  <c r="AA3096" i="9"/>
  <c r="Z348" i="13"/>
  <c r="Z3096" i="9"/>
  <c r="Y348" i="13"/>
  <c r="Y3096" i="9"/>
  <c r="X348" i="13"/>
  <c r="X3096" i="9"/>
  <c r="W348" i="13"/>
  <c r="W3096" i="9"/>
  <c r="V348" i="13"/>
  <c r="V3096" i="9"/>
  <c r="U348" i="13"/>
  <c r="U3096" i="9"/>
  <c r="T348" i="13"/>
  <c r="T3096" i="9"/>
  <c r="S348" i="13"/>
  <c r="S3096" i="9"/>
  <c r="R348" i="13"/>
  <c r="R3096" i="9"/>
  <c r="Q348" i="13"/>
  <c r="Q3096" i="9"/>
  <c r="P348" i="13"/>
  <c r="P3096" i="9"/>
  <c r="O348" i="13"/>
  <c r="O3096" i="9"/>
  <c r="N348" i="13"/>
  <c r="N3096" i="9"/>
  <c r="M3096" i="9"/>
  <c r="L348" i="13"/>
  <c r="L3096" i="9"/>
  <c r="K348" i="13"/>
  <c r="K3096" i="9"/>
  <c r="J348" i="13"/>
  <c r="J3096" i="9"/>
  <c r="I348" i="13"/>
  <c r="I3096" i="9"/>
  <c r="H348" i="13"/>
  <c r="H3096" i="9"/>
  <c r="G348" i="13"/>
  <c r="G3096" i="9"/>
  <c r="F3096" i="9"/>
  <c r="E3096" i="9"/>
  <c r="D348" i="13"/>
  <c r="D3096" i="9"/>
  <c r="C348" i="13"/>
  <c r="C3096" i="9"/>
  <c r="B3096" i="9"/>
  <c r="A348" i="13"/>
  <c r="A3096" i="9"/>
  <c r="F347" i="13"/>
  <c r="M347" i="13"/>
  <c r="AB347" i="13"/>
  <c r="AB3095" i="9"/>
  <c r="AA347" i="13"/>
  <c r="AA3095" i="9"/>
  <c r="Z347" i="13"/>
  <c r="Z3095" i="9"/>
  <c r="Y347" i="13"/>
  <c r="Y3095" i="9"/>
  <c r="X347" i="13"/>
  <c r="X3095" i="9"/>
  <c r="W347" i="13"/>
  <c r="W3095" i="9"/>
  <c r="V347" i="13"/>
  <c r="V3095" i="9"/>
  <c r="U347" i="13"/>
  <c r="U3095" i="9"/>
  <c r="T347" i="13"/>
  <c r="T3095" i="9"/>
  <c r="S347" i="13"/>
  <c r="S3095" i="9"/>
  <c r="R347" i="13"/>
  <c r="R3095" i="9"/>
  <c r="Q347" i="13"/>
  <c r="Q3095" i="9"/>
  <c r="P347" i="13"/>
  <c r="P3095" i="9"/>
  <c r="O347" i="13"/>
  <c r="O3095" i="9"/>
  <c r="N347" i="13"/>
  <c r="N3095" i="9"/>
  <c r="M3095" i="9"/>
  <c r="L347" i="13"/>
  <c r="L3095" i="9"/>
  <c r="K347" i="13"/>
  <c r="K3095" i="9"/>
  <c r="J347" i="13"/>
  <c r="J3095" i="9"/>
  <c r="I347" i="13"/>
  <c r="I3095" i="9"/>
  <c r="H347" i="13"/>
  <c r="H3095" i="9"/>
  <c r="G347" i="13"/>
  <c r="G3095" i="9"/>
  <c r="F3095" i="9"/>
  <c r="E3095" i="9"/>
  <c r="D347" i="13"/>
  <c r="D3095" i="9"/>
  <c r="C347" i="13"/>
  <c r="C3095" i="9"/>
  <c r="B3095" i="9"/>
  <c r="A347" i="13"/>
  <c r="A3095" i="9"/>
  <c r="F346" i="13"/>
  <c r="M346" i="13"/>
  <c r="AB346" i="13"/>
  <c r="AB3094" i="9"/>
  <c r="AA346" i="13"/>
  <c r="AA3094" i="9"/>
  <c r="Z346" i="13"/>
  <c r="Z3094" i="9"/>
  <c r="Y346" i="13"/>
  <c r="Y3094" i="9"/>
  <c r="X346" i="13"/>
  <c r="X3094" i="9"/>
  <c r="W346" i="13"/>
  <c r="W3094" i="9"/>
  <c r="V346" i="13"/>
  <c r="V3094" i="9"/>
  <c r="U346" i="13"/>
  <c r="U3094" i="9"/>
  <c r="T346" i="13"/>
  <c r="T3094" i="9"/>
  <c r="S346" i="13"/>
  <c r="S3094" i="9"/>
  <c r="R346" i="13"/>
  <c r="R3094" i="9"/>
  <c r="Q346" i="13"/>
  <c r="Q3094" i="9"/>
  <c r="P346" i="13"/>
  <c r="P3094" i="9"/>
  <c r="O346" i="13"/>
  <c r="O3094" i="9"/>
  <c r="N346" i="13"/>
  <c r="N3094" i="9"/>
  <c r="M3094" i="9"/>
  <c r="L346" i="13"/>
  <c r="L3094" i="9"/>
  <c r="K346" i="13"/>
  <c r="K3094" i="9"/>
  <c r="J346" i="13"/>
  <c r="J3094" i="9"/>
  <c r="I346" i="13"/>
  <c r="I3094" i="9"/>
  <c r="H346" i="13"/>
  <c r="H3094" i="9"/>
  <c r="G346" i="13"/>
  <c r="G3094" i="9"/>
  <c r="F3094" i="9"/>
  <c r="E3094" i="9"/>
  <c r="D346" i="13"/>
  <c r="D3094" i="9"/>
  <c r="C346" i="13"/>
  <c r="C3094" i="9"/>
  <c r="B3094" i="9"/>
  <c r="A346" i="13"/>
  <c r="A3094" i="9"/>
  <c r="F345" i="13"/>
  <c r="M345" i="13"/>
  <c r="AB345" i="13"/>
  <c r="AB3093" i="9"/>
  <c r="AA345" i="13"/>
  <c r="AA3093" i="9"/>
  <c r="Z345" i="13"/>
  <c r="Z3093" i="9"/>
  <c r="Y345" i="13"/>
  <c r="Y3093" i="9"/>
  <c r="X345" i="13"/>
  <c r="X3093" i="9"/>
  <c r="W345" i="13"/>
  <c r="W3093" i="9"/>
  <c r="V345" i="13"/>
  <c r="V3093" i="9"/>
  <c r="U345" i="13"/>
  <c r="U3093" i="9"/>
  <c r="T345" i="13"/>
  <c r="T3093" i="9"/>
  <c r="S345" i="13"/>
  <c r="S3093" i="9"/>
  <c r="R345" i="13"/>
  <c r="R3093" i="9"/>
  <c r="Q345" i="13"/>
  <c r="Q3093" i="9"/>
  <c r="P345" i="13"/>
  <c r="P3093" i="9"/>
  <c r="O345" i="13"/>
  <c r="O3093" i="9"/>
  <c r="N345" i="13"/>
  <c r="N3093" i="9"/>
  <c r="M3093" i="9"/>
  <c r="L345" i="13"/>
  <c r="L3093" i="9"/>
  <c r="K345" i="13"/>
  <c r="K3093" i="9"/>
  <c r="J345" i="13"/>
  <c r="J3093" i="9"/>
  <c r="I345" i="13"/>
  <c r="I3093" i="9"/>
  <c r="H345" i="13"/>
  <c r="H3093" i="9"/>
  <c r="G345" i="13"/>
  <c r="G3093" i="9"/>
  <c r="F3093" i="9"/>
  <c r="E3093" i="9"/>
  <c r="D345" i="13"/>
  <c r="D3093" i="9"/>
  <c r="C345" i="13"/>
  <c r="C3093" i="9"/>
  <c r="B3093" i="9"/>
  <c r="A345" i="13"/>
  <c r="A3093" i="9"/>
  <c r="F344" i="13"/>
  <c r="M344" i="13"/>
  <c r="AB344" i="13"/>
  <c r="AB3092" i="9"/>
  <c r="AA344" i="13"/>
  <c r="AA3092" i="9"/>
  <c r="Z344" i="13"/>
  <c r="Z3092" i="9"/>
  <c r="Y344" i="13"/>
  <c r="Y3092" i="9"/>
  <c r="X344" i="13"/>
  <c r="X3092" i="9"/>
  <c r="W344" i="13"/>
  <c r="W3092" i="9"/>
  <c r="V344" i="13"/>
  <c r="V3092" i="9"/>
  <c r="U344" i="13"/>
  <c r="U3092" i="9"/>
  <c r="T344" i="13"/>
  <c r="T3092" i="9"/>
  <c r="S344" i="13"/>
  <c r="S3092" i="9"/>
  <c r="R344" i="13"/>
  <c r="R3092" i="9"/>
  <c r="Q344" i="13"/>
  <c r="Q3092" i="9"/>
  <c r="P344" i="13"/>
  <c r="P3092" i="9"/>
  <c r="O344" i="13"/>
  <c r="O3092" i="9"/>
  <c r="N344" i="13"/>
  <c r="N3092" i="9"/>
  <c r="M3092" i="9"/>
  <c r="L344" i="13"/>
  <c r="L3092" i="9"/>
  <c r="K344" i="13"/>
  <c r="K3092" i="9"/>
  <c r="J344" i="13"/>
  <c r="J3092" i="9"/>
  <c r="I344" i="13"/>
  <c r="I3092" i="9"/>
  <c r="H344" i="13"/>
  <c r="H3092" i="9"/>
  <c r="G344" i="13"/>
  <c r="G3092" i="9"/>
  <c r="F3092" i="9"/>
  <c r="E3092" i="9"/>
  <c r="D344" i="13"/>
  <c r="D3092" i="9"/>
  <c r="C344" i="13"/>
  <c r="C3092" i="9"/>
  <c r="B3092" i="9"/>
  <c r="A344" i="13"/>
  <c r="A3092" i="9"/>
  <c r="F343" i="13"/>
  <c r="M343" i="13"/>
  <c r="AB343" i="13"/>
  <c r="AB3091" i="9"/>
  <c r="AA343" i="13"/>
  <c r="AA3091" i="9"/>
  <c r="Z343" i="13"/>
  <c r="Z3091" i="9"/>
  <c r="Y343" i="13"/>
  <c r="Y3091" i="9"/>
  <c r="X343" i="13"/>
  <c r="X3091" i="9"/>
  <c r="W343" i="13"/>
  <c r="W3091" i="9"/>
  <c r="V343" i="13"/>
  <c r="V3091" i="9"/>
  <c r="U343" i="13"/>
  <c r="U3091" i="9"/>
  <c r="T343" i="13"/>
  <c r="T3091" i="9"/>
  <c r="S343" i="13"/>
  <c r="S3091" i="9"/>
  <c r="R343" i="13"/>
  <c r="R3091" i="9"/>
  <c r="Q343" i="13"/>
  <c r="Q3091" i="9"/>
  <c r="P343" i="13"/>
  <c r="P3091" i="9"/>
  <c r="O343" i="13"/>
  <c r="O3091" i="9"/>
  <c r="N343" i="13"/>
  <c r="N3091" i="9"/>
  <c r="M3091" i="9"/>
  <c r="L343" i="13"/>
  <c r="L3091" i="9"/>
  <c r="K343" i="13"/>
  <c r="K3091" i="9"/>
  <c r="J343" i="13"/>
  <c r="J3091" i="9"/>
  <c r="I343" i="13"/>
  <c r="I3091" i="9"/>
  <c r="H343" i="13"/>
  <c r="H3091" i="9"/>
  <c r="G343" i="13"/>
  <c r="G3091" i="9"/>
  <c r="F3091" i="9"/>
  <c r="E3091" i="9"/>
  <c r="D343" i="13"/>
  <c r="D3091" i="9"/>
  <c r="C343" i="13"/>
  <c r="C3091" i="9"/>
  <c r="B3091" i="9"/>
  <c r="A343" i="13"/>
  <c r="A3091" i="9"/>
  <c r="F342" i="13"/>
  <c r="M342" i="13"/>
  <c r="AB342" i="13"/>
  <c r="AB3090" i="9"/>
  <c r="AA342" i="13"/>
  <c r="AA3090" i="9"/>
  <c r="Z342" i="13"/>
  <c r="Z3090" i="9"/>
  <c r="Y342" i="13"/>
  <c r="Y3090" i="9"/>
  <c r="X342" i="13"/>
  <c r="X3090" i="9"/>
  <c r="W342" i="13"/>
  <c r="W3090" i="9"/>
  <c r="V342" i="13"/>
  <c r="V3090" i="9"/>
  <c r="U342" i="13"/>
  <c r="U3090" i="9"/>
  <c r="T342" i="13"/>
  <c r="T3090" i="9"/>
  <c r="S342" i="13"/>
  <c r="S3090" i="9"/>
  <c r="R342" i="13"/>
  <c r="R3090" i="9"/>
  <c r="Q342" i="13"/>
  <c r="Q3090" i="9"/>
  <c r="P342" i="13"/>
  <c r="P3090" i="9"/>
  <c r="O342" i="13"/>
  <c r="O3090" i="9"/>
  <c r="N342" i="13"/>
  <c r="N3090" i="9"/>
  <c r="M3090" i="9"/>
  <c r="L342" i="13"/>
  <c r="L3090" i="9"/>
  <c r="K342" i="13"/>
  <c r="K3090" i="9"/>
  <c r="J342" i="13"/>
  <c r="J3090" i="9"/>
  <c r="I342" i="13"/>
  <c r="I3090" i="9"/>
  <c r="H342" i="13"/>
  <c r="H3090" i="9"/>
  <c r="G342" i="13"/>
  <c r="G3090" i="9"/>
  <c r="F3090" i="9"/>
  <c r="E3090" i="9"/>
  <c r="D342" i="13"/>
  <c r="D3090" i="9"/>
  <c r="C342" i="13"/>
  <c r="C3090" i="9"/>
  <c r="B3090" i="9"/>
  <c r="A342" i="13"/>
  <c r="A3090" i="9"/>
  <c r="F341" i="13"/>
  <c r="M341" i="13"/>
  <c r="AB341" i="13"/>
  <c r="AB3089" i="9"/>
  <c r="AA341" i="13"/>
  <c r="AA3089" i="9"/>
  <c r="Z341" i="13"/>
  <c r="Z3089" i="9"/>
  <c r="Y341" i="13"/>
  <c r="Y3089" i="9"/>
  <c r="X341" i="13"/>
  <c r="X3089" i="9"/>
  <c r="W341" i="13"/>
  <c r="W3089" i="9"/>
  <c r="V341" i="13"/>
  <c r="V3089" i="9"/>
  <c r="U341" i="13"/>
  <c r="U3089" i="9"/>
  <c r="T341" i="13"/>
  <c r="T3089" i="9"/>
  <c r="S341" i="13"/>
  <c r="S3089" i="9"/>
  <c r="R341" i="13"/>
  <c r="R3089" i="9"/>
  <c r="Q341" i="13"/>
  <c r="Q3089" i="9"/>
  <c r="P341" i="13"/>
  <c r="P3089" i="9"/>
  <c r="O341" i="13"/>
  <c r="O3089" i="9"/>
  <c r="N341" i="13"/>
  <c r="N3089" i="9"/>
  <c r="M3089" i="9"/>
  <c r="L341" i="13"/>
  <c r="L3089" i="9"/>
  <c r="K341" i="13"/>
  <c r="K3089" i="9"/>
  <c r="J341" i="13"/>
  <c r="J3089" i="9"/>
  <c r="I341" i="13"/>
  <c r="I3089" i="9"/>
  <c r="H341" i="13"/>
  <c r="H3089" i="9"/>
  <c r="G341" i="13"/>
  <c r="G3089" i="9"/>
  <c r="F3089" i="9"/>
  <c r="E3089" i="9"/>
  <c r="D341" i="13"/>
  <c r="D3089" i="9"/>
  <c r="C341" i="13"/>
  <c r="C3089" i="9"/>
  <c r="B3089" i="9"/>
  <c r="A341" i="13"/>
  <c r="A3089" i="9"/>
  <c r="F340" i="13"/>
  <c r="M340" i="13"/>
  <c r="AB340" i="13"/>
  <c r="AB3088" i="9"/>
  <c r="AA340" i="13"/>
  <c r="AA3088" i="9"/>
  <c r="Z340" i="13"/>
  <c r="Z3088" i="9"/>
  <c r="Y340" i="13"/>
  <c r="Y3088" i="9"/>
  <c r="X340" i="13"/>
  <c r="X3088" i="9"/>
  <c r="W340" i="13"/>
  <c r="W3088" i="9"/>
  <c r="V340" i="13"/>
  <c r="V3088" i="9"/>
  <c r="U340" i="13"/>
  <c r="U3088" i="9"/>
  <c r="T340" i="13"/>
  <c r="T3088" i="9"/>
  <c r="S340" i="13"/>
  <c r="S3088" i="9"/>
  <c r="R340" i="13"/>
  <c r="R3088" i="9"/>
  <c r="Q340" i="13"/>
  <c r="Q3088" i="9"/>
  <c r="P340" i="13"/>
  <c r="P3088" i="9"/>
  <c r="O340" i="13"/>
  <c r="O3088" i="9"/>
  <c r="N340" i="13"/>
  <c r="N3088" i="9"/>
  <c r="M3088" i="9"/>
  <c r="L340" i="13"/>
  <c r="L3088" i="9"/>
  <c r="K340" i="13"/>
  <c r="K3088" i="9"/>
  <c r="J340" i="13"/>
  <c r="J3088" i="9"/>
  <c r="I340" i="13"/>
  <c r="I3088" i="9"/>
  <c r="H340" i="13"/>
  <c r="H3088" i="9"/>
  <c r="G340" i="13"/>
  <c r="G3088" i="9"/>
  <c r="F3088" i="9"/>
  <c r="E3088" i="9"/>
  <c r="D340" i="13"/>
  <c r="D3088" i="9"/>
  <c r="C340" i="13"/>
  <c r="C3088" i="9"/>
  <c r="B3088" i="9"/>
  <c r="A340" i="13"/>
  <c r="A3088" i="9"/>
  <c r="F339" i="13"/>
  <c r="M339" i="13"/>
  <c r="AB339" i="13"/>
  <c r="AB3087" i="9"/>
  <c r="AA339" i="13"/>
  <c r="AA3087" i="9"/>
  <c r="Z339" i="13"/>
  <c r="Z3087" i="9"/>
  <c r="Y339" i="13"/>
  <c r="Y3087" i="9"/>
  <c r="X339" i="13"/>
  <c r="X3087" i="9"/>
  <c r="W339" i="13"/>
  <c r="W3087" i="9"/>
  <c r="V339" i="13"/>
  <c r="V3087" i="9"/>
  <c r="U339" i="13"/>
  <c r="U3087" i="9"/>
  <c r="T339" i="13"/>
  <c r="T3087" i="9"/>
  <c r="S339" i="13"/>
  <c r="S3087" i="9"/>
  <c r="R339" i="13"/>
  <c r="R3087" i="9"/>
  <c r="Q339" i="13"/>
  <c r="Q3087" i="9"/>
  <c r="P339" i="13"/>
  <c r="P3087" i="9"/>
  <c r="O339" i="13"/>
  <c r="O3087" i="9"/>
  <c r="N339" i="13"/>
  <c r="N3087" i="9"/>
  <c r="M3087" i="9"/>
  <c r="L339" i="13"/>
  <c r="L3087" i="9"/>
  <c r="K339" i="13"/>
  <c r="K3087" i="9"/>
  <c r="J339" i="13"/>
  <c r="J3087" i="9"/>
  <c r="I339" i="13"/>
  <c r="I3087" i="9"/>
  <c r="H339" i="13"/>
  <c r="H3087" i="9"/>
  <c r="G339" i="13"/>
  <c r="G3087" i="9"/>
  <c r="F3087" i="9"/>
  <c r="E3087" i="9"/>
  <c r="D339" i="13"/>
  <c r="D3087" i="9"/>
  <c r="C339" i="13"/>
  <c r="C3087" i="9"/>
  <c r="B3087" i="9"/>
  <c r="A339" i="13"/>
  <c r="A3087" i="9"/>
  <c r="F338" i="13"/>
  <c r="M338" i="13"/>
  <c r="AB338" i="13"/>
  <c r="AB3086" i="9"/>
  <c r="AA338" i="13"/>
  <c r="AA3086" i="9"/>
  <c r="Z338" i="13"/>
  <c r="Z3086" i="9"/>
  <c r="Y338" i="13"/>
  <c r="Y3086" i="9"/>
  <c r="X338" i="13"/>
  <c r="X3086" i="9"/>
  <c r="W338" i="13"/>
  <c r="W3086" i="9"/>
  <c r="V338" i="13"/>
  <c r="V3086" i="9"/>
  <c r="U338" i="13"/>
  <c r="U3086" i="9"/>
  <c r="T338" i="13"/>
  <c r="T3086" i="9"/>
  <c r="S338" i="13"/>
  <c r="S3086" i="9"/>
  <c r="R338" i="13"/>
  <c r="R3086" i="9"/>
  <c r="Q338" i="13"/>
  <c r="Q3086" i="9"/>
  <c r="P338" i="13"/>
  <c r="P3086" i="9"/>
  <c r="O338" i="13"/>
  <c r="O3086" i="9"/>
  <c r="N338" i="13"/>
  <c r="N3086" i="9"/>
  <c r="M3086" i="9"/>
  <c r="L338" i="13"/>
  <c r="L3086" i="9"/>
  <c r="K338" i="13"/>
  <c r="K3086" i="9"/>
  <c r="J338" i="13"/>
  <c r="J3086" i="9"/>
  <c r="I338" i="13"/>
  <c r="I3086" i="9"/>
  <c r="H338" i="13"/>
  <c r="H3086" i="9"/>
  <c r="G338" i="13"/>
  <c r="G3086" i="9"/>
  <c r="F3086" i="9"/>
  <c r="E3086" i="9"/>
  <c r="D338" i="13"/>
  <c r="D3086" i="9"/>
  <c r="C338" i="13"/>
  <c r="C3086" i="9"/>
  <c r="B3086" i="9"/>
  <c r="A338" i="13"/>
  <c r="A3086" i="9"/>
  <c r="F337" i="13"/>
  <c r="M337" i="13"/>
  <c r="AB337" i="13"/>
  <c r="AB3085" i="9"/>
  <c r="AA337" i="13"/>
  <c r="AA3085" i="9"/>
  <c r="Z337" i="13"/>
  <c r="Z3085" i="9"/>
  <c r="Y337" i="13"/>
  <c r="Y3085" i="9"/>
  <c r="X337" i="13"/>
  <c r="X3085" i="9"/>
  <c r="W337" i="13"/>
  <c r="W3085" i="9"/>
  <c r="V337" i="13"/>
  <c r="V3085" i="9"/>
  <c r="U337" i="13"/>
  <c r="U3085" i="9"/>
  <c r="T337" i="13"/>
  <c r="T3085" i="9"/>
  <c r="S337" i="13"/>
  <c r="S3085" i="9"/>
  <c r="R337" i="13"/>
  <c r="R3085" i="9"/>
  <c r="Q337" i="13"/>
  <c r="Q3085" i="9"/>
  <c r="P337" i="13"/>
  <c r="P3085" i="9"/>
  <c r="O337" i="13"/>
  <c r="O3085" i="9"/>
  <c r="N337" i="13"/>
  <c r="N3085" i="9"/>
  <c r="M3085" i="9"/>
  <c r="L337" i="13"/>
  <c r="L3085" i="9"/>
  <c r="K337" i="13"/>
  <c r="K3085" i="9"/>
  <c r="J337" i="13"/>
  <c r="J3085" i="9"/>
  <c r="I337" i="13"/>
  <c r="I3085" i="9"/>
  <c r="H337" i="13"/>
  <c r="H3085" i="9"/>
  <c r="G337" i="13"/>
  <c r="G3085" i="9"/>
  <c r="F3085" i="9"/>
  <c r="E3085" i="9"/>
  <c r="D337" i="13"/>
  <c r="D3085" i="9"/>
  <c r="C337" i="13"/>
  <c r="C3085" i="9"/>
  <c r="B3085" i="9"/>
  <c r="A337" i="13"/>
  <c r="A3085" i="9"/>
  <c r="F336" i="13"/>
  <c r="M336" i="13"/>
  <c r="AB336" i="13"/>
  <c r="AB3084" i="9"/>
  <c r="AA336" i="13"/>
  <c r="AA3084" i="9"/>
  <c r="Z336" i="13"/>
  <c r="Z3084" i="9"/>
  <c r="Y336" i="13"/>
  <c r="Y3084" i="9"/>
  <c r="X336" i="13"/>
  <c r="X3084" i="9"/>
  <c r="W336" i="13"/>
  <c r="W3084" i="9"/>
  <c r="V336" i="13"/>
  <c r="V3084" i="9"/>
  <c r="U336" i="13"/>
  <c r="U3084" i="9"/>
  <c r="T336" i="13"/>
  <c r="T3084" i="9"/>
  <c r="S336" i="13"/>
  <c r="S3084" i="9"/>
  <c r="R336" i="13"/>
  <c r="R3084" i="9"/>
  <c r="Q336" i="13"/>
  <c r="Q3084" i="9"/>
  <c r="P336" i="13"/>
  <c r="P3084" i="9"/>
  <c r="O336" i="13"/>
  <c r="O3084" i="9"/>
  <c r="N336" i="13"/>
  <c r="N3084" i="9"/>
  <c r="M3084" i="9"/>
  <c r="L336" i="13"/>
  <c r="L3084" i="9"/>
  <c r="K336" i="13"/>
  <c r="K3084" i="9"/>
  <c r="J336" i="13"/>
  <c r="J3084" i="9"/>
  <c r="I336" i="13"/>
  <c r="I3084" i="9"/>
  <c r="H336" i="13"/>
  <c r="H3084" i="9"/>
  <c r="G336" i="13"/>
  <c r="G3084" i="9"/>
  <c r="F3084" i="9"/>
  <c r="E3084" i="9"/>
  <c r="D336" i="13"/>
  <c r="D3084" i="9"/>
  <c r="C336" i="13"/>
  <c r="C3084" i="9"/>
  <c r="B3084" i="9"/>
  <c r="A336" i="13"/>
  <c r="A3084" i="9"/>
  <c r="F335" i="13"/>
  <c r="M335" i="13"/>
  <c r="AB335" i="13"/>
  <c r="AB3083" i="9"/>
  <c r="AA335" i="13"/>
  <c r="AA3083" i="9"/>
  <c r="Z335" i="13"/>
  <c r="Z3083" i="9"/>
  <c r="Y335" i="13"/>
  <c r="Y3083" i="9"/>
  <c r="X335" i="13"/>
  <c r="X3083" i="9"/>
  <c r="W335" i="13"/>
  <c r="W3083" i="9"/>
  <c r="V335" i="13"/>
  <c r="V3083" i="9"/>
  <c r="U335" i="13"/>
  <c r="U3083" i="9"/>
  <c r="T335" i="13"/>
  <c r="T3083" i="9"/>
  <c r="S335" i="13"/>
  <c r="S3083" i="9"/>
  <c r="R335" i="13"/>
  <c r="R3083" i="9"/>
  <c r="Q335" i="13"/>
  <c r="Q3083" i="9"/>
  <c r="P335" i="13"/>
  <c r="P3083" i="9"/>
  <c r="O335" i="13"/>
  <c r="O3083" i="9"/>
  <c r="N335" i="13"/>
  <c r="N3083" i="9"/>
  <c r="M3083" i="9"/>
  <c r="L335" i="13"/>
  <c r="L3083" i="9"/>
  <c r="K335" i="13"/>
  <c r="K3083" i="9"/>
  <c r="J335" i="13"/>
  <c r="J3083" i="9"/>
  <c r="I335" i="13"/>
  <c r="I3083" i="9"/>
  <c r="H335" i="13"/>
  <c r="H3083" i="9"/>
  <c r="G335" i="13"/>
  <c r="G3083" i="9"/>
  <c r="F3083" i="9"/>
  <c r="E3083" i="9"/>
  <c r="D335" i="13"/>
  <c r="D3083" i="9"/>
  <c r="C335" i="13"/>
  <c r="C3083" i="9"/>
  <c r="B3083" i="9"/>
  <c r="A335" i="13"/>
  <c r="A3083" i="9"/>
  <c r="F334" i="13"/>
  <c r="M334" i="13"/>
  <c r="AB334" i="13"/>
  <c r="AB3082" i="9"/>
  <c r="AA334" i="13"/>
  <c r="AA3082" i="9"/>
  <c r="Z334" i="13"/>
  <c r="Z3082" i="9"/>
  <c r="Y334" i="13"/>
  <c r="Y3082" i="9"/>
  <c r="X334" i="13"/>
  <c r="X3082" i="9"/>
  <c r="W334" i="13"/>
  <c r="W3082" i="9"/>
  <c r="V334" i="13"/>
  <c r="V3082" i="9"/>
  <c r="U334" i="13"/>
  <c r="U3082" i="9"/>
  <c r="T334" i="13"/>
  <c r="T3082" i="9"/>
  <c r="S334" i="13"/>
  <c r="S3082" i="9"/>
  <c r="R334" i="13"/>
  <c r="R3082" i="9"/>
  <c r="Q334" i="13"/>
  <c r="Q3082" i="9"/>
  <c r="P334" i="13"/>
  <c r="P3082" i="9"/>
  <c r="O334" i="13"/>
  <c r="O3082" i="9"/>
  <c r="N334" i="13"/>
  <c r="N3082" i="9"/>
  <c r="M3082" i="9"/>
  <c r="L334" i="13"/>
  <c r="L3082" i="9"/>
  <c r="K334" i="13"/>
  <c r="K3082" i="9"/>
  <c r="J334" i="13"/>
  <c r="J3082" i="9"/>
  <c r="I334" i="13"/>
  <c r="I3082" i="9"/>
  <c r="H334" i="13"/>
  <c r="H3082" i="9"/>
  <c r="G334" i="13"/>
  <c r="G3082" i="9"/>
  <c r="F3082" i="9"/>
  <c r="E3082" i="9"/>
  <c r="D334" i="13"/>
  <c r="D3082" i="9"/>
  <c r="C334" i="13"/>
  <c r="C3082" i="9"/>
  <c r="B3082" i="9"/>
  <c r="A334" i="13"/>
  <c r="A3082" i="9"/>
  <c r="F333" i="13"/>
  <c r="M333" i="13"/>
  <c r="AB333" i="13"/>
  <c r="AB3081" i="9"/>
  <c r="AA333" i="13"/>
  <c r="AA3081" i="9"/>
  <c r="Z333" i="13"/>
  <c r="Z3081" i="9"/>
  <c r="Y333" i="13"/>
  <c r="Y3081" i="9"/>
  <c r="X333" i="13"/>
  <c r="X3081" i="9"/>
  <c r="W333" i="13"/>
  <c r="W3081" i="9"/>
  <c r="V333" i="13"/>
  <c r="V3081" i="9"/>
  <c r="U333" i="13"/>
  <c r="U3081" i="9"/>
  <c r="T333" i="13"/>
  <c r="T3081" i="9"/>
  <c r="S333" i="13"/>
  <c r="S3081" i="9"/>
  <c r="R333" i="13"/>
  <c r="R3081" i="9"/>
  <c r="Q333" i="13"/>
  <c r="Q3081" i="9"/>
  <c r="P333" i="13"/>
  <c r="P3081" i="9"/>
  <c r="O333" i="13"/>
  <c r="O3081" i="9"/>
  <c r="N333" i="13"/>
  <c r="N3081" i="9"/>
  <c r="M3081" i="9"/>
  <c r="L333" i="13"/>
  <c r="L3081" i="9"/>
  <c r="K333" i="13"/>
  <c r="K3081" i="9"/>
  <c r="J333" i="13"/>
  <c r="J3081" i="9"/>
  <c r="I333" i="13"/>
  <c r="I3081" i="9"/>
  <c r="H333" i="13"/>
  <c r="H3081" i="9"/>
  <c r="G333" i="13"/>
  <c r="G3081" i="9"/>
  <c r="F3081" i="9"/>
  <c r="E3081" i="9"/>
  <c r="D333" i="13"/>
  <c r="D3081" i="9"/>
  <c r="C333" i="13"/>
  <c r="C3081" i="9"/>
  <c r="B3081" i="9"/>
  <c r="A333" i="13"/>
  <c r="A3081" i="9"/>
  <c r="F332" i="13"/>
  <c r="M332" i="13"/>
  <c r="AB332" i="13"/>
  <c r="AB3080" i="9"/>
  <c r="AA332" i="13"/>
  <c r="AA3080" i="9"/>
  <c r="Z332" i="13"/>
  <c r="Z3080" i="9"/>
  <c r="Y332" i="13"/>
  <c r="Y3080" i="9"/>
  <c r="X332" i="13"/>
  <c r="X3080" i="9"/>
  <c r="W332" i="13"/>
  <c r="W3080" i="9"/>
  <c r="V332" i="13"/>
  <c r="V3080" i="9"/>
  <c r="U332" i="13"/>
  <c r="U3080" i="9"/>
  <c r="T332" i="13"/>
  <c r="T3080" i="9"/>
  <c r="S332" i="13"/>
  <c r="S3080" i="9"/>
  <c r="R332" i="13"/>
  <c r="R3080" i="9"/>
  <c r="Q332" i="13"/>
  <c r="Q3080" i="9"/>
  <c r="P332" i="13"/>
  <c r="P3080" i="9"/>
  <c r="O332" i="13"/>
  <c r="O3080" i="9"/>
  <c r="N332" i="13"/>
  <c r="N3080" i="9"/>
  <c r="M3080" i="9"/>
  <c r="L332" i="13"/>
  <c r="L3080" i="9"/>
  <c r="K332" i="13"/>
  <c r="K3080" i="9"/>
  <c r="J332" i="13"/>
  <c r="J3080" i="9"/>
  <c r="I332" i="13"/>
  <c r="I3080" i="9"/>
  <c r="H332" i="13"/>
  <c r="H3080" i="9"/>
  <c r="G332" i="13"/>
  <c r="G3080" i="9"/>
  <c r="F3080" i="9"/>
  <c r="E3080" i="9"/>
  <c r="D332" i="13"/>
  <c r="D3080" i="9"/>
  <c r="C332" i="13"/>
  <c r="C3080" i="9"/>
  <c r="B3080" i="9"/>
  <c r="A332" i="13"/>
  <c r="A3080" i="9"/>
  <c r="F331" i="13"/>
  <c r="M331" i="13"/>
  <c r="AB331" i="13"/>
  <c r="AB3079" i="9"/>
  <c r="AA331" i="13"/>
  <c r="AA3079" i="9"/>
  <c r="Z331" i="13"/>
  <c r="Z3079" i="9"/>
  <c r="Y331" i="13"/>
  <c r="Y3079" i="9"/>
  <c r="X331" i="13"/>
  <c r="X3079" i="9"/>
  <c r="W331" i="13"/>
  <c r="W3079" i="9"/>
  <c r="V331" i="13"/>
  <c r="V3079" i="9"/>
  <c r="U331" i="13"/>
  <c r="U3079" i="9"/>
  <c r="T331" i="13"/>
  <c r="T3079" i="9"/>
  <c r="S331" i="13"/>
  <c r="S3079" i="9"/>
  <c r="R331" i="13"/>
  <c r="R3079" i="9"/>
  <c r="Q331" i="13"/>
  <c r="Q3079" i="9"/>
  <c r="P331" i="13"/>
  <c r="P3079" i="9"/>
  <c r="O331" i="13"/>
  <c r="O3079" i="9"/>
  <c r="N331" i="13"/>
  <c r="N3079" i="9"/>
  <c r="M3079" i="9"/>
  <c r="L331" i="13"/>
  <c r="L3079" i="9"/>
  <c r="K331" i="13"/>
  <c r="K3079" i="9"/>
  <c r="J331" i="13"/>
  <c r="J3079" i="9"/>
  <c r="I331" i="13"/>
  <c r="I3079" i="9"/>
  <c r="H331" i="13"/>
  <c r="H3079" i="9"/>
  <c r="G331" i="13"/>
  <c r="G3079" i="9"/>
  <c r="F3079" i="9"/>
  <c r="E3079" i="9"/>
  <c r="D331" i="13"/>
  <c r="D3079" i="9"/>
  <c r="C331" i="13"/>
  <c r="C3079" i="9"/>
  <c r="B3079" i="9"/>
  <c r="A331" i="13"/>
  <c r="A3079" i="9"/>
  <c r="F330" i="13"/>
  <c r="M330" i="13"/>
  <c r="AB330" i="13"/>
  <c r="AB3078" i="9"/>
  <c r="AA330" i="13"/>
  <c r="AA3078" i="9"/>
  <c r="Z330" i="13"/>
  <c r="Z3078" i="9"/>
  <c r="Y330" i="13"/>
  <c r="Y3078" i="9"/>
  <c r="X330" i="13"/>
  <c r="X3078" i="9"/>
  <c r="W330" i="13"/>
  <c r="W3078" i="9"/>
  <c r="V330" i="13"/>
  <c r="V3078" i="9"/>
  <c r="U330" i="13"/>
  <c r="U3078" i="9"/>
  <c r="T330" i="13"/>
  <c r="T3078" i="9"/>
  <c r="S330" i="13"/>
  <c r="S3078" i="9"/>
  <c r="R330" i="13"/>
  <c r="R3078" i="9"/>
  <c r="Q330" i="13"/>
  <c r="Q3078" i="9"/>
  <c r="P330" i="13"/>
  <c r="P3078" i="9"/>
  <c r="O330" i="13"/>
  <c r="O3078" i="9"/>
  <c r="N330" i="13"/>
  <c r="N3078" i="9"/>
  <c r="M3078" i="9"/>
  <c r="L330" i="13"/>
  <c r="L3078" i="9"/>
  <c r="K330" i="13"/>
  <c r="K3078" i="9"/>
  <c r="J330" i="13"/>
  <c r="J3078" i="9"/>
  <c r="I330" i="13"/>
  <c r="I3078" i="9"/>
  <c r="H330" i="13"/>
  <c r="H3078" i="9"/>
  <c r="G330" i="13"/>
  <c r="G3078" i="9"/>
  <c r="F3078" i="9"/>
  <c r="E3078" i="9"/>
  <c r="D330" i="13"/>
  <c r="D3078" i="9"/>
  <c r="C330" i="13"/>
  <c r="C3078" i="9"/>
  <c r="B3078" i="9"/>
  <c r="A330" i="13"/>
  <c r="A3078" i="9"/>
  <c r="F329" i="13"/>
  <c r="M329" i="13"/>
  <c r="AB329" i="13"/>
  <c r="AB3077" i="9"/>
  <c r="AA329" i="13"/>
  <c r="AA3077" i="9"/>
  <c r="Z329" i="13"/>
  <c r="Z3077" i="9"/>
  <c r="Y329" i="13"/>
  <c r="Y3077" i="9"/>
  <c r="X329" i="13"/>
  <c r="X3077" i="9"/>
  <c r="W329" i="13"/>
  <c r="W3077" i="9"/>
  <c r="V329" i="13"/>
  <c r="V3077" i="9"/>
  <c r="U329" i="13"/>
  <c r="U3077" i="9"/>
  <c r="T329" i="13"/>
  <c r="T3077" i="9"/>
  <c r="S329" i="13"/>
  <c r="S3077" i="9"/>
  <c r="R329" i="13"/>
  <c r="R3077" i="9"/>
  <c r="Q329" i="13"/>
  <c r="Q3077" i="9"/>
  <c r="P329" i="13"/>
  <c r="P3077" i="9"/>
  <c r="O329" i="13"/>
  <c r="O3077" i="9"/>
  <c r="N329" i="13"/>
  <c r="N3077" i="9"/>
  <c r="M3077" i="9"/>
  <c r="L329" i="13"/>
  <c r="L3077" i="9"/>
  <c r="K329" i="13"/>
  <c r="K3077" i="9"/>
  <c r="J329" i="13"/>
  <c r="J3077" i="9"/>
  <c r="I329" i="13"/>
  <c r="I3077" i="9"/>
  <c r="H329" i="13"/>
  <c r="H3077" i="9"/>
  <c r="G329" i="13"/>
  <c r="G3077" i="9"/>
  <c r="F3077" i="9"/>
  <c r="E3077" i="9"/>
  <c r="D329" i="13"/>
  <c r="D3077" i="9"/>
  <c r="C329" i="13"/>
  <c r="C3077" i="9"/>
  <c r="B3077" i="9"/>
  <c r="A329" i="13"/>
  <c r="A3077" i="9"/>
  <c r="F328" i="13"/>
  <c r="M328" i="13"/>
  <c r="AB328" i="13"/>
  <c r="AB3076" i="9"/>
  <c r="AA328" i="13"/>
  <c r="AA3076" i="9"/>
  <c r="Z328" i="13"/>
  <c r="Z3076" i="9"/>
  <c r="Y328" i="13"/>
  <c r="Y3076" i="9"/>
  <c r="X328" i="13"/>
  <c r="X3076" i="9"/>
  <c r="W328" i="13"/>
  <c r="W3076" i="9"/>
  <c r="V328" i="13"/>
  <c r="V3076" i="9"/>
  <c r="U328" i="13"/>
  <c r="U3076" i="9"/>
  <c r="T328" i="13"/>
  <c r="T3076" i="9"/>
  <c r="S328" i="13"/>
  <c r="S3076" i="9"/>
  <c r="R328" i="13"/>
  <c r="R3076" i="9"/>
  <c r="Q328" i="13"/>
  <c r="Q3076" i="9"/>
  <c r="P328" i="13"/>
  <c r="P3076" i="9"/>
  <c r="O328" i="13"/>
  <c r="O3076" i="9"/>
  <c r="N328" i="13"/>
  <c r="N3076" i="9"/>
  <c r="M3076" i="9"/>
  <c r="L328" i="13"/>
  <c r="L3076" i="9"/>
  <c r="K328" i="13"/>
  <c r="K3076" i="9"/>
  <c r="J328" i="13"/>
  <c r="J3076" i="9"/>
  <c r="I328" i="13"/>
  <c r="I3076" i="9"/>
  <c r="H328" i="13"/>
  <c r="H3076" i="9"/>
  <c r="G328" i="13"/>
  <c r="G3076" i="9"/>
  <c r="F3076" i="9"/>
  <c r="E3076" i="9"/>
  <c r="D328" i="13"/>
  <c r="D3076" i="9"/>
  <c r="C328" i="13"/>
  <c r="C3076" i="9"/>
  <c r="B3076" i="9"/>
  <c r="A328" i="13"/>
  <c r="A3076" i="9"/>
  <c r="F327" i="13"/>
  <c r="M327" i="13"/>
  <c r="AB327" i="13"/>
  <c r="AB3075" i="9"/>
  <c r="AA327" i="13"/>
  <c r="AA3075" i="9"/>
  <c r="Z327" i="13"/>
  <c r="Z3075" i="9"/>
  <c r="Y327" i="13"/>
  <c r="Y3075" i="9"/>
  <c r="X327" i="13"/>
  <c r="X3075" i="9"/>
  <c r="W327" i="13"/>
  <c r="W3075" i="9"/>
  <c r="V327" i="13"/>
  <c r="V3075" i="9"/>
  <c r="U327" i="13"/>
  <c r="U3075" i="9"/>
  <c r="T327" i="13"/>
  <c r="T3075" i="9"/>
  <c r="S327" i="13"/>
  <c r="S3075" i="9"/>
  <c r="R327" i="13"/>
  <c r="R3075" i="9"/>
  <c r="Q327" i="13"/>
  <c r="Q3075" i="9"/>
  <c r="P327" i="13"/>
  <c r="P3075" i="9"/>
  <c r="O327" i="13"/>
  <c r="O3075" i="9"/>
  <c r="N327" i="13"/>
  <c r="N3075" i="9"/>
  <c r="M3075" i="9"/>
  <c r="L327" i="13"/>
  <c r="L3075" i="9"/>
  <c r="K327" i="13"/>
  <c r="K3075" i="9"/>
  <c r="J327" i="13"/>
  <c r="J3075" i="9"/>
  <c r="I327" i="13"/>
  <c r="I3075" i="9"/>
  <c r="H327" i="13"/>
  <c r="H3075" i="9"/>
  <c r="G327" i="13"/>
  <c r="G3075" i="9"/>
  <c r="F3075" i="9"/>
  <c r="E3075" i="9"/>
  <c r="D327" i="13"/>
  <c r="D3075" i="9"/>
  <c r="C327" i="13"/>
  <c r="C3075" i="9"/>
  <c r="B3075" i="9"/>
  <c r="A327" i="13"/>
  <c r="A3075" i="9"/>
  <c r="F326" i="13"/>
  <c r="M326" i="13"/>
  <c r="AB326" i="13"/>
  <c r="AB3074" i="9"/>
  <c r="AA326" i="13"/>
  <c r="AA3074" i="9"/>
  <c r="Z326" i="13"/>
  <c r="Z3074" i="9"/>
  <c r="Y326" i="13"/>
  <c r="Y3074" i="9"/>
  <c r="X326" i="13"/>
  <c r="X3074" i="9"/>
  <c r="W326" i="13"/>
  <c r="W3074" i="9"/>
  <c r="V326" i="13"/>
  <c r="V3074" i="9"/>
  <c r="U326" i="13"/>
  <c r="U3074" i="9"/>
  <c r="T326" i="13"/>
  <c r="T3074" i="9"/>
  <c r="S326" i="13"/>
  <c r="S3074" i="9"/>
  <c r="R326" i="13"/>
  <c r="R3074" i="9"/>
  <c r="Q326" i="13"/>
  <c r="Q3074" i="9"/>
  <c r="P326" i="13"/>
  <c r="P3074" i="9"/>
  <c r="O326" i="13"/>
  <c r="O3074" i="9"/>
  <c r="N326" i="13"/>
  <c r="N3074" i="9"/>
  <c r="M3074" i="9"/>
  <c r="L326" i="13"/>
  <c r="L3074" i="9"/>
  <c r="K326" i="13"/>
  <c r="K3074" i="9"/>
  <c r="J326" i="13"/>
  <c r="J3074" i="9"/>
  <c r="I326" i="13"/>
  <c r="I3074" i="9"/>
  <c r="H326" i="13"/>
  <c r="H3074" i="9"/>
  <c r="G326" i="13"/>
  <c r="G3074" i="9"/>
  <c r="F3074" i="9"/>
  <c r="E3074" i="9"/>
  <c r="D326" i="13"/>
  <c r="D3074" i="9"/>
  <c r="C326" i="13"/>
  <c r="C3074" i="9"/>
  <c r="B3074" i="9"/>
  <c r="A326" i="13"/>
  <c r="A3074" i="9"/>
  <c r="F325" i="13"/>
  <c r="M325" i="13"/>
  <c r="AB325" i="13"/>
  <c r="AB3073" i="9"/>
  <c r="AA325" i="13"/>
  <c r="AA3073" i="9"/>
  <c r="Z325" i="13"/>
  <c r="Z3073" i="9"/>
  <c r="Y325" i="13"/>
  <c r="Y3073" i="9"/>
  <c r="X325" i="13"/>
  <c r="X3073" i="9"/>
  <c r="W325" i="13"/>
  <c r="W3073" i="9"/>
  <c r="V325" i="13"/>
  <c r="V3073" i="9"/>
  <c r="U325" i="13"/>
  <c r="U3073" i="9"/>
  <c r="T325" i="13"/>
  <c r="T3073" i="9"/>
  <c r="S325" i="13"/>
  <c r="S3073" i="9"/>
  <c r="R325" i="13"/>
  <c r="R3073" i="9"/>
  <c r="Q325" i="13"/>
  <c r="Q3073" i="9"/>
  <c r="P325" i="13"/>
  <c r="P3073" i="9"/>
  <c r="O325" i="13"/>
  <c r="O3073" i="9"/>
  <c r="N325" i="13"/>
  <c r="N3073" i="9"/>
  <c r="M3073" i="9"/>
  <c r="L325" i="13"/>
  <c r="L3073" i="9"/>
  <c r="K325" i="13"/>
  <c r="K3073" i="9"/>
  <c r="J325" i="13"/>
  <c r="J3073" i="9"/>
  <c r="I325" i="13"/>
  <c r="I3073" i="9"/>
  <c r="H325" i="13"/>
  <c r="H3073" i="9"/>
  <c r="G325" i="13"/>
  <c r="G3073" i="9"/>
  <c r="F3073" i="9"/>
  <c r="E3073" i="9"/>
  <c r="D325" i="13"/>
  <c r="D3073" i="9"/>
  <c r="C325" i="13"/>
  <c r="C3073" i="9"/>
  <c r="B3073" i="9"/>
  <c r="A325" i="13"/>
  <c r="A3073" i="9"/>
  <c r="F324" i="13"/>
  <c r="M324" i="13"/>
  <c r="AB324" i="13"/>
  <c r="AB3072" i="9"/>
  <c r="AA324" i="13"/>
  <c r="AA3072" i="9"/>
  <c r="Z324" i="13"/>
  <c r="Z3072" i="9"/>
  <c r="Y324" i="13"/>
  <c r="Y3072" i="9"/>
  <c r="X324" i="13"/>
  <c r="X3072" i="9"/>
  <c r="W324" i="13"/>
  <c r="W3072" i="9"/>
  <c r="V324" i="13"/>
  <c r="V3072" i="9"/>
  <c r="U324" i="13"/>
  <c r="U3072" i="9"/>
  <c r="T324" i="13"/>
  <c r="T3072" i="9"/>
  <c r="S324" i="13"/>
  <c r="S3072" i="9"/>
  <c r="R324" i="13"/>
  <c r="R3072" i="9"/>
  <c r="Q324" i="13"/>
  <c r="Q3072" i="9"/>
  <c r="P324" i="13"/>
  <c r="P3072" i="9"/>
  <c r="O324" i="13"/>
  <c r="O3072" i="9"/>
  <c r="N324" i="13"/>
  <c r="N3072" i="9"/>
  <c r="M3072" i="9"/>
  <c r="L324" i="13"/>
  <c r="L3072" i="9"/>
  <c r="K324" i="13"/>
  <c r="K3072" i="9"/>
  <c r="J324" i="13"/>
  <c r="J3072" i="9"/>
  <c r="I324" i="13"/>
  <c r="I3072" i="9"/>
  <c r="H324" i="13"/>
  <c r="H3072" i="9"/>
  <c r="G324" i="13"/>
  <c r="G3072" i="9"/>
  <c r="F3072" i="9"/>
  <c r="E3072" i="9"/>
  <c r="D324" i="13"/>
  <c r="D3072" i="9"/>
  <c r="C324" i="13"/>
  <c r="C3072" i="9"/>
  <c r="B3072" i="9"/>
  <c r="A324" i="13"/>
  <c r="A3072" i="9"/>
  <c r="F323" i="13"/>
  <c r="M323" i="13"/>
  <c r="AB323" i="13"/>
  <c r="AB3071" i="9"/>
  <c r="AA323" i="13"/>
  <c r="AA3071" i="9"/>
  <c r="Z323" i="13"/>
  <c r="Z3071" i="9"/>
  <c r="Y323" i="13"/>
  <c r="Y3071" i="9"/>
  <c r="X323" i="13"/>
  <c r="X3071" i="9"/>
  <c r="W323" i="13"/>
  <c r="W3071" i="9"/>
  <c r="V323" i="13"/>
  <c r="V3071" i="9"/>
  <c r="U323" i="13"/>
  <c r="U3071" i="9"/>
  <c r="T323" i="13"/>
  <c r="T3071" i="9"/>
  <c r="S323" i="13"/>
  <c r="S3071" i="9"/>
  <c r="R323" i="13"/>
  <c r="R3071" i="9"/>
  <c r="Q323" i="13"/>
  <c r="Q3071" i="9"/>
  <c r="P323" i="13"/>
  <c r="P3071" i="9"/>
  <c r="O323" i="13"/>
  <c r="O3071" i="9"/>
  <c r="N323" i="13"/>
  <c r="N3071" i="9"/>
  <c r="M3071" i="9"/>
  <c r="L323" i="13"/>
  <c r="L3071" i="9"/>
  <c r="K323" i="13"/>
  <c r="K3071" i="9"/>
  <c r="J323" i="13"/>
  <c r="J3071" i="9"/>
  <c r="I323" i="13"/>
  <c r="I3071" i="9"/>
  <c r="H323" i="13"/>
  <c r="H3071" i="9"/>
  <c r="G323" i="13"/>
  <c r="G3071" i="9"/>
  <c r="F3071" i="9"/>
  <c r="E3071" i="9"/>
  <c r="D323" i="13"/>
  <c r="D3071" i="9"/>
  <c r="C323" i="13"/>
  <c r="C3071" i="9"/>
  <c r="B3071" i="9"/>
  <c r="A323" i="13"/>
  <c r="A3071" i="9"/>
  <c r="F322" i="13"/>
  <c r="M322" i="13"/>
  <c r="AB322" i="13"/>
  <c r="AB3070" i="9"/>
  <c r="AA322" i="13"/>
  <c r="AA3070" i="9"/>
  <c r="Z322" i="13"/>
  <c r="Z3070" i="9"/>
  <c r="Y322" i="13"/>
  <c r="Y3070" i="9"/>
  <c r="X322" i="13"/>
  <c r="X3070" i="9"/>
  <c r="W322" i="13"/>
  <c r="W3070" i="9"/>
  <c r="V322" i="13"/>
  <c r="V3070" i="9"/>
  <c r="U322" i="13"/>
  <c r="U3070" i="9"/>
  <c r="T322" i="13"/>
  <c r="T3070" i="9"/>
  <c r="S322" i="13"/>
  <c r="S3070" i="9"/>
  <c r="R322" i="13"/>
  <c r="R3070" i="9"/>
  <c r="Q322" i="13"/>
  <c r="Q3070" i="9"/>
  <c r="P322" i="13"/>
  <c r="P3070" i="9"/>
  <c r="O322" i="13"/>
  <c r="O3070" i="9"/>
  <c r="N322" i="13"/>
  <c r="N3070" i="9"/>
  <c r="M3070" i="9"/>
  <c r="L322" i="13"/>
  <c r="L3070" i="9"/>
  <c r="K322" i="13"/>
  <c r="K3070" i="9"/>
  <c r="J322" i="13"/>
  <c r="J3070" i="9"/>
  <c r="I322" i="13"/>
  <c r="I3070" i="9"/>
  <c r="H322" i="13"/>
  <c r="H3070" i="9"/>
  <c r="G322" i="13"/>
  <c r="G3070" i="9"/>
  <c r="F3070" i="9"/>
  <c r="E3070" i="9"/>
  <c r="D322" i="13"/>
  <c r="D3070" i="9"/>
  <c r="C322" i="13"/>
  <c r="C3070" i="9"/>
  <c r="B3070" i="9"/>
  <c r="A322" i="13"/>
  <c r="A3070" i="9"/>
  <c r="F321" i="13"/>
  <c r="M321" i="13"/>
  <c r="AB321" i="13"/>
  <c r="AB3069" i="9"/>
  <c r="AA321" i="13"/>
  <c r="AA3069" i="9"/>
  <c r="Z321" i="13"/>
  <c r="Z3069" i="9"/>
  <c r="Y321" i="13"/>
  <c r="Y3069" i="9"/>
  <c r="X321" i="13"/>
  <c r="X3069" i="9"/>
  <c r="W321" i="13"/>
  <c r="W3069" i="9"/>
  <c r="V321" i="13"/>
  <c r="V3069" i="9"/>
  <c r="U321" i="13"/>
  <c r="U3069" i="9"/>
  <c r="T321" i="13"/>
  <c r="T3069" i="9"/>
  <c r="S321" i="13"/>
  <c r="S3069" i="9"/>
  <c r="R321" i="13"/>
  <c r="R3069" i="9"/>
  <c r="Q321" i="13"/>
  <c r="Q3069" i="9"/>
  <c r="P321" i="13"/>
  <c r="P3069" i="9"/>
  <c r="O321" i="13"/>
  <c r="O3069" i="9"/>
  <c r="N321" i="13"/>
  <c r="N3069" i="9"/>
  <c r="M3069" i="9"/>
  <c r="L321" i="13"/>
  <c r="L3069" i="9"/>
  <c r="K321" i="13"/>
  <c r="K3069" i="9"/>
  <c r="J321" i="13"/>
  <c r="J3069" i="9"/>
  <c r="I321" i="13"/>
  <c r="I3069" i="9"/>
  <c r="H321" i="13"/>
  <c r="H3069" i="9"/>
  <c r="G321" i="13"/>
  <c r="G3069" i="9"/>
  <c r="F3069" i="9"/>
  <c r="E3069" i="9"/>
  <c r="D321" i="13"/>
  <c r="D3069" i="9"/>
  <c r="C321" i="13"/>
  <c r="C3069" i="9"/>
  <c r="B3069" i="9"/>
  <c r="A321" i="13"/>
  <c r="A3069" i="9"/>
  <c r="F320" i="13"/>
  <c r="M320" i="13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AB320" i="13"/>
  <c r="AB3068" i="9"/>
  <c r="AA320" i="13"/>
  <c r="AA3068" i="9"/>
  <c r="Z320" i="13"/>
  <c r="Z3068" i="9"/>
  <c r="Y320" i="13"/>
  <c r="Y3068" i="9"/>
  <c r="X320" i="13"/>
  <c r="X3068" i="9"/>
  <c r="W320" i="13"/>
  <c r="W3068" i="9"/>
  <c r="V320" i="13"/>
  <c r="V3068" i="9"/>
  <c r="U320" i="13"/>
  <c r="U3068" i="9"/>
  <c r="T320" i="13"/>
  <c r="T3068" i="9"/>
  <c r="S320" i="13"/>
  <c r="S3068" i="9"/>
  <c r="R320" i="13"/>
  <c r="R3068" i="9"/>
  <c r="Q320" i="13"/>
  <c r="Q3068" i="9"/>
  <c r="P320" i="13"/>
  <c r="P3068" i="9"/>
  <c r="O320" i="13"/>
  <c r="O3068" i="9"/>
  <c r="N320" i="13"/>
  <c r="N3068" i="9"/>
  <c r="M3068" i="9"/>
  <c r="V28" i="4"/>
  <c r="L320" i="13"/>
  <c r="L3068" i="9"/>
  <c r="V27" i="4"/>
  <c r="K320" i="13"/>
  <c r="K3068" i="9"/>
  <c r="V26" i="4"/>
  <c r="J320" i="13"/>
  <c r="J3068" i="9"/>
  <c r="V25" i="4"/>
  <c r="I320" i="13"/>
  <c r="I3068" i="9"/>
  <c r="V24" i="4"/>
  <c r="H320" i="13"/>
  <c r="H3068" i="9"/>
  <c r="V23" i="4"/>
  <c r="G320" i="13"/>
  <c r="G3068" i="9"/>
  <c r="F3068" i="9"/>
  <c r="E3068" i="9"/>
  <c r="V21" i="4"/>
  <c r="D320" i="13"/>
  <c r="D3068" i="9"/>
  <c r="C320" i="13"/>
  <c r="C3068" i="9"/>
  <c r="B3068" i="9"/>
  <c r="A320" i="13"/>
  <c r="A3068" i="9"/>
  <c r="F319" i="13"/>
  <c r="M319" i="13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AB319" i="13"/>
  <c r="AB3067" i="9"/>
  <c r="AA319" i="13"/>
  <c r="AA3067" i="9"/>
  <c r="Z319" i="13"/>
  <c r="Z3067" i="9"/>
  <c r="Y319" i="13"/>
  <c r="Y3067" i="9"/>
  <c r="X319" i="13"/>
  <c r="X3067" i="9"/>
  <c r="W319" i="13"/>
  <c r="W3067" i="9"/>
  <c r="V319" i="13"/>
  <c r="V3067" i="9"/>
  <c r="U319" i="13"/>
  <c r="U3067" i="9"/>
  <c r="T319" i="13"/>
  <c r="T3067" i="9"/>
  <c r="S319" i="13"/>
  <c r="S3067" i="9"/>
  <c r="R319" i="13"/>
  <c r="R3067" i="9"/>
  <c r="Q319" i="13"/>
  <c r="Q3067" i="9"/>
  <c r="P319" i="13"/>
  <c r="P3067" i="9"/>
  <c r="O319" i="13"/>
  <c r="O3067" i="9"/>
  <c r="N319" i="13"/>
  <c r="N3067" i="9"/>
  <c r="M3067" i="9"/>
  <c r="L319" i="13"/>
  <c r="L3067" i="9"/>
  <c r="K319" i="13"/>
  <c r="K3067" i="9"/>
  <c r="J319" i="13"/>
  <c r="J3067" i="9"/>
  <c r="I319" i="13"/>
  <c r="I3067" i="9"/>
  <c r="H319" i="13"/>
  <c r="H3067" i="9"/>
  <c r="G319" i="13"/>
  <c r="G3067" i="9"/>
  <c r="F3067" i="9"/>
  <c r="E3067" i="9"/>
  <c r="D319" i="13"/>
  <c r="D3067" i="9"/>
  <c r="C319" i="13"/>
  <c r="C3067" i="9"/>
  <c r="B3067" i="9"/>
  <c r="A319" i="13"/>
  <c r="A3067" i="9"/>
  <c r="F318" i="13"/>
  <c r="M318" i="13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AB318" i="13"/>
  <c r="AB3066" i="9"/>
  <c r="AA318" i="13"/>
  <c r="AA3066" i="9"/>
  <c r="Z318" i="13"/>
  <c r="Z3066" i="9"/>
  <c r="Y318" i="13"/>
  <c r="Y3066" i="9"/>
  <c r="X318" i="13"/>
  <c r="X3066" i="9"/>
  <c r="W318" i="13"/>
  <c r="W3066" i="9"/>
  <c r="V318" i="13"/>
  <c r="V3066" i="9"/>
  <c r="U318" i="13"/>
  <c r="U3066" i="9"/>
  <c r="T318" i="13"/>
  <c r="T3066" i="9"/>
  <c r="S318" i="13"/>
  <c r="S3066" i="9"/>
  <c r="R318" i="13"/>
  <c r="R3066" i="9"/>
  <c r="Q318" i="13"/>
  <c r="Q3066" i="9"/>
  <c r="P318" i="13"/>
  <c r="P3066" i="9"/>
  <c r="O318" i="13"/>
  <c r="O3066" i="9"/>
  <c r="N318" i="13"/>
  <c r="N3066" i="9"/>
  <c r="M3066" i="9"/>
  <c r="L318" i="13"/>
  <c r="L3066" i="9"/>
  <c r="K318" i="13"/>
  <c r="K3066" i="9"/>
  <c r="J318" i="13"/>
  <c r="J3066" i="9"/>
  <c r="I318" i="13"/>
  <c r="I3066" i="9"/>
  <c r="H318" i="13"/>
  <c r="H3066" i="9"/>
  <c r="G318" i="13"/>
  <c r="G3066" i="9"/>
  <c r="F3066" i="9"/>
  <c r="E3066" i="9"/>
  <c r="D318" i="13"/>
  <c r="D3066" i="9"/>
  <c r="C318" i="13"/>
  <c r="C3066" i="9"/>
  <c r="B3066" i="9"/>
  <c r="A318" i="13"/>
  <c r="A3066" i="9"/>
  <c r="F317" i="13"/>
  <c r="M317" i="13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AB317" i="13"/>
  <c r="AB3065" i="9"/>
  <c r="AA317" i="13"/>
  <c r="AA3065" i="9"/>
  <c r="Z317" i="13"/>
  <c r="Z3065" i="9"/>
  <c r="Y317" i="13"/>
  <c r="Y3065" i="9"/>
  <c r="X317" i="13"/>
  <c r="X3065" i="9"/>
  <c r="W317" i="13"/>
  <c r="W3065" i="9"/>
  <c r="V317" i="13"/>
  <c r="V3065" i="9"/>
  <c r="U317" i="13"/>
  <c r="U3065" i="9"/>
  <c r="T317" i="13"/>
  <c r="T3065" i="9"/>
  <c r="S317" i="13"/>
  <c r="S3065" i="9"/>
  <c r="R317" i="13"/>
  <c r="R3065" i="9"/>
  <c r="Q317" i="13"/>
  <c r="Q3065" i="9"/>
  <c r="P317" i="13"/>
  <c r="P3065" i="9"/>
  <c r="O317" i="13"/>
  <c r="O3065" i="9"/>
  <c r="N317" i="13"/>
  <c r="N3065" i="9"/>
  <c r="M3065" i="9"/>
  <c r="L317" i="13"/>
  <c r="L3065" i="9"/>
  <c r="K317" i="13"/>
  <c r="K3065" i="9"/>
  <c r="J317" i="13"/>
  <c r="J3065" i="9"/>
  <c r="I317" i="13"/>
  <c r="I3065" i="9"/>
  <c r="H317" i="13"/>
  <c r="H3065" i="9"/>
  <c r="G317" i="13"/>
  <c r="G3065" i="9"/>
  <c r="F3065" i="9"/>
  <c r="D317" i="13"/>
  <c r="D3065" i="9"/>
  <c r="C317" i="13"/>
  <c r="C3065" i="9"/>
  <c r="B3065" i="9"/>
  <c r="A317" i="13"/>
  <c r="A3065" i="9"/>
  <c r="F316" i="13"/>
  <c r="M316" i="13"/>
  <c r="AB316" i="13"/>
  <c r="AB3064" i="9"/>
  <c r="AA316" i="13"/>
  <c r="AA3064" i="9"/>
  <c r="Z316" i="13"/>
  <c r="Z3064" i="9"/>
  <c r="Y316" i="13"/>
  <c r="Y3064" i="9"/>
  <c r="X316" i="13"/>
  <c r="X3064" i="9"/>
  <c r="W316" i="13"/>
  <c r="W3064" i="9"/>
  <c r="V316" i="13"/>
  <c r="V3064" i="9"/>
  <c r="U316" i="13"/>
  <c r="U3064" i="9"/>
  <c r="T316" i="13"/>
  <c r="T3064" i="9"/>
  <c r="S316" i="13"/>
  <c r="S3064" i="9"/>
  <c r="R316" i="13"/>
  <c r="R3064" i="9"/>
  <c r="Q316" i="13"/>
  <c r="Q3064" i="9"/>
  <c r="P316" i="13"/>
  <c r="P3064" i="9"/>
  <c r="O316" i="13"/>
  <c r="O3064" i="9"/>
  <c r="N316" i="13"/>
  <c r="N3064" i="9"/>
  <c r="M3064" i="9"/>
  <c r="L316" i="13"/>
  <c r="L3064" i="9"/>
  <c r="K316" i="13"/>
  <c r="K3064" i="9"/>
  <c r="J316" i="13"/>
  <c r="J3064" i="9"/>
  <c r="I316" i="13"/>
  <c r="I3064" i="9"/>
  <c r="H316" i="13"/>
  <c r="H3064" i="9"/>
  <c r="G316" i="13"/>
  <c r="G3064" i="9"/>
  <c r="F3064" i="9"/>
  <c r="E3064" i="9"/>
  <c r="D316" i="13"/>
  <c r="D3064" i="9"/>
  <c r="C316" i="13"/>
  <c r="C3064" i="9"/>
  <c r="B3064" i="9"/>
  <c r="A316" i="13"/>
  <c r="A3064" i="9"/>
  <c r="F315" i="13"/>
  <c r="M315" i="13"/>
  <c r="AB315" i="13"/>
  <c r="AB3063" i="9"/>
  <c r="AA315" i="13"/>
  <c r="AA3063" i="9"/>
  <c r="Z315" i="13"/>
  <c r="Z3063" i="9"/>
  <c r="Y315" i="13"/>
  <c r="Y3063" i="9"/>
  <c r="X315" i="13"/>
  <c r="X3063" i="9"/>
  <c r="W315" i="13"/>
  <c r="W3063" i="9"/>
  <c r="V315" i="13"/>
  <c r="V3063" i="9"/>
  <c r="U315" i="13"/>
  <c r="U3063" i="9"/>
  <c r="T315" i="13"/>
  <c r="T3063" i="9"/>
  <c r="S315" i="13"/>
  <c r="S3063" i="9"/>
  <c r="R315" i="13"/>
  <c r="R3063" i="9"/>
  <c r="Q315" i="13"/>
  <c r="Q3063" i="9"/>
  <c r="P315" i="13"/>
  <c r="P3063" i="9"/>
  <c r="O315" i="13"/>
  <c r="O3063" i="9"/>
  <c r="N315" i="13"/>
  <c r="N3063" i="9"/>
  <c r="M3063" i="9"/>
  <c r="L315" i="13"/>
  <c r="L3063" i="9"/>
  <c r="K315" i="13"/>
  <c r="K3063" i="9"/>
  <c r="J315" i="13"/>
  <c r="J3063" i="9"/>
  <c r="I315" i="13"/>
  <c r="I3063" i="9"/>
  <c r="H315" i="13"/>
  <c r="H3063" i="9"/>
  <c r="G315" i="13"/>
  <c r="G3063" i="9"/>
  <c r="F3063" i="9"/>
  <c r="E3063" i="9"/>
  <c r="D315" i="13"/>
  <c r="D3063" i="9"/>
  <c r="C315" i="13"/>
  <c r="C3063" i="9"/>
  <c r="B3063" i="9"/>
  <c r="A315" i="13"/>
  <c r="A3063" i="9"/>
  <c r="F314" i="13"/>
  <c r="M314" i="13"/>
  <c r="AB314" i="13"/>
  <c r="AB3062" i="9"/>
  <c r="AA314" i="13"/>
  <c r="AA3062" i="9"/>
  <c r="Z314" i="13"/>
  <c r="Z3062" i="9"/>
  <c r="Y314" i="13"/>
  <c r="Y3062" i="9"/>
  <c r="X314" i="13"/>
  <c r="X3062" i="9"/>
  <c r="W314" i="13"/>
  <c r="W3062" i="9"/>
  <c r="V314" i="13"/>
  <c r="V3062" i="9"/>
  <c r="U314" i="13"/>
  <c r="U3062" i="9"/>
  <c r="T314" i="13"/>
  <c r="T3062" i="9"/>
  <c r="S314" i="13"/>
  <c r="S3062" i="9"/>
  <c r="R314" i="13"/>
  <c r="R3062" i="9"/>
  <c r="Q314" i="13"/>
  <c r="Q3062" i="9"/>
  <c r="P314" i="13"/>
  <c r="P3062" i="9"/>
  <c r="O314" i="13"/>
  <c r="O3062" i="9"/>
  <c r="N314" i="13"/>
  <c r="N3062" i="9"/>
  <c r="M3062" i="9"/>
  <c r="L314" i="13"/>
  <c r="L3062" i="9"/>
  <c r="K314" i="13"/>
  <c r="K3062" i="9"/>
  <c r="J314" i="13"/>
  <c r="J3062" i="9"/>
  <c r="I314" i="13"/>
  <c r="I3062" i="9"/>
  <c r="H314" i="13"/>
  <c r="H3062" i="9"/>
  <c r="G314" i="13"/>
  <c r="G3062" i="9"/>
  <c r="F3062" i="9"/>
  <c r="E3062" i="9"/>
  <c r="D314" i="13"/>
  <c r="D3062" i="9"/>
  <c r="C314" i="13"/>
  <c r="C3062" i="9"/>
  <c r="B3062" i="9"/>
  <c r="A314" i="13"/>
  <c r="A3062" i="9"/>
  <c r="F313" i="13"/>
  <c r="M313" i="13"/>
  <c r="AB313" i="13"/>
  <c r="AB3061" i="9"/>
  <c r="AA313" i="13"/>
  <c r="AA3061" i="9"/>
  <c r="Z313" i="13"/>
  <c r="Z3061" i="9"/>
  <c r="Y313" i="13"/>
  <c r="Y3061" i="9"/>
  <c r="X313" i="13"/>
  <c r="X3061" i="9"/>
  <c r="W313" i="13"/>
  <c r="W3061" i="9"/>
  <c r="V313" i="13"/>
  <c r="V3061" i="9"/>
  <c r="U313" i="13"/>
  <c r="U3061" i="9"/>
  <c r="T313" i="13"/>
  <c r="T3061" i="9"/>
  <c r="S313" i="13"/>
  <c r="S3061" i="9"/>
  <c r="R313" i="13"/>
  <c r="R3061" i="9"/>
  <c r="Q313" i="13"/>
  <c r="Q3061" i="9"/>
  <c r="P313" i="13"/>
  <c r="P3061" i="9"/>
  <c r="O313" i="13"/>
  <c r="O3061" i="9"/>
  <c r="N313" i="13"/>
  <c r="N3061" i="9"/>
  <c r="M3061" i="9"/>
  <c r="L313" i="13"/>
  <c r="L3061" i="9"/>
  <c r="K313" i="13"/>
  <c r="K3061" i="9"/>
  <c r="J313" i="13"/>
  <c r="J3061" i="9"/>
  <c r="I313" i="13"/>
  <c r="I3061" i="9"/>
  <c r="H313" i="13"/>
  <c r="H3061" i="9"/>
  <c r="G313" i="13"/>
  <c r="G3061" i="9"/>
  <c r="F3061" i="9"/>
  <c r="E3061" i="9"/>
  <c r="D313" i="13"/>
  <c r="D3061" i="9"/>
  <c r="C313" i="13"/>
  <c r="C3061" i="9"/>
  <c r="B3061" i="9"/>
  <c r="A313" i="13"/>
  <c r="A3061" i="9"/>
  <c r="F312" i="13"/>
  <c r="M312" i="13"/>
  <c r="AB312" i="13"/>
  <c r="AB3060" i="9"/>
  <c r="AA312" i="13"/>
  <c r="AA3060" i="9"/>
  <c r="Z312" i="13"/>
  <c r="Z3060" i="9"/>
  <c r="Y312" i="13"/>
  <c r="Y3060" i="9"/>
  <c r="X312" i="13"/>
  <c r="X3060" i="9"/>
  <c r="W312" i="13"/>
  <c r="W3060" i="9"/>
  <c r="V312" i="13"/>
  <c r="V3060" i="9"/>
  <c r="U312" i="13"/>
  <c r="U3060" i="9"/>
  <c r="T312" i="13"/>
  <c r="T3060" i="9"/>
  <c r="S312" i="13"/>
  <c r="S3060" i="9"/>
  <c r="R312" i="13"/>
  <c r="R3060" i="9"/>
  <c r="Q312" i="13"/>
  <c r="Q3060" i="9"/>
  <c r="P312" i="13"/>
  <c r="P3060" i="9"/>
  <c r="O312" i="13"/>
  <c r="O3060" i="9"/>
  <c r="N312" i="13"/>
  <c r="N3060" i="9"/>
  <c r="M3060" i="9"/>
  <c r="L312" i="13"/>
  <c r="L3060" i="9"/>
  <c r="K312" i="13"/>
  <c r="K3060" i="9"/>
  <c r="J312" i="13"/>
  <c r="J3060" i="9"/>
  <c r="I312" i="13"/>
  <c r="I3060" i="9"/>
  <c r="H312" i="13"/>
  <c r="H3060" i="9"/>
  <c r="G312" i="13"/>
  <c r="G3060" i="9"/>
  <c r="F3060" i="9"/>
  <c r="E3060" i="9"/>
  <c r="D312" i="13"/>
  <c r="D3060" i="9"/>
  <c r="C312" i="13"/>
  <c r="C3060" i="9"/>
  <c r="B3060" i="9"/>
  <c r="A312" i="13"/>
  <c r="A3060" i="9"/>
  <c r="F311" i="13"/>
  <c r="M311" i="13"/>
  <c r="AB311" i="13"/>
  <c r="AB3059" i="9"/>
  <c r="AA311" i="13"/>
  <c r="AA3059" i="9"/>
  <c r="Z311" i="13"/>
  <c r="Z3059" i="9"/>
  <c r="Y311" i="13"/>
  <c r="Y3059" i="9"/>
  <c r="X311" i="13"/>
  <c r="X3059" i="9"/>
  <c r="W311" i="13"/>
  <c r="W3059" i="9"/>
  <c r="V311" i="13"/>
  <c r="V3059" i="9"/>
  <c r="U311" i="13"/>
  <c r="U3059" i="9"/>
  <c r="T311" i="13"/>
  <c r="T3059" i="9"/>
  <c r="S311" i="13"/>
  <c r="S3059" i="9"/>
  <c r="R311" i="13"/>
  <c r="R3059" i="9"/>
  <c r="Q311" i="13"/>
  <c r="Q3059" i="9"/>
  <c r="P311" i="13"/>
  <c r="P3059" i="9"/>
  <c r="O311" i="13"/>
  <c r="O3059" i="9"/>
  <c r="N311" i="13"/>
  <c r="N3059" i="9"/>
  <c r="M3059" i="9"/>
  <c r="L311" i="13"/>
  <c r="L3059" i="9"/>
  <c r="K311" i="13"/>
  <c r="K3059" i="9"/>
  <c r="J311" i="13"/>
  <c r="J3059" i="9"/>
  <c r="I311" i="13"/>
  <c r="I3059" i="9"/>
  <c r="H311" i="13"/>
  <c r="H3059" i="9"/>
  <c r="G311" i="13"/>
  <c r="G3059" i="9"/>
  <c r="F3059" i="9"/>
  <c r="E3059" i="9"/>
  <c r="D311" i="13"/>
  <c r="D3059" i="9"/>
  <c r="C311" i="13"/>
  <c r="C3059" i="9"/>
  <c r="B3059" i="9"/>
  <c r="A311" i="13"/>
  <c r="A3059" i="9"/>
  <c r="F310" i="13"/>
  <c r="M310" i="13"/>
  <c r="AB310" i="13"/>
  <c r="AB3058" i="9"/>
  <c r="AA310" i="13"/>
  <c r="AA3058" i="9"/>
  <c r="Z310" i="13"/>
  <c r="Z3058" i="9"/>
  <c r="Y310" i="13"/>
  <c r="Y3058" i="9"/>
  <c r="X310" i="13"/>
  <c r="X3058" i="9"/>
  <c r="W310" i="13"/>
  <c r="W3058" i="9"/>
  <c r="V310" i="13"/>
  <c r="V3058" i="9"/>
  <c r="U310" i="13"/>
  <c r="U3058" i="9"/>
  <c r="T310" i="13"/>
  <c r="T3058" i="9"/>
  <c r="S310" i="13"/>
  <c r="S3058" i="9"/>
  <c r="R310" i="13"/>
  <c r="R3058" i="9"/>
  <c r="Q310" i="13"/>
  <c r="Q3058" i="9"/>
  <c r="P310" i="13"/>
  <c r="P3058" i="9"/>
  <c r="O310" i="13"/>
  <c r="O3058" i="9"/>
  <c r="N310" i="13"/>
  <c r="N3058" i="9"/>
  <c r="M3058" i="9"/>
  <c r="L310" i="13"/>
  <c r="L3058" i="9"/>
  <c r="K310" i="13"/>
  <c r="K3058" i="9"/>
  <c r="J310" i="13"/>
  <c r="J3058" i="9"/>
  <c r="I310" i="13"/>
  <c r="I3058" i="9"/>
  <c r="H310" i="13"/>
  <c r="H3058" i="9"/>
  <c r="G310" i="13"/>
  <c r="G3058" i="9"/>
  <c r="F3058" i="9"/>
  <c r="E3058" i="9"/>
  <c r="D310" i="13"/>
  <c r="D3058" i="9"/>
  <c r="C310" i="13"/>
  <c r="C3058" i="9"/>
  <c r="B3058" i="9"/>
  <c r="A310" i="13"/>
  <c r="A3058" i="9"/>
  <c r="F309" i="13"/>
  <c r="M309" i="13"/>
  <c r="AB309" i="13"/>
  <c r="AB3057" i="9"/>
  <c r="AA309" i="13"/>
  <c r="AA3057" i="9"/>
  <c r="Z309" i="13"/>
  <c r="Z3057" i="9"/>
  <c r="Y309" i="13"/>
  <c r="Y3057" i="9"/>
  <c r="X309" i="13"/>
  <c r="X3057" i="9"/>
  <c r="W309" i="13"/>
  <c r="W3057" i="9"/>
  <c r="V309" i="13"/>
  <c r="V3057" i="9"/>
  <c r="U309" i="13"/>
  <c r="U3057" i="9"/>
  <c r="T309" i="13"/>
  <c r="T3057" i="9"/>
  <c r="S309" i="13"/>
  <c r="S3057" i="9"/>
  <c r="R309" i="13"/>
  <c r="R3057" i="9"/>
  <c r="Q309" i="13"/>
  <c r="Q3057" i="9"/>
  <c r="P309" i="13"/>
  <c r="P3057" i="9"/>
  <c r="O309" i="13"/>
  <c r="O3057" i="9"/>
  <c r="N309" i="13"/>
  <c r="N3057" i="9"/>
  <c r="M3057" i="9"/>
  <c r="L309" i="13"/>
  <c r="L3057" i="9"/>
  <c r="K309" i="13"/>
  <c r="K3057" i="9"/>
  <c r="J309" i="13"/>
  <c r="J3057" i="9"/>
  <c r="I309" i="13"/>
  <c r="I3057" i="9"/>
  <c r="H309" i="13"/>
  <c r="H3057" i="9"/>
  <c r="G309" i="13"/>
  <c r="G3057" i="9"/>
  <c r="F3057" i="9"/>
  <c r="E3057" i="9"/>
  <c r="D309" i="13"/>
  <c r="D3057" i="9"/>
  <c r="C309" i="13"/>
  <c r="C3057" i="9"/>
  <c r="B3057" i="9"/>
  <c r="A309" i="13"/>
  <c r="A3057" i="9"/>
  <c r="F308" i="13"/>
  <c r="M308" i="13"/>
  <c r="AB308" i="13"/>
  <c r="AB3056" i="9"/>
  <c r="AA308" i="13"/>
  <c r="AA3056" i="9"/>
  <c r="Z308" i="13"/>
  <c r="Z3056" i="9"/>
  <c r="Y308" i="13"/>
  <c r="Y3056" i="9"/>
  <c r="X308" i="13"/>
  <c r="X3056" i="9"/>
  <c r="W308" i="13"/>
  <c r="W3056" i="9"/>
  <c r="V308" i="13"/>
  <c r="V3056" i="9"/>
  <c r="U308" i="13"/>
  <c r="U3056" i="9"/>
  <c r="T308" i="13"/>
  <c r="T3056" i="9"/>
  <c r="S308" i="13"/>
  <c r="S3056" i="9"/>
  <c r="R308" i="13"/>
  <c r="R3056" i="9"/>
  <c r="Q308" i="13"/>
  <c r="Q3056" i="9"/>
  <c r="P308" i="13"/>
  <c r="P3056" i="9"/>
  <c r="O308" i="13"/>
  <c r="O3056" i="9"/>
  <c r="N308" i="13"/>
  <c r="N3056" i="9"/>
  <c r="M3056" i="9"/>
  <c r="L308" i="13"/>
  <c r="L3056" i="9"/>
  <c r="K308" i="13"/>
  <c r="K3056" i="9"/>
  <c r="J308" i="13"/>
  <c r="J3056" i="9"/>
  <c r="I308" i="13"/>
  <c r="I3056" i="9"/>
  <c r="H308" i="13"/>
  <c r="H3056" i="9"/>
  <c r="G308" i="13"/>
  <c r="G3056" i="9"/>
  <c r="F3056" i="9"/>
  <c r="E3056" i="9"/>
  <c r="D308" i="13"/>
  <c r="D3056" i="9"/>
  <c r="C308" i="13"/>
  <c r="C3056" i="9"/>
  <c r="B3056" i="9"/>
  <c r="A308" i="13"/>
  <c r="A3056" i="9"/>
  <c r="F307" i="13"/>
  <c r="M307" i="13"/>
  <c r="AB307" i="13"/>
  <c r="AB3055" i="9"/>
  <c r="AA307" i="13"/>
  <c r="AA3055" i="9"/>
  <c r="Z307" i="13"/>
  <c r="Z3055" i="9"/>
  <c r="Y307" i="13"/>
  <c r="Y3055" i="9"/>
  <c r="X307" i="13"/>
  <c r="X3055" i="9"/>
  <c r="W307" i="13"/>
  <c r="W3055" i="9"/>
  <c r="V307" i="13"/>
  <c r="V3055" i="9"/>
  <c r="U307" i="13"/>
  <c r="U3055" i="9"/>
  <c r="T307" i="13"/>
  <c r="T3055" i="9"/>
  <c r="S307" i="13"/>
  <c r="S3055" i="9"/>
  <c r="R307" i="13"/>
  <c r="R3055" i="9"/>
  <c r="Q307" i="13"/>
  <c r="Q3055" i="9"/>
  <c r="P307" i="13"/>
  <c r="P3055" i="9"/>
  <c r="O307" i="13"/>
  <c r="O3055" i="9"/>
  <c r="N307" i="13"/>
  <c r="N3055" i="9"/>
  <c r="M3055" i="9"/>
  <c r="L307" i="13"/>
  <c r="L3055" i="9"/>
  <c r="K307" i="13"/>
  <c r="K3055" i="9"/>
  <c r="J307" i="13"/>
  <c r="J3055" i="9"/>
  <c r="I307" i="13"/>
  <c r="I3055" i="9"/>
  <c r="H307" i="13"/>
  <c r="H3055" i="9"/>
  <c r="G307" i="13"/>
  <c r="G3055" i="9"/>
  <c r="F3055" i="9"/>
  <c r="E3055" i="9"/>
  <c r="D307" i="13"/>
  <c r="D3055" i="9"/>
  <c r="C307" i="13"/>
  <c r="C3055" i="9"/>
  <c r="B3055" i="9"/>
  <c r="A307" i="13"/>
  <c r="A3055" i="9"/>
  <c r="F306" i="13"/>
  <c r="M306" i="13"/>
  <c r="AB306" i="13"/>
  <c r="AB3054" i="9"/>
  <c r="AA306" i="13"/>
  <c r="AA3054" i="9"/>
  <c r="Z306" i="13"/>
  <c r="Z3054" i="9"/>
  <c r="Y306" i="13"/>
  <c r="Y3054" i="9"/>
  <c r="X306" i="13"/>
  <c r="X3054" i="9"/>
  <c r="W306" i="13"/>
  <c r="W3054" i="9"/>
  <c r="V306" i="13"/>
  <c r="V3054" i="9"/>
  <c r="U306" i="13"/>
  <c r="U3054" i="9"/>
  <c r="T306" i="13"/>
  <c r="T3054" i="9"/>
  <c r="S306" i="13"/>
  <c r="S3054" i="9"/>
  <c r="R306" i="13"/>
  <c r="R3054" i="9"/>
  <c r="Q306" i="13"/>
  <c r="Q3054" i="9"/>
  <c r="P306" i="13"/>
  <c r="P3054" i="9"/>
  <c r="O306" i="13"/>
  <c r="O3054" i="9"/>
  <c r="N306" i="13"/>
  <c r="N3054" i="9"/>
  <c r="M3054" i="9"/>
  <c r="L306" i="13"/>
  <c r="L3054" i="9"/>
  <c r="K306" i="13"/>
  <c r="K3054" i="9"/>
  <c r="J306" i="13"/>
  <c r="J3054" i="9"/>
  <c r="I306" i="13"/>
  <c r="I3054" i="9"/>
  <c r="H306" i="13"/>
  <c r="H3054" i="9"/>
  <c r="G306" i="13"/>
  <c r="G3054" i="9"/>
  <c r="F3054" i="9"/>
  <c r="E3054" i="9"/>
  <c r="D306" i="13"/>
  <c r="D3054" i="9"/>
  <c r="C306" i="13"/>
  <c r="C3054" i="9"/>
  <c r="B3054" i="9"/>
  <c r="A306" i="13"/>
  <c r="A3054" i="9"/>
  <c r="F305" i="13"/>
  <c r="M305" i="13"/>
  <c r="AB305" i="13"/>
  <c r="AB3053" i="9"/>
  <c r="AA305" i="13"/>
  <c r="AA3053" i="9"/>
  <c r="Z305" i="13"/>
  <c r="Z3053" i="9"/>
  <c r="Y305" i="13"/>
  <c r="Y3053" i="9"/>
  <c r="X305" i="13"/>
  <c r="X3053" i="9"/>
  <c r="W305" i="13"/>
  <c r="W3053" i="9"/>
  <c r="V305" i="13"/>
  <c r="V3053" i="9"/>
  <c r="U305" i="13"/>
  <c r="U3053" i="9"/>
  <c r="T305" i="13"/>
  <c r="T3053" i="9"/>
  <c r="S305" i="13"/>
  <c r="S3053" i="9"/>
  <c r="R305" i="13"/>
  <c r="R3053" i="9"/>
  <c r="Q305" i="13"/>
  <c r="Q3053" i="9"/>
  <c r="P305" i="13"/>
  <c r="P3053" i="9"/>
  <c r="O305" i="13"/>
  <c r="O3053" i="9"/>
  <c r="N305" i="13"/>
  <c r="N3053" i="9"/>
  <c r="M3053" i="9"/>
  <c r="L305" i="13"/>
  <c r="L3053" i="9"/>
  <c r="K305" i="13"/>
  <c r="K3053" i="9"/>
  <c r="J305" i="13"/>
  <c r="J3053" i="9"/>
  <c r="I305" i="13"/>
  <c r="I3053" i="9"/>
  <c r="H305" i="13"/>
  <c r="H3053" i="9"/>
  <c r="G305" i="13"/>
  <c r="G3053" i="9"/>
  <c r="F3053" i="9"/>
  <c r="E3053" i="9"/>
  <c r="D305" i="13"/>
  <c r="D3053" i="9"/>
  <c r="C305" i="13"/>
  <c r="C3053" i="9"/>
  <c r="B3053" i="9"/>
  <c r="A305" i="13"/>
  <c r="A3053" i="9"/>
  <c r="F304" i="13"/>
  <c r="M304" i="13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AB304" i="13"/>
  <c r="AB3052" i="9"/>
  <c r="AA304" i="13"/>
  <c r="AA3052" i="9"/>
  <c r="Z304" i="13"/>
  <c r="Z3052" i="9"/>
  <c r="Y304" i="13"/>
  <c r="Y3052" i="9"/>
  <c r="X304" i="13"/>
  <c r="X3052" i="9"/>
  <c r="W304" i="13"/>
  <c r="W3052" i="9"/>
  <c r="V304" i="13"/>
  <c r="V3052" i="9"/>
  <c r="U304" i="13"/>
  <c r="U3052" i="9"/>
  <c r="T304" i="13"/>
  <c r="T3052" i="9"/>
  <c r="S304" i="13"/>
  <c r="S3052" i="9"/>
  <c r="R304" i="13"/>
  <c r="R3052" i="9"/>
  <c r="Q304" i="13"/>
  <c r="Q3052" i="9"/>
  <c r="P304" i="13"/>
  <c r="P3052" i="9"/>
  <c r="O304" i="13"/>
  <c r="O3052" i="9"/>
  <c r="N304" i="13"/>
  <c r="N3052" i="9"/>
  <c r="M3052" i="9"/>
  <c r="X28" i="4"/>
  <c r="L304" i="13"/>
  <c r="L3052" i="9"/>
  <c r="X27" i="4"/>
  <c r="K304" i="13"/>
  <c r="K3052" i="9"/>
  <c r="X26" i="4"/>
  <c r="J304" i="13"/>
  <c r="J3052" i="9"/>
  <c r="X25" i="4"/>
  <c r="I304" i="13"/>
  <c r="I3052" i="9"/>
  <c r="X24" i="4"/>
  <c r="H304" i="13"/>
  <c r="H3052" i="9"/>
  <c r="X23" i="4"/>
  <c r="G304" i="13"/>
  <c r="G3052" i="9"/>
  <c r="F3052" i="9"/>
  <c r="E3052" i="9"/>
  <c r="X21" i="4"/>
  <c r="D304" i="13"/>
  <c r="D3052" i="9"/>
  <c r="C304" i="13"/>
  <c r="C3052" i="9"/>
  <c r="B3052" i="9"/>
  <c r="A304" i="13"/>
  <c r="A3052" i="9"/>
  <c r="F303" i="13"/>
  <c r="M303" i="13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AB303" i="13"/>
  <c r="AB3051" i="9"/>
  <c r="AA303" i="13"/>
  <c r="AA3051" i="9"/>
  <c r="Z303" i="13"/>
  <c r="Z3051" i="9"/>
  <c r="Y303" i="13"/>
  <c r="Y3051" i="9"/>
  <c r="X303" i="13"/>
  <c r="X3051" i="9"/>
  <c r="W303" i="13"/>
  <c r="W3051" i="9"/>
  <c r="V303" i="13"/>
  <c r="V3051" i="9"/>
  <c r="U303" i="13"/>
  <c r="U3051" i="9"/>
  <c r="T303" i="13"/>
  <c r="T3051" i="9"/>
  <c r="S303" i="13"/>
  <c r="S3051" i="9"/>
  <c r="R303" i="13"/>
  <c r="R3051" i="9"/>
  <c r="Q303" i="13"/>
  <c r="Q3051" i="9"/>
  <c r="P303" i="13"/>
  <c r="P3051" i="9"/>
  <c r="O303" i="13"/>
  <c r="O3051" i="9"/>
  <c r="N303" i="13"/>
  <c r="N3051" i="9"/>
  <c r="M3051" i="9"/>
  <c r="L303" i="13"/>
  <c r="L3051" i="9"/>
  <c r="K303" i="13"/>
  <c r="K3051" i="9"/>
  <c r="J303" i="13"/>
  <c r="J3051" i="9"/>
  <c r="I303" i="13"/>
  <c r="I3051" i="9"/>
  <c r="H303" i="13"/>
  <c r="H3051" i="9"/>
  <c r="G303" i="13"/>
  <c r="G3051" i="9"/>
  <c r="F3051" i="9"/>
  <c r="E3051" i="9"/>
  <c r="D303" i="13"/>
  <c r="D3051" i="9"/>
  <c r="C303" i="13"/>
  <c r="C3051" i="9"/>
  <c r="B3051" i="9"/>
  <c r="A303" i="13"/>
  <c r="A3051" i="9"/>
  <c r="F302" i="13"/>
  <c r="M302" i="13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AB302" i="13"/>
  <c r="AB3050" i="9"/>
  <c r="AA302" i="13"/>
  <c r="AA3050" i="9"/>
  <c r="Z302" i="13"/>
  <c r="Z3050" i="9"/>
  <c r="Y302" i="13"/>
  <c r="Y3050" i="9"/>
  <c r="X302" i="13"/>
  <c r="X3050" i="9"/>
  <c r="W302" i="13"/>
  <c r="W3050" i="9"/>
  <c r="V302" i="13"/>
  <c r="V3050" i="9"/>
  <c r="U302" i="13"/>
  <c r="U3050" i="9"/>
  <c r="T302" i="13"/>
  <c r="T3050" i="9"/>
  <c r="S302" i="13"/>
  <c r="S3050" i="9"/>
  <c r="R302" i="13"/>
  <c r="R3050" i="9"/>
  <c r="Q302" i="13"/>
  <c r="Q3050" i="9"/>
  <c r="P302" i="13"/>
  <c r="P3050" i="9"/>
  <c r="O302" i="13"/>
  <c r="O3050" i="9"/>
  <c r="N302" i="13"/>
  <c r="N3050" i="9"/>
  <c r="M3050" i="9"/>
  <c r="L302" i="13"/>
  <c r="L3050" i="9"/>
  <c r="K302" i="13"/>
  <c r="K3050" i="9"/>
  <c r="J302" i="13"/>
  <c r="J3050" i="9"/>
  <c r="I302" i="13"/>
  <c r="I3050" i="9"/>
  <c r="H302" i="13"/>
  <c r="H3050" i="9"/>
  <c r="G302" i="13"/>
  <c r="G3050" i="9"/>
  <c r="F3050" i="9"/>
  <c r="E3050" i="9"/>
  <c r="D302" i="13"/>
  <c r="D3050" i="9"/>
  <c r="C302" i="13"/>
  <c r="C3050" i="9"/>
  <c r="B3050" i="9"/>
  <c r="A302" i="13"/>
  <c r="A3050" i="9"/>
  <c r="F301" i="13"/>
  <c r="M301" i="13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AB301" i="13"/>
  <c r="AB3049" i="9"/>
  <c r="AA301" i="13"/>
  <c r="AA3049" i="9"/>
  <c r="Z301" i="13"/>
  <c r="Z3049" i="9"/>
  <c r="Y301" i="13"/>
  <c r="Y3049" i="9"/>
  <c r="X301" i="13"/>
  <c r="X3049" i="9"/>
  <c r="W301" i="13"/>
  <c r="W3049" i="9"/>
  <c r="V301" i="13"/>
  <c r="V3049" i="9"/>
  <c r="U301" i="13"/>
  <c r="U3049" i="9"/>
  <c r="T301" i="13"/>
  <c r="T3049" i="9"/>
  <c r="S301" i="13"/>
  <c r="S3049" i="9"/>
  <c r="R301" i="13"/>
  <c r="R3049" i="9"/>
  <c r="Q301" i="13"/>
  <c r="Q3049" i="9"/>
  <c r="P301" i="13"/>
  <c r="P3049" i="9"/>
  <c r="O301" i="13"/>
  <c r="O3049" i="9"/>
  <c r="N301" i="13"/>
  <c r="N3049" i="9"/>
  <c r="M3049" i="9"/>
  <c r="L301" i="13"/>
  <c r="L3049" i="9"/>
  <c r="K301" i="13"/>
  <c r="K3049" i="9"/>
  <c r="J301" i="13"/>
  <c r="J3049" i="9"/>
  <c r="I301" i="13"/>
  <c r="I3049" i="9"/>
  <c r="H301" i="13"/>
  <c r="H3049" i="9"/>
  <c r="G301" i="13"/>
  <c r="G3049" i="9"/>
  <c r="F3049" i="9"/>
  <c r="E3049" i="9"/>
  <c r="D301" i="13"/>
  <c r="D3049" i="9"/>
  <c r="C301" i="13"/>
  <c r="C3049" i="9"/>
  <c r="B3049" i="9"/>
  <c r="A301" i="13"/>
  <c r="A3049" i="9"/>
  <c r="F300" i="13"/>
  <c r="M300" i="13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AB300" i="13"/>
  <c r="AB3048" i="9"/>
  <c r="AA300" i="13"/>
  <c r="AA3048" i="9"/>
  <c r="Z300" i="13"/>
  <c r="Z3048" i="9"/>
  <c r="Y300" i="13"/>
  <c r="Y3048" i="9"/>
  <c r="X300" i="13"/>
  <c r="X3048" i="9"/>
  <c r="W300" i="13"/>
  <c r="W3048" i="9"/>
  <c r="V300" i="13"/>
  <c r="V3048" i="9"/>
  <c r="U300" i="13"/>
  <c r="U3048" i="9"/>
  <c r="T300" i="13"/>
  <c r="T3048" i="9"/>
  <c r="S300" i="13"/>
  <c r="S3048" i="9"/>
  <c r="R300" i="13"/>
  <c r="R3048" i="9"/>
  <c r="Q300" i="13"/>
  <c r="Q3048" i="9"/>
  <c r="P300" i="13"/>
  <c r="P3048" i="9"/>
  <c r="O300" i="13"/>
  <c r="O3048" i="9"/>
  <c r="N300" i="13"/>
  <c r="N3048" i="9"/>
  <c r="M3048" i="9"/>
  <c r="W28" i="4"/>
  <c r="L300" i="13"/>
  <c r="L3048" i="9"/>
  <c r="W27" i="4"/>
  <c r="K300" i="13"/>
  <c r="K3048" i="9"/>
  <c r="W26" i="4"/>
  <c r="J300" i="13"/>
  <c r="J3048" i="9"/>
  <c r="W25" i="4"/>
  <c r="I300" i="13"/>
  <c r="I3048" i="9"/>
  <c r="W24" i="4"/>
  <c r="H300" i="13"/>
  <c r="H3048" i="9"/>
  <c r="W23" i="4"/>
  <c r="G300" i="13"/>
  <c r="G3048" i="9"/>
  <c r="F3048" i="9"/>
  <c r="E3048" i="9"/>
  <c r="W21" i="4"/>
  <c r="D300" i="13"/>
  <c r="D3048" i="9"/>
  <c r="C300" i="13"/>
  <c r="C3048" i="9"/>
  <c r="B3048" i="9"/>
  <c r="A300" i="13"/>
  <c r="A3048" i="9"/>
  <c r="F299" i="13"/>
  <c r="M299" i="13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AB299" i="13"/>
  <c r="AB3047" i="9"/>
  <c r="AA299" i="13"/>
  <c r="AA3047" i="9"/>
  <c r="Z299" i="13"/>
  <c r="Z3047" i="9"/>
  <c r="Y299" i="13"/>
  <c r="Y3047" i="9"/>
  <c r="X299" i="13"/>
  <c r="X3047" i="9"/>
  <c r="W299" i="13"/>
  <c r="W3047" i="9"/>
  <c r="V299" i="13"/>
  <c r="V3047" i="9"/>
  <c r="U299" i="13"/>
  <c r="U3047" i="9"/>
  <c r="T299" i="13"/>
  <c r="T3047" i="9"/>
  <c r="S299" i="13"/>
  <c r="S3047" i="9"/>
  <c r="R299" i="13"/>
  <c r="R3047" i="9"/>
  <c r="Q299" i="13"/>
  <c r="Q3047" i="9"/>
  <c r="P299" i="13"/>
  <c r="P3047" i="9"/>
  <c r="O299" i="13"/>
  <c r="O3047" i="9"/>
  <c r="N299" i="13"/>
  <c r="N3047" i="9"/>
  <c r="M3047" i="9"/>
  <c r="L299" i="13"/>
  <c r="L3047" i="9"/>
  <c r="K299" i="13"/>
  <c r="K3047" i="9"/>
  <c r="J299" i="13"/>
  <c r="J3047" i="9"/>
  <c r="I299" i="13"/>
  <c r="I3047" i="9"/>
  <c r="H299" i="13"/>
  <c r="H3047" i="9"/>
  <c r="G299" i="13"/>
  <c r="G3047" i="9"/>
  <c r="F3047" i="9"/>
  <c r="E3047" i="9"/>
  <c r="D299" i="13"/>
  <c r="D3047" i="9"/>
  <c r="C299" i="13"/>
  <c r="C3047" i="9"/>
  <c r="B3047" i="9"/>
  <c r="A299" i="13"/>
  <c r="A3047" i="9"/>
  <c r="F298" i="13"/>
  <c r="M298" i="13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AB298" i="13"/>
  <c r="AB3046" i="9"/>
  <c r="AA298" i="13"/>
  <c r="AA3046" i="9"/>
  <c r="Z298" i="13"/>
  <c r="Z3046" i="9"/>
  <c r="Y298" i="13"/>
  <c r="Y3046" i="9"/>
  <c r="X298" i="13"/>
  <c r="X3046" i="9"/>
  <c r="W298" i="13"/>
  <c r="W3046" i="9"/>
  <c r="V298" i="13"/>
  <c r="V3046" i="9"/>
  <c r="U298" i="13"/>
  <c r="U3046" i="9"/>
  <c r="T298" i="13"/>
  <c r="T3046" i="9"/>
  <c r="S298" i="13"/>
  <c r="S3046" i="9"/>
  <c r="R298" i="13"/>
  <c r="R3046" i="9"/>
  <c r="Q298" i="13"/>
  <c r="Q3046" i="9"/>
  <c r="P298" i="13"/>
  <c r="P3046" i="9"/>
  <c r="O298" i="13"/>
  <c r="O3046" i="9"/>
  <c r="N298" i="13"/>
  <c r="N3046" i="9"/>
  <c r="M3046" i="9"/>
  <c r="L298" i="13"/>
  <c r="L3046" i="9"/>
  <c r="K298" i="13"/>
  <c r="K3046" i="9"/>
  <c r="J298" i="13"/>
  <c r="J3046" i="9"/>
  <c r="I298" i="13"/>
  <c r="I3046" i="9"/>
  <c r="H298" i="13"/>
  <c r="H3046" i="9"/>
  <c r="G298" i="13"/>
  <c r="G3046" i="9"/>
  <c r="F3046" i="9"/>
  <c r="E3046" i="9"/>
  <c r="D298" i="13"/>
  <c r="D3046" i="9"/>
  <c r="C298" i="13"/>
  <c r="C3046" i="9"/>
  <c r="B3046" i="9"/>
  <c r="A298" i="13"/>
  <c r="A3046" i="9"/>
  <c r="F297" i="13"/>
  <c r="M297" i="13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AB297" i="13"/>
  <c r="AB3045" i="9"/>
  <c r="AA297" i="13"/>
  <c r="AA3045" i="9"/>
  <c r="Z297" i="13"/>
  <c r="Z3045" i="9"/>
  <c r="Y297" i="13"/>
  <c r="Y3045" i="9"/>
  <c r="X297" i="13"/>
  <c r="X3045" i="9"/>
  <c r="W297" i="13"/>
  <c r="W3045" i="9"/>
  <c r="V297" i="13"/>
  <c r="V3045" i="9"/>
  <c r="U297" i="13"/>
  <c r="U3045" i="9"/>
  <c r="T297" i="13"/>
  <c r="T3045" i="9"/>
  <c r="S297" i="13"/>
  <c r="S3045" i="9"/>
  <c r="R297" i="13"/>
  <c r="R3045" i="9"/>
  <c r="Q297" i="13"/>
  <c r="Q3045" i="9"/>
  <c r="P297" i="13"/>
  <c r="P3045" i="9"/>
  <c r="O297" i="13"/>
  <c r="O3045" i="9"/>
  <c r="N297" i="13"/>
  <c r="N3045" i="9"/>
  <c r="M3045" i="9"/>
  <c r="L297" i="13"/>
  <c r="L3045" i="9"/>
  <c r="K297" i="13"/>
  <c r="K3045" i="9"/>
  <c r="J297" i="13"/>
  <c r="J3045" i="9"/>
  <c r="I297" i="13"/>
  <c r="I3045" i="9"/>
  <c r="H297" i="13"/>
  <c r="H3045" i="9"/>
  <c r="G297" i="13"/>
  <c r="G3045" i="9"/>
  <c r="F3045" i="9"/>
  <c r="E3045" i="9"/>
  <c r="D297" i="13"/>
  <c r="D3045" i="9"/>
  <c r="C297" i="13"/>
  <c r="C3045" i="9"/>
  <c r="B3045" i="9"/>
  <c r="A297" i="13"/>
  <c r="A3045" i="9"/>
  <c r="F296" i="13"/>
  <c r="M296" i="13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AB296" i="13"/>
  <c r="AB3044" i="9"/>
  <c r="AA296" i="13"/>
  <c r="AA3044" i="9"/>
  <c r="Z296" i="13"/>
  <c r="Z3044" i="9"/>
  <c r="Y296" i="13"/>
  <c r="Y3044" i="9"/>
  <c r="X296" i="13"/>
  <c r="X3044" i="9"/>
  <c r="W296" i="13"/>
  <c r="W3044" i="9"/>
  <c r="V296" i="13"/>
  <c r="V3044" i="9"/>
  <c r="U296" i="13"/>
  <c r="U3044" i="9"/>
  <c r="T296" i="13"/>
  <c r="T3044" i="9"/>
  <c r="S296" i="13"/>
  <c r="S3044" i="9"/>
  <c r="R296" i="13"/>
  <c r="R3044" i="9"/>
  <c r="Q296" i="13"/>
  <c r="Q3044" i="9"/>
  <c r="P296" i="13"/>
  <c r="P3044" i="9"/>
  <c r="O296" i="13"/>
  <c r="O3044" i="9"/>
  <c r="N296" i="13"/>
  <c r="N3044" i="9"/>
  <c r="M3044" i="9"/>
  <c r="Z28" i="4"/>
  <c r="L296" i="13"/>
  <c r="L3044" i="9"/>
  <c r="Z27" i="4"/>
  <c r="K296" i="13"/>
  <c r="K3044" i="9"/>
  <c r="Z26" i="4"/>
  <c r="J296" i="13"/>
  <c r="J3044" i="9"/>
  <c r="Z25" i="4"/>
  <c r="I296" i="13"/>
  <c r="I3044" i="9"/>
  <c r="Z24" i="4"/>
  <c r="H296" i="13"/>
  <c r="H3044" i="9"/>
  <c r="Z23" i="4"/>
  <c r="G296" i="13"/>
  <c r="G3044" i="9"/>
  <c r="F3044" i="9"/>
  <c r="E3044" i="9"/>
  <c r="Z21" i="4"/>
  <c r="D296" i="13"/>
  <c r="D3044" i="9"/>
  <c r="C296" i="13"/>
  <c r="C3044" i="9"/>
  <c r="B3044" i="9"/>
  <c r="A296" i="13"/>
  <c r="A3044" i="9"/>
  <c r="F295" i="13"/>
  <c r="M295" i="13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AB295" i="13"/>
  <c r="AB3043" i="9"/>
  <c r="AA295" i="13"/>
  <c r="AA3043" i="9"/>
  <c r="Z295" i="13"/>
  <c r="Z3043" i="9"/>
  <c r="Y295" i="13"/>
  <c r="Y3043" i="9"/>
  <c r="X295" i="13"/>
  <c r="X3043" i="9"/>
  <c r="W295" i="13"/>
  <c r="W3043" i="9"/>
  <c r="V295" i="13"/>
  <c r="V3043" i="9"/>
  <c r="U295" i="13"/>
  <c r="U3043" i="9"/>
  <c r="T295" i="13"/>
  <c r="T3043" i="9"/>
  <c r="S295" i="13"/>
  <c r="S3043" i="9"/>
  <c r="R295" i="13"/>
  <c r="R3043" i="9"/>
  <c r="Q295" i="13"/>
  <c r="Q3043" i="9"/>
  <c r="P295" i="13"/>
  <c r="P3043" i="9"/>
  <c r="O295" i="13"/>
  <c r="O3043" i="9"/>
  <c r="N295" i="13"/>
  <c r="N3043" i="9"/>
  <c r="M3043" i="9"/>
  <c r="L295" i="13"/>
  <c r="L3043" i="9"/>
  <c r="K295" i="13"/>
  <c r="K3043" i="9"/>
  <c r="J295" i="13"/>
  <c r="J3043" i="9"/>
  <c r="I295" i="13"/>
  <c r="I3043" i="9"/>
  <c r="H295" i="13"/>
  <c r="H3043" i="9"/>
  <c r="G295" i="13"/>
  <c r="G3043" i="9"/>
  <c r="F3043" i="9"/>
  <c r="E3043" i="9"/>
  <c r="D295" i="13"/>
  <c r="D3043" i="9"/>
  <c r="C295" i="13"/>
  <c r="C3043" i="9"/>
  <c r="B3043" i="9"/>
  <c r="A295" i="13"/>
  <c r="A3043" i="9"/>
  <c r="F294" i="13"/>
  <c r="M294" i="13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AB294" i="13"/>
  <c r="AB3042" i="9"/>
  <c r="AA294" i="13"/>
  <c r="AA3042" i="9"/>
  <c r="Z294" i="13"/>
  <c r="Z3042" i="9"/>
  <c r="Y294" i="13"/>
  <c r="Y3042" i="9"/>
  <c r="X294" i="13"/>
  <c r="X3042" i="9"/>
  <c r="W294" i="13"/>
  <c r="W3042" i="9"/>
  <c r="V294" i="13"/>
  <c r="V3042" i="9"/>
  <c r="U294" i="13"/>
  <c r="U3042" i="9"/>
  <c r="T294" i="13"/>
  <c r="T3042" i="9"/>
  <c r="S294" i="13"/>
  <c r="S3042" i="9"/>
  <c r="R294" i="13"/>
  <c r="R3042" i="9"/>
  <c r="Q294" i="13"/>
  <c r="Q3042" i="9"/>
  <c r="P294" i="13"/>
  <c r="P3042" i="9"/>
  <c r="O294" i="13"/>
  <c r="O3042" i="9"/>
  <c r="N294" i="13"/>
  <c r="N3042" i="9"/>
  <c r="M3042" i="9"/>
  <c r="L294" i="13"/>
  <c r="L3042" i="9"/>
  <c r="K294" i="13"/>
  <c r="K3042" i="9"/>
  <c r="J294" i="13"/>
  <c r="J3042" i="9"/>
  <c r="I294" i="13"/>
  <c r="I3042" i="9"/>
  <c r="H294" i="13"/>
  <c r="H3042" i="9"/>
  <c r="G294" i="13"/>
  <c r="G3042" i="9"/>
  <c r="F3042" i="9"/>
  <c r="E3042" i="9"/>
  <c r="D294" i="13"/>
  <c r="D3042" i="9"/>
  <c r="C294" i="13"/>
  <c r="C3042" i="9"/>
  <c r="B3042" i="9"/>
  <c r="A294" i="13"/>
  <c r="A3042" i="9"/>
  <c r="F293" i="13"/>
  <c r="M293" i="13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AB293" i="13"/>
  <c r="AB3041" i="9"/>
  <c r="AA293" i="13"/>
  <c r="AA3041" i="9"/>
  <c r="Z293" i="13"/>
  <c r="Z3041" i="9"/>
  <c r="Y293" i="13"/>
  <c r="Y3041" i="9"/>
  <c r="X293" i="13"/>
  <c r="X3041" i="9"/>
  <c r="W293" i="13"/>
  <c r="W3041" i="9"/>
  <c r="V293" i="13"/>
  <c r="V3041" i="9"/>
  <c r="U293" i="13"/>
  <c r="U3041" i="9"/>
  <c r="T293" i="13"/>
  <c r="T3041" i="9"/>
  <c r="S293" i="13"/>
  <c r="S3041" i="9"/>
  <c r="R293" i="13"/>
  <c r="R3041" i="9"/>
  <c r="Q293" i="13"/>
  <c r="Q3041" i="9"/>
  <c r="P293" i="13"/>
  <c r="P3041" i="9"/>
  <c r="O293" i="13"/>
  <c r="O3041" i="9"/>
  <c r="N293" i="13"/>
  <c r="N3041" i="9"/>
  <c r="M3041" i="9"/>
  <c r="L293" i="13"/>
  <c r="L3041" i="9"/>
  <c r="K293" i="13"/>
  <c r="K3041" i="9"/>
  <c r="J293" i="13"/>
  <c r="J3041" i="9"/>
  <c r="I293" i="13"/>
  <c r="I3041" i="9"/>
  <c r="H293" i="13"/>
  <c r="H3041" i="9"/>
  <c r="G293" i="13"/>
  <c r="G3041" i="9"/>
  <c r="F3041" i="9"/>
  <c r="E3041" i="9"/>
  <c r="D293" i="13"/>
  <c r="D3041" i="9"/>
  <c r="C293" i="13"/>
  <c r="C3041" i="9"/>
  <c r="B3041" i="9"/>
  <c r="A293" i="13"/>
  <c r="A3041" i="9"/>
  <c r="F292" i="13"/>
  <c r="M292" i="13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AB292" i="13"/>
  <c r="AB3040" i="9"/>
  <c r="AA292" i="13"/>
  <c r="AA3040" i="9"/>
  <c r="Z292" i="13"/>
  <c r="Z3040" i="9"/>
  <c r="Y292" i="13"/>
  <c r="Y3040" i="9"/>
  <c r="X292" i="13"/>
  <c r="X3040" i="9"/>
  <c r="W292" i="13"/>
  <c r="W3040" i="9"/>
  <c r="V292" i="13"/>
  <c r="V3040" i="9"/>
  <c r="U292" i="13"/>
  <c r="U3040" i="9"/>
  <c r="T292" i="13"/>
  <c r="T3040" i="9"/>
  <c r="S292" i="13"/>
  <c r="S3040" i="9"/>
  <c r="R292" i="13"/>
  <c r="R3040" i="9"/>
  <c r="Q292" i="13"/>
  <c r="Q3040" i="9"/>
  <c r="P292" i="13"/>
  <c r="P3040" i="9"/>
  <c r="O292" i="13"/>
  <c r="O3040" i="9"/>
  <c r="N292" i="13"/>
  <c r="N3040" i="9"/>
  <c r="M3040" i="9"/>
  <c r="Y28" i="4"/>
  <c r="L292" i="13"/>
  <c r="L3040" i="9"/>
  <c r="Y27" i="4"/>
  <c r="K292" i="13"/>
  <c r="K3040" i="9"/>
  <c r="Y26" i="4"/>
  <c r="J292" i="13"/>
  <c r="J3040" i="9"/>
  <c r="Y25" i="4"/>
  <c r="I292" i="13"/>
  <c r="I3040" i="9"/>
  <c r="Y24" i="4"/>
  <c r="H292" i="13"/>
  <c r="H3040" i="9"/>
  <c r="Y23" i="4"/>
  <c r="G292" i="13"/>
  <c r="G3040" i="9"/>
  <c r="F3040" i="9"/>
  <c r="E3040" i="9"/>
  <c r="Y21" i="4"/>
  <c r="D292" i="13"/>
  <c r="D3040" i="9"/>
  <c r="C292" i="13"/>
  <c r="C3040" i="9"/>
  <c r="B3040" i="9"/>
  <c r="A292" i="13"/>
  <c r="A3040" i="9"/>
  <c r="F291" i="13"/>
  <c r="M291" i="13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AB291" i="13"/>
  <c r="AB3039" i="9"/>
  <c r="AA291" i="13"/>
  <c r="AA3039" i="9"/>
  <c r="Z291" i="13"/>
  <c r="Z3039" i="9"/>
  <c r="Y291" i="13"/>
  <c r="Y3039" i="9"/>
  <c r="X291" i="13"/>
  <c r="X3039" i="9"/>
  <c r="W291" i="13"/>
  <c r="W3039" i="9"/>
  <c r="V291" i="13"/>
  <c r="V3039" i="9"/>
  <c r="U291" i="13"/>
  <c r="U3039" i="9"/>
  <c r="T291" i="13"/>
  <c r="T3039" i="9"/>
  <c r="S291" i="13"/>
  <c r="S3039" i="9"/>
  <c r="R291" i="13"/>
  <c r="R3039" i="9"/>
  <c r="Q291" i="13"/>
  <c r="Q3039" i="9"/>
  <c r="P291" i="13"/>
  <c r="P3039" i="9"/>
  <c r="O291" i="13"/>
  <c r="O3039" i="9"/>
  <c r="N291" i="13"/>
  <c r="N3039" i="9"/>
  <c r="M3039" i="9"/>
  <c r="L291" i="13"/>
  <c r="L3039" i="9"/>
  <c r="K291" i="13"/>
  <c r="K3039" i="9"/>
  <c r="J291" i="13"/>
  <c r="J3039" i="9"/>
  <c r="I291" i="13"/>
  <c r="I3039" i="9"/>
  <c r="H291" i="13"/>
  <c r="H3039" i="9"/>
  <c r="G291" i="13"/>
  <c r="G3039" i="9"/>
  <c r="F3039" i="9"/>
  <c r="E3039" i="9"/>
  <c r="D291" i="13"/>
  <c r="D3039" i="9"/>
  <c r="C291" i="13"/>
  <c r="C3039" i="9"/>
  <c r="B3039" i="9"/>
  <c r="A291" i="13"/>
  <c r="A3039" i="9"/>
  <c r="F290" i="13"/>
  <c r="M290" i="13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AB290" i="13"/>
  <c r="AB3038" i="9"/>
  <c r="AA290" i="13"/>
  <c r="AA3038" i="9"/>
  <c r="Z290" i="13"/>
  <c r="Z3038" i="9"/>
  <c r="Y290" i="13"/>
  <c r="Y3038" i="9"/>
  <c r="X290" i="13"/>
  <c r="X3038" i="9"/>
  <c r="W290" i="13"/>
  <c r="W3038" i="9"/>
  <c r="V290" i="13"/>
  <c r="V3038" i="9"/>
  <c r="U290" i="13"/>
  <c r="U3038" i="9"/>
  <c r="T290" i="13"/>
  <c r="T3038" i="9"/>
  <c r="S290" i="13"/>
  <c r="S3038" i="9"/>
  <c r="R290" i="13"/>
  <c r="R3038" i="9"/>
  <c r="Q290" i="13"/>
  <c r="Q3038" i="9"/>
  <c r="P290" i="13"/>
  <c r="P3038" i="9"/>
  <c r="O290" i="13"/>
  <c r="O3038" i="9"/>
  <c r="N290" i="13"/>
  <c r="N3038" i="9"/>
  <c r="M3038" i="9"/>
  <c r="L290" i="13"/>
  <c r="L3038" i="9"/>
  <c r="K290" i="13"/>
  <c r="K3038" i="9"/>
  <c r="J290" i="13"/>
  <c r="J3038" i="9"/>
  <c r="I290" i="13"/>
  <c r="I3038" i="9"/>
  <c r="H290" i="13"/>
  <c r="H3038" i="9"/>
  <c r="G290" i="13"/>
  <c r="G3038" i="9"/>
  <c r="F3038" i="9"/>
  <c r="E3038" i="9"/>
  <c r="D290" i="13"/>
  <c r="D3038" i="9"/>
  <c r="C290" i="13"/>
  <c r="C3038" i="9"/>
  <c r="B3038" i="9"/>
  <c r="A290" i="13"/>
  <c r="A3038" i="9"/>
  <c r="F289" i="13"/>
  <c r="M289" i="13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AB289" i="13"/>
  <c r="AB3037" i="9"/>
  <c r="AA289" i="13"/>
  <c r="AA3037" i="9"/>
  <c r="Z289" i="13"/>
  <c r="Z3037" i="9"/>
  <c r="Y289" i="13"/>
  <c r="Y3037" i="9"/>
  <c r="X289" i="13"/>
  <c r="X3037" i="9"/>
  <c r="W289" i="13"/>
  <c r="W3037" i="9"/>
  <c r="V289" i="13"/>
  <c r="V3037" i="9"/>
  <c r="U289" i="13"/>
  <c r="U3037" i="9"/>
  <c r="T289" i="13"/>
  <c r="T3037" i="9"/>
  <c r="S289" i="13"/>
  <c r="S3037" i="9"/>
  <c r="R289" i="13"/>
  <c r="R3037" i="9"/>
  <c r="Q289" i="13"/>
  <c r="Q3037" i="9"/>
  <c r="P289" i="13"/>
  <c r="P3037" i="9"/>
  <c r="O289" i="13"/>
  <c r="O3037" i="9"/>
  <c r="N289" i="13"/>
  <c r="N3037" i="9"/>
  <c r="M3037" i="9"/>
  <c r="L289" i="13"/>
  <c r="L3037" i="9"/>
  <c r="K289" i="13"/>
  <c r="K3037" i="9"/>
  <c r="J289" i="13"/>
  <c r="J3037" i="9"/>
  <c r="I289" i="13"/>
  <c r="I3037" i="9"/>
  <c r="H289" i="13"/>
  <c r="H3037" i="9"/>
  <c r="G289" i="13"/>
  <c r="G3037" i="9"/>
  <c r="F3037" i="9"/>
  <c r="E3037" i="9"/>
  <c r="D289" i="13"/>
  <c r="D3037" i="9"/>
  <c r="C289" i="13"/>
  <c r="C3037" i="9"/>
  <c r="B3037" i="9"/>
  <c r="A289" i="13"/>
  <c r="A3037" i="9"/>
  <c r="F288" i="13"/>
  <c r="M288" i="13"/>
  <c r="AB288" i="13"/>
  <c r="AB3036" i="9"/>
  <c r="AA288" i="13"/>
  <c r="AA3036" i="9"/>
  <c r="Z288" i="13"/>
  <c r="Z3036" i="9"/>
  <c r="Y288" i="13"/>
  <c r="Y3036" i="9"/>
  <c r="X288" i="13"/>
  <c r="X3036" i="9"/>
  <c r="W288" i="13"/>
  <c r="W3036" i="9"/>
  <c r="V288" i="13"/>
  <c r="V3036" i="9"/>
  <c r="U288" i="13"/>
  <c r="U3036" i="9"/>
  <c r="T288" i="13"/>
  <c r="T3036" i="9"/>
  <c r="S288" i="13"/>
  <c r="S3036" i="9"/>
  <c r="R288" i="13"/>
  <c r="R3036" i="9"/>
  <c r="Q288" i="13"/>
  <c r="Q3036" i="9"/>
  <c r="P288" i="13"/>
  <c r="P3036" i="9"/>
  <c r="O288" i="13"/>
  <c r="O3036" i="9"/>
  <c r="N288" i="13"/>
  <c r="N3036" i="9"/>
  <c r="M3036" i="9"/>
  <c r="L288" i="13"/>
  <c r="L3036" i="9"/>
  <c r="K288" i="13"/>
  <c r="K3036" i="9"/>
  <c r="J288" i="13"/>
  <c r="J3036" i="9"/>
  <c r="I288" i="13"/>
  <c r="I3036" i="9"/>
  <c r="H288" i="13"/>
  <c r="H3036" i="9"/>
  <c r="G288" i="13"/>
  <c r="G3036" i="9"/>
  <c r="F3036" i="9"/>
  <c r="E3036" i="9"/>
  <c r="D288" i="13"/>
  <c r="D3036" i="9"/>
  <c r="C288" i="13"/>
  <c r="C3036" i="9"/>
  <c r="B3036" i="9"/>
  <c r="A288" i="13"/>
  <c r="A3036" i="9"/>
  <c r="F287" i="13"/>
  <c r="M287" i="13"/>
  <c r="AB287" i="13"/>
  <c r="AB3035" i="9"/>
  <c r="AA287" i="13"/>
  <c r="AA3035" i="9"/>
  <c r="Z287" i="13"/>
  <c r="Z3035" i="9"/>
  <c r="Y287" i="13"/>
  <c r="Y3035" i="9"/>
  <c r="X287" i="13"/>
  <c r="X3035" i="9"/>
  <c r="W287" i="13"/>
  <c r="W3035" i="9"/>
  <c r="V287" i="13"/>
  <c r="V3035" i="9"/>
  <c r="U287" i="13"/>
  <c r="U3035" i="9"/>
  <c r="T287" i="13"/>
  <c r="T3035" i="9"/>
  <c r="S287" i="13"/>
  <c r="S3035" i="9"/>
  <c r="R287" i="13"/>
  <c r="R3035" i="9"/>
  <c r="Q287" i="13"/>
  <c r="Q3035" i="9"/>
  <c r="P287" i="13"/>
  <c r="P3035" i="9"/>
  <c r="O287" i="13"/>
  <c r="O3035" i="9"/>
  <c r="N287" i="13"/>
  <c r="N3035" i="9"/>
  <c r="M3035" i="9"/>
  <c r="L287" i="13"/>
  <c r="L3035" i="9"/>
  <c r="K287" i="13"/>
  <c r="K3035" i="9"/>
  <c r="J287" i="13"/>
  <c r="J3035" i="9"/>
  <c r="I287" i="13"/>
  <c r="I3035" i="9"/>
  <c r="H287" i="13"/>
  <c r="H3035" i="9"/>
  <c r="G287" i="13"/>
  <c r="G3035" i="9"/>
  <c r="F3035" i="9"/>
  <c r="E3035" i="9"/>
  <c r="D287" i="13"/>
  <c r="D3035" i="9"/>
  <c r="C287" i="13"/>
  <c r="C3035" i="9"/>
  <c r="B3035" i="9"/>
  <c r="A287" i="13"/>
  <c r="A3035" i="9"/>
  <c r="F286" i="13"/>
  <c r="M286" i="13"/>
  <c r="AB286" i="13"/>
  <c r="AB3034" i="9"/>
  <c r="AA286" i="13"/>
  <c r="AA3034" i="9"/>
  <c r="Z286" i="13"/>
  <c r="Z3034" i="9"/>
  <c r="Y286" i="13"/>
  <c r="Y3034" i="9"/>
  <c r="X286" i="13"/>
  <c r="X3034" i="9"/>
  <c r="W286" i="13"/>
  <c r="W3034" i="9"/>
  <c r="V286" i="13"/>
  <c r="V3034" i="9"/>
  <c r="U286" i="13"/>
  <c r="U3034" i="9"/>
  <c r="T286" i="13"/>
  <c r="T3034" i="9"/>
  <c r="S286" i="13"/>
  <c r="S3034" i="9"/>
  <c r="R286" i="13"/>
  <c r="R3034" i="9"/>
  <c r="Q286" i="13"/>
  <c r="Q3034" i="9"/>
  <c r="P286" i="13"/>
  <c r="P3034" i="9"/>
  <c r="O286" i="13"/>
  <c r="O3034" i="9"/>
  <c r="N286" i="13"/>
  <c r="N3034" i="9"/>
  <c r="M3034" i="9"/>
  <c r="L286" i="13"/>
  <c r="L3034" i="9"/>
  <c r="K286" i="13"/>
  <c r="K3034" i="9"/>
  <c r="J286" i="13"/>
  <c r="J3034" i="9"/>
  <c r="I286" i="13"/>
  <c r="I3034" i="9"/>
  <c r="H286" i="13"/>
  <c r="H3034" i="9"/>
  <c r="G286" i="13"/>
  <c r="G3034" i="9"/>
  <c r="F3034" i="9"/>
  <c r="E3034" i="9"/>
  <c r="D286" i="13"/>
  <c r="D3034" i="9"/>
  <c r="C286" i="13"/>
  <c r="C3034" i="9"/>
  <c r="B3034" i="9"/>
  <c r="A286" i="13"/>
  <c r="A3034" i="9"/>
  <c r="F285" i="13"/>
  <c r="M285" i="13"/>
  <c r="AB285" i="13"/>
  <c r="AB3033" i="9"/>
  <c r="AA285" i="13"/>
  <c r="AA3033" i="9"/>
  <c r="Z285" i="13"/>
  <c r="Z3033" i="9"/>
  <c r="Y285" i="13"/>
  <c r="Y3033" i="9"/>
  <c r="X285" i="13"/>
  <c r="X3033" i="9"/>
  <c r="W285" i="13"/>
  <c r="W3033" i="9"/>
  <c r="V285" i="13"/>
  <c r="V3033" i="9"/>
  <c r="U285" i="13"/>
  <c r="U3033" i="9"/>
  <c r="T285" i="13"/>
  <c r="T3033" i="9"/>
  <c r="S285" i="13"/>
  <c r="S3033" i="9"/>
  <c r="R285" i="13"/>
  <c r="R3033" i="9"/>
  <c r="Q285" i="13"/>
  <c r="Q3033" i="9"/>
  <c r="P285" i="13"/>
  <c r="P3033" i="9"/>
  <c r="O285" i="13"/>
  <c r="O3033" i="9"/>
  <c r="N285" i="13"/>
  <c r="N3033" i="9"/>
  <c r="M3033" i="9"/>
  <c r="L285" i="13"/>
  <c r="L3033" i="9"/>
  <c r="K285" i="13"/>
  <c r="K3033" i="9"/>
  <c r="J285" i="13"/>
  <c r="J3033" i="9"/>
  <c r="I285" i="13"/>
  <c r="I3033" i="9"/>
  <c r="H285" i="13"/>
  <c r="H3033" i="9"/>
  <c r="G285" i="13"/>
  <c r="G3033" i="9"/>
  <c r="F3033" i="9"/>
  <c r="E3033" i="9"/>
  <c r="D285" i="13"/>
  <c r="D3033" i="9"/>
  <c r="C285" i="13"/>
  <c r="C3033" i="9"/>
  <c r="B3033" i="9"/>
  <c r="A285" i="13"/>
  <c r="A3033" i="9"/>
  <c r="F280" i="13"/>
  <c r="M280" i="13"/>
  <c r="AB280" i="13"/>
  <c r="AB3028" i="9"/>
  <c r="AA280" i="13"/>
  <c r="AA3028" i="9"/>
  <c r="Z280" i="13"/>
  <c r="Z3028" i="9"/>
  <c r="Y280" i="13"/>
  <c r="Y3028" i="9"/>
  <c r="X280" i="13"/>
  <c r="X3028" i="9"/>
  <c r="W280" i="13"/>
  <c r="W3028" i="9"/>
  <c r="V280" i="13"/>
  <c r="V3028" i="9"/>
  <c r="U280" i="13"/>
  <c r="U3028" i="9"/>
  <c r="T280" i="13"/>
  <c r="T3028" i="9"/>
  <c r="S280" i="13"/>
  <c r="S3028" i="9"/>
  <c r="R280" i="13"/>
  <c r="R3028" i="9"/>
  <c r="Q280" i="13"/>
  <c r="Q3028" i="9"/>
  <c r="P280" i="13"/>
  <c r="P3028" i="9"/>
  <c r="O280" i="13"/>
  <c r="O3028" i="9"/>
  <c r="N280" i="13"/>
  <c r="N3028" i="9"/>
  <c r="M3028" i="9"/>
  <c r="L280" i="13"/>
  <c r="L3028" i="9"/>
  <c r="K280" i="13"/>
  <c r="K3028" i="9"/>
  <c r="J280" i="13"/>
  <c r="J3028" i="9"/>
  <c r="I280" i="13"/>
  <c r="I3028" i="9"/>
  <c r="H280" i="13"/>
  <c r="H3028" i="9"/>
  <c r="G280" i="13"/>
  <c r="G3028" i="9"/>
  <c r="F3028" i="9"/>
  <c r="E3028" i="9"/>
  <c r="D280" i="13"/>
  <c r="D3028" i="9"/>
  <c r="C280" i="13"/>
  <c r="C3028" i="9"/>
  <c r="B3028" i="9"/>
  <c r="A280" i="13"/>
  <c r="A3028" i="9"/>
  <c r="F279" i="13"/>
  <c r="M279" i="13"/>
  <c r="AB279" i="13"/>
  <c r="AB3027" i="9"/>
  <c r="AA279" i="13"/>
  <c r="AA3027" i="9"/>
  <c r="Z279" i="13"/>
  <c r="Z3027" i="9"/>
  <c r="Y279" i="13"/>
  <c r="Y3027" i="9"/>
  <c r="X279" i="13"/>
  <c r="X3027" i="9"/>
  <c r="W279" i="13"/>
  <c r="W3027" i="9"/>
  <c r="V279" i="13"/>
  <c r="V3027" i="9"/>
  <c r="U279" i="13"/>
  <c r="U3027" i="9"/>
  <c r="T279" i="13"/>
  <c r="T3027" i="9"/>
  <c r="S279" i="13"/>
  <c r="S3027" i="9"/>
  <c r="R279" i="13"/>
  <c r="R3027" i="9"/>
  <c r="Q279" i="13"/>
  <c r="Q3027" i="9"/>
  <c r="P279" i="13"/>
  <c r="P3027" i="9"/>
  <c r="O279" i="13"/>
  <c r="O3027" i="9"/>
  <c r="N279" i="13"/>
  <c r="N3027" i="9"/>
  <c r="M3027" i="9"/>
  <c r="L279" i="13"/>
  <c r="L3027" i="9"/>
  <c r="K279" i="13"/>
  <c r="K3027" i="9"/>
  <c r="J279" i="13"/>
  <c r="J3027" i="9"/>
  <c r="I279" i="13"/>
  <c r="I3027" i="9"/>
  <c r="H279" i="13"/>
  <c r="H3027" i="9"/>
  <c r="G279" i="13"/>
  <c r="G3027" i="9"/>
  <c r="F3027" i="9"/>
  <c r="E3027" i="9"/>
  <c r="D279" i="13"/>
  <c r="D3027" i="9"/>
  <c r="C279" i="13"/>
  <c r="C3027" i="9"/>
  <c r="B3027" i="9"/>
  <c r="A279" i="13"/>
  <c r="A3027" i="9"/>
  <c r="F278" i="13"/>
  <c r="M278" i="13"/>
  <c r="AB278" i="13"/>
  <c r="AB3026" i="9"/>
  <c r="AA278" i="13"/>
  <c r="AA3026" i="9"/>
  <c r="Z278" i="13"/>
  <c r="Z3026" i="9"/>
  <c r="Y278" i="13"/>
  <c r="Y3026" i="9"/>
  <c r="X278" i="13"/>
  <c r="X3026" i="9"/>
  <c r="W278" i="13"/>
  <c r="W3026" i="9"/>
  <c r="V278" i="13"/>
  <c r="V3026" i="9"/>
  <c r="U278" i="13"/>
  <c r="U3026" i="9"/>
  <c r="T278" i="13"/>
  <c r="T3026" i="9"/>
  <c r="S278" i="13"/>
  <c r="S3026" i="9"/>
  <c r="R278" i="13"/>
  <c r="R3026" i="9"/>
  <c r="Q278" i="13"/>
  <c r="Q3026" i="9"/>
  <c r="P278" i="13"/>
  <c r="P3026" i="9"/>
  <c r="O278" i="13"/>
  <c r="O3026" i="9"/>
  <c r="N278" i="13"/>
  <c r="N3026" i="9"/>
  <c r="M3026" i="9"/>
  <c r="L278" i="13"/>
  <c r="L3026" i="9"/>
  <c r="K278" i="13"/>
  <c r="K3026" i="9"/>
  <c r="J278" i="13"/>
  <c r="J3026" i="9"/>
  <c r="I278" i="13"/>
  <c r="I3026" i="9"/>
  <c r="H278" i="13"/>
  <c r="H3026" i="9"/>
  <c r="G278" i="13"/>
  <c r="G3026" i="9"/>
  <c r="F3026" i="9"/>
  <c r="E3026" i="9"/>
  <c r="D278" i="13"/>
  <c r="D3026" i="9"/>
  <c r="C278" i="13"/>
  <c r="C3026" i="9"/>
  <c r="B3026" i="9"/>
  <c r="A278" i="13"/>
  <c r="A3026" i="9"/>
  <c r="F277" i="13"/>
  <c r="M277" i="13"/>
  <c r="AB277" i="13"/>
  <c r="AB3025" i="9"/>
  <c r="AA277" i="13"/>
  <c r="AA3025" i="9"/>
  <c r="Z277" i="13"/>
  <c r="Z3025" i="9"/>
  <c r="Y277" i="13"/>
  <c r="Y3025" i="9"/>
  <c r="X277" i="13"/>
  <c r="X3025" i="9"/>
  <c r="W277" i="13"/>
  <c r="W3025" i="9"/>
  <c r="V277" i="13"/>
  <c r="V3025" i="9"/>
  <c r="U277" i="13"/>
  <c r="U3025" i="9"/>
  <c r="T277" i="13"/>
  <c r="T3025" i="9"/>
  <c r="S277" i="13"/>
  <c r="S3025" i="9"/>
  <c r="R277" i="13"/>
  <c r="R3025" i="9"/>
  <c r="Q277" i="13"/>
  <c r="Q3025" i="9"/>
  <c r="P277" i="13"/>
  <c r="P3025" i="9"/>
  <c r="O277" i="13"/>
  <c r="O3025" i="9"/>
  <c r="N277" i="13"/>
  <c r="N3025" i="9"/>
  <c r="M3025" i="9"/>
  <c r="L277" i="13"/>
  <c r="L3025" i="9"/>
  <c r="K277" i="13"/>
  <c r="K3025" i="9"/>
  <c r="J277" i="13"/>
  <c r="J3025" i="9"/>
  <c r="I277" i="13"/>
  <c r="I3025" i="9"/>
  <c r="H277" i="13"/>
  <c r="H3025" i="9"/>
  <c r="G277" i="13"/>
  <c r="G3025" i="9"/>
  <c r="F3025" i="9"/>
  <c r="E3025" i="9"/>
  <c r="D277" i="13"/>
  <c r="D3025" i="9"/>
  <c r="C277" i="13"/>
  <c r="C3025" i="9"/>
  <c r="B3025" i="9"/>
  <c r="A277" i="13"/>
  <c r="A3025" i="9"/>
  <c r="F276" i="13"/>
  <c r="M276" i="13"/>
  <c r="AB276" i="13"/>
  <c r="AB3024" i="9"/>
  <c r="AA276" i="13"/>
  <c r="AA3024" i="9"/>
  <c r="Z276" i="13"/>
  <c r="Z3024" i="9"/>
  <c r="Y276" i="13"/>
  <c r="Y3024" i="9"/>
  <c r="X276" i="13"/>
  <c r="X3024" i="9"/>
  <c r="W276" i="13"/>
  <c r="W3024" i="9"/>
  <c r="V276" i="13"/>
  <c r="V3024" i="9"/>
  <c r="U276" i="13"/>
  <c r="U3024" i="9"/>
  <c r="T276" i="13"/>
  <c r="T3024" i="9"/>
  <c r="S276" i="13"/>
  <c r="S3024" i="9"/>
  <c r="R276" i="13"/>
  <c r="R3024" i="9"/>
  <c r="Q276" i="13"/>
  <c r="Q3024" i="9"/>
  <c r="P276" i="13"/>
  <c r="P3024" i="9"/>
  <c r="O276" i="13"/>
  <c r="O3024" i="9"/>
  <c r="N276" i="13"/>
  <c r="N3024" i="9"/>
  <c r="M3024" i="9"/>
  <c r="L276" i="13"/>
  <c r="L3024" i="9"/>
  <c r="K276" i="13"/>
  <c r="K3024" i="9"/>
  <c r="J276" i="13"/>
  <c r="J3024" i="9"/>
  <c r="I276" i="13"/>
  <c r="I3024" i="9"/>
  <c r="H276" i="13"/>
  <c r="H3024" i="9"/>
  <c r="G276" i="13"/>
  <c r="G3024" i="9"/>
  <c r="F3024" i="9"/>
  <c r="E3024" i="9"/>
  <c r="D276" i="13"/>
  <c r="D3024" i="9"/>
  <c r="C276" i="13"/>
  <c r="C3024" i="9"/>
  <c r="B3024" i="9"/>
  <c r="A276" i="13"/>
  <c r="A3024" i="9"/>
  <c r="F275" i="13"/>
  <c r="M275" i="13"/>
  <c r="AB275" i="13"/>
  <c r="AB3023" i="9"/>
  <c r="AA275" i="13"/>
  <c r="AA3023" i="9"/>
  <c r="Z275" i="13"/>
  <c r="Z3023" i="9"/>
  <c r="Y275" i="13"/>
  <c r="Y3023" i="9"/>
  <c r="X275" i="13"/>
  <c r="X3023" i="9"/>
  <c r="W275" i="13"/>
  <c r="W3023" i="9"/>
  <c r="V275" i="13"/>
  <c r="V3023" i="9"/>
  <c r="U275" i="13"/>
  <c r="U3023" i="9"/>
  <c r="T275" i="13"/>
  <c r="T3023" i="9"/>
  <c r="S275" i="13"/>
  <c r="S3023" i="9"/>
  <c r="R275" i="13"/>
  <c r="R3023" i="9"/>
  <c r="Q275" i="13"/>
  <c r="Q3023" i="9"/>
  <c r="P275" i="13"/>
  <c r="P3023" i="9"/>
  <c r="O275" i="13"/>
  <c r="O3023" i="9"/>
  <c r="N275" i="13"/>
  <c r="N3023" i="9"/>
  <c r="M3023" i="9"/>
  <c r="L275" i="13"/>
  <c r="L3023" i="9"/>
  <c r="K275" i="13"/>
  <c r="K3023" i="9"/>
  <c r="J275" i="13"/>
  <c r="J3023" i="9"/>
  <c r="I275" i="13"/>
  <c r="I3023" i="9"/>
  <c r="H275" i="13"/>
  <c r="H3023" i="9"/>
  <c r="G275" i="13"/>
  <c r="G3023" i="9"/>
  <c r="F3023" i="9"/>
  <c r="E3023" i="9"/>
  <c r="D275" i="13"/>
  <c r="D3023" i="9"/>
  <c r="C275" i="13"/>
  <c r="C3023" i="9"/>
  <c r="B3023" i="9"/>
  <c r="A275" i="13"/>
  <c r="A3023" i="9"/>
  <c r="F274" i="13"/>
  <c r="M274" i="13"/>
  <c r="AB274" i="13"/>
  <c r="AB3022" i="9"/>
  <c r="AA274" i="13"/>
  <c r="AA3022" i="9"/>
  <c r="Z274" i="13"/>
  <c r="Z3022" i="9"/>
  <c r="Y274" i="13"/>
  <c r="Y3022" i="9"/>
  <c r="X274" i="13"/>
  <c r="X3022" i="9"/>
  <c r="W274" i="13"/>
  <c r="W3022" i="9"/>
  <c r="V274" i="13"/>
  <c r="V3022" i="9"/>
  <c r="U274" i="13"/>
  <c r="U3022" i="9"/>
  <c r="T274" i="13"/>
  <c r="T3022" i="9"/>
  <c r="S274" i="13"/>
  <c r="S3022" i="9"/>
  <c r="R274" i="13"/>
  <c r="R3022" i="9"/>
  <c r="Q274" i="13"/>
  <c r="Q3022" i="9"/>
  <c r="P274" i="13"/>
  <c r="P3022" i="9"/>
  <c r="O274" i="13"/>
  <c r="O3022" i="9"/>
  <c r="N274" i="13"/>
  <c r="N3022" i="9"/>
  <c r="M3022" i="9"/>
  <c r="L274" i="13"/>
  <c r="L3022" i="9"/>
  <c r="K274" i="13"/>
  <c r="K3022" i="9"/>
  <c r="J274" i="13"/>
  <c r="J3022" i="9"/>
  <c r="I274" i="13"/>
  <c r="I3022" i="9"/>
  <c r="H274" i="13"/>
  <c r="H3022" i="9"/>
  <c r="G274" i="13"/>
  <c r="G3022" i="9"/>
  <c r="F3022" i="9"/>
  <c r="E3022" i="9"/>
  <c r="D274" i="13"/>
  <c r="D3022" i="9"/>
  <c r="C274" i="13"/>
  <c r="C3022" i="9"/>
  <c r="B3022" i="9"/>
  <c r="A274" i="13"/>
  <c r="A3022" i="9"/>
  <c r="F273" i="13"/>
  <c r="M273" i="13"/>
  <c r="AB273" i="13"/>
  <c r="AB3021" i="9"/>
  <c r="AA273" i="13"/>
  <c r="AA3021" i="9"/>
  <c r="Z273" i="13"/>
  <c r="Z3021" i="9"/>
  <c r="Y273" i="13"/>
  <c r="Y3021" i="9"/>
  <c r="X273" i="13"/>
  <c r="X3021" i="9"/>
  <c r="W273" i="13"/>
  <c r="W3021" i="9"/>
  <c r="V273" i="13"/>
  <c r="V3021" i="9"/>
  <c r="U273" i="13"/>
  <c r="U3021" i="9"/>
  <c r="T273" i="13"/>
  <c r="T3021" i="9"/>
  <c r="S273" i="13"/>
  <c r="S3021" i="9"/>
  <c r="R273" i="13"/>
  <c r="R3021" i="9"/>
  <c r="Q273" i="13"/>
  <c r="Q3021" i="9"/>
  <c r="P273" i="13"/>
  <c r="P3021" i="9"/>
  <c r="O273" i="13"/>
  <c r="O3021" i="9"/>
  <c r="N273" i="13"/>
  <c r="N3021" i="9"/>
  <c r="M3021" i="9"/>
  <c r="L273" i="13"/>
  <c r="L3021" i="9"/>
  <c r="K273" i="13"/>
  <c r="K3021" i="9"/>
  <c r="J273" i="13"/>
  <c r="J3021" i="9"/>
  <c r="I273" i="13"/>
  <c r="I3021" i="9"/>
  <c r="H273" i="13"/>
  <c r="H3021" i="9"/>
  <c r="G273" i="13"/>
  <c r="G3021" i="9"/>
  <c r="F3021" i="9"/>
  <c r="E3021" i="9"/>
  <c r="D273" i="13"/>
  <c r="D3021" i="9"/>
  <c r="C273" i="13"/>
  <c r="C3021" i="9"/>
  <c r="B3021" i="9"/>
  <c r="A273" i="13"/>
  <c r="A3021" i="9"/>
  <c r="F272" i="13"/>
  <c r="M272" i="13"/>
  <c r="AB272" i="13"/>
  <c r="AB3020" i="9"/>
  <c r="AA272" i="13"/>
  <c r="AA3020" i="9"/>
  <c r="Z272" i="13"/>
  <c r="Z3020" i="9"/>
  <c r="Y272" i="13"/>
  <c r="Y3020" i="9"/>
  <c r="X272" i="13"/>
  <c r="X3020" i="9"/>
  <c r="W272" i="13"/>
  <c r="W3020" i="9"/>
  <c r="V272" i="13"/>
  <c r="V3020" i="9"/>
  <c r="U272" i="13"/>
  <c r="U3020" i="9"/>
  <c r="T272" i="13"/>
  <c r="T3020" i="9"/>
  <c r="S272" i="13"/>
  <c r="S3020" i="9"/>
  <c r="R272" i="13"/>
  <c r="R3020" i="9"/>
  <c r="Q272" i="13"/>
  <c r="Q3020" i="9"/>
  <c r="P272" i="13"/>
  <c r="P3020" i="9"/>
  <c r="O272" i="13"/>
  <c r="O3020" i="9"/>
  <c r="N272" i="13"/>
  <c r="N3020" i="9"/>
  <c r="M3020" i="9"/>
  <c r="L272" i="13"/>
  <c r="L3020" i="9"/>
  <c r="K272" i="13"/>
  <c r="K3020" i="9"/>
  <c r="J272" i="13"/>
  <c r="J3020" i="9"/>
  <c r="I272" i="13"/>
  <c r="I3020" i="9"/>
  <c r="H272" i="13"/>
  <c r="H3020" i="9"/>
  <c r="G272" i="13"/>
  <c r="G3020" i="9"/>
  <c r="F3020" i="9"/>
  <c r="E3020" i="9"/>
  <c r="D272" i="13"/>
  <c r="D3020" i="9"/>
  <c r="C272" i="13"/>
  <c r="C3020" i="9"/>
  <c r="B3020" i="9"/>
  <c r="A272" i="13"/>
  <c r="A3020" i="9"/>
  <c r="F271" i="13"/>
  <c r="M271" i="13"/>
  <c r="AB271" i="13"/>
  <c r="AB3019" i="9"/>
  <c r="AA271" i="13"/>
  <c r="AA3019" i="9"/>
  <c r="Z271" i="13"/>
  <c r="Z3019" i="9"/>
  <c r="Y271" i="13"/>
  <c r="Y3019" i="9"/>
  <c r="X271" i="13"/>
  <c r="X3019" i="9"/>
  <c r="W271" i="13"/>
  <c r="W3019" i="9"/>
  <c r="V271" i="13"/>
  <c r="V3019" i="9"/>
  <c r="U271" i="13"/>
  <c r="U3019" i="9"/>
  <c r="T271" i="13"/>
  <c r="T3019" i="9"/>
  <c r="S271" i="13"/>
  <c r="S3019" i="9"/>
  <c r="R271" i="13"/>
  <c r="R3019" i="9"/>
  <c r="Q271" i="13"/>
  <c r="Q3019" i="9"/>
  <c r="P271" i="13"/>
  <c r="P3019" i="9"/>
  <c r="O271" i="13"/>
  <c r="O3019" i="9"/>
  <c r="N271" i="13"/>
  <c r="N3019" i="9"/>
  <c r="M3019" i="9"/>
  <c r="L271" i="13"/>
  <c r="L3019" i="9"/>
  <c r="K271" i="13"/>
  <c r="K3019" i="9"/>
  <c r="J271" i="13"/>
  <c r="J3019" i="9"/>
  <c r="I271" i="13"/>
  <c r="I3019" i="9"/>
  <c r="H271" i="13"/>
  <c r="H3019" i="9"/>
  <c r="G271" i="13"/>
  <c r="G3019" i="9"/>
  <c r="F3019" i="9"/>
  <c r="E3019" i="9"/>
  <c r="D271" i="13"/>
  <c r="D3019" i="9"/>
  <c r="C271" i="13"/>
  <c r="C3019" i="9"/>
  <c r="B3019" i="9"/>
  <c r="A271" i="13"/>
  <c r="A3019" i="9"/>
  <c r="F270" i="13"/>
  <c r="M270" i="13"/>
  <c r="AB270" i="13"/>
  <c r="AB3018" i="9"/>
  <c r="AA270" i="13"/>
  <c r="AA3018" i="9"/>
  <c r="Z270" i="13"/>
  <c r="Z3018" i="9"/>
  <c r="Y270" i="13"/>
  <c r="Y3018" i="9"/>
  <c r="X270" i="13"/>
  <c r="X3018" i="9"/>
  <c r="W270" i="13"/>
  <c r="W3018" i="9"/>
  <c r="V270" i="13"/>
  <c r="V3018" i="9"/>
  <c r="U270" i="13"/>
  <c r="U3018" i="9"/>
  <c r="T270" i="13"/>
  <c r="T3018" i="9"/>
  <c r="S270" i="13"/>
  <c r="S3018" i="9"/>
  <c r="R270" i="13"/>
  <c r="R3018" i="9"/>
  <c r="Q270" i="13"/>
  <c r="Q3018" i="9"/>
  <c r="P270" i="13"/>
  <c r="P3018" i="9"/>
  <c r="O270" i="13"/>
  <c r="O3018" i="9"/>
  <c r="N270" i="13"/>
  <c r="N3018" i="9"/>
  <c r="M3018" i="9"/>
  <c r="L270" i="13"/>
  <c r="L3018" i="9"/>
  <c r="K270" i="13"/>
  <c r="K3018" i="9"/>
  <c r="J270" i="13"/>
  <c r="J3018" i="9"/>
  <c r="I270" i="13"/>
  <c r="I3018" i="9"/>
  <c r="H270" i="13"/>
  <c r="H3018" i="9"/>
  <c r="G270" i="13"/>
  <c r="G3018" i="9"/>
  <c r="F3018" i="9"/>
  <c r="E3018" i="9"/>
  <c r="D270" i="13"/>
  <c r="D3018" i="9"/>
  <c r="C270" i="13"/>
  <c r="C3018" i="9"/>
  <c r="B3018" i="9"/>
  <c r="A270" i="13"/>
  <c r="A3018" i="9"/>
  <c r="F269" i="13"/>
  <c r="M269" i="13"/>
  <c r="AB269" i="13"/>
  <c r="AB3017" i="9"/>
  <c r="AA269" i="13"/>
  <c r="AA3017" i="9"/>
  <c r="Z269" i="13"/>
  <c r="Z3017" i="9"/>
  <c r="Y269" i="13"/>
  <c r="Y3017" i="9"/>
  <c r="X269" i="13"/>
  <c r="X3017" i="9"/>
  <c r="W269" i="13"/>
  <c r="W3017" i="9"/>
  <c r="V269" i="13"/>
  <c r="V3017" i="9"/>
  <c r="U269" i="13"/>
  <c r="U3017" i="9"/>
  <c r="T269" i="13"/>
  <c r="T3017" i="9"/>
  <c r="S269" i="13"/>
  <c r="S3017" i="9"/>
  <c r="R269" i="13"/>
  <c r="R3017" i="9"/>
  <c r="Q269" i="13"/>
  <c r="Q3017" i="9"/>
  <c r="P269" i="13"/>
  <c r="P3017" i="9"/>
  <c r="O269" i="13"/>
  <c r="O3017" i="9"/>
  <c r="N269" i="13"/>
  <c r="N3017" i="9"/>
  <c r="M3017" i="9"/>
  <c r="L269" i="13"/>
  <c r="L3017" i="9"/>
  <c r="K269" i="13"/>
  <c r="K3017" i="9"/>
  <c r="J269" i="13"/>
  <c r="J3017" i="9"/>
  <c r="I269" i="13"/>
  <c r="I3017" i="9"/>
  <c r="H269" i="13"/>
  <c r="H3017" i="9"/>
  <c r="G269" i="13"/>
  <c r="G3017" i="9"/>
  <c r="F3017" i="9"/>
  <c r="E3017" i="9"/>
  <c r="D269" i="13"/>
  <c r="D3017" i="9"/>
  <c r="C269" i="13"/>
  <c r="C3017" i="9"/>
  <c r="B3017" i="9"/>
  <c r="A269" i="13"/>
  <c r="A3017" i="9"/>
  <c r="F268" i="13"/>
  <c r="M268" i="13"/>
  <c r="AB268" i="13"/>
  <c r="AB3016" i="9"/>
  <c r="AA268" i="13"/>
  <c r="AA3016" i="9"/>
  <c r="Z268" i="13"/>
  <c r="Z3016" i="9"/>
  <c r="Y268" i="13"/>
  <c r="Y3016" i="9"/>
  <c r="X268" i="13"/>
  <c r="X3016" i="9"/>
  <c r="W268" i="13"/>
  <c r="W3016" i="9"/>
  <c r="V268" i="13"/>
  <c r="V3016" i="9"/>
  <c r="U268" i="13"/>
  <c r="U3016" i="9"/>
  <c r="T268" i="13"/>
  <c r="T3016" i="9"/>
  <c r="S268" i="13"/>
  <c r="S3016" i="9"/>
  <c r="R268" i="13"/>
  <c r="R3016" i="9"/>
  <c r="Q268" i="13"/>
  <c r="Q3016" i="9"/>
  <c r="P268" i="13"/>
  <c r="P3016" i="9"/>
  <c r="O268" i="13"/>
  <c r="O3016" i="9"/>
  <c r="N268" i="13"/>
  <c r="N3016" i="9"/>
  <c r="M3016" i="9"/>
  <c r="L268" i="13"/>
  <c r="L3016" i="9"/>
  <c r="K268" i="13"/>
  <c r="K3016" i="9"/>
  <c r="J268" i="13"/>
  <c r="J3016" i="9"/>
  <c r="I268" i="13"/>
  <c r="I3016" i="9"/>
  <c r="H268" i="13"/>
  <c r="H3016" i="9"/>
  <c r="G268" i="13"/>
  <c r="G3016" i="9"/>
  <c r="F3016" i="9"/>
  <c r="E3016" i="9"/>
  <c r="D268" i="13"/>
  <c r="D3016" i="9"/>
  <c r="C268" i="13"/>
  <c r="C3016" i="9"/>
  <c r="B3016" i="9"/>
  <c r="A268" i="13"/>
  <c r="A3016" i="9"/>
  <c r="F267" i="13"/>
  <c r="M267" i="13"/>
  <c r="AB267" i="13"/>
  <c r="AB3015" i="9"/>
  <c r="AA267" i="13"/>
  <c r="AA3015" i="9"/>
  <c r="Z267" i="13"/>
  <c r="Z3015" i="9"/>
  <c r="Y267" i="13"/>
  <c r="Y3015" i="9"/>
  <c r="X267" i="13"/>
  <c r="X3015" i="9"/>
  <c r="W267" i="13"/>
  <c r="W3015" i="9"/>
  <c r="V267" i="13"/>
  <c r="V3015" i="9"/>
  <c r="U267" i="13"/>
  <c r="U3015" i="9"/>
  <c r="T267" i="13"/>
  <c r="T3015" i="9"/>
  <c r="S267" i="13"/>
  <c r="S3015" i="9"/>
  <c r="R267" i="13"/>
  <c r="R3015" i="9"/>
  <c r="Q267" i="13"/>
  <c r="Q3015" i="9"/>
  <c r="P267" i="13"/>
  <c r="P3015" i="9"/>
  <c r="O267" i="13"/>
  <c r="O3015" i="9"/>
  <c r="N267" i="13"/>
  <c r="N3015" i="9"/>
  <c r="M3015" i="9"/>
  <c r="L267" i="13"/>
  <c r="L3015" i="9"/>
  <c r="K267" i="13"/>
  <c r="K3015" i="9"/>
  <c r="J267" i="13"/>
  <c r="J3015" i="9"/>
  <c r="I267" i="13"/>
  <c r="I3015" i="9"/>
  <c r="H267" i="13"/>
  <c r="H3015" i="9"/>
  <c r="G267" i="13"/>
  <c r="G3015" i="9"/>
  <c r="F3015" i="9"/>
  <c r="E3015" i="9"/>
  <c r="D267" i="13"/>
  <c r="D3015" i="9"/>
  <c r="C267" i="13"/>
  <c r="C3015" i="9"/>
  <c r="B3015" i="9"/>
  <c r="A267" i="13"/>
  <c r="A3015" i="9"/>
  <c r="F266" i="13"/>
  <c r="M266" i="13"/>
  <c r="AB266" i="13"/>
  <c r="AB3014" i="9"/>
  <c r="AA266" i="13"/>
  <c r="AA3014" i="9"/>
  <c r="Z266" i="13"/>
  <c r="Z3014" i="9"/>
  <c r="Y266" i="13"/>
  <c r="Y3014" i="9"/>
  <c r="X266" i="13"/>
  <c r="X3014" i="9"/>
  <c r="W266" i="13"/>
  <c r="W3014" i="9"/>
  <c r="V266" i="13"/>
  <c r="V3014" i="9"/>
  <c r="U266" i="13"/>
  <c r="U3014" i="9"/>
  <c r="T266" i="13"/>
  <c r="T3014" i="9"/>
  <c r="S266" i="13"/>
  <c r="S3014" i="9"/>
  <c r="R266" i="13"/>
  <c r="R3014" i="9"/>
  <c r="Q266" i="13"/>
  <c r="Q3014" i="9"/>
  <c r="P266" i="13"/>
  <c r="P3014" i="9"/>
  <c r="O266" i="13"/>
  <c r="O3014" i="9"/>
  <c r="N266" i="13"/>
  <c r="N3014" i="9"/>
  <c r="M3014" i="9"/>
  <c r="L266" i="13"/>
  <c r="L3014" i="9"/>
  <c r="K266" i="13"/>
  <c r="K3014" i="9"/>
  <c r="J266" i="13"/>
  <c r="J3014" i="9"/>
  <c r="I266" i="13"/>
  <c r="I3014" i="9"/>
  <c r="H266" i="13"/>
  <c r="H3014" i="9"/>
  <c r="G266" i="13"/>
  <c r="G3014" i="9"/>
  <c r="F3014" i="9"/>
  <c r="E3014" i="9"/>
  <c r="D266" i="13"/>
  <c r="D3014" i="9"/>
  <c r="C266" i="13"/>
  <c r="C3014" i="9"/>
  <c r="B3014" i="9"/>
  <c r="A266" i="13"/>
  <c r="A3014" i="9"/>
  <c r="F265" i="13"/>
  <c r="M265" i="13"/>
  <c r="AB265" i="13"/>
  <c r="AB3013" i="9"/>
  <c r="AA265" i="13"/>
  <c r="AA3013" i="9"/>
  <c r="Z265" i="13"/>
  <c r="Z3013" i="9"/>
  <c r="Y265" i="13"/>
  <c r="Y3013" i="9"/>
  <c r="X265" i="13"/>
  <c r="X3013" i="9"/>
  <c r="W265" i="13"/>
  <c r="W3013" i="9"/>
  <c r="V265" i="13"/>
  <c r="V3013" i="9"/>
  <c r="U265" i="13"/>
  <c r="U3013" i="9"/>
  <c r="T265" i="13"/>
  <c r="T3013" i="9"/>
  <c r="S265" i="13"/>
  <c r="S3013" i="9"/>
  <c r="R265" i="13"/>
  <c r="R3013" i="9"/>
  <c r="Q265" i="13"/>
  <c r="Q3013" i="9"/>
  <c r="P265" i="13"/>
  <c r="P3013" i="9"/>
  <c r="O265" i="13"/>
  <c r="O3013" i="9"/>
  <c r="N265" i="13"/>
  <c r="N3013" i="9"/>
  <c r="M3013" i="9"/>
  <c r="L265" i="13"/>
  <c r="L3013" i="9"/>
  <c r="K265" i="13"/>
  <c r="K3013" i="9"/>
  <c r="J265" i="13"/>
  <c r="J3013" i="9"/>
  <c r="I265" i="13"/>
  <c r="I3013" i="9"/>
  <c r="H265" i="13"/>
  <c r="H3013" i="9"/>
  <c r="G265" i="13"/>
  <c r="G3013" i="9"/>
  <c r="F3013" i="9"/>
  <c r="E3013" i="9"/>
  <c r="D265" i="13"/>
  <c r="D3013" i="9"/>
  <c r="C265" i="13"/>
  <c r="C3013" i="9"/>
  <c r="B3013" i="9"/>
  <c r="A265" i="13"/>
  <c r="A3013" i="9"/>
  <c r="F264" i="13"/>
  <c r="M264" i="13"/>
  <c r="AB264" i="13"/>
  <c r="AB3012" i="9"/>
  <c r="AA264" i="13"/>
  <c r="AA3012" i="9"/>
  <c r="Z264" i="13"/>
  <c r="Z3012" i="9"/>
  <c r="Y264" i="13"/>
  <c r="Y3012" i="9"/>
  <c r="X264" i="13"/>
  <c r="X3012" i="9"/>
  <c r="W264" i="13"/>
  <c r="W3012" i="9"/>
  <c r="V264" i="13"/>
  <c r="V3012" i="9"/>
  <c r="U264" i="13"/>
  <c r="U3012" i="9"/>
  <c r="T264" i="13"/>
  <c r="T3012" i="9"/>
  <c r="S264" i="13"/>
  <c r="S3012" i="9"/>
  <c r="R264" i="13"/>
  <c r="R3012" i="9"/>
  <c r="Q264" i="13"/>
  <c r="Q3012" i="9"/>
  <c r="P264" i="13"/>
  <c r="P3012" i="9"/>
  <c r="O264" i="13"/>
  <c r="O3012" i="9"/>
  <c r="N264" i="13"/>
  <c r="N3012" i="9"/>
  <c r="M3012" i="9"/>
  <c r="L3012" i="9"/>
  <c r="K264" i="13"/>
  <c r="K3012" i="9"/>
  <c r="J264" i="13"/>
  <c r="J3012" i="9"/>
  <c r="I264" i="13"/>
  <c r="I3012" i="9"/>
  <c r="H264" i="13"/>
  <c r="H3012" i="9"/>
  <c r="G264" i="13"/>
  <c r="G3012" i="9"/>
  <c r="F3012" i="9"/>
  <c r="E3012" i="9"/>
  <c r="D264" i="13"/>
  <c r="D3012" i="9"/>
  <c r="C264" i="13"/>
  <c r="C3012" i="9"/>
  <c r="B3012" i="9"/>
  <c r="A264" i="13"/>
  <c r="A3012" i="9"/>
  <c r="F263" i="13"/>
  <c r="M263" i="13"/>
  <c r="AB263" i="13"/>
  <c r="AB3011" i="9"/>
  <c r="AA263" i="13"/>
  <c r="AA3011" i="9"/>
  <c r="Z263" i="13"/>
  <c r="Z3011" i="9"/>
  <c r="Y263" i="13"/>
  <c r="Y3011" i="9"/>
  <c r="X263" i="13"/>
  <c r="X3011" i="9"/>
  <c r="W263" i="13"/>
  <c r="W3011" i="9"/>
  <c r="V263" i="13"/>
  <c r="V3011" i="9"/>
  <c r="U263" i="13"/>
  <c r="U3011" i="9"/>
  <c r="T263" i="13"/>
  <c r="T3011" i="9"/>
  <c r="S263" i="13"/>
  <c r="S3011" i="9"/>
  <c r="R263" i="13"/>
  <c r="R3011" i="9"/>
  <c r="Q263" i="13"/>
  <c r="Q3011" i="9"/>
  <c r="P263" i="13"/>
  <c r="P3011" i="9"/>
  <c r="O263" i="13"/>
  <c r="O3011" i="9"/>
  <c r="N263" i="13"/>
  <c r="N3011" i="9"/>
  <c r="M3011" i="9"/>
  <c r="L3011" i="9"/>
  <c r="K263" i="13"/>
  <c r="K3011" i="9"/>
  <c r="J263" i="13"/>
  <c r="J3011" i="9"/>
  <c r="I263" i="13"/>
  <c r="I3011" i="9"/>
  <c r="H263" i="13"/>
  <c r="H3011" i="9"/>
  <c r="G263" i="13"/>
  <c r="G3011" i="9"/>
  <c r="F3011" i="9"/>
  <c r="E3011" i="9"/>
  <c r="D263" i="13"/>
  <c r="D3011" i="9"/>
  <c r="C263" i="13"/>
  <c r="C3011" i="9"/>
  <c r="B3011" i="9"/>
  <c r="A263" i="13"/>
  <c r="A3011" i="9"/>
  <c r="F262" i="13"/>
  <c r="M262" i="13"/>
  <c r="AB262" i="13"/>
  <c r="AB3010" i="9"/>
  <c r="AA262" i="13"/>
  <c r="AA3010" i="9"/>
  <c r="Z262" i="13"/>
  <c r="Z3010" i="9"/>
  <c r="Y262" i="13"/>
  <c r="Y3010" i="9"/>
  <c r="X262" i="13"/>
  <c r="X3010" i="9"/>
  <c r="W262" i="13"/>
  <c r="W3010" i="9"/>
  <c r="V262" i="13"/>
  <c r="V3010" i="9"/>
  <c r="U262" i="13"/>
  <c r="U3010" i="9"/>
  <c r="T262" i="13"/>
  <c r="T3010" i="9"/>
  <c r="S262" i="13"/>
  <c r="S3010" i="9"/>
  <c r="R262" i="13"/>
  <c r="R3010" i="9"/>
  <c r="Q262" i="13"/>
  <c r="Q3010" i="9"/>
  <c r="P262" i="13"/>
  <c r="P3010" i="9"/>
  <c r="O262" i="13"/>
  <c r="O3010" i="9"/>
  <c r="N262" i="13"/>
  <c r="N3010" i="9"/>
  <c r="M3010" i="9"/>
  <c r="L3010" i="9"/>
  <c r="K262" i="13"/>
  <c r="K3010" i="9"/>
  <c r="J262" i="13"/>
  <c r="J3010" i="9"/>
  <c r="I262" i="13"/>
  <c r="I3010" i="9"/>
  <c r="H262" i="13"/>
  <c r="H3010" i="9"/>
  <c r="G262" i="13"/>
  <c r="G3010" i="9"/>
  <c r="F3010" i="9"/>
  <c r="E3010" i="9"/>
  <c r="D262" i="13"/>
  <c r="D3010" i="9"/>
  <c r="C262" i="13"/>
  <c r="C3010" i="9"/>
  <c r="B3010" i="9"/>
  <c r="A262" i="13"/>
  <c r="A3010" i="9"/>
  <c r="F261" i="13"/>
  <c r="M261" i="13"/>
  <c r="AB261" i="13"/>
  <c r="AB3009" i="9"/>
  <c r="AA261" i="13"/>
  <c r="AA3009" i="9"/>
  <c r="Z261" i="13"/>
  <c r="Z3009" i="9"/>
  <c r="Y261" i="13"/>
  <c r="Y3009" i="9"/>
  <c r="X261" i="13"/>
  <c r="X3009" i="9"/>
  <c r="W261" i="13"/>
  <c r="W3009" i="9"/>
  <c r="V261" i="13"/>
  <c r="V3009" i="9"/>
  <c r="U261" i="13"/>
  <c r="U3009" i="9"/>
  <c r="T261" i="13"/>
  <c r="T3009" i="9"/>
  <c r="S261" i="13"/>
  <c r="S3009" i="9"/>
  <c r="R261" i="13"/>
  <c r="R3009" i="9"/>
  <c r="Q261" i="13"/>
  <c r="Q3009" i="9"/>
  <c r="P261" i="13"/>
  <c r="P3009" i="9"/>
  <c r="O261" i="13"/>
  <c r="O3009" i="9"/>
  <c r="N261" i="13"/>
  <c r="N3009" i="9"/>
  <c r="M3009" i="9"/>
  <c r="L3009" i="9"/>
  <c r="K261" i="13"/>
  <c r="K3009" i="9"/>
  <c r="J261" i="13"/>
  <c r="J3009" i="9"/>
  <c r="I261" i="13"/>
  <c r="I3009" i="9"/>
  <c r="H261" i="13"/>
  <c r="H3009" i="9"/>
  <c r="G261" i="13"/>
  <c r="G3009" i="9"/>
  <c r="F3009" i="9"/>
  <c r="E3009" i="9"/>
  <c r="D261" i="13"/>
  <c r="D3009" i="9"/>
  <c r="C261" i="13"/>
  <c r="C3009" i="9"/>
  <c r="B3009" i="9"/>
  <c r="A261" i="13"/>
  <c r="A3009" i="9"/>
  <c r="F260" i="13"/>
  <c r="M260" i="13"/>
  <c r="AB260" i="13"/>
  <c r="AB3008" i="9"/>
  <c r="AA260" i="13"/>
  <c r="AA3008" i="9"/>
  <c r="Z260" i="13"/>
  <c r="Z3008" i="9"/>
  <c r="Y260" i="13"/>
  <c r="Y3008" i="9"/>
  <c r="X260" i="13"/>
  <c r="X3008" i="9"/>
  <c r="W260" i="13"/>
  <c r="W3008" i="9"/>
  <c r="V260" i="13"/>
  <c r="V3008" i="9"/>
  <c r="U260" i="13"/>
  <c r="U3008" i="9"/>
  <c r="T260" i="13"/>
  <c r="T3008" i="9"/>
  <c r="S260" i="13"/>
  <c r="S3008" i="9"/>
  <c r="R260" i="13"/>
  <c r="R3008" i="9"/>
  <c r="Q260" i="13"/>
  <c r="Q3008" i="9"/>
  <c r="P260" i="13"/>
  <c r="P3008" i="9"/>
  <c r="O260" i="13"/>
  <c r="O3008" i="9"/>
  <c r="N260" i="13"/>
  <c r="N3008" i="9"/>
  <c r="M3008" i="9"/>
  <c r="L260" i="13"/>
  <c r="L3008" i="9"/>
  <c r="K260" i="13"/>
  <c r="K3008" i="9"/>
  <c r="J260" i="13"/>
  <c r="J3008" i="9"/>
  <c r="I260" i="13"/>
  <c r="I3008" i="9"/>
  <c r="H260" i="13"/>
  <c r="H3008" i="9"/>
  <c r="G260" i="13"/>
  <c r="G3008" i="9"/>
  <c r="F3008" i="9"/>
  <c r="E3008" i="9"/>
  <c r="D260" i="13"/>
  <c r="D3008" i="9"/>
  <c r="C260" i="13"/>
  <c r="C3008" i="9"/>
  <c r="B3008" i="9"/>
  <c r="A260" i="13"/>
  <c r="A3008" i="9"/>
  <c r="F259" i="13"/>
  <c r="M259" i="13"/>
  <c r="AB259" i="13"/>
  <c r="AB3007" i="9"/>
  <c r="AA259" i="13"/>
  <c r="AA3007" i="9"/>
  <c r="Z259" i="13"/>
  <c r="Z3007" i="9"/>
  <c r="Y259" i="13"/>
  <c r="Y3007" i="9"/>
  <c r="X259" i="13"/>
  <c r="X3007" i="9"/>
  <c r="W259" i="13"/>
  <c r="W3007" i="9"/>
  <c r="V259" i="13"/>
  <c r="V3007" i="9"/>
  <c r="U259" i="13"/>
  <c r="U3007" i="9"/>
  <c r="T259" i="13"/>
  <c r="T3007" i="9"/>
  <c r="S259" i="13"/>
  <c r="S3007" i="9"/>
  <c r="R259" i="13"/>
  <c r="R3007" i="9"/>
  <c r="Q259" i="13"/>
  <c r="Q3007" i="9"/>
  <c r="P259" i="13"/>
  <c r="P3007" i="9"/>
  <c r="O259" i="13"/>
  <c r="O3007" i="9"/>
  <c r="N259" i="13"/>
  <c r="N3007" i="9"/>
  <c r="M3007" i="9"/>
  <c r="L259" i="13"/>
  <c r="L3007" i="9"/>
  <c r="K259" i="13"/>
  <c r="K3007" i="9"/>
  <c r="J259" i="13"/>
  <c r="J3007" i="9"/>
  <c r="I259" i="13"/>
  <c r="I3007" i="9"/>
  <c r="H259" i="13"/>
  <c r="H3007" i="9"/>
  <c r="G259" i="13"/>
  <c r="G3007" i="9"/>
  <c r="F3007" i="9"/>
  <c r="E3007" i="9"/>
  <c r="D259" i="13"/>
  <c r="D3007" i="9"/>
  <c r="C259" i="13"/>
  <c r="C3007" i="9"/>
  <c r="B3007" i="9"/>
  <c r="A259" i="13"/>
  <c r="A3007" i="9"/>
  <c r="F258" i="13"/>
  <c r="M258" i="13"/>
  <c r="AB258" i="13"/>
  <c r="AB3006" i="9"/>
  <c r="AA258" i="13"/>
  <c r="AA3006" i="9"/>
  <c r="Z258" i="13"/>
  <c r="Z3006" i="9"/>
  <c r="Y258" i="13"/>
  <c r="Y3006" i="9"/>
  <c r="X258" i="13"/>
  <c r="X3006" i="9"/>
  <c r="W258" i="13"/>
  <c r="W3006" i="9"/>
  <c r="V258" i="13"/>
  <c r="V3006" i="9"/>
  <c r="U258" i="13"/>
  <c r="U3006" i="9"/>
  <c r="T258" i="13"/>
  <c r="T3006" i="9"/>
  <c r="S258" i="13"/>
  <c r="S3006" i="9"/>
  <c r="R258" i="13"/>
  <c r="R3006" i="9"/>
  <c r="Q258" i="13"/>
  <c r="Q3006" i="9"/>
  <c r="P258" i="13"/>
  <c r="P3006" i="9"/>
  <c r="O258" i="13"/>
  <c r="O3006" i="9"/>
  <c r="N258" i="13"/>
  <c r="N3006" i="9"/>
  <c r="M3006" i="9"/>
  <c r="L258" i="13"/>
  <c r="L3006" i="9"/>
  <c r="K258" i="13"/>
  <c r="K3006" i="9"/>
  <c r="J258" i="13"/>
  <c r="J3006" i="9"/>
  <c r="I258" i="13"/>
  <c r="I3006" i="9"/>
  <c r="H258" i="13"/>
  <c r="H3006" i="9"/>
  <c r="G258" i="13"/>
  <c r="G3006" i="9"/>
  <c r="F3006" i="9"/>
  <c r="E3006" i="9"/>
  <c r="D258" i="13"/>
  <c r="D3006" i="9"/>
  <c r="C258" i="13"/>
  <c r="C3006" i="9"/>
  <c r="B3006" i="9"/>
  <c r="A258" i="13"/>
  <c r="A3006" i="9"/>
  <c r="F257" i="13"/>
  <c r="M257" i="13"/>
  <c r="AB257" i="13"/>
  <c r="AB3005" i="9"/>
  <c r="AA257" i="13"/>
  <c r="AA3005" i="9"/>
  <c r="Z257" i="13"/>
  <c r="Z3005" i="9"/>
  <c r="Y257" i="13"/>
  <c r="Y3005" i="9"/>
  <c r="X257" i="13"/>
  <c r="X3005" i="9"/>
  <c r="W257" i="13"/>
  <c r="W3005" i="9"/>
  <c r="V257" i="13"/>
  <c r="V3005" i="9"/>
  <c r="U257" i="13"/>
  <c r="U3005" i="9"/>
  <c r="T257" i="13"/>
  <c r="T3005" i="9"/>
  <c r="S257" i="13"/>
  <c r="S3005" i="9"/>
  <c r="R257" i="13"/>
  <c r="R3005" i="9"/>
  <c r="Q257" i="13"/>
  <c r="Q3005" i="9"/>
  <c r="P257" i="13"/>
  <c r="P3005" i="9"/>
  <c r="O257" i="13"/>
  <c r="O3005" i="9"/>
  <c r="N257" i="13"/>
  <c r="N3005" i="9"/>
  <c r="M3005" i="9"/>
  <c r="L257" i="13"/>
  <c r="L3005" i="9"/>
  <c r="K257" i="13"/>
  <c r="K3005" i="9"/>
  <c r="J257" i="13"/>
  <c r="J3005" i="9"/>
  <c r="I257" i="13"/>
  <c r="I3005" i="9"/>
  <c r="H257" i="13"/>
  <c r="H3005" i="9"/>
  <c r="G257" i="13"/>
  <c r="G3005" i="9"/>
  <c r="F3005" i="9"/>
  <c r="E3005" i="9"/>
  <c r="D257" i="13"/>
  <c r="D3005" i="9"/>
  <c r="C257" i="13"/>
  <c r="C3005" i="9"/>
  <c r="B3005" i="9"/>
  <c r="A257" i="13"/>
  <c r="A3005" i="9"/>
  <c r="F256" i="13"/>
  <c r="M256" i="13"/>
  <c r="AB256" i="13"/>
  <c r="AB3004" i="9"/>
  <c r="AA256" i="13"/>
  <c r="AA3004" i="9"/>
  <c r="Z256" i="13"/>
  <c r="Z3004" i="9"/>
  <c r="Y256" i="13"/>
  <c r="Y3004" i="9"/>
  <c r="X256" i="13"/>
  <c r="X3004" i="9"/>
  <c r="W256" i="13"/>
  <c r="W3004" i="9"/>
  <c r="V256" i="13"/>
  <c r="V3004" i="9"/>
  <c r="U256" i="13"/>
  <c r="U3004" i="9"/>
  <c r="T256" i="13"/>
  <c r="T3004" i="9"/>
  <c r="S256" i="13"/>
  <c r="S3004" i="9"/>
  <c r="R256" i="13"/>
  <c r="R3004" i="9"/>
  <c r="Q256" i="13"/>
  <c r="Q3004" i="9"/>
  <c r="P256" i="13"/>
  <c r="P3004" i="9"/>
  <c r="O256" i="13"/>
  <c r="O3004" i="9"/>
  <c r="N256" i="13"/>
  <c r="N3004" i="9"/>
  <c r="M3004" i="9"/>
  <c r="L256" i="13"/>
  <c r="L3004" i="9"/>
  <c r="K256" i="13"/>
  <c r="K3004" i="9"/>
  <c r="J256" i="13"/>
  <c r="J3004" i="9"/>
  <c r="I256" i="13"/>
  <c r="I3004" i="9"/>
  <c r="H256" i="13"/>
  <c r="H3004" i="9"/>
  <c r="G256" i="13"/>
  <c r="G3004" i="9"/>
  <c r="F3004" i="9"/>
  <c r="E3004" i="9"/>
  <c r="D256" i="13"/>
  <c r="D3004" i="9"/>
  <c r="C256" i="13"/>
  <c r="C3004" i="9"/>
  <c r="B3004" i="9"/>
  <c r="A256" i="13"/>
  <c r="A3004" i="9"/>
  <c r="F255" i="13"/>
  <c r="M255" i="13"/>
  <c r="AB255" i="13"/>
  <c r="AB3003" i="9"/>
  <c r="AA255" i="13"/>
  <c r="AA3003" i="9"/>
  <c r="Z255" i="13"/>
  <c r="Z3003" i="9"/>
  <c r="Y255" i="13"/>
  <c r="Y3003" i="9"/>
  <c r="X255" i="13"/>
  <c r="X3003" i="9"/>
  <c r="W255" i="13"/>
  <c r="W3003" i="9"/>
  <c r="V255" i="13"/>
  <c r="V3003" i="9"/>
  <c r="U255" i="13"/>
  <c r="U3003" i="9"/>
  <c r="T255" i="13"/>
  <c r="T3003" i="9"/>
  <c r="S255" i="13"/>
  <c r="S3003" i="9"/>
  <c r="R255" i="13"/>
  <c r="R3003" i="9"/>
  <c r="Q255" i="13"/>
  <c r="Q3003" i="9"/>
  <c r="P255" i="13"/>
  <c r="P3003" i="9"/>
  <c r="O255" i="13"/>
  <c r="O3003" i="9"/>
  <c r="N255" i="13"/>
  <c r="N3003" i="9"/>
  <c r="M3003" i="9"/>
  <c r="L255" i="13"/>
  <c r="L3003" i="9"/>
  <c r="K255" i="13"/>
  <c r="K3003" i="9"/>
  <c r="J255" i="13"/>
  <c r="J3003" i="9"/>
  <c r="I255" i="13"/>
  <c r="I3003" i="9"/>
  <c r="H255" i="13"/>
  <c r="H3003" i="9"/>
  <c r="G255" i="13"/>
  <c r="G3003" i="9"/>
  <c r="F3003" i="9"/>
  <c r="E3003" i="9"/>
  <c r="D255" i="13"/>
  <c r="D3003" i="9"/>
  <c r="C255" i="13"/>
  <c r="C3003" i="9"/>
  <c r="B3003" i="9"/>
  <c r="A255" i="13"/>
  <c r="A3003" i="9"/>
  <c r="F254" i="13"/>
  <c r="M254" i="13"/>
  <c r="AB254" i="13"/>
  <c r="AB3002" i="9"/>
  <c r="AA254" i="13"/>
  <c r="AA3002" i="9"/>
  <c r="Z254" i="13"/>
  <c r="Z3002" i="9"/>
  <c r="Y254" i="13"/>
  <c r="Y3002" i="9"/>
  <c r="X254" i="13"/>
  <c r="X3002" i="9"/>
  <c r="W254" i="13"/>
  <c r="W3002" i="9"/>
  <c r="V254" i="13"/>
  <c r="V3002" i="9"/>
  <c r="U254" i="13"/>
  <c r="U3002" i="9"/>
  <c r="T254" i="13"/>
  <c r="T3002" i="9"/>
  <c r="S254" i="13"/>
  <c r="S3002" i="9"/>
  <c r="R254" i="13"/>
  <c r="R3002" i="9"/>
  <c r="Q254" i="13"/>
  <c r="Q3002" i="9"/>
  <c r="P254" i="13"/>
  <c r="P3002" i="9"/>
  <c r="O254" i="13"/>
  <c r="O3002" i="9"/>
  <c r="N254" i="13"/>
  <c r="N3002" i="9"/>
  <c r="M3002" i="9"/>
  <c r="L254" i="13"/>
  <c r="L3002" i="9"/>
  <c r="K254" i="13"/>
  <c r="K3002" i="9"/>
  <c r="J254" i="13"/>
  <c r="J3002" i="9"/>
  <c r="I254" i="13"/>
  <c r="I3002" i="9"/>
  <c r="H254" i="13"/>
  <c r="H3002" i="9"/>
  <c r="G254" i="13"/>
  <c r="G3002" i="9"/>
  <c r="F3002" i="9"/>
  <c r="E3002" i="9"/>
  <c r="D254" i="13"/>
  <c r="D3002" i="9"/>
  <c r="C254" i="13"/>
  <c r="C3002" i="9"/>
  <c r="B3002" i="9"/>
  <c r="A254" i="13"/>
  <c r="A3002" i="9"/>
  <c r="F253" i="13"/>
  <c r="M253" i="13"/>
  <c r="AB253" i="13"/>
  <c r="AB3001" i="9"/>
  <c r="AA253" i="13"/>
  <c r="AA3001" i="9"/>
  <c r="Z253" i="13"/>
  <c r="Z3001" i="9"/>
  <c r="Y253" i="13"/>
  <c r="Y3001" i="9"/>
  <c r="X253" i="13"/>
  <c r="X3001" i="9"/>
  <c r="W253" i="13"/>
  <c r="W3001" i="9"/>
  <c r="V253" i="13"/>
  <c r="V3001" i="9"/>
  <c r="U253" i="13"/>
  <c r="U3001" i="9"/>
  <c r="T253" i="13"/>
  <c r="T3001" i="9"/>
  <c r="S253" i="13"/>
  <c r="S3001" i="9"/>
  <c r="R253" i="13"/>
  <c r="R3001" i="9"/>
  <c r="Q253" i="13"/>
  <c r="Q3001" i="9"/>
  <c r="P253" i="13"/>
  <c r="P3001" i="9"/>
  <c r="O253" i="13"/>
  <c r="O3001" i="9"/>
  <c r="N253" i="13"/>
  <c r="N3001" i="9"/>
  <c r="M3001" i="9"/>
  <c r="L253" i="13"/>
  <c r="L3001" i="9"/>
  <c r="K253" i="13"/>
  <c r="K3001" i="9"/>
  <c r="J253" i="13"/>
  <c r="J3001" i="9"/>
  <c r="I253" i="13"/>
  <c r="I3001" i="9"/>
  <c r="H253" i="13"/>
  <c r="H3001" i="9"/>
  <c r="G253" i="13"/>
  <c r="G3001" i="9"/>
  <c r="F3001" i="9"/>
  <c r="E3001" i="9"/>
  <c r="D253" i="13"/>
  <c r="D3001" i="9"/>
  <c r="C253" i="13"/>
  <c r="C3001" i="9"/>
  <c r="B3001" i="9"/>
  <c r="A253" i="13"/>
  <c r="A3001" i="9"/>
  <c r="F252" i="13"/>
  <c r="M252" i="13"/>
  <c r="AB252" i="13"/>
  <c r="AB3000" i="9"/>
  <c r="AA252" i="13"/>
  <c r="AA3000" i="9"/>
  <c r="Z252" i="13"/>
  <c r="Z3000" i="9"/>
  <c r="Y252" i="13"/>
  <c r="Y3000" i="9"/>
  <c r="X252" i="13"/>
  <c r="X3000" i="9"/>
  <c r="W252" i="13"/>
  <c r="W3000" i="9"/>
  <c r="V252" i="13"/>
  <c r="V3000" i="9"/>
  <c r="U252" i="13"/>
  <c r="U3000" i="9"/>
  <c r="T252" i="13"/>
  <c r="T3000" i="9"/>
  <c r="S252" i="13"/>
  <c r="S3000" i="9"/>
  <c r="R252" i="13"/>
  <c r="R3000" i="9"/>
  <c r="Q252" i="13"/>
  <c r="Q3000" i="9"/>
  <c r="P252" i="13"/>
  <c r="P3000" i="9"/>
  <c r="O252" i="13"/>
  <c r="O3000" i="9"/>
  <c r="N252" i="13"/>
  <c r="N3000" i="9"/>
  <c r="M3000" i="9"/>
  <c r="L3000" i="9"/>
  <c r="K252" i="13"/>
  <c r="K3000" i="9"/>
  <c r="J252" i="13"/>
  <c r="J3000" i="9"/>
  <c r="I252" i="13"/>
  <c r="I3000" i="9"/>
  <c r="H252" i="13"/>
  <c r="H3000" i="9"/>
  <c r="G252" i="13"/>
  <c r="G3000" i="9"/>
  <c r="F3000" i="9"/>
  <c r="E3000" i="9"/>
  <c r="D252" i="13"/>
  <c r="D3000" i="9"/>
  <c r="C252" i="13"/>
  <c r="C3000" i="9"/>
  <c r="B3000" i="9"/>
  <c r="A252" i="13"/>
  <c r="A3000" i="9"/>
  <c r="F251" i="13"/>
  <c r="M251" i="13"/>
  <c r="AB251" i="13"/>
  <c r="AB2999" i="9"/>
  <c r="AA251" i="13"/>
  <c r="AA2999" i="9"/>
  <c r="Z251" i="13"/>
  <c r="Z2999" i="9"/>
  <c r="Y251" i="13"/>
  <c r="Y2999" i="9"/>
  <c r="X251" i="13"/>
  <c r="X2999" i="9"/>
  <c r="W251" i="13"/>
  <c r="W2999" i="9"/>
  <c r="V251" i="13"/>
  <c r="V2999" i="9"/>
  <c r="U251" i="13"/>
  <c r="U2999" i="9"/>
  <c r="T251" i="13"/>
  <c r="T2999" i="9"/>
  <c r="S251" i="13"/>
  <c r="S2999" i="9"/>
  <c r="R251" i="13"/>
  <c r="R2999" i="9"/>
  <c r="Q251" i="13"/>
  <c r="Q2999" i="9"/>
  <c r="P251" i="13"/>
  <c r="P2999" i="9"/>
  <c r="O251" i="13"/>
  <c r="O2999" i="9"/>
  <c r="N251" i="13"/>
  <c r="N2999" i="9"/>
  <c r="M2999" i="9"/>
  <c r="L2999" i="9"/>
  <c r="K251" i="13"/>
  <c r="K2999" i="9"/>
  <c r="J251" i="13"/>
  <c r="J2999" i="9"/>
  <c r="I251" i="13"/>
  <c r="I2999" i="9"/>
  <c r="H251" i="13"/>
  <c r="H2999" i="9"/>
  <c r="G251" i="13"/>
  <c r="G2999" i="9"/>
  <c r="F2999" i="9"/>
  <c r="E2999" i="9"/>
  <c r="D251" i="13"/>
  <c r="D2999" i="9"/>
  <c r="C251" i="13"/>
  <c r="C2999" i="9"/>
  <c r="B2999" i="9"/>
  <c r="A251" i="13"/>
  <c r="A2999" i="9"/>
  <c r="F250" i="13"/>
  <c r="M250" i="13"/>
  <c r="AB250" i="13"/>
  <c r="AB2998" i="9"/>
  <c r="AA250" i="13"/>
  <c r="AA2998" i="9"/>
  <c r="Z250" i="13"/>
  <c r="Z2998" i="9"/>
  <c r="Y250" i="13"/>
  <c r="Y2998" i="9"/>
  <c r="X250" i="13"/>
  <c r="X2998" i="9"/>
  <c r="W250" i="13"/>
  <c r="W2998" i="9"/>
  <c r="V250" i="13"/>
  <c r="V2998" i="9"/>
  <c r="U250" i="13"/>
  <c r="U2998" i="9"/>
  <c r="T250" i="13"/>
  <c r="T2998" i="9"/>
  <c r="S250" i="13"/>
  <c r="S2998" i="9"/>
  <c r="R250" i="13"/>
  <c r="R2998" i="9"/>
  <c r="Q250" i="13"/>
  <c r="Q2998" i="9"/>
  <c r="P250" i="13"/>
  <c r="P2998" i="9"/>
  <c r="O250" i="13"/>
  <c r="O2998" i="9"/>
  <c r="N250" i="13"/>
  <c r="N2998" i="9"/>
  <c r="M2998" i="9"/>
  <c r="L2998" i="9"/>
  <c r="K250" i="13"/>
  <c r="K2998" i="9"/>
  <c r="J250" i="13"/>
  <c r="J2998" i="9"/>
  <c r="I250" i="13"/>
  <c r="I2998" i="9"/>
  <c r="H250" i="13"/>
  <c r="H2998" i="9"/>
  <c r="G250" i="13"/>
  <c r="G2998" i="9"/>
  <c r="F2998" i="9"/>
  <c r="E2998" i="9"/>
  <c r="D250" i="13"/>
  <c r="D2998" i="9"/>
  <c r="C250" i="13"/>
  <c r="C2998" i="9"/>
  <c r="B2998" i="9"/>
  <c r="A250" i="13"/>
  <c r="A2998" i="9"/>
  <c r="F249" i="13"/>
  <c r="M249" i="13"/>
  <c r="AB249" i="13"/>
  <c r="AB2997" i="9"/>
  <c r="AA249" i="13"/>
  <c r="AA2997" i="9"/>
  <c r="Z249" i="13"/>
  <c r="Z2997" i="9"/>
  <c r="Y249" i="13"/>
  <c r="Y2997" i="9"/>
  <c r="X249" i="13"/>
  <c r="X2997" i="9"/>
  <c r="W249" i="13"/>
  <c r="W2997" i="9"/>
  <c r="V249" i="13"/>
  <c r="V2997" i="9"/>
  <c r="U249" i="13"/>
  <c r="U2997" i="9"/>
  <c r="T249" i="13"/>
  <c r="T2997" i="9"/>
  <c r="S249" i="13"/>
  <c r="S2997" i="9"/>
  <c r="R249" i="13"/>
  <c r="R2997" i="9"/>
  <c r="Q249" i="13"/>
  <c r="Q2997" i="9"/>
  <c r="P249" i="13"/>
  <c r="P2997" i="9"/>
  <c r="O249" i="13"/>
  <c r="O2997" i="9"/>
  <c r="N249" i="13"/>
  <c r="N2997" i="9"/>
  <c r="M2997" i="9"/>
  <c r="L2997" i="9"/>
  <c r="K249" i="13"/>
  <c r="K2997" i="9"/>
  <c r="J249" i="13"/>
  <c r="J2997" i="9"/>
  <c r="I249" i="13"/>
  <c r="I2997" i="9"/>
  <c r="H249" i="13"/>
  <c r="H2997" i="9"/>
  <c r="G249" i="13"/>
  <c r="G2997" i="9"/>
  <c r="F2997" i="9"/>
  <c r="E2997" i="9"/>
  <c r="D249" i="13"/>
  <c r="D2997" i="9"/>
  <c r="C249" i="13"/>
  <c r="C2997" i="9"/>
  <c r="B2997" i="9"/>
  <c r="A249" i="13"/>
  <c r="A2997" i="9"/>
  <c r="F248" i="13"/>
  <c r="M248" i="13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B248" i="13"/>
  <c r="AB2996" i="9"/>
  <c r="AA248" i="13"/>
  <c r="AA2996" i="9"/>
  <c r="Z248" i="13"/>
  <c r="Z2996" i="9"/>
  <c r="Y248" i="13"/>
  <c r="Y2996" i="9"/>
  <c r="X248" i="13"/>
  <c r="X2996" i="9"/>
  <c r="W248" i="13"/>
  <c r="W2996" i="9"/>
  <c r="V248" i="13"/>
  <c r="V2996" i="9"/>
  <c r="U248" i="13"/>
  <c r="U2996" i="9"/>
  <c r="T248" i="13"/>
  <c r="T2996" i="9"/>
  <c r="S248" i="13"/>
  <c r="S2996" i="9"/>
  <c r="R248" i="13"/>
  <c r="R2996" i="9"/>
  <c r="Q248" i="13"/>
  <c r="Q2996" i="9"/>
  <c r="P248" i="13"/>
  <c r="P2996" i="9"/>
  <c r="O248" i="13"/>
  <c r="O2996" i="9"/>
  <c r="N248" i="13"/>
  <c r="N2996" i="9"/>
  <c r="M2996" i="9"/>
  <c r="AE28" i="4"/>
  <c r="L248" i="13"/>
  <c r="L2996" i="9"/>
  <c r="AE27" i="4"/>
  <c r="K248" i="13"/>
  <c r="K2996" i="9"/>
  <c r="AE26" i="4"/>
  <c r="J248" i="13"/>
  <c r="J2996" i="9"/>
  <c r="AE25" i="4"/>
  <c r="I248" i="13"/>
  <c r="I2996" i="9"/>
  <c r="AE24" i="4"/>
  <c r="H248" i="13"/>
  <c r="H2996" i="9"/>
  <c r="AE23" i="4"/>
  <c r="G248" i="13"/>
  <c r="G2996" i="9"/>
  <c r="F2996" i="9"/>
  <c r="E2996" i="9"/>
  <c r="AE21" i="4"/>
  <c r="D248" i="13"/>
  <c r="D2996" i="9"/>
  <c r="C248" i="13"/>
  <c r="C2996" i="9"/>
  <c r="B2996" i="9"/>
  <c r="A248" i="13"/>
  <c r="A2996" i="9"/>
  <c r="F247" i="13"/>
  <c r="M247" i="13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B247" i="13"/>
  <c r="AB2995" i="9"/>
  <c r="AA247" i="13"/>
  <c r="AA2995" i="9"/>
  <c r="Z247" i="13"/>
  <c r="Z2995" i="9"/>
  <c r="Y247" i="13"/>
  <c r="Y2995" i="9"/>
  <c r="X247" i="13"/>
  <c r="X2995" i="9"/>
  <c r="W247" i="13"/>
  <c r="W2995" i="9"/>
  <c r="V247" i="13"/>
  <c r="V2995" i="9"/>
  <c r="U247" i="13"/>
  <c r="U2995" i="9"/>
  <c r="T247" i="13"/>
  <c r="T2995" i="9"/>
  <c r="S247" i="13"/>
  <c r="S2995" i="9"/>
  <c r="R247" i="13"/>
  <c r="R2995" i="9"/>
  <c r="Q247" i="13"/>
  <c r="Q2995" i="9"/>
  <c r="P247" i="13"/>
  <c r="P2995" i="9"/>
  <c r="O247" i="13"/>
  <c r="O2995" i="9"/>
  <c r="N247" i="13"/>
  <c r="N2995" i="9"/>
  <c r="M2995" i="9"/>
  <c r="L247" i="13"/>
  <c r="L2995" i="9"/>
  <c r="K247" i="13"/>
  <c r="K2995" i="9"/>
  <c r="J247" i="13"/>
  <c r="J2995" i="9"/>
  <c r="I247" i="13"/>
  <c r="I2995" i="9"/>
  <c r="H247" i="13"/>
  <c r="H2995" i="9"/>
  <c r="G247" i="13"/>
  <c r="G2995" i="9"/>
  <c r="F2995" i="9"/>
  <c r="E2995" i="9"/>
  <c r="D247" i="13"/>
  <c r="D2995" i="9"/>
  <c r="C247" i="13"/>
  <c r="C2995" i="9"/>
  <c r="B2995" i="9"/>
  <c r="A247" i="13"/>
  <c r="A2995" i="9"/>
  <c r="F246" i="13"/>
  <c r="M246" i="13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B246" i="13"/>
  <c r="AB2994" i="9"/>
  <c r="AA246" i="13"/>
  <c r="AA2994" i="9"/>
  <c r="Z246" i="13"/>
  <c r="Z2994" i="9"/>
  <c r="Y246" i="13"/>
  <c r="Y2994" i="9"/>
  <c r="X246" i="13"/>
  <c r="X2994" i="9"/>
  <c r="W246" i="13"/>
  <c r="W2994" i="9"/>
  <c r="V246" i="13"/>
  <c r="V2994" i="9"/>
  <c r="U246" i="13"/>
  <c r="U2994" i="9"/>
  <c r="T246" i="13"/>
  <c r="T2994" i="9"/>
  <c r="S246" i="13"/>
  <c r="S2994" i="9"/>
  <c r="R246" i="13"/>
  <c r="R2994" i="9"/>
  <c r="Q246" i="13"/>
  <c r="Q2994" i="9"/>
  <c r="P246" i="13"/>
  <c r="P2994" i="9"/>
  <c r="O246" i="13"/>
  <c r="O2994" i="9"/>
  <c r="N246" i="13"/>
  <c r="N2994" i="9"/>
  <c r="M2994" i="9"/>
  <c r="L246" i="13"/>
  <c r="L2994" i="9"/>
  <c r="K246" i="13"/>
  <c r="K2994" i="9"/>
  <c r="J246" i="13"/>
  <c r="J2994" i="9"/>
  <c r="I246" i="13"/>
  <c r="I2994" i="9"/>
  <c r="H246" i="13"/>
  <c r="H2994" i="9"/>
  <c r="G246" i="13"/>
  <c r="G2994" i="9"/>
  <c r="F2994" i="9"/>
  <c r="E2994" i="9"/>
  <c r="D246" i="13"/>
  <c r="D2994" i="9"/>
  <c r="C246" i="13"/>
  <c r="C2994" i="9"/>
  <c r="B2994" i="9"/>
  <c r="A246" i="13"/>
  <c r="A2994" i="9"/>
  <c r="F245" i="13"/>
  <c r="M245" i="13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B245" i="13"/>
  <c r="AB2993" i="9"/>
  <c r="AA245" i="13"/>
  <c r="AA2993" i="9"/>
  <c r="Z245" i="13"/>
  <c r="Z2993" i="9"/>
  <c r="Y245" i="13"/>
  <c r="Y2993" i="9"/>
  <c r="X245" i="13"/>
  <c r="X2993" i="9"/>
  <c r="W245" i="13"/>
  <c r="W2993" i="9"/>
  <c r="V245" i="13"/>
  <c r="V2993" i="9"/>
  <c r="U245" i="13"/>
  <c r="U2993" i="9"/>
  <c r="T245" i="13"/>
  <c r="T2993" i="9"/>
  <c r="S245" i="13"/>
  <c r="S2993" i="9"/>
  <c r="R245" i="13"/>
  <c r="R2993" i="9"/>
  <c r="Q245" i="13"/>
  <c r="Q2993" i="9"/>
  <c r="P245" i="13"/>
  <c r="P2993" i="9"/>
  <c r="O245" i="13"/>
  <c r="O2993" i="9"/>
  <c r="N245" i="13"/>
  <c r="N2993" i="9"/>
  <c r="M2993" i="9"/>
  <c r="L245" i="13"/>
  <c r="L2993" i="9"/>
  <c r="K245" i="13"/>
  <c r="K2993" i="9"/>
  <c r="J245" i="13"/>
  <c r="J2993" i="9"/>
  <c r="I245" i="13"/>
  <c r="I2993" i="9"/>
  <c r="H245" i="13"/>
  <c r="H2993" i="9"/>
  <c r="G245" i="13"/>
  <c r="G2993" i="9"/>
  <c r="F2993" i="9"/>
  <c r="E2993" i="9"/>
  <c r="D245" i="13"/>
  <c r="D2993" i="9"/>
  <c r="C245" i="13"/>
  <c r="C2993" i="9"/>
  <c r="B2993" i="9"/>
  <c r="A245" i="13"/>
  <c r="A2993" i="9"/>
  <c r="F244" i="13"/>
  <c r="M244" i="13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B244" i="13"/>
  <c r="AB2992" i="9"/>
  <c r="AA244" i="13"/>
  <c r="AA2992" i="9"/>
  <c r="Z244" i="13"/>
  <c r="Z2992" i="9"/>
  <c r="Y244" i="13"/>
  <c r="Y2992" i="9"/>
  <c r="X244" i="13"/>
  <c r="X2992" i="9"/>
  <c r="W244" i="13"/>
  <c r="W2992" i="9"/>
  <c r="V244" i="13"/>
  <c r="V2992" i="9"/>
  <c r="U244" i="13"/>
  <c r="U2992" i="9"/>
  <c r="T244" i="13"/>
  <c r="T2992" i="9"/>
  <c r="S244" i="13"/>
  <c r="S2992" i="9"/>
  <c r="R244" i="13"/>
  <c r="R2992" i="9"/>
  <c r="Q244" i="13"/>
  <c r="Q2992" i="9"/>
  <c r="P244" i="13"/>
  <c r="P2992" i="9"/>
  <c r="O244" i="13"/>
  <c r="O2992" i="9"/>
  <c r="N244" i="13"/>
  <c r="N2992" i="9"/>
  <c r="M2992" i="9"/>
  <c r="AF28" i="4"/>
  <c r="L244" i="13"/>
  <c r="L2992" i="9"/>
  <c r="AF27" i="4"/>
  <c r="K244" i="13"/>
  <c r="K2992" i="9"/>
  <c r="AF26" i="4"/>
  <c r="J244" i="13"/>
  <c r="J2992" i="9"/>
  <c r="AF25" i="4"/>
  <c r="I244" i="13"/>
  <c r="I2992" i="9"/>
  <c r="AF24" i="4"/>
  <c r="H244" i="13"/>
  <c r="H2992" i="9"/>
  <c r="AF23" i="4"/>
  <c r="G244" i="13"/>
  <c r="G2992" i="9"/>
  <c r="F2992" i="9"/>
  <c r="E2992" i="9"/>
  <c r="AF21" i="4"/>
  <c r="D244" i="13"/>
  <c r="D2992" i="9"/>
  <c r="C244" i="13"/>
  <c r="C2992" i="9"/>
  <c r="B2992" i="9"/>
  <c r="A244" i="13"/>
  <c r="A2992" i="9"/>
  <c r="F243" i="13"/>
  <c r="M243" i="13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B243" i="13"/>
  <c r="AB2991" i="9"/>
  <c r="AA243" i="13"/>
  <c r="AA2991" i="9"/>
  <c r="Z243" i="13"/>
  <c r="Z2991" i="9"/>
  <c r="Y243" i="13"/>
  <c r="Y2991" i="9"/>
  <c r="X243" i="13"/>
  <c r="X2991" i="9"/>
  <c r="W243" i="13"/>
  <c r="W2991" i="9"/>
  <c r="V243" i="13"/>
  <c r="V2991" i="9"/>
  <c r="U243" i="13"/>
  <c r="U2991" i="9"/>
  <c r="T243" i="13"/>
  <c r="T2991" i="9"/>
  <c r="S243" i="13"/>
  <c r="S2991" i="9"/>
  <c r="R243" i="13"/>
  <c r="R2991" i="9"/>
  <c r="Q243" i="13"/>
  <c r="Q2991" i="9"/>
  <c r="P243" i="13"/>
  <c r="P2991" i="9"/>
  <c r="O243" i="13"/>
  <c r="O2991" i="9"/>
  <c r="N243" i="13"/>
  <c r="N2991" i="9"/>
  <c r="M2991" i="9"/>
  <c r="L243" i="13"/>
  <c r="L2991" i="9"/>
  <c r="K243" i="13"/>
  <c r="K2991" i="9"/>
  <c r="J243" i="13"/>
  <c r="J2991" i="9"/>
  <c r="I243" i="13"/>
  <c r="I2991" i="9"/>
  <c r="H243" i="13"/>
  <c r="H2991" i="9"/>
  <c r="G243" i="13"/>
  <c r="G2991" i="9"/>
  <c r="F2991" i="9"/>
  <c r="E2991" i="9"/>
  <c r="D243" i="13"/>
  <c r="D2991" i="9"/>
  <c r="C243" i="13"/>
  <c r="C2991" i="9"/>
  <c r="B2991" i="9"/>
  <c r="A243" i="13"/>
  <c r="A2991" i="9"/>
  <c r="F242" i="13"/>
  <c r="M242" i="13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B242" i="13"/>
  <c r="AB2990" i="9"/>
  <c r="AA242" i="13"/>
  <c r="AA2990" i="9"/>
  <c r="Z242" i="13"/>
  <c r="Z2990" i="9"/>
  <c r="Y242" i="13"/>
  <c r="Y2990" i="9"/>
  <c r="X242" i="13"/>
  <c r="X2990" i="9"/>
  <c r="W242" i="13"/>
  <c r="W2990" i="9"/>
  <c r="V242" i="13"/>
  <c r="V2990" i="9"/>
  <c r="U242" i="13"/>
  <c r="U2990" i="9"/>
  <c r="T242" i="13"/>
  <c r="T2990" i="9"/>
  <c r="S242" i="13"/>
  <c r="S2990" i="9"/>
  <c r="R242" i="13"/>
  <c r="R2990" i="9"/>
  <c r="Q242" i="13"/>
  <c r="Q2990" i="9"/>
  <c r="P242" i="13"/>
  <c r="P2990" i="9"/>
  <c r="O242" i="13"/>
  <c r="O2990" i="9"/>
  <c r="N242" i="13"/>
  <c r="N2990" i="9"/>
  <c r="M2990" i="9"/>
  <c r="L242" i="13"/>
  <c r="L2990" i="9"/>
  <c r="K242" i="13"/>
  <c r="K2990" i="9"/>
  <c r="J242" i="13"/>
  <c r="J2990" i="9"/>
  <c r="I242" i="13"/>
  <c r="I2990" i="9"/>
  <c r="H242" i="13"/>
  <c r="H2990" i="9"/>
  <c r="G242" i="13"/>
  <c r="G2990" i="9"/>
  <c r="F2990" i="9"/>
  <c r="E2990" i="9"/>
  <c r="D242" i="13"/>
  <c r="D2990" i="9"/>
  <c r="C242" i="13"/>
  <c r="C2990" i="9"/>
  <c r="B2990" i="9"/>
  <c r="A242" i="13"/>
  <c r="A2990" i="9"/>
  <c r="F241" i="13"/>
  <c r="M241" i="13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B241" i="13"/>
  <c r="AB2989" i="9"/>
  <c r="AA241" i="13"/>
  <c r="AA2989" i="9"/>
  <c r="Z241" i="13"/>
  <c r="Z2989" i="9"/>
  <c r="Y241" i="13"/>
  <c r="Y2989" i="9"/>
  <c r="X241" i="13"/>
  <c r="X2989" i="9"/>
  <c r="W241" i="13"/>
  <c r="W2989" i="9"/>
  <c r="V241" i="13"/>
  <c r="V2989" i="9"/>
  <c r="U241" i="13"/>
  <c r="U2989" i="9"/>
  <c r="T241" i="13"/>
  <c r="T2989" i="9"/>
  <c r="S241" i="13"/>
  <c r="S2989" i="9"/>
  <c r="R241" i="13"/>
  <c r="R2989" i="9"/>
  <c r="Q241" i="13"/>
  <c r="Q2989" i="9"/>
  <c r="P241" i="13"/>
  <c r="P2989" i="9"/>
  <c r="O241" i="13"/>
  <c r="O2989" i="9"/>
  <c r="N241" i="13"/>
  <c r="N2989" i="9"/>
  <c r="M2989" i="9"/>
  <c r="L241" i="13"/>
  <c r="L2989" i="9"/>
  <c r="K241" i="13"/>
  <c r="K2989" i="9"/>
  <c r="J241" i="13"/>
  <c r="J2989" i="9"/>
  <c r="I241" i="13"/>
  <c r="I2989" i="9"/>
  <c r="H241" i="13"/>
  <c r="H2989" i="9"/>
  <c r="G241" i="13"/>
  <c r="G2989" i="9"/>
  <c r="F2989" i="9"/>
  <c r="E2989" i="9"/>
  <c r="D241" i="13"/>
  <c r="D2989" i="9"/>
  <c r="C241" i="13"/>
  <c r="C2989" i="9"/>
  <c r="B2989" i="9"/>
  <c r="A241" i="13"/>
  <c r="A2989" i="9"/>
  <c r="F240" i="13"/>
  <c r="M240" i="13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B240" i="13"/>
  <c r="AB2988" i="9"/>
  <c r="AA240" i="13"/>
  <c r="AA2988" i="9"/>
  <c r="Z240" i="13"/>
  <c r="Z2988" i="9"/>
  <c r="Y240" i="13"/>
  <c r="Y2988" i="9"/>
  <c r="X240" i="13"/>
  <c r="X2988" i="9"/>
  <c r="W240" i="13"/>
  <c r="W2988" i="9"/>
  <c r="V240" i="13"/>
  <c r="V2988" i="9"/>
  <c r="U240" i="13"/>
  <c r="U2988" i="9"/>
  <c r="T240" i="13"/>
  <c r="T2988" i="9"/>
  <c r="S240" i="13"/>
  <c r="S2988" i="9"/>
  <c r="R240" i="13"/>
  <c r="R2988" i="9"/>
  <c r="Q240" i="13"/>
  <c r="Q2988" i="9"/>
  <c r="P240" i="13"/>
  <c r="P2988" i="9"/>
  <c r="O240" i="13"/>
  <c r="O2988" i="9"/>
  <c r="N240" i="13"/>
  <c r="N2988" i="9"/>
  <c r="M2988" i="9"/>
  <c r="AA28" i="4"/>
  <c r="L240" i="13"/>
  <c r="L2988" i="9"/>
  <c r="AA27" i="4"/>
  <c r="K240" i="13"/>
  <c r="K2988" i="9"/>
  <c r="AA26" i="4"/>
  <c r="J240" i="13"/>
  <c r="J2988" i="9"/>
  <c r="AA25" i="4"/>
  <c r="I240" i="13"/>
  <c r="I2988" i="9"/>
  <c r="AA24" i="4"/>
  <c r="H240" i="13"/>
  <c r="H2988" i="9"/>
  <c r="AA23" i="4"/>
  <c r="G240" i="13"/>
  <c r="G2988" i="9"/>
  <c r="F2988" i="9"/>
  <c r="E2988" i="9"/>
  <c r="AA21" i="4"/>
  <c r="D240" i="13"/>
  <c r="D2988" i="9"/>
  <c r="C240" i="13"/>
  <c r="C2988" i="9"/>
  <c r="B2988" i="9"/>
  <c r="A240" i="13"/>
  <c r="A2988" i="9"/>
  <c r="F239" i="13"/>
  <c r="M239" i="13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B239" i="13"/>
  <c r="AB2987" i="9"/>
  <c r="AA239" i="13"/>
  <c r="AA2987" i="9"/>
  <c r="Z239" i="13"/>
  <c r="Z2987" i="9"/>
  <c r="Y239" i="13"/>
  <c r="Y2987" i="9"/>
  <c r="X239" i="13"/>
  <c r="X2987" i="9"/>
  <c r="W239" i="13"/>
  <c r="W2987" i="9"/>
  <c r="V239" i="13"/>
  <c r="V2987" i="9"/>
  <c r="U239" i="13"/>
  <c r="U2987" i="9"/>
  <c r="T239" i="13"/>
  <c r="T2987" i="9"/>
  <c r="S239" i="13"/>
  <c r="S2987" i="9"/>
  <c r="R239" i="13"/>
  <c r="R2987" i="9"/>
  <c r="Q239" i="13"/>
  <c r="Q2987" i="9"/>
  <c r="P239" i="13"/>
  <c r="P2987" i="9"/>
  <c r="O239" i="13"/>
  <c r="O2987" i="9"/>
  <c r="N239" i="13"/>
  <c r="N2987" i="9"/>
  <c r="M2987" i="9"/>
  <c r="L239" i="13"/>
  <c r="L2987" i="9"/>
  <c r="K239" i="13"/>
  <c r="K2987" i="9"/>
  <c r="J239" i="13"/>
  <c r="J2987" i="9"/>
  <c r="I239" i="13"/>
  <c r="I2987" i="9"/>
  <c r="H239" i="13"/>
  <c r="H2987" i="9"/>
  <c r="G239" i="13"/>
  <c r="G2987" i="9"/>
  <c r="F2987" i="9"/>
  <c r="E2987" i="9"/>
  <c r="D239" i="13"/>
  <c r="D2987" i="9"/>
  <c r="C239" i="13"/>
  <c r="C2987" i="9"/>
  <c r="B2987" i="9"/>
  <c r="A239" i="13"/>
  <c r="A2987" i="9"/>
  <c r="F238" i="13"/>
  <c r="M238" i="13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B238" i="13"/>
  <c r="AB2986" i="9"/>
  <c r="AA238" i="13"/>
  <c r="AA2986" i="9"/>
  <c r="Z238" i="13"/>
  <c r="Z2986" i="9"/>
  <c r="Y238" i="13"/>
  <c r="Y2986" i="9"/>
  <c r="X238" i="13"/>
  <c r="X2986" i="9"/>
  <c r="W238" i="13"/>
  <c r="W2986" i="9"/>
  <c r="V238" i="13"/>
  <c r="V2986" i="9"/>
  <c r="U238" i="13"/>
  <c r="U2986" i="9"/>
  <c r="T238" i="13"/>
  <c r="T2986" i="9"/>
  <c r="S238" i="13"/>
  <c r="S2986" i="9"/>
  <c r="R238" i="13"/>
  <c r="R2986" i="9"/>
  <c r="Q238" i="13"/>
  <c r="Q2986" i="9"/>
  <c r="P238" i="13"/>
  <c r="P2986" i="9"/>
  <c r="O238" i="13"/>
  <c r="O2986" i="9"/>
  <c r="N238" i="13"/>
  <c r="N2986" i="9"/>
  <c r="M2986" i="9"/>
  <c r="L238" i="13"/>
  <c r="L2986" i="9"/>
  <c r="K238" i="13"/>
  <c r="K2986" i="9"/>
  <c r="J238" i="13"/>
  <c r="J2986" i="9"/>
  <c r="I238" i="13"/>
  <c r="I2986" i="9"/>
  <c r="H238" i="13"/>
  <c r="H2986" i="9"/>
  <c r="G238" i="13"/>
  <c r="G2986" i="9"/>
  <c r="F2986" i="9"/>
  <c r="E2986" i="9"/>
  <c r="D238" i="13"/>
  <c r="D2986" i="9"/>
  <c r="C238" i="13"/>
  <c r="C2986" i="9"/>
  <c r="B2986" i="9"/>
  <c r="A238" i="13"/>
  <c r="A2986" i="9"/>
  <c r="F237" i="13"/>
  <c r="M237" i="13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B237" i="13"/>
  <c r="AB2985" i="9"/>
  <c r="AA237" i="13"/>
  <c r="AA2985" i="9"/>
  <c r="Z237" i="13"/>
  <c r="Z2985" i="9"/>
  <c r="Y237" i="13"/>
  <c r="Y2985" i="9"/>
  <c r="X237" i="13"/>
  <c r="X2985" i="9"/>
  <c r="W237" i="13"/>
  <c r="W2985" i="9"/>
  <c r="V237" i="13"/>
  <c r="V2985" i="9"/>
  <c r="U237" i="13"/>
  <c r="U2985" i="9"/>
  <c r="T237" i="13"/>
  <c r="T2985" i="9"/>
  <c r="S237" i="13"/>
  <c r="S2985" i="9"/>
  <c r="R237" i="13"/>
  <c r="R2985" i="9"/>
  <c r="Q237" i="13"/>
  <c r="Q2985" i="9"/>
  <c r="P237" i="13"/>
  <c r="P2985" i="9"/>
  <c r="O237" i="13"/>
  <c r="O2985" i="9"/>
  <c r="N237" i="13"/>
  <c r="N2985" i="9"/>
  <c r="M2985" i="9"/>
  <c r="L237" i="13"/>
  <c r="L2985" i="9"/>
  <c r="K237" i="13"/>
  <c r="K2985" i="9"/>
  <c r="J237" i="13"/>
  <c r="J2985" i="9"/>
  <c r="I237" i="13"/>
  <c r="I2985" i="9"/>
  <c r="H237" i="13"/>
  <c r="H2985" i="9"/>
  <c r="G237" i="13"/>
  <c r="G2985" i="9"/>
  <c r="F2985" i="9"/>
  <c r="E2985" i="9"/>
  <c r="D237" i="13"/>
  <c r="D2985" i="9"/>
  <c r="C237" i="13"/>
  <c r="C2985" i="9"/>
  <c r="B2985" i="9"/>
  <c r="A237" i="13"/>
  <c r="A2985" i="9"/>
  <c r="F236" i="13"/>
  <c r="M236" i="13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B236" i="13"/>
  <c r="AB2984" i="9"/>
  <c r="AA236" i="13"/>
  <c r="AA2984" i="9"/>
  <c r="Z236" i="13"/>
  <c r="Z2984" i="9"/>
  <c r="Y236" i="13"/>
  <c r="Y2984" i="9"/>
  <c r="X236" i="13"/>
  <c r="X2984" i="9"/>
  <c r="W236" i="13"/>
  <c r="W2984" i="9"/>
  <c r="V236" i="13"/>
  <c r="V2984" i="9"/>
  <c r="U236" i="13"/>
  <c r="U2984" i="9"/>
  <c r="T236" i="13"/>
  <c r="T2984" i="9"/>
  <c r="S236" i="13"/>
  <c r="S2984" i="9"/>
  <c r="R236" i="13"/>
  <c r="R2984" i="9"/>
  <c r="Q236" i="13"/>
  <c r="Q2984" i="9"/>
  <c r="P236" i="13"/>
  <c r="P2984" i="9"/>
  <c r="O236" i="13"/>
  <c r="O2984" i="9"/>
  <c r="N236" i="13"/>
  <c r="N2984" i="9"/>
  <c r="M2984" i="9"/>
  <c r="AC28" i="4"/>
  <c r="L236" i="13"/>
  <c r="L2984" i="9"/>
  <c r="AC27" i="4"/>
  <c r="K236" i="13"/>
  <c r="K2984" i="9"/>
  <c r="AC26" i="4"/>
  <c r="J236" i="13"/>
  <c r="J2984" i="9"/>
  <c r="AC25" i="4"/>
  <c r="I236" i="13"/>
  <c r="I2984" i="9"/>
  <c r="AC24" i="4"/>
  <c r="H236" i="13"/>
  <c r="H2984" i="9"/>
  <c r="AC23" i="4"/>
  <c r="G236" i="13"/>
  <c r="G2984" i="9"/>
  <c r="F2984" i="9"/>
  <c r="E2984" i="9"/>
  <c r="AC21" i="4"/>
  <c r="D236" i="13"/>
  <c r="D2984" i="9"/>
  <c r="C236" i="13"/>
  <c r="C2984" i="9"/>
  <c r="B2984" i="9"/>
  <c r="A236" i="13"/>
  <c r="A2984" i="9"/>
  <c r="F235" i="13"/>
  <c r="M235" i="13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B235" i="13"/>
  <c r="AB2983" i="9"/>
  <c r="AA235" i="13"/>
  <c r="AA2983" i="9"/>
  <c r="Z235" i="13"/>
  <c r="Z2983" i="9"/>
  <c r="Y235" i="13"/>
  <c r="Y2983" i="9"/>
  <c r="X235" i="13"/>
  <c r="X2983" i="9"/>
  <c r="W235" i="13"/>
  <c r="W2983" i="9"/>
  <c r="V235" i="13"/>
  <c r="V2983" i="9"/>
  <c r="U235" i="13"/>
  <c r="U2983" i="9"/>
  <c r="T235" i="13"/>
  <c r="T2983" i="9"/>
  <c r="S235" i="13"/>
  <c r="S2983" i="9"/>
  <c r="R235" i="13"/>
  <c r="R2983" i="9"/>
  <c r="Q235" i="13"/>
  <c r="Q2983" i="9"/>
  <c r="P235" i="13"/>
  <c r="P2983" i="9"/>
  <c r="O235" i="13"/>
  <c r="O2983" i="9"/>
  <c r="N235" i="13"/>
  <c r="N2983" i="9"/>
  <c r="M2983" i="9"/>
  <c r="L235" i="13"/>
  <c r="L2983" i="9"/>
  <c r="K235" i="13"/>
  <c r="K2983" i="9"/>
  <c r="J235" i="13"/>
  <c r="J2983" i="9"/>
  <c r="I235" i="13"/>
  <c r="I2983" i="9"/>
  <c r="H235" i="13"/>
  <c r="H2983" i="9"/>
  <c r="G235" i="13"/>
  <c r="G2983" i="9"/>
  <c r="F2983" i="9"/>
  <c r="E2983" i="9"/>
  <c r="D235" i="13"/>
  <c r="D2983" i="9"/>
  <c r="C235" i="13"/>
  <c r="C2983" i="9"/>
  <c r="B2983" i="9"/>
  <c r="A235" i="13"/>
  <c r="A2983" i="9"/>
  <c r="F234" i="13"/>
  <c r="M234" i="13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B234" i="13"/>
  <c r="AB2982" i="9"/>
  <c r="AA234" i="13"/>
  <c r="AA2982" i="9"/>
  <c r="Z234" i="13"/>
  <c r="Z2982" i="9"/>
  <c r="Y234" i="13"/>
  <c r="Y2982" i="9"/>
  <c r="X234" i="13"/>
  <c r="X2982" i="9"/>
  <c r="W234" i="13"/>
  <c r="W2982" i="9"/>
  <c r="V234" i="13"/>
  <c r="V2982" i="9"/>
  <c r="U234" i="13"/>
  <c r="U2982" i="9"/>
  <c r="T234" i="13"/>
  <c r="T2982" i="9"/>
  <c r="S234" i="13"/>
  <c r="S2982" i="9"/>
  <c r="R234" i="13"/>
  <c r="R2982" i="9"/>
  <c r="Q234" i="13"/>
  <c r="Q2982" i="9"/>
  <c r="P234" i="13"/>
  <c r="P2982" i="9"/>
  <c r="O234" i="13"/>
  <c r="O2982" i="9"/>
  <c r="N234" i="13"/>
  <c r="N2982" i="9"/>
  <c r="M2982" i="9"/>
  <c r="L234" i="13"/>
  <c r="L2982" i="9"/>
  <c r="K234" i="13"/>
  <c r="K2982" i="9"/>
  <c r="J234" i="13"/>
  <c r="J2982" i="9"/>
  <c r="I234" i="13"/>
  <c r="I2982" i="9"/>
  <c r="H234" i="13"/>
  <c r="H2982" i="9"/>
  <c r="G234" i="13"/>
  <c r="G2982" i="9"/>
  <c r="F2982" i="9"/>
  <c r="E2982" i="9"/>
  <c r="D234" i="13"/>
  <c r="D2982" i="9"/>
  <c r="C234" i="13"/>
  <c r="C2982" i="9"/>
  <c r="B2982" i="9"/>
  <c r="A234" i="13"/>
  <c r="A2982" i="9"/>
  <c r="F233" i="13"/>
  <c r="M233" i="13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B233" i="13"/>
  <c r="AB2981" i="9"/>
  <c r="AA233" i="13"/>
  <c r="AA2981" i="9"/>
  <c r="Z233" i="13"/>
  <c r="Z2981" i="9"/>
  <c r="Y233" i="13"/>
  <c r="Y2981" i="9"/>
  <c r="X233" i="13"/>
  <c r="X2981" i="9"/>
  <c r="W233" i="13"/>
  <c r="W2981" i="9"/>
  <c r="V233" i="13"/>
  <c r="V2981" i="9"/>
  <c r="U233" i="13"/>
  <c r="U2981" i="9"/>
  <c r="T233" i="13"/>
  <c r="T2981" i="9"/>
  <c r="S233" i="13"/>
  <c r="S2981" i="9"/>
  <c r="R233" i="13"/>
  <c r="R2981" i="9"/>
  <c r="Q233" i="13"/>
  <c r="Q2981" i="9"/>
  <c r="P233" i="13"/>
  <c r="P2981" i="9"/>
  <c r="O233" i="13"/>
  <c r="O2981" i="9"/>
  <c r="N233" i="13"/>
  <c r="N2981" i="9"/>
  <c r="M2981" i="9"/>
  <c r="L233" i="13"/>
  <c r="L2981" i="9"/>
  <c r="K233" i="13"/>
  <c r="K2981" i="9"/>
  <c r="J233" i="13"/>
  <c r="J2981" i="9"/>
  <c r="I233" i="13"/>
  <c r="I2981" i="9"/>
  <c r="H233" i="13"/>
  <c r="H2981" i="9"/>
  <c r="G233" i="13"/>
  <c r="G2981" i="9"/>
  <c r="F2981" i="9"/>
  <c r="E2981" i="9"/>
  <c r="D233" i="13"/>
  <c r="D2981" i="9"/>
  <c r="C233" i="13"/>
  <c r="C2981" i="9"/>
  <c r="B2981" i="9"/>
  <c r="A233" i="13"/>
  <c r="A2981" i="9"/>
  <c r="F232" i="13"/>
  <c r="M232" i="13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B232" i="13"/>
  <c r="AB2980" i="9"/>
  <c r="AA232" i="13"/>
  <c r="AA2980" i="9"/>
  <c r="Z232" i="13"/>
  <c r="Z2980" i="9"/>
  <c r="Y232" i="13"/>
  <c r="Y2980" i="9"/>
  <c r="X232" i="13"/>
  <c r="X2980" i="9"/>
  <c r="W232" i="13"/>
  <c r="W2980" i="9"/>
  <c r="V232" i="13"/>
  <c r="V2980" i="9"/>
  <c r="U232" i="13"/>
  <c r="U2980" i="9"/>
  <c r="T232" i="13"/>
  <c r="T2980" i="9"/>
  <c r="S232" i="13"/>
  <c r="S2980" i="9"/>
  <c r="R232" i="13"/>
  <c r="R2980" i="9"/>
  <c r="Q232" i="13"/>
  <c r="Q2980" i="9"/>
  <c r="P232" i="13"/>
  <c r="P2980" i="9"/>
  <c r="O232" i="13"/>
  <c r="O2980" i="9"/>
  <c r="N232" i="13"/>
  <c r="N2980" i="9"/>
  <c r="M2980" i="9"/>
  <c r="AD28" i="4"/>
  <c r="L232" i="13"/>
  <c r="L2980" i="9"/>
  <c r="AD27" i="4"/>
  <c r="K232" i="13"/>
  <c r="K2980" i="9"/>
  <c r="AD26" i="4"/>
  <c r="J232" i="13"/>
  <c r="J2980" i="9"/>
  <c r="AD25" i="4"/>
  <c r="I232" i="13"/>
  <c r="I2980" i="9"/>
  <c r="AD24" i="4"/>
  <c r="H232" i="13"/>
  <c r="H2980" i="9"/>
  <c r="AD23" i="4"/>
  <c r="G232" i="13"/>
  <c r="G2980" i="9"/>
  <c r="F2980" i="9"/>
  <c r="E2980" i="9"/>
  <c r="AD21" i="4"/>
  <c r="D232" i="13"/>
  <c r="D2980" i="9"/>
  <c r="C232" i="13"/>
  <c r="C2980" i="9"/>
  <c r="B2980" i="9"/>
  <c r="A232" i="13"/>
  <c r="A2980" i="9"/>
  <c r="F231" i="13"/>
  <c r="M231" i="13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B231" i="13"/>
  <c r="AB2979" i="9"/>
  <c r="AA231" i="13"/>
  <c r="AA2979" i="9"/>
  <c r="Z231" i="13"/>
  <c r="Z2979" i="9"/>
  <c r="Y231" i="13"/>
  <c r="Y2979" i="9"/>
  <c r="X231" i="13"/>
  <c r="X2979" i="9"/>
  <c r="W231" i="13"/>
  <c r="W2979" i="9"/>
  <c r="V231" i="13"/>
  <c r="V2979" i="9"/>
  <c r="U231" i="13"/>
  <c r="U2979" i="9"/>
  <c r="T231" i="13"/>
  <c r="T2979" i="9"/>
  <c r="S231" i="13"/>
  <c r="S2979" i="9"/>
  <c r="R231" i="13"/>
  <c r="R2979" i="9"/>
  <c r="Q231" i="13"/>
  <c r="Q2979" i="9"/>
  <c r="P231" i="13"/>
  <c r="P2979" i="9"/>
  <c r="O231" i="13"/>
  <c r="O2979" i="9"/>
  <c r="N231" i="13"/>
  <c r="N2979" i="9"/>
  <c r="M2979" i="9"/>
  <c r="L231" i="13"/>
  <c r="L2979" i="9"/>
  <c r="K231" i="13"/>
  <c r="K2979" i="9"/>
  <c r="J231" i="13"/>
  <c r="J2979" i="9"/>
  <c r="I231" i="13"/>
  <c r="I2979" i="9"/>
  <c r="H231" i="13"/>
  <c r="H2979" i="9"/>
  <c r="G231" i="13"/>
  <c r="G2979" i="9"/>
  <c r="F2979" i="9"/>
  <c r="E2979" i="9"/>
  <c r="D231" i="13"/>
  <c r="D2979" i="9"/>
  <c r="C231" i="13"/>
  <c r="C2979" i="9"/>
  <c r="B2979" i="9"/>
  <c r="A231" i="13"/>
  <c r="A2979" i="9"/>
  <c r="F230" i="13"/>
  <c r="M230" i="13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B230" i="13"/>
  <c r="AB2978" i="9"/>
  <c r="AA230" i="13"/>
  <c r="AA2978" i="9"/>
  <c r="Z230" i="13"/>
  <c r="Z2978" i="9"/>
  <c r="Y230" i="13"/>
  <c r="Y2978" i="9"/>
  <c r="X230" i="13"/>
  <c r="X2978" i="9"/>
  <c r="W230" i="13"/>
  <c r="W2978" i="9"/>
  <c r="V230" i="13"/>
  <c r="V2978" i="9"/>
  <c r="U230" i="13"/>
  <c r="U2978" i="9"/>
  <c r="T230" i="13"/>
  <c r="T2978" i="9"/>
  <c r="S230" i="13"/>
  <c r="S2978" i="9"/>
  <c r="R230" i="13"/>
  <c r="R2978" i="9"/>
  <c r="Q230" i="13"/>
  <c r="Q2978" i="9"/>
  <c r="P230" i="13"/>
  <c r="P2978" i="9"/>
  <c r="O230" i="13"/>
  <c r="O2978" i="9"/>
  <c r="N230" i="13"/>
  <c r="N2978" i="9"/>
  <c r="M2978" i="9"/>
  <c r="L230" i="13"/>
  <c r="L2978" i="9"/>
  <c r="K230" i="13"/>
  <c r="K2978" i="9"/>
  <c r="J230" i="13"/>
  <c r="J2978" i="9"/>
  <c r="I230" i="13"/>
  <c r="I2978" i="9"/>
  <c r="H230" i="13"/>
  <c r="H2978" i="9"/>
  <c r="G230" i="13"/>
  <c r="G2978" i="9"/>
  <c r="F2978" i="9"/>
  <c r="E2978" i="9"/>
  <c r="D230" i="13"/>
  <c r="D2978" i="9"/>
  <c r="C230" i="13"/>
  <c r="C2978" i="9"/>
  <c r="B2978" i="9"/>
  <c r="A230" i="13"/>
  <c r="A2978" i="9"/>
  <c r="F229" i="13"/>
  <c r="M229" i="13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B229" i="13"/>
  <c r="AB2977" i="9"/>
  <c r="AA229" i="13"/>
  <c r="AA2977" i="9"/>
  <c r="Z229" i="13"/>
  <c r="Z2977" i="9"/>
  <c r="Y229" i="13"/>
  <c r="Y2977" i="9"/>
  <c r="X229" i="13"/>
  <c r="X2977" i="9"/>
  <c r="W229" i="13"/>
  <c r="W2977" i="9"/>
  <c r="V229" i="13"/>
  <c r="V2977" i="9"/>
  <c r="U229" i="13"/>
  <c r="U2977" i="9"/>
  <c r="T229" i="13"/>
  <c r="T2977" i="9"/>
  <c r="S229" i="13"/>
  <c r="S2977" i="9"/>
  <c r="R229" i="13"/>
  <c r="R2977" i="9"/>
  <c r="Q229" i="13"/>
  <c r="Q2977" i="9"/>
  <c r="P229" i="13"/>
  <c r="P2977" i="9"/>
  <c r="O229" i="13"/>
  <c r="O2977" i="9"/>
  <c r="N229" i="13"/>
  <c r="N2977" i="9"/>
  <c r="M2977" i="9"/>
  <c r="L229" i="13"/>
  <c r="L2977" i="9"/>
  <c r="K229" i="13"/>
  <c r="K2977" i="9"/>
  <c r="J229" i="13"/>
  <c r="J2977" i="9"/>
  <c r="I229" i="13"/>
  <c r="I2977" i="9"/>
  <c r="H229" i="13"/>
  <c r="H2977" i="9"/>
  <c r="G229" i="13"/>
  <c r="G2977" i="9"/>
  <c r="F2977" i="9"/>
  <c r="E2977" i="9"/>
  <c r="D229" i="13"/>
  <c r="D2977" i="9"/>
  <c r="C229" i="13"/>
  <c r="C2977" i="9"/>
  <c r="B2977" i="9"/>
  <c r="A229" i="13"/>
  <c r="A2977" i="9"/>
  <c r="F228" i="13"/>
  <c r="M228" i="13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228" i="13"/>
  <c r="AB2976" i="9"/>
  <c r="AA228" i="13"/>
  <c r="AA2976" i="9"/>
  <c r="Z228" i="13"/>
  <c r="Z2976" i="9"/>
  <c r="Y228" i="13"/>
  <c r="Y2976" i="9"/>
  <c r="X228" i="13"/>
  <c r="X2976" i="9"/>
  <c r="W228" i="13"/>
  <c r="W2976" i="9"/>
  <c r="V228" i="13"/>
  <c r="V2976" i="9"/>
  <c r="U228" i="13"/>
  <c r="U2976" i="9"/>
  <c r="T228" i="13"/>
  <c r="T2976" i="9"/>
  <c r="S228" i="13"/>
  <c r="S2976" i="9"/>
  <c r="R228" i="13"/>
  <c r="R2976" i="9"/>
  <c r="Q228" i="13"/>
  <c r="Q2976" i="9"/>
  <c r="P228" i="13"/>
  <c r="P2976" i="9"/>
  <c r="O228" i="13"/>
  <c r="O2976" i="9"/>
  <c r="N228" i="13"/>
  <c r="N2976" i="9"/>
  <c r="M2976" i="9"/>
  <c r="AB28" i="4"/>
  <c r="L228" i="13"/>
  <c r="L2976" i="9"/>
  <c r="AB27" i="4"/>
  <c r="K228" i="13"/>
  <c r="K2976" i="9"/>
  <c r="AB26" i="4"/>
  <c r="J228" i="13"/>
  <c r="J2976" i="9"/>
  <c r="AB25" i="4"/>
  <c r="I228" i="13"/>
  <c r="I2976" i="9"/>
  <c r="AB24" i="4"/>
  <c r="H228" i="13"/>
  <c r="H2976" i="9"/>
  <c r="AB23" i="4"/>
  <c r="G228" i="13"/>
  <c r="G2976" i="9"/>
  <c r="F2976" i="9"/>
  <c r="E2976" i="9"/>
  <c r="AB21" i="4"/>
  <c r="D228" i="13"/>
  <c r="D2976" i="9"/>
  <c r="C228" i="13"/>
  <c r="C2976" i="9"/>
  <c r="B2976" i="9"/>
  <c r="A228" i="13"/>
  <c r="A2976" i="9"/>
  <c r="F227" i="13"/>
  <c r="M227" i="13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227" i="13"/>
  <c r="AB2975" i="9"/>
  <c r="AA227" i="13"/>
  <c r="AA2975" i="9"/>
  <c r="Z227" i="13"/>
  <c r="Z2975" i="9"/>
  <c r="Y227" i="13"/>
  <c r="Y2975" i="9"/>
  <c r="X227" i="13"/>
  <c r="X2975" i="9"/>
  <c r="W227" i="13"/>
  <c r="W2975" i="9"/>
  <c r="V227" i="13"/>
  <c r="V2975" i="9"/>
  <c r="U227" i="13"/>
  <c r="U2975" i="9"/>
  <c r="T227" i="13"/>
  <c r="T2975" i="9"/>
  <c r="S227" i="13"/>
  <c r="S2975" i="9"/>
  <c r="R227" i="13"/>
  <c r="R2975" i="9"/>
  <c r="Q227" i="13"/>
  <c r="Q2975" i="9"/>
  <c r="P227" i="13"/>
  <c r="P2975" i="9"/>
  <c r="O227" i="13"/>
  <c r="O2975" i="9"/>
  <c r="N227" i="13"/>
  <c r="N2975" i="9"/>
  <c r="M2975" i="9"/>
  <c r="L227" i="13"/>
  <c r="L2975" i="9"/>
  <c r="K227" i="13"/>
  <c r="K2975" i="9"/>
  <c r="J227" i="13"/>
  <c r="J2975" i="9"/>
  <c r="I227" i="13"/>
  <c r="I2975" i="9"/>
  <c r="H227" i="13"/>
  <c r="H2975" i="9"/>
  <c r="G227" i="13"/>
  <c r="G2975" i="9"/>
  <c r="F2975" i="9"/>
  <c r="E2975" i="9"/>
  <c r="D227" i="13"/>
  <c r="D2975" i="9"/>
  <c r="C227" i="13"/>
  <c r="C2975" i="9"/>
  <c r="B2975" i="9"/>
  <c r="A227" i="13"/>
  <c r="A2975" i="9"/>
  <c r="F226" i="13"/>
  <c r="M226" i="13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226" i="13"/>
  <c r="AB2974" i="9"/>
  <c r="AA226" i="13"/>
  <c r="AA2974" i="9"/>
  <c r="Z226" i="13"/>
  <c r="Z2974" i="9"/>
  <c r="Y226" i="13"/>
  <c r="Y2974" i="9"/>
  <c r="X226" i="13"/>
  <c r="X2974" i="9"/>
  <c r="W226" i="13"/>
  <c r="W2974" i="9"/>
  <c r="V226" i="13"/>
  <c r="V2974" i="9"/>
  <c r="U226" i="13"/>
  <c r="U2974" i="9"/>
  <c r="T226" i="13"/>
  <c r="T2974" i="9"/>
  <c r="S226" i="13"/>
  <c r="S2974" i="9"/>
  <c r="R226" i="13"/>
  <c r="R2974" i="9"/>
  <c r="Q226" i="13"/>
  <c r="Q2974" i="9"/>
  <c r="P226" i="13"/>
  <c r="P2974" i="9"/>
  <c r="O226" i="13"/>
  <c r="O2974" i="9"/>
  <c r="N226" i="13"/>
  <c r="N2974" i="9"/>
  <c r="M2974" i="9"/>
  <c r="L226" i="13"/>
  <c r="L2974" i="9"/>
  <c r="K226" i="13"/>
  <c r="K2974" i="9"/>
  <c r="J226" i="13"/>
  <c r="J2974" i="9"/>
  <c r="I226" i="13"/>
  <c r="I2974" i="9"/>
  <c r="H226" i="13"/>
  <c r="H2974" i="9"/>
  <c r="G226" i="13"/>
  <c r="G2974" i="9"/>
  <c r="F2974" i="9"/>
  <c r="E2974" i="9"/>
  <c r="D226" i="13"/>
  <c r="D2974" i="9"/>
  <c r="C226" i="13"/>
  <c r="C2974" i="9"/>
  <c r="B2974" i="9"/>
  <c r="A226" i="13"/>
  <c r="A2974" i="9"/>
  <c r="F225" i="13"/>
  <c r="M225" i="13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225" i="13"/>
  <c r="AB2973" i="9"/>
  <c r="AA225" i="13"/>
  <c r="AA2973" i="9"/>
  <c r="Z225" i="13"/>
  <c r="Z2973" i="9"/>
  <c r="Y225" i="13"/>
  <c r="Y2973" i="9"/>
  <c r="X225" i="13"/>
  <c r="X2973" i="9"/>
  <c r="W225" i="13"/>
  <c r="W2973" i="9"/>
  <c r="V225" i="13"/>
  <c r="V2973" i="9"/>
  <c r="U225" i="13"/>
  <c r="U2973" i="9"/>
  <c r="T225" i="13"/>
  <c r="T2973" i="9"/>
  <c r="S225" i="13"/>
  <c r="S2973" i="9"/>
  <c r="R225" i="13"/>
  <c r="R2973" i="9"/>
  <c r="Q225" i="13"/>
  <c r="Q2973" i="9"/>
  <c r="P225" i="13"/>
  <c r="P2973" i="9"/>
  <c r="O225" i="13"/>
  <c r="O2973" i="9"/>
  <c r="N225" i="13"/>
  <c r="N2973" i="9"/>
  <c r="M2973" i="9"/>
  <c r="L225" i="13"/>
  <c r="L2973" i="9"/>
  <c r="K225" i="13"/>
  <c r="K2973" i="9"/>
  <c r="J225" i="13"/>
  <c r="J2973" i="9"/>
  <c r="I225" i="13"/>
  <c r="I2973" i="9"/>
  <c r="H225" i="13"/>
  <c r="H2973" i="9"/>
  <c r="G225" i="13"/>
  <c r="G2973" i="9"/>
  <c r="F2973" i="9"/>
  <c r="E2973" i="9"/>
  <c r="D225" i="13"/>
  <c r="D2973" i="9"/>
  <c r="C225" i="13"/>
  <c r="C2973" i="9"/>
  <c r="B2973" i="9"/>
  <c r="A225" i="13"/>
  <c r="A2973" i="9"/>
  <c r="F224" i="13"/>
  <c r="M224" i="13"/>
  <c r="AB224" i="13"/>
  <c r="AB2972" i="9"/>
  <c r="AA224" i="13"/>
  <c r="AA2972" i="9"/>
  <c r="Z224" i="13"/>
  <c r="Z2972" i="9"/>
  <c r="Y224" i="13"/>
  <c r="Y2972" i="9"/>
  <c r="X224" i="13"/>
  <c r="X2972" i="9"/>
  <c r="W224" i="13"/>
  <c r="W2972" i="9"/>
  <c r="V224" i="13"/>
  <c r="V2972" i="9"/>
  <c r="U224" i="13"/>
  <c r="U2972" i="9"/>
  <c r="T224" i="13"/>
  <c r="T2972" i="9"/>
  <c r="S224" i="13"/>
  <c r="S2972" i="9"/>
  <c r="R224" i="13"/>
  <c r="R2972" i="9"/>
  <c r="Q224" i="13"/>
  <c r="Q2972" i="9"/>
  <c r="P224" i="13"/>
  <c r="P2972" i="9"/>
  <c r="O224" i="13"/>
  <c r="O2972" i="9"/>
  <c r="N224" i="13"/>
  <c r="N2972" i="9"/>
  <c r="M2972" i="9"/>
  <c r="L224" i="13"/>
  <c r="L2972" i="9"/>
  <c r="K224" i="13"/>
  <c r="K2972" i="9"/>
  <c r="J224" i="13"/>
  <c r="J2972" i="9"/>
  <c r="I224" i="13"/>
  <c r="I2972" i="9"/>
  <c r="H224" i="13"/>
  <c r="H2972" i="9"/>
  <c r="G224" i="13"/>
  <c r="G2972" i="9"/>
  <c r="F2972" i="9"/>
  <c r="E2972" i="9"/>
  <c r="D224" i="13"/>
  <c r="D2972" i="9"/>
  <c r="C224" i="13"/>
  <c r="C2972" i="9"/>
  <c r="B2972" i="9"/>
  <c r="A224" i="13"/>
  <c r="A2972" i="9"/>
  <c r="F223" i="13"/>
  <c r="M223" i="13"/>
  <c r="AB223" i="13"/>
  <c r="AB2971" i="9"/>
  <c r="AA223" i="13"/>
  <c r="AA2971" i="9"/>
  <c r="Z223" i="13"/>
  <c r="Z2971" i="9"/>
  <c r="Y223" i="13"/>
  <c r="Y2971" i="9"/>
  <c r="X223" i="13"/>
  <c r="X2971" i="9"/>
  <c r="W223" i="13"/>
  <c r="W2971" i="9"/>
  <c r="V223" i="13"/>
  <c r="V2971" i="9"/>
  <c r="U223" i="13"/>
  <c r="U2971" i="9"/>
  <c r="T223" i="13"/>
  <c r="T2971" i="9"/>
  <c r="S223" i="13"/>
  <c r="S2971" i="9"/>
  <c r="R223" i="13"/>
  <c r="R2971" i="9"/>
  <c r="Q223" i="13"/>
  <c r="Q2971" i="9"/>
  <c r="P223" i="13"/>
  <c r="P2971" i="9"/>
  <c r="O223" i="13"/>
  <c r="O2971" i="9"/>
  <c r="N223" i="13"/>
  <c r="N2971" i="9"/>
  <c r="M2971" i="9"/>
  <c r="L223" i="13"/>
  <c r="L2971" i="9"/>
  <c r="K223" i="13"/>
  <c r="K2971" i="9"/>
  <c r="J223" i="13"/>
  <c r="J2971" i="9"/>
  <c r="I223" i="13"/>
  <c r="I2971" i="9"/>
  <c r="H223" i="13"/>
  <c r="H2971" i="9"/>
  <c r="G223" i="13"/>
  <c r="G2971" i="9"/>
  <c r="F2971" i="9"/>
  <c r="E2971" i="9"/>
  <c r="D223" i="13"/>
  <c r="D2971" i="9"/>
  <c r="C223" i="13"/>
  <c r="C2971" i="9"/>
  <c r="B2971" i="9"/>
  <c r="A223" i="13"/>
  <c r="A2971" i="9"/>
  <c r="F222" i="13"/>
  <c r="M222" i="13"/>
  <c r="AB222" i="13"/>
  <c r="AB2970" i="9"/>
  <c r="AA222" i="13"/>
  <c r="AA2970" i="9"/>
  <c r="Z222" i="13"/>
  <c r="Z2970" i="9"/>
  <c r="Y222" i="13"/>
  <c r="Y2970" i="9"/>
  <c r="X222" i="13"/>
  <c r="X2970" i="9"/>
  <c r="W222" i="13"/>
  <c r="W2970" i="9"/>
  <c r="V222" i="13"/>
  <c r="V2970" i="9"/>
  <c r="U222" i="13"/>
  <c r="U2970" i="9"/>
  <c r="T222" i="13"/>
  <c r="T2970" i="9"/>
  <c r="S222" i="13"/>
  <c r="S2970" i="9"/>
  <c r="R222" i="13"/>
  <c r="R2970" i="9"/>
  <c r="Q222" i="13"/>
  <c r="Q2970" i="9"/>
  <c r="P222" i="13"/>
  <c r="P2970" i="9"/>
  <c r="O222" i="13"/>
  <c r="O2970" i="9"/>
  <c r="N222" i="13"/>
  <c r="N2970" i="9"/>
  <c r="M2970" i="9"/>
  <c r="L222" i="13"/>
  <c r="L2970" i="9"/>
  <c r="K222" i="13"/>
  <c r="K2970" i="9"/>
  <c r="J222" i="13"/>
  <c r="J2970" i="9"/>
  <c r="I222" i="13"/>
  <c r="I2970" i="9"/>
  <c r="H222" i="13"/>
  <c r="H2970" i="9"/>
  <c r="G222" i="13"/>
  <c r="G2970" i="9"/>
  <c r="F2970" i="9"/>
  <c r="E2970" i="9"/>
  <c r="D222" i="13"/>
  <c r="D2970" i="9"/>
  <c r="C222" i="13"/>
  <c r="C2970" i="9"/>
  <c r="B2970" i="9"/>
  <c r="A222" i="13"/>
  <c r="A2970" i="9"/>
  <c r="F221" i="13"/>
  <c r="M221" i="13"/>
  <c r="AB221" i="13"/>
  <c r="AB2969" i="9"/>
  <c r="AA221" i="13"/>
  <c r="AA2969" i="9"/>
  <c r="Z221" i="13"/>
  <c r="Z2969" i="9"/>
  <c r="Y221" i="13"/>
  <c r="Y2969" i="9"/>
  <c r="X221" i="13"/>
  <c r="X2969" i="9"/>
  <c r="W221" i="13"/>
  <c r="W2969" i="9"/>
  <c r="V221" i="13"/>
  <c r="V2969" i="9"/>
  <c r="U221" i="13"/>
  <c r="U2969" i="9"/>
  <c r="T221" i="13"/>
  <c r="T2969" i="9"/>
  <c r="S221" i="13"/>
  <c r="S2969" i="9"/>
  <c r="R221" i="13"/>
  <c r="R2969" i="9"/>
  <c r="Q221" i="13"/>
  <c r="Q2969" i="9"/>
  <c r="P221" i="13"/>
  <c r="P2969" i="9"/>
  <c r="O221" i="13"/>
  <c r="O2969" i="9"/>
  <c r="N221" i="13"/>
  <c r="N2969" i="9"/>
  <c r="M2969" i="9"/>
  <c r="L221" i="13"/>
  <c r="L2969" i="9"/>
  <c r="K221" i="13"/>
  <c r="K2969" i="9"/>
  <c r="J221" i="13"/>
  <c r="J2969" i="9"/>
  <c r="I221" i="13"/>
  <c r="I2969" i="9"/>
  <c r="H221" i="13"/>
  <c r="H2969" i="9"/>
  <c r="G221" i="13"/>
  <c r="G2969" i="9"/>
  <c r="F2969" i="9"/>
  <c r="E2969" i="9"/>
  <c r="D221" i="13"/>
  <c r="D2969" i="9"/>
  <c r="C221" i="13"/>
  <c r="C2969" i="9"/>
  <c r="B2969" i="9"/>
  <c r="A221" i="13"/>
  <c r="A2969" i="9"/>
  <c r="F220" i="13"/>
  <c r="M220" i="13"/>
  <c r="AB220" i="13"/>
  <c r="AB2968" i="9"/>
  <c r="AA220" i="13"/>
  <c r="AA2968" i="9"/>
  <c r="Z220" i="13"/>
  <c r="Z2968" i="9"/>
  <c r="Y220" i="13"/>
  <c r="Y2968" i="9"/>
  <c r="X220" i="13"/>
  <c r="X2968" i="9"/>
  <c r="W220" i="13"/>
  <c r="W2968" i="9"/>
  <c r="V220" i="13"/>
  <c r="V2968" i="9"/>
  <c r="U220" i="13"/>
  <c r="U2968" i="9"/>
  <c r="T220" i="13"/>
  <c r="T2968" i="9"/>
  <c r="S220" i="13"/>
  <c r="S2968" i="9"/>
  <c r="R220" i="13"/>
  <c r="R2968" i="9"/>
  <c r="Q220" i="13"/>
  <c r="Q2968" i="9"/>
  <c r="P220" i="13"/>
  <c r="P2968" i="9"/>
  <c r="O220" i="13"/>
  <c r="O2968" i="9"/>
  <c r="N220" i="13"/>
  <c r="N2968" i="9"/>
  <c r="M2968" i="9"/>
  <c r="L220" i="13"/>
  <c r="L2968" i="9"/>
  <c r="K220" i="13"/>
  <c r="K2968" i="9"/>
  <c r="J220" i="13"/>
  <c r="J2968" i="9"/>
  <c r="I220" i="13"/>
  <c r="I2968" i="9"/>
  <c r="H220" i="13"/>
  <c r="H2968" i="9"/>
  <c r="G220" i="13"/>
  <c r="G2968" i="9"/>
  <c r="F2968" i="9"/>
  <c r="E2968" i="9"/>
  <c r="D220" i="13"/>
  <c r="D2968" i="9"/>
  <c r="C220" i="13"/>
  <c r="C2968" i="9"/>
  <c r="B2968" i="9"/>
  <c r="A220" i="13"/>
  <c r="A2968" i="9"/>
  <c r="F219" i="13"/>
  <c r="M219" i="13"/>
  <c r="AB219" i="13"/>
  <c r="AB2967" i="9"/>
  <c r="AA219" i="13"/>
  <c r="AA2967" i="9"/>
  <c r="Z219" i="13"/>
  <c r="Z2967" i="9"/>
  <c r="Y219" i="13"/>
  <c r="Y2967" i="9"/>
  <c r="X219" i="13"/>
  <c r="X2967" i="9"/>
  <c r="W219" i="13"/>
  <c r="W2967" i="9"/>
  <c r="V219" i="13"/>
  <c r="V2967" i="9"/>
  <c r="U219" i="13"/>
  <c r="U2967" i="9"/>
  <c r="T219" i="13"/>
  <c r="T2967" i="9"/>
  <c r="S219" i="13"/>
  <c r="S2967" i="9"/>
  <c r="R219" i="13"/>
  <c r="R2967" i="9"/>
  <c r="Q219" i="13"/>
  <c r="Q2967" i="9"/>
  <c r="P219" i="13"/>
  <c r="P2967" i="9"/>
  <c r="O219" i="13"/>
  <c r="O2967" i="9"/>
  <c r="N219" i="13"/>
  <c r="N2967" i="9"/>
  <c r="M2967" i="9"/>
  <c r="L219" i="13"/>
  <c r="L2967" i="9"/>
  <c r="K219" i="13"/>
  <c r="K2967" i="9"/>
  <c r="J219" i="13"/>
  <c r="J2967" i="9"/>
  <c r="I219" i="13"/>
  <c r="I2967" i="9"/>
  <c r="H219" i="13"/>
  <c r="H2967" i="9"/>
  <c r="G219" i="13"/>
  <c r="G2967" i="9"/>
  <c r="F2967" i="9"/>
  <c r="E2967" i="9"/>
  <c r="D219" i="13"/>
  <c r="D2967" i="9"/>
  <c r="C219" i="13"/>
  <c r="C2967" i="9"/>
  <c r="B2967" i="9"/>
  <c r="A219" i="13"/>
  <c r="A2967" i="9"/>
  <c r="F218" i="13"/>
  <c r="M218" i="13"/>
  <c r="AB218" i="13"/>
  <c r="AB2966" i="9"/>
  <c r="AA218" i="13"/>
  <c r="AA2966" i="9"/>
  <c r="Z218" i="13"/>
  <c r="Z2966" i="9"/>
  <c r="Y218" i="13"/>
  <c r="Y2966" i="9"/>
  <c r="X218" i="13"/>
  <c r="X2966" i="9"/>
  <c r="W218" i="13"/>
  <c r="W2966" i="9"/>
  <c r="V218" i="13"/>
  <c r="V2966" i="9"/>
  <c r="U218" i="13"/>
  <c r="U2966" i="9"/>
  <c r="T218" i="13"/>
  <c r="T2966" i="9"/>
  <c r="S218" i="13"/>
  <c r="S2966" i="9"/>
  <c r="R218" i="13"/>
  <c r="R2966" i="9"/>
  <c r="Q218" i="13"/>
  <c r="Q2966" i="9"/>
  <c r="P218" i="13"/>
  <c r="P2966" i="9"/>
  <c r="O218" i="13"/>
  <c r="O2966" i="9"/>
  <c r="N218" i="13"/>
  <c r="N2966" i="9"/>
  <c r="M2966" i="9"/>
  <c r="L218" i="13"/>
  <c r="L2966" i="9"/>
  <c r="K218" i="13"/>
  <c r="K2966" i="9"/>
  <c r="J218" i="13"/>
  <c r="J2966" i="9"/>
  <c r="I218" i="13"/>
  <c r="I2966" i="9"/>
  <c r="H218" i="13"/>
  <c r="H2966" i="9"/>
  <c r="G218" i="13"/>
  <c r="G2966" i="9"/>
  <c r="F2966" i="9"/>
  <c r="E2966" i="9"/>
  <c r="D218" i="13"/>
  <c r="D2966" i="9"/>
  <c r="C218" i="13"/>
  <c r="C2966" i="9"/>
  <c r="B2966" i="9"/>
  <c r="A218" i="13"/>
  <c r="A2966" i="9"/>
  <c r="F217" i="13"/>
  <c r="M217" i="13"/>
  <c r="AB217" i="13"/>
  <c r="AB2965" i="9"/>
  <c r="AA217" i="13"/>
  <c r="AA2965" i="9"/>
  <c r="Z217" i="13"/>
  <c r="Z2965" i="9"/>
  <c r="Y217" i="13"/>
  <c r="Y2965" i="9"/>
  <c r="X217" i="13"/>
  <c r="X2965" i="9"/>
  <c r="W217" i="13"/>
  <c r="W2965" i="9"/>
  <c r="V217" i="13"/>
  <c r="V2965" i="9"/>
  <c r="U217" i="13"/>
  <c r="U2965" i="9"/>
  <c r="T217" i="13"/>
  <c r="T2965" i="9"/>
  <c r="S217" i="13"/>
  <c r="S2965" i="9"/>
  <c r="R217" i="13"/>
  <c r="R2965" i="9"/>
  <c r="Q217" i="13"/>
  <c r="Q2965" i="9"/>
  <c r="P217" i="13"/>
  <c r="P2965" i="9"/>
  <c r="O217" i="13"/>
  <c r="O2965" i="9"/>
  <c r="N217" i="13"/>
  <c r="N2965" i="9"/>
  <c r="M2965" i="9"/>
  <c r="L217" i="13"/>
  <c r="L2965" i="9"/>
  <c r="K217" i="13"/>
  <c r="K2965" i="9"/>
  <c r="J217" i="13"/>
  <c r="J2965" i="9"/>
  <c r="I217" i="13"/>
  <c r="I2965" i="9"/>
  <c r="H217" i="13"/>
  <c r="H2965" i="9"/>
  <c r="G217" i="13"/>
  <c r="G2965" i="9"/>
  <c r="F2965" i="9"/>
  <c r="E2965" i="9"/>
  <c r="D217" i="13"/>
  <c r="D2965" i="9"/>
  <c r="C217" i="13"/>
  <c r="C2965" i="9"/>
  <c r="B2965" i="9"/>
  <c r="A217" i="13"/>
  <c r="A2965" i="9"/>
  <c r="F216" i="13"/>
  <c r="M216" i="13"/>
  <c r="AB216" i="13"/>
  <c r="AB2964" i="9"/>
  <c r="AA216" i="13"/>
  <c r="AA2964" i="9"/>
  <c r="Z216" i="13"/>
  <c r="Z2964" i="9"/>
  <c r="Y216" i="13"/>
  <c r="Y2964" i="9"/>
  <c r="X216" i="13"/>
  <c r="X2964" i="9"/>
  <c r="W216" i="13"/>
  <c r="W2964" i="9"/>
  <c r="V216" i="13"/>
  <c r="V2964" i="9"/>
  <c r="U216" i="13"/>
  <c r="U2964" i="9"/>
  <c r="T216" i="13"/>
  <c r="T2964" i="9"/>
  <c r="S216" i="13"/>
  <c r="S2964" i="9"/>
  <c r="R216" i="13"/>
  <c r="R2964" i="9"/>
  <c r="Q216" i="13"/>
  <c r="Q2964" i="9"/>
  <c r="P216" i="13"/>
  <c r="P2964" i="9"/>
  <c r="O216" i="13"/>
  <c r="O2964" i="9"/>
  <c r="N216" i="13"/>
  <c r="N2964" i="9"/>
  <c r="M2964" i="9"/>
  <c r="L216" i="13"/>
  <c r="L2964" i="9"/>
  <c r="K216" i="13"/>
  <c r="K2964" i="9"/>
  <c r="J216" i="13"/>
  <c r="J2964" i="9"/>
  <c r="I216" i="13"/>
  <c r="I2964" i="9"/>
  <c r="H216" i="13"/>
  <c r="H2964" i="9"/>
  <c r="G216" i="13"/>
  <c r="G2964" i="9"/>
  <c r="F2964" i="9"/>
  <c r="E2964" i="9"/>
  <c r="D216" i="13"/>
  <c r="D2964" i="9"/>
  <c r="C216" i="13"/>
  <c r="C2964" i="9"/>
  <c r="B2964" i="9"/>
  <c r="A216" i="13"/>
  <c r="A2964" i="9"/>
  <c r="F215" i="13"/>
  <c r="M215" i="13"/>
  <c r="AB215" i="13"/>
  <c r="AB2963" i="9"/>
  <c r="AA215" i="13"/>
  <c r="AA2963" i="9"/>
  <c r="Z215" i="13"/>
  <c r="Z2963" i="9"/>
  <c r="Y215" i="13"/>
  <c r="Y2963" i="9"/>
  <c r="X215" i="13"/>
  <c r="X2963" i="9"/>
  <c r="W215" i="13"/>
  <c r="W2963" i="9"/>
  <c r="V215" i="13"/>
  <c r="V2963" i="9"/>
  <c r="U215" i="13"/>
  <c r="U2963" i="9"/>
  <c r="T215" i="13"/>
  <c r="T2963" i="9"/>
  <c r="S215" i="13"/>
  <c r="S2963" i="9"/>
  <c r="R215" i="13"/>
  <c r="R2963" i="9"/>
  <c r="Q215" i="13"/>
  <c r="Q2963" i="9"/>
  <c r="P215" i="13"/>
  <c r="P2963" i="9"/>
  <c r="O215" i="13"/>
  <c r="O2963" i="9"/>
  <c r="N215" i="13"/>
  <c r="N2963" i="9"/>
  <c r="M2963" i="9"/>
  <c r="L215" i="13"/>
  <c r="L2963" i="9"/>
  <c r="K215" i="13"/>
  <c r="K2963" i="9"/>
  <c r="J215" i="13"/>
  <c r="J2963" i="9"/>
  <c r="I215" i="13"/>
  <c r="I2963" i="9"/>
  <c r="H215" i="13"/>
  <c r="H2963" i="9"/>
  <c r="G215" i="13"/>
  <c r="G2963" i="9"/>
  <c r="F2963" i="9"/>
  <c r="E2963" i="9"/>
  <c r="D215" i="13"/>
  <c r="D2963" i="9"/>
  <c r="C215" i="13"/>
  <c r="C2963" i="9"/>
  <c r="B2963" i="9"/>
  <c r="A215" i="13"/>
  <c r="A2963" i="9"/>
  <c r="F214" i="13"/>
  <c r="M214" i="13"/>
  <c r="AB214" i="13"/>
  <c r="AB2962" i="9"/>
  <c r="AA214" i="13"/>
  <c r="AA2962" i="9"/>
  <c r="Z214" i="13"/>
  <c r="Z2962" i="9"/>
  <c r="Y214" i="13"/>
  <c r="Y2962" i="9"/>
  <c r="X214" i="13"/>
  <c r="X2962" i="9"/>
  <c r="W214" i="13"/>
  <c r="W2962" i="9"/>
  <c r="V214" i="13"/>
  <c r="V2962" i="9"/>
  <c r="U214" i="13"/>
  <c r="U2962" i="9"/>
  <c r="T214" i="13"/>
  <c r="T2962" i="9"/>
  <c r="S214" i="13"/>
  <c r="S2962" i="9"/>
  <c r="R214" i="13"/>
  <c r="R2962" i="9"/>
  <c r="Q214" i="13"/>
  <c r="Q2962" i="9"/>
  <c r="P214" i="13"/>
  <c r="P2962" i="9"/>
  <c r="O214" i="13"/>
  <c r="O2962" i="9"/>
  <c r="N214" i="13"/>
  <c r="N2962" i="9"/>
  <c r="M2962" i="9"/>
  <c r="L214" i="13"/>
  <c r="L2962" i="9"/>
  <c r="K214" i="13"/>
  <c r="K2962" i="9"/>
  <c r="J214" i="13"/>
  <c r="J2962" i="9"/>
  <c r="I214" i="13"/>
  <c r="I2962" i="9"/>
  <c r="H214" i="13"/>
  <c r="H2962" i="9"/>
  <c r="G214" i="13"/>
  <c r="G2962" i="9"/>
  <c r="F2962" i="9"/>
  <c r="E2962" i="9"/>
  <c r="D214" i="13"/>
  <c r="D2962" i="9"/>
  <c r="C214" i="13"/>
  <c r="C2962" i="9"/>
  <c r="B2962" i="9"/>
  <c r="A214" i="13"/>
  <c r="A2962" i="9"/>
  <c r="F213" i="13"/>
  <c r="M213" i="13"/>
  <c r="AB213" i="13"/>
  <c r="AB2961" i="9"/>
  <c r="AA213" i="13"/>
  <c r="AA2961" i="9"/>
  <c r="Z213" i="13"/>
  <c r="Z2961" i="9"/>
  <c r="Y213" i="13"/>
  <c r="Y2961" i="9"/>
  <c r="X213" i="13"/>
  <c r="X2961" i="9"/>
  <c r="W213" i="13"/>
  <c r="W2961" i="9"/>
  <c r="V213" i="13"/>
  <c r="V2961" i="9"/>
  <c r="U213" i="13"/>
  <c r="U2961" i="9"/>
  <c r="T213" i="13"/>
  <c r="T2961" i="9"/>
  <c r="S213" i="13"/>
  <c r="S2961" i="9"/>
  <c r="R213" i="13"/>
  <c r="R2961" i="9"/>
  <c r="Q213" i="13"/>
  <c r="Q2961" i="9"/>
  <c r="P213" i="13"/>
  <c r="P2961" i="9"/>
  <c r="O213" i="13"/>
  <c r="O2961" i="9"/>
  <c r="N213" i="13"/>
  <c r="N2961" i="9"/>
  <c r="M2961" i="9"/>
  <c r="L213" i="13"/>
  <c r="L2961" i="9"/>
  <c r="K213" i="13"/>
  <c r="K2961" i="9"/>
  <c r="J213" i="13"/>
  <c r="J2961" i="9"/>
  <c r="I213" i="13"/>
  <c r="I2961" i="9"/>
  <c r="H213" i="13"/>
  <c r="H2961" i="9"/>
  <c r="G213" i="13"/>
  <c r="G2961" i="9"/>
  <c r="F2961" i="9"/>
  <c r="E2961" i="9"/>
  <c r="D213" i="13"/>
  <c r="D2961" i="9"/>
  <c r="C213" i="13"/>
  <c r="C2961" i="9"/>
  <c r="B2961" i="9"/>
  <c r="A213" i="13"/>
  <c r="A2961" i="9"/>
  <c r="F212" i="13"/>
  <c r="M212" i="13"/>
  <c r="AB212" i="13"/>
  <c r="AB2960" i="9"/>
  <c r="AA212" i="13"/>
  <c r="AA2960" i="9"/>
  <c r="Z212" i="13"/>
  <c r="Z2960" i="9"/>
  <c r="Y212" i="13"/>
  <c r="Y2960" i="9"/>
  <c r="X212" i="13"/>
  <c r="X2960" i="9"/>
  <c r="W212" i="13"/>
  <c r="W2960" i="9"/>
  <c r="V212" i="13"/>
  <c r="V2960" i="9"/>
  <c r="U212" i="13"/>
  <c r="U2960" i="9"/>
  <c r="T212" i="13"/>
  <c r="T2960" i="9"/>
  <c r="S212" i="13"/>
  <c r="S2960" i="9"/>
  <c r="R212" i="13"/>
  <c r="R2960" i="9"/>
  <c r="Q212" i="13"/>
  <c r="Q2960" i="9"/>
  <c r="P212" i="13"/>
  <c r="P2960" i="9"/>
  <c r="O212" i="13"/>
  <c r="O2960" i="9"/>
  <c r="N212" i="13"/>
  <c r="N2960" i="9"/>
  <c r="M2960" i="9"/>
  <c r="L212" i="13"/>
  <c r="L2960" i="9"/>
  <c r="K212" i="13"/>
  <c r="K2960" i="9"/>
  <c r="J212" i="13"/>
  <c r="J2960" i="9"/>
  <c r="I212" i="13"/>
  <c r="I2960" i="9"/>
  <c r="H212" i="13"/>
  <c r="H2960" i="9"/>
  <c r="G212" i="13"/>
  <c r="G2960" i="9"/>
  <c r="F2960" i="9"/>
  <c r="E2960" i="9"/>
  <c r="D212" i="13"/>
  <c r="D2960" i="9"/>
  <c r="C212" i="13"/>
  <c r="C2960" i="9"/>
  <c r="B2960" i="9"/>
  <c r="A212" i="13"/>
  <c r="A2960" i="9"/>
  <c r="F211" i="13"/>
  <c r="M211" i="13"/>
  <c r="AB211" i="13"/>
  <c r="AB2959" i="9"/>
  <c r="AA211" i="13"/>
  <c r="AA2959" i="9"/>
  <c r="Z211" i="13"/>
  <c r="Z2959" i="9"/>
  <c r="Y211" i="13"/>
  <c r="Y2959" i="9"/>
  <c r="X211" i="13"/>
  <c r="X2959" i="9"/>
  <c r="W211" i="13"/>
  <c r="W2959" i="9"/>
  <c r="V211" i="13"/>
  <c r="V2959" i="9"/>
  <c r="U211" i="13"/>
  <c r="U2959" i="9"/>
  <c r="T211" i="13"/>
  <c r="T2959" i="9"/>
  <c r="S211" i="13"/>
  <c r="S2959" i="9"/>
  <c r="R211" i="13"/>
  <c r="R2959" i="9"/>
  <c r="Q211" i="13"/>
  <c r="Q2959" i="9"/>
  <c r="P211" i="13"/>
  <c r="P2959" i="9"/>
  <c r="O211" i="13"/>
  <c r="O2959" i="9"/>
  <c r="N211" i="13"/>
  <c r="N2959" i="9"/>
  <c r="M2959" i="9"/>
  <c r="L211" i="13"/>
  <c r="L2959" i="9"/>
  <c r="K211" i="13"/>
  <c r="K2959" i="9"/>
  <c r="J211" i="13"/>
  <c r="J2959" i="9"/>
  <c r="I211" i="13"/>
  <c r="I2959" i="9"/>
  <c r="H211" i="13"/>
  <c r="H2959" i="9"/>
  <c r="G211" i="13"/>
  <c r="G2959" i="9"/>
  <c r="F2959" i="9"/>
  <c r="E2959" i="9"/>
  <c r="D211" i="13"/>
  <c r="D2959" i="9"/>
  <c r="C211" i="13"/>
  <c r="C2959" i="9"/>
  <c r="B2959" i="9"/>
  <c r="A211" i="13"/>
  <c r="A2959" i="9"/>
  <c r="F210" i="13"/>
  <c r="M210" i="13"/>
  <c r="AB210" i="13"/>
  <c r="AB2958" i="9"/>
  <c r="AA210" i="13"/>
  <c r="AA2958" i="9"/>
  <c r="Z210" i="13"/>
  <c r="Z2958" i="9"/>
  <c r="Y210" i="13"/>
  <c r="Y2958" i="9"/>
  <c r="X210" i="13"/>
  <c r="X2958" i="9"/>
  <c r="W210" i="13"/>
  <c r="W2958" i="9"/>
  <c r="V210" i="13"/>
  <c r="V2958" i="9"/>
  <c r="U210" i="13"/>
  <c r="U2958" i="9"/>
  <c r="T210" i="13"/>
  <c r="T2958" i="9"/>
  <c r="S210" i="13"/>
  <c r="S2958" i="9"/>
  <c r="R210" i="13"/>
  <c r="R2958" i="9"/>
  <c r="Q210" i="13"/>
  <c r="Q2958" i="9"/>
  <c r="P210" i="13"/>
  <c r="P2958" i="9"/>
  <c r="O210" i="13"/>
  <c r="O2958" i="9"/>
  <c r="N210" i="13"/>
  <c r="N2958" i="9"/>
  <c r="M2958" i="9"/>
  <c r="L210" i="13"/>
  <c r="L2958" i="9"/>
  <c r="K210" i="13"/>
  <c r="K2958" i="9"/>
  <c r="J210" i="13"/>
  <c r="J2958" i="9"/>
  <c r="I210" i="13"/>
  <c r="I2958" i="9"/>
  <c r="H210" i="13"/>
  <c r="H2958" i="9"/>
  <c r="G210" i="13"/>
  <c r="G2958" i="9"/>
  <c r="F2958" i="9"/>
  <c r="E2958" i="9"/>
  <c r="D210" i="13"/>
  <c r="D2958" i="9"/>
  <c r="C210" i="13"/>
  <c r="C2958" i="9"/>
  <c r="B2958" i="9"/>
  <c r="A210" i="13"/>
  <c r="A2958" i="9"/>
  <c r="F209" i="13"/>
  <c r="M209" i="13"/>
  <c r="AB209" i="13"/>
  <c r="AB2957" i="9"/>
  <c r="AA209" i="13"/>
  <c r="AA2957" i="9"/>
  <c r="Z209" i="13"/>
  <c r="Z2957" i="9"/>
  <c r="Y209" i="13"/>
  <c r="Y2957" i="9"/>
  <c r="X209" i="13"/>
  <c r="X2957" i="9"/>
  <c r="W209" i="13"/>
  <c r="W2957" i="9"/>
  <c r="V209" i="13"/>
  <c r="V2957" i="9"/>
  <c r="U209" i="13"/>
  <c r="U2957" i="9"/>
  <c r="T209" i="13"/>
  <c r="T2957" i="9"/>
  <c r="S209" i="13"/>
  <c r="S2957" i="9"/>
  <c r="R209" i="13"/>
  <c r="R2957" i="9"/>
  <c r="Q209" i="13"/>
  <c r="Q2957" i="9"/>
  <c r="P209" i="13"/>
  <c r="P2957" i="9"/>
  <c r="O209" i="13"/>
  <c r="O2957" i="9"/>
  <c r="N209" i="13"/>
  <c r="N2957" i="9"/>
  <c r="M2957" i="9"/>
  <c r="L209" i="13"/>
  <c r="L2957" i="9"/>
  <c r="K209" i="13"/>
  <c r="K2957" i="9"/>
  <c r="J209" i="13"/>
  <c r="J2957" i="9"/>
  <c r="I209" i="13"/>
  <c r="I2957" i="9"/>
  <c r="H209" i="13"/>
  <c r="H2957" i="9"/>
  <c r="G209" i="13"/>
  <c r="G2957" i="9"/>
  <c r="F2957" i="9"/>
  <c r="E2957" i="9"/>
  <c r="D209" i="13"/>
  <c r="D2957" i="9"/>
  <c r="C209" i="13"/>
  <c r="C2957" i="9"/>
  <c r="B2957" i="9"/>
  <c r="A209" i="13"/>
  <c r="A2957" i="9"/>
  <c r="F208" i="13"/>
  <c r="M208" i="13"/>
  <c r="AB208" i="13"/>
  <c r="AB2956" i="9"/>
  <c r="AA208" i="13"/>
  <c r="AA2956" i="9"/>
  <c r="Z208" i="13"/>
  <c r="Z2956" i="9"/>
  <c r="Y208" i="13"/>
  <c r="Y2956" i="9"/>
  <c r="X208" i="13"/>
  <c r="X2956" i="9"/>
  <c r="W208" i="13"/>
  <c r="W2956" i="9"/>
  <c r="V208" i="13"/>
  <c r="V2956" i="9"/>
  <c r="U208" i="13"/>
  <c r="U2956" i="9"/>
  <c r="T208" i="13"/>
  <c r="T2956" i="9"/>
  <c r="S208" i="13"/>
  <c r="S2956" i="9"/>
  <c r="R208" i="13"/>
  <c r="R2956" i="9"/>
  <c r="Q208" i="13"/>
  <c r="Q2956" i="9"/>
  <c r="P208" i="13"/>
  <c r="P2956" i="9"/>
  <c r="O208" i="13"/>
  <c r="O2956" i="9"/>
  <c r="N208" i="13"/>
  <c r="N2956" i="9"/>
  <c r="M2956" i="9"/>
  <c r="L208" i="13"/>
  <c r="L2956" i="9"/>
  <c r="K208" i="13"/>
  <c r="K2956" i="9"/>
  <c r="J208" i="13"/>
  <c r="J2956" i="9"/>
  <c r="I208" i="13"/>
  <c r="I2956" i="9"/>
  <c r="H208" i="13"/>
  <c r="H2956" i="9"/>
  <c r="G208" i="13"/>
  <c r="G2956" i="9"/>
  <c r="F2956" i="9"/>
  <c r="E2956" i="9"/>
  <c r="D208" i="13"/>
  <c r="D2956" i="9"/>
  <c r="C208" i="13"/>
  <c r="C2956" i="9"/>
  <c r="B2956" i="9"/>
  <c r="A208" i="13"/>
  <c r="A2956" i="9"/>
  <c r="F207" i="13"/>
  <c r="M207" i="13"/>
  <c r="AB207" i="13"/>
  <c r="AB2955" i="9"/>
  <c r="AA207" i="13"/>
  <c r="AA2955" i="9"/>
  <c r="Z207" i="13"/>
  <c r="Z2955" i="9"/>
  <c r="Y207" i="13"/>
  <c r="Y2955" i="9"/>
  <c r="X207" i="13"/>
  <c r="X2955" i="9"/>
  <c r="W207" i="13"/>
  <c r="W2955" i="9"/>
  <c r="V207" i="13"/>
  <c r="V2955" i="9"/>
  <c r="U207" i="13"/>
  <c r="U2955" i="9"/>
  <c r="T207" i="13"/>
  <c r="T2955" i="9"/>
  <c r="S207" i="13"/>
  <c r="S2955" i="9"/>
  <c r="R207" i="13"/>
  <c r="R2955" i="9"/>
  <c r="Q207" i="13"/>
  <c r="Q2955" i="9"/>
  <c r="P207" i="13"/>
  <c r="P2955" i="9"/>
  <c r="O207" i="13"/>
  <c r="O2955" i="9"/>
  <c r="N207" i="13"/>
  <c r="N2955" i="9"/>
  <c r="M2955" i="9"/>
  <c r="L207" i="13"/>
  <c r="L2955" i="9"/>
  <c r="K207" i="13"/>
  <c r="K2955" i="9"/>
  <c r="J207" i="13"/>
  <c r="J2955" i="9"/>
  <c r="I207" i="13"/>
  <c r="I2955" i="9"/>
  <c r="H207" i="13"/>
  <c r="H2955" i="9"/>
  <c r="G207" i="13"/>
  <c r="G2955" i="9"/>
  <c r="F2955" i="9"/>
  <c r="E2955" i="9"/>
  <c r="D207" i="13"/>
  <c r="D2955" i="9"/>
  <c r="C207" i="13"/>
  <c r="C2955" i="9"/>
  <c r="B2955" i="9"/>
  <c r="A207" i="13"/>
  <c r="A2955" i="9"/>
  <c r="F206" i="13"/>
  <c r="M206" i="13"/>
  <c r="AB206" i="13"/>
  <c r="AB2954" i="9"/>
  <c r="AA206" i="13"/>
  <c r="AA2954" i="9"/>
  <c r="Z206" i="13"/>
  <c r="Z2954" i="9"/>
  <c r="Y206" i="13"/>
  <c r="Y2954" i="9"/>
  <c r="X206" i="13"/>
  <c r="X2954" i="9"/>
  <c r="W206" i="13"/>
  <c r="W2954" i="9"/>
  <c r="V206" i="13"/>
  <c r="V2954" i="9"/>
  <c r="U206" i="13"/>
  <c r="U2954" i="9"/>
  <c r="T206" i="13"/>
  <c r="T2954" i="9"/>
  <c r="S206" i="13"/>
  <c r="S2954" i="9"/>
  <c r="R206" i="13"/>
  <c r="R2954" i="9"/>
  <c r="Q206" i="13"/>
  <c r="Q2954" i="9"/>
  <c r="P206" i="13"/>
  <c r="P2954" i="9"/>
  <c r="O206" i="13"/>
  <c r="O2954" i="9"/>
  <c r="N206" i="13"/>
  <c r="N2954" i="9"/>
  <c r="M2954" i="9"/>
  <c r="L206" i="13"/>
  <c r="L2954" i="9"/>
  <c r="K206" i="13"/>
  <c r="K2954" i="9"/>
  <c r="J206" i="13"/>
  <c r="J2954" i="9"/>
  <c r="I206" i="13"/>
  <c r="I2954" i="9"/>
  <c r="H206" i="13"/>
  <c r="H2954" i="9"/>
  <c r="G206" i="13"/>
  <c r="G2954" i="9"/>
  <c r="F2954" i="9"/>
  <c r="E2954" i="9"/>
  <c r="D206" i="13"/>
  <c r="D2954" i="9"/>
  <c r="C206" i="13"/>
  <c r="C2954" i="9"/>
  <c r="B2954" i="9"/>
  <c r="A206" i="13"/>
  <c r="A2954" i="9"/>
  <c r="F205" i="13"/>
  <c r="M205" i="13"/>
  <c r="AB205" i="13"/>
  <c r="AB2953" i="9"/>
  <c r="AA205" i="13"/>
  <c r="AA2953" i="9"/>
  <c r="Z205" i="13"/>
  <c r="Z2953" i="9"/>
  <c r="Y205" i="13"/>
  <c r="Y2953" i="9"/>
  <c r="X205" i="13"/>
  <c r="X2953" i="9"/>
  <c r="W205" i="13"/>
  <c r="W2953" i="9"/>
  <c r="V205" i="13"/>
  <c r="V2953" i="9"/>
  <c r="U205" i="13"/>
  <c r="U2953" i="9"/>
  <c r="T205" i="13"/>
  <c r="T2953" i="9"/>
  <c r="S205" i="13"/>
  <c r="S2953" i="9"/>
  <c r="R205" i="13"/>
  <c r="R2953" i="9"/>
  <c r="Q205" i="13"/>
  <c r="Q2953" i="9"/>
  <c r="P205" i="13"/>
  <c r="P2953" i="9"/>
  <c r="O205" i="13"/>
  <c r="O2953" i="9"/>
  <c r="N205" i="13"/>
  <c r="N2953" i="9"/>
  <c r="M2953" i="9"/>
  <c r="L205" i="13"/>
  <c r="L2953" i="9"/>
  <c r="K205" i="13"/>
  <c r="K2953" i="9"/>
  <c r="J205" i="13"/>
  <c r="J2953" i="9"/>
  <c r="I205" i="13"/>
  <c r="I2953" i="9"/>
  <c r="H205" i="13"/>
  <c r="H2953" i="9"/>
  <c r="G205" i="13"/>
  <c r="G2953" i="9"/>
  <c r="F2953" i="9"/>
  <c r="E2953" i="9"/>
  <c r="D205" i="13"/>
  <c r="D2953" i="9"/>
  <c r="C205" i="13"/>
  <c r="C2953" i="9"/>
  <c r="B2953" i="9"/>
  <c r="A205" i="13"/>
  <c r="A2953" i="9"/>
  <c r="F204" i="13"/>
  <c r="M204" i="13"/>
  <c r="AB204" i="13"/>
  <c r="AB2952" i="9"/>
  <c r="AA204" i="13"/>
  <c r="AA2952" i="9"/>
  <c r="Z204" i="13"/>
  <c r="Z2952" i="9"/>
  <c r="Y204" i="13"/>
  <c r="Y2952" i="9"/>
  <c r="X204" i="13"/>
  <c r="X2952" i="9"/>
  <c r="W204" i="13"/>
  <c r="W2952" i="9"/>
  <c r="V204" i="13"/>
  <c r="V2952" i="9"/>
  <c r="U204" i="13"/>
  <c r="U2952" i="9"/>
  <c r="T204" i="13"/>
  <c r="T2952" i="9"/>
  <c r="S204" i="13"/>
  <c r="S2952" i="9"/>
  <c r="R204" i="13"/>
  <c r="R2952" i="9"/>
  <c r="Q204" i="13"/>
  <c r="Q2952" i="9"/>
  <c r="P204" i="13"/>
  <c r="P2952" i="9"/>
  <c r="O204" i="13"/>
  <c r="O2952" i="9"/>
  <c r="N204" i="13"/>
  <c r="N2952" i="9"/>
  <c r="M2952" i="9"/>
  <c r="L204" i="13"/>
  <c r="L2952" i="9"/>
  <c r="K204" i="13"/>
  <c r="K2952" i="9"/>
  <c r="J204" i="13"/>
  <c r="J2952" i="9"/>
  <c r="I204" i="13"/>
  <c r="I2952" i="9"/>
  <c r="H204" i="13"/>
  <c r="H2952" i="9"/>
  <c r="G204" i="13"/>
  <c r="G2952" i="9"/>
  <c r="F2952" i="9"/>
  <c r="E2952" i="9"/>
  <c r="D204" i="13"/>
  <c r="D2952" i="9"/>
  <c r="C204" i="13"/>
  <c r="C2952" i="9"/>
  <c r="B2952" i="9"/>
  <c r="A204" i="13"/>
  <c r="A2952" i="9"/>
  <c r="F203" i="13"/>
  <c r="M203" i="13"/>
  <c r="AB203" i="13"/>
  <c r="AB2951" i="9"/>
  <c r="AA203" i="13"/>
  <c r="AA2951" i="9"/>
  <c r="Z203" i="13"/>
  <c r="Z2951" i="9"/>
  <c r="Y203" i="13"/>
  <c r="Y2951" i="9"/>
  <c r="X203" i="13"/>
  <c r="X2951" i="9"/>
  <c r="W203" i="13"/>
  <c r="W2951" i="9"/>
  <c r="V203" i="13"/>
  <c r="V2951" i="9"/>
  <c r="U203" i="13"/>
  <c r="U2951" i="9"/>
  <c r="T203" i="13"/>
  <c r="T2951" i="9"/>
  <c r="S203" i="13"/>
  <c r="S2951" i="9"/>
  <c r="R203" i="13"/>
  <c r="R2951" i="9"/>
  <c r="Q203" i="13"/>
  <c r="Q2951" i="9"/>
  <c r="P203" i="13"/>
  <c r="P2951" i="9"/>
  <c r="O203" i="13"/>
  <c r="O2951" i="9"/>
  <c r="N203" i="13"/>
  <c r="N2951" i="9"/>
  <c r="M2951" i="9"/>
  <c r="L203" i="13"/>
  <c r="L2951" i="9"/>
  <c r="K203" i="13"/>
  <c r="K2951" i="9"/>
  <c r="J203" i="13"/>
  <c r="J2951" i="9"/>
  <c r="I203" i="13"/>
  <c r="I2951" i="9"/>
  <c r="H203" i="13"/>
  <c r="H2951" i="9"/>
  <c r="G203" i="13"/>
  <c r="G2951" i="9"/>
  <c r="F2951" i="9"/>
  <c r="E2951" i="9"/>
  <c r="D203" i="13"/>
  <c r="D2951" i="9"/>
  <c r="C203" i="13"/>
  <c r="C2951" i="9"/>
  <c r="B2951" i="9"/>
  <c r="A203" i="13"/>
  <c r="A2951" i="9"/>
  <c r="F202" i="13"/>
  <c r="M202" i="13"/>
  <c r="AB202" i="13"/>
  <c r="AB2950" i="9"/>
  <c r="AA202" i="13"/>
  <c r="AA2950" i="9"/>
  <c r="Z202" i="13"/>
  <c r="Z2950" i="9"/>
  <c r="Y202" i="13"/>
  <c r="Y2950" i="9"/>
  <c r="X202" i="13"/>
  <c r="X2950" i="9"/>
  <c r="W202" i="13"/>
  <c r="W2950" i="9"/>
  <c r="V202" i="13"/>
  <c r="V2950" i="9"/>
  <c r="U202" i="13"/>
  <c r="U2950" i="9"/>
  <c r="T202" i="13"/>
  <c r="T2950" i="9"/>
  <c r="S202" i="13"/>
  <c r="S2950" i="9"/>
  <c r="R202" i="13"/>
  <c r="R2950" i="9"/>
  <c r="Q202" i="13"/>
  <c r="Q2950" i="9"/>
  <c r="P202" i="13"/>
  <c r="P2950" i="9"/>
  <c r="O202" i="13"/>
  <c r="O2950" i="9"/>
  <c r="N202" i="13"/>
  <c r="N2950" i="9"/>
  <c r="M2950" i="9"/>
  <c r="L202" i="13"/>
  <c r="L2950" i="9"/>
  <c r="K202" i="13"/>
  <c r="K2950" i="9"/>
  <c r="J202" i="13"/>
  <c r="J2950" i="9"/>
  <c r="I202" i="13"/>
  <c r="I2950" i="9"/>
  <c r="H202" i="13"/>
  <c r="H2950" i="9"/>
  <c r="G202" i="13"/>
  <c r="G2950" i="9"/>
  <c r="F2950" i="9"/>
  <c r="E2950" i="9"/>
  <c r="D202" i="13"/>
  <c r="D2950" i="9"/>
  <c r="C202" i="13"/>
  <c r="C2950" i="9"/>
  <c r="B2950" i="9"/>
  <c r="A202" i="13"/>
  <c r="A2950" i="9"/>
  <c r="F201" i="13"/>
  <c r="M201" i="13"/>
  <c r="AB201" i="13"/>
  <c r="AB2949" i="9"/>
  <c r="AA201" i="13"/>
  <c r="AA2949" i="9"/>
  <c r="Z201" i="13"/>
  <c r="Z2949" i="9"/>
  <c r="Y201" i="13"/>
  <c r="Y2949" i="9"/>
  <c r="X201" i="13"/>
  <c r="X2949" i="9"/>
  <c r="W201" i="13"/>
  <c r="W2949" i="9"/>
  <c r="V201" i="13"/>
  <c r="V2949" i="9"/>
  <c r="U201" i="13"/>
  <c r="U2949" i="9"/>
  <c r="T201" i="13"/>
  <c r="T2949" i="9"/>
  <c r="S201" i="13"/>
  <c r="S2949" i="9"/>
  <c r="R201" i="13"/>
  <c r="R2949" i="9"/>
  <c r="Q201" i="13"/>
  <c r="Q2949" i="9"/>
  <c r="P201" i="13"/>
  <c r="P2949" i="9"/>
  <c r="O201" i="13"/>
  <c r="O2949" i="9"/>
  <c r="N201" i="13"/>
  <c r="N2949" i="9"/>
  <c r="M2949" i="9"/>
  <c r="L201" i="13"/>
  <c r="L2949" i="9"/>
  <c r="K201" i="13"/>
  <c r="K2949" i="9"/>
  <c r="J201" i="13"/>
  <c r="J2949" i="9"/>
  <c r="I201" i="13"/>
  <c r="I2949" i="9"/>
  <c r="H201" i="13"/>
  <c r="H2949" i="9"/>
  <c r="G201" i="13"/>
  <c r="G2949" i="9"/>
  <c r="F2949" i="9"/>
  <c r="E2949" i="9"/>
  <c r="D201" i="13"/>
  <c r="D2949" i="9"/>
  <c r="C201" i="13"/>
  <c r="C2949" i="9"/>
  <c r="B2949" i="9"/>
  <c r="A201" i="13"/>
  <c r="A2949" i="9"/>
  <c r="F200" i="13"/>
  <c r="M200" i="13"/>
  <c r="AB200" i="13"/>
  <c r="AB2948" i="9"/>
  <c r="AA200" i="13"/>
  <c r="AA2948" i="9"/>
  <c r="Z200" i="13"/>
  <c r="Z2948" i="9"/>
  <c r="Y200" i="13"/>
  <c r="Y2948" i="9"/>
  <c r="X200" i="13"/>
  <c r="X2948" i="9"/>
  <c r="W200" i="13"/>
  <c r="W2948" i="9"/>
  <c r="V200" i="13"/>
  <c r="V2948" i="9"/>
  <c r="U200" i="13"/>
  <c r="U2948" i="9"/>
  <c r="T200" i="13"/>
  <c r="T2948" i="9"/>
  <c r="S200" i="13"/>
  <c r="S2948" i="9"/>
  <c r="R200" i="13"/>
  <c r="R2948" i="9"/>
  <c r="Q200" i="13"/>
  <c r="Q2948" i="9"/>
  <c r="P200" i="13"/>
  <c r="P2948" i="9"/>
  <c r="O200" i="13"/>
  <c r="O2948" i="9"/>
  <c r="N200" i="13"/>
  <c r="N2948" i="9"/>
  <c r="M2948" i="9"/>
  <c r="L200" i="13"/>
  <c r="L2948" i="9"/>
  <c r="K200" i="13"/>
  <c r="K2948" i="9"/>
  <c r="J200" i="13"/>
  <c r="J2948" i="9"/>
  <c r="I200" i="13"/>
  <c r="I2948" i="9"/>
  <c r="H200" i="13"/>
  <c r="H2948" i="9"/>
  <c r="G200" i="13"/>
  <c r="G2948" i="9"/>
  <c r="F2948" i="9"/>
  <c r="E2948" i="9"/>
  <c r="D200" i="13"/>
  <c r="D2948" i="9"/>
  <c r="C200" i="13"/>
  <c r="C2948" i="9"/>
  <c r="B2948" i="9"/>
  <c r="A200" i="13"/>
  <c r="A2948" i="9"/>
  <c r="F199" i="13"/>
  <c r="M199" i="13"/>
  <c r="AB199" i="13"/>
  <c r="AB2947" i="9"/>
  <c r="AA199" i="13"/>
  <c r="AA2947" i="9"/>
  <c r="Z199" i="13"/>
  <c r="Z2947" i="9"/>
  <c r="Y199" i="13"/>
  <c r="Y2947" i="9"/>
  <c r="X199" i="13"/>
  <c r="X2947" i="9"/>
  <c r="W199" i="13"/>
  <c r="W2947" i="9"/>
  <c r="V199" i="13"/>
  <c r="V2947" i="9"/>
  <c r="U199" i="13"/>
  <c r="U2947" i="9"/>
  <c r="T199" i="13"/>
  <c r="T2947" i="9"/>
  <c r="S199" i="13"/>
  <c r="S2947" i="9"/>
  <c r="R199" i="13"/>
  <c r="R2947" i="9"/>
  <c r="Q199" i="13"/>
  <c r="Q2947" i="9"/>
  <c r="P199" i="13"/>
  <c r="P2947" i="9"/>
  <c r="O199" i="13"/>
  <c r="O2947" i="9"/>
  <c r="N199" i="13"/>
  <c r="N2947" i="9"/>
  <c r="M2947" i="9"/>
  <c r="L199" i="13"/>
  <c r="L2947" i="9"/>
  <c r="K199" i="13"/>
  <c r="K2947" i="9"/>
  <c r="J199" i="13"/>
  <c r="J2947" i="9"/>
  <c r="I199" i="13"/>
  <c r="I2947" i="9"/>
  <c r="H199" i="13"/>
  <c r="H2947" i="9"/>
  <c r="G199" i="13"/>
  <c r="G2947" i="9"/>
  <c r="F2947" i="9"/>
  <c r="E2947" i="9"/>
  <c r="D199" i="13"/>
  <c r="D2947" i="9"/>
  <c r="C199" i="13"/>
  <c r="C2947" i="9"/>
  <c r="B2947" i="9"/>
  <c r="A199" i="13"/>
  <c r="A2947" i="9"/>
  <c r="F198" i="13"/>
  <c r="M198" i="13"/>
  <c r="AB198" i="13"/>
  <c r="AB2946" i="9"/>
  <c r="AA198" i="13"/>
  <c r="AA2946" i="9"/>
  <c r="Z198" i="13"/>
  <c r="Z2946" i="9"/>
  <c r="Y198" i="13"/>
  <c r="Y2946" i="9"/>
  <c r="X198" i="13"/>
  <c r="X2946" i="9"/>
  <c r="W198" i="13"/>
  <c r="W2946" i="9"/>
  <c r="V198" i="13"/>
  <c r="V2946" i="9"/>
  <c r="U198" i="13"/>
  <c r="U2946" i="9"/>
  <c r="T198" i="13"/>
  <c r="T2946" i="9"/>
  <c r="S198" i="13"/>
  <c r="S2946" i="9"/>
  <c r="R198" i="13"/>
  <c r="R2946" i="9"/>
  <c r="Q198" i="13"/>
  <c r="Q2946" i="9"/>
  <c r="P198" i="13"/>
  <c r="P2946" i="9"/>
  <c r="O198" i="13"/>
  <c r="O2946" i="9"/>
  <c r="N198" i="13"/>
  <c r="N2946" i="9"/>
  <c r="M2946" i="9"/>
  <c r="L198" i="13"/>
  <c r="L2946" i="9"/>
  <c r="K198" i="13"/>
  <c r="K2946" i="9"/>
  <c r="J198" i="13"/>
  <c r="J2946" i="9"/>
  <c r="I198" i="13"/>
  <c r="I2946" i="9"/>
  <c r="H198" i="13"/>
  <c r="H2946" i="9"/>
  <c r="G198" i="13"/>
  <c r="G2946" i="9"/>
  <c r="F2946" i="9"/>
  <c r="E2946" i="9"/>
  <c r="D198" i="13"/>
  <c r="D2946" i="9"/>
  <c r="C198" i="13"/>
  <c r="C2946" i="9"/>
  <c r="B2946" i="9"/>
  <c r="A198" i="13"/>
  <c r="A2946" i="9"/>
  <c r="F197" i="13"/>
  <c r="M197" i="13"/>
  <c r="AB197" i="13"/>
  <c r="AB2945" i="9"/>
  <c r="AA197" i="13"/>
  <c r="AA2945" i="9"/>
  <c r="Z197" i="13"/>
  <c r="Z2945" i="9"/>
  <c r="Y197" i="13"/>
  <c r="Y2945" i="9"/>
  <c r="X197" i="13"/>
  <c r="X2945" i="9"/>
  <c r="W197" i="13"/>
  <c r="W2945" i="9"/>
  <c r="V197" i="13"/>
  <c r="V2945" i="9"/>
  <c r="U197" i="13"/>
  <c r="U2945" i="9"/>
  <c r="T197" i="13"/>
  <c r="T2945" i="9"/>
  <c r="S197" i="13"/>
  <c r="S2945" i="9"/>
  <c r="R197" i="13"/>
  <c r="R2945" i="9"/>
  <c r="Q197" i="13"/>
  <c r="Q2945" i="9"/>
  <c r="P197" i="13"/>
  <c r="P2945" i="9"/>
  <c r="O197" i="13"/>
  <c r="O2945" i="9"/>
  <c r="N197" i="13"/>
  <c r="N2945" i="9"/>
  <c r="M2945" i="9"/>
  <c r="L197" i="13"/>
  <c r="L2945" i="9"/>
  <c r="K197" i="13"/>
  <c r="K2945" i="9"/>
  <c r="J197" i="13"/>
  <c r="J2945" i="9"/>
  <c r="I197" i="13"/>
  <c r="I2945" i="9"/>
  <c r="H197" i="13"/>
  <c r="H2945" i="9"/>
  <c r="G197" i="13"/>
  <c r="G2945" i="9"/>
  <c r="F2945" i="9"/>
  <c r="E2945" i="9"/>
  <c r="D197" i="13"/>
  <c r="D2945" i="9"/>
  <c r="C197" i="13"/>
  <c r="C2945" i="9"/>
  <c r="B2945" i="9"/>
  <c r="A197" i="13"/>
  <c r="A2945" i="9"/>
  <c r="F196" i="13"/>
  <c r="M196" i="13"/>
  <c r="AB196" i="13"/>
  <c r="AB2944" i="9"/>
  <c r="AA196" i="13"/>
  <c r="AA2944" i="9"/>
  <c r="Z196" i="13"/>
  <c r="Z2944" i="9"/>
  <c r="Y196" i="13"/>
  <c r="Y2944" i="9"/>
  <c r="X196" i="13"/>
  <c r="X2944" i="9"/>
  <c r="W196" i="13"/>
  <c r="W2944" i="9"/>
  <c r="V196" i="13"/>
  <c r="V2944" i="9"/>
  <c r="U196" i="13"/>
  <c r="U2944" i="9"/>
  <c r="T196" i="13"/>
  <c r="T2944" i="9"/>
  <c r="S196" i="13"/>
  <c r="S2944" i="9"/>
  <c r="R196" i="13"/>
  <c r="R2944" i="9"/>
  <c r="Q196" i="13"/>
  <c r="Q2944" i="9"/>
  <c r="P196" i="13"/>
  <c r="P2944" i="9"/>
  <c r="O196" i="13"/>
  <c r="O2944" i="9"/>
  <c r="N196" i="13"/>
  <c r="N2944" i="9"/>
  <c r="M2944" i="9"/>
  <c r="L196" i="13"/>
  <c r="L2944" i="9"/>
  <c r="K196" i="13"/>
  <c r="K2944" i="9"/>
  <c r="J196" i="13"/>
  <c r="J2944" i="9"/>
  <c r="I196" i="13"/>
  <c r="I2944" i="9"/>
  <c r="H196" i="13"/>
  <c r="H2944" i="9"/>
  <c r="G196" i="13"/>
  <c r="G2944" i="9"/>
  <c r="F2944" i="9"/>
  <c r="E2944" i="9"/>
  <c r="D196" i="13"/>
  <c r="D2944" i="9"/>
  <c r="C196" i="13"/>
  <c r="C2944" i="9"/>
  <c r="B2944" i="9"/>
  <c r="A196" i="13"/>
  <c r="A2944" i="9"/>
  <c r="F195" i="13"/>
  <c r="M195" i="13"/>
  <c r="AB195" i="13"/>
  <c r="AB2943" i="9"/>
  <c r="AA195" i="13"/>
  <c r="AA2943" i="9"/>
  <c r="Z195" i="13"/>
  <c r="Z2943" i="9"/>
  <c r="Y195" i="13"/>
  <c r="Y2943" i="9"/>
  <c r="X195" i="13"/>
  <c r="X2943" i="9"/>
  <c r="W195" i="13"/>
  <c r="W2943" i="9"/>
  <c r="V195" i="13"/>
  <c r="V2943" i="9"/>
  <c r="U195" i="13"/>
  <c r="U2943" i="9"/>
  <c r="T195" i="13"/>
  <c r="T2943" i="9"/>
  <c r="S195" i="13"/>
  <c r="S2943" i="9"/>
  <c r="R195" i="13"/>
  <c r="R2943" i="9"/>
  <c r="Q195" i="13"/>
  <c r="Q2943" i="9"/>
  <c r="P195" i="13"/>
  <c r="P2943" i="9"/>
  <c r="O195" i="13"/>
  <c r="O2943" i="9"/>
  <c r="N195" i="13"/>
  <c r="N2943" i="9"/>
  <c r="M2943" i="9"/>
  <c r="L195" i="13"/>
  <c r="L2943" i="9"/>
  <c r="K195" i="13"/>
  <c r="K2943" i="9"/>
  <c r="J195" i="13"/>
  <c r="J2943" i="9"/>
  <c r="I195" i="13"/>
  <c r="I2943" i="9"/>
  <c r="H195" i="13"/>
  <c r="H2943" i="9"/>
  <c r="G195" i="13"/>
  <c r="G2943" i="9"/>
  <c r="F2943" i="9"/>
  <c r="E2943" i="9"/>
  <c r="D195" i="13"/>
  <c r="D2943" i="9"/>
  <c r="C195" i="13"/>
  <c r="C2943" i="9"/>
  <c r="B2943" i="9"/>
  <c r="A195" i="13"/>
  <c r="A2943" i="9"/>
  <c r="F194" i="13"/>
  <c r="M194" i="13"/>
  <c r="AB194" i="13"/>
  <c r="AB2942" i="9"/>
  <c r="AA194" i="13"/>
  <c r="AA2942" i="9"/>
  <c r="Z194" i="13"/>
  <c r="Z2942" i="9"/>
  <c r="Y194" i="13"/>
  <c r="Y2942" i="9"/>
  <c r="X194" i="13"/>
  <c r="X2942" i="9"/>
  <c r="W194" i="13"/>
  <c r="W2942" i="9"/>
  <c r="V194" i="13"/>
  <c r="V2942" i="9"/>
  <c r="U194" i="13"/>
  <c r="U2942" i="9"/>
  <c r="T194" i="13"/>
  <c r="T2942" i="9"/>
  <c r="S194" i="13"/>
  <c r="S2942" i="9"/>
  <c r="R194" i="13"/>
  <c r="R2942" i="9"/>
  <c r="Q194" i="13"/>
  <c r="Q2942" i="9"/>
  <c r="P194" i="13"/>
  <c r="P2942" i="9"/>
  <c r="O194" i="13"/>
  <c r="O2942" i="9"/>
  <c r="N194" i="13"/>
  <c r="N2942" i="9"/>
  <c r="M2942" i="9"/>
  <c r="L194" i="13"/>
  <c r="L2942" i="9"/>
  <c r="K194" i="13"/>
  <c r="K2942" i="9"/>
  <c r="J194" i="13"/>
  <c r="J2942" i="9"/>
  <c r="I194" i="13"/>
  <c r="I2942" i="9"/>
  <c r="H194" i="13"/>
  <c r="H2942" i="9"/>
  <c r="G194" i="13"/>
  <c r="G2942" i="9"/>
  <c r="F2942" i="9"/>
  <c r="E2942" i="9"/>
  <c r="D194" i="13"/>
  <c r="D2942" i="9"/>
  <c r="C194" i="13"/>
  <c r="C2942" i="9"/>
  <c r="B2942" i="9"/>
  <c r="A194" i="13"/>
  <c r="A2942" i="9"/>
  <c r="F193" i="13"/>
  <c r="M193" i="13"/>
  <c r="AB193" i="13"/>
  <c r="AB2941" i="9"/>
  <c r="AA193" i="13"/>
  <c r="AA2941" i="9"/>
  <c r="Z193" i="13"/>
  <c r="Z2941" i="9"/>
  <c r="Y193" i="13"/>
  <c r="Y2941" i="9"/>
  <c r="X193" i="13"/>
  <c r="X2941" i="9"/>
  <c r="W193" i="13"/>
  <c r="W2941" i="9"/>
  <c r="V193" i="13"/>
  <c r="V2941" i="9"/>
  <c r="U193" i="13"/>
  <c r="U2941" i="9"/>
  <c r="T193" i="13"/>
  <c r="T2941" i="9"/>
  <c r="S193" i="13"/>
  <c r="S2941" i="9"/>
  <c r="R193" i="13"/>
  <c r="R2941" i="9"/>
  <c r="Q193" i="13"/>
  <c r="Q2941" i="9"/>
  <c r="P193" i="13"/>
  <c r="P2941" i="9"/>
  <c r="O193" i="13"/>
  <c r="O2941" i="9"/>
  <c r="N193" i="13"/>
  <c r="N2941" i="9"/>
  <c r="M2941" i="9"/>
  <c r="L193" i="13"/>
  <c r="L2941" i="9"/>
  <c r="K193" i="13"/>
  <c r="K2941" i="9"/>
  <c r="J193" i="13"/>
  <c r="J2941" i="9"/>
  <c r="I193" i="13"/>
  <c r="I2941" i="9"/>
  <c r="H193" i="13"/>
  <c r="H2941" i="9"/>
  <c r="G193" i="13"/>
  <c r="G2941" i="9"/>
  <c r="F2941" i="9"/>
  <c r="E2941" i="9"/>
  <c r="D193" i="13"/>
  <c r="D2941" i="9"/>
  <c r="C193" i="13"/>
  <c r="C2941" i="9"/>
  <c r="B2941" i="9"/>
  <c r="A193" i="13"/>
  <c r="A2941" i="9"/>
  <c r="F192" i="13"/>
  <c r="M192" i="13"/>
  <c r="AB192" i="13"/>
  <c r="AB2940" i="9"/>
  <c r="AA192" i="13"/>
  <c r="AA2940" i="9"/>
  <c r="Z192" i="13"/>
  <c r="Z2940" i="9"/>
  <c r="Y192" i="13"/>
  <c r="Y2940" i="9"/>
  <c r="X192" i="13"/>
  <c r="X2940" i="9"/>
  <c r="W192" i="13"/>
  <c r="W2940" i="9"/>
  <c r="V192" i="13"/>
  <c r="V2940" i="9"/>
  <c r="U192" i="13"/>
  <c r="U2940" i="9"/>
  <c r="T192" i="13"/>
  <c r="T2940" i="9"/>
  <c r="S192" i="13"/>
  <c r="S2940" i="9"/>
  <c r="R192" i="13"/>
  <c r="R2940" i="9"/>
  <c r="Q192" i="13"/>
  <c r="Q2940" i="9"/>
  <c r="P192" i="13"/>
  <c r="P2940" i="9"/>
  <c r="O192" i="13"/>
  <c r="O2940" i="9"/>
  <c r="N192" i="13"/>
  <c r="N2940" i="9"/>
  <c r="M2940" i="9"/>
  <c r="L192" i="13"/>
  <c r="L2940" i="9"/>
  <c r="K192" i="13"/>
  <c r="K2940" i="9"/>
  <c r="J192" i="13"/>
  <c r="J2940" i="9"/>
  <c r="I192" i="13"/>
  <c r="I2940" i="9"/>
  <c r="H192" i="13"/>
  <c r="H2940" i="9"/>
  <c r="G192" i="13"/>
  <c r="G2940" i="9"/>
  <c r="F2940" i="9"/>
  <c r="E2940" i="9"/>
  <c r="D192" i="13"/>
  <c r="D2940" i="9"/>
  <c r="C192" i="13"/>
  <c r="C2940" i="9"/>
  <c r="B2940" i="9"/>
  <c r="A192" i="13"/>
  <c r="A2940" i="9"/>
  <c r="F191" i="13"/>
  <c r="M191" i="13"/>
  <c r="AB191" i="13"/>
  <c r="AB2939" i="9"/>
  <c r="AA191" i="13"/>
  <c r="AA2939" i="9"/>
  <c r="Z191" i="13"/>
  <c r="Z2939" i="9"/>
  <c r="Y191" i="13"/>
  <c r="Y2939" i="9"/>
  <c r="X191" i="13"/>
  <c r="X2939" i="9"/>
  <c r="W191" i="13"/>
  <c r="W2939" i="9"/>
  <c r="V191" i="13"/>
  <c r="V2939" i="9"/>
  <c r="U191" i="13"/>
  <c r="U2939" i="9"/>
  <c r="T191" i="13"/>
  <c r="T2939" i="9"/>
  <c r="S191" i="13"/>
  <c r="S2939" i="9"/>
  <c r="R191" i="13"/>
  <c r="R2939" i="9"/>
  <c r="Q191" i="13"/>
  <c r="Q2939" i="9"/>
  <c r="P191" i="13"/>
  <c r="P2939" i="9"/>
  <c r="O191" i="13"/>
  <c r="O2939" i="9"/>
  <c r="N191" i="13"/>
  <c r="N2939" i="9"/>
  <c r="M2939" i="9"/>
  <c r="L191" i="13"/>
  <c r="L2939" i="9"/>
  <c r="K191" i="13"/>
  <c r="K2939" i="9"/>
  <c r="J191" i="13"/>
  <c r="J2939" i="9"/>
  <c r="I191" i="13"/>
  <c r="I2939" i="9"/>
  <c r="H191" i="13"/>
  <c r="H2939" i="9"/>
  <c r="G191" i="13"/>
  <c r="G2939" i="9"/>
  <c r="F2939" i="9"/>
  <c r="E2939" i="9"/>
  <c r="D191" i="13"/>
  <c r="D2939" i="9"/>
  <c r="C191" i="13"/>
  <c r="C2939" i="9"/>
  <c r="B2939" i="9"/>
  <c r="A191" i="13"/>
  <c r="A2939" i="9"/>
  <c r="F190" i="13"/>
  <c r="M190" i="13"/>
  <c r="AB190" i="13"/>
  <c r="AB2938" i="9"/>
  <c r="AA190" i="13"/>
  <c r="AA2938" i="9"/>
  <c r="Z190" i="13"/>
  <c r="Z2938" i="9"/>
  <c r="Y190" i="13"/>
  <c r="Y2938" i="9"/>
  <c r="X190" i="13"/>
  <c r="X2938" i="9"/>
  <c r="W190" i="13"/>
  <c r="W2938" i="9"/>
  <c r="V190" i="13"/>
  <c r="V2938" i="9"/>
  <c r="U190" i="13"/>
  <c r="U2938" i="9"/>
  <c r="T190" i="13"/>
  <c r="T2938" i="9"/>
  <c r="S190" i="13"/>
  <c r="S2938" i="9"/>
  <c r="R190" i="13"/>
  <c r="R2938" i="9"/>
  <c r="Q190" i="13"/>
  <c r="Q2938" i="9"/>
  <c r="P190" i="13"/>
  <c r="P2938" i="9"/>
  <c r="O190" i="13"/>
  <c r="O2938" i="9"/>
  <c r="N190" i="13"/>
  <c r="N2938" i="9"/>
  <c r="M2938" i="9"/>
  <c r="L190" i="13"/>
  <c r="L2938" i="9"/>
  <c r="K190" i="13"/>
  <c r="K2938" i="9"/>
  <c r="J190" i="13"/>
  <c r="J2938" i="9"/>
  <c r="I190" i="13"/>
  <c r="I2938" i="9"/>
  <c r="H190" i="13"/>
  <c r="H2938" i="9"/>
  <c r="G190" i="13"/>
  <c r="G2938" i="9"/>
  <c r="F2938" i="9"/>
  <c r="E2938" i="9"/>
  <c r="D190" i="13"/>
  <c r="D2938" i="9"/>
  <c r="C190" i="13"/>
  <c r="C2938" i="9"/>
  <c r="B2938" i="9"/>
  <c r="A190" i="13"/>
  <c r="A2938" i="9"/>
  <c r="F189" i="13"/>
  <c r="M189" i="13"/>
  <c r="AB189" i="13"/>
  <c r="AB2937" i="9"/>
  <c r="AA189" i="13"/>
  <c r="AA2937" i="9"/>
  <c r="Z189" i="13"/>
  <c r="Z2937" i="9"/>
  <c r="Y189" i="13"/>
  <c r="Y2937" i="9"/>
  <c r="X189" i="13"/>
  <c r="X2937" i="9"/>
  <c r="W189" i="13"/>
  <c r="W2937" i="9"/>
  <c r="V189" i="13"/>
  <c r="V2937" i="9"/>
  <c r="U189" i="13"/>
  <c r="U2937" i="9"/>
  <c r="T189" i="13"/>
  <c r="T2937" i="9"/>
  <c r="S189" i="13"/>
  <c r="S2937" i="9"/>
  <c r="R189" i="13"/>
  <c r="R2937" i="9"/>
  <c r="Q189" i="13"/>
  <c r="Q2937" i="9"/>
  <c r="P189" i="13"/>
  <c r="P2937" i="9"/>
  <c r="O189" i="13"/>
  <c r="O2937" i="9"/>
  <c r="N189" i="13"/>
  <c r="N2937" i="9"/>
  <c r="M2937" i="9"/>
  <c r="L189" i="13"/>
  <c r="L2937" i="9"/>
  <c r="K189" i="13"/>
  <c r="K2937" i="9"/>
  <c r="J189" i="13"/>
  <c r="J2937" i="9"/>
  <c r="I189" i="13"/>
  <c r="I2937" i="9"/>
  <c r="H189" i="13"/>
  <c r="H2937" i="9"/>
  <c r="G189" i="13"/>
  <c r="G2937" i="9"/>
  <c r="F2937" i="9"/>
  <c r="E2937" i="9"/>
  <c r="D189" i="13"/>
  <c r="D2937" i="9"/>
  <c r="C189" i="13"/>
  <c r="C2937" i="9"/>
  <c r="B2937" i="9"/>
  <c r="A189" i="13"/>
  <c r="A2937" i="9"/>
  <c r="F188" i="13"/>
  <c r="M188" i="13"/>
  <c r="AB188" i="13"/>
  <c r="AB2936" i="9"/>
  <c r="AA188" i="13"/>
  <c r="AA2936" i="9"/>
  <c r="Z188" i="13"/>
  <c r="Z2936" i="9"/>
  <c r="Y188" i="13"/>
  <c r="Y2936" i="9"/>
  <c r="X188" i="13"/>
  <c r="X2936" i="9"/>
  <c r="W188" i="13"/>
  <c r="W2936" i="9"/>
  <c r="V188" i="13"/>
  <c r="V2936" i="9"/>
  <c r="U188" i="13"/>
  <c r="U2936" i="9"/>
  <c r="T188" i="13"/>
  <c r="T2936" i="9"/>
  <c r="S188" i="13"/>
  <c r="S2936" i="9"/>
  <c r="R188" i="13"/>
  <c r="R2936" i="9"/>
  <c r="Q188" i="13"/>
  <c r="Q2936" i="9"/>
  <c r="P188" i="13"/>
  <c r="P2936" i="9"/>
  <c r="O188" i="13"/>
  <c r="O2936" i="9"/>
  <c r="N188" i="13"/>
  <c r="N2936" i="9"/>
  <c r="M2936" i="9"/>
  <c r="L188" i="13"/>
  <c r="L2936" i="9"/>
  <c r="K188" i="13"/>
  <c r="K2936" i="9"/>
  <c r="J188" i="13"/>
  <c r="J2936" i="9"/>
  <c r="I188" i="13"/>
  <c r="I2936" i="9"/>
  <c r="H188" i="13"/>
  <c r="H2936" i="9"/>
  <c r="G188" i="13"/>
  <c r="G2936" i="9"/>
  <c r="F2936" i="9"/>
  <c r="E2936" i="9"/>
  <c r="D188" i="13"/>
  <c r="D2936" i="9"/>
  <c r="C188" i="13"/>
  <c r="C2936" i="9"/>
  <c r="B2936" i="9"/>
  <c r="A188" i="13"/>
  <c r="A2936" i="9"/>
  <c r="F187" i="13"/>
  <c r="M187" i="13"/>
  <c r="AB187" i="13"/>
  <c r="AB2935" i="9"/>
  <c r="AA187" i="13"/>
  <c r="AA2935" i="9"/>
  <c r="Z187" i="13"/>
  <c r="Z2935" i="9"/>
  <c r="Y187" i="13"/>
  <c r="Y2935" i="9"/>
  <c r="X187" i="13"/>
  <c r="X2935" i="9"/>
  <c r="W187" i="13"/>
  <c r="W2935" i="9"/>
  <c r="V187" i="13"/>
  <c r="V2935" i="9"/>
  <c r="U187" i="13"/>
  <c r="U2935" i="9"/>
  <c r="T187" i="13"/>
  <c r="T2935" i="9"/>
  <c r="S187" i="13"/>
  <c r="S2935" i="9"/>
  <c r="R187" i="13"/>
  <c r="R2935" i="9"/>
  <c r="Q187" i="13"/>
  <c r="Q2935" i="9"/>
  <c r="P187" i="13"/>
  <c r="P2935" i="9"/>
  <c r="O187" i="13"/>
  <c r="O2935" i="9"/>
  <c r="N187" i="13"/>
  <c r="N2935" i="9"/>
  <c r="M2935" i="9"/>
  <c r="L187" i="13"/>
  <c r="L2935" i="9"/>
  <c r="K187" i="13"/>
  <c r="K2935" i="9"/>
  <c r="J187" i="13"/>
  <c r="J2935" i="9"/>
  <c r="I187" i="13"/>
  <c r="I2935" i="9"/>
  <c r="H187" i="13"/>
  <c r="H2935" i="9"/>
  <c r="G187" i="13"/>
  <c r="G2935" i="9"/>
  <c r="F2935" i="9"/>
  <c r="E2935" i="9"/>
  <c r="D187" i="13"/>
  <c r="D2935" i="9"/>
  <c r="C187" i="13"/>
  <c r="C2935" i="9"/>
  <c r="B2935" i="9"/>
  <c r="A187" i="13"/>
  <c r="A2935" i="9"/>
  <c r="F186" i="13"/>
  <c r="M186" i="13"/>
  <c r="AB186" i="13"/>
  <c r="AB2934" i="9"/>
  <c r="AA186" i="13"/>
  <c r="AA2934" i="9"/>
  <c r="Z186" i="13"/>
  <c r="Z2934" i="9"/>
  <c r="Y186" i="13"/>
  <c r="Y2934" i="9"/>
  <c r="X186" i="13"/>
  <c r="X2934" i="9"/>
  <c r="W186" i="13"/>
  <c r="W2934" i="9"/>
  <c r="V186" i="13"/>
  <c r="V2934" i="9"/>
  <c r="U186" i="13"/>
  <c r="U2934" i="9"/>
  <c r="T186" i="13"/>
  <c r="T2934" i="9"/>
  <c r="S186" i="13"/>
  <c r="S2934" i="9"/>
  <c r="R186" i="13"/>
  <c r="R2934" i="9"/>
  <c r="Q186" i="13"/>
  <c r="Q2934" i="9"/>
  <c r="P186" i="13"/>
  <c r="P2934" i="9"/>
  <c r="O186" i="13"/>
  <c r="O2934" i="9"/>
  <c r="N186" i="13"/>
  <c r="N2934" i="9"/>
  <c r="M2934" i="9"/>
  <c r="L186" i="13"/>
  <c r="L2934" i="9"/>
  <c r="K186" i="13"/>
  <c r="K2934" i="9"/>
  <c r="J186" i="13"/>
  <c r="J2934" i="9"/>
  <c r="I186" i="13"/>
  <c r="I2934" i="9"/>
  <c r="H186" i="13"/>
  <c r="H2934" i="9"/>
  <c r="G186" i="13"/>
  <c r="G2934" i="9"/>
  <c r="F2934" i="9"/>
  <c r="E2934" i="9"/>
  <c r="D186" i="13"/>
  <c r="D2934" i="9"/>
  <c r="C186" i="13"/>
  <c r="C2934" i="9"/>
  <c r="B2934" i="9"/>
  <c r="A186" i="13"/>
  <c r="A2934" i="9"/>
  <c r="F185" i="13"/>
  <c r="M185" i="13"/>
  <c r="AB185" i="13"/>
  <c r="AB2933" i="9"/>
  <c r="AA185" i="13"/>
  <c r="AA2933" i="9"/>
  <c r="Z185" i="13"/>
  <c r="Z2933" i="9"/>
  <c r="Y185" i="13"/>
  <c r="Y2933" i="9"/>
  <c r="X185" i="13"/>
  <c r="X2933" i="9"/>
  <c r="W185" i="13"/>
  <c r="W2933" i="9"/>
  <c r="V185" i="13"/>
  <c r="V2933" i="9"/>
  <c r="U185" i="13"/>
  <c r="U2933" i="9"/>
  <c r="T185" i="13"/>
  <c r="T2933" i="9"/>
  <c r="S185" i="13"/>
  <c r="S2933" i="9"/>
  <c r="R185" i="13"/>
  <c r="R2933" i="9"/>
  <c r="Q185" i="13"/>
  <c r="Q2933" i="9"/>
  <c r="P185" i="13"/>
  <c r="P2933" i="9"/>
  <c r="O185" i="13"/>
  <c r="O2933" i="9"/>
  <c r="N185" i="13"/>
  <c r="N2933" i="9"/>
  <c r="M2933" i="9"/>
  <c r="L185" i="13"/>
  <c r="L2933" i="9"/>
  <c r="K185" i="13"/>
  <c r="K2933" i="9"/>
  <c r="J185" i="13"/>
  <c r="J2933" i="9"/>
  <c r="I185" i="13"/>
  <c r="I2933" i="9"/>
  <c r="H185" i="13"/>
  <c r="H2933" i="9"/>
  <c r="G185" i="13"/>
  <c r="G2933" i="9"/>
  <c r="F2933" i="9"/>
  <c r="E2933" i="9"/>
  <c r="D185" i="13"/>
  <c r="D2933" i="9"/>
  <c r="C185" i="13"/>
  <c r="C2933" i="9"/>
  <c r="B2933" i="9"/>
  <c r="A185" i="13"/>
  <c r="A2933" i="9"/>
  <c r="F184" i="13"/>
  <c r="M184" i="13"/>
  <c r="AB184" i="13"/>
  <c r="AB2932" i="9"/>
  <c r="AA184" i="13"/>
  <c r="AA2932" i="9"/>
  <c r="Z184" i="13"/>
  <c r="Z2932" i="9"/>
  <c r="Y184" i="13"/>
  <c r="Y2932" i="9"/>
  <c r="X184" i="13"/>
  <c r="X2932" i="9"/>
  <c r="W184" i="13"/>
  <c r="W2932" i="9"/>
  <c r="V184" i="13"/>
  <c r="V2932" i="9"/>
  <c r="U184" i="13"/>
  <c r="U2932" i="9"/>
  <c r="T184" i="13"/>
  <c r="T2932" i="9"/>
  <c r="S184" i="13"/>
  <c r="S2932" i="9"/>
  <c r="R184" i="13"/>
  <c r="R2932" i="9"/>
  <c r="Q184" i="13"/>
  <c r="Q2932" i="9"/>
  <c r="P184" i="13"/>
  <c r="P2932" i="9"/>
  <c r="O184" i="13"/>
  <c r="O2932" i="9"/>
  <c r="N184" i="13"/>
  <c r="N2932" i="9"/>
  <c r="M2932" i="9"/>
  <c r="L184" i="13"/>
  <c r="L2932" i="9"/>
  <c r="K184" i="13"/>
  <c r="K2932" i="9"/>
  <c r="J184" i="13"/>
  <c r="J2932" i="9"/>
  <c r="I184" i="13"/>
  <c r="I2932" i="9"/>
  <c r="H184" i="13"/>
  <c r="H2932" i="9"/>
  <c r="G184" i="13"/>
  <c r="G2932" i="9"/>
  <c r="F2932" i="9"/>
  <c r="E2932" i="9"/>
  <c r="D184" i="13"/>
  <c r="D2932" i="9"/>
  <c r="C184" i="13"/>
  <c r="C2932" i="9"/>
  <c r="B2932" i="9"/>
  <c r="A184" i="13"/>
  <c r="A2932" i="9"/>
  <c r="F183" i="13"/>
  <c r="M183" i="13"/>
  <c r="AB183" i="13"/>
  <c r="AB2931" i="9"/>
  <c r="AA183" i="13"/>
  <c r="AA2931" i="9"/>
  <c r="Z183" i="13"/>
  <c r="Z2931" i="9"/>
  <c r="Y183" i="13"/>
  <c r="Y2931" i="9"/>
  <c r="X183" i="13"/>
  <c r="X2931" i="9"/>
  <c r="W183" i="13"/>
  <c r="W2931" i="9"/>
  <c r="V183" i="13"/>
  <c r="V2931" i="9"/>
  <c r="U183" i="13"/>
  <c r="U2931" i="9"/>
  <c r="T183" i="13"/>
  <c r="T2931" i="9"/>
  <c r="S183" i="13"/>
  <c r="S2931" i="9"/>
  <c r="R183" i="13"/>
  <c r="R2931" i="9"/>
  <c r="Q183" i="13"/>
  <c r="Q2931" i="9"/>
  <c r="P183" i="13"/>
  <c r="P2931" i="9"/>
  <c r="O183" i="13"/>
  <c r="O2931" i="9"/>
  <c r="N183" i="13"/>
  <c r="N2931" i="9"/>
  <c r="M2931" i="9"/>
  <c r="L183" i="13"/>
  <c r="L2931" i="9"/>
  <c r="K183" i="13"/>
  <c r="K2931" i="9"/>
  <c r="J183" i="13"/>
  <c r="J2931" i="9"/>
  <c r="I183" i="13"/>
  <c r="I2931" i="9"/>
  <c r="H183" i="13"/>
  <c r="H2931" i="9"/>
  <c r="G183" i="13"/>
  <c r="G2931" i="9"/>
  <c r="F2931" i="9"/>
  <c r="E2931" i="9"/>
  <c r="D183" i="13"/>
  <c r="D2931" i="9"/>
  <c r="C183" i="13"/>
  <c r="C2931" i="9"/>
  <c r="B2931" i="9"/>
  <c r="A183" i="13"/>
  <c r="A2931" i="9"/>
  <c r="F182" i="13"/>
  <c r="M182" i="13"/>
  <c r="AB182" i="13"/>
  <c r="AB2930" i="9"/>
  <c r="AA182" i="13"/>
  <c r="AA2930" i="9"/>
  <c r="Z182" i="13"/>
  <c r="Z2930" i="9"/>
  <c r="Y182" i="13"/>
  <c r="Y2930" i="9"/>
  <c r="X182" i="13"/>
  <c r="X2930" i="9"/>
  <c r="W182" i="13"/>
  <c r="W2930" i="9"/>
  <c r="V182" i="13"/>
  <c r="V2930" i="9"/>
  <c r="U182" i="13"/>
  <c r="U2930" i="9"/>
  <c r="T182" i="13"/>
  <c r="T2930" i="9"/>
  <c r="S182" i="13"/>
  <c r="S2930" i="9"/>
  <c r="R182" i="13"/>
  <c r="R2930" i="9"/>
  <c r="Q182" i="13"/>
  <c r="Q2930" i="9"/>
  <c r="P182" i="13"/>
  <c r="P2930" i="9"/>
  <c r="O182" i="13"/>
  <c r="O2930" i="9"/>
  <c r="N182" i="13"/>
  <c r="N2930" i="9"/>
  <c r="M2930" i="9"/>
  <c r="L182" i="13"/>
  <c r="L2930" i="9"/>
  <c r="K182" i="13"/>
  <c r="K2930" i="9"/>
  <c r="J182" i="13"/>
  <c r="J2930" i="9"/>
  <c r="I182" i="13"/>
  <c r="I2930" i="9"/>
  <c r="H182" i="13"/>
  <c r="H2930" i="9"/>
  <c r="G182" i="13"/>
  <c r="G2930" i="9"/>
  <c r="F2930" i="9"/>
  <c r="E2930" i="9"/>
  <c r="D182" i="13"/>
  <c r="D2930" i="9"/>
  <c r="C182" i="13"/>
  <c r="C2930" i="9"/>
  <c r="B2930" i="9"/>
  <c r="A182" i="13"/>
  <c r="A2930" i="9"/>
  <c r="F181" i="13"/>
  <c r="M181" i="13"/>
  <c r="AB181" i="13"/>
  <c r="AB2929" i="9"/>
  <c r="AA181" i="13"/>
  <c r="AA2929" i="9"/>
  <c r="Z181" i="13"/>
  <c r="Z2929" i="9"/>
  <c r="Y181" i="13"/>
  <c r="Y2929" i="9"/>
  <c r="X181" i="13"/>
  <c r="X2929" i="9"/>
  <c r="W181" i="13"/>
  <c r="W2929" i="9"/>
  <c r="V181" i="13"/>
  <c r="V2929" i="9"/>
  <c r="U181" i="13"/>
  <c r="U2929" i="9"/>
  <c r="T181" i="13"/>
  <c r="T2929" i="9"/>
  <c r="S181" i="13"/>
  <c r="S2929" i="9"/>
  <c r="R181" i="13"/>
  <c r="R2929" i="9"/>
  <c r="Q181" i="13"/>
  <c r="Q2929" i="9"/>
  <c r="P181" i="13"/>
  <c r="P2929" i="9"/>
  <c r="O181" i="13"/>
  <c r="O2929" i="9"/>
  <c r="N181" i="13"/>
  <c r="N2929" i="9"/>
  <c r="M2929" i="9"/>
  <c r="L181" i="13"/>
  <c r="L2929" i="9"/>
  <c r="K181" i="13"/>
  <c r="K2929" i="9"/>
  <c r="J181" i="13"/>
  <c r="J2929" i="9"/>
  <c r="I181" i="13"/>
  <c r="I2929" i="9"/>
  <c r="H181" i="13"/>
  <c r="H2929" i="9"/>
  <c r="G181" i="13"/>
  <c r="G2929" i="9"/>
  <c r="F2929" i="9"/>
  <c r="E2929" i="9"/>
  <c r="D181" i="13"/>
  <c r="D2929" i="9"/>
  <c r="C181" i="13"/>
  <c r="C2929" i="9"/>
  <c r="B2929" i="9"/>
  <c r="A181" i="13"/>
  <c r="A2929" i="9"/>
  <c r="F180" i="13"/>
  <c r="M180" i="13"/>
  <c r="AB180" i="13"/>
  <c r="AB2928" i="9"/>
  <c r="AA180" i="13"/>
  <c r="AA2928" i="9"/>
  <c r="Z180" i="13"/>
  <c r="Z2928" i="9"/>
  <c r="Y180" i="13"/>
  <c r="Y2928" i="9"/>
  <c r="X180" i="13"/>
  <c r="X2928" i="9"/>
  <c r="W180" i="13"/>
  <c r="W2928" i="9"/>
  <c r="V180" i="13"/>
  <c r="V2928" i="9"/>
  <c r="U180" i="13"/>
  <c r="U2928" i="9"/>
  <c r="T180" i="13"/>
  <c r="T2928" i="9"/>
  <c r="S180" i="13"/>
  <c r="S2928" i="9"/>
  <c r="R180" i="13"/>
  <c r="R2928" i="9"/>
  <c r="Q180" i="13"/>
  <c r="Q2928" i="9"/>
  <c r="P180" i="13"/>
  <c r="P2928" i="9"/>
  <c r="O180" i="13"/>
  <c r="O2928" i="9"/>
  <c r="N180" i="13"/>
  <c r="N2928" i="9"/>
  <c r="M2928" i="9"/>
  <c r="L180" i="13"/>
  <c r="L2928" i="9"/>
  <c r="K180" i="13"/>
  <c r="K2928" i="9"/>
  <c r="J180" i="13"/>
  <c r="J2928" i="9"/>
  <c r="I180" i="13"/>
  <c r="I2928" i="9"/>
  <c r="H180" i="13"/>
  <c r="H2928" i="9"/>
  <c r="G180" i="13"/>
  <c r="G2928" i="9"/>
  <c r="F2928" i="9"/>
  <c r="E2928" i="9"/>
  <c r="D180" i="13"/>
  <c r="D2928" i="9"/>
  <c r="C180" i="13"/>
  <c r="C2928" i="9"/>
  <c r="B2928" i="9"/>
  <c r="A180" i="13"/>
  <c r="A2928" i="9"/>
  <c r="F179" i="13"/>
  <c r="M179" i="13"/>
  <c r="AB179" i="13"/>
  <c r="AB2927" i="9"/>
  <c r="AA179" i="13"/>
  <c r="AA2927" i="9"/>
  <c r="Z179" i="13"/>
  <c r="Z2927" i="9"/>
  <c r="Y179" i="13"/>
  <c r="Y2927" i="9"/>
  <c r="X179" i="13"/>
  <c r="X2927" i="9"/>
  <c r="W179" i="13"/>
  <c r="W2927" i="9"/>
  <c r="V179" i="13"/>
  <c r="V2927" i="9"/>
  <c r="U179" i="13"/>
  <c r="U2927" i="9"/>
  <c r="T179" i="13"/>
  <c r="T2927" i="9"/>
  <c r="S179" i="13"/>
  <c r="S2927" i="9"/>
  <c r="R179" i="13"/>
  <c r="R2927" i="9"/>
  <c r="Q179" i="13"/>
  <c r="Q2927" i="9"/>
  <c r="P179" i="13"/>
  <c r="P2927" i="9"/>
  <c r="O179" i="13"/>
  <c r="O2927" i="9"/>
  <c r="N179" i="13"/>
  <c r="N2927" i="9"/>
  <c r="M2927" i="9"/>
  <c r="L179" i="13"/>
  <c r="L2927" i="9"/>
  <c r="K179" i="13"/>
  <c r="K2927" i="9"/>
  <c r="J179" i="13"/>
  <c r="J2927" i="9"/>
  <c r="I179" i="13"/>
  <c r="I2927" i="9"/>
  <c r="H179" i="13"/>
  <c r="H2927" i="9"/>
  <c r="G179" i="13"/>
  <c r="G2927" i="9"/>
  <c r="F2927" i="9"/>
  <c r="E2927" i="9"/>
  <c r="D179" i="13"/>
  <c r="D2927" i="9"/>
  <c r="C179" i="13"/>
  <c r="C2927" i="9"/>
  <c r="B2927" i="9"/>
  <c r="A179" i="13"/>
  <c r="A2927" i="9"/>
  <c r="F178" i="13"/>
  <c r="M178" i="13"/>
  <c r="AB178" i="13"/>
  <c r="AB2926" i="9"/>
  <c r="AA178" i="13"/>
  <c r="AA2926" i="9"/>
  <c r="Z178" i="13"/>
  <c r="Z2926" i="9"/>
  <c r="Y178" i="13"/>
  <c r="Y2926" i="9"/>
  <c r="X178" i="13"/>
  <c r="X2926" i="9"/>
  <c r="W178" i="13"/>
  <c r="W2926" i="9"/>
  <c r="V178" i="13"/>
  <c r="V2926" i="9"/>
  <c r="U178" i="13"/>
  <c r="U2926" i="9"/>
  <c r="T178" i="13"/>
  <c r="T2926" i="9"/>
  <c r="S178" i="13"/>
  <c r="S2926" i="9"/>
  <c r="R178" i="13"/>
  <c r="R2926" i="9"/>
  <c r="Q178" i="13"/>
  <c r="Q2926" i="9"/>
  <c r="P178" i="13"/>
  <c r="P2926" i="9"/>
  <c r="O178" i="13"/>
  <c r="O2926" i="9"/>
  <c r="N178" i="13"/>
  <c r="N2926" i="9"/>
  <c r="M2926" i="9"/>
  <c r="L178" i="13"/>
  <c r="L2926" i="9"/>
  <c r="K178" i="13"/>
  <c r="K2926" i="9"/>
  <c r="J178" i="13"/>
  <c r="J2926" i="9"/>
  <c r="I178" i="13"/>
  <c r="I2926" i="9"/>
  <c r="H178" i="13"/>
  <c r="H2926" i="9"/>
  <c r="G178" i="13"/>
  <c r="G2926" i="9"/>
  <c r="F2926" i="9"/>
  <c r="E2926" i="9"/>
  <c r="D178" i="13"/>
  <c r="D2926" i="9"/>
  <c r="C178" i="13"/>
  <c r="C2926" i="9"/>
  <c r="B2926" i="9"/>
  <c r="A178" i="13"/>
  <c r="A2926" i="9"/>
  <c r="F177" i="13"/>
  <c r="M177" i="13"/>
  <c r="AB177" i="13"/>
  <c r="AB2925" i="9"/>
  <c r="AA177" i="13"/>
  <c r="AA2925" i="9"/>
  <c r="Z177" i="13"/>
  <c r="Z2925" i="9"/>
  <c r="Y177" i="13"/>
  <c r="Y2925" i="9"/>
  <c r="X177" i="13"/>
  <c r="X2925" i="9"/>
  <c r="W177" i="13"/>
  <c r="W2925" i="9"/>
  <c r="V177" i="13"/>
  <c r="V2925" i="9"/>
  <c r="U177" i="13"/>
  <c r="U2925" i="9"/>
  <c r="T177" i="13"/>
  <c r="T2925" i="9"/>
  <c r="S177" i="13"/>
  <c r="S2925" i="9"/>
  <c r="R177" i="13"/>
  <c r="R2925" i="9"/>
  <c r="Q177" i="13"/>
  <c r="Q2925" i="9"/>
  <c r="P177" i="13"/>
  <c r="P2925" i="9"/>
  <c r="O177" i="13"/>
  <c r="O2925" i="9"/>
  <c r="N177" i="13"/>
  <c r="N2925" i="9"/>
  <c r="M2925" i="9"/>
  <c r="L177" i="13"/>
  <c r="L2925" i="9"/>
  <c r="K177" i="13"/>
  <c r="K2925" i="9"/>
  <c r="J177" i="13"/>
  <c r="J2925" i="9"/>
  <c r="I177" i="13"/>
  <c r="I2925" i="9"/>
  <c r="H177" i="13"/>
  <c r="H2925" i="9"/>
  <c r="G177" i="13"/>
  <c r="G2925" i="9"/>
  <c r="F2925" i="9"/>
  <c r="E2925" i="9"/>
  <c r="D177" i="13"/>
  <c r="D2925" i="9"/>
  <c r="C177" i="13"/>
  <c r="C2925" i="9"/>
  <c r="B2925" i="9"/>
  <c r="A177" i="13"/>
  <c r="A2925" i="9"/>
  <c r="F176" i="13"/>
  <c r="M176" i="13"/>
  <c r="AB176" i="13"/>
  <c r="AB2924" i="9"/>
  <c r="AA176" i="13"/>
  <c r="AA2924" i="9"/>
  <c r="Z176" i="13"/>
  <c r="Z2924" i="9"/>
  <c r="Y176" i="13"/>
  <c r="Y2924" i="9"/>
  <c r="X176" i="13"/>
  <c r="X2924" i="9"/>
  <c r="W176" i="13"/>
  <c r="W2924" i="9"/>
  <c r="V176" i="13"/>
  <c r="V2924" i="9"/>
  <c r="U176" i="13"/>
  <c r="U2924" i="9"/>
  <c r="T176" i="13"/>
  <c r="T2924" i="9"/>
  <c r="S176" i="13"/>
  <c r="S2924" i="9"/>
  <c r="R176" i="13"/>
  <c r="R2924" i="9"/>
  <c r="Q176" i="13"/>
  <c r="Q2924" i="9"/>
  <c r="P176" i="13"/>
  <c r="P2924" i="9"/>
  <c r="O176" i="13"/>
  <c r="O2924" i="9"/>
  <c r="N176" i="13"/>
  <c r="N2924" i="9"/>
  <c r="M2924" i="9"/>
  <c r="L176" i="13"/>
  <c r="L2924" i="9"/>
  <c r="K176" i="13"/>
  <c r="K2924" i="9"/>
  <c r="J176" i="13"/>
  <c r="J2924" i="9"/>
  <c r="I176" i="13"/>
  <c r="I2924" i="9"/>
  <c r="H176" i="13"/>
  <c r="H2924" i="9"/>
  <c r="G176" i="13"/>
  <c r="G2924" i="9"/>
  <c r="F2924" i="9"/>
  <c r="E2924" i="9"/>
  <c r="D176" i="13"/>
  <c r="D2924" i="9"/>
  <c r="C176" i="13"/>
  <c r="C2924" i="9"/>
  <c r="B2924" i="9"/>
  <c r="A176" i="13"/>
  <c r="A2924" i="9"/>
  <c r="F175" i="13"/>
  <c r="M175" i="13"/>
  <c r="AB175" i="13"/>
  <c r="AB2923" i="9"/>
  <c r="AA175" i="13"/>
  <c r="AA2923" i="9"/>
  <c r="Z175" i="13"/>
  <c r="Z2923" i="9"/>
  <c r="Y175" i="13"/>
  <c r="Y2923" i="9"/>
  <c r="X175" i="13"/>
  <c r="X2923" i="9"/>
  <c r="W175" i="13"/>
  <c r="W2923" i="9"/>
  <c r="V175" i="13"/>
  <c r="V2923" i="9"/>
  <c r="U175" i="13"/>
  <c r="U2923" i="9"/>
  <c r="T175" i="13"/>
  <c r="T2923" i="9"/>
  <c r="S175" i="13"/>
  <c r="S2923" i="9"/>
  <c r="R175" i="13"/>
  <c r="R2923" i="9"/>
  <c r="Q175" i="13"/>
  <c r="Q2923" i="9"/>
  <c r="P175" i="13"/>
  <c r="P2923" i="9"/>
  <c r="O175" i="13"/>
  <c r="O2923" i="9"/>
  <c r="N175" i="13"/>
  <c r="N2923" i="9"/>
  <c r="M2923" i="9"/>
  <c r="L175" i="13"/>
  <c r="L2923" i="9"/>
  <c r="K175" i="13"/>
  <c r="K2923" i="9"/>
  <c r="J175" i="13"/>
  <c r="J2923" i="9"/>
  <c r="I175" i="13"/>
  <c r="I2923" i="9"/>
  <c r="H175" i="13"/>
  <c r="H2923" i="9"/>
  <c r="G175" i="13"/>
  <c r="G2923" i="9"/>
  <c r="F2923" i="9"/>
  <c r="E2923" i="9"/>
  <c r="D175" i="13"/>
  <c r="D2923" i="9"/>
  <c r="C175" i="13"/>
  <c r="C2923" i="9"/>
  <c r="B2923" i="9"/>
  <c r="A175" i="13"/>
  <c r="A2923" i="9"/>
  <c r="F174" i="13"/>
  <c r="M174" i="13"/>
  <c r="AB174" i="13"/>
  <c r="AB2922" i="9"/>
  <c r="AA174" i="13"/>
  <c r="AA2922" i="9"/>
  <c r="Z174" i="13"/>
  <c r="Z2922" i="9"/>
  <c r="Y174" i="13"/>
  <c r="Y2922" i="9"/>
  <c r="X174" i="13"/>
  <c r="X2922" i="9"/>
  <c r="W174" i="13"/>
  <c r="W2922" i="9"/>
  <c r="V174" i="13"/>
  <c r="V2922" i="9"/>
  <c r="U174" i="13"/>
  <c r="U2922" i="9"/>
  <c r="T174" i="13"/>
  <c r="T2922" i="9"/>
  <c r="S174" i="13"/>
  <c r="S2922" i="9"/>
  <c r="R174" i="13"/>
  <c r="R2922" i="9"/>
  <c r="Q174" i="13"/>
  <c r="Q2922" i="9"/>
  <c r="P174" i="13"/>
  <c r="P2922" i="9"/>
  <c r="O174" i="13"/>
  <c r="O2922" i="9"/>
  <c r="N174" i="13"/>
  <c r="N2922" i="9"/>
  <c r="M2922" i="9"/>
  <c r="L174" i="13"/>
  <c r="L2922" i="9"/>
  <c r="K174" i="13"/>
  <c r="K2922" i="9"/>
  <c r="J174" i="13"/>
  <c r="J2922" i="9"/>
  <c r="I174" i="13"/>
  <c r="I2922" i="9"/>
  <c r="H174" i="13"/>
  <c r="H2922" i="9"/>
  <c r="G174" i="13"/>
  <c r="G2922" i="9"/>
  <c r="F2922" i="9"/>
  <c r="E2922" i="9"/>
  <c r="D174" i="13"/>
  <c r="D2922" i="9"/>
  <c r="C174" i="13"/>
  <c r="C2922" i="9"/>
  <c r="B2922" i="9"/>
  <c r="A174" i="13"/>
  <c r="A2922" i="9"/>
  <c r="F173" i="13"/>
  <c r="M173" i="13"/>
  <c r="AB173" i="13"/>
  <c r="AB2921" i="9"/>
  <c r="AA173" i="13"/>
  <c r="AA2921" i="9"/>
  <c r="Z173" i="13"/>
  <c r="Z2921" i="9"/>
  <c r="Y173" i="13"/>
  <c r="Y2921" i="9"/>
  <c r="X173" i="13"/>
  <c r="X2921" i="9"/>
  <c r="W173" i="13"/>
  <c r="W2921" i="9"/>
  <c r="V173" i="13"/>
  <c r="V2921" i="9"/>
  <c r="U173" i="13"/>
  <c r="U2921" i="9"/>
  <c r="T173" i="13"/>
  <c r="T2921" i="9"/>
  <c r="S173" i="13"/>
  <c r="S2921" i="9"/>
  <c r="R173" i="13"/>
  <c r="R2921" i="9"/>
  <c r="Q173" i="13"/>
  <c r="Q2921" i="9"/>
  <c r="P173" i="13"/>
  <c r="P2921" i="9"/>
  <c r="O173" i="13"/>
  <c r="O2921" i="9"/>
  <c r="N173" i="13"/>
  <c r="N2921" i="9"/>
  <c r="M2921" i="9"/>
  <c r="L173" i="13"/>
  <c r="L2921" i="9"/>
  <c r="K173" i="13"/>
  <c r="K2921" i="9"/>
  <c r="J173" i="13"/>
  <c r="J2921" i="9"/>
  <c r="I173" i="13"/>
  <c r="I2921" i="9"/>
  <c r="H173" i="13"/>
  <c r="H2921" i="9"/>
  <c r="G173" i="13"/>
  <c r="G2921" i="9"/>
  <c r="F2921" i="9"/>
  <c r="E2921" i="9"/>
  <c r="D173" i="13"/>
  <c r="D2921" i="9"/>
  <c r="C173" i="13"/>
  <c r="C2921" i="9"/>
  <c r="B2921" i="9"/>
  <c r="A173" i="13"/>
  <c r="A2921" i="9"/>
  <c r="F172" i="13"/>
  <c r="M172" i="13"/>
  <c r="AB172" i="13"/>
  <c r="AB2920" i="9"/>
  <c r="AA172" i="13"/>
  <c r="AA2920" i="9"/>
  <c r="Z172" i="13"/>
  <c r="Z2920" i="9"/>
  <c r="Y172" i="13"/>
  <c r="Y2920" i="9"/>
  <c r="X172" i="13"/>
  <c r="X2920" i="9"/>
  <c r="W172" i="13"/>
  <c r="W2920" i="9"/>
  <c r="V172" i="13"/>
  <c r="V2920" i="9"/>
  <c r="U172" i="13"/>
  <c r="U2920" i="9"/>
  <c r="T172" i="13"/>
  <c r="T2920" i="9"/>
  <c r="S172" i="13"/>
  <c r="S2920" i="9"/>
  <c r="R172" i="13"/>
  <c r="R2920" i="9"/>
  <c r="Q172" i="13"/>
  <c r="Q2920" i="9"/>
  <c r="P172" i="13"/>
  <c r="P2920" i="9"/>
  <c r="O172" i="13"/>
  <c r="O2920" i="9"/>
  <c r="N172" i="13"/>
  <c r="N2920" i="9"/>
  <c r="M2920" i="9"/>
  <c r="L172" i="13"/>
  <c r="L2920" i="9"/>
  <c r="K172" i="13"/>
  <c r="K2920" i="9"/>
  <c r="J172" i="13"/>
  <c r="J2920" i="9"/>
  <c r="I172" i="13"/>
  <c r="I2920" i="9"/>
  <c r="H172" i="13"/>
  <c r="H2920" i="9"/>
  <c r="G172" i="13"/>
  <c r="G2920" i="9"/>
  <c r="F2920" i="9"/>
  <c r="E2920" i="9"/>
  <c r="D172" i="13"/>
  <c r="D2920" i="9"/>
  <c r="C172" i="13"/>
  <c r="C2920" i="9"/>
  <c r="B2920" i="9"/>
  <c r="A172" i="13"/>
  <c r="A2920" i="9"/>
  <c r="F171" i="13"/>
  <c r="M171" i="13"/>
  <c r="AB171" i="13"/>
  <c r="AB2919" i="9"/>
  <c r="AA171" i="13"/>
  <c r="AA2919" i="9"/>
  <c r="Z171" i="13"/>
  <c r="Z2919" i="9"/>
  <c r="Y171" i="13"/>
  <c r="Y2919" i="9"/>
  <c r="X171" i="13"/>
  <c r="X2919" i="9"/>
  <c r="W171" i="13"/>
  <c r="W2919" i="9"/>
  <c r="V171" i="13"/>
  <c r="V2919" i="9"/>
  <c r="U171" i="13"/>
  <c r="U2919" i="9"/>
  <c r="T171" i="13"/>
  <c r="T2919" i="9"/>
  <c r="S171" i="13"/>
  <c r="S2919" i="9"/>
  <c r="R171" i="13"/>
  <c r="R2919" i="9"/>
  <c r="Q171" i="13"/>
  <c r="Q2919" i="9"/>
  <c r="P171" i="13"/>
  <c r="P2919" i="9"/>
  <c r="O171" i="13"/>
  <c r="O2919" i="9"/>
  <c r="N171" i="13"/>
  <c r="N2919" i="9"/>
  <c r="M2919" i="9"/>
  <c r="L171" i="13"/>
  <c r="L2919" i="9"/>
  <c r="K171" i="13"/>
  <c r="K2919" i="9"/>
  <c r="J171" i="13"/>
  <c r="J2919" i="9"/>
  <c r="I171" i="13"/>
  <c r="I2919" i="9"/>
  <c r="H171" i="13"/>
  <c r="H2919" i="9"/>
  <c r="G171" i="13"/>
  <c r="G2919" i="9"/>
  <c r="F2919" i="9"/>
  <c r="E2919" i="9"/>
  <c r="D171" i="13"/>
  <c r="D2919" i="9"/>
  <c r="C171" i="13"/>
  <c r="C2919" i="9"/>
  <c r="B2919" i="9"/>
  <c r="A171" i="13"/>
  <c r="A2919" i="9"/>
  <c r="F170" i="13"/>
  <c r="M170" i="13"/>
  <c r="AB170" i="13"/>
  <c r="AB2918" i="9"/>
  <c r="AA170" i="13"/>
  <c r="AA2918" i="9"/>
  <c r="Z170" i="13"/>
  <c r="Z2918" i="9"/>
  <c r="Y170" i="13"/>
  <c r="Y2918" i="9"/>
  <c r="X170" i="13"/>
  <c r="X2918" i="9"/>
  <c r="W170" i="13"/>
  <c r="W2918" i="9"/>
  <c r="V170" i="13"/>
  <c r="V2918" i="9"/>
  <c r="U170" i="13"/>
  <c r="U2918" i="9"/>
  <c r="T170" i="13"/>
  <c r="T2918" i="9"/>
  <c r="S170" i="13"/>
  <c r="S2918" i="9"/>
  <c r="R170" i="13"/>
  <c r="R2918" i="9"/>
  <c r="Q170" i="13"/>
  <c r="Q2918" i="9"/>
  <c r="P170" i="13"/>
  <c r="P2918" i="9"/>
  <c r="O170" i="13"/>
  <c r="O2918" i="9"/>
  <c r="N170" i="13"/>
  <c r="N2918" i="9"/>
  <c r="M2918" i="9"/>
  <c r="L170" i="13"/>
  <c r="L2918" i="9"/>
  <c r="K170" i="13"/>
  <c r="K2918" i="9"/>
  <c r="J170" i="13"/>
  <c r="J2918" i="9"/>
  <c r="I170" i="13"/>
  <c r="I2918" i="9"/>
  <c r="H170" i="13"/>
  <c r="H2918" i="9"/>
  <c r="G170" i="13"/>
  <c r="G2918" i="9"/>
  <c r="F2918" i="9"/>
  <c r="E2918" i="9"/>
  <c r="D170" i="13"/>
  <c r="D2918" i="9"/>
  <c r="C170" i="13"/>
  <c r="C2918" i="9"/>
  <c r="B2918" i="9"/>
  <c r="A170" i="13"/>
  <c r="A2918" i="9"/>
  <c r="F169" i="13"/>
  <c r="M169" i="13"/>
  <c r="AB169" i="13"/>
  <c r="AB2917" i="9"/>
  <c r="AA169" i="13"/>
  <c r="AA2917" i="9"/>
  <c r="Z169" i="13"/>
  <c r="Z2917" i="9"/>
  <c r="Y169" i="13"/>
  <c r="Y2917" i="9"/>
  <c r="X169" i="13"/>
  <c r="X2917" i="9"/>
  <c r="W169" i="13"/>
  <c r="W2917" i="9"/>
  <c r="V169" i="13"/>
  <c r="V2917" i="9"/>
  <c r="U169" i="13"/>
  <c r="U2917" i="9"/>
  <c r="T169" i="13"/>
  <c r="T2917" i="9"/>
  <c r="S169" i="13"/>
  <c r="S2917" i="9"/>
  <c r="R169" i="13"/>
  <c r="R2917" i="9"/>
  <c r="Q169" i="13"/>
  <c r="Q2917" i="9"/>
  <c r="P169" i="13"/>
  <c r="P2917" i="9"/>
  <c r="O169" i="13"/>
  <c r="O2917" i="9"/>
  <c r="N169" i="13"/>
  <c r="N2917" i="9"/>
  <c r="M2917" i="9"/>
  <c r="L169" i="13"/>
  <c r="L2917" i="9"/>
  <c r="K169" i="13"/>
  <c r="K2917" i="9"/>
  <c r="J169" i="13"/>
  <c r="J2917" i="9"/>
  <c r="I169" i="13"/>
  <c r="I2917" i="9"/>
  <c r="H169" i="13"/>
  <c r="H2917" i="9"/>
  <c r="G169" i="13"/>
  <c r="G2917" i="9"/>
  <c r="F2917" i="9"/>
  <c r="E2917" i="9"/>
  <c r="D169" i="13"/>
  <c r="D2917" i="9"/>
  <c r="C169" i="13"/>
  <c r="C2917" i="9"/>
  <c r="B2917" i="9"/>
  <c r="A169" i="13"/>
  <c r="A2917" i="9"/>
  <c r="F168" i="13"/>
  <c r="M168" i="13"/>
  <c r="AB168" i="13"/>
  <c r="AB2916" i="9"/>
  <c r="AA168" i="13"/>
  <c r="AA2916" i="9"/>
  <c r="Z168" i="13"/>
  <c r="Z2916" i="9"/>
  <c r="Y168" i="13"/>
  <c r="Y2916" i="9"/>
  <c r="X168" i="13"/>
  <c r="X2916" i="9"/>
  <c r="W168" i="13"/>
  <c r="W2916" i="9"/>
  <c r="V168" i="13"/>
  <c r="V2916" i="9"/>
  <c r="U168" i="13"/>
  <c r="U2916" i="9"/>
  <c r="T168" i="13"/>
  <c r="T2916" i="9"/>
  <c r="S168" i="13"/>
  <c r="S2916" i="9"/>
  <c r="R168" i="13"/>
  <c r="R2916" i="9"/>
  <c r="Q168" i="13"/>
  <c r="Q2916" i="9"/>
  <c r="P168" i="13"/>
  <c r="P2916" i="9"/>
  <c r="O168" i="13"/>
  <c r="O2916" i="9"/>
  <c r="N168" i="13"/>
  <c r="N2916" i="9"/>
  <c r="M2916" i="9"/>
  <c r="L168" i="13"/>
  <c r="L2916" i="9"/>
  <c r="K168" i="13"/>
  <c r="K2916" i="9"/>
  <c r="J168" i="13"/>
  <c r="J2916" i="9"/>
  <c r="I168" i="13"/>
  <c r="I2916" i="9"/>
  <c r="H168" i="13"/>
  <c r="H2916" i="9"/>
  <c r="G168" i="13"/>
  <c r="G2916" i="9"/>
  <c r="F2916" i="9"/>
  <c r="E2916" i="9"/>
  <c r="D168" i="13"/>
  <c r="D2916" i="9"/>
  <c r="C168" i="13"/>
  <c r="C2916" i="9"/>
  <c r="B2916" i="9"/>
  <c r="A168" i="13"/>
  <c r="A2916" i="9"/>
  <c r="F167" i="13"/>
  <c r="M167" i="13"/>
  <c r="AB167" i="13"/>
  <c r="AB2915" i="9"/>
  <c r="AA167" i="13"/>
  <c r="AA2915" i="9"/>
  <c r="Z167" i="13"/>
  <c r="Z2915" i="9"/>
  <c r="Y167" i="13"/>
  <c r="Y2915" i="9"/>
  <c r="X167" i="13"/>
  <c r="X2915" i="9"/>
  <c r="W167" i="13"/>
  <c r="W2915" i="9"/>
  <c r="V167" i="13"/>
  <c r="V2915" i="9"/>
  <c r="U167" i="13"/>
  <c r="U2915" i="9"/>
  <c r="T167" i="13"/>
  <c r="T2915" i="9"/>
  <c r="S167" i="13"/>
  <c r="S2915" i="9"/>
  <c r="R167" i="13"/>
  <c r="R2915" i="9"/>
  <c r="Q167" i="13"/>
  <c r="Q2915" i="9"/>
  <c r="P167" i="13"/>
  <c r="P2915" i="9"/>
  <c r="O167" i="13"/>
  <c r="O2915" i="9"/>
  <c r="N167" i="13"/>
  <c r="N2915" i="9"/>
  <c r="M2915" i="9"/>
  <c r="L167" i="13"/>
  <c r="L2915" i="9"/>
  <c r="K167" i="13"/>
  <c r="K2915" i="9"/>
  <c r="J167" i="13"/>
  <c r="J2915" i="9"/>
  <c r="I167" i="13"/>
  <c r="I2915" i="9"/>
  <c r="H167" i="13"/>
  <c r="H2915" i="9"/>
  <c r="G167" i="13"/>
  <c r="G2915" i="9"/>
  <c r="F2915" i="9"/>
  <c r="E2915" i="9"/>
  <c r="D167" i="13"/>
  <c r="D2915" i="9"/>
  <c r="C167" i="13"/>
  <c r="C2915" i="9"/>
  <c r="B2915" i="9"/>
  <c r="A167" i="13"/>
  <c r="A2915" i="9"/>
  <c r="F166" i="13"/>
  <c r="M166" i="13"/>
  <c r="AB166" i="13"/>
  <c r="AB2914" i="9"/>
  <c r="AA166" i="13"/>
  <c r="AA2914" i="9"/>
  <c r="Z166" i="13"/>
  <c r="Z2914" i="9"/>
  <c r="Y166" i="13"/>
  <c r="Y2914" i="9"/>
  <c r="X166" i="13"/>
  <c r="X2914" i="9"/>
  <c r="W166" i="13"/>
  <c r="W2914" i="9"/>
  <c r="V166" i="13"/>
  <c r="V2914" i="9"/>
  <c r="U166" i="13"/>
  <c r="U2914" i="9"/>
  <c r="T166" i="13"/>
  <c r="T2914" i="9"/>
  <c r="S166" i="13"/>
  <c r="S2914" i="9"/>
  <c r="R166" i="13"/>
  <c r="R2914" i="9"/>
  <c r="Q166" i="13"/>
  <c r="Q2914" i="9"/>
  <c r="P166" i="13"/>
  <c r="P2914" i="9"/>
  <c r="O166" i="13"/>
  <c r="O2914" i="9"/>
  <c r="N166" i="13"/>
  <c r="N2914" i="9"/>
  <c r="M2914" i="9"/>
  <c r="L166" i="13"/>
  <c r="L2914" i="9"/>
  <c r="K166" i="13"/>
  <c r="K2914" i="9"/>
  <c r="J166" i="13"/>
  <c r="J2914" i="9"/>
  <c r="I166" i="13"/>
  <c r="I2914" i="9"/>
  <c r="H166" i="13"/>
  <c r="H2914" i="9"/>
  <c r="G166" i="13"/>
  <c r="G2914" i="9"/>
  <c r="F2914" i="9"/>
  <c r="E2914" i="9"/>
  <c r="D166" i="13"/>
  <c r="D2914" i="9"/>
  <c r="C166" i="13"/>
  <c r="C2914" i="9"/>
  <c r="B2914" i="9"/>
  <c r="A166" i="13"/>
  <c r="A2914" i="9"/>
  <c r="F165" i="13"/>
  <c r="M165" i="13"/>
  <c r="AB165" i="13"/>
  <c r="AB2913" i="9"/>
  <c r="AA165" i="13"/>
  <c r="AA2913" i="9"/>
  <c r="Z165" i="13"/>
  <c r="Z2913" i="9"/>
  <c r="Y165" i="13"/>
  <c r="Y2913" i="9"/>
  <c r="X165" i="13"/>
  <c r="X2913" i="9"/>
  <c r="W165" i="13"/>
  <c r="W2913" i="9"/>
  <c r="V165" i="13"/>
  <c r="V2913" i="9"/>
  <c r="U165" i="13"/>
  <c r="U2913" i="9"/>
  <c r="T165" i="13"/>
  <c r="T2913" i="9"/>
  <c r="S165" i="13"/>
  <c r="S2913" i="9"/>
  <c r="R165" i="13"/>
  <c r="R2913" i="9"/>
  <c r="Q165" i="13"/>
  <c r="Q2913" i="9"/>
  <c r="P165" i="13"/>
  <c r="P2913" i="9"/>
  <c r="O165" i="13"/>
  <c r="O2913" i="9"/>
  <c r="N165" i="13"/>
  <c r="N2913" i="9"/>
  <c r="M2913" i="9"/>
  <c r="L165" i="13"/>
  <c r="L2913" i="9"/>
  <c r="K165" i="13"/>
  <c r="K2913" i="9"/>
  <c r="J165" i="13"/>
  <c r="J2913" i="9"/>
  <c r="I165" i="13"/>
  <c r="I2913" i="9"/>
  <c r="H165" i="13"/>
  <c r="H2913" i="9"/>
  <c r="G165" i="13"/>
  <c r="G2913" i="9"/>
  <c r="F2913" i="9"/>
  <c r="E2913" i="9"/>
  <c r="D165" i="13"/>
  <c r="D2913" i="9"/>
  <c r="C165" i="13"/>
  <c r="C2913" i="9"/>
  <c r="B2913" i="9"/>
  <c r="A165" i="13"/>
  <c r="A2913" i="9"/>
  <c r="F164" i="13"/>
  <c r="M164" i="13"/>
  <c r="AB164" i="13"/>
  <c r="AB2912" i="9"/>
  <c r="AA164" i="13"/>
  <c r="AA2912" i="9"/>
  <c r="Z164" i="13"/>
  <c r="Z2912" i="9"/>
  <c r="Y164" i="13"/>
  <c r="Y2912" i="9"/>
  <c r="X164" i="13"/>
  <c r="X2912" i="9"/>
  <c r="W164" i="13"/>
  <c r="W2912" i="9"/>
  <c r="V164" i="13"/>
  <c r="V2912" i="9"/>
  <c r="U164" i="13"/>
  <c r="U2912" i="9"/>
  <c r="T164" i="13"/>
  <c r="T2912" i="9"/>
  <c r="S164" i="13"/>
  <c r="S2912" i="9"/>
  <c r="R164" i="13"/>
  <c r="R2912" i="9"/>
  <c r="Q164" i="13"/>
  <c r="Q2912" i="9"/>
  <c r="P164" i="13"/>
  <c r="P2912" i="9"/>
  <c r="O164" i="13"/>
  <c r="O2912" i="9"/>
  <c r="N164" i="13"/>
  <c r="N2912" i="9"/>
  <c r="M2912" i="9"/>
  <c r="L164" i="13"/>
  <c r="L2912" i="9"/>
  <c r="K164" i="13"/>
  <c r="K2912" i="9"/>
  <c r="J164" i="13"/>
  <c r="J2912" i="9"/>
  <c r="I164" i="13"/>
  <c r="I2912" i="9"/>
  <c r="H164" i="13"/>
  <c r="H2912" i="9"/>
  <c r="G164" i="13"/>
  <c r="G2912" i="9"/>
  <c r="F2912" i="9"/>
  <c r="E2912" i="9"/>
  <c r="D164" i="13"/>
  <c r="D2912" i="9"/>
  <c r="C164" i="13"/>
  <c r="C2912" i="9"/>
  <c r="B2912" i="9"/>
  <c r="A164" i="13"/>
  <c r="A2912" i="9"/>
  <c r="F163" i="13"/>
  <c r="M163" i="13"/>
  <c r="AB163" i="13"/>
  <c r="AB2911" i="9"/>
  <c r="AA163" i="13"/>
  <c r="AA2911" i="9"/>
  <c r="Z163" i="13"/>
  <c r="Z2911" i="9"/>
  <c r="Y163" i="13"/>
  <c r="Y2911" i="9"/>
  <c r="X163" i="13"/>
  <c r="X2911" i="9"/>
  <c r="W163" i="13"/>
  <c r="W2911" i="9"/>
  <c r="V163" i="13"/>
  <c r="V2911" i="9"/>
  <c r="U163" i="13"/>
  <c r="U2911" i="9"/>
  <c r="T163" i="13"/>
  <c r="T2911" i="9"/>
  <c r="S163" i="13"/>
  <c r="S2911" i="9"/>
  <c r="R163" i="13"/>
  <c r="R2911" i="9"/>
  <c r="Q163" i="13"/>
  <c r="Q2911" i="9"/>
  <c r="P163" i="13"/>
  <c r="P2911" i="9"/>
  <c r="O163" i="13"/>
  <c r="O2911" i="9"/>
  <c r="N163" i="13"/>
  <c r="N2911" i="9"/>
  <c r="M2911" i="9"/>
  <c r="L163" i="13"/>
  <c r="L2911" i="9"/>
  <c r="K163" i="13"/>
  <c r="K2911" i="9"/>
  <c r="J163" i="13"/>
  <c r="J2911" i="9"/>
  <c r="I163" i="13"/>
  <c r="I2911" i="9"/>
  <c r="H163" i="13"/>
  <c r="H2911" i="9"/>
  <c r="G163" i="13"/>
  <c r="G2911" i="9"/>
  <c r="F2911" i="9"/>
  <c r="E2911" i="9"/>
  <c r="D163" i="13"/>
  <c r="D2911" i="9"/>
  <c r="C163" i="13"/>
  <c r="C2911" i="9"/>
  <c r="B2911" i="9"/>
  <c r="A163" i="13"/>
  <c r="A2911" i="9"/>
  <c r="F162" i="13"/>
  <c r="M162" i="13"/>
  <c r="AB162" i="13"/>
  <c r="AB2910" i="9"/>
  <c r="AA162" i="13"/>
  <c r="AA2910" i="9"/>
  <c r="Z162" i="13"/>
  <c r="Z2910" i="9"/>
  <c r="Y162" i="13"/>
  <c r="Y2910" i="9"/>
  <c r="X162" i="13"/>
  <c r="X2910" i="9"/>
  <c r="W162" i="13"/>
  <c r="W2910" i="9"/>
  <c r="V162" i="13"/>
  <c r="V2910" i="9"/>
  <c r="U162" i="13"/>
  <c r="U2910" i="9"/>
  <c r="T162" i="13"/>
  <c r="T2910" i="9"/>
  <c r="S162" i="13"/>
  <c r="S2910" i="9"/>
  <c r="R162" i="13"/>
  <c r="R2910" i="9"/>
  <c r="Q162" i="13"/>
  <c r="Q2910" i="9"/>
  <c r="P162" i="13"/>
  <c r="P2910" i="9"/>
  <c r="O162" i="13"/>
  <c r="O2910" i="9"/>
  <c r="N162" i="13"/>
  <c r="N2910" i="9"/>
  <c r="M2910" i="9"/>
  <c r="L162" i="13"/>
  <c r="L2910" i="9"/>
  <c r="K162" i="13"/>
  <c r="K2910" i="9"/>
  <c r="J162" i="13"/>
  <c r="J2910" i="9"/>
  <c r="I162" i="13"/>
  <c r="I2910" i="9"/>
  <c r="H162" i="13"/>
  <c r="H2910" i="9"/>
  <c r="G162" i="13"/>
  <c r="G2910" i="9"/>
  <c r="F2910" i="9"/>
  <c r="E2910" i="9"/>
  <c r="D162" i="13"/>
  <c r="D2910" i="9"/>
  <c r="C162" i="13"/>
  <c r="C2910" i="9"/>
  <c r="B2910" i="9"/>
  <c r="A162" i="13"/>
  <c r="A2910" i="9"/>
  <c r="F161" i="13"/>
  <c r="M161" i="13"/>
  <c r="AB161" i="13"/>
  <c r="AB2909" i="9"/>
  <c r="AA161" i="13"/>
  <c r="AA2909" i="9"/>
  <c r="Z161" i="13"/>
  <c r="Z2909" i="9"/>
  <c r="Y161" i="13"/>
  <c r="Y2909" i="9"/>
  <c r="X161" i="13"/>
  <c r="X2909" i="9"/>
  <c r="W161" i="13"/>
  <c r="W2909" i="9"/>
  <c r="V161" i="13"/>
  <c r="V2909" i="9"/>
  <c r="U161" i="13"/>
  <c r="U2909" i="9"/>
  <c r="T161" i="13"/>
  <c r="T2909" i="9"/>
  <c r="S161" i="13"/>
  <c r="S2909" i="9"/>
  <c r="R161" i="13"/>
  <c r="R2909" i="9"/>
  <c r="Q161" i="13"/>
  <c r="Q2909" i="9"/>
  <c r="P161" i="13"/>
  <c r="P2909" i="9"/>
  <c r="O161" i="13"/>
  <c r="O2909" i="9"/>
  <c r="N161" i="13"/>
  <c r="N2909" i="9"/>
  <c r="M2909" i="9"/>
  <c r="L161" i="13"/>
  <c r="L2909" i="9"/>
  <c r="K161" i="13"/>
  <c r="K2909" i="9"/>
  <c r="J161" i="13"/>
  <c r="J2909" i="9"/>
  <c r="I161" i="13"/>
  <c r="I2909" i="9"/>
  <c r="H161" i="13"/>
  <c r="H2909" i="9"/>
  <c r="G161" i="13"/>
  <c r="G2909" i="9"/>
  <c r="F2909" i="9"/>
  <c r="E2909" i="9"/>
  <c r="D161" i="13"/>
  <c r="D2909" i="9"/>
  <c r="C161" i="13"/>
  <c r="C2909" i="9"/>
  <c r="B2909" i="9"/>
  <c r="A161" i="13"/>
  <c r="A2909" i="9"/>
  <c r="F160" i="13"/>
  <c r="M160" i="13"/>
  <c r="AB160" i="13"/>
  <c r="AB2908" i="9"/>
  <c r="AA160" i="13"/>
  <c r="AA2908" i="9"/>
  <c r="Z160" i="13"/>
  <c r="Z2908" i="9"/>
  <c r="Y160" i="13"/>
  <c r="Y2908" i="9"/>
  <c r="X160" i="13"/>
  <c r="X2908" i="9"/>
  <c r="W160" i="13"/>
  <c r="W2908" i="9"/>
  <c r="V160" i="13"/>
  <c r="V2908" i="9"/>
  <c r="U160" i="13"/>
  <c r="U2908" i="9"/>
  <c r="T160" i="13"/>
  <c r="T2908" i="9"/>
  <c r="S160" i="13"/>
  <c r="S2908" i="9"/>
  <c r="R160" i="13"/>
  <c r="R2908" i="9"/>
  <c r="Q160" i="13"/>
  <c r="Q2908" i="9"/>
  <c r="P160" i="13"/>
  <c r="P2908" i="9"/>
  <c r="O160" i="13"/>
  <c r="O2908" i="9"/>
  <c r="N160" i="13"/>
  <c r="N2908" i="9"/>
  <c r="M2908" i="9"/>
  <c r="L160" i="13"/>
  <c r="L2908" i="9"/>
  <c r="K160" i="13"/>
  <c r="K2908" i="9"/>
  <c r="J160" i="13"/>
  <c r="J2908" i="9"/>
  <c r="I160" i="13"/>
  <c r="I2908" i="9"/>
  <c r="H160" i="13"/>
  <c r="H2908" i="9"/>
  <c r="G160" i="13"/>
  <c r="G2908" i="9"/>
  <c r="F2908" i="9"/>
  <c r="E2908" i="9"/>
  <c r="D160" i="13"/>
  <c r="D2908" i="9"/>
  <c r="C160" i="13"/>
  <c r="C2908" i="9"/>
  <c r="B2908" i="9"/>
  <c r="A160" i="13"/>
  <c r="A2908" i="9"/>
  <c r="F159" i="13"/>
  <c r="M159" i="13"/>
  <c r="AB159" i="13"/>
  <c r="AB2907" i="9"/>
  <c r="AA159" i="13"/>
  <c r="AA2907" i="9"/>
  <c r="Z159" i="13"/>
  <c r="Z2907" i="9"/>
  <c r="Y159" i="13"/>
  <c r="Y2907" i="9"/>
  <c r="X159" i="13"/>
  <c r="X2907" i="9"/>
  <c r="W159" i="13"/>
  <c r="W2907" i="9"/>
  <c r="V159" i="13"/>
  <c r="V2907" i="9"/>
  <c r="U159" i="13"/>
  <c r="U2907" i="9"/>
  <c r="T159" i="13"/>
  <c r="T2907" i="9"/>
  <c r="S159" i="13"/>
  <c r="S2907" i="9"/>
  <c r="R159" i="13"/>
  <c r="R2907" i="9"/>
  <c r="Q159" i="13"/>
  <c r="Q2907" i="9"/>
  <c r="P159" i="13"/>
  <c r="P2907" i="9"/>
  <c r="O159" i="13"/>
  <c r="O2907" i="9"/>
  <c r="N159" i="13"/>
  <c r="N2907" i="9"/>
  <c r="M2907" i="9"/>
  <c r="L159" i="13"/>
  <c r="L2907" i="9"/>
  <c r="K159" i="13"/>
  <c r="K2907" i="9"/>
  <c r="J159" i="13"/>
  <c r="J2907" i="9"/>
  <c r="I159" i="13"/>
  <c r="I2907" i="9"/>
  <c r="H159" i="13"/>
  <c r="H2907" i="9"/>
  <c r="G159" i="13"/>
  <c r="G2907" i="9"/>
  <c r="F2907" i="9"/>
  <c r="E2907" i="9"/>
  <c r="D159" i="13"/>
  <c r="D2907" i="9"/>
  <c r="C159" i="13"/>
  <c r="C2907" i="9"/>
  <c r="B2907" i="9"/>
  <c r="A159" i="13"/>
  <c r="A2907" i="9"/>
  <c r="F158" i="13"/>
  <c r="M158" i="13"/>
  <c r="AB158" i="13"/>
  <c r="AB2906" i="9"/>
  <c r="AA158" i="13"/>
  <c r="AA2906" i="9"/>
  <c r="Z158" i="13"/>
  <c r="Z2906" i="9"/>
  <c r="Y158" i="13"/>
  <c r="Y2906" i="9"/>
  <c r="X158" i="13"/>
  <c r="X2906" i="9"/>
  <c r="W158" i="13"/>
  <c r="W2906" i="9"/>
  <c r="V158" i="13"/>
  <c r="V2906" i="9"/>
  <c r="U158" i="13"/>
  <c r="U2906" i="9"/>
  <c r="T158" i="13"/>
  <c r="T2906" i="9"/>
  <c r="S158" i="13"/>
  <c r="S2906" i="9"/>
  <c r="R158" i="13"/>
  <c r="R2906" i="9"/>
  <c r="Q158" i="13"/>
  <c r="Q2906" i="9"/>
  <c r="P158" i="13"/>
  <c r="P2906" i="9"/>
  <c r="O158" i="13"/>
  <c r="O2906" i="9"/>
  <c r="N158" i="13"/>
  <c r="N2906" i="9"/>
  <c r="M2906" i="9"/>
  <c r="L158" i="13"/>
  <c r="L2906" i="9"/>
  <c r="K158" i="13"/>
  <c r="K2906" i="9"/>
  <c r="J158" i="13"/>
  <c r="J2906" i="9"/>
  <c r="I158" i="13"/>
  <c r="I2906" i="9"/>
  <c r="H158" i="13"/>
  <c r="H2906" i="9"/>
  <c r="G158" i="13"/>
  <c r="G2906" i="9"/>
  <c r="F2906" i="9"/>
  <c r="E2906" i="9"/>
  <c r="D158" i="13"/>
  <c r="D2906" i="9"/>
  <c r="C158" i="13"/>
  <c r="C2906" i="9"/>
  <c r="B2906" i="9"/>
  <c r="A158" i="13"/>
  <c r="A2906" i="9"/>
  <c r="F157" i="13"/>
  <c r="M157" i="13"/>
  <c r="AB157" i="13"/>
  <c r="AB2905" i="9"/>
  <c r="AA157" i="13"/>
  <c r="AA2905" i="9"/>
  <c r="Z157" i="13"/>
  <c r="Z2905" i="9"/>
  <c r="Y157" i="13"/>
  <c r="Y2905" i="9"/>
  <c r="X157" i="13"/>
  <c r="X2905" i="9"/>
  <c r="W157" i="13"/>
  <c r="W2905" i="9"/>
  <c r="V157" i="13"/>
  <c r="V2905" i="9"/>
  <c r="U157" i="13"/>
  <c r="U2905" i="9"/>
  <c r="T157" i="13"/>
  <c r="T2905" i="9"/>
  <c r="S157" i="13"/>
  <c r="S2905" i="9"/>
  <c r="R157" i="13"/>
  <c r="R2905" i="9"/>
  <c r="Q157" i="13"/>
  <c r="Q2905" i="9"/>
  <c r="P157" i="13"/>
  <c r="P2905" i="9"/>
  <c r="O157" i="13"/>
  <c r="O2905" i="9"/>
  <c r="N157" i="13"/>
  <c r="N2905" i="9"/>
  <c r="M2905" i="9"/>
  <c r="L157" i="13"/>
  <c r="L2905" i="9"/>
  <c r="K157" i="13"/>
  <c r="K2905" i="9"/>
  <c r="J157" i="13"/>
  <c r="J2905" i="9"/>
  <c r="I157" i="13"/>
  <c r="I2905" i="9"/>
  <c r="H157" i="13"/>
  <c r="H2905" i="9"/>
  <c r="G157" i="13"/>
  <c r="G2905" i="9"/>
  <c r="F2905" i="9"/>
  <c r="E2905" i="9"/>
  <c r="D157" i="13"/>
  <c r="D2905" i="9"/>
  <c r="C157" i="13"/>
  <c r="C2905" i="9"/>
  <c r="B2905" i="9"/>
  <c r="A157" i="13"/>
  <c r="A2905" i="9"/>
  <c r="F156" i="13"/>
  <c r="M156" i="13"/>
  <c r="AB156" i="13"/>
  <c r="AB2904" i="9"/>
  <c r="AA156" i="13"/>
  <c r="AA2904" i="9"/>
  <c r="Z156" i="13"/>
  <c r="Z2904" i="9"/>
  <c r="Y156" i="13"/>
  <c r="Y2904" i="9"/>
  <c r="X156" i="13"/>
  <c r="X2904" i="9"/>
  <c r="W156" i="13"/>
  <c r="W2904" i="9"/>
  <c r="V156" i="13"/>
  <c r="V2904" i="9"/>
  <c r="U156" i="13"/>
  <c r="U2904" i="9"/>
  <c r="T156" i="13"/>
  <c r="T2904" i="9"/>
  <c r="S156" i="13"/>
  <c r="S2904" i="9"/>
  <c r="R156" i="13"/>
  <c r="R2904" i="9"/>
  <c r="Q156" i="13"/>
  <c r="Q2904" i="9"/>
  <c r="P156" i="13"/>
  <c r="P2904" i="9"/>
  <c r="O156" i="13"/>
  <c r="O2904" i="9"/>
  <c r="N156" i="13"/>
  <c r="N2904" i="9"/>
  <c r="M2904" i="9"/>
  <c r="L156" i="13"/>
  <c r="L2904" i="9"/>
  <c r="K156" i="13"/>
  <c r="K2904" i="9"/>
  <c r="J156" i="13"/>
  <c r="J2904" i="9"/>
  <c r="I156" i="13"/>
  <c r="I2904" i="9"/>
  <c r="H156" i="13"/>
  <c r="H2904" i="9"/>
  <c r="G156" i="13"/>
  <c r="G2904" i="9"/>
  <c r="F2904" i="9"/>
  <c r="E2904" i="9"/>
  <c r="D156" i="13"/>
  <c r="D2904" i="9"/>
  <c r="C156" i="13"/>
  <c r="C2904" i="9"/>
  <c r="B2904" i="9"/>
  <c r="A156" i="13"/>
  <c r="A2904" i="9"/>
  <c r="F155" i="13"/>
  <c r="M155" i="13"/>
  <c r="AB155" i="13"/>
  <c r="AB2903" i="9"/>
  <c r="AA155" i="13"/>
  <c r="AA2903" i="9"/>
  <c r="Z155" i="13"/>
  <c r="Z2903" i="9"/>
  <c r="Y155" i="13"/>
  <c r="Y2903" i="9"/>
  <c r="X155" i="13"/>
  <c r="X2903" i="9"/>
  <c r="W155" i="13"/>
  <c r="W2903" i="9"/>
  <c r="V155" i="13"/>
  <c r="V2903" i="9"/>
  <c r="U155" i="13"/>
  <c r="U2903" i="9"/>
  <c r="T155" i="13"/>
  <c r="T2903" i="9"/>
  <c r="S155" i="13"/>
  <c r="S2903" i="9"/>
  <c r="R155" i="13"/>
  <c r="R2903" i="9"/>
  <c r="Q155" i="13"/>
  <c r="Q2903" i="9"/>
  <c r="P155" i="13"/>
  <c r="P2903" i="9"/>
  <c r="O155" i="13"/>
  <c r="O2903" i="9"/>
  <c r="N155" i="13"/>
  <c r="N2903" i="9"/>
  <c r="M2903" i="9"/>
  <c r="L155" i="13"/>
  <c r="L2903" i="9"/>
  <c r="K155" i="13"/>
  <c r="K2903" i="9"/>
  <c r="J155" i="13"/>
  <c r="J2903" i="9"/>
  <c r="I155" i="13"/>
  <c r="I2903" i="9"/>
  <c r="H155" i="13"/>
  <c r="H2903" i="9"/>
  <c r="G155" i="13"/>
  <c r="G2903" i="9"/>
  <c r="F2903" i="9"/>
  <c r="E2903" i="9"/>
  <c r="D155" i="13"/>
  <c r="D2903" i="9"/>
  <c r="C155" i="13"/>
  <c r="C2903" i="9"/>
  <c r="B2903" i="9"/>
  <c r="A155" i="13"/>
  <c r="A2903" i="9"/>
  <c r="F154" i="13"/>
  <c r="M154" i="13"/>
  <c r="AB154" i="13"/>
  <c r="AB2902" i="9"/>
  <c r="AA154" i="13"/>
  <c r="AA2902" i="9"/>
  <c r="Z154" i="13"/>
  <c r="Z2902" i="9"/>
  <c r="Y154" i="13"/>
  <c r="Y2902" i="9"/>
  <c r="X154" i="13"/>
  <c r="X2902" i="9"/>
  <c r="W154" i="13"/>
  <c r="W2902" i="9"/>
  <c r="V154" i="13"/>
  <c r="V2902" i="9"/>
  <c r="U154" i="13"/>
  <c r="U2902" i="9"/>
  <c r="T154" i="13"/>
  <c r="T2902" i="9"/>
  <c r="S154" i="13"/>
  <c r="S2902" i="9"/>
  <c r="R154" i="13"/>
  <c r="R2902" i="9"/>
  <c r="Q154" i="13"/>
  <c r="Q2902" i="9"/>
  <c r="P154" i="13"/>
  <c r="P2902" i="9"/>
  <c r="O154" i="13"/>
  <c r="O2902" i="9"/>
  <c r="N154" i="13"/>
  <c r="N2902" i="9"/>
  <c r="M2902" i="9"/>
  <c r="L154" i="13"/>
  <c r="L2902" i="9"/>
  <c r="K154" i="13"/>
  <c r="K2902" i="9"/>
  <c r="J154" i="13"/>
  <c r="J2902" i="9"/>
  <c r="I154" i="13"/>
  <c r="I2902" i="9"/>
  <c r="H154" i="13"/>
  <c r="H2902" i="9"/>
  <c r="G154" i="13"/>
  <c r="G2902" i="9"/>
  <c r="F2902" i="9"/>
  <c r="E2902" i="9"/>
  <c r="D154" i="13"/>
  <c r="D2902" i="9"/>
  <c r="C154" i="13"/>
  <c r="C2902" i="9"/>
  <c r="B2902" i="9"/>
  <c r="A154" i="13"/>
  <c r="A2902" i="9"/>
  <c r="F153" i="13"/>
  <c r="M153" i="13"/>
  <c r="AB153" i="13"/>
  <c r="AB2901" i="9"/>
  <c r="AA153" i="13"/>
  <c r="AA2901" i="9"/>
  <c r="Z153" i="13"/>
  <c r="Z2901" i="9"/>
  <c r="Y153" i="13"/>
  <c r="Y2901" i="9"/>
  <c r="X153" i="13"/>
  <c r="X2901" i="9"/>
  <c r="W153" i="13"/>
  <c r="W2901" i="9"/>
  <c r="V153" i="13"/>
  <c r="V2901" i="9"/>
  <c r="U153" i="13"/>
  <c r="U2901" i="9"/>
  <c r="T153" i="13"/>
  <c r="T2901" i="9"/>
  <c r="S153" i="13"/>
  <c r="S2901" i="9"/>
  <c r="R153" i="13"/>
  <c r="R2901" i="9"/>
  <c r="Q153" i="13"/>
  <c r="Q2901" i="9"/>
  <c r="P153" i="13"/>
  <c r="P2901" i="9"/>
  <c r="O153" i="13"/>
  <c r="O2901" i="9"/>
  <c r="N153" i="13"/>
  <c r="N2901" i="9"/>
  <c r="M2901" i="9"/>
  <c r="L153" i="13"/>
  <c r="L2901" i="9"/>
  <c r="K153" i="13"/>
  <c r="K2901" i="9"/>
  <c r="J153" i="13"/>
  <c r="J2901" i="9"/>
  <c r="I153" i="13"/>
  <c r="I2901" i="9"/>
  <c r="H153" i="13"/>
  <c r="H2901" i="9"/>
  <c r="G153" i="13"/>
  <c r="G2901" i="9"/>
  <c r="F2901" i="9"/>
  <c r="E2901" i="9"/>
  <c r="D153" i="13"/>
  <c r="D2901" i="9"/>
  <c r="C153" i="13"/>
  <c r="C2901" i="9"/>
  <c r="B2901" i="9"/>
  <c r="A153" i="13"/>
  <c r="A2901" i="9"/>
  <c r="F152" i="13"/>
  <c r="M152" i="13"/>
  <c r="AB152" i="13"/>
  <c r="AB2900" i="9"/>
  <c r="AA152" i="13"/>
  <c r="AA2900" i="9"/>
  <c r="Z152" i="13"/>
  <c r="Z2900" i="9"/>
  <c r="Y152" i="13"/>
  <c r="Y2900" i="9"/>
  <c r="X152" i="13"/>
  <c r="X2900" i="9"/>
  <c r="W152" i="13"/>
  <c r="W2900" i="9"/>
  <c r="V152" i="13"/>
  <c r="V2900" i="9"/>
  <c r="U152" i="13"/>
  <c r="U2900" i="9"/>
  <c r="T152" i="13"/>
  <c r="T2900" i="9"/>
  <c r="S152" i="13"/>
  <c r="S2900" i="9"/>
  <c r="R152" i="13"/>
  <c r="R2900" i="9"/>
  <c r="Q152" i="13"/>
  <c r="Q2900" i="9"/>
  <c r="P152" i="13"/>
  <c r="P2900" i="9"/>
  <c r="O152" i="13"/>
  <c r="O2900" i="9"/>
  <c r="N152" i="13"/>
  <c r="N2900" i="9"/>
  <c r="M2900" i="9"/>
  <c r="L152" i="13"/>
  <c r="L2900" i="9"/>
  <c r="K152" i="13"/>
  <c r="K2900" i="9"/>
  <c r="J152" i="13"/>
  <c r="J2900" i="9"/>
  <c r="I152" i="13"/>
  <c r="I2900" i="9"/>
  <c r="H152" i="13"/>
  <c r="H2900" i="9"/>
  <c r="G152" i="13"/>
  <c r="G2900" i="9"/>
  <c r="F2900" i="9"/>
  <c r="E2900" i="9"/>
  <c r="D152" i="13"/>
  <c r="D2900" i="9"/>
  <c r="C152" i="13"/>
  <c r="C2900" i="9"/>
  <c r="B2900" i="9"/>
  <c r="A152" i="13"/>
  <c r="A2900" i="9"/>
  <c r="F151" i="13"/>
  <c r="M151" i="13"/>
  <c r="AB151" i="13"/>
  <c r="AB2899" i="9"/>
  <c r="AA151" i="13"/>
  <c r="AA2899" i="9"/>
  <c r="Z151" i="13"/>
  <c r="Z2899" i="9"/>
  <c r="Y151" i="13"/>
  <c r="Y2899" i="9"/>
  <c r="X151" i="13"/>
  <c r="X2899" i="9"/>
  <c r="W151" i="13"/>
  <c r="W2899" i="9"/>
  <c r="V151" i="13"/>
  <c r="V2899" i="9"/>
  <c r="U151" i="13"/>
  <c r="U2899" i="9"/>
  <c r="T151" i="13"/>
  <c r="T2899" i="9"/>
  <c r="S151" i="13"/>
  <c r="S2899" i="9"/>
  <c r="R151" i="13"/>
  <c r="R2899" i="9"/>
  <c r="Q151" i="13"/>
  <c r="Q2899" i="9"/>
  <c r="P151" i="13"/>
  <c r="P2899" i="9"/>
  <c r="O151" i="13"/>
  <c r="O2899" i="9"/>
  <c r="N151" i="13"/>
  <c r="N2899" i="9"/>
  <c r="M2899" i="9"/>
  <c r="L151" i="13"/>
  <c r="L2899" i="9"/>
  <c r="K151" i="13"/>
  <c r="K2899" i="9"/>
  <c r="J151" i="13"/>
  <c r="J2899" i="9"/>
  <c r="I151" i="13"/>
  <c r="I2899" i="9"/>
  <c r="H151" i="13"/>
  <c r="H2899" i="9"/>
  <c r="G151" i="13"/>
  <c r="G2899" i="9"/>
  <c r="F2899" i="9"/>
  <c r="E2899" i="9"/>
  <c r="D151" i="13"/>
  <c r="D2899" i="9"/>
  <c r="C151" i="13"/>
  <c r="C2899" i="9"/>
  <c r="B2899" i="9"/>
  <c r="A151" i="13"/>
  <c r="A2899" i="9"/>
  <c r="F150" i="13"/>
  <c r="M150" i="13"/>
  <c r="AB150" i="13"/>
  <c r="AB2898" i="9"/>
  <c r="AA150" i="13"/>
  <c r="AA2898" i="9"/>
  <c r="Z150" i="13"/>
  <c r="Z2898" i="9"/>
  <c r="Y150" i="13"/>
  <c r="Y2898" i="9"/>
  <c r="X150" i="13"/>
  <c r="X2898" i="9"/>
  <c r="W150" i="13"/>
  <c r="W2898" i="9"/>
  <c r="V150" i="13"/>
  <c r="V2898" i="9"/>
  <c r="U150" i="13"/>
  <c r="U2898" i="9"/>
  <c r="T150" i="13"/>
  <c r="T2898" i="9"/>
  <c r="S150" i="13"/>
  <c r="S2898" i="9"/>
  <c r="R150" i="13"/>
  <c r="R2898" i="9"/>
  <c r="Q150" i="13"/>
  <c r="Q2898" i="9"/>
  <c r="P150" i="13"/>
  <c r="P2898" i="9"/>
  <c r="O150" i="13"/>
  <c r="O2898" i="9"/>
  <c r="N150" i="13"/>
  <c r="N2898" i="9"/>
  <c r="M2898" i="9"/>
  <c r="L150" i="13"/>
  <c r="L2898" i="9"/>
  <c r="K150" i="13"/>
  <c r="K2898" i="9"/>
  <c r="J150" i="13"/>
  <c r="J2898" i="9"/>
  <c r="I150" i="13"/>
  <c r="I2898" i="9"/>
  <c r="H150" i="13"/>
  <c r="H2898" i="9"/>
  <c r="G150" i="13"/>
  <c r="G2898" i="9"/>
  <c r="F2898" i="9"/>
  <c r="E2898" i="9"/>
  <c r="D150" i="13"/>
  <c r="D2898" i="9"/>
  <c r="C150" i="13"/>
  <c r="C2898" i="9"/>
  <c r="B2898" i="9"/>
  <c r="A150" i="13"/>
  <c r="A2898" i="9"/>
  <c r="F149" i="13"/>
  <c r="M149" i="13"/>
  <c r="AB149" i="13"/>
  <c r="AB2897" i="9"/>
  <c r="AA149" i="13"/>
  <c r="AA2897" i="9"/>
  <c r="Z149" i="13"/>
  <c r="Z2897" i="9"/>
  <c r="Y149" i="13"/>
  <c r="Y2897" i="9"/>
  <c r="X149" i="13"/>
  <c r="X2897" i="9"/>
  <c r="W149" i="13"/>
  <c r="W2897" i="9"/>
  <c r="V149" i="13"/>
  <c r="V2897" i="9"/>
  <c r="U149" i="13"/>
  <c r="U2897" i="9"/>
  <c r="T149" i="13"/>
  <c r="T2897" i="9"/>
  <c r="S149" i="13"/>
  <c r="S2897" i="9"/>
  <c r="R149" i="13"/>
  <c r="R2897" i="9"/>
  <c r="Q149" i="13"/>
  <c r="Q2897" i="9"/>
  <c r="P149" i="13"/>
  <c r="P2897" i="9"/>
  <c r="O149" i="13"/>
  <c r="O2897" i="9"/>
  <c r="N149" i="13"/>
  <c r="N2897" i="9"/>
  <c r="M2897" i="9"/>
  <c r="L149" i="13"/>
  <c r="L2897" i="9"/>
  <c r="K149" i="13"/>
  <c r="K2897" i="9"/>
  <c r="J149" i="13"/>
  <c r="J2897" i="9"/>
  <c r="I149" i="13"/>
  <c r="I2897" i="9"/>
  <c r="H149" i="13"/>
  <c r="H2897" i="9"/>
  <c r="G149" i="13"/>
  <c r="G2897" i="9"/>
  <c r="F2897" i="9"/>
  <c r="E2897" i="9"/>
  <c r="D149" i="13"/>
  <c r="D2897" i="9"/>
  <c r="C149" i="13"/>
  <c r="C2897" i="9"/>
  <c r="B2897" i="9"/>
  <c r="A149" i="13"/>
  <c r="A2897" i="9"/>
  <c r="F148" i="13"/>
  <c r="M148" i="13"/>
  <c r="AB148" i="13"/>
  <c r="AB2896" i="9"/>
  <c r="AA148" i="13"/>
  <c r="AA2896" i="9"/>
  <c r="Z148" i="13"/>
  <c r="Z2896" i="9"/>
  <c r="Y148" i="13"/>
  <c r="Y2896" i="9"/>
  <c r="X148" i="13"/>
  <c r="X2896" i="9"/>
  <c r="W148" i="13"/>
  <c r="W2896" i="9"/>
  <c r="V148" i="13"/>
  <c r="V2896" i="9"/>
  <c r="U148" i="13"/>
  <c r="U2896" i="9"/>
  <c r="T148" i="13"/>
  <c r="T2896" i="9"/>
  <c r="S148" i="13"/>
  <c r="S2896" i="9"/>
  <c r="R148" i="13"/>
  <c r="R2896" i="9"/>
  <c r="Q148" i="13"/>
  <c r="Q2896" i="9"/>
  <c r="P148" i="13"/>
  <c r="P2896" i="9"/>
  <c r="O148" i="13"/>
  <c r="O2896" i="9"/>
  <c r="N148" i="13"/>
  <c r="N2896" i="9"/>
  <c r="M2896" i="9"/>
  <c r="L148" i="13"/>
  <c r="L2896" i="9"/>
  <c r="K148" i="13"/>
  <c r="K2896" i="9"/>
  <c r="J148" i="13"/>
  <c r="J2896" i="9"/>
  <c r="I148" i="13"/>
  <c r="I2896" i="9"/>
  <c r="H148" i="13"/>
  <c r="H2896" i="9"/>
  <c r="G148" i="13"/>
  <c r="G2896" i="9"/>
  <c r="F2896" i="9"/>
  <c r="E2896" i="9"/>
  <c r="D148" i="13"/>
  <c r="D2896" i="9"/>
  <c r="C148" i="13"/>
  <c r="C2896" i="9"/>
  <c r="B2896" i="9"/>
  <c r="A148" i="13"/>
  <c r="A2896" i="9"/>
  <c r="F147" i="13"/>
  <c r="M147" i="13"/>
  <c r="AB147" i="13"/>
  <c r="AB2895" i="9"/>
  <c r="AA147" i="13"/>
  <c r="AA2895" i="9"/>
  <c r="Z147" i="13"/>
  <c r="Z2895" i="9"/>
  <c r="Y147" i="13"/>
  <c r="Y2895" i="9"/>
  <c r="X147" i="13"/>
  <c r="X2895" i="9"/>
  <c r="W147" i="13"/>
  <c r="W2895" i="9"/>
  <c r="V147" i="13"/>
  <c r="V2895" i="9"/>
  <c r="U147" i="13"/>
  <c r="U2895" i="9"/>
  <c r="T147" i="13"/>
  <c r="T2895" i="9"/>
  <c r="S147" i="13"/>
  <c r="S2895" i="9"/>
  <c r="R147" i="13"/>
  <c r="R2895" i="9"/>
  <c r="Q147" i="13"/>
  <c r="Q2895" i="9"/>
  <c r="P147" i="13"/>
  <c r="P2895" i="9"/>
  <c r="O147" i="13"/>
  <c r="O2895" i="9"/>
  <c r="N147" i="13"/>
  <c r="N2895" i="9"/>
  <c r="M2895" i="9"/>
  <c r="L147" i="13"/>
  <c r="L2895" i="9"/>
  <c r="K147" i="13"/>
  <c r="K2895" i="9"/>
  <c r="J147" i="13"/>
  <c r="J2895" i="9"/>
  <c r="I147" i="13"/>
  <c r="I2895" i="9"/>
  <c r="H147" i="13"/>
  <c r="H2895" i="9"/>
  <c r="G147" i="13"/>
  <c r="G2895" i="9"/>
  <c r="F2895" i="9"/>
  <c r="E2895" i="9"/>
  <c r="D147" i="13"/>
  <c r="D2895" i="9"/>
  <c r="C147" i="13"/>
  <c r="C2895" i="9"/>
  <c r="B2895" i="9"/>
  <c r="A147" i="13"/>
  <c r="A2895" i="9"/>
  <c r="F146" i="13"/>
  <c r="M146" i="13"/>
  <c r="AB146" i="13"/>
  <c r="AB2894" i="9"/>
  <c r="AA146" i="13"/>
  <c r="AA2894" i="9"/>
  <c r="Z146" i="13"/>
  <c r="Z2894" i="9"/>
  <c r="Y146" i="13"/>
  <c r="Y2894" i="9"/>
  <c r="X146" i="13"/>
  <c r="X2894" i="9"/>
  <c r="W146" i="13"/>
  <c r="W2894" i="9"/>
  <c r="V146" i="13"/>
  <c r="V2894" i="9"/>
  <c r="U146" i="13"/>
  <c r="U2894" i="9"/>
  <c r="T146" i="13"/>
  <c r="T2894" i="9"/>
  <c r="S146" i="13"/>
  <c r="S2894" i="9"/>
  <c r="R146" i="13"/>
  <c r="R2894" i="9"/>
  <c r="Q146" i="13"/>
  <c r="Q2894" i="9"/>
  <c r="P146" i="13"/>
  <c r="P2894" i="9"/>
  <c r="O146" i="13"/>
  <c r="O2894" i="9"/>
  <c r="N146" i="13"/>
  <c r="N2894" i="9"/>
  <c r="M2894" i="9"/>
  <c r="L146" i="13"/>
  <c r="L2894" i="9"/>
  <c r="K146" i="13"/>
  <c r="K2894" i="9"/>
  <c r="J146" i="13"/>
  <c r="J2894" i="9"/>
  <c r="I146" i="13"/>
  <c r="I2894" i="9"/>
  <c r="H146" i="13"/>
  <c r="H2894" i="9"/>
  <c r="G146" i="13"/>
  <c r="G2894" i="9"/>
  <c r="F2894" i="9"/>
  <c r="E2894" i="9"/>
  <c r="D146" i="13"/>
  <c r="D2894" i="9"/>
  <c r="C146" i="13"/>
  <c r="C2894" i="9"/>
  <c r="B2894" i="9"/>
  <c r="A146" i="13"/>
  <c r="A2894" i="9"/>
  <c r="F145" i="13"/>
  <c r="M145" i="13"/>
  <c r="AB145" i="13"/>
  <c r="AB2893" i="9"/>
  <c r="AA145" i="13"/>
  <c r="AA2893" i="9"/>
  <c r="Z145" i="13"/>
  <c r="Z2893" i="9"/>
  <c r="Y145" i="13"/>
  <c r="Y2893" i="9"/>
  <c r="X145" i="13"/>
  <c r="X2893" i="9"/>
  <c r="W145" i="13"/>
  <c r="W2893" i="9"/>
  <c r="V145" i="13"/>
  <c r="V2893" i="9"/>
  <c r="U145" i="13"/>
  <c r="U2893" i="9"/>
  <c r="T145" i="13"/>
  <c r="T2893" i="9"/>
  <c r="S145" i="13"/>
  <c r="S2893" i="9"/>
  <c r="R145" i="13"/>
  <c r="R2893" i="9"/>
  <c r="Q145" i="13"/>
  <c r="Q2893" i="9"/>
  <c r="P145" i="13"/>
  <c r="P2893" i="9"/>
  <c r="O145" i="13"/>
  <c r="O2893" i="9"/>
  <c r="N145" i="13"/>
  <c r="N2893" i="9"/>
  <c r="M2893" i="9"/>
  <c r="L145" i="13"/>
  <c r="L2893" i="9"/>
  <c r="K145" i="13"/>
  <c r="K2893" i="9"/>
  <c r="J145" i="13"/>
  <c r="J2893" i="9"/>
  <c r="I145" i="13"/>
  <c r="I2893" i="9"/>
  <c r="H145" i="13"/>
  <c r="H2893" i="9"/>
  <c r="G145" i="13"/>
  <c r="G2893" i="9"/>
  <c r="F2893" i="9"/>
  <c r="E2893" i="9"/>
  <c r="D145" i="13"/>
  <c r="D2893" i="9"/>
  <c r="C145" i="13"/>
  <c r="C2893" i="9"/>
  <c r="B2893" i="9"/>
  <c r="A145" i="13"/>
  <c r="A2893" i="9"/>
  <c r="F144" i="13"/>
  <c r="M144" i="13"/>
  <c r="AB144" i="13"/>
  <c r="AB2892" i="9"/>
  <c r="AA144" i="13"/>
  <c r="AA2892" i="9"/>
  <c r="Z144" i="13"/>
  <c r="Z2892" i="9"/>
  <c r="Y144" i="13"/>
  <c r="Y2892" i="9"/>
  <c r="X144" i="13"/>
  <c r="X2892" i="9"/>
  <c r="W144" i="13"/>
  <c r="W2892" i="9"/>
  <c r="V144" i="13"/>
  <c r="V2892" i="9"/>
  <c r="U144" i="13"/>
  <c r="U2892" i="9"/>
  <c r="T144" i="13"/>
  <c r="T2892" i="9"/>
  <c r="S144" i="13"/>
  <c r="S2892" i="9"/>
  <c r="R144" i="13"/>
  <c r="R2892" i="9"/>
  <c r="Q144" i="13"/>
  <c r="Q2892" i="9"/>
  <c r="P144" i="13"/>
  <c r="P2892" i="9"/>
  <c r="O144" i="13"/>
  <c r="O2892" i="9"/>
  <c r="N144" i="13"/>
  <c r="N2892" i="9"/>
  <c r="M2892" i="9"/>
  <c r="L144" i="13"/>
  <c r="L2892" i="9"/>
  <c r="K144" i="13"/>
  <c r="K2892" i="9"/>
  <c r="J144" i="13"/>
  <c r="J2892" i="9"/>
  <c r="I144" i="13"/>
  <c r="I2892" i="9"/>
  <c r="H144" i="13"/>
  <c r="H2892" i="9"/>
  <c r="G144" i="13"/>
  <c r="G2892" i="9"/>
  <c r="F2892" i="9"/>
  <c r="E2892" i="9"/>
  <c r="D144" i="13"/>
  <c r="D2892" i="9"/>
  <c r="C144" i="13"/>
  <c r="C2892" i="9"/>
  <c r="B2892" i="9"/>
  <c r="A144" i="13"/>
  <c r="A2892" i="9"/>
  <c r="F143" i="13"/>
  <c r="M143" i="13"/>
  <c r="AB143" i="13"/>
  <c r="AB2891" i="9"/>
  <c r="AA143" i="13"/>
  <c r="AA2891" i="9"/>
  <c r="Z143" i="13"/>
  <c r="Z2891" i="9"/>
  <c r="Y143" i="13"/>
  <c r="Y2891" i="9"/>
  <c r="X143" i="13"/>
  <c r="X2891" i="9"/>
  <c r="W143" i="13"/>
  <c r="W2891" i="9"/>
  <c r="V143" i="13"/>
  <c r="V2891" i="9"/>
  <c r="U143" i="13"/>
  <c r="U2891" i="9"/>
  <c r="T143" i="13"/>
  <c r="T2891" i="9"/>
  <c r="S143" i="13"/>
  <c r="S2891" i="9"/>
  <c r="R143" i="13"/>
  <c r="R2891" i="9"/>
  <c r="Q143" i="13"/>
  <c r="Q2891" i="9"/>
  <c r="P143" i="13"/>
  <c r="P2891" i="9"/>
  <c r="O143" i="13"/>
  <c r="O2891" i="9"/>
  <c r="N143" i="13"/>
  <c r="N2891" i="9"/>
  <c r="M2891" i="9"/>
  <c r="L143" i="13"/>
  <c r="L2891" i="9"/>
  <c r="K143" i="13"/>
  <c r="K2891" i="9"/>
  <c r="J143" i="13"/>
  <c r="J2891" i="9"/>
  <c r="I143" i="13"/>
  <c r="I2891" i="9"/>
  <c r="H143" i="13"/>
  <c r="H2891" i="9"/>
  <c r="G143" i="13"/>
  <c r="G2891" i="9"/>
  <c r="F2891" i="9"/>
  <c r="E2891" i="9"/>
  <c r="D143" i="13"/>
  <c r="D2891" i="9"/>
  <c r="C143" i="13"/>
  <c r="C2891" i="9"/>
  <c r="B2891" i="9"/>
  <c r="A143" i="13"/>
  <c r="A2891" i="9"/>
  <c r="F142" i="13"/>
  <c r="M142" i="13"/>
  <c r="AB142" i="13"/>
  <c r="AB2890" i="9"/>
  <c r="AA142" i="13"/>
  <c r="AA2890" i="9"/>
  <c r="Z142" i="13"/>
  <c r="Z2890" i="9"/>
  <c r="Y142" i="13"/>
  <c r="Y2890" i="9"/>
  <c r="X142" i="13"/>
  <c r="X2890" i="9"/>
  <c r="W142" i="13"/>
  <c r="W2890" i="9"/>
  <c r="V142" i="13"/>
  <c r="V2890" i="9"/>
  <c r="U142" i="13"/>
  <c r="U2890" i="9"/>
  <c r="T142" i="13"/>
  <c r="T2890" i="9"/>
  <c r="S142" i="13"/>
  <c r="S2890" i="9"/>
  <c r="R142" i="13"/>
  <c r="R2890" i="9"/>
  <c r="Q142" i="13"/>
  <c r="Q2890" i="9"/>
  <c r="P142" i="13"/>
  <c r="P2890" i="9"/>
  <c r="O142" i="13"/>
  <c r="O2890" i="9"/>
  <c r="N142" i="13"/>
  <c r="N2890" i="9"/>
  <c r="M2890" i="9"/>
  <c r="L142" i="13"/>
  <c r="L2890" i="9"/>
  <c r="K142" i="13"/>
  <c r="K2890" i="9"/>
  <c r="J142" i="13"/>
  <c r="J2890" i="9"/>
  <c r="I142" i="13"/>
  <c r="I2890" i="9"/>
  <c r="H142" i="13"/>
  <c r="H2890" i="9"/>
  <c r="G142" i="13"/>
  <c r="G2890" i="9"/>
  <c r="F2890" i="9"/>
  <c r="E2890" i="9"/>
  <c r="D142" i="13"/>
  <c r="D2890" i="9"/>
  <c r="C142" i="13"/>
  <c r="C2890" i="9"/>
  <c r="B2890" i="9"/>
  <c r="A142" i="13"/>
  <c r="A2890" i="9"/>
  <c r="F141" i="13"/>
  <c r="M141" i="13"/>
  <c r="AB141" i="13"/>
  <c r="AB2889" i="9"/>
  <c r="AA141" i="13"/>
  <c r="AA2889" i="9"/>
  <c r="Z141" i="13"/>
  <c r="Z2889" i="9"/>
  <c r="Y141" i="13"/>
  <c r="Y2889" i="9"/>
  <c r="X141" i="13"/>
  <c r="X2889" i="9"/>
  <c r="W141" i="13"/>
  <c r="W2889" i="9"/>
  <c r="V141" i="13"/>
  <c r="V2889" i="9"/>
  <c r="U141" i="13"/>
  <c r="U2889" i="9"/>
  <c r="T141" i="13"/>
  <c r="T2889" i="9"/>
  <c r="S141" i="13"/>
  <c r="S2889" i="9"/>
  <c r="R141" i="13"/>
  <c r="R2889" i="9"/>
  <c r="Q141" i="13"/>
  <c r="Q2889" i="9"/>
  <c r="P141" i="13"/>
  <c r="P2889" i="9"/>
  <c r="O141" i="13"/>
  <c r="O2889" i="9"/>
  <c r="N141" i="13"/>
  <c r="N2889" i="9"/>
  <c r="M2889" i="9"/>
  <c r="L141" i="13"/>
  <c r="L2889" i="9"/>
  <c r="K141" i="13"/>
  <c r="K2889" i="9"/>
  <c r="J141" i="13"/>
  <c r="J2889" i="9"/>
  <c r="I141" i="13"/>
  <c r="I2889" i="9"/>
  <c r="H141" i="13"/>
  <c r="H2889" i="9"/>
  <c r="G141" i="13"/>
  <c r="G2889" i="9"/>
  <c r="F2889" i="9"/>
  <c r="E2889" i="9"/>
  <c r="D141" i="13"/>
  <c r="D2889" i="9"/>
  <c r="C141" i="13"/>
  <c r="C2889" i="9"/>
  <c r="B2889" i="9"/>
  <c r="A141" i="13"/>
  <c r="A2889" i="9"/>
  <c r="F140" i="13"/>
  <c r="M140" i="13"/>
  <c r="AB140" i="13"/>
  <c r="AB2888" i="9"/>
  <c r="AA140" i="13"/>
  <c r="AA2888" i="9"/>
  <c r="Z140" i="13"/>
  <c r="Z2888" i="9"/>
  <c r="Y140" i="13"/>
  <c r="Y2888" i="9"/>
  <c r="X140" i="13"/>
  <c r="X2888" i="9"/>
  <c r="W140" i="13"/>
  <c r="W2888" i="9"/>
  <c r="V140" i="13"/>
  <c r="V2888" i="9"/>
  <c r="U140" i="13"/>
  <c r="U2888" i="9"/>
  <c r="T140" i="13"/>
  <c r="T2888" i="9"/>
  <c r="S140" i="13"/>
  <c r="S2888" i="9"/>
  <c r="R140" i="13"/>
  <c r="R2888" i="9"/>
  <c r="Q140" i="13"/>
  <c r="Q2888" i="9"/>
  <c r="P140" i="13"/>
  <c r="P2888" i="9"/>
  <c r="O140" i="13"/>
  <c r="O2888" i="9"/>
  <c r="N140" i="13"/>
  <c r="N2888" i="9"/>
  <c r="M2888" i="9"/>
  <c r="L140" i="13"/>
  <c r="L2888" i="9"/>
  <c r="K140" i="13"/>
  <c r="K2888" i="9"/>
  <c r="J140" i="13"/>
  <c r="J2888" i="9"/>
  <c r="I140" i="13"/>
  <c r="I2888" i="9"/>
  <c r="H140" i="13"/>
  <c r="H2888" i="9"/>
  <c r="G140" i="13"/>
  <c r="G2888" i="9"/>
  <c r="F2888" i="9"/>
  <c r="E2888" i="9"/>
  <c r="D140" i="13"/>
  <c r="D2888" i="9"/>
  <c r="C140" i="13"/>
  <c r="C2888" i="9"/>
  <c r="B2888" i="9"/>
  <c r="A140" i="13"/>
  <c r="A2888" i="9"/>
  <c r="F139" i="13"/>
  <c r="M139" i="13"/>
  <c r="AB139" i="13"/>
  <c r="AB2887" i="9"/>
  <c r="AA139" i="13"/>
  <c r="AA2887" i="9"/>
  <c r="Z139" i="13"/>
  <c r="Z2887" i="9"/>
  <c r="Y139" i="13"/>
  <c r="Y2887" i="9"/>
  <c r="X139" i="13"/>
  <c r="X2887" i="9"/>
  <c r="W139" i="13"/>
  <c r="W2887" i="9"/>
  <c r="V139" i="13"/>
  <c r="V2887" i="9"/>
  <c r="U139" i="13"/>
  <c r="U2887" i="9"/>
  <c r="T139" i="13"/>
  <c r="T2887" i="9"/>
  <c r="S139" i="13"/>
  <c r="S2887" i="9"/>
  <c r="R139" i="13"/>
  <c r="R2887" i="9"/>
  <c r="Q139" i="13"/>
  <c r="Q2887" i="9"/>
  <c r="P139" i="13"/>
  <c r="P2887" i="9"/>
  <c r="O139" i="13"/>
  <c r="O2887" i="9"/>
  <c r="N139" i="13"/>
  <c r="N2887" i="9"/>
  <c r="M2887" i="9"/>
  <c r="L139" i="13"/>
  <c r="L2887" i="9"/>
  <c r="K139" i="13"/>
  <c r="K2887" i="9"/>
  <c r="J139" i="13"/>
  <c r="J2887" i="9"/>
  <c r="I139" i="13"/>
  <c r="I2887" i="9"/>
  <c r="H139" i="13"/>
  <c r="H2887" i="9"/>
  <c r="G139" i="13"/>
  <c r="G2887" i="9"/>
  <c r="F2887" i="9"/>
  <c r="E2887" i="9"/>
  <c r="D139" i="13"/>
  <c r="D2887" i="9"/>
  <c r="C139" i="13"/>
  <c r="C2887" i="9"/>
  <c r="B2887" i="9"/>
  <c r="A139" i="13"/>
  <c r="A2887" i="9"/>
  <c r="F138" i="13"/>
  <c r="M138" i="13"/>
  <c r="AB138" i="13"/>
  <c r="AB2886" i="9"/>
  <c r="AA138" i="13"/>
  <c r="AA2886" i="9"/>
  <c r="Z138" i="13"/>
  <c r="Z2886" i="9"/>
  <c r="Y138" i="13"/>
  <c r="Y2886" i="9"/>
  <c r="X138" i="13"/>
  <c r="X2886" i="9"/>
  <c r="W138" i="13"/>
  <c r="W2886" i="9"/>
  <c r="V138" i="13"/>
  <c r="V2886" i="9"/>
  <c r="U138" i="13"/>
  <c r="U2886" i="9"/>
  <c r="T138" i="13"/>
  <c r="T2886" i="9"/>
  <c r="S138" i="13"/>
  <c r="S2886" i="9"/>
  <c r="R138" i="13"/>
  <c r="R2886" i="9"/>
  <c r="Q138" i="13"/>
  <c r="Q2886" i="9"/>
  <c r="P138" i="13"/>
  <c r="P2886" i="9"/>
  <c r="O138" i="13"/>
  <c r="O2886" i="9"/>
  <c r="N138" i="13"/>
  <c r="N2886" i="9"/>
  <c r="M2886" i="9"/>
  <c r="L138" i="13"/>
  <c r="L2886" i="9"/>
  <c r="K138" i="13"/>
  <c r="K2886" i="9"/>
  <c r="J138" i="13"/>
  <c r="J2886" i="9"/>
  <c r="I138" i="13"/>
  <c r="I2886" i="9"/>
  <c r="H138" i="13"/>
  <c r="H2886" i="9"/>
  <c r="G138" i="13"/>
  <c r="G2886" i="9"/>
  <c r="F2886" i="9"/>
  <c r="E2886" i="9"/>
  <c r="D138" i="13"/>
  <c r="D2886" i="9"/>
  <c r="C138" i="13"/>
  <c r="C2886" i="9"/>
  <c r="B2886" i="9"/>
  <c r="A138" i="13"/>
  <c r="A2886" i="9"/>
  <c r="F137" i="13"/>
  <c r="M137" i="13"/>
  <c r="AB137" i="13"/>
  <c r="AB2885" i="9"/>
  <c r="AA137" i="13"/>
  <c r="AA2885" i="9"/>
  <c r="Z137" i="13"/>
  <c r="Z2885" i="9"/>
  <c r="Y137" i="13"/>
  <c r="Y2885" i="9"/>
  <c r="X137" i="13"/>
  <c r="X2885" i="9"/>
  <c r="W137" i="13"/>
  <c r="W2885" i="9"/>
  <c r="V137" i="13"/>
  <c r="V2885" i="9"/>
  <c r="U137" i="13"/>
  <c r="U2885" i="9"/>
  <c r="T137" i="13"/>
  <c r="T2885" i="9"/>
  <c r="S137" i="13"/>
  <c r="S2885" i="9"/>
  <c r="R137" i="13"/>
  <c r="R2885" i="9"/>
  <c r="Q137" i="13"/>
  <c r="Q2885" i="9"/>
  <c r="P137" i="13"/>
  <c r="P2885" i="9"/>
  <c r="O137" i="13"/>
  <c r="O2885" i="9"/>
  <c r="N137" i="13"/>
  <c r="N2885" i="9"/>
  <c r="M2885" i="9"/>
  <c r="L137" i="13"/>
  <c r="L2885" i="9"/>
  <c r="K137" i="13"/>
  <c r="K2885" i="9"/>
  <c r="J137" i="13"/>
  <c r="J2885" i="9"/>
  <c r="I137" i="13"/>
  <c r="I2885" i="9"/>
  <c r="H137" i="13"/>
  <c r="H2885" i="9"/>
  <c r="G137" i="13"/>
  <c r="G2885" i="9"/>
  <c r="F2885" i="9"/>
  <c r="E2885" i="9"/>
  <c r="D137" i="13"/>
  <c r="D2885" i="9"/>
  <c r="C137" i="13"/>
  <c r="C2885" i="9"/>
  <c r="B2885" i="9"/>
  <c r="A137" i="13"/>
  <c r="A2885" i="9"/>
  <c r="F136" i="13"/>
  <c r="M136" i="13"/>
  <c r="AB136" i="13"/>
  <c r="AB2884" i="9"/>
  <c r="AA136" i="13"/>
  <c r="AA2884" i="9"/>
  <c r="Z136" i="13"/>
  <c r="Z2884" i="9"/>
  <c r="Y136" i="13"/>
  <c r="Y2884" i="9"/>
  <c r="X136" i="13"/>
  <c r="X2884" i="9"/>
  <c r="W136" i="13"/>
  <c r="W2884" i="9"/>
  <c r="V136" i="13"/>
  <c r="V2884" i="9"/>
  <c r="U136" i="13"/>
  <c r="U2884" i="9"/>
  <c r="T136" i="13"/>
  <c r="T2884" i="9"/>
  <c r="S136" i="13"/>
  <c r="S2884" i="9"/>
  <c r="R136" i="13"/>
  <c r="R2884" i="9"/>
  <c r="Q136" i="13"/>
  <c r="Q2884" i="9"/>
  <c r="P136" i="13"/>
  <c r="P2884" i="9"/>
  <c r="O136" i="13"/>
  <c r="O2884" i="9"/>
  <c r="N136" i="13"/>
  <c r="N2884" i="9"/>
  <c r="M2884" i="9"/>
  <c r="L136" i="13"/>
  <c r="L2884" i="9"/>
  <c r="K136" i="13"/>
  <c r="K2884" i="9"/>
  <c r="J136" i="13"/>
  <c r="J2884" i="9"/>
  <c r="I136" i="13"/>
  <c r="I2884" i="9"/>
  <c r="H136" i="13"/>
  <c r="H2884" i="9"/>
  <c r="G136" i="13"/>
  <c r="G2884" i="9"/>
  <c r="F2884" i="9"/>
  <c r="E2884" i="9"/>
  <c r="D136" i="13"/>
  <c r="D2884" i="9"/>
  <c r="C136" i="13"/>
  <c r="C2884" i="9"/>
  <c r="B2884" i="9"/>
  <c r="A136" i="13"/>
  <c r="A2884" i="9"/>
  <c r="F135" i="13"/>
  <c r="M135" i="13"/>
  <c r="AB135" i="13"/>
  <c r="AB2883" i="9"/>
  <c r="AA135" i="13"/>
  <c r="AA2883" i="9"/>
  <c r="Z135" i="13"/>
  <c r="Z2883" i="9"/>
  <c r="Y135" i="13"/>
  <c r="Y2883" i="9"/>
  <c r="X135" i="13"/>
  <c r="X2883" i="9"/>
  <c r="W135" i="13"/>
  <c r="W2883" i="9"/>
  <c r="V135" i="13"/>
  <c r="V2883" i="9"/>
  <c r="U135" i="13"/>
  <c r="U2883" i="9"/>
  <c r="T135" i="13"/>
  <c r="T2883" i="9"/>
  <c r="S135" i="13"/>
  <c r="S2883" i="9"/>
  <c r="R135" i="13"/>
  <c r="R2883" i="9"/>
  <c r="Q135" i="13"/>
  <c r="Q2883" i="9"/>
  <c r="P135" i="13"/>
  <c r="P2883" i="9"/>
  <c r="O135" i="13"/>
  <c r="O2883" i="9"/>
  <c r="N135" i="13"/>
  <c r="N2883" i="9"/>
  <c r="M2883" i="9"/>
  <c r="L135" i="13"/>
  <c r="L2883" i="9"/>
  <c r="K135" i="13"/>
  <c r="K2883" i="9"/>
  <c r="J135" i="13"/>
  <c r="J2883" i="9"/>
  <c r="I135" i="13"/>
  <c r="I2883" i="9"/>
  <c r="H135" i="13"/>
  <c r="H2883" i="9"/>
  <c r="G135" i="13"/>
  <c r="G2883" i="9"/>
  <c r="F2883" i="9"/>
  <c r="E2883" i="9"/>
  <c r="D135" i="13"/>
  <c r="D2883" i="9"/>
  <c r="C135" i="13"/>
  <c r="C2883" i="9"/>
  <c r="B2883" i="9"/>
  <c r="A135" i="13"/>
  <c r="A2883" i="9"/>
  <c r="F134" i="13"/>
  <c r="M134" i="13"/>
  <c r="AB134" i="13"/>
  <c r="AB2882" i="9"/>
  <c r="AA134" i="13"/>
  <c r="AA2882" i="9"/>
  <c r="Z134" i="13"/>
  <c r="Z2882" i="9"/>
  <c r="Y134" i="13"/>
  <c r="Y2882" i="9"/>
  <c r="X134" i="13"/>
  <c r="X2882" i="9"/>
  <c r="W134" i="13"/>
  <c r="W2882" i="9"/>
  <c r="V134" i="13"/>
  <c r="V2882" i="9"/>
  <c r="U134" i="13"/>
  <c r="U2882" i="9"/>
  <c r="T134" i="13"/>
  <c r="T2882" i="9"/>
  <c r="S134" i="13"/>
  <c r="S2882" i="9"/>
  <c r="R134" i="13"/>
  <c r="R2882" i="9"/>
  <c r="Q134" i="13"/>
  <c r="Q2882" i="9"/>
  <c r="P134" i="13"/>
  <c r="P2882" i="9"/>
  <c r="O134" i="13"/>
  <c r="O2882" i="9"/>
  <c r="N134" i="13"/>
  <c r="N2882" i="9"/>
  <c r="M2882" i="9"/>
  <c r="L134" i="13"/>
  <c r="L2882" i="9"/>
  <c r="K134" i="13"/>
  <c r="K2882" i="9"/>
  <c r="J134" i="13"/>
  <c r="J2882" i="9"/>
  <c r="I134" i="13"/>
  <c r="I2882" i="9"/>
  <c r="H134" i="13"/>
  <c r="H2882" i="9"/>
  <c r="G134" i="13"/>
  <c r="G2882" i="9"/>
  <c r="F2882" i="9"/>
  <c r="E2882" i="9"/>
  <c r="D134" i="13"/>
  <c r="D2882" i="9"/>
  <c r="C134" i="13"/>
  <c r="C2882" i="9"/>
  <c r="B2882" i="9"/>
  <c r="A134" i="13"/>
  <c r="A2882" i="9"/>
  <c r="F133" i="13"/>
  <c r="M133" i="13"/>
  <c r="AB133" i="13"/>
  <c r="AB2881" i="9"/>
  <c r="AA133" i="13"/>
  <c r="AA2881" i="9"/>
  <c r="Z133" i="13"/>
  <c r="Z2881" i="9"/>
  <c r="Y133" i="13"/>
  <c r="Y2881" i="9"/>
  <c r="X133" i="13"/>
  <c r="X2881" i="9"/>
  <c r="W133" i="13"/>
  <c r="W2881" i="9"/>
  <c r="V133" i="13"/>
  <c r="V2881" i="9"/>
  <c r="U133" i="13"/>
  <c r="U2881" i="9"/>
  <c r="T133" i="13"/>
  <c r="T2881" i="9"/>
  <c r="S133" i="13"/>
  <c r="S2881" i="9"/>
  <c r="R133" i="13"/>
  <c r="R2881" i="9"/>
  <c r="Q133" i="13"/>
  <c r="Q2881" i="9"/>
  <c r="P133" i="13"/>
  <c r="P2881" i="9"/>
  <c r="O133" i="13"/>
  <c r="O2881" i="9"/>
  <c r="N133" i="13"/>
  <c r="N2881" i="9"/>
  <c r="M2881" i="9"/>
  <c r="L133" i="13"/>
  <c r="L2881" i="9"/>
  <c r="K133" i="13"/>
  <c r="K2881" i="9"/>
  <c r="J133" i="13"/>
  <c r="J2881" i="9"/>
  <c r="I133" i="13"/>
  <c r="I2881" i="9"/>
  <c r="H133" i="13"/>
  <c r="H2881" i="9"/>
  <c r="G133" i="13"/>
  <c r="G2881" i="9"/>
  <c r="F2881" i="9"/>
  <c r="E2881" i="9"/>
  <c r="D133" i="13"/>
  <c r="D2881" i="9"/>
  <c r="C133" i="13"/>
  <c r="C2881" i="9"/>
  <c r="B2881" i="9"/>
  <c r="A133" i="13"/>
  <c r="A2881" i="9"/>
  <c r="F132" i="13"/>
  <c r="M132" i="13"/>
  <c r="AB132" i="13"/>
  <c r="AB2880" i="9"/>
  <c r="AA132" i="13"/>
  <c r="AA2880" i="9"/>
  <c r="Z132" i="13"/>
  <c r="Z2880" i="9"/>
  <c r="Y132" i="13"/>
  <c r="Y2880" i="9"/>
  <c r="X132" i="13"/>
  <c r="X2880" i="9"/>
  <c r="W132" i="13"/>
  <c r="W2880" i="9"/>
  <c r="V132" i="13"/>
  <c r="V2880" i="9"/>
  <c r="U132" i="13"/>
  <c r="U2880" i="9"/>
  <c r="T132" i="13"/>
  <c r="T2880" i="9"/>
  <c r="S132" i="13"/>
  <c r="S2880" i="9"/>
  <c r="R132" i="13"/>
  <c r="R2880" i="9"/>
  <c r="Q132" i="13"/>
  <c r="Q2880" i="9"/>
  <c r="P132" i="13"/>
  <c r="P2880" i="9"/>
  <c r="O132" i="13"/>
  <c r="O2880" i="9"/>
  <c r="N132" i="13"/>
  <c r="N2880" i="9"/>
  <c r="M2880" i="9"/>
  <c r="L132" i="13"/>
  <c r="L2880" i="9"/>
  <c r="K132" i="13"/>
  <c r="K2880" i="9"/>
  <c r="J132" i="13"/>
  <c r="J2880" i="9"/>
  <c r="I132" i="13"/>
  <c r="I2880" i="9"/>
  <c r="H132" i="13"/>
  <c r="H2880" i="9"/>
  <c r="G132" i="13"/>
  <c r="G2880" i="9"/>
  <c r="F2880" i="9"/>
  <c r="E2880" i="9"/>
  <c r="D132" i="13"/>
  <c r="D2880" i="9"/>
  <c r="C132" i="13"/>
  <c r="C2880" i="9"/>
  <c r="B2880" i="9"/>
  <c r="A132" i="13"/>
  <c r="A2880" i="9"/>
  <c r="F131" i="13"/>
  <c r="M131" i="13"/>
  <c r="AB131" i="13"/>
  <c r="AB2879" i="9"/>
  <c r="AA131" i="13"/>
  <c r="AA2879" i="9"/>
  <c r="Z131" i="13"/>
  <c r="Z2879" i="9"/>
  <c r="Y131" i="13"/>
  <c r="Y2879" i="9"/>
  <c r="X131" i="13"/>
  <c r="X2879" i="9"/>
  <c r="W131" i="13"/>
  <c r="W2879" i="9"/>
  <c r="V131" i="13"/>
  <c r="V2879" i="9"/>
  <c r="U131" i="13"/>
  <c r="U2879" i="9"/>
  <c r="T131" i="13"/>
  <c r="T2879" i="9"/>
  <c r="S131" i="13"/>
  <c r="S2879" i="9"/>
  <c r="R131" i="13"/>
  <c r="R2879" i="9"/>
  <c r="Q131" i="13"/>
  <c r="Q2879" i="9"/>
  <c r="P131" i="13"/>
  <c r="P2879" i="9"/>
  <c r="O131" i="13"/>
  <c r="O2879" i="9"/>
  <c r="N131" i="13"/>
  <c r="N2879" i="9"/>
  <c r="M2879" i="9"/>
  <c r="L131" i="13"/>
  <c r="L2879" i="9"/>
  <c r="K131" i="13"/>
  <c r="K2879" i="9"/>
  <c r="J131" i="13"/>
  <c r="J2879" i="9"/>
  <c r="I131" i="13"/>
  <c r="I2879" i="9"/>
  <c r="H131" i="13"/>
  <c r="H2879" i="9"/>
  <c r="G131" i="13"/>
  <c r="G2879" i="9"/>
  <c r="F2879" i="9"/>
  <c r="E2879" i="9"/>
  <c r="D131" i="13"/>
  <c r="D2879" i="9"/>
  <c r="C131" i="13"/>
  <c r="C2879" i="9"/>
  <c r="B2879" i="9"/>
  <c r="A131" i="13"/>
  <c r="A2879" i="9"/>
  <c r="F130" i="13"/>
  <c r="M130" i="13"/>
  <c r="AB130" i="13"/>
  <c r="AB2878" i="9"/>
  <c r="AA130" i="13"/>
  <c r="AA2878" i="9"/>
  <c r="Z130" i="13"/>
  <c r="Z2878" i="9"/>
  <c r="Y130" i="13"/>
  <c r="Y2878" i="9"/>
  <c r="X130" i="13"/>
  <c r="X2878" i="9"/>
  <c r="W130" i="13"/>
  <c r="W2878" i="9"/>
  <c r="V130" i="13"/>
  <c r="V2878" i="9"/>
  <c r="U130" i="13"/>
  <c r="U2878" i="9"/>
  <c r="T130" i="13"/>
  <c r="T2878" i="9"/>
  <c r="S130" i="13"/>
  <c r="S2878" i="9"/>
  <c r="R130" i="13"/>
  <c r="R2878" i="9"/>
  <c r="Q130" i="13"/>
  <c r="Q2878" i="9"/>
  <c r="P130" i="13"/>
  <c r="P2878" i="9"/>
  <c r="O130" i="13"/>
  <c r="O2878" i="9"/>
  <c r="N130" i="13"/>
  <c r="N2878" i="9"/>
  <c r="M2878" i="9"/>
  <c r="L130" i="13"/>
  <c r="L2878" i="9"/>
  <c r="K130" i="13"/>
  <c r="K2878" i="9"/>
  <c r="J130" i="13"/>
  <c r="J2878" i="9"/>
  <c r="I130" i="13"/>
  <c r="I2878" i="9"/>
  <c r="H130" i="13"/>
  <c r="H2878" i="9"/>
  <c r="G130" i="13"/>
  <c r="G2878" i="9"/>
  <c r="F2878" i="9"/>
  <c r="E2878" i="9"/>
  <c r="D130" i="13"/>
  <c r="D2878" i="9"/>
  <c r="C130" i="13"/>
  <c r="C2878" i="9"/>
  <c r="B2878" i="9"/>
  <c r="A130" i="13"/>
  <c r="A2878" i="9"/>
  <c r="F129" i="13"/>
  <c r="M129" i="13"/>
  <c r="AB129" i="13"/>
  <c r="AB2877" i="9"/>
  <c r="AA129" i="13"/>
  <c r="AA2877" i="9"/>
  <c r="Z129" i="13"/>
  <c r="Z2877" i="9"/>
  <c r="Y129" i="13"/>
  <c r="Y2877" i="9"/>
  <c r="X129" i="13"/>
  <c r="X2877" i="9"/>
  <c r="W129" i="13"/>
  <c r="W2877" i="9"/>
  <c r="V129" i="13"/>
  <c r="V2877" i="9"/>
  <c r="U129" i="13"/>
  <c r="U2877" i="9"/>
  <c r="T129" i="13"/>
  <c r="T2877" i="9"/>
  <c r="S129" i="13"/>
  <c r="S2877" i="9"/>
  <c r="R129" i="13"/>
  <c r="R2877" i="9"/>
  <c r="Q129" i="13"/>
  <c r="Q2877" i="9"/>
  <c r="P129" i="13"/>
  <c r="P2877" i="9"/>
  <c r="O129" i="13"/>
  <c r="O2877" i="9"/>
  <c r="N129" i="13"/>
  <c r="N2877" i="9"/>
  <c r="M2877" i="9"/>
  <c r="L129" i="13"/>
  <c r="L2877" i="9"/>
  <c r="K129" i="13"/>
  <c r="K2877" i="9"/>
  <c r="J129" i="13"/>
  <c r="J2877" i="9"/>
  <c r="I129" i="13"/>
  <c r="I2877" i="9"/>
  <c r="H129" i="13"/>
  <c r="H2877" i="9"/>
  <c r="G129" i="13"/>
  <c r="G2877" i="9"/>
  <c r="F2877" i="9"/>
  <c r="E2877" i="9"/>
  <c r="D129" i="13"/>
  <c r="D2877" i="9"/>
  <c r="C129" i="13"/>
  <c r="C2877" i="9"/>
  <c r="B2877" i="9"/>
  <c r="A129" i="13"/>
  <c r="A2877" i="9"/>
  <c r="F128" i="13"/>
  <c r="M128" i="13"/>
  <c r="AB128" i="13"/>
  <c r="AB2876" i="9"/>
  <c r="AA128" i="13"/>
  <c r="AA2876" i="9"/>
  <c r="Z128" i="13"/>
  <c r="Z2876" i="9"/>
  <c r="Y128" i="13"/>
  <c r="Y2876" i="9"/>
  <c r="X128" i="13"/>
  <c r="X2876" i="9"/>
  <c r="W128" i="13"/>
  <c r="W2876" i="9"/>
  <c r="V128" i="13"/>
  <c r="V2876" i="9"/>
  <c r="U128" i="13"/>
  <c r="U2876" i="9"/>
  <c r="T128" i="13"/>
  <c r="T2876" i="9"/>
  <c r="S128" i="13"/>
  <c r="S2876" i="9"/>
  <c r="R128" i="13"/>
  <c r="R2876" i="9"/>
  <c r="Q128" i="13"/>
  <c r="Q2876" i="9"/>
  <c r="P128" i="13"/>
  <c r="P2876" i="9"/>
  <c r="O128" i="13"/>
  <c r="O2876" i="9"/>
  <c r="N128" i="13"/>
  <c r="N2876" i="9"/>
  <c r="M2876" i="9"/>
  <c r="L128" i="13"/>
  <c r="L2876" i="9"/>
  <c r="K128" i="13"/>
  <c r="K2876" i="9"/>
  <c r="J128" i="13"/>
  <c r="J2876" i="9"/>
  <c r="I128" i="13"/>
  <c r="I2876" i="9"/>
  <c r="H128" i="13"/>
  <c r="H2876" i="9"/>
  <c r="G128" i="13"/>
  <c r="G2876" i="9"/>
  <c r="F2876" i="9"/>
  <c r="E2876" i="9"/>
  <c r="D128" i="13"/>
  <c r="D2876" i="9"/>
  <c r="C128" i="13"/>
  <c r="C2876" i="9"/>
  <c r="B2876" i="9"/>
  <c r="A128" i="13"/>
  <c r="A2876" i="9"/>
  <c r="F127" i="13"/>
  <c r="M127" i="13"/>
  <c r="AB127" i="13"/>
  <c r="AB2875" i="9"/>
  <c r="AA127" i="13"/>
  <c r="AA2875" i="9"/>
  <c r="Z127" i="13"/>
  <c r="Z2875" i="9"/>
  <c r="Y127" i="13"/>
  <c r="Y2875" i="9"/>
  <c r="X127" i="13"/>
  <c r="X2875" i="9"/>
  <c r="W127" i="13"/>
  <c r="W2875" i="9"/>
  <c r="V127" i="13"/>
  <c r="V2875" i="9"/>
  <c r="U127" i="13"/>
  <c r="U2875" i="9"/>
  <c r="T127" i="13"/>
  <c r="T2875" i="9"/>
  <c r="S127" i="13"/>
  <c r="S2875" i="9"/>
  <c r="R127" i="13"/>
  <c r="R2875" i="9"/>
  <c r="Q127" i="13"/>
  <c r="Q2875" i="9"/>
  <c r="P127" i="13"/>
  <c r="P2875" i="9"/>
  <c r="O127" i="13"/>
  <c r="O2875" i="9"/>
  <c r="N127" i="13"/>
  <c r="N2875" i="9"/>
  <c r="M2875" i="9"/>
  <c r="L127" i="13"/>
  <c r="L2875" i="9"/>
  <c r="K127" i="13"/>
  <c r="K2875" i="9"/>
  <c r="J127" i="13"/>
  <c r="J2875" i="9"/>
  <c r="I127" i="13"/>
  <c r="I2875" i="9"/>
  <c r="H127" i="13"/>
  <c r="H2875" i="9"/>
  <c r="G127" i="13"/>
  <c r="G2875" i="9"/>
  <c r="F2875" i="9"/>
  <c r="E2875" i="9"/>
  <c r="D127" i="13"/>
  <c r="D2875" i="9"/>
  <c r="C127" i="13"/>
  <c r="C2875" i="9"/>
  <c r="B2875" i="9"/>
  <c r="A127" i="13"/>
  <c r="A2875" i="9"/>
  <c r="F126" i="13"/>
  <c r="M126" i="13"/>
  <c r="AB126" i="13"/>
  <c r="AB2874" i="9"/>
  <c r="AA126" i="13"/>
  <c r="AA2874" i="9"/>
  <c r="Z126" i="13"/>
  <c r="Z2874" i="9"/>
  <c r="Y126" i="13"/>
  <c r="Y2874" i="9"/>
  <c r="X126" i="13"/>
  <c r="X2874" i="9"/>
  <c r="W126" i="13"/>
  <c r="W2874" i="9"/>
  <c r="V126" i="13"/>
  <c r="V2874" i="9"/>
  <c r="U126" i="13"/>
  <c r="U2874" i="9"/>
  <c r="T126" i="13"/>
  <c r="T2874" i="9"/>
  <c r="S126" i="13"/>
  <c r="S2874" i="9"/>
  <c r="R126" i="13"/>
  <c r="R2874" i="9"/>
  <c r="Q126" i="13"/>
  <c r="Q2874" i="9"/>
  <c r="P126" i="13"/>
  <c r="P2874" i="9"/>
  <c r="O126" i="13"/>
  <c r="O2874" i="9"/>
  <c r="N126" i="13"/>
  <c r="N2874" i="9"/>
  <c r="M2874" i="9"/>
  <c r="L126" i="13"/>
  <c r="L2874" i="9"/>
  <c r="K126" i="13"/>
  <c r="K2874" i="9"/>
  <c r="J126" i="13"/>
  <c r="J2874" i="9"/>
  <c r="I126" i="13"/>
  <c r="I2874" i="9"/>
  <c r="H126" i="13"/>
  <c r="H2874" i="9"/>
  <c r="G126" i="13"/>
  <c r="G2874" i="9"/>
  <c r="F2874" i="9"/>
  <c r="E2874" i="9"/>
  <c r="D126" i="13"/>
  <c r="D2874" i="9"/>
  <c r="C126" i="13"/>
  <c r="C2874" i="9"/>
  <c r="B2874" i="9"/>
  <c r="A126" i="13"/>
  <c r="A2874" i="9"/>
  <c r="F125" i="13"/>
  <c r="M125" i="13"/>
  <c r="AB125" i="13"/>
  <c r="AB2873" i="9"/>
  <c r="AA125" i="13"/>
  <c r="AA2873" i="9"/>
  <c r="Z125" i="13"/>
  <c r="Z2873" i="9"/>
  <c r="Y125" i="13"/>
  <c r="Y2873" i="9"/>
  <c r="X125" i="13"/>
  <c r="X2873" i="9"/>
  <c r="W125" i="13"/>
  <c r="W2873" i="9"/>
  <c r="V125" i="13"/>
  <c r="V2873" i="9"/>
  <c r="U125" i="13"/>
  <c r="U2873" i="9"/>
  <c r="T125" i="13"/>
  <c r="T2873" i="9"/>
  <c r="S125" i="13"/>
  <c r="S2873" i="9"/>
  <c r="R125" i="13"/>
  <c r="R2873" i="9"/>
  <c r="Q125" i="13"/>
  <c r="Q2873" i="9"/>
  <c r="P125" i="13"/>
  <c r="P2873" i="9"/>
  <c r="O125" i="13"/>
  <c r="O2873" i="9"/>
  <c r="N125" i="13"/>
  <c r="N2873" i="9"/>
  <c r="M2873" i="9"/>
  <c r="L125" i="13"/>
  <c r="L2873" i="9"/>
  <c r="K125" i="13"/>
  <c r="K2873" i="9"/>
  <c r="J125" i="13"/>
  <c r="J2873" i="9"/>
  <c r="I125" i="13"/>
  <c r="I2873" i="9"/>
  <c r="H125" i="13"/>
  <c r="H2873" i="9"/>
  <c r="G125" i="13"/>
  <c r="G2873" i="9"/>
  <c r="F2873" i="9"/>
  <c r="E2873" i="9"/>
  <c r="D125" i="13"/>
  <c r="D2873" i="9"/>
  <c r="C125" i="13"/>
  <c r="C2873" i="9"/>
  <c r="B2873" i="9"/>
  <c r="A125" i="13"/>
  <c r="A2873" i="9"/>
  <c r="F124" i="13"/>
  <c r="M124" i="13"/>
  <c r="AB124" i="13"/>
  <c r="AB2872" i="9"/>
  <c r="AA124" i="13"/>
  <c r="AA2872" i="9"/>
  <c r="Z124" i="13"/>
  <c r="Z2872" i="9"/>
  <c r="Y124" i="13"/>
  <c r="Y2872" i="9"/>
  <c r="X124" i="13"/>
  <c r="X2872" i="9"/>
  <c r="W124" i="13"/>
  <c r="W2872" i="9"/>
  <c r="V124" i="13"/>
  <c r="V2872" i="9"/>
  <c r="U124" i="13"/>
  <c r="U2872" i="9"/>
  <c r="T124" i="13"/>
  <c r="T2872" i="9"/>
  <c r="S124" i="13"/>
  <c r="S2872" i="9"/>
  <c r="R124" i="13"/>
  <c r="R2872" i="9"/>
  <c r="Q124" i="13"/>
  <c r="Q2872" i="9"/>
  <c r="P124" i="13"/>
  <c r="P2872" i="9"/>
  <c r="O124" i="13"/>
  <c r="O2872" i="9"/>
  <c r="N124" i="13"/>
  <c r="N2872" i="9"/>
  <c r="M2872" i="9"/>
  <c r="L124" i="13"/>
  <c r="L2872" i="9"/>
  <c r="K124" i="13"/>
  <c r="K2872" i="9"/>
  <c r="J124" i="13"/>
  <c r="J2872" i="9"/>
  <c r="I124" i="13"/>
  <c r="I2872" i="9"/>
  <c r="H124" i="13"/>
  <c r="H2872" i="9"/>
  <c r="G124" i="13"/>
  <c r="G2872" i="9"/>
  <c r="F2872" i="9"/>
  <c r="E2872" i="9"/>
  <c r="D124" i="13"/>
  <c r="D2872" i="9"/>
  <c r="C124" i="13"/>
  <c r="C2872" i="9"/>
  <c r="B2872" i="9"/>
  <c r="A124" i="13"/>
  <c r="A2872" i="9"/>
  <c r="F123" i="13"/>
  <c r="M123" i="13"/>
  <c r="AB123" i="13"/>
  <c r="AB2871" i="9"/>
  <c r="AA123" i="13"/>
  <c r="AA2871" i="9"/>
  <c r="Z123" i="13"/>
  <c r="Z2871" i="9"/>
  <c r="Y123" i="13"/>
  <c r="Y2871" i="9"/>
  <c r="X123" i="13"/>
  <c r="X2871" i="9"/>
  <c r="W123" i="13"/>
  <c r="W2871" i="9"/>
  <c r="V123" i="13"/>
  <c r="V2871" i="9"/>
  <c r="U123" i="13"/>
  <c r="U2871" i="9"/>
  <c r="T123" i="13"/>
  <c r="T2871" i="9"/>
  <c r="S123" i="13"/>
  <c r="S2871" i="9"/>
  <c r="R123" i="13"/>
  <c r="R2871" i="9"/>
  <c r="Q123" i="13"/>
  <c r="Q2871" i="9"/>
  <c r="P123" i="13"/>
  <c r="P2871" i="9"/>
  <c r="O123" i="13"/>
  <c r="O2871" i="9"/>
  <c r="N123" i="13"/>
  <c r="N2871" i="9"/>
  <c r="M2871" i="9"/>
  <c r="L123" i="13"/>
  <c r="L2871" i="9"/>
  <c r="K123" i="13"/>
  <c r="K2871" i="9"/>
  <c r="J123" i="13"/>
  <c r="J2871" i="9"/>
  <c r="I123" i="13"/>
  <c r="I2871" i="9"/>
  <c r="H123" i="13"/>
  <c r="H2871" i="9"/>
  <c r="G123" i="13"/>
  <c r="G2871" i="9"/>
  <c r="F2871" i="9"/>
  <c r="E2871" i="9"/>
  <c r="D123" i="13"/>
  <c r="D2871" i="9"/>
  <c r="C123" i="13"/>
  <c r="C2871" i="9"/>
  <c r="B2871" i="9"/>
  <c r="A123" i="13"/>
  <c r="A2871" i="9"/>
  <c r="F122" i="13"/>
  <c r="M122" i="13"/>
  <c r="AB122" i="13"/>
  <c r="AB2870" i="9"/>
  <c r="AA122" i="13"/>
  <c r="AA2870" i="9"/>
  <c r="Z122" i="13"/>
  <c r="Z2870" i="9"/>
  <c r="Y122" i="13"/>
  <c r="Y2870" i="9"/>
  <c r="X122" i="13"/>
  <c r="X2870" i="9"/>
  <c r="W122" i="13"/>
  <c r="W2870" i="9"/>
  <c r="V122" i="13"/>
  <c r="V2870" i="9"/>
  <c r="U122" i="13"/>
  <c r="U2870" i="9"/>
  <c r="T122" i="13"/>
  <c r="T2870" i="9"/>
  <c r="S122" i="13"/>
  <c r="S2870" i="9"/>
  <c r="R122" i="13"/>
  <c r="R2870" i="9"/>
  <c r="Q122" i="13"/>
  <c r="Q2870" i="9"/>
  <c r="P122" i="13"/>
  <c r="P2870" i="9"/>
  <c r="O122" i="13"/>
  <c r="O2870" i="9"/>
  <c r="N122" i="13"/>
  <c r="N2870" i="9"/>
  <c r="M2870" i="9"/>
  <c r="L122" i="13"/>
  <c r="L2870" i="9"/>
  <c r="K122" i="13"/>
  <c r="K2870" i="9"/>
  <c r="J122" i="13"/>
  <c r="J2870" i="9"/>
  <c r="I122" i="13"/>
  <c r="I2870" i="9"/>
  <c r="H122" i="13"/>
  <c r="H2870" i="9"/>
  <c r="G122" i="13"/>
  <c r="G2870" i="9"/>
  <c r="F2870" i="9"/>
  <c r="E2870" i="9"/>
  <c r="D122" i="13"/>
  <c r="D2870" i="9"/>
  <c r="C122" i="13"/>
  <c r="C2870" i="9"/>
  <c r="B2870" i="9"/>
  <c r="A122" i="13"/>
  <c r="A2870" i="9"/>
  <c r="F121" i="13"/>
  <c r="M121" i="13"/>
  <c r="AB121" i="13"/>
  <c r="AB2869" i="9"/>
  <c r="AA121" i="13"/>
  <c r="AA2869" i="9"/>
  <c r="Z121" i="13"/>
  <c r="Z2869" i="9"/>
  <c r="Y121" i="13"/>
  <c r="Y2869" i="9"/>
  <c r="X121" i="13"/>
  <c r="X2869" i="9"/>
  <c r="W121" i="13"/>
  <c r="W2869" i="9"/>
  <c r="V121" i="13"/>
  <c r="V2869" i="9"/>
  <c r="U121" i="13"/>
  <c r="U2869" i="9"/>
  <c r="T121" i="13"/>
  <c r="T2869" i="9"/>
  <c r="S121" i="13"/>
  <c r="S2869" i="9"/>
  <c r="R121" i="13"/>
  <c r="R2869" i="9"/>
  <c r="Q121" i="13"/>
  <c r="Q2869" i="9"/>
  <c r="P121" i="13"/>
  <c r="P2869" i="9"/>
  <c r="O121" i="13"/>
  <c r="O2869" i="9"/>
  <c r="N121" i="13"/>
  <c r="N2869" i="9"/>
  <c r="M2869" i="9"/>
  <c r="L121" i="13"/>
  <c r="L2869" i="9"/>
  <c r="K121" i="13"/>
  <c r="K2869" i="9"/>
  <c r="J121" i="13"/>
  <c r="J2869" i="9"/>
  <c r="I121" i="13"/>
  <c r="I2869" i="9"/>
  <c r="H121" i="13"/>
  <c r="H2869" i="9"/>
  <c r="G121" i="13"/>
  <c r="G2869" i="9"/>
  <c r="F2869" i="9"/>
  <c r="E2869" i="9"/>
  <c r="D121" i="13"/>
  <c r="D2869" i="9"/>
  <c r="C121" i="13"/>
  <c r="C2869" i="9"/>
  <c r="B2869" i="9"/>
  <c r="A121" i="13"/>
  <c r="A2869" i="9"/>
  <c r="F120" i="13"/>
  <c r="M120" i="13"/>
  <c r="AB120" i="13"/>
  <c r="AB2868" i="9"/>
  <c r="AA120" i="13"/>
  <c r="AA2868" i="9"/>
  <c r="Z120" i="13"/>
  <c r="Z2868" i="9"/>
  <c r="Y120" i="13"/>
  <c r="Y2868" i="9"/>
  <c r="X120" i="13"/>
  <c r="X2868" i="9"/>
  <c r="W120" i="13"/>
  <c r="W2868" i="9"/>
  <c r="V120" i="13"/>
  <c r="V2868" i="9"/>
  <c r="U120" i="13"/>
  <c r="U2868" i="9"/>
  <c r="T120" i="13"/>
  <c r="T2868" i="9"/>
  <c r="S120" i="13"/>
  <c r="S2868" i="9"/>
  <c r="R120" i="13"/>
  <c r="R2868" i="9"/>
  <c r="Q120" i="13"/>
  <c r="Q2868" i="9"/>
  <c r="P120" i="13"/>
  <c r="P2868" i="9"/>
  <c r="O120" i="13"/>
  <c r="O2868" i="9"/>
  <c r="N120" i="13"/>
  <c r="N2868" i="9"/>
  <c r="M2868" i="9"/>
  <c r="L120" i="13"/>
  <c r="L2868" i="9"/>
  <c r="K120" i="13"/>
  <c r="K2868" i="9"/>
  <c r="J120" i="13"/>
  <c r="J2868" i="9"/>
  <c r="I120" i="13"/>
  <c r="I2868" i="9"/>
  <c r="H120" i="13"/>
  <c r="H2868" i="9"/>
  <c r="G120" i="13"/>
  <c r="G2868" i="9"/>
  <c r="F2868" i="9"/>
  <c r="E2868" i="9"/>
  <c r="D120" i="13"/>
  <c r="D2868" i="9"/>
  <c r="C120" i="13"/>
  <c r="C2868" i="9"/>
  <c r="B2868" i="9"/>
  <c r="A120" i="13"/>
  <c r="A2868" i="9"/>
  <c r="F119" i="13"/>
  <c r="M119" i="13"/>
  <c r="AB119" i="13"/>
  <c r="AB2867" i="9"/>
  <c r="AA119" i="13"/>
  <c r="AA2867" i="9"/>
  <c r="Z119" i="13"/>
  <c r="Z2867" i="9"/>
  <c r="Y119" i="13"/>
  <c r="Y2867" i="9"/>
  <c r="X119" i="13"/>
  <c r="X2867" i="9"/>
  <c r="W119" i="13"/>
  <c r="W2867" i="9"/>
  <c r="V119" i="13"/>
  <c r="V2867" i="9"/>
  <c r="U119" i="13"/>
  <c r="U2867" i="9"/>
  <c r="T119" i="13"/>
  <c r="T2867" i="9"/>
  <c r="S119" i="13"/>
  <c r="S2867" i="9"/>
  <c r="R119" i="13"/>
  <c r="R2867" i="9"/>
  <c r="Q119" i="13"/>
  <c r="Q2867" i="9"/>
  <c r="P119" i="13"/>
  <c r="P2867" i="9"/>
  <c r="O119" i="13"/>
  <c r="O2867" i="9"/>
  <c r="N119" i="13"/>
  <c r="N2867" i="9"/>
  <c r="M2867" i="9"/>
  <c r="L119" i="13"/>
  <c r="L2867" i="9"/>
  <c r="K119" i="13"/>
  <c r="K2867" i="9"/>
  <c r="J119" i="13"/>
  <c r="J2867" i="9"/>
  <c r="I119" i="13"/>
  <c r="I2867" i="9"/>
  <c r="H119" i="13"/>
  <c r="H2867" i="9"/>
  <c r="G119" i="13"/>
  <c r="G2867" i="9"/>
  <c r="F2867" i="9"/>
  <c r="E2867" i="9"/>
  <c r="D119" i="13"/>
  <c r="D2867" i="9"/>
  <c r="C119" i="13"/>
  <c r="C2867" i="9"/>
  <c r="B2867" i="9"/>
  <c r="A119" i="13"/>
  <c r="A2867" i="9"/>
  <c r="F118" i="13"/>
  <c r="M118" i="13"/>
  <c r="AB118" i="13"/>
  <c r="AB2866" i="9"/>
  <c r="AA118" i="13"/>
  <c r="AA2866" i="9"/>
  <c r="Z118" i="13"/>
  <c r="Z2866" i="9"/>
  <c r="Y118" i="13"/>
  <c r="Y2866" i="9"/>
  <c r="X118" i="13"/>
  <c r="X2866" i="9"/>
  <c r="W118" i="13"/>
  <c r="W2866" i="9"/>
  <c r="V118" i="13"/>
  <c r="V2866" i="9"/>
  <c r="U118" i="13"/>
  <c r="U2866" i="9"/>
  <c r="T118" i="13"/>
  <c r="T2866" i="9"/>
  <c r="S118" i="13"/>
  <c r="S2866" i="9"/>
  <c r="R118" i="13"/>
  <c r="R2866" i="9"/>
  <c r="Q118" i="13"/>
  <c r="Q2866" i="9"/>
  <c r="P118" i="13"/>
  <c r="P2866" i="9"/>
  <c r="O118" i="13"/>
  <c r="O2866" i="9"/>
  <c r="N118" i="13"/>
  <c r="N2866" i="9"/>
  <c r="M2866" i="9"/>
  <c r="L118" i="13"/>
  <c r="L2866" i="9"/>
  <c r="K118" i="13"/>
  <c r="K2866" i="9"/>
  <c r="J118" i="13"/>
  <c r="J2866" i="9"/>
  <c r="I118" i="13"/>
  <c r="I2866" i="9"/>
  <c r="H118" i="13"/>
  <c r="H2866" i="9"/>
  <c r="G118" i="13"/>
  <c r="G2866" i="9"/>
  <c r="F2866" i="9"/>
  <c r="E2866" i="9"/>
  <c r="D118" i="13"/>
  <c r="D2866" i="9"/>
  <c r="C118" i="13"/>
  <c r="C2866" i="9"/>
  <c r="B2866" i="9"/>
  <c r="A118" i="13"/>
  <c r="A2866" i="9"/>
  <c r="F117" i="13"/>
  <c r="M117" i="13"/>
  <c r="AB117" i="13"/>
  <c r="AB2865" i="9"/>
  <c r="AA117" i="13"/>
  <c r="AA2865" i="9"/>
  <c r="Z117" i="13"/>
  <c r="Z2865" i="9"/>
  <c r="Y117" i="13"/>
  <c r="Y2865" i="9"/>
  <c r="X117" i="13"/>
  <c r="X2865" i="9"/>
  <c r="W117" i="13"/>
  <c r="W2865" i="9"/>
  <c r="V117" i="13"/>
  <c r="V2865" i="9"/>
  <c r="U117" i="13"/>
  <c r="U2865" i="9"/>
  <c r="T117" i="13"/>
  <c r="T2865" i="9"/>
  <c r="S117" i="13"/>
  <c r="S2865" i="9"/>
  <c r="R117" i="13"/>
  <c r="R2865" i="9"/>
  <c r="Q117" i="13"/>
  <c r="Q2865" i="9"/>
  <c r="P117" i="13"/>
  <c r="P2865" i="9"/>
  <c r="O117" i="13"/>
  <c r="O2865" i="9"/>
  <c r="N117" i="13"/>
  <c r="N2865" i="9"/>
  <c r="M2865" i="9"/>
  <c r="L117" i="13"/>
  <c r="L2865" i="9"/>
  <c r="K117" i="13"/>
  <c r="K2865" i="9"/>
  <c r="J117" i="13"/>
  <c r="J2865" i="9"/>
  <c r="I117" i="13"/>
  <c r="I2865" i="9"/>
  <c r="H117" i="13"/>
  <c r="H2865" i="9"/>
  <c r="G117" i="13"/>
  <c r="G2865" i="9"/>
  <c r="F2865" i="9"/>
  <c r="E2865" i="9"/>
  <c r="D117" i="13"/>
  <c r="D2865" i="9"/>
  <c r="C117" i="13"/>
  <c r="C2865" i="9"/>
  <c r="B2865" i="9"/>
  <c r="A117" i="13"/>
  <c r="A2865" i="9"/>
  <c r="F116" i="13"/>
  <c r="M116" i="13"/>
  <c r="AB116" i="13"/>
  <c r="AB2864" i="9"/>
  <c r="AA116" i="13"/>
  <c r="AA2864" i="9"/>
  <c r="Z116" i="13"/>
  <c r="Z2864" i="9"/>
  <c r="Y116" i="13"/>
  <c r="Y2864" i="9"/>
  <c r="X116" i="13"/>
  <c r="X2864" i="9"/>
  <c r="W116" i="13"/>
  <c r="W2864" i="9"/>
  <c r="V116" i="13"/>
  <c r="V2864" i="9"/>
  <c r="U116" i="13"/>
  <c r="U2864" i="9"/>
  <c r="T116" i="13"/>
  <c r="T2864" i="9"/>
  <c r="S116" i="13"/>
  <c r="S2864" i="9"/>
  <c r="R116" i="13"/>
  <c r="R2864" i="9"/>
  <c r="Q116" i="13"/>
  <c r="Q2864" i="9"/>
  <c r="P116" i="13"/>
  <c r="P2864" i="9"/>
  <c r="O116" i="13"/>
  <c r="O2864" i="9"/>
  <c r="N116" i="13"/>
  <c r="N2864" i="9"/>
  <c r="M2864" i="9"/>
  <c r="L116" i="13"/>
  <c r="L2864" i="9"/>
  <c r="K116" i="13"/>
  <c r="K2864" i="9"/>
  <c r="J116" i="13"/>
  <c r="J2864" i="9"/>
  <c r="I116" i="13"/>
  <c r="I2864" i="9"/>
  <c r="H116" i="13"/>
  <c r="H2864" i="9"/>
  <c r="G116" i="13"/>
  <c r="G2864" i="9"/>
  <c r="F2864" i="9"/>
  <c r="E2864" i="9"/>
  <c r="D116" i="13"/>
  <c r="D2864" i="9"/>
  <c r="C116" i="13"/>
  <c r="C2864" i="9"/>
  <c r="B2864" i="9"/>
  <c r="A116" i="13"/>
  <c r="A2864" i="9"/>
  <c r="F115" i="13"/>
  <c r="M115" i="13"/>
  <c r="AB115" i="13"/>
  <c r="AB2863" i="9"/>
  <c r="AA115" i="13"/>
  <c r="AA2863" i="9"/>
  <c r="Z115" i="13"/>
  <c r="Z2863" i="9"/>
  <c r="Y115" i="13"/>
  <c r="Y2863" i="9"/>
  <c r="X115" i="13"/>
  <c r="X2863" i="9"/>
  <c r="W115" i="13"/>
  <c r="W2863" i="9"/>
  <c r="V115" i="13"/>
  <c r="V2863" i="9"/>
  <c r="U115" i="13"/>
  <c r="U2863" i="9"/>
  <c r="T115" i="13"/>
  <c r="T2863" i="9"/>
  <c r="S115" i="13"/>
  <c r="S2863" i="9"/>
  <c r="R115" i="13"/>
  <c r="R2863" i="9"/>
  <c r="Q115" i="13"/>
  <c r="Q2863" i="9"/>
  <c r="P115" i="13"/>
  <c r="P2863" i="9"/>
  <c r="O115" i="13"/>
  <c r="O2863" i="9"/>
  <c r="N115" i="13"/>
  <c r="N2863" i="9"/>
  <c r="M2863" i="9"/>
  <c r="L115" i="13"/>
  <c r="L2863" i="9"/>
  <c r="K115" i="13"/>
  <c r="K2863" i="9"/>
  <c r="J115" i="13"/>
  <c r="J2863" i="9"/>
  <c r="I115" i="13"/>
  <c r="I2863" i="9"/>
  <c r="H115" i="13"/>
  <c r="H2863" i="9"/>
  <c r="G115" i="13"/>
  <c r="G2863" i="9"/>
  <c r="F2863" i="9"/>
  <c r="E2863" i="9"/>
  <c r="D115" i="13"/>
  <c r="D2863" i="9"/>
  <c r="C115" i="13"/>
  <c r="C2863" i="9"/>
  <c r="B2863" i="9"/>
  <c r="A115" i="13"/>
  <c r="A2863" i="9"/>
  <c r="F114" i="13"/>
  <c r="M114" i="13"/>
  <c r="AB114" i="13"/>
  <c r="AB2862" i="9"/>
  <c r="AA114" i="13"/>
  <c r="AA2862" i="9"/>
  <c r="Z114" i="13"/>
  <c r="Z2862" i="9"/>
  <c r="Y114" i="13"/>
  <c r="Y2862" i="9"/>
  <c r="X114" i="13"/>
  <c r="X2862" i="9"/>
  <c r="W114" i="13"/>
  <c r="W2862" i="9"/>
  <c r="V114" i="13"/>
  <c r="V2862" i="9"/>
  <c r="U114" i="13"/>
  <c r="U2862" i="9"/>
  <c r="T114" i="13"/>
  <c r="T2862" i="9"/>
  <c r="S114" i="13"/>
  <c r="S2862" i="9"/>
  <c r="R114" i="13"/>
  <c r="R2862" i="9"/>
  <c r="Q114" i="13"/>
  <c r="Q2862" i="9"/>
  <c r="P114" i="13"/>
  <c r="P2862" i="9"/>
  <c r="O114" i="13"/>
  <c r="O2862" i="9"/>
  <c r="N114" i="13"/>
  <c r="N2862" i="9"/>
  <c r="M2862" i="9"/>
  <c r="L114" i="13"/>
  <c r="L2862" i="9"/>
  <c r="K114" i="13"/>
  <c r="K2862" i="9"/>
  <c r="J114" i="13"/>
  <c r="J2862" i="9"/>
  <c r="I114" i="13"/>
  <c r="I2862" i="9"/>
  <c r="H114" i="13"/>
  <c r="H2862" i="9"/>
  <c r="G114" i="13"/>
  <c r="G2862" i="9"/>
  <c r="F2862" i="9"/>
  <c r="E2862" i="9"/>
  <c r="D114" i="13"/>
  <c r="D2862" i="9"/>
  <c r="C114" i="13"/>
  <c r="C2862" i="9"/>
  <c r="B2862" i="9"/>
  <c r="A114" i="13"/>
  <c r="A2862" i="9"/>
  <c r="F113" i="13"/>
  <c r="M113" i="13"/>
  <c r="AB113" i="13"/>
  <c r="AB2861" i="9"/>
  <c r="AA113" i="13"/>
  <c r="AA2861" i="9"/>
  <c r="Z113" i="13"/>
  <c r="Z2861" i="9"/>
  <c r="Y113" i="13"/>
  <c r="Y2861" i="9"/>
  <c r="X113" i="13"/>
  <c r="X2861" i="9"/>
  <c r="W113" i="13"/>
  <c r="W2861" i="9"/>
  <c r="V113" i="13"/>
  <c r="V2861" i="9"/>
  <c r="U113" i="13"/>
  <c r="U2861" i="9"/>
  <c r="T113" i="13"/>
  <c r="T2861" i="9"/>
  <c r="S113" i="13"/>
  <c r="S2861" i="9"/>
  <c r="R113" i="13"/>
  <c r="R2861" i="9"/>
  <c r="Q113" i="13"/>
  <c r="Q2861" i="9"/>
  <c r="P113" i="13"/>
  <c r="P2861" i="9"/>
  <c r="O113" i="13"/>
  <c r="O2861" i="9"/>
  <c r="N113" i="13"/>
  <c r="N2861" i="9"/>
  <c r="M2861" i="9"/>
  <c r="L113" i="13"/>
  <c r="L2861" i="9"/>
  <c r="K113" i="13"/>
  <c r="K2861" i="9"/>
  <c r="J113" i="13"/>
  <c r="J2861" i="9"/>
  <c r="I113" i="13"/>
  <c r="I2861" i="9"/>
  <c r="H113" i="13"/>
  <c r="H2861" i="9"/>
  <c r="G113" i="13"/>
  <c r="G2861" i="9"/>
  <c r="F2861" i="9"/>
  <c r="E2861" i="9"/>
  <c r="D113" i="13"/>
  <c r="D2861" i="9"/>
  <c r="C113" i="13"/>
  <c r="C2861" i="9"/>
  <c r="B2861" i="9"/>
  <c r="A113" i="13"/>
  <c r="A2861" i="9"/>
  <c r="F112" i="13"/>
  <c r="M112" i="13"/>
  <c r="AB112" i="13"/>
  <c r="AB2860" i="9"/>
  <c r="AA112" i="13"/>
  <c r="AA2860" i="9"/>
  <c r="Z112" i="13"/>
  <c r="Z2860" i="9"/>
  <c r="Y112" i="13"/>
  <c r="Y2860" i="9"/>
  <c r="X112" i="13"/>
  <c r="X2860" i="9"/>
  <c r="W112" i="13"/>
  <c r="W2860" i="9"/>
  <c r="V112" i="13"/>
  <c r="V2860" i="9"/>
  <c r="U112" i="13"/>
  <c r="U2860" i="9"/>
  <c r="T112" i="13"/>
  <c r="T2860" i="9"/>
  <c r="S112" i="13"/>
  <c r="S2860" i="9"/>
  <c r="R112" i="13"/>
  <c r="R2860" i="9"/>
  <c r="Q112" i="13"/>
  <c r="Q2860" i="9"/>
  <c r="P112" i="13"/>
  <c r="P2860" i="9"/>
  <c r="O112" i="13"/>
  <c r="O2860" i="9"/>
  <c r="N112" i="13"/>
  <c r="N2860" i="9"/>
  <c r="M2860" i="9"/>
  <c r="L112" i="13"/>
  <c r="L2860" i="9"/>
  <c r="K112" i="13"/>
  <c r="K2860" i="9"/>
  <c r="J112" i="13"/>
  <c r="J2860" i="9"/>
  <c r="I112" i="13"/>
  <c r="I2860" i="9"/>
  <c r="H112" i="13"/>
  <c r="H2860" i="9"/>
  <c r="G112" i="13"/>
  <c r="G2860" i="9"/>
  <c r="F2860" i="9"/>
  <c r="E2860" i="9"/>
  <c r="D112" i="13"/>
  <c r="D2860" i="9"/>
  <c r="C112" i="13"/>
  <c r="C2860" i="9"/>
  <c r="B2860" i="9"/>
  <c r="A112" i="13"/>
  <c r="A2860" i="9"/>
  <c r="F111" i="13"/>
  <c r="M111" i="13"/>
  <c r="AB111" i="13"/>
  <c r="AB2859" i="9"/>
  <c r="AA111" i="13"/>
  <c r="AA2859" i="9"/>
  <c r="Z111" i="13"/>
  <c r="Z2859" i="9"/>
  <c r="Y111" i="13"/>
  <c r="Y2859" i="9"/>
  <c r="X111" i="13"/>
  <c r="X2859" i="9"/>
  <c r="W111" i="13"/>
  <c r="W2859" i="9"/>
  <c r="V111" i="13"/>
  <c r="V2859" i="9"/>
  <c r="U111" i="13"/>
  <c r="U2859" i="9"/>
  <c r="T111" i="13"/>
  <c r="T2859" i="9"/>
  <c r="S111" i="13"/>
  <c r="S2859" i="9"/>
  <c r="R111" i="13"/>
  <c r="R2859" i="9"/>
  <c r="Q111" i="13"/>
  <c r="Q2859" i="9"/>
  <c r="P111" i="13"/>
  <c r="P2859" i="9"/>
  <c r="O111" i="13"/>
  <c r="O2859" i="9"/>
  <c r="N111" i="13"/>
  <c r="N2859" i="9"/>
  <c r="M2859" i="9"/>
  <c r="L111" i="13"/>
  <c r="L2859" i="9"/>
  <c r="K111" i="13"/>
  <c r="K2859" i="9"/>
  <c r="J111" i="13"/>
  <c r="J2859" i="9"/>
  <c r="I111" i="13"/>
  <c r="I2859" i="9"/>
  <c r="H111" i="13"/>
  <c r="H2859" i="9"/>
  <c r="G111" i="13"/>
  <c r="G2859" i="9"/>
  <c r="F2859" i="9"/>
  <c r="E2859" i="9"/>
  <c r="D111" i="13"/>
  <c r="D2859" i="9"/>
  <c r="C111" i="13"/>
  <c r="C2859" i="9"/>
  <c r="B2859" i="9"/>
  <c r="A111" i="13"/>
  <c r="A2859" i="9"/>
  <c r="F110" i="13"/>
  <c r="M110" i="13"/>
  <c r="AB110" i="13"/>
  <c r="AB2858" i="9"/>
  <c r="AA110" i="13"/>
  <c r="AA2858" i="9"/>
  <c r="Z110" i="13"/>
  <c r="Z2858" i="9"/>
  <c r="Y110" i="13"/>
  <c r="Y2858" i="9"/>
  <c r="X110" i="13"/>
  <c r="X2858" i="9"/>
  <c r="W110" i="13"/>
  <c r="W2858" i="9"/>
  <c r="V110" i="13"/>
  <c r="V2858" i="9"/>
  <c r="U110" i="13"/>
  <c r="U2858" i="9"/>
  <c r="T110" i="13"/>
  <c r="T2858" i="9"/>
  <c r="S110" i="13"/>
  <c r="S2858" i="9"/>
  <c r="R110" i="13"/>
  <c r="R2858" i="9"/>
  <c r="Q110" i="13"/>
  <c r="Q2858" i="9"/>
  <c r="P110" i="13"/>
  <c r="P2858" i="9"/>
  <c r="O110" i="13"/>
  <c r="O2858" i="9"/>
  <c r="N110" i="13"/>
  <c r="N2858" i="9"/>
  <c r="M2858" i="9"/>
  <c r="L110" i="13"/>
  <c r="L2858" i="9"/>
  <c r="K110" i="13"/>
  <c r="K2858" i="9"/>
  <c r="J110" i="13"/>
  <c r="J2858" i="9"/>
  <c r="I110" i="13"/>
  <c r="I2858" i="9"/>
  <c r="H110" i="13"/>
  <c r="H2858" i="9"/>
  <c r="G110" i="13"/>
  <c r="G2858" i="9"/>
  <c r="F2858" i="9"/>
  <c r="E2858" i="9"/>
  <c r="D110" i="13"/>
  <c r="D2858" i="9"/>
  <c r="C110" i="13"/>
  <c r="C2858" i="9"/>
  <c r="B2858" i="9"/>
  <c r="A110" i="13"/>
  <c r="A2858" i="9"/>
  <c r="F109" i="13"/>
  <c r="M109" i="13"/>
  <c r="AB109" i="13"/>
  <c r="AB2857" i="9"/>
  <c r="AA109" i="13"/>
  <c r="AA2857" i="9"/>
  <c r="Z109" i="13"/>
  <c r="Z2857" i="9"/>
  <c r="Y109" i="13"/>
  <c r="Y2857" i="9"/>
  <c r="X109" i="13"/>
  <c r="X2857" i="9"/>
  <c r="W109" i="13"/>
  <c r="W2857" i="9"/>
  <c r="V109" i="13"/>
  <c r="V2857" i="9"/>
  <c r="U109" i="13"/>
  <c r="U2857" i="9"/>
  <c r="T109" i="13"/>
  <c r="T2857" i="9"/>
  <c r="S109" i="13"/>
  <c r="S2857" i="9"/>
  <c r="R109" i="13"/>
  <c r="R2857" i="9"/>
  <c r="Q109" i="13"/>
  <c r="Q2857" i="9"/>
  <c r="P109" i="13"/>
  <c r="P2857" i="9"/>
  <c r="O109" i="13"/>
  <c r="O2857" i="9"/>
  <c r="N109" i="13"/>
  <c r="N2857" i="9"/>
  <c r="M2857" i="9"/>
  <c r="L109" i="13"/>
  <c r="L2857" i="9"/>
  <c r="K109" i="13"/>
  <c r="K2857" i="9"/>
  <c r="J109" i="13"/>
  <c r="J2857" i="9"/>
  <c r="I109" i="13"/>
  <c r="I2857" i="9"/>
  <c r="H109" i="13"/>
  <c r="H2857" i="9"/>
  <c r="G109" i="13"/>
  <c r="G2857" i="9"/>
  <c r="F2857" i="9"/>
  <c r="E2857" i="9"/>
  <c r="D109" i="13"/>
  <c r="D2857" i="9"/>
  <c r="C109" i="13"/>
  <c r="C2857" i="9"/>
  <c r="B2857" i="9"/>
  <c r="A109" i="13"/>
  <c r="A2857" i="9"/>
  <c r="F108" i="13"/>
  <c r="M108" i="13"/>
  <c r="AB108" i="13"/>
  <c r="AB2856" i="9"/>
  <c r="AA108" i="13"/>
  <c r="AA2856" i="9"/>
  <c r="Z108" i="13"/>
  <c r="Z2856" i="9"/>
  <c r="Y108" i="13"/>
  <c r="Y2856" i="9"/>
  <c r="X108" i="13"/>
  <c r="X2856" i="9"/>
  <c r="W108" i="13"/>
  <c r="W2856" i="9"/>
  <c r="V108" i="13"/>
  <c r="V2856" i="9"/>
  <c r="U108" i="13"/>
  <c r="U2856" i="9"/>
  <c r="T108" i="13"/>
  <c r="T2856" i="9"/>
  <c r="S108" i="13"/>
  <c r="S2856" i="9"/>
  <c r="R108" i="13"/>
  <c r="R2856" i="9"/>
  <c r="Q108" i="13"/>
  <c r="Q2856" i="9"/>
  <c r="P108" i="13"/>
  <c r="P2856" i="9"/>
  <c r="O108" i="13"/>
  <c r="O2856" i="9"/>
  <c r="N108" i="13"/>
  <c r="N2856" i="9"/>
  <c r="M2856" i="9"/>
  <c r="L108" i="13"/>
  <c r="L2856" i="9"/>
  <c r="K108" i="13"/>
  <c r="K2856" i="9"/>
  <c r="J108" i="13"/>
  <c r="J2856" i="9"/>
  <c r="I108" i="13"/>
  <c r="I2856" i="9"/>
  <c r="H108" i="13"/>
  <c r="H2856" i="9"/>
  <c r="G108" i="13"/>
  <c r="G2856" i="9"/>
  <c r="F2856" i="9"/>
  <c r="E2856" i="9"/>
  <c r="D108" i="13"/>
  <c r="D2856" i="9"/>
  <c r="C108" i="13"/>
  <c r="C2856" i="9"/>
  <c r="B2856" i="9"/>
  <c r="A108" i="13"/>
  <c r="A2856" i="9"/>
  <c r="F107" i="13"/>
  <c r="M107" i="13"/>
  <c r="AB107" i="13"/>
  <c r="AB2855" i="9"/>
  <c r="AA107" i="13"/>
  <c r="AA2855" i="9"/>
  <c r="Z107" i="13"/>
  <c r="Z2855" i="9"/>
  <c r="Y107" i="13"/>
  <c r="Y2855" i="9"/>
  <c r="X107" i="13"/>
  <c r="X2855" i="9"/>
  <c r="W107" i="13"/>
  <c r="W2855" i="9"/>
  <c r="V107" i="13"/>
  <c r="V2855" i="9"/>
  <c r="U107" i="13"/>
  <c r="U2855" i="9"/>
  <c r="T107" i="13"/>
  <c r="T2855" i="9"/>
  <c r="S107" i="13"/>
  <c r="S2855" i="9"/>
  <c r="R107" i="13"/>
  <c r="R2855" i="9"/>
  <c r="Q107" i="13"/>
  <c r="Q2855" i="9"/>
  <c r="P107" i="13"/>
  <c r="P2855" i="9"/>
  <c r="O107" i="13"/>
  <c r="O2855" i="9"/>
  <c r="N107" i="13"/>
  <c r="N2855" i="9"/>
  <c r="M2855" i="9"/>
  <c r="L107" i="13"/>
  <c r="L2855" i="9"/>
  <c r="K107" i="13"/>
  <c r="K2855" i="9"/>
  <c r="J107" i="13"/>
  <c r="J2855" i="9"/>
  <c r="I107" i="13"/>
  <c r="I2855" i="9"/>
  <c r="H107" i="13"/>
  <c r="H2855" i="9"/>
  <c r="G107" i="13"/>
  <c r="G2855" i="9"/>
  <c r="F2855" i="9"/>
  <c r="E2855" i="9"/>
  <c r="D107" i="13"/>
  <c r="D2855" i="9"/>
  <c r="C107" i="13"/>
  <c r="C2855" i="9"/>
  <c r="B2855" i="9"/>
  <c r="A107" i="13"/>
  <c r="A2855" i="9"/>
  <c r="F106" i="13"/>
  <c r="M106" i="13"/>
  <c r="AB106" i="13"/>
  <c r="AB2854" i="9"/>
  <c r="AA106" i="13"/>
  <c r="AA2854" i="9"/>
  <c r="Z106" i="13"/>
  <c r="Z2854" i="9"/>
  <c r="Y106" i="13"/>
  <c r="Y2854" i="9"/>
  <c r="X106" i="13"/>
  <c r="X2854" i="9"/>
  <c r="W106" i="13"/>
  <c r="W2854" i="9"/>
  <c r="V106" i="13"/>
  <c r="V2854" i="9"/>
  <c r="U106" i="13"/>
  <c r="U2854" i="9"/>
  <c r="T106" i="13"/>
  <c r="T2854" i="9"/>
  <c r="S106" i="13"/>
  <c r="S2854" i="9"/>
  <c r="R106" i="13"/>
  <c r="R2854" i="9"/>
  <c r="Q106" i="13"/>
  <c r="Q2854" i="9"/>
  <c r="P106" i="13"/>
  <c r="P2854" i="9"/>
  <c r="O106" i="13"/>
  <c r="O2854" i="9"/>
  <c r="N106" i="13"/>
  <c r="N2854" i="9"/>
  <c r="M2854" i="9"/>
  <c r="L106" i="13"/>
  <c r="L2854" i="9"/>
  <c r="K106" i="13"/>
  <c r="K2854" i="9"/>
  <c r="J106" i="13"/>
  <c r="J2854" i="9"/>
  <c r="I106" i="13"/>
  <c r="I2854" i="9"/>
  <c r="H106" i="13"/>
  <c r="H2854" i="9"/>
  <c r="G106" i="13"/>
  <c r="G2854" i="9"/>
  <c r="F2854" i="9"/>
  <c r="E2854" i="9"/>
  <c r="D106" i="13"/>
  <c r="D2854" i="9"/>
  <c r="C106" i="13"/>
  <c r="C2854" i="9"/>
  <c r="B2854" i="9"/>
  <c r="A106" i="13"/>
  <c r="A2854" i="9"/>
  <c r="F105" i="13"/>
  <c r="M105" i="13"/>
  <c r="AB105" i="13"/>
  <c r="AB2853" i="9"/>
  <c r="AA105" i="13"/>
  <c r="AA2853" i="9"/>
  <c r="Z105" i="13"/>
  <c r="Z2853" i="9"/>
  <c r="Y105" i="13"/>
  <c r="Y2853" i="9"/>
  <c r="X105" i="13"/>
  <c r="X2853" i="9"/>
  <c r="W105" i="13"/>
  <c r="W2853" i="9"/>
  <c r="V105" i="13"/>
  <c r="V2853" i="9"/>
  <c r="U105" i="13"/>
  <c r="U2853" i="9"/>
  <c r="T105" i="13"/>
  <c r="T2853" i="9"/>
  <c r="S105" i="13"/>
  <c r="S2853" i="9"/>
  <c r="R105" i="13"/>
  <c r="R2853" i="9"/>
  <c r="Q105" i="13"/>
  <c r="Q2853" i="9"/>
  <c r="P105" i="13"/>
  <c r="P2853" i="9"/>
  <c r="O105" i="13"/>
  <c r="O2853" i="9"/>
  <c r="N105" i="13"/>
  <c r="N2853" i="9"/>
  <c r="M2853" i="9"/>
  <c r="L105" i="13"/>
  <c r="L2853" i="9"/>
  <c r="K105" i="13"/>
  <c r="K2853" i="9"/>
  <c r="J105" i="13"/>
  <c r="J2853" i="9"/>
  <c r="I105" i="13"/>
  <c r="I2853" i="9"/>
  <c r="H105" i="13"/>
  <c r="H2853" i="9"/>
  <c r="G105" i="13"/>
  <c r="G2853" i="9"/>
  <c r="F2853" i="9"/>
  <c r="E2853" i="9"/>
  <c r="D105" i="13"/>
  <c r="D2853" i="9"/>
  <c r="C105" i="13"/>
  <c r="C2853" i="9"/>
  <c r="B2853" i="9"/>
  <c r="A105" i="13"/>
  <c r="A2853" i="9"/>
  <c r="F104" i="13"/>
  <c r="M104" i="13"/>
  <c r="AB104" i="13"/>
  <c r="AB2852" i="9"/>
  <c r="AA104" i="13"/>
  <c r="AA2852" i="9"/>
  <c r="Z104" i="13"/>
  <c r="Z2852" i="9"/>
  <c r="Y104" i="13"/>
  <c r="Y2852" i="9"/>
  <c r="X104" i="13"/>
  <c r="X2852" i="9"/>
  <c r="W104" i="13"/>
  <c r="W2852" i="9"/>
  <c r="V104" i="13"/>
  <c r="V2852" i="9"/>
  <c r="U104" i="13"/>
  <c r="U2852" i="9"/>
  <c r="T104" i="13"/>
  <c r="T2852" i="9"/>
  <c r="S104" i="13"/>
  <c r="S2852" i="9"/>
  <c r="R104" i="13"/>
  <c r="R2852" i="9"/>
  <c r="Q104" i="13"/>
  <c r="Q2852" i="9"/>
  <c r="P104" i="13"/>
  <c r="P2852" i="9"/>
  <c r="O104" i="13"/>
  <c r="O2852" i="9"/>
  <c r="N104" i="13"/>
  <c r="N2852" i="9"/>
  <c r="M2852" i="9"/>
  <c r="L104" i="13"/>
  <c r="L2852" i="9"/>
  <c r="K104" i="13"/>
  <c r="K2852" i="9"/>
  <c r="J104" i="13"/>
  <c r="J2852" i="9"/>
  <c r="I104" i="13"/>
  <c r="I2852" i="9"/>
  <c r="H104" i="13"/>
  <c r="H2852" i="9"/>
  <c r="G104" i="13"/>
  <c r="G2852" i="9"/>
  <c r="F2852" i="9"/>
  <c r="E2852" i="9"/>
  <c r="D104" i="13"/>
  <c r="D2852" i="9"/>
  <c r="C104" i="13"/>
  <c r="C2852" i="9"/>
  <c r="B2852" i="9"/>
  <c r="A104" i="13"/>
  <c r="A2852" i="9"/>
  <c r="F103" i="13"/>
  <c r="M103" i="13"/>
  <c r="AB103" i="13"/>
  <c r="AB2851" i="9"/>
  <c r="AA103" i="13"/>
  <c r="AA2851" i="9"/>
  <c r="Z103" i="13"/>
  <c r="Z2851" i="9"/>
  <c r="Y103" i="13"/>
  <c r="Y2851" i="9"/>
  <c r="X103" i="13"/>
  <c r="X2851" i="9"/>
  <c r="W103" i="13"/>
  <c r="W2851" i="9"/>
  <c r="V103" i="13"/>
  <c r="V2851" i="9"/>
  <c r="U103" i="13"/>
  <c r="U2851" i="9"/>
  <c r="T103" i="13"/>
  <c r="T2851" i="9"/>
  <c r="S103" i="13"/>
  <c r="S2851" i="9"/>
  <c r="R103" i="13"/>
  <c r="R2851" i="9"/>
  <c r="Q103" i="13"/>
  <c r="Q2851" i="9"/>
  <c r="P103" i="13"/>
  <c r="P2851" i="9"/>
  <c r="O103" i="13"/>
  <c r="O2851" i="9"/>
  <c r="N103" i="13"/>
  <c r="N2851" i="9"/>
  <c r="M2851" i="9"/>
  <c r="L103" i="13"/>
  <c r="L2851" i="9"/>
  <c r="K103" i="13"/>
  <c r="K2851" i="9"/>
  <c r="J103" i="13"/>
  <c r="J2851" i="9"/>
  <c r="I103" i="13"/>
  <c r="I2851" i="9"/>
  <c r="H103" i="13"/>
  <c r="H2851" i="9"/>
  <c r="G103" i="13"/>
  <c r="G2851" i="9"/>
  <c r="F2851" i="9"/>
  <c r="E2851" i="9"/>
  <c r="D103" i="13"/>
  <c r="D2851" i="9"/>
  <c r="C103" i="13"/>
  <c r="C2851" i="9"/>
  <c r="B2851" i="9"/>
  <c r="A103" i="13"/>
  <c r="A2851" i="9"/>
  <c r="F102" i="13"/>
  <c r="M102" i="13"/>
  <c r="AB102" i="13"/>
  <c r="AB2850" i="9"/>
  <c r="AA102" i="13"/>
  <c r="AA2850" i="9"/>
  <c r="Z102" i="13"/>
  <c r="Z2850" i="9"/>
  <c r="Y102" i="13"/>
  <c r="Y2850" i="9"/>
  <c r="X102" i="13"/>
  <c r="X2850" i="9"/>
  <c r="W102" i="13"/>
  <c r="W2850" i="9"/>
  <c r="V102" i="13"/>
  <c r="V2850" i="9"/>
  <c r="U102" i="13"/>
  <c r="U2850" i="9"/>
  <c r="T102" i="13"/>
  <c r="T2850" i="9"/>
  <c r="S102" i="13"/>
  <c r="S2850" i="9"/>
  <c r="R102" i="13"/>
  <c r="R2850" i="9"/>
  <c r="Q102" i="13"/>
  <c r="Q2850" i="9"/>
  <c r="P102" i="13"/>
  <c r="P2850" i="9"/>
  <c r="O102" i="13"/>
  <c r="O2850" i="9"/>
  <c r="N102" i="13"/>
  <c r="N2850" i="9"/>
  <c r="M2850" i="9"/>
  <c r="L102" i="13"/>
  <c r="L2850" i="9"/>
  <c r="K102" i="13"/>
  <c r="K2850" i="9"/>
  <c r="J102" i="13"/>
  <c r="J2850" i="9"/>
  <c r="I102" i="13"/>
  <c r="I2850" i="9"/>
  <c r="H102" i="13"/>
  <c r="H2850" i="9"/>
  <c r="G102" i="13"/>
  <c r="G2850" i="9"/>
  <c r="F2850" i="9"/>
  <c r="E2850" i="9"/>
  <c r="D102" i="13"/>
  <c r="D2850" i="9"/>
  <c r="C102" i="13"/>
  <c r="C2850" i="9"/>
  <c r="B2850" i="9"/>
  <c r="A102" i="13"/>
  <c r="A2850" i="9"/>
  <c r="F101" i="13"/>
  <c r="M101" i="13"/>
  <c r="AB101" i="13"/>
  <c r="AB2849" i="9"/>
  <c r="AA101" i="13"/>
  <c r="AA2849" i="9"/>
  <c r="Z101" i="13"/>
  <c r="Z2849" i="9"/>
  <c r="Y101" i="13"/>
  <c r="Y2849" i="9"/>
  <c r="X101" i="13"/>
  <c r="X2849" i="9"/>
  <c r="W101" i="13"/>
  <c r="W2849" i="9"/>
  <c r="V101" i="13"/>
  <c r="V2849" i="9"/>
  <c r="U101" i="13"/>
  <c r="U2849" i="9"/>
  <c r="T101" i="13"/>
  <c r="T2849" i="9"/>
  <c r="S101" i="13"/>
  <c r="S2849" i="9"/>
  <c r="R101" i="13"/>
  <c r="R2849" i="9"/>
  <c r="Q101" i="13"/>
  <c r="Q2849" i="9"/>
  <c r="P101" i="13"/>
  <c r="P2849" i="9"/>
  <c r="O101" i="13"/>
  <c r="O2849" i="9"/>
  <c r="N101" i="13"/>
  <c r="N2849" i="9"/>
  <c r="M2849" i="9"/>
  <c r="L101" i="13"/>
  <c r="L2849" i="9"/>
  <c r="K101" i="13"/>
  <c r="K2849" i="9"/>
  <c r="J101" i="13"/>
  <c r="J2849" i="9"/>
  <c r="I101" i="13"/>
  <c r="I2849" i="9"/>
  <c r="H101" i="13"/>
  <c r="H2849" i="9"/>
  <c r="G101" i="13"/>
  <c r="G2849" i="9"/>
  <c r="F2849" i="9"/>
  <c r="E2849" i="9"/>
  <c r="D101" i="13"/>
  <c r="D2849" i="9"/>
  <c r="C101" i="13"/>
  <c r="C2849" i="9"/>
  <c r="B2849" i="9"/>
  <c r="A101" i="13"/>
  <c r="A2849" i="9"/>
  <c r="F100" i="13"/>
  <c r="M100" i="13"/>
  <c r="AB100" i="13"/>
  <c r="AB2848" i="9"/>
  <c r="AA100" i="13"/>
  <c r="AA2848" i="9"/>
  <c r="Z100" i="13"/>
  <c r="Z2848" i="9"/>
  <c r="Y100" i="13"/>
  <c r="Y2848" i="9"/>
  <c r="X100" i="13"/>
  <c r="X2848" i="9"/>
  <c r="W100" i="13"/>
  <c r="W2848" i="9"/>
  <c r="V100" i="13"/>
  <c r="V2848" i="9"/>
  <c r="U100" i="13"/>
  <c r="U2848" i="9"/>
  <c r="T100" i="13"/>
  <c r="T2848" i="9"/>
  <c r="S100" i="13"/>
  <c r="S2848" i="9"/>
  <c r="R100" i="13"/>
  <c r="R2848" i="9"/>
  <c r="Q100" i="13"/>
  <c r="Q2848" i="9"/>
  <c r="P100" i="13"/>
  <c r="P2848" i="9"/>
  <c r="O100" i="13"/>
  <c r="O2848" i="9"/>
  <c r="N100" i="13"/>
  <c r="N2848" i="9"/>
  <c r="M2848" i="9"/>
  <c r="L100" i="13"/>
  <c r="L2848" i="9"/>
  <c r="K100" i="13"/>
  <c r="K2848" i="9"/>
  <c r="J100" i="13"/>
  <c r="J2848" i="9"/>
  <c r="I100" i="13"/>
  <c r="I2848" i="9"/>
  <c r="H100" i="13"/>
  <c r="H2848" i="9"/>
  <c r="G100" i="13"/>
  <c r="G2848" i="9"/>
  <c r="F2848" i="9"/>
  <c r="E2848" i="9"/>
  <c r="D100" i="13"/>
  <c r="D2848" i="9"/>
  <c r="C100" i="13"/>
  <c r="C2848" i="9"/>
  <c r="B2848" i="9"/>
  <c r="A100" i="13"/>
  <c r="A2848" i="9"/>
  <c r="F99" i="13"/>
  <c r="M99" i="13"/>
  <c r="AB99" i="13"/>
  <c r="AB2847" i="9"/>
  <c r="AA99" i="13"/>
  <c r="AA2847" i="9"/>
  <c r="Z99" i="13"/>
  <c r="Z2847" i="9"/>
  <c r="Y99" i="13"/>
  <c r="Y2847" i="9"/>
  <c r="X99" i="13"/>
  <c r="X2847" i="9"/>
  <c r="W99" i="13"/>
  <c r="W2847" i="9"/>
  <c r="V99" i="13"/>
  <c r="V2847" i="9"/>
  <c r="U99" i="13"/>
  <c r="U2847" i="9"/>
  <c r="T99" i="13"/>
  <c r="T2847" i="9"/>
  <c r="S99" i="13"/>
  <c r="S2847" i="9"/>
  <c r="R99" i="13"/>
  <c r="R2847" i="9"/>
  <c r="Q99" i="13"/>
  <c r="Q2847" i="9"/>
  <c r="P99" i="13"/>
  <c r="P2847" i="9"/>
  <c r="O99" i="13"/>
  <c r="O2847" i="9"/>
  <c r="N99" i="13"/>
  <c r="N2847" i="9"/>
  <c r="M2847" i="9"/>
  <c r="L99" i="13"/>
  <c r="L2847" i="9"/>
  <c r="K99" i="13"/>
  <c r="K2847" i="9"/>
  <c r="J99" i="13"/>
  <c r="J2847" i="9"/>
  <c r="I99" i="13"/>
  <c r="I2847" i="9"/>
  <c r="H99" i="13"/>
  <c r="H2847" i="9"/>
  <c r="G99" i="13"/>
  <c r="G2847" i="9"/>
  <c r="F2847" i="9"/>
  <c r="E2847" i="9"/>
  <c r="D99" i="13"/>
  <c r="D2847" i="9"/>
  <c r="C99" i="13"/>
  <c r="C2847" i="9"/>
  <c r="B2847" i="9"/>
  <c r="A99" i="13"/>
  <c r="A2847" i="9"/>
  <c r="F98" i="13"/>
  <c r="M98" i="13"/>
  <c r="AB98" i="13"/>
  <c r="AB2846" i="9"/>
  <c r="AA98" i="13"/>
  <c r="AA2846" i="9"/>
  <c r="Z98" i="13"/>
  <c r="Z2846" i="9"/>
  <c r="Y98" i="13"/>
  <c r="Y2846" i="9"/>
  <c r="X98" i="13"/>
  <c r="X2846" i="9"/>
  <c r="W98" i="13"/>
  <c r="W2846" i="9"/>
  <c r="V98" i="13"/>
  <c r="V2846" i="9"/>
  <c r="U98" i="13"/>
  <c r="U2846" i="9"/>
  <c r="T98" i="13"/>
  <c r="T2846" i="9"/>
  <c r="S98" i="13"/>
  <c r="S2846" i="9"/>
  <c r="R98" i="13"/>
  <c r="R2846" i="9"/>
  <c r="Q98" i="13"/>
  <c r="Q2846" i="9"/>
  <c r="P98" i="13"/>
  <c r="P2846" i="9"/>
  <c r="O98" i="13"/>
  <c r="O2846" i="9"/>
  <c r="N98" i="13"/>
  <c r="N2846" i="9"/>
  <c r="M2846" i="9"/>
  <c r="L98" i="13"/>
  <c r="L2846" i="9"/>
  <c r="K98" i="13"/>
  <c r="K2846" i="9"/>
  <c r="J98" i="13"/>
  <c r="J2846" i="9"/>
  <c r="I98" i="13"/>
  <c r="I2846" i="9"/>
  <c r="H98" i="13"/>
  <c r="H2846" i="9"/>
  <c r="G98" i="13"/>
  <c r="G2846" i="9"/>
  <c r="F2846" i="9"/>
  <c r="E2846" i="9"/>
  <c r="D98" i="13"/>
  <c r="D2846" i="9"/>
  <c r="C98" i="13"/>
  <c r="C2846" i="9"/>
  <c r="B2846" i="9"/>
  <c r="A98" i="13"/>
  <c r="A2846" i="9"/>
  <c r="F97" i="13"/>
  <c r="M97" i="13"/>
  <c r="AB97" i="13"/>
  <c r="AB2845" i="9"/>
  <c r="AA97" i="13"/>
  <c r="AA2845" i="9"/>
  <c r="Z97" i="13"/>
  <c r="Z2845" i="9"/>
  <c r="Y97" i="13"/>
  <c r="Y2845" i="9"/>
  <c r="X97" i="13"/>
  <c r="X2845" i="9"/>
  <c r="W97" i="13"/>
  <c r="W2845" i="9"/>
  <c r="V97" i="13"/>
  <c r="V2845" i="9"/>
  <c r="U97" i="13"/>
  <c r="U2845" i="9"/>
  <c r="T97" i="13"/>
  <c r="T2845" i="9"/>
  <c r="S97" i="13"/>
  <c r="S2845" i="9"/>
  <c r="R97" i="13"/>
  <c r="R2845" i="9"/>
  <c r="Q97" i="13"/>
  <c r="Q2845" i="9"/>
  <c r="P97" i="13"/>
  <c r="P2845" i="9"/>
  <c r="O97" i="13"/>
  <c r="O2845" i="9"/>
  <c r="N97" i="13"/>
  <c r="N2845" i="9"/>
  <c r="M2845" i="9"/>
  <c r="L97" i="13"/>
  <c r="L2845" i="9"/>
  <c r="K97" i="13"/>
  <c r="K2845" i="9"/>
  <c r="J97" i="13"/>
  <c r="J2845" i="9"/>
  <c r="I97" i="13"/>
  <c r="I2845" i="9"/>
  <c r="H97" i="13"/>
  <c r="H2845" i="9"/>
  <c r="G97" i="13"/>
  <c r="G2845" i="9"/>
  <c r="F2845" i="9"/>
  <c r="E2845" i="9"/>
  <c r="D97" i="13"/>
  <c r="D2845" i="9"/>
  <c r="C97" i="13"/>
  <c r="C2845" i="9"/>
  <c r="B2845" i="9"/>
  <c r="A97" i="13"/>
  <c r="A2845" i="9"/>
  <c r="F96" i="13"/>
  <c r="M96" i="13"/>
  <c r="AB96" i="13"/>
  <c r="AB2844" i="9"/>
  <c r="AA96" i="13"/>
  <c r="AA2844" i="9"/>
  <c r="Z96" i="13"/>
  <c r="Z2844" i="9"/>
  <c r="Y96" i="13"/>
  <c r="Y2844" i="9"/>
  <c r="X96" i="13"/>
  <c r="X2844" i="9"/>
  <c r="W96" i="13"/>
  <c r="W2844" i="9"/>
  <c r="V96" i="13"/>
  <c r="V2844" i="9"/>
  <c r="U96" i="13"/>
  <c r="U2844" i="9"/>
  <c r="T96" i="13"/>
  <c r="T2844" i="9"/>
  <c r="S96" i="13"/>
  <c r="S2844" i="9"/>
  <c r="R96" i="13"/>
  <c r="R2844" i="9"/>
  <c r="Q96" i="13"/>
  <c r="Q2844" i="9"/>
  <c r="P96" i="13"/>
  <c r="P2844" i="9"/>
  <c r="O96" i="13"/>
  <c r="O2844" i="9"/>
  <c r="N96" i="13"/>
  <c r="N2844" i="9"/>
  <c r="M2844" i="9"/>
  <c r="L96" i="13"/>
  <c r="L2844" i="9"/>
  <c r="K96" i="13"/>
  <c r="K2844" i="9"/>
  <c r="J96" i="13"/>
  <c r="J2844" i="9"/>
  <c r="I96" i="13"/>
  <c r="I2844" i="9"/>
  <c r="H96" i="13"/>
  <c r="H2844" i="9"/>
  <c r="G96" i="13"/>
  <c r="G2844" i="9"/>
  <c r="F2844" i="9"/>
  <c r="E2844" i="9"/>
  <c r="D96" i="13"/>
  <c r="D2844" i="9"/>
  <c r="C96" i="13"/>
  <c r="C2844" i="9"/>
  <c r="B2844" i="9"/>
  <c r="A96" i="13"/>
  <c r="A2844" i="9"/>
  <c r="F95" i="13"/>
  <c r="M95" i="13"/>
  <c r="AB95" i="13"/>
  <c r="AB2843" i="9"/>
  <c r="AA95" i="13"/>
  <c r="AA2843" i="9"/>
  <c r="Z95" i="13"/>
  <c r="Z2843" i="9"/>
  <c r="Y95" i="13"/>
  <c r="Y2843" i="9"/>
  <c r="X95" i="13"/>
  <c r="X2843" i="9"/>
  <c r="W95" i="13"/>
  <c r="W2843" i="9"/>
  <c r="V95" i="13"/>
  <c r="V2843" i="9"/>
  <c r="U95" i="13"/>
  <c r="U2843" i="9"/>
  <c r="T95" i="13"/>
  <c r="T2843" i="9"/>
  <c r="S95" i="13"/>
  <c r="S2843" i="9"/>
  <c r="R95" i="13"/>
  <c r="R2843" i="9"/>
  <c r="Q95" i="13"/>
  <c r="Q2843" i="9"/>
  <c r="P95" i="13"/>
  <c r="P2843" i="9"/>
  <c r="O95" i="13"/>
  <c r="O2843" i="9"/>
  <c r="N95" i="13"/>
  <c r="N2843" i="9"/>
  <c r="M2843" i="9"/>
  <c r="L95" i="13"/>
  <c r="L2843" i="9"/>
  <c r="K95" i="13"/>
  <c r="K2843" i="9"/>
  <c r="J95" i="13"/>
  <c r="J2843" i="9"/>
  <c r="I95" i="13"/>
  <c r="I2843" i="9"/>
  <c r="H95" i="13"/>
  <c r="H2843" i="9"/>
  <c r="G95" i="13"/>
  <c r="G2843" i="9"/>
  <c r="F2843" i="9"/>
  <c r="E2843" i="9"/>
  <c r="D95" i="13"/>
  <c r="D2843" i="9"/>
  <c r="C95" i="13"/>
  <c r="C2843" i="9"/>
  <c r="B2843" i="9"/>
  <c r="A95" i="13"/>
  <c r="A2843" i="9"/>
  <c r="F94" i="13"/>
  <c r="M94" i="13"/>
  <c r="AB94" i="13"/>
  <c r="AB2842" i="9"/>
  <c r="AA94" i="13"/>
  <c r="AA2842" i="9"/>
  <c r="Z94" i="13"/>
  <c r="Z2842" i="9"/>
  <c r="Y94" i="13"/>
  <c r="Y2842" i="9"/>
  <c r="X94" i="13"/>
  <c r="X2842" i="9"/>
  <c r="W94" i="13"/>
  <c r="W2842" i="9"/>
  <c r="V94" i="13"/>
  <c r="V2842" i="9"/>
  <c r="U94" i="13"/>
  <c r="U2842" i="9"/>
  <c r="T94" i="13"/>
  <c r="T2842" i="9"/>
  <c r="S94" i="13"/>
  <c r="S2842" i="9"/>
  <c r="R94" i="13"/>
  <c r="R2842" i="9"/>
  <c r="Q94" i="13"/>
  <c r="Q2842" i="9"/>
  <c r="P94" i="13"/>
  <c r="P2842" i="9"/>
  <c r="O94" i="13"/>
  <c r="O2842" i="9"/>
  <c r="N94" i="13"/>
  <c r="N2842" i="9"/>
  <c r="M2842" i="9"/>
  <c r="L94" i="13"/>
  <c r="L2842" i="9"/>
  <c r="K94" i="13"/>
  <c r="K2842" i="9"/>
  <c r="J94" i="13"/>
  <c r="J2842" i="9"/>
  <c r="I94" i="13"/>
  <c r="I2842" i="9"/>
  <c r="H94" i="13"/>
  <c r="H2842" i="9"/>
  <c r="G94" i="13"/>
  <c r="G2842" i="9"/>
  <c r="F2842" i="9"/>
  <c r="E2842" i="9"/>
  <c r="D94" i="13"/>
  <c r="D2842" i="9"/>
  <c r="C94" i="13"/>
  <c r="C2842" i="9"/>
  <c r="B2842" i="9"/>
  <c r="A94" i="13"/>
  <c r="A2842" i="9"/>
  <c r="F93" i="13"/>
  <c r="M93" i="13"/>
  <c r="AB93" i="13"/>
  <c r="AB2841" i="9"/>
  <c r="AA93" i="13"/>
  <c r="AA2841" i="9"/>
  <c r="Z93" i="13"/>
  <c r="Z2841" i="9"/>
  <c r="Y93" i="13"/>
  <c r="Y2841" i="9"/>
  <c r="X93" i="13"/>
  <c r="X2841" i="9"/>
  <c r="W93" i="13"/>
  <c r="W2841" i="9"/>
  <c r="V93" i="13"/>
  <c r="V2841" i="9"/>
  <c r="U93" i="13"/>
  <c r="U2841" i="9"/>
  <c r="T93" i="13"/>
  <c r="T2841" i="9"/>
  <c r="S93" i="13"/>
  <c r="S2841" i="9"/>
  <c r="R93" i="13"/>
  <c r="R2841" i="9"/>
  <c r="Q93" i="13"/>
  <c r="Q2841" i="9"/>
  <c r="P93" i="13"/>
  <c r="P2841" i="9"/>
  <c r="O93" i="13"/>
  <c r="O2841" i="9"/>
  <c r="N93" i="13"/>
  <c r="N2841" i="9"/>
  <c r="M2841" i="9"/>
  <c r="L93" i="13"/>
  <c r="L2841" i="9"/>
  <c r="K93" i="13"/>
  <c r="K2841" i="9"/>
  <c r="J93" i="13"/>
  <c r="J2841" i="9"/>
  <c r="I93" i="13"/>
  <c r="I2841" i="9"/>
  <c r="H93" i="13"/>
  <c r="H2841" i="9"/>
  <c r="G93" i="13"/>
  <c r="G2841" i="9"/>
  <c r="F2841" i="9"/>
  <c r="E2841" i="9"/>
  <c r="D93" i="13"/>
  <c r="D2841" i="9"/>
  <c r="C93" i="13"/>
  <c r="C2841" i="9"/>
  <c r="B2841" i="9"/>
  <c r="A93" i="13"/>
  <c r="A2841" i="9"/>
  <c r="F92" i="13"/>
  <c r="M92" i="13"/>
  <c r="AB92" i="13"/>
  <c r="AB2840" i="9"/>
  <c r="AA92" i="13"/>
  <c r="AA2840" i="9"/>
  <c r="Z92" i="13"/>
  <c r="Z2840" i="9"/>
  <c r="Y92" i="13"/>
  <c r="Y2840" i="9"/>
  <c r="X92" i="13"/>
  <c r="X2840" i="9"/>
  <c r="W92" i="13"/>
  <c r="W2840" i="9"/>
  <c r="V92" i="13"/>
  <c r="V2840" i="9"/>
  <c r="U92" i="13"/>
  <c r="U2840" i="9"/>
  <c r="T92" i="13"/>
  <c r="T2840" i="9"/>
  <c r="S92" i="13"/>
  <c r="S2840" i="9"/>
  <c r="R92" i="13"/>
  <c r="R2840" i="9"/>
  <c r="Q92" i="13"/>
  <c r="Q2840" i="9"/>
  <c r="P92" i="13"/>
  <c r="P2840" i="9"/>
  <c r="O92" i="13"/>
  <c r="O2840" i="9"/>
  <c r="N92" i="13"/>
  <c r="N2840" i="9"/>
  <c r="M2840" i="9"/>
  <c r="L92" i="13"/>
  <c r="L2840" i="9"/>
  <c r="K92" i="13"/>
  <c r="K2840" i="9"/>
  <c r="J92" i="13"/>
  <c r="J2840" i="9"/>
  <c r="I92" i="13"/>
  <c r="I2840" i="9"/>
  <c r="H92" i="13"/>
  <c r="H2840" i="9"/>
  <c r="G92" i="13"/>
  <c r="G2840" i="9"/>
  <c r="F2840" i="9"/>
  <c r="E2840" i="9"/>
  <c r="D92" i="13"/>
  <c r="D2840" i="9"/>
  <c r="C92" i="13"/>
  <c r="C2840" i="9"/>
  <c r="B2840" i="9"/>
  <c r="A92" i="13"/>
  <c r="A2840" i="9"/>
  <c r="F91" i="13"/>
  <c r="M91" i="13"/>
  <c r="AB91" i="13"/>
  <c r="AB2839" i="9"/>
  <c r="AA91" i="13"/>
  <c r="AA2839" i="9"/>
  <c r="Z91" i="13"/>
  <c r="Z2839" i="9"/>
  <c r="Y91" i="13"/>
  <c r="Y2839" i="9"/>
  <c r="X91" i="13"/>
  <c r="X2839" i="9"/>
  <c r="W91" i="13"/>
  <c r="W2839" i="9"/>
  <c r="V91" i="13"/>
  <c r="V2839" i="9"/>
  <c r="U91" i="13"/>
  <c r="U2839" i="9"/>
  <c r="T91" i="13"/>
  <c r="T2839" i="9"/>
  <c r="S91" i="13"/>
  <c r="S2839" i="9"/>
  <c r="R91" i="13"/>
  <c r="R2839" i="9"/>
  <c r="Q91" i="13"/>
  <c r="Q2839" i="9"/>
  <c r="P91" i="13"/>
  <c r="P2839" i="9"/>
  <c r="O91" i="13"/>
  <c r="O2839" i="9"/>
  <c r="N91" i="13"/>
  <c r="N2839" i="9"/>
  <c r="M2839" i="9"/>
  <c r="L91" i="13"/>
  <c r="L2839" i="9"/>
  <c r="K91" i="13"/>
  <c r="K2839" i="9"/>
  <c r="J91" i="13"/>
  <c r="J2839" i="9"/>
  <c r="I91" i="13"/>
  <c r="I2839" i="9"/>
  <c r="H91" i="13"/>
  <c r="H2839" i="9"/>
  <c r="G91" i="13"/>
  <c r="G2839" i="9"/>
  <c r="F2839" i="9"/>
  <c r="E2839" i="9"/>
  <c r="D91" i="13"/>
  <c r="D2839" i="9"/>
  <c r="C91" i="13"/>
  <c r="C2839" i="9"/>
  <c r="B2839" i="9"/>
  <c r="A91" i="13"/>
  <c r="A2839" i="9"/>
  <c r="F90" i="13"/>
  <c r="M90" i="13"/>
  <c r="AB90" i="13"/>
  <c r="AB2838" i="9"/>
  <c r="AA90" i="13"/>
  <c r="AA2838" i="9"/>
  <c r="Z90" i="13"/>
  <c r="Z2838" i="9"/>
  <c r="Y90" i="13"/>
  <c r="Y2838" i="9"/>
  <c r="X90" i="13"/>
  <c r="X2838" i="9"/>
  <c r="W90" i="13"/>
  <c r="W2838" i="9"/>
  <c r="V90" i="13"/>
  <c r="V2838" i="9"/>
  <c r="U90" i="13"/>
  <c r="U2838" i="9"/>
  <c r="T90" i="13"/>
  <c r="T2838" i="9"/>
  <c r="S90" i="13"/>
  <c r="S2838" i="9"/>
  <c r="R90" i="13"/>
  <c r="R2838" i="9"/>
  <c r="Q90" i="13"/>
  <c r="Q2838" i="9"/>
  <c r="P90" i="13"/>
  <c r="P2838" i="9"/>
  <c r="O90" i="13"/>
  <c r="O2838" i="9"/>
  <c r="N90" i="13"/>
  <c r="N2838" i="9"/>
  <c r="M2838" i="9"/>
  <c r="L90" i="13"/>
  <c r="L2838" i="9"/>
  <c r="K90" i="13"/>
  <c r="K2838" i="9"/>
  <c r="J90" i="13"/>
  <c r="J2838" i="9"/>
  <c r="I90" i="13"/>
  <c r="I2838" i="9"/>
  <c r="H90" i="13"/>
  <c r="H2838" i="9"/>
  <c r="G90" i="13"/>
  <c r="G2838" i="9"/>
  <c r="F2838" i="9"/>
  <c r="E2838" i="9"/>
  <c r="D90" i="13"/>
  <c r="D2838" i="9"/>
  <c r="C90" i="13"/>
  <c r="C2838" i="9"/>
  <c r="B2838" i="9"/>
  <c r="A90" i="13"/>
  <c r="A2838" i="9"/>
  <c r="F89" i="13"/>
  <c r="M89" i="13"/>
  <c r="AB89" i="13"/>
  <c r="AB2837" i="9"/>
  <c r="AA89" i="13"/>
  <c r="AA2837" i="9"/>
  <c r="Z89" i="13"/>
  <c r="Z2837" i="9"/>
  <c r="Y89" i="13"/>
  <c r="Y2837" i="9"/>
  <c r="X89" i="13"/>
  <c r="X2837" i="9"/>
  <c r="W89" i="13"/>
  <c r="W2837" i="9"/>
  <c r="V89" i="13"/>
  <c r="V2837" i="9"/>
  <c r="U89" i="13"/>
  <c r="U2837" i="9"/>
  <c r="T89" i="13"/>
  <c r="T2837" i="9"/>
  <c r="S89" i="13"/>
  <c r="S2837" i="9"/>
  <c r="R89" i="13"/>
  <c r="R2837" i="9"/>
  <c r="Q89" i="13"/>
  <c r="Q2837" i="9"/>
  <c r="P89" i="13"/>
  <c r="P2837" i="9"/>
  <c r="O89" i="13"/>
  <c r="O2837" i="9"/>
  <c r="N89" i="13"/>
  <c r="N2837" i="9"/>
  <c r="M2837" i="9"/>
  <c r="L89" i="13"/>
  <c r="L2837" i="9"/>
  <c r="K89" i="13"/>
  <c r="K2837" i="9"/>
  <c r="J89" i="13"/>
  <c r="J2837" i="9"/>
  <c r="I89" i="13"/>
  <c r="I2837" i="9"/>
  <c r="H89" i="13"/>
  <c r="H2837" i="9"/>
  <c r="G89" i="13"/>
  <c r="G2837" i="9"/>
  <c r="F2837" i="9"/>
  <c r="E2837" i="9"/>
  <c r="D89" i="13"/>
  <c r="D2837" i="9"/>
  <c r="C89" i="13"/>
  <c r="C2837" i="9"/>
  <c r="B2837" i="9"/>
  <c r="A89" i="13"/>
  <c r="A2837" i="9"/>
  <c r="F88" i="13"/>
  <c r="M88" i="13"/>
  <c r="AB88" i="13"/>
  <c r="AB2836" i="9"/>
  <c r="AA88" i="13"/>
  <c r="AA2836" i="9"/>
  <c r="Z88" i="13"/>
  <c r="Z2836" i="9"/>
  <c r="Y88" i="13"/>
  <c r="Y2836" i="9"/>
  <c r="X88" i="13"/>
  <c r="X2836" i="9"/>
  <c r="W88" i="13"/>
  <c r="W2836" i="9"/>
  <c r="V88" i="13"/>
  <c r="V2836" i="9"/>
  <c r="U88" i="13"/>
  <c r="U2836" i="9"/>
  <c r="T88" i="13"/>
  <c r="T2836" i="9"/>
  <c r="S88" i="13"/>
  <c r="S2836" i="9"/>
  <c r="R88" i="13"/>
  <c r="R2836" i="9"/>
  <c r="Q88" i="13"/>
  <c r="Q2836" i="9"/>
  <c r="P88" i="13"/>
  <c r="P2836" i="9"/>
  <c r="O88" i="13"/>
  <c r="O2836" i="9"/>
  <c r="N88" i="13"/>
  <c r="N2836" i="9"/>
  <c r="M2836" i="9"/>
  <c r="L88" i="13"/>
  <c r="L2836" i="9"/>
  <c r="K88" i="13"/>
  <c r="K2836" i="9"/>
  <c r="J88" i="13"/>
  <c r="J2836" i="9"/>
  <c r="I88" i="13"/>
  <c r="I2836" i="9"/>
  <c r="H88" i="13"/>
  <c r="H2836" i="9"/>
  <c r="G88" i="13"/>
  <c r="G2836" i="9"/>
  <c r="F2836" i="9"/>
  <c r="E2836" i="9"/>
  <c r="D88" i="13"/>
  <c r="D2836" i="9"/>
  <c r="C88" i="13"/>
  <c r="C2836" i="9"/>
  <c r="B2836" i="9"/>
  <c r="A88" i="13"/>
  <c r="A2836" i="9"/>
  <c r="F87" i="13"/>
  <c r="M87" i="13"/>
  <c r="AB87" i="13"/>
  <c r="AB2835" i="9"/>
  <c r="AA87" i="13"/>
  <c r="AA2835" i="9"/>
  <c r="Z87" i="13"/>
  <c r="Z2835" i="9"/>
  <c r="Y87" i="13"/>
  <c r="Y2835" i="9"/>
  <c r="X87" i="13"/>
  <c r="X2835" i="9"/>
  <c r="W87" i="13"/>
  <c r="W2835" i="9"/>
  <c r="V87" i="13"/>
  <c r="V2835" i="9"/>
  <c r="U87" i="13"/>
  <c r="U2835" i="9"/>
  <c r="T87" i="13"/>
  <c r="T2835" i="9"/>
  <c r="S87" i="13"/>
  <c r="S2835" i="9"/>
  <c r="R87" i="13"/>
  <c r="R2835" i="9"/>
  <c r="Q87" i="13"/>
  <c r="Q2835" i="9"/>
  <c r="P87" i="13"/>
  <c r="P2835" i="9"/>
  <c r="O87" i="13"/>
  <c r="O2835" i="9"/>
  <c r="N87" i="13"/>
  <c r="N2835" i="9"/>
  <c r="M2835" i="9"/>
  <c r="L87" i="13"/>
  <c r="L2835" i="9"/>
  <c r="K87" i="13"/>
  <c r="K2835" i="9"/>
  <c r="J87" i="13"/>
  <c r="J2835" i="9"/>
  <c r="I87" i="13"/>
  <c r="I2835" i="9"/>
  <c r="H87" i="13"/>
  <c r="H2835" i="9"/>
  <c r="G87" i="13"/>
  <c r="G2835" i="9"/>
  <c r="F2835" i="9"/>
  <c r="E2835" i="9"/>
  <c r="D87" i="13"/>
  <c r="D2835" i="9"/>
  <c r="C87" i="13"/>
  <c r="C2835" i="9"/>
  <c r="B2835" i="9"/>
  <c r="A87" i="13"/>
  <c r="A2835" i="9"/>
  <c r="F86" i="13"/>
  <c r="M86" i="13"/>
  <c r="AB86" i="13"/>
  <c r="AB2834" i="9"/>
  <c r="AA86" i="13"/>
  <c r="AA2834" i="9"/>
  <c r="Z86" i="13"/>
  <c r="Z2834" i="9"/>
  <c r="Y86" i="13"/>
  <c r="Y2834" i="9"/>
  <c r="X86" i="13"/>
  <c r="X2834" i="9"/>
  <c r="W86" i="13"/>
  <c r="W2834" i="9"/>
  <c r="V86" i="13"/>
  <c r="V2834" i="9"/>
  <c r="U86" i="13"/>
  <c r="U2834" i="9"/>
  <c r="T86" i="13"/>
  <c r="T2834" i="9"/>
  <c r="S86" i="13"/>
  <c r="S2834" i="9"/>
  <c r="R86" i="13"/>
  <c r="R2834" i="9"/>
  <c r="Q86" i="13"/>
  <c r="Q2834" i="9"/>
  <c r="P86" i="13"/>
  <c r="P2834" i="9"/>
  <c r="O86" i="13"/>
  <c r="O2834" i="9"/>
  <c r="N86" i="13"/>
  <c r="N2834" i="9"/>
  <c r="M2834" i="9"/>
  <c r="L86" i="13"/>
  <c r="L2834" i="9"/>
  <c r="K86" i="13"/>
  <c r="K2834" i="9"/>
  <c r="J86" i="13"/>
  <c r="J2834" i="9"/>
  <c r="I86" i="13"/>
  <c r="I2834" i="9"/>
  <c r="H86" i="13"/>
  <c r="H2834" i="9"/>
  <c r="G86" i="13"/>
  <c r="G2834" i="9"/>
  <c r="F2834" i="9"/>
  <c r="E2834" i="9"/>
  <c r="D86" i="13"/>
  <c r="D2834" i="9"/>
  <c r="C86" i="13"/>
  <c r="C2834" i="9"/>
  <c r="B2834" i="9"/>
  <c r="A86" i="13"/>
  <c r="A2834" i="9"/>
  <c r="F85" i="13"/>
  <c r="M85" i="13"/>
  <c r="AB85" i="13"/>
  <c r="AB2833" i="9"/>
  <c r="AA85" i="13"/>
  <c r="AA2833" i="9"/>
  <c r="Z85" i="13"/>
  <c r="Z2833" i="9"/>
  <c r="Y85" i="13"/>
  <c r="Y2833" i="9"/>
  <c r="X85" i="13"/>
  <c r="X2833" i="9"/>
  <c r="W85" i="13"/>
  <c r="W2833" i="9"/>
  <c r="V85" i="13"/>
  <c r="V2833" i="9"/>
  <c r="U85" i="13"/>
  <c r="U2833" i="9"/>
  <c r="T85" i="13"/>
  <c r="T2833" i="9"/>
  <c r="S85" i="13"/>
  <c r="S2833" i="9"/>
  <c r="R85" i="13"/>
  <c r="R2833" i="9"/>
  <c r="Q85" i="13"/>
  <c r="Q2833" i="9"/>
  <c r="P85" i="13"/>
  <c r="P2833" i="9"/>
  <c r="O85" i="13"/>
  <c r="O2833" i="9"/>
  <c r="N85" i="13"/>
  <c r="N2833" i="9"/>
  <c r="M2833" i="9"/>
  <c r="L85" i="13"/>
  <c r="L2833" i="9"/>
  <c r="K85" i="13"/>
  <c r="K2833" i="9"/>
  <c r="J85" i="13"/>
  <c r="J2833" i="9"/>
  <c r="I85" i="13"/>
  <c r="I2833" i="9"/>
  <c r="H85" i="13"/>
  <c r="H2833" i="9"/>
  <c r="G85" i="13"/>
  <c r="G2833" i="9"/>
  <c r="F2833" i="9"/>
  <c r="E2833" i="9"/>
  <c r="D85" i="13"/>
  <c r="D2833" i="9"/>
  <c r="C85" i="13"/>
  <c r="C2833" i="9"/>
  <c r="B2833" i="9"/>
  <c r="A85" i="13"/>
  <c r="A2833" i="9"/>
  <c r="F84" i="13"/>
  <c r="M84" i="13"/>
  <c r="AB84" i="13"/>
  <c r="AB2832" i="9"/>
  <c r="AA84" i="13"/>
  <c r="AA2832" i="9"/>
  <c r="Z84" i="13"/>
  <c r="Z2832" i="9"/>
  <c r="Y84" i="13"/>
  <c r="Y2832" i="9"/>
  <c r="X84" i="13"/>
  <c r="X2832" i="9"/>
  <c r="W84" i="13"/>
  <c r="W2832" i="9"/>
  <c r="V84" i="13"/>
  <c r="V2832" i="9"/>
  <c r="U84" i="13"/>
  <c r="U2832" i="9"/>
  <c r="T84" i="13"/>
  <c r="T2832" i="9"/>
  <c r="S84" i="13"/>
  <c r="S2832" i="9"/>
  <c r="R84" i="13"/>
  <c r="R2832" i="9"/>
  <c r="Q84" i="13"/>
  <c r="Q2832" i="9"/>
  <c r="P84" i="13"/>
  <c r="P2832" i="9"/>
  <c r="O84" i="13"/>
  <c r="O2832" i="9"/>
  <c r="N84" i="13"/>
  <c r="N2832" i="9"/>
  <c r="M2832" i="9"/>
  <c r="L84" i="13"/>
  <c r="L2832" i="9"/>
  <c r="K84" i="13"/>
  <c r="K2832" i="9"/>
  <c r="J84" i="13"/>
  <c r="J2832" i="9"/>
  <c r="I84" i="13"/>
  <c r="I2832" i="9"/>
  <c r="H84" i="13"/>
  <c r="H2832" i="9"/>
  <c r="G84" i="13"/>
  <c r="G2832" i="9"/>
  <c r="F2832" i="9"/>
  <c r="E2832" i="9"/>
  <c r="D84" i="13"/>
  <c r="D2832" i="9"/>
  <c r="C84" i="13"/>
  <c r="C2832" i="9"/>
  <c r="B2832" i="9"/>
  <c r="A84" i="13"/>
  <c r="A2832" i="9"/>
  <c r="F83" i="13"/>
  <c r="M83" i="13"/>
  <c r="AB83" i="13"/>
  <c r="AB2831" i="9"/>
  <c r="AA83" i="13"/>
  <c r="AA2831" i="9"/>
  <c r="Z83" i="13"/>
  <c r="Z2831" i="9"/>
  <c r="Y83" i="13"/>
  <c r="Y2831" i="9"/>
  <c r="X83" i="13"/>
  <c r="X2831" i="9"/>
  <c r="W83" i="13"/>
  <c r="W2831" i="9"/>
  <c r="V83" i="13"/>
  <c r="V2831" i="9"/>
  <c r="U83" i="13"/>
  <c r="U2831" i="9"/>
  <c r="T83" i="13"/>
  <c r="T2831" i="9"/>
  <c r="S83" i="13"/>
  <c r="S2831" i="9"/>
  <c r="R83" i="13"/>
  <c r="R2831" i="9"/>
  <c r="Q83" i="13"/>
  <c r="Q2831" i="9"/>
  <c r="P83" i="13"/>
  <c r="P2831" i="9"/>
  <c r="O83" i="13"/>
  <c r="O2831" i="9"/>
  <c r="N83" i="13"/>
  <c r="N2831" i="9"/>
  <c r="M2831" i="9"/>
  <c r="L83" i="13"/>
  <c r="L2831" i="9"/>
  <c r="K83" i="13"/>
  <c r="K2831" i="9"/>
  <c r="J83" i="13"/>
  <c r="J2831" i="9"/>
  <c r="I83" i="13"/>
  <c r="I2831" i="9"/>
  <c r="H83" i="13"/>
  <c r="H2831" i="9"/>
  <c r="G83" i="13"/>
  <c r="G2831" i="9"/>
  <c r="F2831" i="9"/>
  <c r="E2831" i="9"/>
  <c r="D83" i="13"/>
  <c r="D2831" i="9"/>
  <c r="C83" i="13"/>
  <c r="C2831" i="9"/>
  <c r="B2831" i="9"/>
  <c r="A83" i="13"/>
  <c r="A2831" i="9"/>
  <c r="F82" i="13"/>
  <c r="M82" i="13"/>
  <c r="AB82" i="13"/>
  <c r="AB2830" i="9"/>
  <c r="AA82" i="13"/>
  <c r="AA2830" i="9"/>
  <c r="Z82" i="13"/>
  <c r="Z2830" i="9"/>
  <c r="Y82" i="13"/>
  <c r="Y2830" i="9"/>
  <c r="X82" i="13"/>
  <c r="X2830" i="9"/>
  <c r="W82" i="13"/>
  <c r="W2830" i="9"/>
  <c r="V82" i="13"/>
  <c r="V2830" i="9"/>
  <c r="U82" i="13"/>
  <c r="U2830" i="9"/>
  <c r="T82" i="13"/>
  <c r="T2830" i="9"/>
  <c r="S82" i="13"/>
  <c r="S2830" i="9"/>
  <c r="R82" i="13"/>
  <c r="R2830" i="9"/>
  <c r="Q82" i="13"/>
  <c r="Q2830" i="9"/>
  <c r="P82" i="13"/>
  <c r="P2830" i="9"/>
  <c r="O82" i="13"/>
  <c r="O2830" i="9"/>
  <c r="N82" i="13"/>
  <c r="N2830" i="9"/>
  <c r="M2830" i="9"/>
  <c r="L82" i="13"/>
  <c r="L2830" i="9"/>
  <c r="K82" i="13"/>
  <c r="K2830" i="9"/>
  <c r="J82" i="13"/>
  <c r="J2830" i="9"/>
  <c r="I82" i="13"/>
  <c r="I2830" i="9"/>
  <c r="H82" i="13"/>
  <c r="H2830" i="9"/>
  <c r="G82" i="13"/>
  <c r="G2830" i="9"/>
  <c r="F2830" i="9"/>
  <c r="E2830" i="9"/>
  <c r="D82" i="13"/>
  <c r="D2830" i="9"/>
  <c r="C82" i="13"/>
  <c r="C2830" i="9"/>
  <c r="B2830" i="9"/>
  <c r="A82" i="13"/>
  <c r="A2830" i="9"/>
  <c r="F81" i="13"/>
  <c r="M81" i="13"/>
  <c r="AB81" i="13"/>
  <c r="AB2829" i="9"/>
  <c r="AA81" i="13"/>
  <c r="AA2829" i="9"/>
  <c r="Z81" i="13"/>
  <c r="Z2829" i="9"/>
  <c r="Y81" i="13"/>
  <c r="Y2829" i="9"/>
  <c r="X81" i="13"/>
  <c r="X2829" i="9"/>
  <c r="W81" i="13"/>
  <c r="W2829" i="9"/>
  <c r="V81" i="13"/>
  <c r="V2829" i="9"/>
  <c r="U81" i="13"/>
  <c r="U2829" i="9"/>
  <c r="T81" i="13"/>
  <c r="T2829" i="9"/>
  <c r="S81" i="13"/>
  <c r="S2829" i="9"/>
  <c r="R81" i="13"/>
  <c r="R2829" i="9"/>
  <c r="Q81" i="13"/>
  <c r="Q2829" i="9"/>
  <c r="P81" i="13"/>
  <c r="P2829" i="9"/>
  <c r="O81" i="13"/>
  <c r="O2829" i="9"/>
  <c r="N81" i="13"/>
  <c r="N2829" i="9"/>
  <c r="M2829" i="9"/>
  <c r="L81" i="13"/>
  <c r="L2829" i="9"/>
  <c r="K81" i="13"/>
  <c r="K2829" i="9"/>
  <c r="J81" i="13"/>
  <c r="J2829" i="9"/>
  <c r="I81" i="13"/>
  <c r="I2829" i="9"/>
  <c r="H81" i="13"/>
  <c r="H2829" i="9"/>
  <c r="G81" i="13"/>
  <c r="G2829" i="9"/>
  <c r="F2829" i="9"/>
  <c r="E2829" i="9"/>
  <c r="D81" i="13"/>
  <c r="D2829" i="9"/>
  <c r="C81" i="13"/>
  <c r="C2829" i="9"/>
  <c r="B2829" i="9"/>
  <c r="A81" i="13"/>
  <c r="A2829" i="9"/>
  <c r="F80" i="13"/>
  <c r="M80" i="13"/>
  <c r="AB80" i="13"/>
  <c r="AB2828" i="9"/>
  <c r="AA80" i="13"/>
  <c r="AA2828" i="9"/>
  <c r="Z80" i="13"/>
  <c r="Z2828" i="9"/>
  <c r="Y80" i="13"/>
  <c r="Y2828" i="9"/>
  <c r="X80" i="13"/>
  <c r="X2828" i="9"/>
  <c r="W80" i="13"/>
  <c r="W2828" i="9"/>
  <c r="V80" i="13"/>
  <c r="V2828" i="9"/>
  <c r="U80" i="13"/>
  <c r="U2828" i="9"/>
  <c r="T80" i="13"/>
  <c r="T2828" i="9"/>
  <c r="S80" i="13"/>
  <c r="S2828" i="9"/>
  <c r="R80" i="13"/>
  <c r="R2828" i="9"/>
  <c r="Q80" i="13"/>
  <c r="Q2828" i="9"/>
  <c r="P80" i="13"/>
  <c r="P2828" i="9"/>
  <c r="O80" i="13"/>
  <c r="O2828" i="9"/>
  <c r="N80" i="13"/>
  <c r="N2828" i="9"/>
  <c r="M2828" i="9"/>
  <c r="L80" i="13"/>
  <c r="L2828" i="9"/>
  <c r="K80" i="13"/>
  <c r="K2828" i="9"/>
  <c r="J80" i="13"/>
  <c r="J2828" i="9"/>
  <c r="I80" i="13"/>
  <c r="I2828" i="9"/>
  <c r="H80" i="13"/>
  <c r="H2828" i="9"/>
  <c r="G80" i="13"/>
  <c r="G2828" i="9"/>
  <c r="F2828" i="9"/>
  <c r="E2828" i="9"/>
  <c r="D80" i="13"/>
  <c r="D2828" i="9"/>
  <c r="C80" i="13"/>
  <c r="C2828" i="9"/>
  <c r="B2828" i="9"/>
  <c r="A80" i="13"/>
  <c r="A2828" i="9"/>
  <c r="F79" i="13"/>
  <c r="M79" i="13"/>
  <c r="AB79" i="13"/>
  <c r="AB2827" i="9"/>
  <c r="AA79" i="13"/>
  <c r="AA2827" i="9"/>
  <c r="Z79" i="13"/>
  <c r="Z2827" i="9"/>
  <c r="Y79" i="13"/>
  <c r="Y2827" i="9"/>
  <c r="X79" i="13"/>
  <c r="X2827" i="9"/>
  <c r="W79" i="13"/>
  <c r="W2827" i="9"/>
  <c r="V79" i="13"/>
  <c r="V2827" i="9"/>
  <c r="U79" i="13"/>
  <c r="U2827" i="9"/>
  <c r="T79" i="13"/>
  <c r="T2827" i="9"/>
  <c r="S79" i="13"/>
  <c r="S2827" i="9"/>
  <c r="R79" i="13"/>
  <c r="R2827" i="9"/>
  <c r="Q79" i="13"/>
  <c r="Q2827" i="9"/>
  <c r="P79" i="13"/>
  <c r="P2827" i="9"/>
  <c r="O79" i="13"/>
  <c r="O2827" i="9"/>
  <c r="N79" i="13"/>
  <c r="N2827" i="9"/>
  <c r="M2827" i="9"/>
  <c r="L79" i="13"/>
  <c r="L2827" i="9"/>
  <c r="K79" i="13"/>
  <c r="K2827" i="9"/>
  <c r="J79" i="13"/>
  <c r="J2827" i="9"/>
  <c r="I79" i="13"/>
  <c r="I2827" i="9"/>
  <c r="H79" i="13"/>
  <c r="H2827" i="9"/>
  <c r="G79" i="13"/>
  <c r="G2827" i="9"/>
  <c r="F2827" i="9"/>
  <c r="E2827" i="9"/>
  <c r="D79" i="13"/>
  <c r="D2827" i="9"/>
  <c r="C79" i="13"/>
  <c r="C2827" i="9"/>
  <c r="B2827" i="9"/>
  <c r="A79" i="13"/>
  <c r="A2827" i="9"/>
  <c r="F78" i="13"/>
  <c r="M78" i="13"/>
  <c r="AB78" i="13"/>
  <c r="AB2826" i="9"/>
  <c r="AA78" i="13"/>
  <c r="AA2826" i="9"/>
  <c r="Z78" i="13"/>
  <c r="Z2826" i="9"/>
  <c r="Y78" i="13"/>
  <c r="Y2826" i="9"/>
  <c r="X78" i="13"/>
  <c r="X2826" i="9"/>
  <c r="W78" i="13"/>
  <c r="W2826" i="9"/>
  <c r="V78" i="13"/>
  <c r="V2826" i="9"/>
  <c r="U78" i="13"/>
  <c r="U2826" i="9"/>
  <c r="T78" i="13"/>
  <c r="T2826" i="9"/>
  <c r="S78" i="13"/>
  <c r="S2826" i="9"/>
  <c r="R78" i="13"/>
  <c r="R2826" i="9"/>
  <c r="Q78" i="13"/>
  <c r="Q2826" i="9"/>
  <c r="P78" i="13"/>
  <c r="P2826" i="9"/>
  <c r="O78" i="13"/>
  <c r="O2826" i="9"/>
  <c r="N78" i="13"/>
  <c r="N2826" i="9"/>
  <c r="M2826" i="9"/>
  <c r="L78" i="13"/>
  <c r="L2826" i="9"/>
  <c r="K78" i="13"/>
  <c r="K2826" i="9"/>
  <c r="J78" i="13"/>
  <c r="J2826" i="9"/>
  <c r="I78" i="13"/>
  <c r="I2826" i="9"/>
  <c r="H78" i="13"/>
  <c r="H2826" i="9"/>
  <c r="G78" i="13"/>
  <c r="G2826" i="9"/>
  <c r="F2826" i="9"/>
  <c r="E2826" i="9"/>
  <c r="D78" i="13"/>
  <c r="D2826" i="9"/>
  <c r="C78" i="13"/>
  <c r="C2826" i="9"/>
  <c r="B2826" i="9"/>
  <c r="A78" i="13"/>
  <c r="A2826" i="9"/>
  <c r="F77" i="13"/>
  <c r="M77" i="13"/>
  <c r="AB77" i="13"/>
  <c r="AB2825" i="9"/>
  <c r="AA77" i="13"/>
  <c r="AA2825" i="9"/>
  <c r="Z77" i="13"/>
  <c r="Z2825" i="9"/>
  <c r="Y77" i="13"/>
  <c r="Y2825" i="9"/>
  <c r="X77" i="13"/>
  <c r="X2825" i="9"/>
  <c r="W77" i="13"/>
  <c r="W2825" i="9"/>
  <c r="V77" i="13"/>
  <c r="V2825" i="9"/>
  <c r="U77" i="13"/>
  <c r="U2825" i="9"/>
  <c r="T77" i="13"/>
  <c r="T2825" i="9"/>
  <c r="S77" i="13"/>
  <c r="S2825" i="9"/>
  <c r="R77" i="13"/>
  <c r="R2825" i="9"/>
  <c r="Q77" i="13"/>
  <c r="Q2825" i="9"/>
  <c r="P77" i="13"/>
  <c r="P2825" i="9"/>
  <c r="O77" i="13"/>
  <c r="O2825" i="9"/>
  <c r="N77" i="13"/>
  <c r="N2825" i="9"/>
  <c r="M2825" i="9"/>
  <c r="L77" i="13"/>
  <c r="L2825" i="9"/>
  <c r="K77" i="13"/>
  <c r="K2825" i="9"/>
  <c r="J77" i="13"/>
  <c r="J2825" i="9"/>
  <c r="I77" i="13"/>
  <c r="I2825" i="9"/>
  <c r="H77" i="13"/>
  <c r="H2825" i="9"/>
  <c r="G77" i="13"/>
  <c r="G2825" i="9"/>
  <c r="F2825" i="9"/>
  <c r="E2825" i="9"/>
  <c r="D77" i="13"/>
  <c r="D2825" i="9"/>
  <c r="C77" i="13"/>
  <c r="C2825" i="9"/>
  <c r="B2825" i="9"/>
  <c r="A77" i="13"/>
  <c r="A2825" i="9"/>
  <c r="F76" i="13"/>
  <c r="M76" i="13"/>
  <c r="AB76" i="13"/>
  <c r="AB2824" i="9"/>
  <c r="AA76" i="13"/>
  <c r="AA2824" i="9"/>
  <c r="Z76" i="13"/>
  <c r="Z2824" i="9"/>
  <c r="Y76" i="13"/>
  <c r="Y2824" i="9"/>
  <c r="X76" i="13"/>
  <c r="X2824" i="9"/>
  <c r="W76" i="13"/>
  <c r="W2824" i="9"/>
  <c r="V76" i="13"/>
  <c r="V2824" i="9"/>
  <c r="U76" i="13"/>
  <c r="U2824" i="9"/>
  <c r="T76" i="13"/>
  <c r="T2824" i="9"/>
  <c r="S76" i="13"/>
  <c r="S2824" i="9"/>
  <c r="R76" i="13"/>
  <c r="R2824" i="9"/>
  <c r="Q76" i="13"/>
  <c r="Q2824" i="9"/>
  <c r="P76" i="13"/>
  <c r="P2824" i="9"/>
  <c r="O76" i="13"/>
  <c r="O2824" i="9"/>
  <c r="N76" i="13"/>
  <c r="N2824" i="9"/>
  <c r="M2824" i="9"/>
  <c r="L76" i="13"/>
  <c r="L2824" i="9"/>
  <c r="K76" i="13"/>
  <c r="K2824" i="9"/>
  <c r="J76" i="13"/>
  <c r="J2824" i="9"/>
  <c r="I76" i="13"/>
  <c r="I2824" i="9"/>
  <c r="H76" i="13"/>
  <c r="H2824" i="9"/>
  <c r="G76" i="13"/>
  <c r="G2824" i="9"/>
  <c r="F2824" i="9"/>
  <c r="E2824" i="9"/>
  <c r="D76" i="13"/>
  <c r="D2824" i="9"/>
  <c r="C76" i="13"/>
  <c r="C2824" i="9"/>
  <c r="B2824" i="9"/>
  <c r="A76" i="13"/>
  <c r="A2824" i="9"/>
  <c r="F75" i="13"/>
  <c r="M75" i="13"/>
  <c r="AB75" i="13"/>
  <c r="AB2823" i="9"/>
  <c r="AA75" i="13"/>
  <c r="AA2823" i="9"/>
  <c r="Z75" i="13"/>
  <c r="Z2823" i="9"/>
  <c r="Y75" i="13"/>
  <c r="Y2823" i="9"/>
  <c r="X75" i="13"/>
  <c r="X2823" i="9"/>
  <c r="W75" i="13"/>
  <c r="W2823" i="9"/>
  <c r="V75" i="13"/>
  <c r="V2823" i="9"/>
  <c r="U75" i="13"/>
  <c r="U2823" i="9"/>
  <c r="T75" i="13"/>
  <c r="T2823" i="9"/>
  <c r="S75" i="13"/>
  <c r="S2823" i="9"/>
  <c r="R75" i="13"/>
  <c r="R2823" i="9"/>
  <c r="Q75" i="13"/>
  <c r="Q2823" i="9"/>
  <c r="P75" i="13"/>
  <c r="P2823" i="9"/>
  <c r="O75" i="13"/>
  <c r="O2823" i="9"/>
  <c r="N75" i="13"/>
  <c r="N2823" i="9"/>
  <c r="M2823" i="9"/>
  <c r="L75" i="13"/>
  <c r="L2823" i="9"/>
  <c r="K75" i="13"/>
  <c r="K2823" i="9"/>
  <c r="J75" i="13"/>
  <c r="J2823" i="9"/>
  <c r="I75" i="13"/>
  <c r="I2823" i="9"/>
  <c r="H75" i="13"/>
  <c r="H2823" i="9"/>
  <c r="G75" i="13"/>
  <c r="G2823" i="9"/>
  <c r="F2823" i="9"/>
  <c r="E2823" i="9"/>
  <c r="D75" i="13"/>
  <c r="D2823" i="9"/>
  <c r="C75" i="13"/>
  <c r="C2823" i="9"/>
  <c r="B2823" i="9"/>
  <c r="A75" i="13"/>
  <c r="A2823" i="9"/>
  <c r="F74" i="13"/>
  <c r="M74" i="13"/>
  <c r="AB74" i="13"/>
  <c r="AB2822" i="9"/>
  <c r="AA74" i="13"/>
  <c r="AA2822" i="9"/>
  <c r="Z74" i="13"/>
  <c r="Z2822" i="9"/>
  <c r="Y74" i="13"/>
  <c r="Y2822" i="9"/>
  <c r="X74" i="13"/>
  <c r="X2822" i="9"/>
  <c r="W74" i="13"/>
  <c r="W2822" i="9"/>
  <c r="V74" i="13"/>
  <c r="V2822" i="9"/>
  <c r="U74" i="13"/>
  <c r="U2822" i="9"/>
  <c r="T74" i="13"/>
  <c r="T2822" i="9"/>
  <c r="S74" i="13"/>
  <c r="S2822" i="9"/>
  <c r="R74" i="13"/>
  <c r="R2822" i="9"/>
  <c r="Q74" i="13"/>
  <c r="Q2822" i="9"/>
  <c r="P74" i="13"/>
  <c r="P2822" i="9"/>
  <c r="O74" i="13"/>
  <c r="O2822" i="9"/>
  <c r="N74" i="13"/>
  <c r="N2822" i="9"/>
  <c r="M2822" i="9"/>
  <c r="L74" i="13"/>
  <c r="L2822" i="9"/>
  <c r="K74" i="13"/>
  <c r="K2822" i="9"/>
  <c r="J74" i="13"/>
  <c r="J2822" i="9"/>
  <c r="I74" i="13"/>
  <c r="I2822" i="9"/>
  <c r="H74" i="13"/>
  <c r="H2822" i="9"/>
  <c r="G74" i="13"/>
  <c r="G2822" i="9"/>
  <c r="F2822" i="9"/>
  <c r="E2822" i="9"/>
  <c r="D74" i="13"/>
  <c r="D2822" i="9"/>
  <c r="C74" i="13"/>
  <c r="C2822" i="9"/>
  <c r="B2822" i="9"/>
  <c r="A74" i="13"/>
  <c r="A2822" i="9"/>
  <c r="F73" i="13"/>
  <c r="M73" i="13"/>
  <c r="AB73" i="13"/>
  <c r="AB2821" i="9"/>
  <c r="AA73" i="13"/>
  <c r="AA2821" i="9"/>
  <c r="Z73" i="13"/>
  <c r="Z2821" i="9"/>
  <c r="Y73" i="13"/>
  <c r="Y2821" i="9"/>
  <c r="X73" i="13"/>
  <c r="X2821" i="9"/>
  <c r="W73" i="13"/>
  <c r="W2821" i="9"/>
  <c r="V73" i="13"/>
  <c r="V2821" i="9"/>
  <c r="U73" i="13"/>
  <c r="U2821" i="9"/>
  <c r="T73" i="13"/>
  <c r="T2821" i="9"/>
  <c r="S73" i="13"/>
  <c r="S2821" i="9"/>
  <c r="R73" i="13"/>
  <c r="R2821" i="9"/>
  <c r="Q73" i="13"/>
  <c r="Q2821" i="9"/>
  <c r="P73" i="13"/>
  <c r="P2821" i="9"/>
  <c r="O73" i="13"/>
  <c r="O2821" i="9"/>
  <c r="N73" i="13"/>
  <c r="N2821" i="9"/>
  <c r="M2821" i="9"/>
  <c r="L73" i="13"/>
  <c r="L2821" i="9"/>
  <c r="K73" i="13"/>
  <c r="K2821" i="9"/>
  <c r="J73" i="13"/>
  <c r="J2821" i="9"/>
  <c r="I73" i="13"/>
  <c r="I2821" i="9"/>
  <c r="H73" i="13"/>
  <c r="H2821" i="9"/>
  <c r="G73" i="13"/>
  <c r="G2821" i="9"/>
  <c r="F2821" i="9"/>
  <c r="E2821" i="9"/>
  <c r="D73" i="13"/>
  <c r="D2821" i="9"/>
  <c r="C73" i="13"/>
  <c r="C2821" i="9"/>
  <c r="B2821" i="9"/>
  <c r="A73" i="13"/>
  <c r="A2821" i="9"/>
  <c r="F72" i="13"/>
  <c r="M72" i="13"/>
  <c r="AB72" i="13"/>
  <c r="AB2820" i="9"/>
  <c r="AA72" i="13"/>
  <c r="AA2820" i="9"/>
  <c r="Z72" i="13"/>
  <c r="Z2820" i="9"/>
  <c r="Y72" i="13"/>
  <c r="Y2820" i="9"/>
  <c r="X72" i="13"/>
  <c r="X2820" i="9"/>
  <c r="W72" i="13"/>
  <c r="W2820" i="9"/>
  <c r="V72" i="13"/>
  <c r="V2820" i="9"/>
  <c r="U72" i="13"/>
  <c r="U2820" i="9"/>
  <c r="T72" i="13"/>
  <c r="T2820" i="9"/>
  <c r="S72" i="13"/>
  <c r="S2820" i="9"/>
  <c r="R72" i="13"/>
  <c r="R2820" i="9"/>
  <c r="Q72" i="13"/>
  <c r="Q2820" i="9"/>
  <c r="P72" i="13"/>
  <c r="P2820" i="9"/>
  <c r="O72" i="13"/>
  <c r="O2820" i="9"/>
  <c r="N72" i="13"/>
  <c r="N2820" i="9"/>
  <c r="M2820" i="9"/>
  <c r="L72" i="13"/>
  <c r="L2820" i="9"/>
  <c r="K72" i="13"/>
  <c r="K2820" i="9"/>
  <c r="J72" i="13"/>
  <c r="J2820" i="9"/>
  <c r="I72" i="13"/>
  <c r="I2820" i="9"/>
  <c r="H72" i="13"/>
  <c r="H2820" i="9"/>
  <c r="G72" i="13"/>
  <c r="G2820" i="9"/>
  <c r="F2820" i="9"/>
  <c r="E2820" i="9"/>
  <c r="D72" i="13"/>
  <c r="D2820" i="9"/>
  <c r="C72" i="13"/>
  <c r="C2820" i="9"/>
  <c r="B2820" i="9"/>
  <c r="A72" i="13"/>
  <c r="A2820" i="9"/>
  <c r="F71" i="13"/>
  <c r="M71" i="13"/>
  <c r="AB71" i="13"/>
  <c r="AB2819" i="9"/>
  <c r="AA71" i="13"/>
  <c r="AA2819" i="9"/>
  <c r="Z71" i="13"/>
  <c r="Z2819" i="9"/>
  <c r="Y71" i="13"/>
  <c r="Y2819" i="9"/>
  <c r="X71" i="13"/>
  <c r="X2819" i="9"/>
  <c r="W71" i="13"/>
  <c r="W2819" i="9"/>
  <c r="V71" i="13"/>
  <c r="V2819" i="9"/>
  <c r="U71" i="13"/>
  <c r="U2819" i="9"/>
  <c r="T71" i="13"/>
  <c r="T2819" i="9"/>
  <c r="S71" i="13"/>
  <c r="S2819" i="9"/>
  <c r="R71" i="13"/>
  <c r="R2819" i="9"/>
  <c r="Q71" i="13"/>
  <c r="Q2819" i="9"/>
  <c r="P71" i="13"/>
  <c r="P2819" i="9"/>
  <c r="O71" i="13"/>
  <c r="O2819" i="9"/>
  <c r="N71" i="13"/>
  <c r="N2819" i="9"/>
  <c r="M2819" i="9"/>
  <c r="L71" i="13"/>
  <c r="L2819" i="9"/>
  <c r="K71" i="13"/>
  <c r="K2819" i="9"/>
  <c r="J71" i="13"/>
  <c r="J2819" i="9"/>
  <c r="I71" i="13"/>
  <c r="I2819" i="9"/>
  <c r="H71" i="13"/>
  <c r="H2819" i="9"/>
  <c r="G71" i="13"/>
  <c r="G2819" i="9"/>
  <c r="F2819" i="9"/>
  <c r="E2819" i="9"/>
  <c r="D71" i="13"/>
  <c r="D2819" i="9"/>
  <c r="C71" i="13"/>
  <c r="C2819" i="9"/>
  <c r="B2819" i="9"/>
  <c r="A71" i="13"/>
  <c r="A2819" i="9"/>
  <c r="F70" i="13"/>
  <c r="M70" i="13"/>
  <c r="AB70" i="13"/>
  <c r="AB2818" i="9"/>
  <c r="AA70" i="13"/>
  <c r="AA2818" i="9"/>
  <c r="Z70" i="13"/>
  <c r="Z2818" i="9"/>
  <c r="Y70" i="13"/>
  <c r="Y2818" i="9"/>
  <c r="X70" i="13"/>
  <c r="X2818" i="9"/>
  <c r="W70" i="13"/>
  <c r="W2818" i="9"/>
  <c r="V70" i="13"/>
  <c r="V2818" i="9"/>
  <c r="U70" i="13"/>
  <c r="U2818" i="9"/>
  <c r="T70" i="13"/>
  <c r="T2818" i="9"/>
  <c r="S70" i="13"/>
  <c r="S2818" i="9"/>
  <c r="R70" i="13"/>
  <c r="R2818" i="9"/>
  <c r="Q70" i="13"/>
  <c r="Q2818" i="9"/>
  <c r="P70" i="13"/>
  <c r="P2818" i="9"/>
  <c r="O70" i="13"/>
  <c r="O2818" i="9"/>
  <c r="N70" i="13"/>
  <c r="N2818" i="9"/>
  <c r="M2818" i="9"/>
  <c r="L70" i="13"/>
  <c r="L2818" i="9"/>
  <c r="K70" i="13"/>
  <c r="K2818" i="9"/>
  <c r="J70" i="13"/>
  <c r="J2818" i="9"/>
  <c r="I70" i="13"/>
  <c r="I2818" i="9"/>
  <c r="H70" i="13"/>
  <c r="H2818" i="9"/>
  <c r="G70" i="13"/>
  <c r="G2818" i="9"/>
  <c r="F2818" i="9"/>
  <c r="E2818" i="9"/>
  <c r="D70" i="13"/>
  <c r="D2818" i="9"/>
  <c r="C70" i="13"/>
  <c r="C2818" i="9"/>
  <c r="B2818" i="9"/>
  <c r="A70" i="13"/>
  <c r="A2818" i="9"/>
  <c r="F69" i="13"/>
  <c r="M69" i="13"/>
  <c r="AB69" i="13"/>
  <c r="AB2817" i="9"/>
  <c r="AA69" i="13"/>
  <c r="AA2817" i="9"/>
  <c r="Z69" i="13"/>
  <c r="Z2817" i="9"/>
  <c r="Y69" i="13"/>
  <c r="Y2817" i="9"/>
  <c r="X69" i="13"/>
  <c r="X2817" i="9"/>
  <c r="W69" i="13"/>
  <c r="W2817" i="9"/>
  <c r="V69" i="13"/>
  <c r="V2817" i="9"/>
  <c r="U69" i="13"/>
  <c r="U2817" i="9"/>
  <c r="T69" i="13"/>
  <c r="T2817" i="9"/>
  <c r="S69" i="13"/>
  <c r="S2817" i="9"/>
  <c r="R69" i="13"/>
  <c r="R2817" i="9"/>
  <c r="Q69" i="13"/>
  <c r="Q2817" i="9"/>
  <c r="P69" i="13"/>
  <c r="P2817" i="9"/>
  <c r="O69" i="13"/>
  <c r="O2817" i="9"/>
  <c r="N69" i="13"/>
  <c r="N2817" i="9"/>
  <c r="M2817" i="9"/>
  <c r="L69" i="13"/>
  <c r="L2817" i="9"/>
  <c r="K69" i="13"/>
  <c r="K2817" i="9"/>
  <c r="J69" i="13"/>
  <c r="J2817" i="9"/>
  <c r="I69" i="13"/>
  <c r="I2817" i="9"/>
  <c r="H69" i="13"/>
  <c r="H2817" i="9"/>
  <c r="G69" i="13"/>
  <c r="G2817" i="9"/>
  <c r="F2817" i="9"/>
  <c r="E2817" i="9"/>
  <c r="D69" i="13"/>
  <c r="D2817" i="9"/>
  <c r="C69" i="13"/>
  <c r="C2817" i="9"/>
  <c r="B2817" i="9"/>
  <c r="A69" i="13"/>
  <c r="A2817" i="9"/>
  <c r="F68" i="13"/>
  <c r="M68" i="13"/>
  <c r="AB68" i="13"/>
  <c r="AB2816" i="9"/>
  <c r="AA68" i="13"/>
  <c r="AA2816" i="9"/>
  <c r="Z68" i="13"/>
  <c r="Z2816" i="9"/>
  <c r="Y68" i="13"/>
  <c r="Y2816" i="9"/>
  <c r="X68" i="13"/>
  <c r="X2816" i="9"/>
  <c r="W68" i="13"/>
  <c r="W2816" i="9"/>
  <c r="V68" i="13"/>
  <c r="V2816" i="9"/>
  <c r="U68" i="13"/>
  <c r="U2816" i="9"/>
  <c r="T68" i="13"/>
  <c r="T2816" i="9"/>
  <c r="S68" i="13"/>
  <c r="S2816" i="9"/>
  <c r="R68" i="13"/>
  <c r="R2816" i="9"/>
  <c r="Q68" i="13"/>
  <c r="Q2816" i="9"/>
  <c r="P68" i="13"/>
  <c r="P2816" i="9"/>
  <c r="O68" i="13"/>
  <c r="O2816" i="9"/>
  <c r="N68" i="13"/>
  <c r="N2816" i="9"/>
  <c r="M2816" i="9"/>
  <c r="L68" i="13"/>
  <c r="L2816" i="9"/>
  <c r="K68" i="13"/>
  <c r="K2816" i="9"/>
  <c r="J68" i="13"/>
  <c r="J2816" i="9"/>
  <c r="I68" i="13"/>
  <c r="I2816" i="9"/>
  <c r="H68" i="13"/>
  <c r="H2816" i="9"/>
  <c r="G68" i="13"/>
  <c r="G2816" i="9"/>
  <c r="F2816" i="9"/>
  <c r="E2816" i="9"/>
  <c r="D68" i="13"/>
  <c r="D2816" i="9"/>
  <c r="C68" i="13"/>
  <c r="C2816" i="9"/>
  <c r="B2816" i="9"/>
  <c r="A68" i="13"/>
  <c r="A2816" i="9"/>
  <c r="F67" i="13"/>
  <c r="M67" i="13"/>
  <c r="AB67" i="13"/>
  <c r="AB2815" i="9"/>
  <c r="AA67" i="13"/>
  <c r="AA2815" i="9"/>
  <c r="Z67" i="13"/>
  <c r="Z2815" i="9"/>
  <c r="Y67" i="13"/>
  <c r="Y2815" i="9"/>
  <c r="X67" i="13"/>
  <c r="X2815" i="9"/>
  <c r="W67" i="13"/>
  <c r="W2815" i="9"/>
  <c r="V67" i="13"/>
  <c r="V2815" i="9"/>
  <c r="U67" i="13"/>
  <c r="U2815" i="9"/>
  <c r="T67" i="13"/>
  <c r="T2815" i="9"/>
  <c r="S67" i="13"/>
  <c r="S2815" i="9"/>
  <c r="R67" i="13"/>
  <c r="R2815" i="9"/>
  <c r="Q67" i="13"/>
  <c r="Q2815" i="9"/>
  <c r="P67" i="13"/>
  <c r="P2815" i="9"/>
  <c r="O67" i="13"/>
  <c r="O2815" i="9"/>
  <c r="N67" i="13"/>
  <c r="N2815" i="9"/>
  <c r="M2815" i="9"/>
  <c r="L67" i="13"/>
  <c r="L2815" i="9"/>
  <c r="K67" i="13"/>
  <c r="K2815" i="9"/>
  <c r="J67" i="13"/>
  <c r="J2815" i="9"/>
  <c r="I67" i="13"/>
  <c r="I2815" i="9"/>
  <c r="H67" i="13"/>
  <c r="H2815" i="9"/>
  <c r="G67" i="13"/>
  <c r="G2815" i="9"/>
  <c r="F2815" i="9"/>
  <c r="E2815" i="9"/>
  <c r="D67" i="13"/>
  <c r="D2815" i="9"/>
  <c r="C67" i="13"/>
  <c r="C2815" i="9"/>
  <c r="B2815" i="9"/>
  <c r="A67" i="13"/>
  <c r="A2815" i="9"/>
  <c r="F66" i="13"/>
  <c r="M66" i="13"/>
  <c r="AB66" i="13"/>
  <c r="AB2814" i="9"/>
  <c r="AA66" i="13"/>
  <c r="AA2814" i="9"/>
  <c r="Z66" i="13"/>
  <c r="Z2814" i="9"/>
  <c r="Y66" i="13"/>
  <c r="Y2814" i="9"/>
  <c r="X66" i="13"/>
  <c r="X2814" i="9"/>
  <c r="W66" i="13"/>
  <c r="W2814" i="9"/>
  <c r="V66" i="13"/>
  <c r="V2814" i="9"/>
  <c r="U66" i="13"/>
  <c r="U2814" i="9"/>
  <c r="T66" i="13"/>
  <c r="T2814" i="9"/>
  <c r="S66" i="13"/>
  <c r="S2814" i="9"/>
  <c r="R66" i="13"/>
  <c r="R2814" i="9"/>
  <c r="Q66" i="13"/>
  <c r="Q2814" i="9"/>
  <c r="P66" i="13"/>
  <c r="P2814" i="9"/>
  <c r="O66" i="13"/>
  <c r="O2814" i="9"/>
  <c r="N66" i="13"/>
  <c r="N2814" i="9"/>
  <c r="M2814" i="9"/>
  <c r="L66" i="13"/>
  <c r="L2814" i="9"/>
  <c r="K66" i="13"/>
  <c r="K2814" i="9"/>
  <c r="J66" i="13"/>
  <c r="J2814" i="9"/>
  <c r="I66" i="13"/>
  <c r="I2814" i="9"/>
  <c r="H66" i="13"/>
  <c r="H2814" i="9"/>
  <c r="G66" i="13"/>
  <c r="G2814" i="9"/>
  <c r="F2814" i="9"/>
  <c r="E2814" i="9"/>
  <c r="D66" i="13"/>
  <c r="D2814" i="9"/>
  <c r="C66" i="13"/>
  <c r="C2814" i="9"/>
  <c r="B2814" i="9"/>
  <c r="A66" i="13"/>
  <c r="A2814" i="9"/>
  <c r="F65" i="13"/>
  <c r="M65" i="13"/>
  <c r="AB65" i="13"/>
  <c r="AB2813" i="9"/>
  <c r="AA65" i="13"/>
  <c r="AA2813" i="9"/>
  <c r="Z65" i="13"/>
  <c r="Z2813" i="9"/>
  <c r="Y65" i="13"/>
  <c r="Y2813" i="9"/>
  <c r="X65" i="13"/>
  <c r="X2813" i="9"/>
  <c r="W65" i="13"/>
  <c r="W2813" i="9"/>
  <c r="V65" i="13"/>
  <c r="V2813" i="9"/>
  <c r="U65" i="13"/>
  <c r="U2813" i="9"/>
  <c r="T65" i="13"/>
  <c r="T2813" i="9"/>
  <c r="S65" i="13"/>
  <c r="S2813" i="9"/>
  <c r="R65" i="13"/>
  <c r="R2813" i="9"/>
  <c r="Q65" i="13"/>
  <c r="Q2813" i="9"/>
  <c r="P65" i="13"/>
  <c r="P2813" i="9"/>
  <c r="O65" i="13"/>
  <c r="O2813" i="9"/>
  <c r="N65" i="13"/>
  <c r="N2813" i="9"/>
  <c r="M2813" i="9"/>
  <c r="L65" i="13"/>
  <c r="L2813" i="9"/>
  <c r="K65" i="13"/>
  <c r="K2813" i="9"/>
  <c r="J65" i="13"/>
  <c r="J2813" i="9"/>
  <c r="I65" i="13"/>
  <c r="I2813" i="9"/>
  <c r="H65" i="13"/>
  <c r="H2813" i="9"/>
  <c r="G65" i="13"/>
  <c r="G2813" i="9"/>
  <c r="F2813" i="9"/>
  <c r="E2813" i="9"/>
  <c r="D65" i="13"/>
  <c r="D2813" i="9"/>
  <c r="C65" i="13"/>
  <c r="C2813" i="9"/>
  <c r="B2813" i="9"/>
  <c r="A65" i="13"/>
  <c r="A2813" i="9"/>
  <c r="F64" i="13"/>
  <c r="M64" i="13"/>
  <c r="AB64" i="13"/>
  <c r="AB2812" i="9"/>
  <c r="AA64" i="13"/>
  <c r="AA2812" i="9"/>
  <c r="Z64" i="13"/>
  <c r="Z2812" i="9"/>
  <c r="Y64" i="13"/>
  <c r="Y2812" i="9"/>
  <c r="X64" i="13"/>
  <c r="X2812" i="9"/>
  <c r="W64" i="13"/>
  <c r="W2812" i="9"/>
  <c r="V64" i="13"/>
  <c r="V2812" i="9"/>
  <c r="U64" i="13"/>
  <c r="U2812" i="9"/>
  <c r="T64" i="13"/>
  <c r="T2812" i="9"/>
  <c r="S64" i="13"/>
  <c r="S2812" i="9"/>
  <c r="R64" i="13"/>
  <c r="R2812" i="9"/>
  <c r="Q64" i="13"/>
  <c r="Q2812" i="9"/>
  <c r="P64" i="13"/>
  <c r="P2812" i="9"/>
  <c r="O64" i="13"/>
  <c r="O2812" i="9"/>
  <c r="N64" i="13"/>
  <c r="N2812" i="9"/>
  <c r="M2812" i="9"/>
  <c r="L64" i="13"/>
  <c r="L2812" i="9"/>
  <c r="K64" i="13"/>
  <c r="K2812" i="9"/>
  <c r="J64" i="13"/>
  <c r="J2812" i="9"/>
  <c r="I64" i="13"/>
  <c r="I2812" i="9"/>
  <c r="H64" i="13"/>
  <c r="H2812" i="9"/>
  <c r="G64" i="13"/>
  <c r="G2812" i="9"/>
  <c r="F2812" i="9"/>
  <c r="E2812" i="9"/>
  <c r="D64" i="13"/>
  <c r="D2812" i="9"/>
  <c r="C64" i="13"/>
  <c r="C2812" i="9"/>
  <c r="B2812" i="9"/>
  <c r="A64" i="13"/>
  <c r="A2812" i="9"/>
  <c r="F63" i="13"/>
  <c r="M63" i="13"/>
  <c r="AB63" i="13"/>
  <c r="AB2811" i="9"/>
  <c r="AA63" i="13"/>
  <c r="AA2811" i="9"/>
  <c r="Z63" i="13"/>
  <c r="Z2811" i="9"/>
  <c r="Y63" i="13"/>
  <c r="Y2811" i="9"/>
  <c r="X63" i="13"/>
  <c r="X2811" i="9"/>
  <c r="W63" i="13"/>
  <c r="W2811" i="9"/>
  <c r="V63" i="13"/>
  <c r="V2811" i="9"/>
  <c r="U63" i="13"/>
  <c r="U2811" i="9"/>
  <c r="T63" i="13"/>
  <c r="T2811" i="9"/>
  <c r="S63" i="13"/>
  <c r="S2811" i="9"/>
  <c r="R63" i="13"/>
  <c r="R2811" i="9"/>
  <c r="Q63" i="13"/>
  <c r="Q2811" i="9"/>
  <c r="P63" i="13"/>
  <c r="P2811" i="9"/>
  <c r="O63" i="13"/>
  <c r="O2811" i="9"/>
  <c r="N63" i="13"/>
  <c r="N2811" i="9"/>
  <c r="M2811" i="9"/>
  <c r="L63" i="13"/>
  <c r="L2811" i="9"/>
  <c r="K63" i="13"/>
  <c r="K2811" i="9"/>
  <c r="J63" i="13"/>
  <c r="J2811" i="9"/>
  <c r="I63" i="13"/>
  <c r="I2811" i="9"/>
  <c r="H63" i="13"/>
  <c r="H2811" i="9"/>
  <c r="G63" i="13"/>
  <c r="G2811" i="9"/>
  <c r="F2811" i="9"/>
  <c r="E2811" i="9"/>
  <c r="D63" i="13"/>
  <c r="D2811" i="9"/>
  <c r="C63" i="13"/>
  <c r="C2811" i="9"/>
  <c r="B2811" i="9"/>
  <c r="A63" i="13"/>
  <c r="A2811" i="9"/>
  <c r="F62" i="13"/>
  <c r="M62" i="13"/>
  <c r="AB62" i="13"/>
  <c r="AB2810" i="9"/>
  <c r="AA62" i="13"/>
  <c r="AA2810" i="9"/>
  <c r="Z62" i="13"/>
  <c r="Z2810" i="9"/>
  <c r="Y62" i="13"/>
  <c r="Y2810" i="9"/>
  <c r="X62" i="13"/>
  <c r="X2810" i="9"/>
  <c r="W62" i="13"/>
  <c r="W2810" i="9"/>
  <c r="V62" i="13"/>
  <c r="V2810" i="9"/>
  <c r="U62" i="13"/>
  <c r="U2810" i="9"/>
  <c r="T62" i="13"/>
  <c r="T2810" i="9"/>
  <c r="S62" i="13"/>
  <c r="S2810" i="9"/>
  <c r="R62" i="13"/>
  <c r="R2810" i="9"/>
  <c r="Q62" i="13"/>
  <c r="Q2810" i="9"/>
  <c r="P62" i="13"/>
  <c r="P2810" i="9"/>
  <c r="O62" i="13"/>
  <c r="O2810" i="9"/>
  <c r="N62" i="13"/>
  <c r="N2810" i="9"/>
  <c r="M2810" i="9"/>
  <c r="L62" i="13"/>
  <c r="L2810" i="9"/>
  <c r="K62" i="13"/>
  <c r="K2810" i="9"/>
  <c r="J62" i="13"/>
  <c r="J2810" i="9"/>
  <c r="I62" i="13"/>
  <c r="I2810" i="9"/>
  <c r="H62" i="13"/>
  <c r="H2810" i="9"/>
  <c r="G62" i="13"/>
  <c r="G2810" i="9"/>
  <c r="F2810" i="9"/>
  <c r="E2810" i="9"/>
  <c r="D62" i="13"/>
  <c r="D2810" i="9"/>
  <c r="C62" i="13"/>
  <c r="C2810" i="9"/>
  <c r="B2810" i="9"/>
  <c r="A62" i="13"/>
  <c r="A2810" i="9"/>
  <c r="F61" i="13"/>
  <c r="M61" i="13"/>
  <c r="AB61" i="13"/>
  <c r="AB2809" i="9"/>
  <c r="AA61" i="13"/>
  <c r="AA2809" i="9"/>
  <c r="Z61" i="13"/>
  <c r="Z2809" i="9"/>
  <c r="Y61" i="13"/>
  <c r="Y2809" i="9"/>
  <c r="X61" i="13"/>
  <c r="X2809" i="9"/>
  <c r="W61" i="13"/>
  <c r="W2809" i="9"/>
  <c r="V61" i="13"/>
  <c r="V2809" i="9"/>
  <c r="U61" i="13"/>
  <c r="U2809" i="9"/>
  <c r="T61" i="13"/>
  <c r="T2809" i="9"/>
  <c r="S61" i="13"/>
  <c r="S2809" i="9"/>
  <c r="R61" i="13"/>
  <c r="R2809" i="9"/>
  <c r="Q61" i="13"/>
  <c r="Q2809" i="9"/>
  <c r="P61" i="13"/>
  <c r="P2809" i="9"/>
  <c r="O61" i="13"/>
  <c r="O2809" i="9"/>
  <c r="N61" i="13"/>
  <c r="N2809" i="9"/>
  <c r="M2809" i="9"/>
  <c r="L61" i="13"/>
  <c r="L2809" i="9"/>
  <c r="K61" i="13"/>
  <c r="K2809" i="9"/>
  <c r="J61" i="13"/>
  <c r="J2809" i="9"/>
  <c r="I61" i="13"/>
  <c r="I2809" i="9"/>
  <c r="H61" i="13"/>
  <c r="H2809" i="9"/>
  <c r="G61" i="13"/>
  <c r="G2809" i="9"/>
  <c r="F2809" i="9"/>
  <c r="E2809" i="9"/>
  <c r="D61" i="13"/>
  <c r="D2809" i="9"/>
  <c r="C61" i="13"/>
  <c r="C2809" i="9"/>
  <c r="B2809" i="9"/>
  <c r="A61" i="13"/>
  <c r="A2809" i="9"/>
  <c r="F60" i="13"/>
  <c r="M60" i="13"/>
  <c r="AB60" i="13"/>
  <c r="AB2808" i="9"/>
  <c r="AA60" i="13"/>
  <c r="AA2808" i="9"/>
  <c r="Z60" i="13"/>
  <c r="Z2808" i="9"/>
  <c r="Y60" i="13"/>
  <c r="Y2808" i="9"/>
  <c r="X60" i="13"/>
  <c r="X2808" i="9"/>
  <c r="W60" i="13"/>
  <c r="W2808" i="9"/>
  <c r="V60" i="13"/>
  <c r="V2808" i="9"/>
  <c r="U60" i="13"/>
  <c r="U2808" i="9"/>
  <c r="T60" i="13"/>
  <c r="T2808" i="9"/>
  <c r="S60" i="13"/>
  <c r="S2808" i="9"/>
  <c r="R60" i="13"/>
  <c r="R2808" i="9"/>
  <c r="Q60" i="13"/>
  <c r="Q2808" i="9"/>
  <c r="P60" i="13"/>
  <c r="P2808" i="9"/>
  <c r="O60" i="13"/>
  <c r="O2808" i="9"/>
  <c r="N60" i="13"/>
  <c r="N2808" i="9"/>
  <c r="M2808" i="9"/>
  <c r="L60" i="13"/>
  <c r="L2808" i="9"/>
  <c r="K60" i="13"/>
  <c r="K2808" i="9"/>
  <c r="J60" i="13"/>
  <c r="J2808" i="9"/>
  <c r="I60" i="13"/>
  <c r="I2808" i="9"/>
  <c r="H60" i="13"/>
  <c r="H2808" i="9"/>
  <c r="G60" i="13"/>
  <c r="G2808" i="9"/>
  <c r="F2808" i="9"/>
  <c r="E2808" i="9"/>
  <c r="D60" i="13"/>
  <c r="D2808" i="9"/>
  <c r="C60" i="13"/>
  <c r="C2808" i="9"/>
  <c r="B2808" i="9"/>
  <c r="A60" i="13"/>
  <c r="A2808" i="9"/>
  <c r="F59" i="13"/>
  <c r="M59" i="13"/>
  <c r="AB59" i="13"/>
  <c r="AB2807" i="9"/>
  <c r="AA59" i="13"/>
  <c r="AA2807" i="9"/>
  <c r="Z59" i="13"/>
  <c r="Z2807" i="9"/>
  <c r="Y59" i="13"/>
  <c r="Y2807" i="9"/>
  <c r="X59" i="13"/>
  <c r="X2807" i="9"/>
  <c r="W59" i="13"/>
  <c r="W2807" i="9"/>
  <c r="V59" i="13"/>
  <c r="V2807" i="9"/>
  <c r="U59" i="13"/>
  <c r="U2807" i="9"/>
  <c r="T59" i="13"/>
  <c r="T2807" i="9"/>
  <c r="S59" i="13"/>
  <c r="S2807" i="9"/>
  <c r="R59" i="13"/>
  <c r="R2807" i="9"/>
  <c r="Q59" i="13"/>
  <c r="Q2807" i="9"/>
  <c r="P59" i="13"/>
  <c r="P2807" i="9"/>
  <c r="O59" i="13"/>
  <c r="O2807" i="9"/>
  <c r="N59" i="13"/>
  <c r="N2807" i="9"/>
  <c r="M2807" i="9"/>
  <c r="L59" i="13"/>
  <c r="L2807" i="9"/>
  <c r="K59" i="13"/>
  <c r="K2807" i="9"/>
  <c r="J59" i="13"/>
  <c r="J2807" i="9"/>
  <c r="I59" i="13"/>
  <c r="I2807" i="9"/>
  <c r="H59" i="13"/>
  <c r="H2807" i="9"/>
  <c r="G59" i="13"/>
  <c r="G2807" i="9"/>
  <c r="F2807" i="9"/>
  <c r="E2807" i="9"/>
  <c r="D59" i="13"/>
  <c r="D2807" i="9"/>
  <c r="C59" i="13"/>
  <c r="C2807" i="9"/>
  <c r="B2807" i="9"/>
  <c r="A59" i="13"/>
  <c r="A2807" i="9"/>
  <c r="F58" i="13"/>
  <c r="M58" i="13"/>
  <c r="AB58" i="13"/>
  <c r="AB2806" i="9"/>
  <c r="AA58" i="13"/>
  <c r="AA2806" i="9"/>
  <c r="Z58" i="13"/>
  <c r="Z2806" i="9"/>
  <c r="Y58" i="13"/>
  <c r="Y2806" i="9"/>
  <c r="X58" i="13"/>
  <c r="X2806" i="9"/>
  <c r="W58" i="13"/>
  <c r="W2806" i="9"/>
  <c r="V58" i="13"/>
  <c r="V2806" i="9"/>
  <c r="U58" i="13"/>
  <c r="U2806" i="9"/>
  <c r="T58" i="13"/>
  <c r="T2806" i="9"/>
  <c r="S58" i="13"/>
  <c r="S2806" i="9"/>
  <c r="R58" i="13"/>
  <c r="R2806" i="9"/>
  <c r="Q58" i="13"/>
  <c r="Q2806" i="9"/>
  <c r="P58" i="13"/>
  <c r="P2806" i="9"/>
  <c r="O58" i="13"/>
  <c r="O2806" i="9"/>
  <c r="N58" i="13"/>
  <c r="N2806" i="9"/>
  <c r="M2806" i="9"/>
  <c r="L58" i="13"/>
  <c r="L2806" i="9"/>
  <c r="K58" i="13"/>
  <c r="K2806" i="9"/>
  <c r="J58" i="13"/>
  <c r="J2806" i="9"/>
  <c r="I58" i="13"/>
  <c r="I2806" i="9"/>
  <c r="H58" i="13"/>
  <c r="H2806" i="9"/>
  <c r="G58" i="13"/>
  <c r="G2806" i="9"/>
  <c r="F2806" i="9"/>
  <c r="E2806" i="9"/>
  <c r="D58" i="13"/>
  <c r="D2806" i="9"/>
  <c r="C58" i="13"/>
  <c r="C2806" i="9"/>
  <c r="B2806" i="9"/>
  <c r="A58" i="13"/>
  <c r="A2806" i="9"/>
  <c r="F57" i="13"/>
  <c r="M57" i="13"/>
  <c r="AB57" i="13"/>
  <c r="AB2805" i="9"/>
  <c r="AA57" i="13"/>
  <c r="AA2805" i="9"/>
  <c r="Z57" i="13"/>
  <c r="Z2805" i="9"/>
  <c r="Y57" i="13"/>
  <c r="Y2805" i="9"/>
  <c r="X57" i="13"/>
  <c r="X2805" i="9"/>
  <c r="W57" i="13"/>
  <c r="W2805" i="9"/>
  <c r="V57" i="13"/>
  <c r="V2805" i="9"/>
  <c r="U57" i="13"/>
  <c r="U2805" i="9"/>
  <c r="T57" i="13"/>
  <c r="T2805" i="9"/>
  <c r="S57" i="13"/>
  <c r="S2805" i="9"/>
  <c r="R57" i="13"/>
  <c r="R2805" i="9"/>
  <c r="Q57" i="13"/>
  <c r="Q2805" i="9"/>
  <c r="P57" i="13"/>
  <c r="P2805" i="9"/>
  <c r="O57" i="13"/>
  <c r="O2805" i="9"/>
  <c r="N57" i="13"/>
  <c r="N2805" i="9"/>
  <c r="M2805" i="9"/>
  <c r="L57" i="13"/>
  <c r="L2805" i="9"/>
  <c r="K57" i="13"/>
  <c r="K2805" i="9"/>
  <c r="J57" i="13"/>
  <c r="J2805" i="9"/>
  <c r="I57" i="13"/>
  <c r="I2805" i="9"/>
  <c r="H57" i="13"/>
  <c r="H2805" i="9"/>
  <c r="G57" i="13"/>
  <c r="G2805" i="9"/>
  <c r="F2805" i="9"/>
  <c r="E2805" i="9"/>
  <c r="D57" i="13"/>
  <c r="D2805" i="9"/>
  <c r="C57" i="13"/>
  <c r="C2805" i="9"/>
  <c r="B2805" i="9"/>
  <c r="A57" i="13"/>
  <c r="A2805" i="9"/>
  <c r="F56" i="13"/>
  <c r="M56" i="13"/>
  <c r="AB56" i="13"/>
  <c r="AB2804" i="9"/>
  <c r="AA56" i="13"/>
  <c r="AA2804" i="9"/>
  <c r="Z56" i="13"/>
  <c r="Z2804" i="9"/>
  <c r="Y56" i="13"/>
  <c r="Y2804" i="9"/>
  <c r="X56" i="13"/>
  <c r="X2804" i="9"/>
  <c r="W56" i="13"/>
  <c r="W2804" i="9"/>
  <c r="V56" i="13"/>
  <c r="V2804" i="9"/>
  <c r="U56" i="13"/>
  <c r="U2804" i="9"/>
  <c r="T56" i="13"/>
  <c r="T2804" i="9"/>
  <c r="S56" i="13"/>
  <c r="S2804" i="9"/>
  <c r="R56" i="13"/>
  <c r="R2804" i="9"/>
  <c r="Q56" i="13"/>
  <c r="Q2804" i="9"/>
  <c r="P56" i="13"/>
  <c r="P2804" i="9"/>
  <c r="O56" i="13"/>
  <c r="O2804" i="9"/>
  <c r="N56" i="13"/>
  <c r="N2804" i="9"/>
  <c r="M2804" i="9"/>
  <c r="L56" i="13"/>
  <c r="L2804" i="9"/>
  <c r="K56" i="13"/>
  <c r="K2804" i="9"/>
  <c r="J56" i="13"/>
  <c r="J2804" i="9"/>
  <c r="I56" i="13"/>
  <c r="I2804" i="9"/>
  <c r="H56" i="13"/>
  <c r="H2804" i="9"/>
  <c r="G56" i="13"/>
  <c r="G2804" i="9"/>
  <c r="F2804" i="9"/>
  <c r="E2804" i="9"/>
  <c r="D56" i="13"/>
  <c r="D2804" i="9"/>
  <c r="C56" i="13"/>
  <c r="C2804" i="9"/>
  <c r="B2804" i="9"/>
  <c r="A56" i="13"/>
  <c r="A2804" i="9"/>
  <c r="F55" i="13"/>
  <c r="M55" i="13"/>
  <c r="AB55" i="13"/>
  <c r="AB2803" i="9"/>
  <c r="AA55" i="13"/>
  <c r="AA2803" i="9"/>
  <c r="Z55" i="13"/>
  <c r="Z2803" i="9"/>
  <c r="Y55" i="13"/>
  <c r="Y2803" i="9"/>
  <c r="X55" i="13"/>
  <c r="X2803" i="9"/>
  <c r="W55" i="13"/>
  <c r="W2803" i="9"/>
  <c r="V55" i="13"/>
  <c r="V2803" i="9"/>
  <c r="U55" i="13"/>
  <c r="U2803" i="9"/>
  <c r="T55" i="13"/>
  <c r="T2803" i="9"/>
  <c r="S55" i="13"/>
  <c r="S2803" i="9"/>
  <c r="R55" i="13"/>
  <c r="R2803" i="9"/>
  <c r="Q55" i="13"/>
  <c r="Q2803" i="9"/>
  <c r="P55" i="13"/>
  <c r="P2803" i="9"/>
  <c r="O55" i="13"/>
  <c r="O2803" i="9"/>
  <c r="N55" i="13"/>
  <c r="N2803" i="9"/>
  <c r="M2803" i="9"/>
  <c r="L55" i="13"/>
  <c r="L2803" i="9"/>
  <c r="K55" i="13"/>
  <c r="K2803" i="9"/>
  <c r="J55" i="13"/>
  <c r="J2803" i="9"/>
  <c r="I55" i="13"/>
  <c r="I2803" i="9"/>
  <c r="H55" i="13"/>
  <c r="H2803" i="9"/>
  <c r="G55" i="13"/>
  <c r="G2803" i="9"/>
  <c r="F2803" i="9"/>
  <c r="E2803" i="9"/>
  <c r="D55" i="13"/>
  <c r="D2803" i="9"/>
  <c r="C55" i="13"/>
  <c r="C2803" i="9"/>
  <c r="B2803" i="9"/>
  <c r="A55" i="13"/>
  <c r="A2803" i="9"/>
  <c r="F54" i="13"/>
  <c r="M54" i="13"/>
  <c r="AB54" i="13"/>
  <c r="AB2802" i="9"/>
  <c r="AA54" i="13"/>
  <c r="AA2802" i="9"/>
  <c r="Z54" i="13"/>
  <c r="Z2802" i="9"/>
  <c r="Y54" i="13"/>
  <c r="Y2802" i="9"/>
  <c r="X54" i="13"/>
  <c r="X2802" i="9"/>
  <c r="W54" i="13"/>
  <c r="W2802" i="9"/>
  <c r="V54" i="13"/>
  <c r="V2802" i="9"/>
  <c r="U54" i="13"/>
  <c r="U2802" i="9"/>
  <c r="T54" i="13"/>
  <c r="T2802" i="9"/>
  <c r="S54" i="13"/>
  <c r="S2802" i="9"/>
  <c r="R54" i="13"/>
  <c r="R2802" i="9"/>
  <c r="Q54" i="13"/>
  <c r="Q2802" i="9"/>
  <c r="P54" i="13"/>
  <c r="P2802" i="9"/>
  <c r="O54" i="13"/>
  <c r="O2802" i="9"/>
  <c r="N54" i="13"/>
  <c r="N2802" i="9"/>
  <c r="M2802" i="9"/>
  <c r="L54" i="13"/>
  <c r="L2802" i="9"/>
  <c r="K54" i="13"/>
  <c r="K2802" i="9"/>
  <c r="J54" i="13"/>
  <c r="J2802" i="9"/>
  <c r="I54" i="13"/>
  <c r="I2802" i="9"/>
  <c r="H54" i="13"/>
  <c r="H2802" i="9"/>
  <c r="G54" i="13"/>
  <c r="G2802" i="9"/>
  <c r="F2802" i="9"/>
  <c r="E2802" i="9"/>
  <c r="D54" i="13"/>
  <c r="D2802" i="9"/>
  <c r="C54" i="13"/>
  <c r="C2802" i="9"/>
  <c r="B2802" i="9"/>
  <c r="A54" i="13"/>
  <c r="A2802" i="9"/>
  <c r="F53" i="13"/>
  <c r="M53" i="13"/>
  <c r="AB53" i="13"/>
  <c r="AB2801" i="9"/>
  <c r="AA53" i="13"/>
  <c r="AA2801" i="9"/>
  <c r="Z53" i="13"/>
  <c r="Z2801" i="9"/>
  <c r="Y53" i="13"/>
  <c r="Y2801" i="9"/>
  <c r="X53" i="13"/>
  <c r="X2801" i="9"/>
  <c r="W53" i="13"/>
  <c r="W2801" i="9"/>
  <c r="V53" i="13"/>
  <c r="V2801" i="9"/>
  <c r="U53" i="13"/>
  <c r="U2801" i="9"/>
  <c r="T53" i="13"/>
  <c r="T2801" i="9"/>
  <c r="S53" i="13"/>
  <c r="S2801" i="9"/>
  <c r="R53" i="13"/>
  <c r="R2801" i="9"/>
  <c r="Q53" i="13"/>
  <c r="Q2801" i="9"/>
  <c r="P53" i="13"/>
  <c r="P2801" i="9"/>
  <c r="O53" i="13"/>
  <c r="O2801" i="9"/>
  <c r="N53" i="13"/>
  <c r="N2801" i="9"/>
  <c r="M2801" i="9"/>
  <c r="L53" i="13"/>
  <c r="L2801" i="9"/>
  <c r="K53" i="13"/>
  <c r="K2801" i="9"/>
  <c r="J53" i="13"/>
  <c r="J2801" i="9"/>
  <c r="I53" i="13"/>
  <c r="I2801" i="9"/>
  <c r="H53" i="13"/>
  <c r="H2801" i="9"/>
  <c r="G53" i="13"/>
  <c r="G2801" i="9"/>
  <c r="F2801" i="9"/>
  <c r="E2801" i="9"/>
  <c r="D53" i="13"/>
  <c r="D2801" i="9"/>
  <c r="C53" i="13"/>
  <c r="C2801" i="9"/>
  <c r="B2801" i="9"/>
  <c r="A53" i="13"/>
  <c r="A2801" i="9"/>
  <c r="F52" i="13"/>
  <c r="M52" i="13"/>
  <c r="AB52" i="13"/>
  <c r="AB2800" i="9"/>
  <c r="AA52" i="13"/>
  <c r="AA2800" i="9"/>
  <c r="Z52" i="13"/>
  <c r="Z2800" i="9"/>
  <c r="Y52" i="13"/>
  <c r="Y2800" i="9"/>
  <c r="X52" i="13"/>
  <c r="X2800" i="9"/>
  <c r="W52" i="13"/>
  <c r="W2800" i="9"/>
  <c r="V52" i="13"/>
  <c r="V2800" i="9"/>
  <c r="U52" i="13"/>
  <c r="U2800" i="9"/>
  <c r="T52" i="13"/>
  <c r="T2800" i="9"/>
  <c r="S52" i="13"/>
  <c r="S2800" i="9"/>
  <c r="R52" i="13"/>
  <c r="R2800" i="9"/>
  <c r="Q52" i="13"/>
  <c r="Q2800" i="9"/>
  <c r="P52" i="13"/>
  <c r="P2800" i="9"/>
  <c r="O52" i="13"/>
  <c r="O2800" i="9"/>
  <c r="N52" i="13"/>
  <c r="N2800" i="9"/>
  <c r="M2800" i="9"/>
  <c r="L52" i="13"/>
  <c r="L2800" i="9"/>
  <c r="K52" i="13"/>
  <c r="K2800" i="9"/>
  <c r="J52" i="13"/>
  <c r="J2800" i="9"/>
  <c r="I52" i="13"/>
  <c r="I2800" i="9"/>
  <c r="H52" i="13"/>
  <c r="H2800" i="9"/>
  <c r="G52" i="13"/>
  <c r="G2800" i="9"/>
  <c r="F2800" i="9"/>
  <c r="E2800" i="9"/>
  <c r="D52" i="13"/>
  <c r="D2800" i="9"/>
  <c r="C52" i="13"/>
  <c r="C2800" i="9"/>
  <c r="B2800" i="9"/>
  <c r="A52" i="13"/>
  <c r="A2800" i="9"/>
  <c r="F51" i="13"/>
  <c r="M51" i="13"/>
  <c r="AB51" i="13"/>
  <c r="AB2799" i="9"/>
  <c r="AA51" i="13"/>
  <c r="AA2799" i="9"/>
  <c r="Z51" i="13"/>
  <c r="Z2799" i="9"/>
  <c r="Y51" i="13"/>
  <c r="Y2799" i="9"/>
  <c r="X51" i="13"/>
  <c r="X2799" i="9"/>
  <c r="W51" i="13"/>
  <c r="W2799" i="9"/>
  <c r="V51" i="13"/>
  <c r="V2799" i="9"/>
  <c r="U51" i="13"/>
  <c r="U2799" i="9"/>
  <c r="T51" i="13"/>
  <c r="T2799" i="9"/>
  <c r="S51" i="13"/>
  <c r="S2799" i="9"/>
  <c r="R51" i="13"/>
  <c r="R2799" i="9"/>
  <c r="Q51" i="13"/>
  <c r="Q2799" i="9"/>
  <c r="P51" i="13"/>
  <c r="P2799" i="9"/>
  <c r="O51" i="13"/>
  <c r="O2799" i="9"/>
  <c r="N51" i="13"/>
  <c r="N2799" i="9"/>
  <c r="M2799" i="9"/>
  <c r="L51" i="13"/>
  <c r="L2799" i="9"/>
  <c r="K51" i="13"/>
  <c r="K2799" i="9"/>
  <c r="J51" i="13"/>
  <c r="J2799" i="9"/>
  <c r="I51" i="13"/>
  <c r="I2799" i="9"/>
  <c r="H51" i="13"/>
  <c r="H2799" i="9"/>
  <c r="G51" i="13"/>
  <c r="G2799" i="9"/>
  <c r="F2799" i="9"/>
  <c r="E2799" i="9"/>
  <c r="D51" i="13"/>
  <c r="D2799" i="9"/>
  <c r="C51" i="13"/>
  <c r="C2799" i="9"/>
  <c r="B2799" i="9"/>
  <c r="A51" i="13"/>
  <c r="A2799" i="9"/>
  <c r="F50" i="13"/>
  <c r="M50" i="13"/>
  <c r="AB50" i="13"/>
  <c r="AB2798" i="9"/>
  <c r="AA50" i="13"/>
  <c r="AA2798" i="9"/>
  <c r="Z50" i="13"/>
  <c r="Z2798" i="9"/>
  <c r="Y50" i="13"/>
  <c r="Y2798" i="9"/>
  <c r="X50" i="13"/>
  <c r="X2798" i="9"/>
  <c r="W50" i="13"/>
  <c r="W2798" i="9"/>
  <c r="V50" i="13"/>
  <c r="V2798" i="9"/>
  <c r="U50" i="13"/>
  <c r="U2798" i="9"/>
  <c r="T50" i="13"/>
  <c r="T2798" i="9"/>
  <c r="S50" i="13"/>
  <c r="S2798" i="9"/>
  <c r="R50" i="13"/>
  <c r="R2798" i="9"/>
  <c r="Q50" i="13"/>
  <c r="Q2798" i="9"/>
  <c r="P50" i="13"/>
  <c r="P2798" i="9"/>
  <c r="O50" i="13"/>
  <c r="O2798" i="9"/>
  <c r="N50" i="13"/>
  <c r="N2798" i="9"/>
  <c r="M2798" i="9"/>
  <c r="L50" i="13"/>
  <c r="L2798" i="9"/>
  <c r="K50" i="13"/>
  <c r="K2798" i="9"/>
  <c r="J50" i="13"/>
  <c r="J2798" i="9"/>
  <c r="I50" i="13"/>
  <c r="I2798" i="9"/>
  <c r="H50" i="13"/>
  <c r="H2798" i="9"/>
  <c r="G50" i="13"/>
  <c r="G2798" i="9"/>
  <c r="F2798" i="9"/>
  <c r="E2798" i="9"/>
  <c r="D50" i="13"/>
  <c r="D2798" i="9"/>
  <c r="C50" i="13"/>
  <c r="C2798" i="9"/>
  <c r="B2798" i="9"/>
  <c r="A50" i="13"/>
  <c r="A2798" i="9"/>
  <c r="F49" i="13"/>
  <c r="M49" i="13"/>
  <c r="AB49" i="13"/>
  <c r="AB2797" i="9"/>
  <c r="AA49" i="13"/>
  <c r="AA2797" i="9"/>
  <c r="Z49" i="13"/>
  <c r="Z2797" i="9"/>
  <c r="Y49" i="13"/>
  <c r="Y2797" i="9"/>
  <c r="X49" i="13"/>
  <c r="X2797" i="9"/>
  <c r="W49" i="13"/>
  <c r="W2797" i="9"/>
  <c r="V49" i="13"/>
  <c r="V2797" i="9"/>
  <c r="U49" i="13"/>
  <c r="U2797" i="9"/>
  <c r="T49" i="13"/>
  <c r="T2797" i="9"/>
  <c r="S49" i="13"/>
  <c r="S2797" i="9"/>
  <c r="R49" i="13"/>
  <c r="R2797" i="9"/>
  <c r="Q49" i="13"/>
  <c r="Q2797" i="9"/>
  <c r="P49" i="13"/>
  <c r="P2797" i="9"/>
  <c r="O49" i="13"/>
  <c r="O2797" i="9"/>
  <c r="N49" i="13"/>
  <c r="N2797" i="9"/>
  <c r="M2797" i="9"/>
  <c r="L49" i="13"/>
  <c r="L2797" i="9"/>
  <c r="K49" i="13"/>
  <c r="K2797" i="9"/>
  <c r="J49" i="13"/>
  <c r="J2797" i="9"/>
  <c r="I49" i="13"/>
  <c r="I2797" i="9"/>
  <c r="H49" i="13"/>
  <c r="H2797" i="9"/>
  <c r="G49" i="13"/>
  <c r="G2797" i="9"/>
  <c r="F2797" i="9"/>
  <c r="E2797" i="9"/>
  <c r="D49" i="13"/>
  <c r="D2797" i="9"/>
  <c r="C49" i="13"/>
  <c r="C2797" i="9"/>
  <c r="B2797" i="9"/>
  <c r="A49" i="13"/>
  <c r="A2797" i="9"/>
  <c r="F48" i="13"/>
  <c r="M48" i="13"/>
  <c r="AB48" i="13"/>
  <c r="AB2796" i="9"/>
  <c r="AA48" i="13"/>
  <c r="AA2796" i="9"/>
  <c r="Z48" i="13"/>
  <c r="Z2796" i="9"/>
  <c r="Y48" i="13"/>
  <c r="Y2796" i="9"/>
  <c r="X48" i="13"/>
  <c r="X2796" i="9"/>
  <c r="W48" i="13"/>
  <c r="W2796" i="9"/>
  <c r="V48" i="13"/>
  <c r="V2796" i="9"/>
  <c r="U48" i="13"/>
  <c r="U2796" i="9"/>
  <c r="T48" i="13"/>
  <c r="T2796" i="9"/>
  <c r="S48" i="13"/>
  <c r="S2796" i="9"/>
  <c r="R48" i="13"/>
  <c r="R2796" i="9"/>
  <c r="Q48" i="13"/>
  <c r="Q2796" i="9"/>
  <c r="P48" i="13"/>
  <c r="P2796" i="9"/>
  <c r="O48" i="13"/>
  <c r="O2796" i="9"/>
  <c r="N48" i="13"/>
  <c r="N2796" i="9"/>
  <c r="M2796" i="9"/>
  <c r="L48" i="13"/>
  <c r="L2796" i="9"/>
  <c r="K48" i="13"/>
  <c r="K2796" i="9"/>
  <c r="J48" i="13"/>
  <c r="J2796" i="9"/>
  <c r="I48" i="13"/>
  <c r="I2796" i="9"/>
  <c r="H48" i="13"/>
  <c r="H2796" i="9"/>
  <c r="G48" i="13"/>
  <c r="G2796" i="9"/>
  <c r="F2796" i="9"/>
  <c r="E2796" i="9"/>
  <c r="D48" i="13"/>
  <c r="D2796" i="9"/>
  <c r="C48" i="13"/>
  <c r="C2796" i="9"/>
  <c r="B2796" i="9"/>
  <c r="A48" i="13"/>
  <c r="A2796" i="9"/>
  <c r="F47" i="13"/>
  <c r="M47" i="13"/>
  <c r="AB47" i="13"/>
  <c r="AB2795" i="9"/>
  <c r="AA47" i="13"/>
  <c r="AA2795" i="9"/>
  <c r="Z47" i="13"/>
  <c r="Z2795" i="9"/>
  <c r="Y47" i="13"/>
  <c r="Y2795" i="9"/>
  <c r="X47" i="13"/>
  <c r="X2795" i="9"/>
  <c r="W47" i="13"/>
  <c r="W2795" i="9"/>
  <c r="V47" i="13"/>
  <c r="V2795" i="9"/>
  <c r="U47" i="13"/>
  <c r="U2795" i="9"/>
  <c r="T47" i="13"/>
  <c r="T2795" i="9"/>
  <c r="S47" i="13"/>
  <c r="S2795" i="9"/>
  <c r="R47" i="13"/>
  <c r="R2795" i="9"/>
  <c r="Q47" i="13"/>
  <c r="Q2795" i="9"/>
  <c r="P47" i="13"/>
  <c r="P2795" i="9"/>
  <c r="O47" i="13"/>
  <c r="O2795" i="9"/>
  <c r="N47" i="13"/>
  <c r="N2795" i="9"/>
  <c r="M2795" i="9"/>
  <c r="L47" i="13"/>
  <c r="L2795" i="9"/>
  <c r="K47" i="13"/>
  <c r="K2795" i="9"/>
  <c r="J47" i="13"/>
  <c r="J2795" i="9"/>
  <c r="I47" i="13"/>
  <c r="I2795" i="9"/>
  <c r="H47" i="13"/>
  <c r="H2795" i="9"/>
  <c r="G47" i="13"/>
  <c r="G2795" i="9"/>
  <c r="F2795" i="9"/>
  <c r="E2795" i="9"/>
  <c r="D47" i="13"/>
  <c r="D2795" i="9"/>
  <c r="C47" i="13"/>
  <c r="C2795" i="9"/>
  <c r="B2795" i="9"/>
  <c r="A47" i="13"/>
  <c r="A2795" i="9"/>
  <c r="F46" i="13"/>
  <c r="M46" i="13"/>
  <c r="AB46" i="13"/>
  <c r="AB2794" i="9"/>
  <c r="AA46" i="13"/>
  <c r="AA2794" i="9"/>
  <c r="Z46" i="13"/>
  <c r="Z2794" i="9"/>
  <c r="Y46" i="13"/>
  <c r="Y2794" i="9"/>
  <c r="X46" i="13"/>
  <c r="X2794" i="9"/>
  <c r="W46" i="13"/>
  <c r="W2794" i="9"/>
  <c r="V46" i="13"/>
  <c r="V2794" i="9"/>
  <c r="U46" i="13"/>
  <c r="U2794" i="9"/>
  <c r="T46" i="13"/>
  <c r="T2794" i="9"/>
  <c r="S46" i="13"/>
  <c r="S2794" i="9"/>
  <c r="R46" i="13"/>
  <c r="R2794" i="9"/>
  <c r="Q46" i="13"/>
  <c r="Q2794" i="9"/>
  <c r="P46" i="13"/>
  <c r="P2794" i="9"/>
  <c r="O46" i="13"/>
  <c r="O2794" i="9"/>
  <c r="N46" i="13"/>
  <c r="N2794" i="9"/>
  <c r="M2794" i="9"/>
  <c r="L46" i="13"/>
  <c r="L2794" i="9"/>
  <c r="K46" i="13"/>
  <c r="K2794" i="9"/>
  <c r="J46" i="13"/>
  <c r="J2794" i="9"/>
  <c r="I46" i="13"/>
  <c r="I2794" i="9"/>
  <c r="H46" i="13"/>
  <c r="H2794" i="9"/>
  <c r="G46" i="13"/>
  <c r="G2794" i="9"/>
  <c r="F2794" i="9"/>
  <c r="E2794" i="9"/>
  <c r="D46" i="13"/>
  <c r="D2794" i="9"/>
  <c r="C46" i="13"/>
  <c r="C2794" i="9"/>
  <c r="B2794" i="9"/>
  <c r="A46" i="13"/>
  <c r="A2794" i="9"/>
  <c r="F45" i="13"/>
  <c r="M45" i="13"/>
  <c r="AB45" i="13"/>
  <c r="AB2793" i="9"/>
  <c r="AA45" i="13"/>
  <c r="AA2793" i="9"/>
  <c r="Z45" i="13"/>
  <c r="Z2793" i="9"/>
  <c r="Y45" i="13"/>
  <c r="Y2793" i="9"/>
  <c r="X45" i="13"/>
  <c r="X2793" i="9"/>
  <c r="W45" i="13"/>
  <c r="W2793" i="9"/>
  <c r="V45" i="13"/>
  <c r="V2793" i="9"/>
  <c r="U45" i="13"/>
  <c r="U2793" i="9"/>
  <c r="T45" i="13"/>
  <c r="T2793" i="9"/>
  <c r="S45" i="13"/>
  <c r="S2793" i="9"/>
  <c r="R45" i="13"/>
  <c r="R2793" i="9"/>
  <c r="Q45" i="13"/>
  <c r="Q2793" i="9"/>
  <c r="P45" i="13"/>
  <c r="P2793" i="9"/>
  <c r="O45" i="13"/>
  <c r="O2793" i="9"/>
  <c r="N45" i="13"/>
  <c r="N2793" i="9"/>
  <c r="M2793" i="9"/>
  <c r="L45" i="13"/>
  <c r="L2793" i="9"/>
  <c r="K45" i="13"/>
  <c r="K2793" i="9"/>
  <c r="J45" i="13"/>
  <c r="J2793" i="9"/>
  <c r="I45" i="13"/>
  <c r="I2793" i="9"/>
  <c r="H45" i="13"/>
  <c r="H2793" i="9"/>
  <c r="G45" i="13"/>
  <c r="G2793" i="9"/>
  <c r="F2793" i="9"/>
  <c r="E2793" i="9"/>
  <c r="D45" i="13"/>
  <c r="D2793" i="9"/>
  <c r="C45" i="13"/>
  <c r="C2793" i="9"/>
  <c r="B2793" i="9"/>
  <c r="A45" i="13"/>
  <c r="A2793" i="9"/>
  <c r="F44" i="13"/>
  <c r="M44" i="13"/>
  <c r="AB44" i="13"/>
  <c r="AB2792" i="9"/>
  <c r="AA44" i="13"/>
  <c r="AA2792" i="9"/>
  <c r="Z44" i="13"/>
  <c r="Z2792" i="9"/>
  <c r="Y44" i="13"/>
  <c r="Y2792" i="9"/>
  <c r="X44" i="13"/>
  <c r="X2792" i="9"/>
  <c r="W44" i="13"/>
  <c r="W2792" i="9"/>
  <c r="V44" i="13"/>
  <c r="V2792" i="9"/>
  <c r="U44" i="13"/>
  <c r="U2792" i="9"/>
  <c r="T44" i="13"/>
  <c r="T2792" i="9"/>
  <c r="S44" i="13"/>
  <c r="S2792" i="9"/>
  <c r="R44" i="13"/>
  <c r="R2792" i="9"/>
  <c r="Q44" i="13"/>
  <c r="Q2792" i="9"/>
  <c r="P44" i="13"/>
  <c r="P2792" i="9"/>
  <c r="O44" i="13"/>
  <c r="O2792" i="9"/>
  <c r="N44" i="13"/>
  <c r="N2792" i="9"/>
  <c r="M2792" i="9"/>
  <c r="L44" i="13"/>
  <c r="L2792" i="9"/>
  <c r="K44" i="13"/>
  <c r="K2792" i="9"/>
  <c r="J44" i="13"/>
  <c r="J2792" i="9"/>
  <c r="I44" i="13"/>
  <c r="I2792" i="9"/>
  <c r="H44" i="13"/>
  <c r="H2792" i="9"/>
  <c r="G44" i="13"/>
  <c r="G2792" i="9"/>
  <c r="F2792" i="9"/>
  <c r="E2792" i="9"/>
  <c r="D44" i="13"/>
  <c r="D2792" i="9"/>
  <c r="C44" i="13"/>
  <c r="C2792" i="9"/>
  <c r="B2792" i="9"/>
  <c r="A44" i="13"/>
  <c r="A2792" i="9"/>
  <c r="F43" i="13"/>
  <c r="M43" i="13"/>
  <c r="AB43" i="13"/>
  <c r="AB2791" i="9"/>
  <c r="AA43" i="13"/>
  <c r="AA2791" i="9"/>
  <c r="Z43" i="13"/>
  <c r="Z2791" i="9"/>
  <c r="Y43" i="13"/>
  <c r="Y2791" i="9"/>
  <c r="X43" i="13"/>
  <c r="X2791" i="9"/>
  <c r="W43" i="13"/>
  <c r="W2791" i="9"/>
  <c r="V43" i="13"/>
  <c r="V2791" i="9"/>
  <c r="U43" i="13"/>
  <c r="U2791" i="9"/>
  <c r="T43" i="13"/>
  <c r="T2791" i="9"/>
  <c r="S43" i="13"/>
  <c r="S2791" i="9"/>
  <c r="R43" i="13"/>
  <c r="R2791" i="9"/>
  <c r="Q43" i="13"/>
  <c r="Q2791" i="9"/>
  <c r="P43" i="13"/>
  <c r="P2791" i="9"/>
  <c r="O43" i="13"/>
  <c r="O2791" i="9"/>
  <c r="N43" i="13"/>
  <c r="N2791" i="9"/>
  <c r="M2791" i="9"/>
  <c r="L43" i="13"/>
  <c r="L2791" i="9"/>
  <c r="K43" i="13"/>
  <c r="K2791" i="9"/>
  <c r="J43" i="13"/>
  <c r="J2791" i="9"/>
  <c r="I43" i="13"/>
  <c r="I2791" i="9"/>
  <c r="H43" i="13"/>
  <c r="H2791" i="9"/>
  <c r="G43" i="13"/>
  <c r="G2791" i="9"/>
  <c r="F2791" i="9"/>
  <c r="E2791" i="9"/>
  <c r="D43" i="13"/>
  <c r="D2791" i="9"/>
  <c r="C43" i="13"/>
  <c r="C2791" i="9"/>
  <c r="B2791" i="9"/>
  <c r="A43" i="13"/>
  <c r="A2791" i="9"/>
  <c r="F42" i="13"/>
  <c r="M42" i="13"/>
  <c r="AB42" i="13"/>
  <c r="AB2790" i="9"/>
  <c r="AA42" i="13"/>
  <c r="AA2790" i="9"/>
  <c r="Z42" i="13"/>
  <c r="Z2790" i="9"/>
  <c r="Y42" i="13"/>
  <c r="Y2790" i="9"/>
  <c r="X42" i="13"/>
  <c r="X2790" i="9"/>
  <c r="W42" i="13"/>
  <c r="W2790" i="9"/>
  <c r="V42" i="13"/>
  <c r="V2790" i="9"/>
  <c r="U42" i="13"/>
  <c r="U2790" i="9"/>
  <c r="T42" i="13"/>
  <c r="T2790" i="9"/>
  <c r="S42" i="13"/>
  <c r="S2790" i="9"/>
  <c r="R42" i="13"/>
  <c r="R2790" i="9"/>
  <c r="Q42" i="13"/>
  <c r="Q2790" i="9"/>
  <c r="P42" i="13"/>
  <c r="P2790" i="9"/>
  <c r="O42" i="13"/>
  <c r="O2790" i="9"/>
  <c r="N42" i="13"/>
  <c r="N2790" i="9"/>
  <c r="M2790" i="9"/>
  <c r="L42" i="13"/>
  <c r="L2790" i="9"/>
  <c r="K42" i="13"/>
  <c r="K2790" i="9"/>
  <c r="J42" i="13"/>
  <c r="J2790" i="9"/>
  <c r="I42" i="13"/>
  <c r="I2790" i="9"/>
  <c r="H42" i="13"/>
  <c r="H2790" i="9"/>
  <c r="G42" i="13"/>
  <c r="G2790" i="9"/>
  <c r="F2790" i="9"/>
  <c r="E2790" i="9"/>
  <c r="D42" i="13"/>
  <c r="D2790" i="9"/>
  <c r="C42" i="13"/>
  <c r="C2790" i="9"/>
  <c r="B2790" i="9"/>
  <c r="A42" i="13"/>
  <c r="A2790" i="9"/>
  <c r="F41" i="13"/>
  <c r="M41" i="13"/>
  <c r="AB41" i="13"/>
  <c r="AB2789" i="9"/>
  <c r="AA41" i="13"/>
  <c r="AA2789" i="9"/>
  <c r="Z41" i="13"/>
  <c r="Z2789" i="9"/>
  <c r="Y41" i="13"/>
  <c r="Y2789" i="9"/>
  <c r="X41" i="13"/>
  <c r="X2789" i="9"/>
  <c r="W41" i="13"/>
  <c r="W2789" i="9"/>
  <c r="V41" i="13"/>
  <c r="V2789" i="9"/>
  <c r="U41" i="13"/>
  <c r="U2789" i="9"/>
  <c r="T41" i="13"/>
  <c r="T2789" i="9"/>
  <c r="S41" i="13"/>
  <c r="S2789" i="9"/>
  <c r="R41" i="13"/>
  <c r="R2789" i="9"/>
  <c r="Q41" i="13"/>
  <c r="Q2789" i="9"/>
  <c r="P41" i="13"/>
  <c r="P2789" i="9"/>
  <c r="O41" i="13"/>
  <c r="O2789" i="9"/>
  <c r="N41" i="13"/>
  <c r="N2789" i="9"/>
  <c r="M2789" i="9"/>
  <c r="L41" i="13"/>
  <c r="L2789" i="9"/>
  <c r="K41" i="13"/>
  <c r="K2789" i="9"/>
  <c r="J41" i="13"/>
  <c r="J2789" i="9"/>
  <c r="I41" i="13"/>
  <c r="I2789" i="9"/>
  <c r="H41" i="13"/>
  <c r="H2789" i="9"/>
  <c r="G41" i="13"/>
  <c r="G2789" i="9"/>
  <c r="F2789" i="9"/>
  <c r="E2789" i="9"/>
  <c r="D41" i="13"/>
  <c r="D2789" i="9"/>
  <c r="C41" i="13"/>
  <c r="C2789" i="9"/>
  <c r="B2789" i="9"/>
  <c r="A41" i="13"/>
  <c r="A2789" i="9"/>
  <c r="F40" i="13"/>
  <c r="M40" i="13"/>
  <c r="AB40" i="13"/>
  <c r="AB2788" i="9"/>
  <c r="AA40" i="13"/>
  <c r="AA2788" i="9"/>
  <c r="Z40" i="13"/>
  <c r="Z2788" i="9"/>
  <c r="Y40" i="13"/>
  <c r="Y2788" i="9"/>
  <c r="X40" i="13"/>
  <c r="X2788" i="9"/>
  <c r="W40" i="13"/>
  <c r="W2788" i="9"/>
  <c r="V40" i="13"/>
  <c r="V2788" i="9"/>
  <c r="U40" i="13"/>
  <c r="U2788" i="9"/>
  <c r="T40" i="13"/>
  <c r="T2788" i="9"/>
  <c r="S40" i="13"/>
  <c r="S2788" i="9"/>
  <c r="R40" i="13"/>
  <c r="R2788" i="9"/>
  <c r="Q40" i="13"/>
  <c r="Q2788" i="9"/>
  <c r="P40" i="13"/>
  <c r="P2788" i="9"/>
  <c r="O40" i="13"/>
  <c r="O2788" i="9"/>
  <c r="N40" i="13"/>
  <c r="N2788" i="9"/>
  <c r="M2788" i="9"/>
  <c r="L40" i="13"/>
  <c r="L2788" i="9"/>
  <c r="K40" i="13"/>
  <c r="K2788" i="9"/>
  <c r="J40" i="13"/>
  <c r="J2788" i="9"/>
  <c r="I40" i="13"/>
  <c r="I2788" i="9"/>
  <c r="H40" i="13"/>
  <c r="H2788" i="9"/>
  <c r="G40" i="13"/>
  <c r="G2788" i="9"/>
  <c r="F2788" i="9"/>
  <c r="E2788" i="9"/>
  <c r="D40" i="13"/>
  <c r="D2788" i="9"/>
  <c r="C40" i="13"/>
  <c r="C2788" i="9"/>
  <c r="B2788" i="9"/>
  <c r="A40" i="13"/>
  <c r="A2788" i="9"/>
  <c r="F39" i="13"/>
  <c r="M39" i="13"/>
  <c r="AB39" i="13"/>
  <c r="AB2787" i="9"/>
  <c r="AA39" i="13"/>
  <c r="AA2787" i="9"/>
  <c r="Z39" i="13"/>
  <c r="Z2787" i="9"/>
  <c r="Y39" i="13"/>
  <c r="Y2787" i="9"/>
  <c r="X39" i="13"/>
  <c r="X2787" i="9"/>
  <c r="W39" i="13"/>
  <c r="W2787" i="9"/>
  <c r="V39" i="13"/>
  <c r="V2787" i="9"/>
  <c r="U39" i="13"/>
  <c r="U2787" i="9"/>
  <c r="T39" i="13"/>
  <c r="T2787" i="9"/>
  <c r="S39" i="13"/>
  <c r="S2787" i="9"/>
  <c r="R39" i="13"/>
  <c r="R2787" i="9"/>
  <c r="Q39" i="13"/>
  <c r="Q2787" i="9"/>
  <c r="P39" i="13"/>
  <c r="P2787" i="9"/>
  <c r="O39" i="13"/>
  <c r="O2787" i="9"/>
  <c r="N39" i="13"/>
  <c r="N2787" i="9"/>
  <c r="M2787" i="9"/>
  <c r="L39" i="13"/>
  <c r="L2787" i="9"/>
  <c r="K39" i="13"/>
  <c r="K2787" i="9"/>
  <c r="J39" i="13"/>
  <c r="J2787" i="9"/>
  <c r="I39" i="13"/>
  <c r="I2787" i="9"/>
  <c r="H39" i="13"/>
  <c r="H2787" i="9"/>
  <c r="G39" i="13"/>
  <c r="G2787" i="9"/>
  <c r="F2787" i="9"/>
  <c r="E2787" i="9"/>
  <c r="D39" i="13"/>
  <c r="D2787" i="9"/>
  <c r="C39" i="13"/>
  <c r="C2787" i="9"/>
  <c r="B2787" i="9"/>
  <c r="A39" i="13"/>
  <c r="A2787" i="9"/>
  <c r="F38" i="13"/>
  <c r="M38" i="13"/>
  <c r="AB38" i="13"/>
  <c r="AB2786" i="9"/>
  <c r="AA38" i="13"/>
  <c r="AA2786" i="9"/>
  <c r="Z38" i="13"/>
  <c r="Z2786" i="9"/>
  <c r="Y38" i="13"/>
  <c r="Y2786" i="9"/>
  <c r="X38" i="13"/>
  <c r="X2786" i="9"/>
  <c r="W38" i="13"/>
  <c r="W2786" i="9"/>
  <c r="V38" i="13"/>
  <c r="V2786" i="9"/>
  <c r="U38" i="13"/>
  <c r="U2786" i="9"/>
  <c r="T38" i="13"/>
  <c r="T2786" i="9"/>
  <c r="S38" i="13"/>
  <c r="S2786" i="9"/>
  <c r="R38" i="13"/>
  <c r="R2786" i="9"/>
  <c r="Q38" i="13"/>
  <c r="Q2786" i="9"/>
  <c r="P38" i="13"/>
  <c r="P2786" i="9"/>
  <c r="O38" i="13"/>
  <c r="O2786" i="9"/>
  <c r="N38" i="13"/>
  <c r="N2786" i="9"/>
  <c r="M2786" i="9"/>
  <c r="L38" i="13"/>
  <c r="L2786" i="9"/>
  <c r="K38" i="13"/>
  <c r="K2786" i="9"/>
  <c r="J38" i="13"/>
  <c r="J2786" i="9"/>
  <c r="I38" i="13"/>
  <c r="I2786" i="9"/>
  <c r="H38" i="13"/>
  <c r="H2786" i="9"/>
  <c r="G38" i="13"/>
  <c r="G2786" i="9"/>
  <c r="F2786" i="9"/>
  <c r="E2786" i="9"/>
  <c r="D38" i="13"/>
  <c r="D2786" i="9"/>
  <c r="C38" i="13"/>
  <c r="C2786" i="9"/>
  <c r="B2786" i="9"/>
  <c r="A38" i="13"/>
  <c r="A2786" i="9"/>
  <c r="F37" i="13"/>
  <c r="M37" i="13"/>
  <c r="AB37" i="13"/>
  <c r="AB2785" i="9"/>
  <c r="AA37" i="13"/>
  <c r="AA2785" i="9"/>
  <c r="Z37" i="13"/>
  <c r="Z2785" i="9"/>
  <c r="Y37" i="13"/>
  <c r="Y2785" i="9"/>
  <c r="X37" i="13"/>
  <c r="X2785" i="9"/>
  <c r="W37" i="13"/>
  <c r="W2785" i="9"/>
  <c r="V37" i="13"/>
  <c r="V2785" i="9"/>
  <c r="U37" i="13"/>
  <c r="U2785" i="9"/>
  <c r="T37" i="13"/>
  <c r="T2785" i="9"/>
  <c r="S37" i="13"/>
  <c r="S2785" i="9"/>
  <c r="R37" i="13"/>
  <c r="R2785" i="9"/>
  <c r="Q37" i="13"/>
  <c r="Q2785" i="9"/>
  <c r="P37" i="13"/>
  <c r="P2785" i="9"/>
  <c r="O37" i="13"/>
  <c r="O2785" i="9"/>
  <c r="N37" i="13"/>
  <c r="N2785" i="9"/>
  <c r="M2785" i="9"/>
  <c r="L37" i="13"/>
  <c r="L2785" i="9"/>
  <c r="K37" i="13"/>
  <c r="K2785" i="9"/>
  <c r="J37" i="13"/>
  <c r="J2785" i="9"/>
  <c r="I37" i="13"/>
  <c r="I2785" i="9"/>
  <c r="H37" i="13"/>
  <c r="H2785" i="9"/>
  <c r="G37" i="13"/>
  <c r="G2785" i="9"/>
  <c r="F2785" i="9"/>
  <c r="E2785" i="9"/>
  <c r="D37" i="13"/>
  <c r="D2785" i="9"/>
  <c r="C37" i="13"/>
  <c r="C2785" i="9"/>
  <c r="B2785" i="9"/>
  <c r="A37" i="13"/>
  <c r="A2785" i="9"/>
  <c r="F36" i="13"/>
  <c r="M36" i="13"/>
  <c r="AB36" i="13"/>
  <c r="AB2784" i="9"/>
  <c r="AA36" i="13"/>
  <c r="AA2784" i="9"/>
  <c r="Z36" i="13"/>
  <c r="Z2784" i="9"/>
  <c r="Y36" i="13"/>
  <c r="Y2784" i="9"/>
  <c r="X36" i="13"/>
  <c r="X2784" i="9"/>
  <c r="W36" i="13"/>
  <c r="W2784" i="9"/>
  <c r="V36" i="13"/>
  <c r="V2784" i="9"/>
  <c r="U36" i="13"/>
  <c r="U2784" i="9"/>
  <c r="T36" i="13"/>
  <c r="T2784" i="9"/>
  <c r="S36" i="13"/>
  <c r="S2784" i="9"/>
  <c r="R36" i="13"/>
  <c r="R2784" i="9"/>
  <c r="Q36" i="13"/>
  <c r="Q2784" i="9"/>
  <c r="P36" i="13"/>
  <c r="P2784" i="9"/>
  <c r="O36" i="13"/>
  <c r="O2784" i="9"/>
  <c r="N36" i="13"/>
  <c r="N2784" i="9"/>
  <c r="M2784" i="9"/>
  <c r="L36" i="13"/>
  <c r="L2784" i="9"/>
  <c r="K36" i="13"/>
  <c r="K2784" i="9"/>
  <c r="J36" i="13"/>
  <c r="J2784" i="9"/>
  <c r="I36" i="13"/>
  <c r="I2784" i="9"/>
  <c r="H36" i="13"/>
  <c r="H2784" i="9"/>
  <c r="G36" i="13"/>
  <c r="G2784" i="9"/>
  <c r="F2784" i="9"/>
  <c r="E2784" i="9"/>
  <c r="D36" i="13"/>
  <c r="D2784" i="9"/>
  <c r="C36" i="13"/>
  <c r="C2784" i="9"/>
  <c r="B2784" i="9"/>
  <c r="A36" i="13"/>
  <c r="A2784" i="9"/>
  <c r="F35" i="13"/>
  <c r="M35" i="13"/>
  <c r="AB35" i="13"/>
  <c r="AB2783" i="9"/>
  <c r="AA35" i="13"/>
  <c r="AA2783" i="9"/>
  <c r="Z35" i="13"/>
  <c r="Z2783" i="9"/>
  <c r="Y35" i="13"/>
  <c r="Y2783" i="9"/>
  <c r="X35" i="13"/>
  <c r="X2783" i="9"/>
  <c r="W35" i="13"/>
  <c r="W2783" i="9"/>
  <c r="V35" i="13"/>
  <c r="V2783" i="9"/>
  <c r="U35" i="13"/>
  <c r="U2783" i="9"/>
  <c r="T35" i="13"/>
  <c r="T2783" i="9"/>
  <c r="S35" i="13"/>
  <c r="S2783" i="9"/>
  <c r="R35" i="13"/>
  <c r="R2783" i="9"/>
  <c r="Q35" i="13"/>
  <c r="Q2783" i="9"/>
  <c r="P35" i="13"/>
  <c r="P2783" i="9"/>
  <c r="O35" i="13"/>
  <c r="O2783" i="9"/>
  <c r="N35" i="13"/>
  <c r="N2783" i="9"/>
  <c r="M2783" i="9"/>
  <c r="L35" i="13"/>
  <c r="L2783" i="9"/>
  <c r="K35" i="13"/>
  <c r="K2783" i="9"/>
  <c r="J35" i="13"/>
  <c r="J2783" i="9"/>
  <c r="I35" i="13"/>
  <c r="I2783" i="9"/>
  <c r="H35" i="13"/>
  <c r="H2783" i="9"/>
  <c r="G35" i="13"/>
  <c r="G2783" i="9"/>
  <c r="F2783" i="9"/>
  <c r="E2783" i="9"/>
  <c r="D35" i="13"/>
  <c r="D2783" i="9"/>
  <c r="C35" i="13"/>
  <c r="C2783" i="9"/>
  <c r="B2783" i="9"/>
  <c r="A35" i="13"/>
  <c r="A2783" i="9"/>
  <c r="F34" i="13"/>
  <c r="M34" i="13"/>
  <c r="AB34" i="13"/>
  <c r="AB2782" i="9"/>
  <c r="AA34" i="13"/>
  <c r="AA2782" i="9"/>
  <c r="Z34" i="13"/>
  <c r="Z2782" i="9"/>
  <c r="Y34" i="13"/>
  <c r="Y2782" i="9"/>
  <c r="X34" i="13"/>
  <c r="X2782" i="9"/>
  <c r="W34" i="13"/>
  <c r="W2782" i="9"/>
  <c r="V34" i="13"/>
  <c r="V2782" i="9"/>
  <c r="U34" i="13"/>
  <c r="U2782" i="9"/>
  <c r="T34" i="13"/>
  <c r="T2782" i="9"/>
  <c r="S34" i="13"/>
  <c r="S2782" i="9"/>
  <c r="R34" i="13"/>
  <c r="R2782" i="9"/>
  <c r="Q34" i="13"/>
  <c r="Q2782" i="9"/>
  <c r="P34" i="13"/>
  <c r="P2782" i="9"/>
  <c r="O34" i="13"/>
  <c r="O2782" i="9"/>
  <c r="N34" i="13"/>
  <c r="N2782" i="9"/>
  <c r="M2782" i="9"/>
  <c r="L34" i="13"/>
  <c r="L2782" i="9"/>
  <c r="K34" i="13"/>
  <c r="K2782" i="9"/>
  <c r="J34" i="13"/>
  <c r="J2782" i="9"/>
  <c r="I34" i="13"/>
  <c r="I2782" i="9"/>
  <c r="H34" i="13"/>
  <c r="H2782" i="9"/>
  <c r="G34" i="13"/>
  <c r="G2782" i="9"/>
  <c r="F2782" i="9"/>
  <c r="E2782" i="9"/>
  <c r="D34" i="13"/>
  <c r="D2782" i="9"/>
  <c r="C34" i="13"/>
  <c r="C2782" i="9"/>
  <c r="B2782" i="9"/>
  <c r="A34" i="13"/>
  <c r="A2782" i="9"/>
  <c r="F33" i="13"/>
  <c r="M33" i="13"/>
  <c r="AB33" i="13"/>
  <c r="AB2781" i="9"/>
  <c r="AA33" i="13"/>
  <c r="AA2781" i="9"/>
  <c r="Z33" i="13"/>
  <c r="Z2781" i="9"/>
  <c r="Y33" i="13"/>
  <c r="Y2781" i="9"/>
  <c r="X33" i="13"/>
  <c r="X2781" i="9"/>
  <c r="W33" i="13"/>
  <c r="W2781" i="9"/>
  <c r="V33" i="13"/>
  <c r="V2781" i="9"/>
  <c r="U33" i="13"/>
  <c r="U2781" i="9"/>
  <c r="T33" i="13"/>
  <c r="T2781" i="9"/>
  <c r="S33" i="13"/>
  <c r="S2781" i="9"/>
  <c r="R33" i="13"/>
  <c r="R2781" i="9"/>
  <c r="Q33" i="13"/>
  <c r="Q2781" i="9"/>
  <c r="P33" i="13"/>
  <c r="P2781" i="9"/>
  <c r="O33" i="13"/>
  <c r="O2781" i="9"/>
  <c r="N33" i="13"/>
  <c r="N2781" i="9"/>
  <c r="M2781" i="9"/>
  <c r="L33" i="13"/>
  <c r="L2781" i="9"/>
  <c r="K33" i="13"/>
  <c r="K2781" i="9"/>
  <c r="J33" i="13"/>
  <c r="J2781" i="9"/>
  <c r="I33" i="13"/>
  <c r="I2781" i="9"/>
  <c r="H33" i="13"/>
  <c r="H2781" i="9"/>
  <c r="G33" i="13"/>
  <c r="G2781" i="9"/>
  <c r="F2781" i="9"/>
  <c r="E2781" i="9"/>
  <c r="D33" i="13"/>
  <c r="D2781" i="9"/>
  <c r="C33" i="13"/>
  <c r="C2781" i="9"/>
  <c r="B2781" i="9"/>
  <c r="A33" i="13"/>
  <c r="A2781" i="9"/>
  <c r="F32" i="13"/>
  <c r="M32" i="13"/>
  <c r="AB32" i="13"/>
  <c r="AB2780" i="9"/>
  <c r="AA32" i="13"/>
  <c r="AA2780" i="9"/>
  <c r="Z32" i="13"/>
  <c r="Z2780" i="9"/>
  <c r="Y32" i="13"/>
  <c r="Y2780" i="9"/>
  <c r="X32" i="13"/>
  <c r="X2780" i="9"/>
  <c r="W32" i="13"/>
  <c r="W2780" i="9"/>
  <c r="V32" i="13"/>
  <c r="V2780" i="9"/>
  <c r="U32" i="13"/>
  <c r="U2780" i="9"/>
  <c r="T32" i="13"/>
  <c r="T2780" i="9"/>
  <c r="S32" i="13"/>
  <c r="S2780" i="9"/>
  <c r="R32" i="13"/>
  <c r="R2780" i="9"/>
  <c r="Q32" i="13"/>
  <c r="Q2780" i="9"/>
  <c r="P32" i="13"/>
  <c r="P2780" i="9"/>
  <c r="O32" i="13"/>
  <c r="O2780" i="9"/>
  <c r="N32" i="13"/>
  <c r="N2780" i="9"/>
  <c r="M2780" i="9"/>
  <c r="L32" i="13"/>
  <c r="L2780" i="9"/>
  <c r="K32" i="13"/>
  <c r="K2780" i="9"/>
  <c r="J32" i="13"/>
  <c r="J2780" i="9"/>
  <c r="I32" i="13"/>
  <c r="I2780" i="9"/>
  <c r="H32" i="13"/>
  <c r="H2780" i="9"/>
  <c r="G32" i="13"/>
  <c r="G2780" i="9"/>
  <c r="F2780" i="9"/>
  <c r="E2780" i="9"/>
  <c r="D32" i="13"/>
  <c r="D2780" i="9"/>
  <c r="C32" i="13"/>
  <c r="C2780" i="9"/>
  <c r="B2780" i="9"/>
  <c r="A32" i="13"/>
  <c r="A2780" i="9"/>
  <c r="F31" i="13"/>
  <c r="M31" i="13"/>
  <c r="AB31" i="13"/>
  <c r="AB2779" i="9"/>
  <c r="AA31" i="13"/>
  <c r="AA2779" i="9"/>
  <c r="Z31" i="13"/>
  <c r="Z2779" i="9"/>
  <c r="Y31" i="13"/>
  <c r="Y2779" i="9"/>
  <c r="X31" i="13"/>
  <c r="X2779" i="9"/>
  <c r="W31" i="13"/>
  <c r="W2779" i="9"/>
  <c r="V31" i="13"/>
  <c r="V2779" i="9"/>
  <c r="U31" i="13"/>
  <c r="U2779" i="9"/>
  <c r="T31" i="13"/>
  <c r="T2779" i="9"/>
  <c r="S31" i="13"/>
  <c r="S2779" i="9"/>
  <c r="R31" i="13"/>
  <c r="R2779" i="9"/>
  <c r="Q31" i="13"/>
  <c r="Q2779" i="9"/>
  <c r="P31" i="13"/>
  <c r="P2779" i="9"/>
  <c r="O31" i="13"/>
  <c r="O2779" i="9"/>
  <c r="N31" i="13"/>
  <c r="N2779" i="9"/>
  <c r="M2779" i="9"/>
  <c r="L31" i="13"/>
  <c r="L2779" i="9"/>
  <c r="K31" i="13"/>
  <c r="K2779" i="9"/>
  <c r="J31" i="13"/>
  <c r="J2779" i="9"/>
  <c r="I31" i="13"/>
  <c r="I2779" i="9"/>
  <c r="H31" i="13"/>
  <c r="H2779" i="9"/>
  <c r="G31" i="13"/>
  <c r="G2779" i="9"/>
  <c r="F2779" i="9"/>
  <c r="E2779" i="9"/>
  <c r="D31" i="13"/>
  <c r="D2779" i="9"/>
  <c r="C31" i="13"/>
  <c r="C2779" i="9"/>
  <c r="B2779" i="9"/>
  <c r="A31" i="13"/>
  <c r="A2779" i="9"/>
  <c r="F30" i="13"/>
  <c r="M30" i="13"/>
  <c r="AB30" i="13"/>
  <c r="AB2778" i="9"/>
  <c r="AA30" i="13"/>
  <c r="AA2778" i="9"/>
  <c r="Z30" i="13"/>
  <c r="Z2778" i="9"/>
  <c r="Y30" i="13"/>
  <c r="Y2778" i="9"/>
  <c r="X30" i="13"/>
  <c r="X2778" i="9"/>
  <c r="W30" i="13"/>
  <c r="W2778" i="9"/>
  <c r="V30" i="13"/>
  <c r="V2778" i="9"/>
  <c r="U30" i="13"/>
  <c r="U2778" i="9"/>
  <c r="T30" i="13"/>
  <c r="T2778" i="9"/>
  <c r="S30" i="13"/>
  <c r="S2778" i="9"/>
  <c r="R30" i="13"/>
  <c r="R2778" i="9"/>
  <c r="Q30" i="13"/>
  <c r="Q2778" i="9"/>
  <c r="P30" i="13"/>
  <c r="P2778" i="9"/>
  <c r="O30" i="13"/>
  <c r="O2778" i="9"/>
  <c r="N30" i="13"/>
  <c r="N2778" i="9"/>
  <c r="M2778" i="9"/>
  <c r="L30" i="13"/>
  <c r="L2778" i="9"/>
  <c r="K30" i="13"/>
  <c r="K2778" i="9"/>
  <c r="J30" i="13"/>
  <c r="J2778" i="9"/>
  <c r="I30" i="13"/>
  <c r="I2778" i="9"/>
  <c r="H30" i="13"/>
  <c r="H2778" i="9"/>
  <c r="G30" i="13"/>
  <c r="G2778" i="9"/>
  <c r="F2778" i="9"/>
  <c r="E2778" i="9"/>
  <c r="D30" i="13"/>
  <c r="D2778" i="9"/>
  <c r="C30" i="13"/>
  <c r="C2778" i="9"/>
  <c r="B2778" i="9"/>
  <c r="A30" i="13"/>
  <c r="A2778" i="9"/>
  <c r="F29" i="13"/>
  <c r="M29" i="13"/>
  <c r="AB29" i="13"/>
  <c r="AB2777" i="9"/>
  <c r="AA29" i="13"/>
  <c r="AA2777" i="9"/>
  <c r="Z29" i="13"/>
  <c r="Z2777" i="9"/>
  <c r="Y29" i="13"/>
  <c r="Y2777" i="9"/>
  <c r="X29" i="13"/>
  <c r="X2777" i="9"/>
  <c r="W29" i="13"/>
  <c r="W2777" i="9"/>
  <c r="V29" i="13"/>
  <c r="V2777" i="9"/>
  <c r="U29" i="13"/>
  <c r="U2777" i="9"/>
  <c r="T29" i="13"/>
  <c r="T2777" i="9"/>
  <c r="S29" i="13"/>
  <c r="S2777" i="9"/>
  <c r="R29" i="13"/>
  <c r="R2777" i="9"/>
  <c r="Q29" i="13"/>
  <c r="Q2777" i="9"/>
  <c r="P29" i="13"/>
  <c r="P2777" i="9"/>
  <c r="O29" i="13"/>
  <c r="O2777" i="9"/>
  <c r="N29" i="13"/>
  <c r="N2777" i="9"/>
  <c r="M2777" i="9"/>
  <c r="L29" i="13"/>
  <c r="L2777" i="9"/>
  <c r="K29" i="13"/>
  <c r="K2777" i="9"/>
  <c r="J29" i="13"/>
  <c r="J2777" i="9"/>
  <c r="I29" i="13"/>
  <c r="I2777" i="9"/>
  <c r="H29" i="13"/>
  <c r="H2777" i="9"/>
  <c r="G29" i="13"/>
  <c r="G2777" i="9"/>
  <c r="F2777" i="9"/>
  <c r="E2777" i="9"/>
  <c r="D29" i="13"/>
  <c r="D2777" i="9"/>
  <c r="C29" i="13"/>
  <c r="C2777" i="9"/>
  <c r="B2777" i="9"/>
  <c r="A29" i="13"/>
  <c r="A2777" i="9"/>
  <c r="AH412" i="13"/>
  <c r="AV412" i="13"/>
  <c r="BJ412" i="13"/>
  <c r="AU412" i="13"/>
  <c r="BI412" i="13"/>
  <c r="AT412" i="13"/>
  <c r="BH412" i="13"/>
  <c r="AS412" i="13"/>
  <c r="BG412" i="13"/>
  <c r="AR412" i="13"/>
  <c r="BF412" i="13"/>
  <c r="AQ412" i="13"/>
  <c r="BE412" i="13"/>
  <c r="AP412" i="13"/>
  <c r="BD412" i="13"/>
  <c r="AO412" i="13"/>
  <c r="BC412" i="13"/>
  <c r="AN412" i="13"/>
  <c r="BB412" i="13"/>
  <c r="AM412" i="13"/>
  <c r="BA412" i="13"/>
  <c r="AL412" i="13"/>
  <c r="AZ412" i="13"/>
  <c r="AK412" i="13"/>
  <c r="AY412" i="13"/>
  <c r="AJ412" i="13"/>
  <c r="AX412" i="13"/>
  <c r="AI412" i="13"/>
  <c r="AW412" i="13"/>
  <c r="AH411" i="13"/>
  <c r="AV411" i="13"/>
  <c r="BJ411" i="13"/>
  <c r="AU411" i="13"/>
  <c r="BI411" i="13"/>
  <c r="AT411" i="13"/>
  <c r="BH411" i="13"/>
  <c r="AS411" i="13"/>
  <c r="BG411" i="13"/>
  <c r="AR411" i="13"/>
  <c r="BF411" i="13"/>
  <c r="AQ411" i="13"/>
  <c r="BE411" i="13"/>
  <c r="AP411" i="13"/>
  <c r="BD411" i="13"/>
  <c r="AO411" i="13"/>
  <c r="BC411" i="13"/>
  <c r="AN411" i="13"/>
  <c r="BB411" i="13"/>
  <c r="AM411" i="13"/>
  <c r="BA411" i="13"/>
  <c r="AL411" i="13"/>
  <c r="AZ411" i="13"/>
  <c r="AK411" i="13"/>
  <c r="AY411" i="13"/>
  <c r="AJ411" i="13"/>
  <c r="AX411" i="13"/>
  <c r="AI411" i="13"/>
  <c r="AW411" i="13"/>
  <c r="AH410" i="13"/>
  <c r="AV410" i="13"/>
  <c r="BJ410" i="13"/>
  <c r="AU410" i="13"/>
  <c r="BI410" i="13"/>
  <c r="AT410" i="13"/>
  <c r="BH410" i="13"/>
  <c r="AS410" i="13"/>
  <c r="BG410" i="13"/>
  <c r="AR410" i="13"/>
  <c r="BF410" i="13"/>
  <c r="AQ410" i="13"/>
  <c r="BE410" i="13"/>
  <c r="AP410" i="13"/>
  <c r="BD410" i="13"/>
  <c r="AO410" i="13"/>
  <c r="BC410" i="13"/>
  <c r="AN410" i="13"/>
  <c r="BB410" i="13"/>
  <c r="AM410" i="13"/>
  <c r="BA410" i="13"/>
  <c r="AL410" i="13"/>
  <c r="AZ410" i="13"/>
  <c r="AK410" i="13"/>
  <c r="AY410" i="13"/>
  <c r="AJ410" i="13"/>
  <c r="AX410" i="13"/>
  <c r="AI410" i="13"/>
  <c r="AW410" i="13"/>
  <c r="AH409" i="13"/>
  <c r="AV409" i="13"/>
  <c r="BJ409" i="13"/>
  <c r="AU409" i="13"/>
  <c r="BI409" i="13"/>
  <c r="AT409" i="13"/>
  <c r="BH409" i="13"/>
  <c r="AS409" i="13"/>
  <c r="BG409" i="13"/>
  <c r="AR409" i="13"/>
  <c r="BF409" i="13"/>
  <c r="AQ409" i="13"/>
  <c r="BE409" i="13"/>
  <c r="AP409" i="13"/>
  <c r="BD409" i="13"/>
  <c r="AO409" i="13"/>
  <c r="BC409" i="13"/>
  <c r="AN409" i="13"/>
  <c r="BB409" i="13"/>
  <c r="AM409" i="13"/>
  <c r="BA409" i="13"/>
  <c r="AL409" i="13"/>
  <c r="AZ409" i="13"/>
  <c r="AK409" i="13"/>
  <c r="AY409" i="13"/>
  <c r="AJ409" i="13"/>
  <c r="AX409" i="13"/>
  <c r="AI409" i="13"/>
  <c r="AW409" i="13"/>
  <c r="AH408" i="13"/>
  <c r="AV408" i="13"/>
  <c r="BJ408" i="13"/>
  <c r="AU408" i="13"/>
  <c r="BI408" i="13"/>
  <c r="AT408" i="13"/>
  <c r="BH408" i="13"/>
  <c r="AS408" i="13"/>
  <c r="BG408" i="13"/>
  <c r="AR408" i="13"/>
  <c r="BF408" i="13"/>
  <c r="AQ408" i="13"/>
  <c r="BE408" i="13"/>
  <c r="AP408" i="13"/>
  <c r="BD408" i="13"/>
  <c r="AO408" i="13"/>
  <c r="BC408" i="13"/>
  <c r="AN408" i="13"/>
  <c r="BB408" i="13"/>
  <c r="AM408" i="13"/>
  <c r="BA408" i="13"/>
  <c r="AL408" i="13"/>
  <c r="AZ408" i="13"/>
  <c r="AK408" i="13"/>
  <c r="AY408" i="13"/>
  <c r="AJ408" i="13"/>
  <c r="AX408" i="13"/>
  <c r="AI408" i="13"/>
  <c r="AW408" i="13"/>
  <c r="AH407" i="13"/>
  <c r="AV407" i="13"/>
  <c r="BJ407" i="13"/>
  <c r="AU407" i="13"/>
  <c r="BI407" i="13"/>
  <c r="AT407" i="13"/>
  <c r="BH407" i="13"/>
  <c r="AS407" i="13"/>
  <c r="BG407" i="13"/>
  <c r="AR407" i="13"/>
  <c r="BF407" i="13"/>
  <c r="AQ407" i="13"/>
  <c r="BE407" i="13"/>
  <c r="AP407" i="13"/>
  <c r="BD407" i="13"/>
  <c r="AO407" i="13"/>
  <c r="BC407" i="13"/>
  <c r="AN407" i="13"/>
  <c r="BB407" i="13"/>
  <c r="AM407" i="13"/>
  <c r="BA407" i="13"/>
  <c r="AL407" i="13"/>
  <c r="AZ407" i="13"/>
  <c r="AK407" i="13"/>
  <c r="AY407" i="13"/>
  <c r="AJ407" i="13"/>
  <c r="AX407" i="13"/>
  <c r="AI407" i="13"/>
  <c r="AW407" i="13"/>
  <c r="AH406" i="13"/>
  <c r="AV406" i="13"/>
  <c r="BJ406" i="13"/>
  <c r="AU406" i="13"/>
  <c r="BI406" i="13"/>
  <c r="AT406" i="13"/>
  <c r="BH406" i="13"/>
  <c r="AS406" i="13"/>
  <c r="BG406" i="13"/>
  <c r="AR406" i="13"/>
  <c r="BF406" i="13"/>
  <c r="AQ406" i="13"/>
  <c r="BE406" i="13"/>
  <c r="AP406" i="13"/>
  <c r="BD406" i="13"/>
  <c r="AO406" i="13"/>
  <c r="BC406" i="13"/>
  <c r="AN406" i="13"/>
  <c r="BB406" i="13"/>
  <c r="AM406" i="13"/>
  <c r="BA406" i="13"/>
  <c r="AL406" i="13"/>
  <c r="AZ406" i="13"/>
  <c r="AK406" i="13"/>
  <c r="AY406" i="13"/>
  <c r="AJ406" i="13"/>
  <c r="AX406" i="13"/>
  <c r="AI406" i="13"/>
  <c r="AW406" i="13"/>
  <c r="AH405" i="13"/>
  <c r="AV405" i="13"/>
  <c r="BJ405" i="13"/>
  <c r="AU405" i="13"/>
  <c r="BI405" i="13"/>
  <c r="AT405" i="13"/>
  <c r="BH405" i="13"/>
  <c r="AS405" i="13"/>
  <c r="BG405" i="13"/>
  <c r="AR405" i="13"/>
  <c r="BF405" i="13"/>
  <c r="AQ405" i="13"/>
  <c r="BE405" i="13"/>
  <c r="AP405" i="13"/>
  <c r="BD405" i="13"/>
  <c r="AO405" i="13"/>
  <c r="BC405" i="13"/>
  <c r="AN405" i="13"/>
  <c r="BB405" i="13"/>
  <c r="AM405" i="13"/>
  <c r="BA405" i="13"/>
  <c r="AL405" i="13"/>
  <c r="AZ405" i="13"/>
  <c r="AK405" i="13"/>
  <c r="AY405" i="13"/>
  <c r="AJ405" i="13"/>
  <c r="AX405" i="13"/>
  <c r="AI405" i="13"/>
  <c r="AW405" i="13"/>
  <c r="BJ404" i="13"/>
  <c r="BI404" i="13"/>
  <c r="BH404" i="13"/>
  <c r="BG404" i="13"/>
  <c r="BF404" i="13"/>
  <c r="BE404" i="13"/>
  <c r="BD404" i="13"/>
  <c r="BC404" i="13"/>
  <c r="BB404" i="13"/>
  <c r="BA404" i="13"/>
  <c r="AZ404" i="13"/>
  <c r="AY404" i="13"/>
  <c r="AX404" i="13"/>
  <c r="AW404" i="13"/>
  <c r="AV404" i="13"/>
  <c r="AU404" i="13"/>
  <c r="AT404" i="13"/>
  <c r="AS404" i="13"/>
  <c r="AR404" i="13"/>
  <c r="AQ404" i="13"/>
  <c r="AP404" i="13"/>
  <c r="AO404" i="13"/>
  <c r="AN404" i="13"/>
  <c r="AM404" i="13"/>
  <c r="AL404" i="13"/>
  <c r="AK404" i="13"/>
  <c r="AJ404" i="13"/>
  <c r="AI404" i="13"/>
  <c r="AH404" i="13"/>
  <c r="BJ403" i="13"/>
  <c r="BI403" i="13"/>
  <c r="BH403" i="13"/>
  <c r="BG403" i="13"/>
  <c r="BF403" i="13"/>
  <c r="BE403" i="13"/>
  <c r="BD403" i="13"/>
  <c r="BC403" i="13"/>
  <c r="BB403" i="13"/>
  <c r="BA403" i="13"/>
  <c r="AZ403" i="13"/>
  <c r="AY403" i="13"/>
  <c r="AX403" i="13"/>
  <c r="AW403" i="13"/>
  <c r="AV403" i="13"/>
  <c r="AU403" i="13"/>
  <c r="AT403" i="13"/>
  <c r="AS403" i="13"/>
  <c r="AR403" i="13"/>
  <c r="AQ403" i="13"/>
  <c r="AP403" i="13"/>
  <c r="AO403" i="13"/>
  <c r="AN403" i="13"/>
  <c r="AM403" i="13"/>
  <c r="AL403" i="13"/>
  <c r="AK403" i="13"/>
  <c r="AJ403" i="13"/>
  <c r="AI403" i="13"/>
  <c r="AH403" i="13"/>
  <c r="BJ402" i="13"/>
  <c r="BI402" i="13"/>
  <c r="BH402" i="13"/>
  <c r="BG402" i="13"/>
  <c r="BF402" i="13"/>
  <c r="BE402" i="13"/>
  <c r="BD402" i="13"/>
  <c r="BC402" i="13"/>
  <c r="BB402" i="13"/>
  <c r="BA402" i="13"/>
  <c r="AZ402" i="13"/>
  <c r="AY402" i="13"/>
  <c r="AX402" i="13"/>
  <c r="AW402" i="13"/>
  <c r="AV402" i="13"/>
  <c r="AU402" i="13"/>
  <c r="AT402" i="13"/>
  <c r="AS402" i="13"/>
  <c r="AR402" i="13"/>
  <c r="AQ402" i="13"/>
  <c r="AP402" i="13"/>
  <c r="AO402" i="13"/>
  <c r="AN402" i="13"/>
  <c r="AM402" i="13"/>
  <c r="AL402" i="13"/>
  <c r="AK402" i="13"/>
  <c r="AJ402" i="13"/>
  <c r="AI402" i="13"/>
  <c r="AH402" i="13"/>
  <c r="BJ401" i="13"/>
  <c r="BI401" i="13"/>
  <c r="BH401" i="13"/>
  <c r="BG401" i="13"/>
  <c r="BF401" i="13"/>
  <c r="BE401" i="13"/>
  <c r="BD401" i="13"/>
  <c r="BC401" i="13"/>
  <c r="BB401" i="13"/>
  <c r="BA401" i="13"/>
  <c r="AZ401" i="13"/>
  <c r="AY401" i="13"/>
  <c r="AX401" i="13"/>
  <c r="AW401" i="13"/>
  <c r="AV401" i="13"/>
  <c r="AU401" i="13"/>
  <c r="AT401" i="13"/>
  <c r="AS401" i="13"/>
  <c r="AR401" i="13"/>
  <c r="AQ401" i="13"/>
  <c r="AP401" i="13"/>
  <c r="AO401" i="13"/>
  <c r="AN401" i="13"/>
  <c r="AM401" i="13"/>
  <c r="AL401" i="13"/>
  <c r="AK401" i="13"/>
  <c r="AJ401" i="13"/>
  <c r="AI401" i="13"/>
  <c r="AH401" i="13"/>
  <c r="BJ400" i="13"/>
  <c r="BI400" i="13"/>
  <c r="BH400" i="13"/>
  <c r="BG400" i="13"/>
  <c r="BF400" i="13"/>
  <c r="BE400" i="13"/>
  <c r="BD400" i="13"/>
  <c r="BC400" i="13"/>
  <c r="BB400" i="13"/>
  <c r="BA400" i="13"/>
  <c r="AZ400" i="13"/>
  <c r="AY400" i="13"/>
  <c r="AX400" i="13"/>
  <c r="AW400" i="13"/>
  <c r="AV400" i="13"/>
  <c r="AU400" i="13"/>
  <c r="AT400" i="13"/>
  <c r="AS400" i="13"/>
  <c r="AR400" i="13"/>
  <c r="AQ400" i="13"/>
  <c r="AP400" i="13"/>
  <c r="AO400" i="13"/>
  <c r="AN400" i="13"/>
  <c r="AM400" i="13"/>
  <c r="AL400" i="13"/>
  <c r="AK400" i="13"/>
  <c r="AJ400" i="13"/>
  <c r="AI400" i="13"/>
  <c r="AH400" i="13"/>
  <c r="BJ399" i="13"/>
  <c r="BI399" i="13"/>
  <c r="BH399" i="13"/>
  <c r="BG399" i="13"/>
  <c r="BF399" i="13"/>
  <c r="BE399" i="13"/>
  <c r="BD399" i="13"/>
  <c r="BC399" i="13"/>
  <c r="BB399" i="13"/>
  <c r="BA399" i="13"/>
  <c r="AZ399" i="13"/>
  <c r="AY399" i="13"/>
  <c r="AX399" i="13"/>
  <c r="AW399" i="13"/>
  <c r="AV399" i="13"/>
  <c r="AU399" i="13"/>
  <c r="AT399" i="13"/>
  <c r="AS399" i="13"/>
  <c r="AR399" i="13"/>
  <c r="AQ399" i="13"/>
  <c r="AP399" i="13"/>
  <c r="AO399" i="13"/>
  <c r="AN399" i="13"/>
  <c r="AM399" i="13"/>
  <c r="AL399" i="13"/>
  <c r="AK399" i="13"/>
  <c r="AJ399" i="13"/>
  <c r="AI399" i="13"/>
  <c r="AH399" i="13"/>
  <c r="BJ398" i="13"/>
  <c r="BI398" i="13"/>
  <c r="BH398" i="13"/>
  <c r="BG398" i="13"/>
  <c r="BF398" i="13"/>
  <c r="BE398" i="13"/>
  <c r="BD398" i="13"/>
  <c r="BC398" i="13"/>
  <c r="BB398" i="13"/>
  <c r="BA398" i="13"/>
  <c r="AZ398" i="13"/>
  <c r="AY398" i="13"/>
  <c r="AX398" i="13"/>
  <c r="AW398" i="13"/>
  <c r="AV398" i="13"/>
  <c r="AU398" i="13"/>
  <c r="AT398" i="13"/>
  <c r="AS398" i="13"/>
  <c r="AR398" i="13"/>
  <c r="AQ398" i="13"/>
  <c r="AP398" i="13"/>
  <c r="AO398" i="13"/>
  <c r="AN398" i="13"/>
  <c r="AM398" i="13"/>
  <c r="AL398" i="13"/>
  <c r="AK398" i="13"/>
  <c r="AJ398" i="13"/>
  <c r="AI398" i="13"/>
  <c r="AH398" i="13"/>
  <c r="BJ397" i="13"/>
  <c r="BI397" i="13"/>
  <c r="BH397" i="13"/>
  <c r="BG397" i="13"/>
  <c r="BF397" i="13"/>
  <c r="BE397" i="13"/>
  <c r="BD397" i="13"/>
  <c r="BC397" i="13"/>
  <c r="BB397" i="13"/>
  <c r="BA397" i="13"/>
  <c r="AZ397" i="13"/>
  <c r="AY397" i="13"/>
  <c r="AX397" i="13"/>
  <c r="AW397" i="13"/>
  <c r="AV397" i="13"/>
  <c r="AU397" i="13"/>
  <c r="AT397" i="13"/>
  <c r="AS397" i="13"/>
  <c r="AR397" i="13"/>
  <c r="AQ397" i="13"/>
  <c r="AP397" i="13"/>
  <c r="AO397" i="13"/>
  <c r="AN397" i="13"/>
  <c r="AM397" i="13"/>
  <c r="AL397" i="13"/>
  <c r="AK397" i="13"/>
  <c r="AJ397" i="13"/>
  <c r="AI397" i="13"/>
  <c r="AH397" i="13"/>
  <c r="BJ396" i="13"/>
  <c r="BI396" i="13"/>
  <c r="BH396" i="13"/>
  <c r="BG396" i="13"/>
  <c r="BF396" i="13"/>
  <c r="BE396" i="13"/>
  <c r="BD396" i="13"/>
  <c r="BC396" i="13"/>
  <c r="BB396" i="13"/>
  <c r="BA396" i="13"/>
  <c r="AZ396" i="13"/>
  <c r="AY396" i="13"/>
  <c r="AX396" i="13"/>
  <c r="AW396" i="13"/>
  <c r="AV396" i="13"/>
  <c r="AU396" i="13"/>
  <c r="AT396" i="13"/>
  <c r="AS396" i="13"/>
  <c r="AR396" i="13"/>
  <c r="AQ396" i="13"/>
  <c r="AP396" i="13"/>
  <c r="AO396" i="13"/>
  <c r="AN396" i="13"/>
  <c r="AM396" i="13"/>
  <c r="AL396" i="13"/>
  <c r="AK396" i="13"/>
  <c r="AJ396" i="13"/>
  <c r="AI396" i="13"/>
  <c r="AH396" i="13"/>
  <c r="BJ395" i="13"/>
  <c r="BI395" i="13"/>
  <c r="BH395" i="13"/>
  <c r="BG395" i="13"/>
  <c r="BF395" i="13"/>
  <c r="BE395" i="13"/>
  <c r="BD395" i="13"/>
  <c r="BC395" i="13"/>
  <c r="BB395" i="13"/>
  <c r="BA395" i="13"/>
  <c r="AZ395" i="13"/>
  <c r="AY395" i="13"/>
  <c r="AX395" i="13"/>
  <c r="AW395" i="13"/>
  <c r="AV395" i="13"/>
  <c r="AU395" i="13"/>
  <c r="AT395" i="13"/>
  <c r="AS395" i="13"/>
  <c r="AR395" i="13"/>
  <c r="AQ395" i="13"/>
  <c r="AP395" i="13"/>
  <c r="AO395" i="13"/>
  <c r="AN395" i="13"/>
  <c r="AM395" i="13"/>
  <c r="AL395" i="13"/>
  <c r="AK395" i="13"/>
  <c r="AJ395" i="13"/>
  <c r="AI395" i="13"/>
  <c r="AH395" i="13"/>
  <c r="BJ394" i="13"/>
  <c r="BI394" i="13"/>
  <c r="BH394" i="13"/>
  <c r="BG394" i="13"/>
  <c r="BF394" i="13"/>
  <c r="BE394" i="13"/>
  <c r="BD394" i="13"/>
  <c r="BC394" i="13"/>
  <c r="BB394" i="13"/>
  <c r="BA394" i="13"/>
  <c r="AZ394" i="13"/>
  <c r="AY394" i="13"/>
  <c r="AX394" i="13"/>
  <c r="AW394" i="13"/>
  <c r="AV394" i="13"/>
  <c r="AU394" i="13"/>
  <c r="AT394" i="13"/>
  <c r="AS394" i="13"/>
  <c r="AR394" i="13"/>
  <c r="AQ394" i="13"/>
  <c r="AP394" i="13"/>
  <c r="AO394" i="13"/>
  <c r="AN394" i="13"/>
  <c r="AM394" i="13"/>
  <c r="AL394" i="13"/>
  <c r="AK394" i="13"/>
  <c r="AJ394" i="13"/>
  <c r="AI394" i="13"/>
  <c r="AH394" i="13"/>
  <c r="BJ393" i="13"/>
  <c r="BI393" i="13"/>
  <c r="BH393" i="13"/>
  <c r="BG393" i="13"/>
  <c r="BF393" i="13"/>
  <c r="BE393" i="13"/>
  <c r="BD393" i="13"/>
  <c r="BC393" i="13"/>
  <c r="BB393" i="13"/>
  <c r="BA393" i="13"/>
  <c r="AZ393" i="13"/>
  <c r="AY393" i="13"/>
  <c r="AX393" i="13"/>
  <c r="AW393" i="13"/>
  <c r="AV393" i="13"/>
  <c r="AU393" i="13"/>
  <c r="AT393" i="13"/>
  <c r="AS393" i="13"/>
  <c r="AR393" i="13"/>
  <c r="AQ393" i="13"/>
  <c r="AP393" i="13"/>
  <c r="AO393" i="13"/>
  <c r="AN393" i="13"/>
  <c r="AM393" i="13"/>
  <c r="AL393" i="13"/>
  <c r="AK393" i="13"/>
  <c r="AJ393" i="13"/>
  <c r="AI393" i="13"/>
  <c r="AH393" i="13"/>
  <c r="AH392" i="13"/>
  <c r="AV392" i="13"/>
  <c r="BJ392" i="13"/>
  <c r="AU392" i="13"/>
  <c r="BI392" i="13"/>
  <c r="AT392" i="13"/>
  <c r="BH392" i="13"/>
  <c r="AS392" i="13"/>
  <c r="BG392" i="13"/>
  <c r="AR392" i="13"/>
  <c r="BF392" i="13"/>
  <c r="AQ392" i="13"/>
  <c r="BE392" i="13"/>
  <c r="AP392" i="13"/>
  <c r="BD392" i="13"/>
  <c r="AO392" i="13"/>
  <c r="BC392" i="13"/>
  <c r="AN392" i="13"/>
  <c r="BB392" i="13"/>
  <c r="AM392" i="13"/>
  <c r="BA392" i="13"/>
  <c r="AL392" i="13"/>
  <c r="AZ392" i="13"/>
  <c r="AK392" i="13"/>
  <c r="AY392" i="13"/>
  <c r="AJ392" i="13"/>
  <c r="AX392" i="13"/>
  <c r="AI392" i="13"/>
  <c r="AW392" i="13"/>
  <c r="AH391" i="13"/>
  <c r="AV391" i="13"/>
  <c r="BJ391" i="13"/>
  <c r="AU391" i="13"/>
  <c r="BI391" i="13"/>
  <c r="AT391" i="13"/>
  <c r="BH391" i="13"/>
  <c r="AS391" i="13"/>
  <c r="BG391" i="13"/>
  <c r="AR391" i="13"/>
  <c r="BF391" i="13"/>
  <c r="AQ391" i="13"/>
  <c r="BE391" i="13"/>
  <c r="AP391" i="13"/>
  <c r="BD391" i="13"/>
  <c r="AO391" i="13"/>
  <c r="BC391" i="13"/>
  <c r="AN391" i="13"/>
  <c r="BB391" i="13"/>
  <c r="AM391" i="13"/>
  <c r="BA391" i="13"/>
  <c r="AL391" i="13"/>
  <c r="AZ391" i="13"/>
  <c r="AK391" i="13"/>
  <c r="AY391" i="13"/>
  <c r="AJ391" i="13"/>
  <c r="AX391" i="13"/>
  <c r="AI391" i="13"/>
  <c r="AW391" i="13"/>
  <c r="AH390" i="13"/>
  <c r="AV390" i="13"/>
  <c r="BJ390" i="13"/>
  <c r="AU390" i="13"/>
  <c r="BI390" i="13"/>
  <c r="AT390" i="13"/>
  <c r="BH390" i="13"/>
  <c r="AS390" i="13"/>
  <c r="BG390" i="13"/>
  <c r="AR390" i="13"/>
  <c r="BF390" i="13"/>
  <c r="AQ390" i="13"/>
  <c r="BE390" i="13"/>
  <c r="AP390" i="13"/>
  <c r="BD390" i="13"/>
  <c r="AO390" i="13"/>
  <c r="BC390" i="13"/>
  <c r="AN390" i="13"/>
  <c r="BB390" i="13"/>
  <c r="AM390" i="13"/>
  <c r="BA390" i="13"/>
  <c r="AL390" i="13"/>
  <c r="AZ390" i="13"/>
  <c r="AK390" i="13"/>
  <c r="AY390" i="13"/>
  <c r="AJ390" i="13"/>
  <c r="AX390" i="13"/>
  <c r="AI390" i="13"/>
  <c r="AW390" i="13"/>
  <c r="AH389" i="13"/>
  <c r="AV389" i="13"/>
  <c r="BJ389" i="13"/>
  <c r="AU389" i="13"/>
  <c r="BI389" i="13"/>
  <c r="AT389" i="13"/>
  <c r="BH389" i="13"/>
  <c r="AS389" i="13"/>
  <c r="BG389" i="13"/>
  <c r="AR389" i="13"/>
  <c r="BF389" i="13"/>
  <c r="AQ389" i="13"/>
  <c r="BE389" i="13"/>
  <c r="AP389" i="13"/>
  <c r="BD389" i="13"/>
  <c r="AO389" i="13"/>
  <c r="BC389" i="13"/>
  <c r="AN389" i="13"/>
  <c r="BB389" i="13"/>
  <c r="AM389" i="13"/>
  <c r="BA389" i="13"/>
  <c r="AL389" i="13"/>
  <c r="AZ389" i="13"/>
  <c r="AK389" i="13"/>
  <c r="AY389" i="13"/>
  <c r="AJ389" i="13"/>
  <c r="AX389" i="13"/>
  <c r="AI389" i="13"/>
  <c r="AW389" i="13"/>
  <c r="AH388" i="13"/>
  <c r="AV388" i="13"/>
  <c r="BJ388" i="13"/>
  <c r="AU388" i="13"/>
  <c r="BI388" i="13"/>
  <c r="AT388" i="13"/>
  <c r="BH388" i="13"/>
  <c r="AS388" i="13"/>
  <c r="BG388" i="13"/>
  <c r="AR388" i="13"/>
  <c r="BF388" i="13"/>
  <c r="AQ388" i="13"/>
  <c r="BE388" i="13"/>
  <c r="AP388" i="13"/>
  <c r="BD388" i="13"/>
  <c r="AO388" i="13"/>
  <c r="BC388" i="13"/>
  <c r="AN388" i="13"/>
  <c r="BB388" i="13"/>
  <c r="AM388" i="13"/>
  <c r="BA388" i="13"/>
  <c r="AL388" i="13"/>
  <c r="AZ388" i="13"/>
  <c r="AK388" i="13"/>
  <c r="AY388" i="13"/>
  <c r="AJ388" i="13"/>
  <c r="AX388" i="13"/>
  <c r="AI388" i="13"/>
  <c r="AW388" i="13"/>
  <c r="AH387" i="13"/>
  <c r="AV387" i="13"/>
  <c r="BJ387" i="13"/>
  <c r="AU387" i="13"/>
  <c r="BI387" i="13"/>
  <c r="AT387" i="13"/>
  <c r="BH387" i="13"/>
  <c r="AS387" i="13"/>
  <c r="BG387" i="13"/>
  <c r="AR387" i="13"/>
  <c r="BF387" i="13"/>
  <c r="AQ387" i="13"/>
  <c r="BE387" i="13"/>
  <c r="AP387" i="13"/>
  <c r="BD387" i="13"/>
  <c r="AO387" i="13"/>
  <c r="BC387" i="13"/>
  <c r="AN387" i="13"/>
  <c r="BB387" i="13"/>
  <c r="AM387" i="13"/>
  <c r="BA387" i="13"/>
  <c r="AL387" i="13"/>
  <c r="AZ387" i="13"/>
  <c r="AK387" i="13"/>
  <c r="AY387" i="13"/>
  <c r="AJ387" i="13"/>
  <c r="AX387" i="13"/>
  <c r="AI387" i="13"/>
  <c r="AW387" i="13"/>
  <c r="AH386" i="13"/>
  <c r="AV386" i="13"/>
  <c r="BJ386" i="13"/>
  <c r="AU386" i="13"/>
  <c r="BI386" i="13"/>
  <c r="AT386" i="13"/>
  <c r="BH386" i="13"/>
  <c r="AS386" i="13"/>
  <c r="BG386" i="13"/>
  <c r="AR386" i="13"/>
  <c r="BF386" i="13"/>
  <c r="AQ386" i="13"/>
  <c r="BE386" i="13"/>
  <c r="AP386" i="13"/>
  <c r="BD386" i="13"/>
  <c r="AO386" i="13"/>
  <c r="BC386" i="13"/>
  <c r="AN386" i="13"/>
  <c r="BB386" i="13"/>
  <c r="AM386" i="13"/>
  <c r="BA386" i="13"/>
  <c r="AL386" i="13"/>
  <c r="AZ386" i="13"/>
  <c r="AK386" i="13"/>
  <c r="AY386" i="13"/>
  <c r="AJ386" i="13"/>
  <c r="AX386" i="13"/>
  <c r="AI386" i="13"/>
  <c r="AW386" i="13"/>
  <c r="AH385" i="13"/>
  <c r="AV385" i="13"/>
  <c r="BJ385" i="13"/>
  <c r="AU385" i="13"/>
  <c r="BI385" i="13"/>
  <c r="AT385" i="13"/>
  <c r="BH385" i="13"/>
  <c r="AS385" i="13"/>
  <c r="BG385" i="13"/>
  <c r="AR385" i="13"/>
  <c r="BF385" i="13"/>
  <c r="AQ385" i="13"/>
  <c r="BE385" i="13"/>
  <c r="AP385" i="13"/>
  <c r="BD385" i="13"/>
  <c r="AO385" i="13"/>
  <c r="BC385" i="13"/>
  <c r="AN385" i="13"/>
  <c r="BB385" i="13"/>
  <c r="AM385" i="13"/>
  <c r="BA385" i="13"/>
  <c r="AL385" i="13"/>
  <c r="AZ385" i="13"/>
  <c r="AK385" i="13"/>
  <c r="AY385" i="13"/>
  <c r="AJ385" i="13"/>
  <c r="AX385" i="13"/>
  <c r="AI385" i="13"/>
  <c r="AW385" i="13"/>
  <c r="AH384" i="13"/>
  <c r="AV384" i="13"/>
  <c r="BJ384" i="13"/>
  <c r="AU384" i="13"/>
  <c r="BI384" i="13"/>
  <c r="AT384" i="13"/>
  <c r="BH384" i="13"/>
  <c r="AS384" i="13"/>
  <c r="BG384" i="13"/>
  <c r="AR384" i="13"/>
  <c r="BF384" i="13"/>
  <c r="AQ384" i="13"/>
  <c r="BE384" i="13"/>
  <c r="AP384" i="13"/>
  <c r="BD384" i="13"/>
  <c r="AO384" i="13"/>
  <c r="BC384" i="13"/>
  <c r="AN384" i="13"/>
  <c r="BB384" i="13"/>
  <c r="AM384" i="13"/>
  <c r="BA384" i="13"/>
  <c r="AL384" i="13"/>
  <c r="AZ384" i="13"/>
  <c r="AK384" i="13"/>
  <c r="AY384" i="13"/>
  <c r="AJ384" i="13"/>
  <c r="AX384" i="13"/>
  <c r="AI384" i="13"/>
  <c r="AW384" i="13"/>
  <c r="AH383" i="13"/>
  <c r="AV383" i="13"/>
  <c r="BJ383" i="13"/>
  <c r="AU383" i="13"/>
  <c r="BI383" i="13"/>
  <c r="AT383" i="13"/>
  <c r="BH383" i="13"/>
  <c r="AS383" i="13"/>
  <c r="BG383" i="13"/>
  <c r="AR383" i="13"/>
  <c r="BF383" i="13"/>
  <c r="AQ383" i="13"/>
  <c r="BE383" i="13"/>
  <c r="AP383" i="13"/>
  <c r="BD383" i="13"/>
  <c r="AO383" i="13"/>
  <c r="BC383" i="13"/>
  <c r="AN383" i="13"/>
  <c r="BB383" i="13"/>
  <c r="AM383" i="13"/>
  <c r="BA383" i="13"/>
  <c r="AL383" i="13"/>
  <c r="AZ383" i="13"/>
  <c r="AK383" i="13"/>
  <c r="AY383" i="13"/>
  <c r="AJ383" i="13"/>
  <c r="AX383" i="13"/>
  <c r="AI383" i="13"/>
  <c r="AW383" i="13"/>
  <c r="AH382" i="13"/>
  <c r="AV382" i="13"/>
  <c r="BJ382" i="13"/>
  <c r="AU382" i="13"/>
  <c r="BI382" i="13"/>
  <c r="AT382" i="13"/>
  <c r="BH382" i="13"/>
  <c r="AS382" i="13"/>
  <c r="BG382" i="13"/>
  <c r="AR382" i="13"/>
  <c r="BF382" i="13"/>
  <c r="AQ382" i="13"/>
  <c r="BE382" i="13"/>
  <c r="AP382" i="13"/>
  <c r="BD382" i="13"/>
  <c r="AO382" i="13"/>
  <c r="BC382" i="13"/>
  <c r="AN382" i="13"/>
  <c r="BB382" i="13"/>
  <c r="AM382" i="13"/>
  <c r="BA382" i="13"/>
  <c r="AL382" i="13"/>
  <c r="AZ382" i="13"/>
  <c r="AK382" i="13"/>
  <c r="AY382" i="13"/>
  <c r="AJ382" i="13"/>
  <c r="AX382" i="13"/>
  <c r="AI382" i="13"/>
  <c r="AW382" i="13"/>
  <c r="AH381" i="13"/>
  <c r="AV381" i="13"/>
  <c r="BJ381" i="13"/>
  <c r="AU381" i="13"/>
  <c r="BI381" i="13"/>
  <c r="AT381" i="13"/>
  <c r="BH381" i="13"/>
  <c r="AS381" i="13"/>
  <c r="BG381" i="13"/>
  <c r="AR381" i="13"/>
  <c r="BF381" i="13"/>
  <c r="AQ381" i="13"/>
  <c r="BE381" i="13"/>
  <c r="AP381" i="13"/>
  <c r="BD381" i="13"/>
  <c r="AO381" i="13"/>
  <c r="BC381" i="13"/>
  <c r="AN381" i="13"/>
  <c r="BB381" i="13"/>
  <c r="AM381" i="13"/>
  <c r="BA381" i="13"/>
  <c r="AL381" i="13"/>
  <c r="AZ381" i="13"/>
  <c r="AK381" i="13"/>
  <c r="AY381" i="13"/>
  <c r="AJ381" i="13"/>
  <c r="AX381" i="13"/>
  <c r="AI381" i="13"/>
  <c r="AW381" i="13"/>
  <c r="AH380" i="13"/>
  <c r="AV380" i="13"/>
  <c r="BJ380" i="13"/>
  <c r="AU380" i="13"/>
  <c r="BI380" i="13"/>
  <c r="AT380" i="13"/>
  <c r="BH380" i="13"/>
  <c r="AS380" i="13"/>
  <c r="BG380" i="13"/>
  <c r="AR380" i="13"/>
  <c r="BF380" i="13"/>
  <c r="AQ380" i="13"/>
  <c r="BE380" i="13"/>
  <c r="AP380" i="13"/>
  <c r="BD380" i="13"/>
  <c r="AO380" i="13"/>
  <c r="BC380" i="13"/>
  <c r="AN380" i="13"/>
  <c r="BB380" i="13"/>
  <c r="AM380" i="13"/>
  <c r="BA380" i="13"/>
  <c r="AL380" i="13"/>
  <c r="AZ380" i="13"/>
  <c r="AK380" i="13"/>
  <c r="AY380" i="13"/>
  <c r="AJ380" i="13"/>
  <c r="AX380" i="13"/>
  <c r="AI380" i="13"/>
  <c r="AW380" i="13"/>
  <c r="AH379" i="13"/>
  <c r="AV379" i="13"/>
  <c r="BJ379" i="13"/>
  <c r="AU379" i="13"/>
  <c r="BI379" i="13"/>
  <c r="AT379" i="13"/>
  <c r="BH379" i="13"/>
  <c r="AS379" i="13"/>
  <c r="BG379" i="13"/>
  <c r="AR379" i="13"/>
  <c r="BF379" i="13"/>
  <c r="AQ379" i="13"/>
  <c r="BE379" i="13"/>
  <c r="AP379" i="13"/>
  <c r="BD379" i="13"/>
  <c r="AO379" i="13"/>
  <c r="BC379" i="13"/>
  <c r="AN379" i="13"/>
  <c r="BB379" i="13"/>
  <c r="AM379" i="13"/>
  <c r="BA379" i="13"/>
  <c r="AL379" i="13"/>
  <c r="AZ379" i="13"/>
  <c r="AK379" i="13"/>
  <c r="AY379" i="13"/>
  <c r="AJ379" i="13"/>
  <c r="AX379" i="13"/>
  <c r="AI379" i="13"/>
  <c r="AW379" i="13"/>
  <c r="AH378" i="13"/>
  <c r="AV378" i="13"/>
  <c r="BJ378" i="13"/>
  <c r="AU378" i="13"/>
  <c r="BI378" i="13"/>
  <c r="AT378" i="13"/>
  <c r="BH378" i="13"/>
  <c r="AS378" i="13"/>
  <c r="BG378" i="13"/>
  <c r="AR378" i="13"/>
  <c r="BF378" i="13"/>
  <c r="AQ378" i="13"/>
  <c r="BE378" i="13"/>
  <c r="AP378" i="13"/>
  <c r="BD378" i="13"/>
  <c r="AO378" i="13"/>
  <c r="BC378" i="13"/>
  <c r="AN378" i="13"/>
  <c r="BB378" i="13"/>
  <c r="AM378" i="13"/>
  <c r="BA378" i="13"/>
  <c r="AL378" i="13"/>
  <c r="AZ378" i="13"/>
  <c r="AK378" i="13"/>
  <c r="AY378" i="13"/>
  <c r="AJ378" i="13"/>
  <c r="AX378" i="13"/>
  <c r="AI378" i="13"/>
  <c r="AW378" i="13"/>
  <c r="AH377" i="13"/>
  <c r="AV377" i="13"/>
  <c r="BJ377" i="13"/>
  <c r="AU377" i="13"/>
  <c r="BI377" i="13"/>
  <c r="AT377" i="13"/>
  <c r="BH377" i="13"/>
  <c r="AS377" i="13"/>
  <c r="BG377" i="13"/>
  <c r="AR377" i="13"/>
  <c r="BF377" i="13"/>
  <c r="AQ377" i="13"/>
  <c r="BE377" i="13"/>
  <c r="AP377" i="13"/>
  <c r="BD377" i="13"/>
  <c r="AO377" i="13"/>
  <c r="BC377" i="13"/>
  <c r="AN377" i="13"/>
  <c r="BB377" i="13"/>
  <c r="AM377" i="13"/>
  <c r="BA377" i="13"/>
  <c r="AL377" i="13"/>
  <c r="AZ377" i="13"/>
  <c r="AK377" i="13"/>
  <c r="AY377" i="13"/>
  <c r="AJ377" i="13"/>
  <c r="AX377" i="13"/>
  <c r="AI377" i="13"/>
  <c r="AW377" i="13"/>
  <c r="AH376" i="13"/>
  <c r="AV376" i="13"/>
  <c r="BJ376" i="13"/>
  <c r="AU376" i="13"/>
  <c r="BI376" i="13"/>
  <c r="AT376" i="13"/>
  <c r="BH376" i="13"/>
  <c r="AS376" i="13"/>
  <c r="BG376" i="13"/>
  <c r="AR376" i="13"/>
  <c r="BF376" i="13"/>
  <c r="AQ376" i="13"/>
  <c r="BE376" i="13"/>
  <c r="AP376" i="13"/>
  <c r="BD376" i="13"/>
  <c r="AO376" i="13"/>
  <c r="BC376" i="13"/>
  <c r="AN376" i="13"/>
  <c r="BB376" i="13"/>
  <c r="AM376" i="13"/>
  <c r="BA376" i="13"/>
  <c r="AL376" i="13"/>
  <c r="AZ376" i="13"/>
  <c r="AK376" i="13"/>
  <c r="AY376" i="13"/>
  <c r="AJ376" i="13"/>
  <c r="AX376" i="13"/>
  <c r="AI376" i="13"/>
  <c r="AW376" i="13"/>
  <c r="AH375" i="13"/>
  <c r="AV375" i="13"/>
  <c r="BJ375" i="13"/>
  <c r="AU375" i="13"/>
  <c r="BI375" i="13"/>
  <c r="AT375" i="13"/>
  <c r="BH375" i="13"/>
  <c r="AS375" i="13"/>
  <c r="BG375" i="13"/>
  <c r="AR375" i="13"/>
  <c r="BF375" i="13"/>
  <c r="AQ375" i="13"/>
  <c r="BE375" i="13"/>
  <c r="AP375" i="13"/>
  <c r="BD375" i="13"/>
  <c r="AO375" i="13"/>
  <c r="BC375" i="13"/>
  <c r="AN375" i="13"/>
  <c r="BB375" i="13"/>
  <c r="AM375" i="13"/>
  <c r="BA375" i="13"/>
  <c r="AL375" i="13"/>
  <c r="AZ375" i="13"/>
  <c r="AK375" i="13"/>
  <c r="AY375" i="13"/>
  <c r="AJ375" i="13"/>
  <c r="AX375" i="13"/>
  <c r="AI375" i="13"/>
  <c r="AW375" i="13"/>
  <c r="AH374" i="13"/>
  <c r="AV374" i="13"/>
  <c r="BJ374" i="13"/>
  <c r="AU374" i="13"/>
  <c r="BI374" i="13"/>
  <c r="AT374" i="13"/>
  <c r="BH374" i="13"/>
  <c r="AS374" i="13"/>
  <c r="BG374" i="13"/>
  <c r="AR374" i="13"/>
  <c r="BF374" i="13"/>
  <c r="AQ374" i="13"/>
  <c r="BE374" i="13"/>
  <c r="AP374" i="13"/>
  <c r="BD374" i="13"/>
  <c r="AO374" i="13"/>
  <c r="BC374" i="13"/>
  <c r="AN374" i="13"/>
  <c r="BB374" i="13"/>
  <c r="AM374" i="13"/>
  <c r="BA374" i="13"/>
  <c r="AL374" i="13"/>
  <c r="AZ374" i="13"/>
  <c r="AK374" i="13"/>
  <c r="AY374" i="13"/>
  <c r="AJ374" i="13"/>
  <c r="AX374" i="13"/>
  <c r="AI374" i="13"/>
  <c r="AW374" i="13"/>
  <c r="AH373" i="13"/>
  <c r="AV373" i="13"/>
  <c r="BJ373" i="13"/>
  <c r="AU373" i="13"/>
  <c r="BI373" i="13"/>
  <c r="AT373" i="13"/>
  <c r="BH373" i="13"/>
  <c r="AS373" i="13"/>
  <c r="BG373" i="13"/>
  <c r="AR373" i="13"/>
  <c r="BF373" i="13"/>
  <c r="AQ373" i="13"/>
  <c r="BE373" i="13"/>
  <c r="AP373" i="13"/>
  <c r="BD373" i="13"/>
  <c r="AO373" i="13"/>
  <c r="BC373" i="13"/>
  <c r="AN373" i="13"/>
  <c r="BB373" i="13"/>
  <c r="AM373" i="13"/>
  <c r="BA373" i="13"/>
  <c r="AL373" i="13"/>
  <c r="AZ373" i="13"/>
  <c r="AK373" i="13"/>
  <c r="AY373" i="13"/>
  <c r="AJ373" i="13"/>
  <c r="AX373" i="13"/>
  <c r="AI373" i="13"/>
  <c r="AW373" i="13"/>
  <c r="AH372" i="13"/>
  <c r="AV372" i="13"/>
  <c r="BJ372" i="13"/>
  <c r="AU372" i="13"/>
  <c r="BI372" i="13"/>
  <c r="AT372" i="13"/>
  <c r="BH372" i="13"/>
  <c r="AS372" i="13"/>
  <c r="BG372" i="13"/>
  <c r="AR372" i="13"/>
  <c r="BF372" i="13"/>
  <c r="AQ372" i="13"/>
  <c r="BE372" i="13"/>
  <c r="AP372" i="13"/>
  <c r="BD372" i="13"/>
  <c r="AO372" i="13"/>
  <c r="BC372" i="13"/>
  <c r="AN372" i="13"/>
  <c r="BB372" i="13"/>
  <c r="AM372" i="13"/>
  <c r="BA372" i="13"/>
  <c r="AL372" i="13"/>
  <c r="AZ372" i="13"/>
  <c r="AK372" i="13"/>
  <c r="AY372" i="13"/>
  <c r="AJ372" i="13"/>
  <c r="AX372" i="13"/>
  <c r="AI372" i="13"/>
  <c r="AW372" i="13"/>
  <c r="AH371" i="13"/>
  <c r="AV371" i="13"/>
  <c r="BJ371" i="13"/>
  <c r="AU371" i="13"/>
  <c r="BI371" i="13"/>
  <c r="AT371" i="13"/>
  <c r="BH371" i="13"/>
  <c r="AS371" i="13"/>
  <c r="BG371" i="13"/>
  <c r="AR371" i="13"/>
  <c r="BF371" i="13"/>
  <c r="AQ371" i="13"/>
  <c r="BE371" i="13"/>
  <c r="AP371" i="13"/>
  <c r="BD371" i="13"/>
  <c r="AO371" i="13"/>
  <c r="BC371" i="13"/>
  <c r="AN371" i="13"/>
  <c r="BB371" i="13"/>
  <c r="AM371" i="13"/>
  <c r="BA371" i="13"/>
  <c r="AL371" i="13"/>
  <c r="AZ371" i="13"/>
  <c r="AK371" i="13"/>
  <c r="AY371" i="13"/>
  <c r="AJ371" i="13"/>
  <c r="AX371" i="13"/>
  <c r="AI371" i="13"/>
  <c r="AW371" i="13"/>
  <c r="AH370" i="13"/>
  <c r="AV370" i="13"/>
  <c r="BJ370" i="13"/>
  <c r="AU370" i="13"/>
  <c r="BI370" i="13"/>
  <c r="AT370" i="13"/>
  <c r="BH370" i="13"/>
  <c r="AS370" i="13"/>
  <c r="BG370" i="13"/>
  <c r="AR370" i="13"/>
  <c r="BF370" i="13"/>
  <c r="AQ370" i="13"/>
  <c r="BE370" i="13"/>
  <c r="AP370" i="13"/>
  <c r="BD370" i="13"/>
  <c r="AO370" i="13"/>
  <c r="BC370" i="13"/>
  <c r="AN370" i="13"/>
  <c r="BB370" i="13"/>
  <c r="AM370" i="13"/>
  <c r="BA370" i="13"/>
  <c r="AL370" i="13"/>
  <c r="AZ370" i="13"/>
  <c r="AK370" i="13"/>
  <c r="AY370" i="13"/>
  <c r="AJ370" i="13"/>
  <c r="AX370" i="13"/>
  <c r="AI370" i="13"/>
  <c r="AW370" i="13"/>
  <c r="AH369" i="13"/>
  <c r="AV369" i="13"/>
  <c r="BJ369" i="13"/>
  <c r="AU369" i="13"/>
  <c r="BI369" i="13"/>
  <c r="AT369" i="13"/>
  <c r="BH369" i="13"/>
  <c r="AS369" i="13"/>
  <c r="BG369" i="13"/>
  <c r="AR369" i="13"/>
  <c r="BF369" i="13"/>
  <c r="AQ369" i="13"/>
  <c r="BE369" i="13"/>
  <c r="AP369" i="13"/>
  <c r="BD369" i="13"/>
  <c r="AO369" i="13"/>
  <c r="BC369" i="13"/>
  <c r="AN369" i="13"/>
  <c r="BB369" i="13"/>
  <c r="AM369" i="13"/>
  <c r="BA369" i="13"/>
  <c r="AL369" i="13"/>
  <c r="AZ369" i="13"/>
  <c r="AK369" i="13"/>
  <c r="AY369" i="13"/>
  <c r="AJ369" i="13"/>
  <c r="AX369" i="13"/>
  <c r="AI369" i="13"/>
  <c r="AW369" i="13"/>
  <c r="BJ368" i="13"/>
  <c r="BI368" i="13"/>
  <c r="BH368" i="13"/>
  <c r="BG368" i="13"/>
  <c r="BF368" i="13"/>
  <c r="BE368" i="13"/>
  <c r="BD368" i="13"/>
  <c r="BC368" i="13"/>
  <c r="BB368" i="13"/>
  <c r="BA368" i="13"/>
  <c r="AZ368" i="13"/>
  <c r="AY368" i="13"/>
  <c r="AX368" i="13"/>
  <c r="AW368" i="13"/>
  <c r="AV368" i="13"/>
  <c r="AU368" i="13"/>
  <c r="AT368" i="13"/>
  <c r="AS368" i="13"/>
  <c r="AR368" i="13"/>
  <c r="AQ368" i="13"/>
  <c r="AP368" i="13"/>
  <c r="AO368" i="13"/>
  <c r="AN368" i="13"/>
  <c r="AM368" i="13"/>
  <c r="AL368" i="13"/>
  <c r="AK368" i="13"/>
  <c r="AJ368" i="13"/>
  <c r="AI368" i="13"/>
  <c r="AH368" i="13"/>
  <c r="BJ367" i="13"/>
  <c r="BI367" i="13"/>
  <c r="BH367" i="13"/>
  <c r="BG367" i="13"/>
  <c r="BF367" i="13"/>
  <c r="BE367" i="13"/>
  <c r="BD367" i="13"/>
  <c r="BC367" i="13"/>
  <c r="BB367" i="13"/>
  <c r="BA367" i="13"/>
  <c r="AZ367" i="13"/>
  <c r="AY367" i="13"/>
  <c r="AX367" i="13"/>
  <c r="AW367" i="13"/>
  <c r="AV367" i="13"/>
  <c r="AU367" i="13"/>
  <c r="AT367" i="13"/>
  <c r="AS367" i="13"/>
  <c r="AR367" i="13"/>
  <c r="AQ367" i="13"/>
  <c r="AP367" i="13"/>
  <c r="AO367" i="13"/>
  <c r="AN367" i="13"/>
  <c r="AM367" i="13"/>
  <c r="AL367" i="13"/>
  <c r="AK367" i="13"/>
  <c r="AJ367" i="13"/>
  <c r="AI367" i="13"/>
  <c r="AH367" i="13"/>
  <c r="BJ366" i="13"/>
  <c r="BI366" i="13"/>
  <c r="BH366" i="13"/>
  <c r="BG366" i="13"/>
  <c r="BF366" i="13"/>
  <c r="BE366" i="13"/>
  <c r="BD366" i="13"/>
  <c r="BC366" i="13"/>
  <c r="BB366" i="13"/>
  <c r="BA366" i="13"/>
  <c r="AZ366" i="13"/>
  <c r="AY366" i="13"/>
  <c r="AX366" i="13"/>
  <c r="AW366" i="13"/>
  <c r="AV366" i="13"/>
  <c r="AU366" i="13"/>
  <c r="AT366" i="13"/>
  <c r="AS366" i="13"/>
  <c r="AR366" i="13"/>
  <c r="AQ366" i="13"/>
  <c r="AP366" i="13"/>
  <c r="AO366" i="13"/>
  <c r="AN366" i="13"/>
  <c r="AM366" i="13"/>
  <c r="AL366" i="13"/>
  <c r="AK366" i="13"/>
  <c r="AJ366" i="13"/>
  <c r="AI366" i="13"/>
  <c r="AH366" i="13"/>
  <c r="BJ365" i="13"/>
  <c r="BI365" i="13"/>
  <c r="BH365" i="13"/>
  <c r="BG365" i="13"/>
  <c r="BF365" i="13"/>
  <c r="BE365" i="13"/>
  <c r="BD365" i="13"/>
  <c r="BC365" i="13"/>
  <c r="BB365" i="13"/>
  <c r="BA365" i="13"/>
  <c r="AZ365" i="13"/>
  <c r="AY365" i="13"/>
  <c r="AX365" i="13"/>
  <c r="AW365" i="13"/>
  <c r="AV365" i="13"/>
  <c r="AU365" i="13"/>
  <c r="AT365" i="13"/>
  <c r="AS365" i="13"/>
  <c r="AR365" i="13"/>
  <c r="AQ365" i="13"/>
  <c r="AP365" i="13"/>
  <c r="AO365" i="13"/>
  <c r="AN365" i="13"/>
  <c r="AM365" i="13"/>
  <c r="AL365" i="13"/>
  <c r="AK365" i="13"/>
  <c r="AJ365" i="13"/>
  <c r="AI365" i="13"/>
  <c r="AH365" i="13"/>
  <c r="BJ364" i="13"/>
  <c r="BI364" i="13"/>
  <c r="BH364" i="13"/>
  <c r="BG364" i="13"/>
  <c r="BF364" i="13"/>
  <c r="BE364" i="13"/>
  <c r="BD364" i="13"/>
  <c r="BC364" i="13"/>
  <c r="BB364" i="13"/>
  <c r="BA364" i="13"/>
  <c r="AZ364" i="13"/>
  <c r="AY364" i="13"/>
  <c r="AX364" i="13"/>
  <c r="AW364" i="13"/>
  <c r="AV364" i="13"/>
  <c r="AU364" i="13"/>
  <c r="AT364" i="13"/>
  <c r="AS364" i="13"/>
  <c r="AR364" i="13"/>
  <c r="AQ364" i="13"/>
  <c r="AP364" i="13"/>
  <c r="AO364" i="13"/>
  <c r="AN364" i="13"/>
  <c r="AM364" i="13"/>
  <c r="AL364" i="13"/>
  <c r="AK364" i="13"/>
  <c r="AJ364" i="13"/>
  <c r="AI364" i="13"/>
  <c r="AH364" i="13"/>
  <c r="BJ363" i="13"/>
  <c r="BI363" i="13"/>
  <c r="BH363" i="13"/>
  <c r="BG363" i="13"/>
  <c r="BF363" i="13"/>
  <c r="BE363" i="13"/>
  <c r="BD363" i="13"/>
  <c r="BC363" i="13"/>
  <c r="BB363" i="13"/>
  <c r="BA363" i="13"/>
  <c r="AZ363" i="13"/>
  <c r="AY363" i="13"/>
  <c r="AX363" i="13"/>
  <c r="AW363" i="13"/>
  <c r="AV363" i="13"/>
  <c r="AU363" i="13"/>
  <c r="AT363" i="13"/>
  <c r="AS363" i="13"/>
  <c r="AR363" i="13"/>
  <c r="AQ363" i="13"/>
  <c r="AP363" i="13"/>
  <c r="AO363" i="13"/>
  <c r="AN363" i="13"/>
  <c r="AM363" i="13"/>
  <c r="AL363" i="13"/>
  <c r="AK363" i="13"/>
  <c r="AJ363" i="13"/>
  <c r="AI363" i="13"/>
  <c r="AH363" i="13"/>
  <c r="BJ362" i="13"/>
  <c r="BI362" i="13"/>
  <c r="BH362" i="13"/>
  <c r="BG362" i="13"/>
  <c r="BF362" i="13"/>
  <c r="BE362" i="13"/>
  <c r="BD362" i="13"/>
  <c r="BC362" i="13"/>
  <c r="BB362" i="13"/>
  <c r="BA362" i="13"/>
  <c r="AZ362" i="13"/>
  <c r="AY362" i="13"/>
  <c r="AX362" i="13"/>
  <c r="AW362" i="13"/>
  <c r="AV362" i="13"/>
  <c r="AU362" i="13"/>
  <c r="AT362" i="13"/>
  <c r="AS362" i="13"/>
  <c r="AR362" i="13"/>
  <c r="AQ362" i="13"/>
  <c r="AP362" i="13"/>
  <c r="AO362" i="13"/>
  <c r="AN362" i="13"/>
  <c r="AM362" i="13"/>
  <c r="AL362" i="13"/>
  <c r="AK362" i="13"/>
  <c r="AJ362" i="13"/>
  <c r="AI362" i="13"/>
  <c r="AH362" i="13"/>
  <c r="BJ361" i="13"/>
  <c r="BI361" i="13"/>
  <c r="BH361" i="13"/>
  <c r="BG361" i="13"/>
  <c r="BF361" i="13"/>
  <c r="BE361" i="13"/>
  <c r="BD361" i="13"/>
  <c r="BC361" i="13"/>
  <c r="BB361" i="13"/>
  <c r="BA361" i="13"/>
  <c r="AZ361" i="13"/>
  <c r="AY361" i="13"/>
  <c r="AX361" i="13"/>
  <c r="AW361" i="13"/>
  <c r="AV361" i="13"/>
  <c r="AU361" i="13"/>
  <c r="AT361" i="13"/>
  <c r="AS361" i="13"/>
  <c r="AR361" i="13"/>
  <c r="AQ361" i="13"/>
  <c r="AP361" i="13"/>
  <c r="AO361" i="13"/>
  <c r="AN361" i="13"/>
  <c r="AM361" i="13"/>
  <c r="AL361" i="13"/>
  <c r="AK361" i="13"/>
  <c r="AJ361" i="13"/>
  <c r="AI361" i="13"/>
  <c r="AH361" i="13"/>
  <c r="BJ360" i="13"/>
  <c r="BI360" i="13"/>
  <c r="BH360" i="13"/>
  <c r="BG360" i="13"/>
  <c r="BF360" i="13"/>
  <c r="BE360" i="13"/>
  <c r="BD360" i="13"/>
  <c r="BC360" i="13"/>
  <c r="BB360" i="13"/>
  <c r="BA360" i="13"/>
  <c r="AZ360" i="13"/>
  <c r="AY360" i="13"/>
  <c r="AX360" i="13"/>
  <c r="AW360" i="13"/>
  <c r="AV360" i="13"/>
  <c r="AU360" i="13"/>
  <c r="AT360" i="13"/>
  <c r="AS360" i="13"/>
  <c r="AR360" i="13"/>
  <c r="AQ360" i="13"/>
  <c r="AP360" i="13"/>
  <c r="AO360" i="13"/>
  <c r="AN360" i="13"/>
  <c r="AM360" i="13"/>
  <c r="AL360" i="13"/>
  <c r="AK360" i="13"/>
  <c r="AJ360" i="13"/>
  <c r="AI360" i="13"/>
  <c r="AH360" i="13"/>
  <c r="BJ359" i="13"/>
  <c r="BI359" i="13"/>
  <c r="BH359" i="13"/>
  <c r="BG359" i="13"/>
  <c r="BF359" i="13"/>
  <c r="BE359" i="13"/>
  <c r="BD359" i="13"/>
  <c r="BC359" i="13"/>
  <c r="BB359" i="13"/>
  <c r="BA359" i="13"/>
  <c r="AZ359" i="13"/>
  <c r="AY359" i="13"/>
  <c r="AX359" i="13"/>
  <c r="AW359" i="13"/>
  <c r="AV359" i="13"/>
  <c r="AU359" i="13"/>
  <c r="AT359" i="13"/>
  <c r="AS359" i="13"/>
  <c r="AR359" i="13"/>
  <c r="AQ359" i="13"/>
  <c r="AP359" i="13"/>
  <c r="AO359" i="13"/>
  <c r="AN359" i="13"/>
  <c r="AM359" i="13"/>
  <c r="AL359" i="13"/>
  <c r="AK359" i="13"/>
  <c r="AJ359" i="13"/>
  <c r="AI359" i="13"/>
  <c r="AH359" i="13"/>
  <c r="BJ358" i="13"/>
  <c r="BI358" i="13"/>
  <c r="BH358" i="13"/>
  <c r="BG358" i="13"/>
  <c r="BF358" i="13"/>
  <c r="BE358" i="13"/>
  <c r="BD358" i="13"/>
  <c r="BC358" i="13"/>
  <c r="BB358" i="13"/>
  <c r="BA358" i="13"/>
  <c r="AZ358" i="13"/>
  <c r="AY358" i="13"/>
  <c r="AX358" i="13"/>
  <c r="AW358" i="13"/>
  <c r="AV358" i="13"/>
  <c r="AU358" i="13"/>
  <c r="AT358" i="13"/>
  <c r="AS358" i="13"/>
  <c r="AR358" i="13"/>
  <c r="AQ358" i="13"/>
  <c r="AP358" i="13"/>
  <c r="AO358" i="13"/>
  <c r="AN358" i="13"/>
  <c r="AM358" i="13"/>
  <c r="AL358" i="13"/>
  <c r="AK358" i="13"/>
  <c r="AJ358" i="13"/>
  <c r="AI358" i="13"/>
  <c r="AH358" i="13"/>
  <c r="BJ357" i="13"/>
  <c r="BI357" i="13"/>
  <c r="BH357" i="13"/>
  <c r="BG357" i="13"/>
  <c r="BF357" i="13"/>
  <c r="BE357" i="13"/>
  <c r="BD357" i="13"/>
  <c r="BC357" i="13"/>
  <c r="BB357" i="13"/>
  <c r="BA357" i="13"/>
  <c r="AZ357" i="13"/>
  <c r="AY357" i="13"/>
  <c r="AX357" i="13"/>
  <c r="AW357" i="13"/>
  <c r="AV357" i="13"/>
  <c r="AU357" i="13"/>
  <c r="AT357" i="13"/>
  <c r="AS357" i="13"/>
  <c r="AR357" i="13"/>
  <c r="AQ357" i="13"/>
  <c r="AP357" i="13"/>
  <c r="AO357" i="13"/>
  <c r="AN357" i="13"/>
  <c r="AM357" i="13"/>
  <c r="AL357" i="13"/>
  <c r="AK357" i="13"/>
  <c r="AJ357" i="13"/>
  <c r="AI357" i="13"/>
  <c r="AH357" i="13"/>
  <c r="BJ356" i="13"/>
  <c r="BI356" i="13"/>
  <c r="BH356" i="13"/>
  <c r="BG356" i="13"/>
  <c r="BF356" i="13"/>
  <c r="BE356" i="13"/>
  <c r="BD356" i="13"/>
  <c r="BC356" i="13"/>
  <c r="BB356" i="13"/>
  <c r="BA356" i="13"/>
  <c r="AZ356" i="13"/>
  <c r="AY356" i="13"/>
  <c r="AX356" i="13"/>
  <c r="AW356" i="13"/>
  <c r="AV356" i="13"/>
  <c r="AU356" i="13"/>
  <c r="AT356" i="13"/>
  <c r="AS356" i="13"/>
  <c r="AR356" i="13"/>
  <c r="AQ356" i="13"/>
  <c r="AP356" i="13"/>
  <c r="AO356" i="13"/>
  <c r="AN356" i="13"/>
  <c r="AM356" i="13"/>
  <c r="AL356" i="13"/>
  <c r="AK356" i="13"/>
  <c r="AJ356" i="13"/>
  <c r="AI356" i="13"/>
  <c r="AH356" i="13"/>
  <c r="BJ355" i="13"/>
  <c r="BI355" i="13"/>
  <c r="BH355" i="13"/>
  <c r="BG355" i="13"/>
  <c r="BF355" i="13"/>
  <c r="BE355" i="13"/>
  <c r="BD355" i="13"/>
  <c r="BC355" i="13"/>
  <c r="BB355" i="13"/>
  <c r="BA355" i="13"/>
  <c r="AZ355" i="13"/>
  <c r="AY355" i="13"/>
  <c r="AX355" i="13"/>
  <c r="AW355" i="13"/>
  <c r="AV355" i="13"/>
  <c r="AU355" i="13"/>
  <c r="AT355" i="13"/>
  <c r="AS355" i="13"/>
  <c r="AR355" i="13"/>
  <c r="AQ355" i="13"/>
  <c r="AP355" i="13"/>
  <c r="AO355" i="13"/>
  <c r="AN355" i="13"/>
  <c r="AM355" i="13"/>
  <c r="AL355" i="13"/>
  <c r="AK355" i="13"/>
  <c r="AJ355" i="13"/>
  <c r="AI355" i="13"/>
  <c r="AH355" i="13"/>
  <c r="BJ354" i="13"/>
  <c r="BI354" i="13"/>
  <c r="BH354" i="13"/>
  <c r="BG354" i="13"/>
  <c r="BF354" i="13"/>
  <c r="BE354" i="13"/>
  <c r="BD354" i="13"/>
  <c r="BC354" i="13"/>
  <c r="BB354" i="13"/>
  <c r="BA354" i="13"/>
  <c r="AZ354" i="13"/>
  <c r="AY354" i="13"/>
  <c r="AX354" i="13"/>
  <c r="AW354" i="13"/>
  <c r="AV354" i="13"/>
  <c r="AU354" i="13"/>
  <c r="AT354" i="13"/>
  <c r="AS354" i="13"/>
  <c r="AR354" i="13"/>
  <c r="AQ354" i="13"/>
  <c r="AP354" i="13"/>
  <c r="AO354" i="13"/>
  <c r="AN354" i="13"/>
  <c r="AM354" i="13"/>
  <c r="AL354" i="13"/>
  <c r="AK354" i="13"/>
  <c r="AJ354" i="13"/>
  <c r="AI354" i="13"/>
  <c r="AH354" i="13"/>
  <c r="BJ353" i="13"/>
  <c r="BI353" i="13"/>
  <c r="BH353" i="13"/>
  <c r="BG353" i="13"/>
  <c r="BF353" i="13"/>
  <c r="BE353" i="13"/>
  <c r="BD353" i="13"/>
  <c r="BC353" i="13"/>
  <c r="BB353" i="13"/>
  <c r="BA353" i="13"/>
  <c r="AZ353" i="13"/>
  <c r="AY353" i="13"/>
  <c r="AX353" i="13"/>
  <c r="AW353" i="13"/>
  <c r="AV353" i="13"/>
  <c r="AU353" i="13"/>
  <c r="AT353" i="13"/>
  <c r="AS353" i="13"/>
  <c r="AR353" i="13"/>
  <c r="AQ353" i="13"/>
  <c r="AP353" i="13"/>
  <c r="AO353" i="13"/>
  <c r="AN353" i="13"/>
  <c r="AM353" i="13"/>
  <c r="AL353" i="13"/>
  <c r="AK353" i="13"/>
  <c r="AJ353" i="13"/>
  <c r="AI353" i="13"/>
  <c r="AH353" i="13"/>
  <c r="BJ352" i="13"/>
  <c r="BI352" i="13"/>
  <c r="BH352" i="13"/>
  <c r="BG352" i="13"/>
  <c r="BF352" i="13"/>
  <c r="BE352" i="13"/>
  <c r="BD352" i="13"/>
  <c r="BC352" i="13"/>
  <c r="BB352" i="13"/>
  <c r="BA352" i="13"/>
  <c r="AZ352" i="13"/>
  <c r="AY352" i="13"/>
  <c r="AX352" i="13"/>
  <c r="AW352" i="13"/>
  <c r="AV352" i="13"/>
  <c r="AU352" i="13"/>
  <c r="AT352" i="13"/>
  <c r="AS352" i="13"/>
  <c r="AR352" i="13"/>
  <c r="AQ352" i="13"/>
  <c r="AP352" i="13"/>
  <c r="AO352" i="13"/>
  <c r="AN352" i="13"/>
  <c r="AM352" i="13"/>
  <c r="AL352" i="13"/>
  <c r="AK352" i="13"/>
  <c r="AJ352" i="13"/>
  <c r="AI352" i="13"/>
  <c r="AH352" i="13"/>
  <c r="BJ351" i="13"/>
  <c r="BI351" i="13"/>
  <c r="BH351" i="13"/>
  <c r="BG351" i="13"/>
  <c r="BF351" i="13"/>
  <c r="BE351" i="13"/>
  <c r="BD351" i="13"/>
  <c r="BC351" i="13"/>
  <c r="BB351" i="13"/>
  <c r="BA351" i="13"/>
  <c r="AZ351" i="13"/>
  <c r="AY351" i="13"/>
  <c r="AX351" i="13"/>
  <c r="AW351" i="13"/>
  <c r="AV351" i="13"/>
  <c r="AU351" i="13"/>
  <c r="AT351" i="13"/>
  <c r="AS351" i="13"/>
  <c r="AR351" i="13"/>
  <c r="AQ351" i="13"/>
  <c r="AP351" i="13"/>
  <c r="AO351" i="13"/>
  <c r="AN351" i="13"/>
  <c r="AM351" i="13"/>
  <c r="AL351" i="13"/>
  <c r="AK351" i="13"/>
  <c r="AJ351" i="13"/>
  <c r="AI351" i="13"/>
  <c r="AH351" i="13"/>
  <c r="BJ350" i="13"/>
  <c r="BI350" i="13"/>
  <c r="BH350" i="13"/>
  <c r="BG350" i="13"/>
  <c r="BF350" i="13"/>
  <c r="BE350" i="13"/>
  <c r="BD350" i="13"/>
  <c r="BC350" i="13"/>
  <c r="BB350" i="13"/>
  <c r="BA350" i="13"/>
  <c r="AZ350" i="13"/>
  <c r="AY350" i="13"/>
  <c r="AX350" i="13"/>
  <c r="AW350" i="13"/>
  <c r="AV350" i="13"/>
  <c r="AU350" i="13"/>
  <c r="AT350" i="13"/>
  <c r="AS350" i="13"/>
  <c r="AR350" i="13"/>
  <c r="AQ350" i="13"/>
  <c r="AP350" i="13"/>
  <c r="AO350" i="13"/>
  <c r="AN350" i="13"/>
  <c r="AM350" i="13"/>
  <c r="AL350" i="13"/>
  <c r="AK350" i="13"/>
  <c r="AJ350" i="13"/>
  <c r="AI350" i="13"/>
  <c r="AH350" i="13"/>
  <c r="BJ349" i="13"/>
  <c r="BI349" i="13"/>
  <c r="BH349" i="13"/>
  <c r="BG349" i="13"/>
  <c r="BF349" i="13"/>
  <c r="BE349" i="13"/>
  <c r="BD349" i="13"/>
  <c r="BC349" i="13"/>
  <c r="BB349" i="13"/>
  <c r="BA349" i="13"/>
  <c r="AZ349" i="13"/>
  <c r="AY349" i="13"/>
  <c r="AX349" i="13"/>
  <c r="AW349" i="13"/>
  <c r="AV349" i="13"/>
  <c r="AU349" i="13"/>
  <c r="AT349" i="13"/>
  <c r="AS349" i="13"/>
  <c r="AR349" i="13"/>
  <c r="AQ349" i="13"/>
  <c r="AP349" i="13"/>
  <c r="AO349" i="13"/>
  <c r="AN349" i="13"/>
  <c r="AM349" i="13"/>
  <c r="AL349" i="13"/>
  <c r="AK349" i="13"/>
  <c r="AJ349" i="13"/>
  <c r="AI349" i="13"/>
  <c r="AH349" i="13"/>
  <c r="AH348" i="13"/>
  <c r="AV348" i="13"/>
  <c r="BJ348" i="13"/>
  <c r="AU348" i="13"/>
  <c r="BI348" i="13"/>
  <c r="AT348" i="13"/>
  <c r="BH348" i="13"/>
  <c r="AS348" i="13"/>
  <c r="BG348" i="13"/>
  <c r="AR348" i="13"/>
  <c r="BF348" i="13"/>
  <c r="AQ348" i="13"/>
  <c r="BE348" i="13"/>
  <c r="AP348" i="13"/>
  <c r="BD348" i="13"/>
  <c r="AO348" i="13"/>
  <c r="BC348" i="13"/>
  <c r="AN348" i="13"/>
  <c r="BB348" i="13"/>
  <c r="AM348" i="13"/>
  <c r="BA348" i="13"/>
  <c r="AL348" i="13"/>
  <c r="AZ348" i="13"/>
  <c r="AK348" i="13"/>
  <c r="AY348" i="13"/>
  <c r="AJ348" i="13"/>
  <c r="AX348" i="13"/>
  <c r="AI348" i="13"/>
  <c r="AW348" i="13"/>
  <c r="AH347" i="13"/>
  <c r="AV347" i="13"/>
  <c r="BJ347" i="13"/>
  <c r="AU347" i="13"/>
  <c r="BI347" i="13"/>
  <c r="AT347" i="13"/>
  <c r="BH347" i="13"/>
  <c r="AS347" i="13"/>
  <c r="BG347" i="13"/>
  <c r="AR347" i="13"/>
  <c r="BF347" i="13"/>
  <c r="AQ347" i="13"/>
  <c r="BE347" i="13"/>
  <c r="AP347" i="13"/>
  <c r="BD347" i="13"/>
  <c r="AO347" i="13"/>
  <c r="BC347" i="13"/>
  <c r="AN347" i="13"/>
  <c r="BB347" i="13"/>
  <c r="AM347" i="13"/>
  <c r="BA347" i="13"/>
  <c r="AL347" i="13"/>
  <c r="AZ347" i="13"/>
  <c r="AK347" i="13"/>
  <c r="AY347" i="13"/>
  <c r="AJ347" i="13"/>
  <c r="AX347" i="13"/>
  <c r="AI347" i="13"/>
  <c r="AW347" i="13"/>
  <c r="AH346" i="13"/>
  <c r="AV346" i="13"/>
  <c r="BJ346" i="13"/>
  <c r="AU346" i="13"/>
  <c r="BI346" i="13"/>
  <c r="AT346" i="13"/>
  <c r="BH346" i="13"/>
  <c r="AS346" i="13"/>
  <c r="BG346" i="13"/>
  <c r="AR346" i="13"/>
  <c r="BF346" i="13"/>
  <c r="AQ346" i="13"/>
  <c r="BE346" i="13"/>
  <c r="AP346" i="13"/>
  <c r="BD346" i="13"/>
  <c r="AO346" i="13"/>
  <c r="BC346" i="13"/>
  <c r="AN346" i="13"/>
  <c r="BB346" i="13"/>
  <c r="AM346" i="13"/>
  <c r="BA346" i="13"/>
  <c r="AL346" i="13"/>
  <c r="AZ346" i="13"/>
  <c r="AK346" i="13"/>
  <c r="AY346" i="13"/>
  <c r="AJ346" i="13"/>
  <c r="AX346" i="13"/>
  <c r="AI346" i="13"/>
  <c r="AW346" i="13"/>
  <c r="AH345" i="13"/>
  <c r="AV345" i="13"/>
  <c r="BJ345" i="13"/>
  <c r="AU345" i="13"/>
  <c r="BI345" i="13"/>
  <c r="AT345" i="13"/>
  <c r="BH345" i="13"/>
  <c r="AS345" i="13"/>
  <c r="BG345" i="13"/>
  <c r="AR345" i="13"/>
  <c r="BF345" i="13"/>
  <c r="AQ345" i="13"/>
  <c r="BE345" i="13"/>
  <c r="AP345" i="13"/>
  <c r="BD345" i="13"/>
  <c r="AO345" i="13"/>
  <c r="BC345" i="13"/>
  <c r="AN345" i="13"/>
  <c r="BB345" i="13"/>
  <c r="AM345" i="13"/>
  <c r="BA345" i="13"/>
  <c r="AL345" i="13"/>
  <c r="AZ345" i="13"/>
  <c r="AK345" i="13"/>
  <c r="AY345" i="13"/>
  <c r="AJ345" i="13"/>
  <c r="AX345" i="13"/>
  <c r="AI345" i="13"/>
  <c r="AW345" i="13"/>
  <c r="AH344" i="13"/>
  <c r="AV344" i="13"/>
  <c r="BJ344" i="13"/>
  <c r="AU344" i="13"/>
  <c r="BI344" i="13"/>
  <c r="AT344" i="13"/>
  <c r="BH344" i="13"/>
  <c r="AS344" i="13"/>
  <c r="BG344" i="13"/>
  <c r="AR344" i="13"/>
  <c r="BF344" i="13"/>
  <c r="AQ344" i="13"/>
  <c r="BE344" i="13"/>
  <c r="AP344" i="13"/>
  <c r="BD344" i="13"/>
  <c r="AO344" i="13"/>
  <c r="BC344" i="13"/>
  <c r="AN344" i="13"/>
  <c r="BB344" i="13"/>
  <c r="AM344" i="13"/>
  <c r="BA344" i="13"/>
  <c r="AL344" i="13"/>
  <c r="AZ344" i="13"/>
  <c r="AK344" i="13"/>
  <c r="AY344" i="13"/>
  <c r="AJ344" i="13"/>
  <c r="AX344" i="13"/>
  <c r="AI344" i="13"/>
  <c r="AW344" i="13"/>
  <c r="AH343" i="13"/>
  <c r="AV343" i="13"/>
  <c r="BJ343" i="13"/>
  <c r="AU343" i="13"/>
  <c r="BI343" i="13"/>
  <c r="AT343" i="13"/>
  <c r="BH343" i="13"/>
  <c r="AS343" i="13"/>
  <c r="BG343" i="13"/>
  <c r="AR343" i="13"/>
  <c r="BF343" i="13"/>
  <c r="AQ343" i="13"/>
  <c r="BE343" i="13"/>
  <c r="AP343" i="13"/>
  <c r="BD343" i="13"/>
  <c r="AO343" i="13"/>
  <c r="BC343" i="13"/>
  <c r="AN343" i="13"/>
  <c r="BB343" i="13"/>
  <c r="AM343" i="13"/>
  <c r="BA343" i="13"/>
  <c r="AL343" i="13"/>
  <c r="AZ343" i="13"/>
  <c r="AK343" i="13"/>
  <c r="AY343" i="13"/>
  <c r="AJ343" i="13"/>
  <c r="AX343" i="13"/>
  <c r="AI343" i="13"/>
  <c r="AW343" i="13"/>
  <c r="AH342" i="13"/>
  <c r="AV342" i="13"/>
  <c r="BJ342" i="13"/>
  <c r="AU342" i="13"/>
  <c r="BI342" i="13"/>
  <c r="AT342" i="13"/>
  <c r="BH342" i="13"/>
  <c r="AS342" i="13"/>
  <c r="BG342" i="13"/>
  <c r="AR342" i="13"/>
  <c r="BF342" i="13"/>
  <c r="AQ342" i="13"/>
  <c r="BE342" i="13"/>
  <c r="AP342" i="13"/>
  <c r="BD342" i="13"/>
  <c r="AO342" i="13"/>
  <c r="BC342" i="13"/>
  <c r="AN342" i="13"/>
  <c r="BB342" i="13"/>
  <c r="AM342" i="13"/>
  <c r="BA342" i="13"/>
  <c r="AL342" i="13"/>
  <c r="AZ342" i="13"/>
  <c r="AK342" i="13"/>
  <c r="AY342" i="13"/>
  <c r="AJ342" i="13"/>
  <c r="AX342" i="13"/>
  <c r="AI342" i="13"/>
  <c r="AW342" i="13"/>
  <c r="AH341" i="13"/>
  <c r="AV341" i="13"/>
  <c r="BJ341" i="13"/>
  <c r="AU341" i="13"/>
  <c r="BI341" i="13"/>
  <c r="AT341" i="13"/>
  <c r="BH341" i="13"/>
  <c r="AS341" i="13"/>
  <c r="BG341" i="13"/>
  <c r="AR341" i="13"/>
  <c r="BF341" i="13"/>
  <c r="AQ341" i="13"/>
  <c r="BE341" i="13"/>
  <c r="AP341" i="13"/>
  <c r="BD341" i="13"/>
  <c r="AO341" i="13"/>
  <c r="BC341" i="13"/>
  <c r="AN341" i="13"/>
  <c r="BB341" i="13"/>
  <c r="AM341" i="13"/>
  <c r="BA341" i="13"/>
  <c r="AL341" i="13"/>
  <c r="AZ341" i="13"/>
  <c r="AK341" i="13"/>
  <c r="AY341" i="13"/>
  <c r="AJ341" i="13"/>
  <c r="AX341" i="13"/>
  <c r="AI341" i="13"/>
  <c r="AW341" i="13"/>
  <c r="AH340" i="13"/>
  <c r="AV340" i="13"/>
  <c r="BJ340" i="13"/>
  <c r="AU340" i="13"/>
  <c r="BI340" i="13"/>
  <c r="AT340" i="13"/>
  <c r="BH340" i="13"/>
  <c r="AS340" i="13"/>
  <c r="BG340" i="13"/>
  <c r="AR340" i="13"/>
  <c r="BF340" i="13"/>
  <c r="AQ340" i="13"/>
  <c r="BE340" i="13"/>
  <c r="AP340" i="13"/>
  <c r="BD340" i="13"/>
  <c r="AO340" i="13"/>
  <c r="BC340" i="13"/>
  <c r="AN340" i="13"/>
  <c r="BB340" i="13"/>
  <c r="AM340" i="13"/>
  <c r="BA340" i="13"/>
  <c r="AL340" i="13"/>
  <c r="AZ340" i="13"/>
  <c r="AK340" i="13"/>
  <c r="AY340" i="13"/>
  <c r="AJ340" i="13"/>
  <c r="AX340" i="13"/>
  <c r="AI340" i="13"/>
  <c r="AW340" i="13"/>
  <c r="AH339" i="13"/>
  <c r="AV339" i="13"/>
  <c r="BJ339" i="13"/>
  <c r="AU339" i="13"/>
  <c r="BI339" i="13"/>
  <c r="AT339" i="13"/>
  <c r="BH339" i="13"/>
  <c r="AS339" i="13"/>
  <c r="BG339" i="13"/>
  <c r="AR339" i="13"/>
  <c r="BF339" i="13"/>
  <c r="AQ339" i="13"/>
  <c r="BE339" i="13"/>
  <c r="AP339" i="13"/>
  <c r="BD339" i="13"/>
  <c r="AO339" i="13"/>
  <c r="BC339" i="13"/>
  <c r="AN339" i="13"/>
  <c r="BB339" i="13"/>
  <c r="AM339" i="13"/>
  <c r="BA339" i="13"/>
  <c r="AL339" i="13"/>
  <c r="AZ339" i="13"/>
  <c r="AK339" i="13"/>
  <c r="AY339" i="13"/>
  <c r="AJ339" i="13"/>
  <c r="AX339" i="13"/>
  <c r="AI339" i="13"/>
  <c r="AW339" i="13"/>
  <c r="AH338" i="13"/>
  <c r="AV338" i="13"/>
  <c r="BJ338" i="13"/>
  <c r="AU338" i="13"/>
  <c r="BI338" i="13"/>
  <c r="AT338" i="13"/>
  <c r="BH338" i="13"/>
  <c r="AS338" i="13"/>
  <c r="BG338" i="13"/>
  <c r="AR338" i="13"/>
  <c r="BF338" i="13"/>
  <c r="AQ338" i="13"/>
  <c r="BE338" i="13"/>
  <c r="AP338" i="13"/>
  <c r="BD338" i="13"/>
  <c r="AO338" i="13"/>
  <c r="BC338" i="13"/>
  <c r="AN338" i="13"/>
  <c r="BB338" i="13"/>
  <c r="AM338" i="13"/>
  <c r="BA338" i="13"/>
  <c r="AL338" i="13"/>
  <c r="AZ338" i="13"/>
  <c r="AK338" i="13"/>
  <c r="AY338" i="13"/>
  <c r="AJ338" i="13"/>
  <c r="AX338" i="13"/>
  <c r="AI338" i="13"/>
  <c r="AW338" i="13"/>
  <c r="AH337" i="13"/>
  <c r="AV337" i="13"/>
  <c r="BJ337" i="13"/>
  <c r="AU337" i="13"/>
  <c r="BI337" i="13"/>
  <c r="AT337" i="13"/>
  <c r="BH337" i="13"/>
  <c r="AS337" i="13"/>
  <c r="BG337" i="13"/>
  <c r="AR337" i="13"/>
  <c r="BF337" i="13"/>
  <c r="AQ337" i="13"/>
  <c r="BE337" i="13"/>
  <c r="AP337" i="13"/>
  <c r="BD337" i="13"/>
  <c r="AO337" i="13"/>
  <c r="BC337" i="13"/>
  <c r="AN337" i="13"/>
  <c r="BB337" i="13"/>
  <c r="AM337" i="13"/>
  <c r="BA337" i="13"/>
  <c r="AL337" i="13"/>
  <c r="AZ337" i="13"/>
  <c r="AK337" i="13"/>
  <c r="AY337" i="13"/>
  <c r="AJ337" i="13"/>
  <c r="AX337" i="13"/>
  <c r="AI337" i="13"/>
  <c r="AW337" i="13"/>
  <c r="AH336" i="13"/>
  <c r="AV336" i="13"/>
  <c r="BJ336" i="13"/>
  <c r="AU336" i="13"/>
  <c r="BI336" i="13"/>
  <c r="AT336" i="13"/>
  <c r="BH336" i="13"/>
  <c r="AS336" i="13"/>
  <c r="BG336" i="13"/>
  <c r="AR336" i="13"/>
  <c r="BF336" i="13"/>
  <c r="AQ336" i="13"/>
  <c r="BE336" i="13"/>
  <c r="AP336" i="13"/>
  <c r="BD336" i="13"/>
  <c r="AO336" i="13"/>
  <c r="BC336" i="13"/>
  <c r="AN336" i="13"/>
  <c r="BB336" i="13"/>
  <c r="AM336" i="13"/>
  <c r="BA336" i="13"/>
  <c r="AL336" i="13"/>
  <c r="AZ336" i="13"/>
  <c r="AK336" i="13"/>
  <c r="AY336" i="13"/>
  <c r="AJ336" i="13"/>
  <c r="AX336" i="13"/>
  <c r="AI336" i="13"/>
  <c r="AW336" i="13"/>
  <c r="AH335" i="13"/>
  <c r="AV335" i="13"/>
  <c r="BJ335" i="13"/>
  <c r="AU335" i="13"/>
  <c r="BI335" i="13"/>
  <c r="AT335" i="13"/>
  <c r="BH335" i="13"/>
  <c r="AS335" i="13"/>
  <c r="BG335" i="13"/>
  <c r="AR335" i="13"/>
  <c r="BF335" i="13"/>
  <c r="AQ335" i="13"/>
  <c r="BE335" i="13"/>
  <c r="AP335" i="13"/>
  <c r="BD335" i="13"/>
  <c r="AO335" i="13"/>
  <c r="BC335" i="13"/>
  <c r="AN335" i="13"/>
  <c r="BB335" i="13"/>
  <c r="AM335" i="13"/>
  <c r="BA335" i="13"/>
  <c r="AL335" i="13"/>
  <c r="AZ335" i="13"/>
  <c r="AK335" i="13"/>
  <c r="AY335" i="13"/>
  <c r="AJ335" i="13"/>
  <c r="AX335" i="13"/>
  <c r="AI335" i="13"/>
  <c r="AW335" i="13"/>
  <c r="AH334" i="13"/>
  <c r="AV334" i="13"/>
  <c r="BJ334" i="13"/>
  <c r="AU334" i="13"/>
  <c r="BI334" i="13"/>
  <c r="AT334" i="13"/>
  <c r="BH334" i="13"/>
  <c r="AS334" i="13"/>
  <c r="BG334" i="13"/>
  <c r="AR334" i="13"/>
  <c r="BF334" i="13"/>
  <c r="AQ334" i="13"/>
  <c r="BE334" i="13"/>
  <c r="AP334" i="13"/>
  <c r="BD334" i="13"/>
  <c r="AO334" i="13"/>
  <c r="BC334" i="13"/>
  <c r="AN334" i="13"/>
  <c r="BB334" i="13"/>
  <c r="AM334" i="13"/>
  <c r="BA334" i="13"/>
  <c r="AL334" i="13"/>
  <c r="AZ334" i="13"/>
  <c r="AK334" i="13"/>
  <c r="AY334" i="13"/>
  <c r="AJ334" i="13"/>
  <c r="AX334" i="13"/>
  <c r="AI334" i="13"/>
  <c r="AW334" i="13"/>
  <c r="AH333" i="13"/>
  <c r="AV333" i="13"/>
  <c r="BJ333" i="13"/>
  <c r="AU333" i="13"/>
  <c r="BI333" i="13"/>
  <c r="AT333" i="13"/>
  <c r="BH333" i="13"/>
  <c r="AS333" i="13"/>
  <c r="BG333" i="13"/>
  <c r="AR333" i="13"/>
  <c r="BF333" i="13"/>
  <c r="AQ333" i="13"/>
  <c r="BE333" i="13"/>
  <c r="AP333" i="13"/>
  <c r="BD333" i="13"/>
  <c r="AO333" i="13"/>
  <c r="BC333" i="13"/>
  <c r="AN333" i="13"/>
  <c r="BB333" i="13"/>
  <c r="AM333" i="13"/>
  <c r="BA333" i="13"/>
  <c r="AL333" i="13"/>
  <c r="AZ333" i="13"/>
  <c r="AK333" i="13"/>
  <c r="AY333" i="13"/>
  <c r="AJ333" i="13"/>
  <c r="AX333" i="13"/>
  <c r="AI333" i="13"/>
  <c r="AW333" i="13"/>
  <c r="AH332" i="13"/>
  <c r="AV332" i="13"/>
  <c r="BJ332" i="13"/>
  <c r="AU332" i="13"/>
  <c r="BI332" i="13"/>
  <c r="AT332" i="13"/>
  <c r="BH332" i="13"/>
  <c r="AS332" i="13"/>
  <c r="BG332" i="13"/>
  <c r="AR332" i="13"/>
  <c r="BF332" i="13"/>
  <c r="AQ332" i="13"/>
  <c r="BE332" i="13"/>
  <c r="AP332" i="13"/>
  <c r="BD332" i="13"/>
  <c r="AO332" i="13"/>
  <c r="BC332" i="13"/>
  <c r="AN332" i="13"/>
  <c r="BB332" i="13"/>
  <c r="AM332" i="13"/>
  <c r="BA332" i="13"/>
  <c r="AL332" i="13"/>
  <c r="AZ332" i="13"/>
  <c r="AK332" i="13"/>
  <c r="AY332" i="13"/>
  <c r="AJ332" i="13"/>
  <c r="AX332" i="13"/>
  <c r="AI332" i="13"/>
  <c r="AW332" i="13"/>
  <c r="AH331" i="13"/>
  <c r="AV331" i="13"/>
  <c r="BJ331" i="13"/>
  <c r="AU331" i="13"/>
  <c r="BI331" i="13"/>
  <c r="AT331" i="13"/>
  <c r="BH331" i="13"/>
  <c r="AS331" i="13"/>
  <c r="BG331" i="13"/>
  <c r="AR331" i="13"/>
  <c r="BF331" i="13"/>
  <c r="AQ331" i="13"/>
  <c r="BE331" i="13"/>
  <c r="AP331" i="13"/>
  <c r="BD331" i="13"/>
  <c r="AO331" i="13"/>
  <c r="BC331" i="13"/>
  <c r="AN331" i="13"/>
  <c r="BB331" i="13"/>
  <c r="AM331" i="13"/>
  <c r="BA331" i="13"/>
  <c r="AL331" i="13"/>
  <c r="AZ331" i="13"/>
  <c r="AK331" i="13"/>
  <c r="AY331" i="13"/>
  <c r="AJ331" i="13"/>
  <c r="AX331" i="13"/>
  <c r="AI331" i="13"/>
  <c r="AW331" i="13"/>
  <c r="AH330" i="13"/>
  <c r="AV330" i="13"/>
  <c r="BJ330" i="13"/>
  <c r="AU330" i="13"/>
  <c r="BI330" i="13"/>
  <c r="AT330" i="13"/>
  <c r="BH330" i="13"/>
  <c r="AS330" i="13"/>
  <c r="BG330" i="13"/>
  <c r="AR330" i="13"/>
  <c r="BF330" i="13"/>
  <c r="AQ330" i="13"/>
  <c r="BE330" i="13"/>
  <c r="AP330" i="13"/>
  <c r="BD330" i="13"/>
  <c r="AO330" i="13"/>
  <c r="BC330" i="13"/>
  <c r="AN330" i="13"/>
  <c r="BB330" i="13"/>
  <c r="AM330" i="13"/>
  <c r="BA330" i="13"/>
  <c r="AL330" i="13"/>
  <c r="AZ330" i="13"/>
  <c r="AK330" i="13"/>
  <c r="AY330" i="13"/>
  <c r="AJ330" i="13"/>
  <c r="AX330" i="13"/>
  <c r="AI330" i="13"/>
  <c r="AW330" i="13"/>
  <c r="AH329" i="13"/>
  <c r="AV329" i="13"/>
  <c r="BJ329" i="13"/>
  <c r="AU329" i="13"/>
  <c r="BI329" i="13"/>
  <c r="AT329" i="13"/>
  <c r="BH329" i="13"/>
  <c r="AS329" i="13"/>
  <c r="BG329" i="13"/>
  <c r="AR329" i="13"/>
  <c r="BF329" i="13"/>
  <c r="AQ329" i="13"/>
  <c r="BE329" i="13"/>
  <c r="AP329" i="13"/>
  <c r="BD329" i="13"/>
  <c r="AO329" i="13"/>
  <c r="BC329" i="13"/>
  <c r="AN329" i="13"/>
  <c r="BB329" i="13"/>
  <c r="AM329" i="13"/>
  <c r="BA329" i="13"/>
  <c r="AL329" i="13"/>
  <c r="AZ329" i="13"/>
  <c r="AK329" i="13"/>
  <c r="AY329" i="13"/>
  <c r="AJ329" i="13"/>
  <c r="AX329" i="13"/>
  <c r="AI329" i="13"/>
  <c r="AW329" i="13"/>
  <c r="AH328" i="13"/>
  <c r="AV328" i="13"/>
  <c r="BJ328" i="13"/>
  <c r="AU328" i="13"/>
  <c r="BI328" i="13"/>
  <c r="AT328" i="13"/>
  <c r="BH328" i="13"/>
  <c r="AS328" i="13"/>
  <c r="BG328" i="13"/>
  <c r="AR328" i="13"/>
  <c r="BF328" i="13"/>
  <c r="AQ328" i="13"/>
  <c r="BE328" i="13"/>
  <c r="AP328" i="13"/>
  <c r="BD328" i="13"/>
  <c r="AO328" i="13"/>
  <c r="BC328" i="13"/>
  <c r="AN328" i="13"/>
  <c r="BB328" i="13"/>
  <c r="AM328" i="13"/>
  <c r="BA328" i="13"/>
  <c r="AL328" i="13"/>
  <c r="AZ328" i="13"/>
  <c r="AK328" i="13"/>
  <c r="AY328" i="13"/>
  <c r="AJ328" i="13"/>
  <c r="AX328" i="13"/>
  <c r="AI328" i="13"/>
  <c r="AW328" i="13"/>
  <c r="AH327" i="13"/>
  <c r="AV327" i="13"/>
  <c r="BJ327" i="13"/>
  <c r="AU327" i="13"/>
  <c r="BI327" i="13"/>
  <c r="AT327" i="13"/>
  <c r="BH327" i="13"/>
  <c r="AS327" i="13"/>
  <c r="BG327" i="13"/>
  <c r="AR327" i="13"/>
  <c r="BF327" i="13"/>
  <c r="AQ327" i="13"/>
  <c r="BE327" i="13"/>
  <c r="AP327" i="13"/>
  <c r="BD327" i="13"/>
  <c r="AO327" i="13"/>
  <c r="BC327" i="13"/>
  <c r="AN327" i="13"/>
  <c r="BB327" i="13"/>
  <c r="AM327" i="13"/>
  <c r="BA327" i="13"/>
  <c r="AL327" i="13"/>
  <c r="AZ327" i="13"/>
  <c r="AK327" i="13"/>
  <c r="AY327" i="13"/>
  <c r="AJ327" i="13"/>
  <c r="AX327" i="13"/>
  <c r="AI327" i="13"/>
  <c r="AW327" i="13"/>
  <c r="AH326" i="13"/>
  <c r="AV326" i="13"/>
  <c r="BJ326" i="13"/>
  <c r="AU326" i="13"/>
  <c r="BI326" i="13"/>
  <c r="AT326" i="13"/>
  <c r="BH326" i="13"/>
  <c r="AS326" i="13"/>
  <c r="BG326" i="13"/>
  <c r="AR326" i="13"/>
  <c r="BF326" i="13"/>
  <c r="AQ326" i="13"/>
  <c r="BE326" i="13"/>
  <c r="AP326" i="13"/>
  <c r="BD326" i="13"/>
  <c r="AO326" i="13"/>
  <c r="BC326" i="13"/>
  <c r="AN326" i="13"/>
  <c r="BB326" i="13"/>
  <c r="AM326" i="13"/>
  <c r="BA326" i="13"/>
  <c r="AL326" i="13"/>
  <c r="AZ326" i="13"/>
  <c r="AK326" i="13"/>
  <c r="AY326" i="13"/>
  <c r="AJ326" i="13"/>
  <c r="AX326" i="13"/>
  <c r="AI326" i="13"/>
  <c r="AW326" i="13"/>
  <c r="AH325" i="13"/>
  <c r="AV325" i="13"/>
  <c r="BJ325" i="13"/>
  <c r="AU325" i="13"/>
  <c r="BI325" i="13"/>
  <c r="AT325" i="13"/>
  <c r="BH325" i="13"/>
  <c r="AS325" i="13"/>
  <c r="BG325" i="13"/>
  <c r="AR325" i="13"/>
  <c r="BF325" i="13"/>
  <c r="AQ325" i="13"/>
  <c r="BE325" i="13"/>
  <c r="AP325" i="13"/>
  <c r="BD325" i="13"/>
  <c r="AO325" i="13"/>
  <c r="BC325" i="13"/>
  <c r="AN325" i="13"/>
  <c r="BB325" i="13"/>
  <c r="AM325" i="13"/>
  <c r="BA325" i="13"/>
  <c r="AL325" i="13"/>
  <c r="AZ325" i="13"/>
  <c r="AK325" i="13"/>
  <c r="AY325" i="13"/>
  <c r="AJ325" i="13"/>
  <c r="AX325" i="13"/>
  <c r="AI325" i="13"/>
  <c r="AW325" i="13"/>
  <c r="AH324" i="13"/>
  <c r="AV324" i="13"/>
  <c r="BJ324" i="13"/>
  <c r="AU324" i="13"/>
  <c r="BI324" i="13"/>
  <c r="AT324" i="13"/>
  <c r="BH324" i="13"/>
  <c r="AS324" i="13"/>
  <c r="BG324" i="13"/>
  <c r="AR324" i="13"/>
  <c r="BF324" i="13"/>
  <c r="AQ324" i="13"/>
  <c r="BE324" i="13"/>
  <c r="AP324" i="13"/>
  <c r="BD324" i="13"/>
  <c r="AO324" i="13"/>
  <c r="BC324" i="13"/>
  <c r="AN324" i="13"/>
  <c r="BB324" i="13"/>
  <c r="AM324" i="13"/>
  <c r="BA324" i="13"/>
  <c r="AL324" i="13"/>
  <c r="AZ324" i="13"/>
  <c r="AK324" i="13"/>
  <c r="AY324" i="13"/>
  <c r="AJ324" i="13"/>
  <c r="AX324" i="13"/>
  <c r="AI324" i="13"/>
  <c r="AW324" i="13"/>
  <c r="AH323" i="13"/>
  <c r="AV323" i="13"/>
  <c r="BJ323" i="13"/>
  <c r="AU323" i="13"/>
  <c r="BI323" i="13"/>
  <c r="AT323" i="13"/>
  <c r="BH323" i="13"/>
  <c r="AS323" i="13"/>
  <c r="BG323" i="13"/>
  <c r="AR323" i="13"/>
  <c r="BF323" i="13"/>
  <c r="AQ323" i="13"/>
  <c r="BE323" i="13"/>
  <c r="AP323" i="13"/>
  <c r="BD323" i="13"/>
  <c r="AO323" i="13"/>
  <c r="BC323" i="13"/>
  <c r="AN323" i="13"/>
  <c r="BB323" i="13"/>
  <c r="AM323" i="13"/>
  <c r="BA323" i="13"/>
  <c r="AL323" i="13"/>
  <c r="AZ323" i="13"/>
  <c r="AK323" i="13"/>
  <c r="AY323" i="13"/>
  <c r="AJ323" i="13"/>
  <c r="AX323" i="13"/>
  <c r="AI323" i="13"/>
  <c r="AW323" i="13"/>
  <c r="AH322" i="13"/>
  <c r="AV322" i="13"/>
  <c r="BJ322" i="13"/>
  <c r="AU322" i="13"/>
  <c r="BI322" i="13"/>
  <c r="AT322" i="13"/>
  <c r="BH322" i="13"/>
  <c r="AS322" i="13"/>
  <c r="BG322" i="13"/>
  <c r="AR322" i="13"/>
  <c r="BF322" i="13"/>
  <c r="AQ322" i="13"/>
  <c r="BE322" i="13"/>
  <c r="AP322" i="13"/>
  <c r="BD322" i="13"/>
  <c r="AO322" i="13"/>
  <c r="BC322" i="13"/>
  <c r="AN322" i="13"/>
  <c r="BB322" i="13"/>
  <c r="AM322" i="13"/>
  <c r="BA322" i="13"/>
  <c r="AL322" i="13"/>
  <c r="AZ322" i="13"/>
  <c r="AK322" i="13"/>
  <c r="AY322" i="13"/>
  <c r="AJ322" i="13"/>
  <c r="AX322" i="13"/>
  <c r="AI322" i="13"/>
  <c r="AW322" i="13"/>
  <c r="AH321" i="13"/>
  <c r="AV321" i="13"/>
  <c r="BJ321" i="13"/>
  <c r="AU321" i="13"/>
  <c r="BI321" i="13"/>
  <c r="AT321" i="13"/>
  <c r="BH321" i="13"/>
  <c r="AS321" i="13"/>
  <c r="BG321" i="13"/>
  <c r="AR321" i="13"/>
  <c r="BF321" i="13"/>
  <c r="AQ321" i="13"/>
  <c r="BE321" i="13"/>
  <c r="AP321" i="13"/>
  <c r="BD321" i="13"/>
  <c r="AO321" i="13"/>
  <c r="BC321" i="13"/>
  <c r="AN321" i="13"/>
  <c r="BB321" i="13"/>
  <c r="AM321" i="13"/>
  <c r="BA321" i="13"/>
  <c r="AL321" i="13"/>
  <c r="AZ321" i="13"/>
  <c r="AK321" i="13"/>
  <c r="AY321" i="13"/>
  <c r="AJ321" i="13"/>
  <c r="AX321" i="13"/>
  <c r="AI321" i="13"/>
  <c r="AW321" i="13"/>
  <c r="AH320" i="13"/>
  <c r="AV320" i="13"/>
  <c r="BJ320" i="13"/>
  <c r="AU320" i="13"/>
  <c r="BI320" i="13"/>
  <c r="AT320" i="13"/>
  <c r="BH320" i="13"/>
  <c r="AS320" i="13"/>
  <c r="BG320" i="13"/>
  <c r="AR320" i="13"/>
  <c r="BF320" i="13"/>
  <c r="AQ320" i="13"/>
  <c r="BE320" i="13"/>
  <c r="AP320" i="13"/>
  <c r="BD320" i="13"/>
  <c r="AO320" i="13"/>
  <c r="BC320" i="13"/>
  <c r="AN320" i="13"/>
  <c r="BB320" i="13"/>
  <c r="AM320" i="13"/>
  <c r="BA320" i="13"/>
  <c r="AL320" i="13"/>
  <c r="AZ320" i="13"/>
  <c r="AK320" i="13"/>
  <c r="AY320" i="13"/>
  <c r="AJ320" i="13"/>
  <c r="AX320" i="13"/>
  <c r="AI320" i="13"/>
  <c r="AW320" i="13"/>
  <c r="AH319" i="13"/>
  <c r="AV319" i="13"/>
  <c r="BJ319" i="13"/>
  <c r="AU319" i="13"/>
  <c r="BI319" i="13"/>
  <c r="AT319" i="13"/>
  <c r="BH319" i="13"/>
  <c r="AS319" i="13"/>
  <c r="BG319" i="13"/>
  <c r="AR319" i="13"/>
  <c r="BF319" i="13"/>
  <c r="AQ319" i="13"/>
  <c r="BE319" i="13"/>
  <c r="AP319" i="13"/>
  <c r="BD319" i="13"/>
  <c r="AO319" i="13"/>
  <c r="BC319" i="13"/>
  <c r="AN319" i="13"/>
  <c r="BB319" i="13"/>
  <c r="AM319" i="13"/>
  <c r="BA319" i="13"/>
  <c r="AL319" i="13"/>
  <c r="AZ319" i="13"/>
  <c r="AK319" i="13"/>
  <c r="AY319" i="13"/>
  <c r="AJ319" i="13"/>
  <c r="AX319" i="13"/>
  <c r="AI319" i="13"/>
  <c r="AW319" i="13"/>
  <c r="AH318" i="13"/>
  <c r="AV318" i="13"/>
  <c r="BJ318" i="13"/>
  <c r="AU318" i="13"/>
  <c r="BI318" i="13"/>
  <c r="AT318" i="13"/>
  <c r="BH318" i="13"/>
  <c r="AS318" i="13"/>
  <c r="BG318" i="13"/>
  <c r="AR318" i="13"/>
  <c r="BF318" i="13"/>
  <c r="AQ318" i="13"/>
  <c r="BE318" i="13"/>
  <c r="AP318" i="13"/>
  <c r="BD318" i="13"/>
  <c r="AO318" i="13"/>
  <c r="BC318" i="13"/>
  <c r="AN318" i="13"/>
  <c r="BB318" i="13"/>
  <c r="AM318" i="13"/>
  <c r="BA318" i="13"/>
  <c r="AL318" i="13"/>
  <c r="AZ318" i="13"/>
  <c r="AK318" i="13"/>
  <c r="AY318" i="13"/>
  <c r="AJ318" i="13"/>
  <c r="AX318" i="13"/>
  <c r="AI318" i="13"/>
  <c r="AW318" i="13"/>
  <c r="AH317" i="13"/>
  <c r="AV317" i="13"/>
  <c r="BJ317" i="13"/>
  <c r="AU317" i="13"/>
  <c r="BI317" i="13"/>
  <c r="AT317" i="13"/>
  <c r="BH317" i="13"/>
  <c r="AS317" i="13"/>
  <c r="BG317" i="13"/>
  <c r="AR317" i="13"/>
  <c r="BF317" i="13"/>
  <c r="AQ317" i="13"/>
  <c r="BE317" i="13"/>
  <c r="AP317" i="13"/>
  <c r="BD317" i="13"/>
  <c r="AO317" i="13"/>
  <c r="BC317" i="13"/>
  <c r="AN317" i="13"/>
  <c r="BB317" i="13"/>
  <c r="AM317" i="13"/>
  <c r="BA317" i="13"/>
  <c r="AL317" i="13"/>
  <c r="AZ317" i="13"/>
  <c r="AK317" i="13"/>
  <c r="AY317" i="13"/>
  <c r="AJ317" i="13"/>
  <c r="AX317" i="13"/>
  <c r="AI317" i="13"/>
  <c r="AW317" i="13"/>
  <c r="AH316" i="13"/>
  <c r="AV316" i="13"/>
  <c r="BJ316" i="13"/>
  <c r="AU316" i="13"/>
  <c r="BI316" i="13"/>
  <c r="AT316" i="13"/>
  <c r="BH316" i="13"/>
  <c r="AS316" i="13"/>
  <c r="BG316" i="13"/>
  <c r="AR316" i="13"/>
  <c r="BF316" i="13"/>
  <c r="AQ316" i="13"/>
  <c r="BE316" i="13"/>
  <c r="AP316" i="13"/>
  <c r="BD316" i="13"/>
  <c r="AO316" i="13"/>
  <c r="BC316" i="13"/>
  <c r="AN316" i="13"/>
  <c r="BB316" i="13"/>
  <c r="AM316" i="13"/>
  <c r="BA316" i="13"/>
  <c r="AL316" i="13"/>
  <c r="AZ316" i="13"/>
  <c r="AK316" i="13"/>
  <c r="AY316" i="13"/>
  <c r="AJ316" i="13"/>
  <c r="AX316" i="13"/>
  <c r="AI316" i="13"/>
  <c r="AW316" i="13"/>
  <c r="AH315" i="13"/>
  <c r="AV315" i="13"/>
  <c r="BJ315" i="13"/>
  <c r="AU315" i="13"/>
  <c r="BI315" i="13"/>
  <c r="AT315" i="13"/>
  <c r="BH315" i="13"/>
  <c r="AS315" i="13"/>
  <c r="BG315" i="13"/>
  <c r="AR315" i="13"/>
  <c r="BF315" i="13"/>
  <c r="AQ315" i="13"/>
  <c r="BE315" i="13"/>
  <c r="AP315" i="13"/>
  <c r="BD315" i="13"/>
  <c r="AO315" i="13"/>
  <c r="BC315" i="13"/>
  <c r="AN315" i="13"/>
  <c r="BB315" i="13"/>
  <c r="AM315" i="13"/>
  <c r="BA315" i="13"/>
  <c r="AL315" i="13"/>
  <c r="AZ315" i="13"/>
  <c r="AK315" i="13"/>
  <c r="AY315" i="13"/>
  <c r="AJ315" i="13"/>
  <c r="AX315" i="13"/>
  <c r="AI315" i="13"/>
  <c r="AW315" i="13"/>
  <c r="AH314" i="13"/>
  <c r="AV314" i="13"/>
  <c r="BJ314" i="13"/>
  <c r="AU314" i="13"/>
  <c r="BI314" i="13"/>
  <c r="AT314" i="13"/>
  <c r="BH314" i="13"/>
  <c r="AS314" i="13"/>
  <c r="BG314" i="13"/>
  <c r="AR314" i="13"/>
  <c r="BF314" i="13"/>
  <c r="AQ314" i="13"/>
  <c r="BE314" i="13"/>
  <c r="AP314" i="13"/>
  <c r="BD314" i="13"/>
  <c r="AO314" i="13"/>
  <c r="BC314" i="13"/>
  <c r="AN314" i="13"/>
  <c r="BB314" i="13"/>
  <c r="AM314" i="13"/>
  <c r="BA314" i="13"/>
  <c r="AL314" i="13"/>
  <c r="AZ314" i="13"/>
  <c r="AK314" i="13"/>
  <c r="AY314" i="13"/>
  <c r="AJ314" i="13"/>
  <c r="AX314" i="13"/>
  <c r="AI314" i="13"/>
  <c r="AW314" i="13"/>
  <c r="AH313" i="13"/>
  <c r="AV313" i="13"/>
  <c r="BJ313" i="13"/>
  <c r="AU313" i="13"/>
  <c r="BI313" i="13"/>
  <c r="AT313" i="13"/>
  <c r="BH313" i="13"/>
  <c r="AS313" i="13"/>
  <c r="BG313" i="13"/>
  <c r="AR313" i="13"/>
  <c r="BF313" i="13"/>
  <c r="AQ313" i="13"/>
  <c r="BE313" i="13"/>
  <c r="AP313" i="13"/>
  <c r="BD313" i="13"/>
  <c r="AO313" i="13"/>
  <c r="BC313" i="13"/>
  <c r="AN313" i="13"/>
  <c r="BB313" i="13"/>
  <c r="AM313" i="13"/>
  <c r="BA313" i="13"/>
  <c r="AL313" i="13"/>
  <c r="AZ313" i="13"/>
  <c r="AK313" i="13"/>
  <c r="AY313" i="13"/>
  <c r="AJ313" i="13"/>
  <c r="AX313" i="13"/>
  <c r="AI313" i="13"/>
  <c r="AW313" i="13"/>
  <c r="AH312" i="13"/>
  <c r="AV312" i="13"/>
  <c r="BJ312" i="13"/>
  <c r="AU312" i="13"/>
  <c r="BI312" i="13"/>
  <c r="AT312" i="13"/>
  <c r="BH312" i="13"/>
  <c r="AS312" i="13"/>
  <c r="BG312" i="13"/>
  <c r="AR312" i="13"/>
  <c r="BF312" i="13"/>
  <c r="AQ312" i="13"/>
  <c r="BE312" i="13"/>
  <c r="AP312" i="13"/>
  <c r="BD312" i="13"/>
  <c r="AO312" i="13"/>
  <c r="BC312" i="13"/>
  <c r="AN312" i="13"/>
  <c r="BB312" i="13"/>
  <c r="AM312" i="13"/>
  <c r="BA312" i="13"/>
  <c r="AL312" i="13"/>
  <c r="AZ312" i="13"/>
  <c r="AK312" i="13"/>
  <c r="AY312" i="13"/>
  <c r="AJ312" i="13"/>
  <c r="AX312" i="13"/>
  <c r="AI312" i="13"/>
  <c r="AW312" i="13"/>
  <c r="AH311" i="13"/>
  <c r="AV311" i="13"/>
  <c r="BJ311" i="13"/>
  <c r="AU311" i="13"/>
  <c r="BI311" i="13"/>
  <c r="AT311" i="13"/>
  <c r="BH311" i="13"/>
  <c r="AS311" i="13"/>
  <c r="BG311" i="13"/>
  <c r="AR311" i="13"/>
  <c r="BF311" i="13"/>
  <c r="AQ311" i="13"/>
  <c r="BE311" i="13"/>
  <c r="AP311" i="13"/>
  <c r="BD311" i="13"/>
  <c r="AO311" i="13"/>
  <c r="BC311" i="13"/>
  <c r="AN311" i="13"/>
  <c r="BB311" i="13"/>
  <c r="AM311" i="13"/>
  <c r="BA311" i="13"/>
  <c r="AL311" i="13"/>
  <c r="AZ311" i="13"/>
  <c r="AK311" i="13"/>
  <c r="AY311" i="13"/>
  <c r="AJ311" i="13"/>
  <c r="AX311" i="13"/>
  <c r="AI311" i="13"/>
  <c r="AW311" i="13"/>
  <c r="AH310" i="13"/>
  <c r="AV310" i="13"/>
  <c r="BJ310" i="13"/>
  <c r="AU310" i="13"/>
  <c r="BI310" i="13"/>
  <c r="AT310" i="13"/>
  <c r="BH310" i="13"/>
  <c r="AS310" i="13"/>
  <c r="BG310" i="13"/>
  <c r="AR310" i="13"/>
  <c r="BF310" i="13"/>
  <c r="AQ310" i="13"/>
  <c r="BE310" i="13"/>
  <c r="AP310" i="13"/>
  <c r="BD310" i="13"/>
  <c r="AO310" i="13"/>
  <c r="BC310" i="13"/>
  <c r="AN310" i="13"/>
  <c r="BB310" i="13"/>
  <c r="AM310" i="13"/>
  <c r="BA310" i="13"/>
  <c r="AL310" i="13"/>
  <c r="AZ310" i="13"/>
  <c r="AK310" i="13"/>
  <c r="AY310" i="13"/>
  <c r="AJ310" i="13"/>
  <c r="AX310" i="13"/>
  <c r="AI310" i="13"/>
  <c r="AW310" i="13"/>
  <c r="AH309" i="13"/>
  <c r="AV309" i="13"/>
  <c r="BJ309" i="13"/>
  <c r="AU309" i="13"/>
  <c r="BI309" i="13"/>
  <c r="AT309" i="13"/>
  <c r="BH309" i="13"/>
  <c r="AS309" i="13"/>
  <c r="BG309" i="13"/>
  <c r="AR309" i="13"/>
  <c r="BF309" i="13"/>
  <c r="AQ309" i="13"/>
  <c r="BE309" i="13"/>
  <c r="AP309" i="13"/>
  <c r="BD309" i="13"/>
  <c r="AO309" i="13"/>
  <c r="BC309" i="13"/>
  <c r="AN309" i="13"/>
  <c r="BB309" i="13"/>
  <c r="AM309" i="13"/>
  <c r="BA309" i="13"/>
  <c r="AL309" i="13"/>
  <c r="AZ309" i="13"/>
  <c r="AK309" i="13"/>
  <c r="AY309" i="13"/>
  <c r="AJ309" i="13"/>
  <c r="AX309" i="13"/>
  <c r="AI309" i="13"/>
  <c r="AW309" i="13"/>
  <c r="AH308" i="13"/>
  <c r="AV308" i="13"/>
  <c r="BJ308" i="13"/>
  <c r="AU308" i="13"/>
  <c r="BI308" i="13"/>
  <c r="AT308" i="13"/>
  <c r="BH308" i="13"/>
  <c r="AS308" i="13"/>
  <c r="BG308" i="13"/>
  <c r="AR308" i="13"/>
  <c r="BF308" i="13"/>
  <c r="AQ308" i="13"/>
  <c r="BE308" i="13"/>
  <c r="AP308" i="13"/>
  <c r="BD308" i="13"/>
  <c r="AO308" i="13"/>
  <c r="BC308" i="13"/>
  <c r="AN308" i="13"/>
  <c r="BB308" i="13"/>
  <c r="AM308" i="13"/>
  <c r="BA308" i="13"/>
  <c r="AL308" i="13"/>
  <c r="AZ308" i="13"/>
  <c r="AK308" i="13"/>
  <c r="AY308" i="13"/>
  <c r="AJ308" i="13"/>
  <c r="AX308" i="13"/>
  <c r="AI308" i="13"/>
  <c r="AW308" i="13"/>
  <c r="AH307" i="13"/>
  <c r="AV307" i="13"/>
  <c r="BJ307" i="13"/>
  <c r="AU307" i="13"/>
  <c r="BI307" i="13"/>
  <c r="AT307" i="13"/>
  <c r="BH307" i="13"/>
  <c r="AS307" i="13"/>
  <c r="BG307" i="13"/>
  <c r="AR307" i="13"/>
  <c r="BF307" i="13"/>
  <c r="AQ307" i="13"/>
  <c r="BE307" i="13"/>
  <c r="AP307" i="13"/>
  <c r="BD307" i="13"/>
  <c r="AO307" i="13"/>
  <c r="BC307" i="13"/>
  <c r="AN307" i="13"/>
  <c r="BB307" i="13"/>
  <c r="AM307" i="13"/>
  <c r="BA307" i="13"/>
  <c r="AL307" i="13"/>
  <c r="AZ307" i="13"/>
  <c r="AK307" i="13"/>
  <c r="AY307" i="13"/>
  <c r="AJ307" i="13"/>
  <c r="AX307" i="13"/>
  <c r="AI307" i="13"/>
  <c r="AW307" i="13"/>
  <c r="AH306" i="13"/>
  <c r="AV306" i="13"/>
  <c r="BJ306" i="13"/>
  <c r="AU306" i="13"/>
  <c r="BI306" i="13"/>
  <c r="AT306" i="13"/>
  <c r="BH306" i="13"/>
  <c r="AS306" i="13"/>
  <c r="BG306" i="13"/>
  <c r="AR306" i="13"/>
  <c r="BF306" i="13"/>
  <c r="AQ306" i="13"/>
  <c r="BE306" i="13"/>
  <c r="AP306" i="13"/>
  <c r="BD306" i="13"/>
  <c r="AO306" i="13"/>
  <c r="BC306" i="13"/>
  <c r="AN306" i="13"/>
  <c r="BB306" i="13"/>
  <c r="AM306" i="13"/>
  <c r="BA306" i="13"/>
  <c r="AL306" i="13"/>
  <c r="AZ306" i="13"/>
  <c r="AK306" i="13"/>
  <c r="AY306" i="13"/>
  <c r="AJ306" i="13"/>
  <c r="AX306" i="13"/>
  <c r="AI306" i="13"/>
  <c r="AW306" i="13"/>
  <c r="AH305" i="13"/>
  <c r="AV305" i="13"/>
  <c r="BJ305" i="13"/>
  <c r="AU305" i="13"/>
  <c r="BI305" i="13"/>
  <c r="AT305" i="13"/>
  <c r="BH305" i="13"/>
  <c r="AS305" i="13"/>
  <c r="BG305" i="13"/>
  <c r="AR305" i="13"/>
  <c r="BF305" i="13"/>
  <c r="AQ305" i="13"/>
  <c r="BE305" i="13"/>
  <c r="AP305" i="13"/>
  <c r="BD305" i="13"/>
  <c r="AO305" i="13"/>
  <c r="BC305" i="13"/>
  <c r="AN305" i="13"/>
  <c r="BB305" i="13"/>
  <c r="AM305" i="13"/>
  <c r="BA305" i="13"/>
  <c r="AL305" i="13"/>
  <c r="AZ305" i="13"/>
  <c r="AK305" i="13"/>
  <c r="AY305" i="13"/>
  <c r="AJ305" i="13"/>
  <c r="AX305" i="13"/>
  <c r="AI305" i="13"/>
  <c r="AW305" i="13"/>
  <c r="AH304" i="13"/>
  <c r="AV304" i="13"/>
  <c r="BJ304" i="13"/>
  <c r="AU304" i="13"/>
  <c r="BI304" i="13"/>
  <c r="AT304" i="13"/>
  <c r="BH304" i="13"/>
  <c r="AS304" i="13"/>
  <c r="BG304" i="13"/>
  <c r="AR304" i="13"/>
  <c r="BF304" i="13"/>
  <c r="AQ304" i="13"/>
  <c r="BE304" i="13"/>
  <c r="AP304" i="13"/>
  <c r="BD304" i="13"/>
  <c r="AO304" i="13"/>
  <c r="BC304" i="13"/>
  <c r="AN304" i="13"/>
  <c r="BB304" i="13"/>
  <c r="AM304" i="13"/>
  <c r="BA304" i="13"/>
  <c r="AL304" i="13"/>
  <c r="AZ304" i="13"/>
  <c r="AK304" i="13"/>
  <c r="AY304" i="13"/>
  <c r="AJ304" i="13"/>
  <c r="AX304" i="13"/>
  <c r="AI304" i="13"/>
  <c r="AW304" i="13"/>
  <c r="AH303" i="13"/>
  <c r="AV303" i="13"/>
  <c r="BJ303" i="13"/>
  <c r="AU303" i="13"/>
  <c r="BI303" i="13"/>
  <c r="AT303" i="13"/>
  <c r="BH303" i="13"/>
  <c r="AS303" i="13"/>
  <c r="BG303" i="13"/>
  <c r="AR303" i="13"/>
  <c r="BF303" i="13"/>
  <c r="AQ303" i="13"/>
  <c r="BE303" i="13"/>
  <c r="AP303" i="13"/>
  <c r="BD303" i="13"/>
  <c r="AO303" i="13"/>
  <c r="BC303" i="13"/>
  <c r="AN303" i="13"/>
  <c r="BB303" i="13"/>
  <c r="AM303" i="13"/>
  <c r="BA303" i="13"/>
  <c r="AL303" i="13"/>
  <c r="AZ303" i="13"/>
  <c r="AK303" i="13"/>
  <c r="AY303" i="13"/>
  <c r="AJ303" i="13"/>
  <c r="AX303" i="13"/>
  <c r="AI303" i="13"/>
  <c r="AW303" i="13"/>
  <c r="AH302" i="13"/>
  <c r="AV302" i="13"/>
  <c r="BJ302" i="13"/>
  <c r="AU302" i="13"/>
  <c r="BI302" i="13"/>
  <c r="AT302" i="13"/>
  <c r="BH302" i="13"/>
  <c r="AS302" i="13"/>
  <c r="BG302" i="13"/>
  <c r="AR302" i="13"/>
  <c r="BF302" i="13"/>
  <c r="AQ302" i="13"/>
  <c r="BE302" i="13"/>
  <c r="AP302" i="13"/>
  <c r="BD302" i="13"/>
  <c r="AO302" i="13"/>
  <c r="BC302" i="13"/>
  <c r="AN302" i="13"/>
  <c r="BB302" i="13"/>
  <c r="AM302" i="13"/>
  <c r="BA302" i="13"/>
  <c r="AL302" i="13"/>
  <c r="AZ302" i="13"/>
  <c r="AK302" i="13"/>
  <c r="AY302" i="13"/>
  <c r="AJ302" i="13"/>
  <c r="AX302" i="13"/>
  <c r="AI302" i="13"/>
  <c r="AW302" i="13"/>
  <c r="AH301" i="13"/>
  <c r="AV301" i="13"/>
  <c r="BJ301" i="13"/>
  <c r="AU301" i="13"/>
  <c r="BI301" i="13"/>
  <c r="AT301" i="13"/>
  <c r="BH301" i="13"/>
  <c r="AS301" i="13"/>
  <c r="BG301" i="13"/>
  <c r="AR301" i="13"/>
  <c r="BF301" i="13"/>
  <c r="AQ301" i="13"/>
  <c r="BE301" i="13"/>
  <c r="AP301" i="13"/>
  <c r="BD301" i="13"/>
  <c r="AO301" i="13"/>
  <c r="BC301" i="13"/>
  <c r="AN301" i="13"/>
  <c r="BB301" i="13"/>
  <c r="AM301" i="13"/>
  <c r="BA301" i="13"/>
  <c r="AL301" i="13"/>
  <c r="AZ301" i="13"/>
  <c r="AK301" i="13"/>
  <c r="AY301" i="13"/>
  <c r="AJ301" i="13"/>
  <c r="AX301" i="13"/>
  <c r="AI301" i="13"/>
  <c r="AW301" i="13"/>
  <c r="AH300" i="13"/>
  <c r="AV300" i="13"/>
  <c r="BJ300" i="13"/>
  <c r="AU300" i="13"/>
  <c r="BI300" i="13"/>
  <c r="AT300" i="13"/>
  <c r="BH300" i="13"/>
  <c r="AS300" i="13"/>
  <c r="BG300" i="13"/>
  <c r="AR300" i="13"/>
  <c r="BF300" i="13"/>
  <c r="AQ300" i="13"/>
  <c r="BE300" i="13"/>
  <c r="AP300" i="13"/>
  <c r="BD300" i="13"/>
  <c r="AO300" i="13"/>
  <c r="BC300" i="13"/>
  <c r="AN300" i="13"/>
  <c r="BB300" i="13"/>
  <c r="AM300" i="13"/>
  <c r="BA300" i="13"/>
  <c r="AL300" i="13"/>
  <c r="AZ300" i="13"/>
  <c r="AK300" i="13"/>
  <c r="AY300" i="13"/>
  <c r="AJ300" i="13"/>
  <c r="AX300" i="13"/>
  <c r="AI300" i="13"/>
  <c r="AW300" i="13"/>
  <c r="AH299" i="13"/>
  <c r="AV299" i="13"/>
  <c r="BJ299" i="13"/>
  <c r="AU299" i="13"/>
  <c r="BI299" i="13"/>
  <c r="AT299" i="13"/>
  <c r="BH299" i="13"/>
  <c r="AS299" i="13"/>
  <c r="BG299" i="13"/>
  <c r="AR299" i="13"/>
  <c r="BF299" i="13"/>
  <c r="AQ299" i="13"/>
  <c r="BE299" i="13"/>
  <c r="AP299" i="13"/>
  <c r="BD299" i="13"/>
  <c r="AO299" i="13"/>
  <c r="BC299" i="13"/>
  <c r="AN299" i="13"/>
  <c r="BB299" i="13"/>
  <c r="AM299" i="13"/>
  <c r="BA299" i="13"/>
  <c r="AL299" i="13"/>
  <c r="AZ299" i="13"/>
  <c r="AK299" i="13"/>
  <c r="AY299" i="13"/>
  <c r="AJ299" i="13"/>
  <c r="AX299" i="13"/>
  <c r="AI299" i="13"/>
  <c r="AW299" i="13"/>
  <c r="AH298" i="13"/>
  <c r="AV298" i="13"/>
  <c r="BJ298" i="13"/>
  <c r="AU298" i="13"/>
  <c r="BI298" i="13"/>
  <c r="AT298" i="13"/>
  <c r="BH298" i="13"/>
  <c r="AS298" i="13"/>
  <c r="BG298" i="13"/>
  <c r="AR298" i="13"/>
  <c r="BF298" i="13"/>
  <c r="AQ298" i="13"/>
  <c r="BE298" i="13"/>
  <c r="AP298" i="13"/>
  <c r="BD298" i="13"/>
  <c r="AO298" i="13"/>
  <c r="BC298" i="13"/>
  <c r="AN298" i="13"/>
  <c r="BB298" i="13"/>
  <c r="AM298" i="13"/>
  <c r="BA298" i="13"/>
  <c r="AL298" i="13"/>
  <c r="AZ298" i="13"/>
  <c r="AK298" i="13"/>
  <c r="AY298" i="13"/>
  <c r="AJ298" i="13"/>
  <c r="AX298" i="13"/>
  <c r="AI298" i="13"/>
  <c r="AW298" i="13"/>
  <c r="AH297" i="13"/>
  <c r="AV297" i="13"/>
  <c r="BJ297" i="13"/>
  <c r="AU297" i="13"/>
  <c r="BI297" i="13"/>
  <c r="AT297" i="13"/>
  <c r="BH297" i="13"/>
  <c r="AS297" i="13"/>
  <c r="BG297" i="13"/>
  <c r="AR297" i="13"/>
  <c r="BF297" i="13"/>
  <c r="AQ297" i="13"/>
  <c r="BE297" i="13"/>
  <c r="AP297" i="13"/>
  <c r="BD297" i="13"/>
  <c r="AO297" i="13"/>
  <c r="BC297" i="13"/>
  <c r="AN297" i="13"/>
  <c r="BB297" i="13"/>
  <c r="AM297" i="13"/>
  <c r="BA297" i="13"/>
  <c r="AL297" i="13"/>
  <c r="AZ297" i="13"/>
  <c r="AK297" i="13"/>
  <c r="AY297" i="13"/>
  <c r="AJ297" i="13"/>
  <c r="AX297" i="13"/>
  <c r="AI297" i="13"/>
  <c r="AW297" i="13"/>
  <c r="AH296" i="13"/>
  <c r="AV296" i="13"/>
  <c r="BJ296" i="13"/>
  <c r="AU296" i="13"/>
  <c r="BI296" i="13"/>
  <c r="AT296" i="13"/>
  <c r="BH296" i="13"/>
  <c r="AS296" i="13"/>
  <c r="BG296" i="13"/>
  <c r="AR296" i="13"/>
  <c r="BF296" i="13"/>
  <c r="AQ296" i="13"/>
  <c r="BE296" i="13"/>
  <c r="AP296" i="13"/>
  <c r="BD296" i="13"/>
  <c r="AO296" i="13"/>
  <c r="BC296" i="13"/>
  <c r="AN296" i="13"/>
  <c r="BB296" i="13"/>
  <c r="AM296" i="13"/>
  <c r="BA296" i="13"/>
  <c r="AL296" i="13"/>
  <c r="AZ296" i="13"/>
  <c r="AK296" i="13"/>
  <c r="AY296" i="13"/>
  <c r="AJ296" i="13"/>
  <c r="AX296" i="13"/>
  <c r="AI296" i="13"/>
  <c r="AW296" i="13"/>
  <c r="AH295" i="13"/>
  <c r="AV295" i="13"/>
  <c r="BJ295" i="13"/>
  <c r="AU295" i="13"/>
  <c r="BI295" i="13"/>
  <c r="AT295" i="13"/>
  <c r="BH295" i="13"/>
  <c r="AS295" i="13"/>
  <c r="BG295" i="13"/>
  <c r="AR295" i="13"/>
  <c r="BF295" i="13"/>
  <c r="AQ295" i="13"/>
  <c r="BE295" i="13"/>
  <c r="AP295" i="13"/>
  <c r="BD295" i="13"/>
  <c r="AO295" i="13"/>
  <c r="BC295" i="13"/>
  <c r="AN295" i="13"/>
  <c r="BB295" i="13"/>
  <c r="AM295" i="13"/>
  <c r="BA295" i="13"/>
  <c r="AL295" i="13"/>
  <c r="AZ295" i="13"/>
  <c r="AK295" i="13"/>
  <c r="AY295" i="13"/>
  <c r="AJ295" i="13"/>
  <c r="AX295" i="13"/>
  <c r="AI295" i="13"/>
  <c r="AW295" i="13"/>
  <c r="AH294" i="13"/>
  <c r="AV294" i="13"/>
  <c r="BJ294" i="13"/>
  <c r="AU294" i="13"/>
  <c r="BI294" i="13"/>
  <c r="AT294" i="13"/>
  <c r="BH294" i="13"/>
  <c r="AS294" i="13"/>
  <c r="BG294" i="13"/>
  <c r="AR294" i="13"/>
  <c r="BF294" i="13"/>
  <c r="AQ294" i="13"/>
  <c r="BE294" i="13"/>
  <c r="AP294" i="13"/>
  <c r="BD294" i="13"/>
  <c r="AO294" i="13"/>
  <c r="BC294" i="13"/>
  <c r="AN294" i="13"/>
  <c r="BB294" i="13"/>
  <c r="AM294" i="13"/>
  <c r="BA294" i="13"/>
  <c r="AL294" i="13"/>
  <c r="AZ294" i="13"/>
  <c r="AK294" i="13"/>
  <c r="AY294" i="13"/>
  <c r="AJ294" i="13"/>
  <c r="AX294" i="13"/>
  <c r="AI294" i="13"/>
  <c r="AW294" i="13"/>
  <c r="AH293" i="13"/>
  <c r="AV293" i="13"/>
  <c r="BJ293" i="13"/>
  <c r="AU293" i="13"/>
  <c r="BI293" i="13"/>
  <c r="AT293" i="13"/>
  <c r="BH293" i="13"/>
  <c r="AS293" i="13"/>
  <c r="BG293" i="13"/>
  <c r="AR293" i="13"/>
  <c r="BF293" i="13"/>
  <c r="AQ293" i="13"/>
  <c r="BE293" i="13"/>
  <c r="AP293" i="13"/>
  <c r="BD293" i="13"/>
  <c r="AO293" i="13"/>
  <c r="BC293" i="13"/>
  <c r="AN293" i="13"/>
  <c r="BB293" i="13"/>
  <c r="AM293" i="13"/>
  <c r="BA293" i="13"/>
  <c r="AL293" i="13"/>
  <c r="AZ293" i="13"/>
  <c r="AK293" i="13"/>
  <c r="AY293" i="13"/>
  <c r="AJ293" i="13"/>
  <c r="AX293" i="13"/>
  <c r="AI293" i="13"/>
  <c r="AW293" i="13"/>
  <c r="K119" i="11"/>
  <c r="J119" i="11"/>
  <c r="D119" i="11"/>
  <c r="K118" i="11"/>
  <c r="J118" i="11"/>
  <c r="D118" i="11"/>
  <c r="K117" i="11"/>
  <c r="J117" i="11"/>
  <c r="D117" i="11"/>
  <c r="K116" i="11"/>
  <c r="J116" i="11"/>
  <c r="D116" i="11"/>
  <c r="K115" i="11"/>
  <c r="J115" i="11"/>
  <c r="D115" i="11"/>
  <c r="K114" i="11"/>
  <c r="J114" i="11"/>
  <c r="D114" i="11"/>
  <c r="K113" i="11"/>
  <c r="J113" i="11"/>
  <c r="D113" i="11"/>
  <c r="K112" i="11"/>
  <c r="J112" i="11"/>
  <c r="D112" i="11"/>
  <c r="K111" i="11"/>
  <c r="J111" i="11"/>
  <c r="D111" i="11"/>
  <c r="K110" i="11"/>
  <c r="J110" i="11"/>
  <c r="D110" i="11"/>
  <c r="K109" i="11"/>
  <c r="J109" i="11"/>
  <c r="D109" i="11"/>
  <c r="K108" i="11"/>
  <c r="J108" i="11"/>
  <c r="D108" i="11"/>
  <c r="K107" i="11"/>
  <c r="J107" i="11"/>
  <c r="D107" i="11"/>
  <c r="K106" i="11"/>
  <c r="J106" i="11"/>
  <c r="D106" i="11"/>
  <c r="K105" i="11"/>
  <c r="J105" i="11"/>
  <c r="D105" i="11"/>
  <c r="K104" i="11"/>
  <c r="J104" i="11"/>
  <c r="D104" i="11"/>
  <c r="K103" i="11"/>
  <c r="J103" i="11"/>
  <c r="D103" i="11"/>
  <c r="K19" i="11"/>
  <c r="K102" i="11"/>
  <c r="J102" i="11"/>
  <c r="D102" i="11"/>
  <c r="K101" i="11"/>
  <c r="J101" i="11"/>
  <c r="D101" i="11"/>
  <c r="K100" i="11"/>
  <c r="J100" i="11"/>
  <c r="D100" i="11"/>
  <c r="K99" i="11"/>
  <c r="J99" i="11"/>
  <c r="D99" i="11"/>
  <c r="K98" i="11"/>
  <c r="J98" i="11"/>
  <c r="D98" i="11"/>
  <c r="K97" i="11"/>
  <c r="J97" i="11"/>
  <c r="D97" i="11"/>
  <c r="K96" i="11"/>
  <c r="J96" i="11"/>
  <c r="D96" i="11"/>
  <c r="K95" i="11"/>
  <c r="J95" i="11"/>
  <c r="D95" i="11"/>
  <c r="K94" i="11"/>
  <c r="J94" i="11"/>
  <c r="D94" i="11"/>
  <c r="K93" i="11"/>
  <c r="J93" i="11"/>
  <c r="D93" i="11"/>
  <c r="K92" i="11"/>
  <c r="J92" i="11"/>
  <c r="D92" i="11"/>
  <c r="K91" i="11"/>
  <c r="J91" i="11"/>
  <c r="D91" i="11"/>
  <c r="K90" i="11"/>
  <c r="J90" i="11"/>
  <c r="D90" i="11"/>
  <c r="K85" i="11"/>
  <c r="D85" i="11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AI105" i="4"/>
  <c r="AJ105" i="4"/>
  <c r="AI85" i="4"/>
  <c r="AJ85" i="4"/>
  <c r="AI65" i="4"/>
  <c r="AJ65" i="4"/>
  <c r="AI45" i="4"/>
  <c r="AJ45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AH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AH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AH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AH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AG30" i="4"/>
  <c r="AG45" i="4"/>
  <c r="AG65" i="4"/>
  <c r="AG85" i="4"/>
  <c r="AG105" i="4"/>
  <c r="AC22" i="4"/>
  <c r="AD22" i="4"/>
  <c r="AE22" i="4"/>
  <c r="AF22" i="4"/>
  <c r="AG22" i="4"/>
  <c r="AG23" i="4"/>
  <c r="AG24" i="4"/>
  <c r="AG25" i="4"/>
  <c r="AG26" i="4"/>
  <c r="AG27" i="4"/>
  <c r="AG28" i="4"/>
  <c r="AG29" i="4"/>
  <c r="AG21" i="4"/>
  <c r="G22" i="2"/>
  <c r="G29" i="2"/>
  <c r="G28" i="2"/>
  <c r="G27" i="2"/>
  <c r="G21" i="2"/>
  <c r="M144" i="21"/>
  <c r="J167" i="21"/>
  <c r="J166" i="21"/>
  <c r="J165" i="21"/>
  <c r="J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C144" i="21"/>
  <c r="F25" i="13"/>
  <c r="M25" i="13"/>
  <c r="J25" i="13"/>
  <c r="N25" i="13"/>
  <c r="C25" i="13"/>
  <c r="C2773" i="9"/>
  <c r="F26" i="13"/>
  <c r="M26" i="13"/>
  <c r="J26" i="13"/>
  <c r="N26" i="13"/>
  <c r="C26" i="13"/>
  <c r="C2774" i="9"/>
  <c r="F27" i="13"/>
  <c r="M27" i="13"/>
  <c r="J27" i="13"/>
  <c r="N27" i="13"/>
  <c r="C27" i="13"/>
  <c r="C2775" i="9"/>
  <c r="F28" i="13"/>
  <c r="M28" i="13"/>
  <c r="J28" i="13"/>
  <c r="N28" i="13"/>
  <c r="C28" i="13"/>
  <c r="C2776" i="9"/>
  <c r="F144" i="21"/>
  <c r="L144" i="21"/>
  <c r="O144" i="21"/>
  <c r="P144" i="21"/>
  <c r="Q144" i="21"/>
  <c r="R144" i="21"/>
  <c r="S144" i="21"/>
  <c r="T144" i="21"/>
  <c r="U144" i="21"/>
  <c r="V144" i="21"/>
  <c r="W144" i="21"/>
  <c r="X144" i="21"/>
  <c r="Y144" i="21"/>
  <c r="Z144" i="21"/>
  <c r="AA144" i="21"/>
  <c r="M145" i="21"/>
  <c r="C145" i="21"/>
  <c r="F145" i="21"/>
  <c r="L145" i="21"/>
  <c r="O145" i="21"/>
  <c r="P145" i="21"/>
  <c r="Q145" i="21"/>
  <c r="R145" i="21"/>
  <c r="S145" i="21"/>
  <c r="T145" i="21"/>
  <c r="U145" i="21"/>
  <c r="V145" i="21"/>
  <c r="W145" i="21"/>
  <c r="X145" i="21"/>
  <c r="Y145" i="21"/>
  <c r="Z145" i="21"/>
  <c r="AA145" i="21"/>
  <c r="M146" i="21"/>
  <c r="C146" i="21"/>
  <c r="F146" i="21"/>
  <c r="L146" i="21"/>
  <c r="O146" i="21"/>
  <c r="P146" i="21"/>
  <c r="Q146" i="21"/>
  <c r="R146" i="21"/>
  <c r="S146" i="21"/>
  <c r="T146" i="21"/>
  <c r="U146" i="21"/>
  <c r="V146" i="21"/>
  <c r="W146" i="21"/>
  <c r="X146" i="21"/>
  <c r="Y146" i="21"/>
  <c r="Z146" i="21"/>
  <c r="AA146" i="21"/>
  <c r="M147" i="21"/>
  <c r="C147" i="21"/>
  <c r="F147" i="21"/>
  <c r="L147" i="21"/>
  <c r="O147" i="21"/>
  <c r="P147" i="21"/>
  <c r="Q147" i="21"/>
  <c r="R147" i="21"/>
  <c r="S147" i="21"/>
  <c r="T147" i="21"/>
  <c r="U147" i="21"/>
  <c r="V147" i="21"/>
  <c r="W147" i="21"/>
  <c r="X147" i="21"/>
  <c r="Y147" i="21"/>
  <c r="Z147" i="21"/>
  <c r="AA147" i="21"/>
  <c r="M148" i="21"/>
  <c r="C148" i="21"/>
  <c r="F148" i="21"/>
  <c r="L148" i="21"/>
  <c r="O148" i="21"/>
  <c r="P148" i="21"/>
  <c r="Q148" i="21"/>
  <c r="R148" i="21"/>
  <c r="S148" i="21"/>
  <c r="T148" i="21"/>
  <c r="U148" i="21"/>
  <c r="V148" i="21"/>
  <c r="W148" i="21"/>
  <c r="X148" i="21"/>
  <c r="Y148" i="21"/>
  <c r="Z148" i="21"/>
  <c r="AA148" i="21"/>
  <c r="M149" i="21"/>
  <c r="C149" i="21"/>
  <c r="F149" i="21"/>
  <c r="L149" i="21"/>
  <c r="O149" i="21"/>
  <c r="P149" i="21"/>
  <c r="Q149" i="21"/>
  <c r="R149" i="21"/>
  <c r="S149" i="21"/>
  <c r="T149" i="21"/>
  <c r="U149" i="21"/>
  <c r="V149" i="21"/>
  <c r="W149" i="21"/>
  <c r="X149" i="21"/>
  <c r="Y149" i="21"/>
  <c r="Z149" i="21"/>
  <c r="AA149" i="21"/>
  <c r="M150" i="21"/>
  <c r="C150" i="21"/>
  <c r="F150" i="21"/>
  <c r="L150" i="21"/>
  <c r="O150" i="21"/>
  <c r="P150" i="21"/>
  <c r="Q150" i="21"/>
  <c r="R150" i="21"/>
  <c r="S150" i="21"/>
  <c r="T150" i="21"/>
  <c r="U150" i="21"/>
  <c r="V150" i="21"/>
  <c r="W150" i="21"/>
  <c r="X150" i="21"/>
  <c r="Y150" i="21"/>
  <c r="Z150" i="21"/>
  <c r="AA150" i="21"/>
  <c r="M151" i="21"/>
  <c r="C151" i="21"/>
  <c r="F151" i="21"/>
  <c r="L151" i="21"/>
  <c r="O151" i="21"/>
  <c r="P151" i="21"/>
  <c r="Q151" i="21"/>
  <c r="R151" i="21"/>
  <c r="S151" i="21"/>
  <c r="T151" i="21"/>
  <c r="U151" i="21"/>
  <c r="V151" i="21"/>
  <c r="W151" i="21"/>
  <c r="X151" i="21"/>
  <c r="Y151" i="21"/>
  <c r="Z151" i="21"/>
  <c r="AA151" i="21"/>
  <c r="M152" i="21"/>
  <c r="C152" i="21"/>
  <c r="F152" i="21"/>
  <c r="L152" i="21"/>
  <c r="O152" i="21"/>
  <c r="P152" i="21"/>
  <c r="Q152" i="21"/>
  <c r="R152" i="21"/>
  <c r="S152" i="21"/>
  <c r="T152" i="21"/>
  <c r="U152" i="21"/>
  <c r="V152" i="21"/>
  <c r="W152" i="21"/>
  <c r="X152" i="21"/>
  <c r="Y152" i="21"/>
  <c r="Z152" i="21"/>
  <c r="AA152" i="21"/>
  <c r="M153" i="21"/>
  <c r="C153" i="21"/>
  <c r="F153" i="21"/>
  <c r="L153" i="21"/>
  <c r="O153" i="21"/>
  <c r="P153" i="21"/>
  <c r="Q153" i="21"/>
  <c r="R153" i="21"/>
  <c r="S153" i="21"/>
  <c r="T153" i="21"/>
  <c r="U153" i="21"/>
  <c r="V153" i="21"/>
  <c r="W153" i="21"/>
  <c r="X153" i="21"/>
  <c r="Y153" i="21"/>
  <c r="Z153" i="21"/>
  <c r="AA153" i="21"/>
  <c r="M154" i="21"/>
  <c r="C154" i="21"/>
  <c r="F154" i="21"/>
  <c r="L154" i="21"/>
  <c r="O154" i="21"/>
  <c r="P154" i="21"/>
  <c r="Q154" i="21"/>
  <c r="R154" i="21"/>
  <c r="S154" i="21"/>
  <c r="T154" i="21"/>
  <c r="U154" i="21"/>
  <c r="V154" i="21"/>
  <c r="W154" i="21"/>
  <c r="X154" i="21"/>
  <c r="Y154" i="21"/>
  <c r="Z154" i="21"/>
  <c r="AA154" i="21"/>
  <c r="M155" i="21"/>
  <c r="C155" i="21"/>
  <c r="F155" i="21"/>
  <c r="L155" i="21"/>
  <c r="O155" i="21"/>
  <c r="P155" i="21"/>
  <c r="Q155" i="21"/>
  <c r="R155" i="21"/>
  <c r="S155" i="21"/>
  <c r="T155" i="21"/>
  <c r="U155" i="21"/>
  <c r="V155" i="21"/>
  <c r="W155" i="21"/>
  <c r="X155" i="21"/>
  <c r="Y155" i="21"/>
  <c r="Z155" i="21"/>
  <c r="AA155" i="21"/>
  <c r="M156" i="21"/>
  <c r="C156" i="21"/>
  <c r="F156" i="21"/>
  <c r="L156" i="21"/>
  <c r="O156" i="21"/>
  <c r="P156" i="21"/>
  <c r="Q156" i="21"/>
  <c r="R156" i="21"/>
  <c r="S156" i="21"/>
  <c r="T156" i="21"/>
  <c r="U156" i="21"/>
  <c r="V156" i="21"/>
  <c r="W156" i="21"/>
  <c r="X156" i="21"/>
  <c r="Y156" i="21"/>
  <c r="Z156" i="21"/>
  <c r="AA156" i="21"/>
  <c r="M157" i="21"/>
  <c r="C157" i="21"/>
  <c r="F157" i="21"/>
  <c r="L157" i="21"/>
  <c r="O157" i="21"/>
  <c r="P157" i="21"/>
  <c r="Q157" i="21"/>
  <c r="R157" i="21"/>
  <c r="S157" i="21"/>
  <c r="T157" i="21"/>
  <c r="U157" i="21"/>
  <c r="V157" i="21"/>
  <c r="W157" i="21"/>
  <c r="X157" i="21"/>
  <c r="Y157" i="21"/>
  <c r="Z157" i="21"/>
  <c r="AA157" i="21"/>
  <c r="M158" i="21"/>
  <c r="C158" i="21"/>
  <c r="F158" i="21"/>
  <c r="L158" i="21"/>
  <c r="O158" i="21"/>
  <c r="P158" i="21"/>
  <c r="Q158" i="21"/>
  <c r="R158" i="21"/>
  <c r="S158" i="21"/>
  <c r="T158" i="21"/>
  <c r="U158" i="21"/>
  <c r="V158" i="21"/>
  <c r="W158" i="21"/>
  <c r="X158" i="21"/>
  <c r="Y158" i="21"/>
  <c r="Z158" i="21"/>
  <c r="AA158" i="21"/>
  <c r="M159" i="21"/>
  <c r="C159" i="21"/>
  <c r="F159" i="21"/>
  <c r="L159" i="21"/>
  <c r="O159" i="21"/>
  <c r="P159" i="21"/>
  <c r="Q159" i="21"/>
  <c r="R159" i="21"/>
  <c r="S159" i="21"/>
  <c r="T159" i="21"/>
  <c r="U159" i="21"/>
  <c r="V159" i="21"/>
  <c r="W159" i="21"/>
  <c r="X159" i="21"/>
  <c r="Y159" i="21"/>
  <c r="Z159" i="21"/>
  <c r="AA159" i="21"/>
  <c r="M160" i="21"/>
  <c r="C160" i="21"/>
  <c r="F160" i="21"/>
  <c r="L160" i="21"/>
  <c r="O160" i="21"/>
  <c r="P160" i="21"/>
  <c r="Q160" i="21"/>
  <c r="R160" i="21"/>
  <c r="S160" i="21"/>
  <c r="T160" i="21"/>
  <c r="U160" i="21"/>
  <c r="V160" i="21"/>
  <c r="W160" i="21"/>
  <c r="X160" i="21"/>
  <c r="Y160" i="21"/>
  <c r="Z160" i="21"/>
  <c r="AA160" i="21"/>
  <c r="M161" i="21"/>
  <c r="C161" i="21"/>
  <c r="F161" i="21"/>
  <c r="L161" i="21"/>
  <c r="O161" i="21"/>
  <c r="P161" i="21"/>
  <c r="Q161" i="21"/>
  <c r="R161" i="21"/>
  <c r="S161" i="21"/>
  <c r="T161" i="21"/>
  <c r="U161" i="21"/>
  <c r="V161" i="21"/>
  <c r="W161" i="21"/>
  <c r="X161" i="21"/>
  <c r="Y161" i="21"/>
  <c r="Z161" i="21"/>
  <c r="AA161" i="21"/>
  <c r="M162" i="21"/>
  <c r="C162" i="21"/>
  <c r="F162" i="21"/>
  <c r="L162" i="21"/>
  <c r="O162" i="21"/>
  <c r="P162" i="21"/>
  <c r="Q162" i="21"/>
  <c r="R162" i="21"/>
  <c r="S162" i="21"/>
  <c r="T162" i="21"/>
  <c r="U162" i="21"/>
  <c r="V162" i="21"/>
  <c r="W162" i="21"/>
  <c r="X162" i="21"/>
  <c r="Y162" i="21"/>
  <c r="Z162" i="21"/>
  <c r="AA162" i="21"/>
  <c r="M163" i="21"/>
  <c r="C163" i="21"/>
  <c r="F163" i="21"/>
  <c r="L163" i="21"/>
  <c r="O163" i="21"/>
  <c r="P163" i="21"/>
  <c r="Q163" i="21"/>
  <c r="R163" i="21"/>
  <c r="S163" i="21"/>
  <c r="T163" i="21"/>
  <c r="U163" i="21"/>
  <c r="V163" i="21"/>
  <c r="W163" i="21"/>
  <c r="X163" i="21"/>
  <c r="Y163" i="21"/>
  <c r="Z163" i="21"/>
  <c r="AA163" i="21"/>
  <c r="M164" i="21"/>
  <c r="C164" i="21"/>
  <c r="F164" i="21"/>
  <c r="L164" i="21"/>
  <c r="O164" i="21"/>
  <c r="P164" i="21"/>
  <c r="Q164" i="21"/>
  <c r="R164" i="21"/>
  <c r="S164" i="21"/>
  <c r="T164" i="21"/>
  <c r="U164" i="21"/>
  <c r="V164" i="21"/>
  <c r="W164" i="21"/>
  <c r="X164" i="21"/>
  <c r="Y164" i="21"/>
  <c r="Z164" i="21"/>
  <c r="AA164" i="21"/>
  <c r="M165" i="21"/>
  <c r="C165" i="21"/>
  <c r="F165" i="21"/>
  <c r="L165" i="21"/>
  <c r="O165" i="21"/>
  <c r="P165" i="21"/>
  <c r="Q165" i="21"/>
  <c r="R165" i="21"/>
  <c r="S165" i="21"/>
  <c r="T165" i="21"/>
  <c r="U165" i="21"/>
  <c r="V165" i="21"/>
  <c r="W165" i="21"/>
  <c r="X165" i="21"/>
  <c r="Y165" i="21"/>
  <c r="Z165" i="21"/>
  <c r="AA165" i="21"/>
  <c r="M166" i="21"/>
  <c r="C166" i="21"/>
  <c r="F166" i="21"/>
  <c r="L166" i="21"/>
  <c r="O166" i="21"/>
  <c r="P166" i="21"/>
  <c r="Q166" i="21"/>
  <c r="R166" i="21"/>
  <c r="S166" i="21"/>
  <c r="T166" i="21"/>
  <c r="U166" i="21"/>
  <c r="V166" i="21"/>
  <c r="W166" i="21"/>
  <c r="X166" i="21"/>
  <c r="Y166" i="21"/>
  <c r="Z166" i="21"/>
  <c r="AA166" i="21"/>
  <c r="M167" i="21"/>
  <c r="C167" i="21"/>
  <c r="F167" i="21"/>
  <c r="L167" i="21"/>
  <c r="O167" i="21"/>
  <c r="P167" i="21"/>
  <c r="Q167" i="21"/>
  <c r="R167" i="21"/>
  <c r="S167" i="21"/>
  <c r="T167" i="21"/>
  <c r="U167" i="21"/>
  <c r="V167" i="21"/>
  <c r="W167" i="21"/>
  <c r="X167" i="21"/>
  <c r="Y167" i="21"/>
  <c r="Z167" i="21"/>
  <c r="AA167" i="21"/>
  <c r="M168" i="21"/>
  <c r="C168" i="21"/>
  <c r="F168" i="21"/>
  <c r="L168" i="21"/>
  <c r="O168" i="21"/>
  <c r="P168" i="21"/>
  <c r="Q168" i="21"/>
  <c r="R168" i="21"/>
  <c r="S168" i="21"/>
  <c r="T168" i="21"/>
  <c r="U168" i="21"/>
  <c r="V168" i="21"/>
  <c r="W168" i="21"/>
  <c r="X168" i="21"/>
  <c r="Y168" i="21"/>
  <c r="Z168" i="21"/>
  <c r="AA168" i="21"/>
  <c r="M169" i="21"/>
  <c r="C169" i="21"/>
  <c r="F169" i="21"/>
  <c r="L169" i="21"/>
  <c r="O169" i="21"/>
  <c r="P169" i="21"/>
  <c r="Q169" i="21"/>
  <c r="R169" i="21"/>
  <c r="S169" i="21"/>
  <c r="T169" i="21"/>
  <c r="U169" i="21"/>
  <c r="V169" i="21"/>
  <c r="W169" i="21"/>
  <c r="X169" i="21"/>
  <c r="Y169" i="21"/>
  <c r="Z169" i="21"/>
  <c r="AA169" i="21"/>
  <c r="M170" i="21"/>
  <c r="C170" i="21"/>
  <c r="F170" i="21"/>
  <c r="L170" i="21"/>
  <c r="O170" i="21"/>
  <c r="P170" i="21"/>
  <c r="Q170" i="21"/>
  <c r="R170" i="21"/>
  <c r="S170" i="21"/>
  <c r="T170" i="21"/>
  <c r="U170" i="21"/>
  <c r="V170" i="21"/>
  <c r="W170" i="21"/>
  <c r="X170" i="21"/>
  <c r="Y170" i="21"/>
  <c r="Z170" i="21"/>
  <c r="AA170" i="21"/>
  <c r="M171" i="21"/>
  <c r="C171" i="21"/>
  <c r="F171" i="21"/>
  <c r="L171" i="21"/>
  <c r="O171" i="21"/>
  <c r="P171" i="21"/>
  <c r="Q171" i="21"/>
  <c r="R171" i="21"/>
  <c r="S171" i="21"/>
  <c r="T171" i="21"/>
  <c r="U171" i="21"/>
  <c r="V171" i="21"/>
  <c r="W171" i="21"/>
  <c r="X171" i="21"/>
  <c r="Y171" i="21"/>
  <c r="Z171" i="21"/>
  <c r="AA171" i="21"/>
  <c r="M172" i="21"/>
  <c r="C172" i="21"/>
  <c r="F172" i="21"/>
  <c r="L172" i="21"/>
  <c r="O172" i="21"/>
  <c r="P172" i="21"/>
  <c r="Q172" i="21"/>
  <c r="R172" i="21"/>
  <c r="S172" i="21"/>
  <c r="T172" i="21"/>
  <c r="U172" i="21"/>
  <c r="V172" i="21"/>
  <c r="W172" i="21"/>
  <c r="X172" i="21"/>
  <c r="Y172" i="21"/>
  <c r="Z172" i="21"/>
  <c r="AA172" i="21"/>
  <c r="M173" i="21"/>
  <c r="C173" i="21"/>
  <c r="F173" i="21"/>
  <c r="L173" i="21"/>
  <c r="O173" i="21"/>
  <c r="P173" i="21"/>
  <c r="Q173" i="21"/>
  <c r="R173" i="21"/>
  <c r="S173" i="21"/>
  <c r="T173" i="21"/>
  <c r="U173" i="21"/>
  <c r="V173" i="21"/>
  <c r="W173" i="21"/>
  <c r="X173" i="21"/>
  <c r="Y173" i="21"/>
  <c r="Z173" i="21"/>
  <c r="AA173" i="21"/>
  <c r="M174" i="21"/>
  <c r="C174" i="21"/>
  <c r="F174" i="21"/>
  <c r="L174" i="21"/>
  <c r="O174" i="21"/>
  <c r="P174" i="21"/>
  <c r="Q174" i="21"/>
  <c r="R174" i="21"/>
  <c r="S174" i="21"/>
  <c r="T174" i="21"/>
  <c r="U174" i="21"/>
  <c r="V174" i="21"/>
  <c r="W174" i="21"/>
  <c r="X174" i="21"/>
  <c r="Y174" i="21"/>
  <c r="Z174" i="21"/>
  <c r="AA174" i="21"/>
  <c r="M175" i="21"/>
  <c r="C175" i="21"/>
  <c r="F175" i="21"/>
  <c r="L175" i="21"/>
  <c r="O175" i="21"/>
  <c r="P175" i="21"/>
  <c r="Q175" i="21"/>
  <c r="R175" i="21"/>
  <c r="S175" i="21"/>
  <c r="T175" i="21"/>
  <c r="U175" i="21"/>
  <c r="V175" i="21"/>
  <c r="W175" i="21"/>
  <c r="X175" i="21"/>
  <c r="Y175" i="21"/>
  <c r="Z175" i="21"/>
  <c r="AA175" i="21"/>
  <c r="M176" i="21"/>
  <c r="C176" i="21"/>
  <c r="F176" i="21"/>
  <c r="L176" i="21"/>
  <c r="O176" i="21"/>
  <c r="P176" i="21"/>
  <c r="Q176" i="21"/>
  <c r="R176" i="21"/>
  <c r="S176" i="21"/>
  <c r="T176" i="21"/>
  <c r="U176" i="21"/>
  <c r="V176" i="21"/>
  <c r="W176" i="21"/>
  <c r="X176" i="21"/>
  <c r="Y176" i="21"/>
  <c r="Z176" i="21"/>
  <c r="AA176" i="21"/>
  <c r="M177" i="21"/>
  <c r="C177" i="21"/>
  <c r="F177" i="21"/>
  <c r="L177" i="21"/>
  <c r="O177" i="21"/>
  <c r="P177" i="21"/>
  <c r="Q177" i="21"/>
  <c r="R177" i="21"/>
  <c r="S177" i="21"/>
  <c r="T177" i="21"/>
  <c r="U177" i="21"/>
  <c r="V177" i="21"/>
  <c r="W177" i="21"/>
  <c r="X177" i="21"/>
  <c r="Y177" i="21"/>
  <c r="Z177" i="21"/>
  <c r="AA177" i="21"/>
  <c r="M178" i="21"/>
  <c r="C178" i="21"/>
  <c r="F178" i="21"/>
  <c r="L178" i="21"/>
  <c r="O178" i="21"/>
  <c r="P178" i="21"/>
  <c r="Q178" i="21"/>
  <c r="R178" i="21"/>
  <c r="S178" i="21"/>
  <c r="T178" i="21"/>
  <c r="U178" i="21"/>
  <c r="V178" i="21"/>
  <c r="W178" i="21"/>
  <c r="X178" i="21"/>
  <c r="Y178" i="21"/>
  <c r="Z178" i="21"/>
  <c r="AA178" i="21"/>
  <c r="M179" i="21"/>
  <c r="C179" i="21"/>
  <c r="F179" i="21"/>
  <c r="L179" i="21"/>
  <c r="O179" i="21"/>
  <c r="P179" i="21"/>
  <c r="Q179" i="21"/>
  <c r="R179" i="21"/>
  <c r="S179" i="21"/>
  <c r="T179" i="21"/>
  <c r="U179" i="21"/>
  <c r="V179" i="21"/>
  <c r="W179" i="21"/>
  <c r="X179" i="21"/>
  <c r="Y179" i="21"/>
  <c r="Z179" i="21"/>
  <c r="AA179" i="21"/>
  <c r="M180" i="21"/>
  <c r="C180" i="21"/>
  <c r="F180" i="21"/>
  <c r="L180" i="21"/>
  <c r="O180" i="21"/>
  <c r="P180" i="21"/>
  <c r="Q180" i="21"/>
  <c r="R180" i="21"/>
  <c r="S180" i="21"/>
  <c r="T180" i="21"/>
  <c r="U180" i="21"/>
  <c r="V180" i="21"/>
  <c r="W180" i="21"/>
  <c r="X180" i="21"/>
  <c r="Y180" i="21"/>
  <c r="Z180" i="21"/>
  <c r="AA180" i="21"/>
  <c r="M181" i="21"/>
  <c r="C181" i="21"/>
  <c r="F181" i="21"/>
  <c r="L181" i="21"/>
  <c r="O181" i="21"/>
  <c r="P181" i="21"/>
  <c r="Q181" i="21"/>
  <c r="R181" i="21"/>
  <c r="S181" i="21"/>
  <c r="T181" i="21"/>
  <c r="U181" i="21"/>
  <c r="V181" i="21"/>
  <c r="W181" i="21"/>
  <c r="X181" i="21"/>
  <c r="Y181" i="21"/>
  <c r="Z181" i="21"/>
  <c r="AA181" i="21"/>
  <c r="M182" i="21"/>
  <c r="C182" i="21"/>
  <c r="F182" i="21"/>
  <c r="L182" i="21"/>
  <c r="O182" i="21"/>
  <c r="P182" i="21"/>
  <c r="Q182" i="21"/>
  <c r="R182" i="21"/>
  <c r="S182" i="21"/>
  <c r="T182" i="21"/>
  <c r="U182" i="21"/>
  <c r="V182" i="21"/>
  <c r="W182" i="21"/>
  <c r="X182" i="21"/>
  <c r="Y182" i="21"/>
  <c r="Z182" i="21"/>
  <c r="AA182" i="21"/>
  <c r="M183" i="21"/>
  <c r="C183" i="21"/>
  <c r="F183" i="21"/>
  <c r="L183" i="21"/>
  <c r="O183" i="21"/>
  <c r="P183" i="21"/>
  <c r="Q183" i="21"/>
  <c r="R183" i="21"/>
  <c r="S183" i="21"/>
  <c r="T183" i="21"/>
  <c r="U183" i="21"/>
  <c r="V183" i="21"/>
  <c r="W183" i="21"/>
  <c r="X183" i="21"/>
  <c r="Y183" i="21"/>
  <c r="Z183" i="21"/>
  <c r="AA183" i="21"/>
  <c r="M184" i="21"/>
  <c r="C184" i="21"/>
  <c r="F184" i="21"/>
  <c r="L184" i="21"/>
  <c r="O184" i="21"/>
  <c r="P184" i="21"/>
  <c r="Q184" i="21"/>
  <c r="R184" i="21"/>
  <c r="S184" i="21"/>
  <c r="T184" i="21"/>
  <c r="U184" i="21"/>
  <c r="V184" i="21"/>
  <c r="W184" i="21"/>
  <c r="X184" i="21"/>
  <c r="Y184" i="21"/>
  <c r="Z184" i="21"/>
  <c r="AA184" i="21"/>
  <c r="M185" i="21"/>
  <c r="C185" i="21"/>
  <c r="F185" i="21"/>
  <c r="L185" i="21"/>
  <c r="O185" i="21"/>
  <c r="P185" i="21"/>
  <c r="Q185" i="21"/>
  <c r="R185" i="21"/>
  <c r="S185" i="21"/>
  <c r="T185" i="21"/>
  <c r="U185" i="21"/>
  <c r="V185" i="21"/>
  <c r="W185" i="21"/>
  <c r="X185" i="21"/>
  <c r="Y185" i="21"/>
  <c r="Z185" i="21"/>
  <c r="AA185" i="21"/>
  <c r="M186" i="21"/>
  <c r="C186" i="21"/>
  <c r="F186" i="21"/>
  <c r="L186" i="21"/>
  <c r="O186" i="21"/>
  <c r="P186" i="21"/>
  <c r="Q186" i="21"/>
  <c r="R186" i="21"/>
  <c r="S186" i="21"/>
  <c r="T186" i="21"/>
  <c r="U186" i="21"/>
  <c r="V186" i="21"/>
  <c r="W186" i="21"/>
  <c r="X186" i="21"/>
  <c r="Y186" i="21"/>
  <c r="Z186" i="21"/>
  <c r="AA186" i="21"/>
  <c r="M187" i="21"/>
  <c r="C187" i="21"/>
  <c r="F187" i="21"/>
  <c r="L187" i="21"/>
  <c r="O187" i="21"/>
  <c r="P187" i="21"/>
  <c r="Q187" i="21"/>
  <c r="R187" i="21"/>
  <c r="S187" i="21"/>
  <c r="T187" i="21"/>
  <c r="U187" i="21"/>
  <c r="V187" i="21"/>
  <c r="W187" i="21"/>
  <c r="X187" i="21"/>
  <c r="Y187" i="21"/>
  <c r="Z187" i="21"/>
  <c r="AA187" i="21"/>
  <c r="M188" i="21"/>
  <c r="C188" i="21"/>
  <c r="F188" i="21"/>
  <c r="L188" i="21"/>
  <c r="O188" i="21"/>
  <c r="P188" i="21"/>
  <c r="Q188" i="21"/>
  <c r="R188" i="21"/>
  <c r="S188" i="21"/>
  <c r="T188" i="21"/>
  <c r="U188" i="21"/>
  <c r="V188" i="21"/>
  <c r="W188" i="21"/>
  <c r="X188" i="21"/>
  <c r="Y188" i="21"/>
  <c r="Z188" i="21"/>
  <c r="AA188" i="21"/>
  <c r="M189" i="21"/>
  <c r="C189" i="21"/>
  <c r="F189" i="21"/>
  <c r="L189" i="21"/>
  <c r="O189" i="21"/>
  <c r="P189" i="21"/>
  <c r="Q189" i="21"/>
  <c r="R189" i="21"/>
  <c r="S189" i="21"/>
  <c r="T189" i="21"/>
  <c r="U189" i="21"/>
  <c r="V189" i="21"/>
  <c r="W189" i="21"/>
  <c r="X189" i="21"/>
  <c r="Y189" i="21"/>
  <c r="Z189" i="21"/>
  <c r="AA189" i="21"/>
  <c r="M190" i="21"/>
  <c r="C190" i="21"/>
  <c r="F190" i="21"/>
  <c r="L190" i="21"/>
  <c r="O190" i="21"/>
  <c r="P190" i="21"/>
  <c r="Q190" i="21"/>
  <c r="R190" i="21"/>
  <c r="S190" i="21"/>
  <c r="T190" i="21"/>
  <c r="U190" i="21"/>
  <c r="V190" i="21"/>
  <c r="W190" i="21"/>
  <c r="X190" i="21"/>
  <c r="Y190" i="21"/>
  <c r="Z190" i="21"/>
  <c r="AA190" i="21"/>
  <c r="M191" i="21"/>
  <c r="C191" i="21"/>
  <c r="F191" i="21"/>
  <c r="L191" i="21"/>
  <c r="O191" i="21"/>
  <c r="P191" i="21"/>
  <c r="Q191" i="21"/>
  <c r="R191" i="21"/>
  <c r="S191" i="21"/>
  <c r="T191" i="21"/>
  <c r="U191" i="21"/>
  <c r="V191" i="21"/>
  <c r="W191" i="21"/>
  <c r="X191" i="21"/>
  <c r="Y191" i="21"/>
  <c r="Z191" i="21"/>
  <c r="AA191" i="21"/>
  <c r="M192" i="21"/>
  <c r="C192" i="21"/>
  <c r="F192" i="21"/>
  <c r="L192" i="21"/>
  <c r="O192" i="21"/>
  <c r="P192" i="21"/>
  <c r="Q192" i="21"/>
  <c r="R192" i="21"/>
  <c r="S192" i="21"/>
  <c r="T192" i="21"/>
  <c r="U192" i="21"/>
  <c r="V192" i="21"/>
  <c r="W192" i="21"/>
  <c r="X192" i="21"/>
  <c r="Y192" i="21"/>
  <c r="Z192" i="21"/>
  <c r="AA192" i="21"/>
  <c r="M193" i="21"/>
  <c r="C193" i="21"/>
  <c r="F193" i="21"/>
  <c r="L193" i="21"/>
  <c r="O193" i="21"/>
  <c r="P193" i="21"/>
  <c r="Q193" i="21"/>
  <c r="R193" i="21"/>
  <c r="S193" i="21"/>
  <c r="T193" i="21"/>
  <c r="U193" i="21"/>
  <c r="V193" i="21"/>
  <c r="W193" i="21"/>
  <c r="X193" i="21"/>
  <c r="Y193" i="21"/>
  <c r="Z193" i="21"/>
  <c r="AA193" i="21"/>
  <c r="M194" i="21"/>
  <c r="C194" i="21"/>
  <c r="F194" i="21"/>
  <c r="L194" i="21"/>
  <c r="O194" i="21"/>
  <c r="P194" i="21"/>
  <c r="Q194" i="21"/>
  <c r="R194" i="21"/>
  <c r="S194" i="21"/>
  <c r="T194" i="21"/>
  <c r="U194" i="21"/>
  <c r="V194" i="21"/>
  <c r="W194" i="21"/>
  <c r="X194" i="21"/>
  <c r="Y194" i="21"/>
  <c r="Z194" i="21"/>
  <c r="AA194" i="21"/>
  <c r="M195" i="21"/>
  <c r="C195" i="21"/>
  <c r="F195" i="21"/>
  <c r="L195" i="21"/>
  <c r="O195" i="21"/>
  <c r="P195" i="21"/>
  <c r="Q195" i="21"/>
  <c r="R195" i="21"/>
  <c r="S195" i="21"/>
  <c r="T195" i="21"/>
  <c r="U195" i="21"/>
  <c r="V195" i="21"/>
  <c r="W195" i="21"/>
  <c r="X195" i="21"/>
  <c r="Y195" i="21"/>
  <c r="Z195" i="21"/>
  <c r="AA195" i="21"/>
  <c r="M196" i="21"/>
  <c r="C196" i="21"/>
  <c r="F196" i="21"/>
  <c r="L196" i="21"/>
  <c r="O196" i="21"/>
  <c r="P196" i="21"/>
  <c r="Q196" i="21"/>
  <c r="R196" i="21"/>
  <c r="S196" i="21"/>
  <c r="T196" i="21"/>
  <c r="U196" i="21"/>
  <c r="V196" i="21"/>
  <c r="W196" i="21"/>
  <c r="X196" i="21"/>
  <c r="Y196" i="21"/>
  <c r="Z196" i="21"/>
  <c r="AA196" i="21"/>
  <c r="M197" i="21"/>
  <c r="C197" i="21"/>
  <c r="F197" i="21"/>
  <c r="L197" i="21"/>
  <c r="O197" i="21"/>
  <c r="P197" i="21"/>
  <c r="Q197" i="21"/>
  <c r="R197" i="21"/>
  <c r="S197" i="21"/>
  <c r="T197" i="21"/>
  <c r="U197" i="21"/>
  <c r="V197" i="21"/>
  <c r="W197" i="21"/>
  <c r="X197" i="21"/>
  <c r="Y197" i="21"/>
  <c r="Z197" i="21"/>
  <c r="AA197" i="21"/>
  <c r="M198" i="21"/>
  <c r="C198" i="21"/>
  <c r="F198" i="21"/>
  <c r="L198" i="21"/>
  <c r="O198" i="21"/>
  <c r="P198" i="21"/>
  <c r="Q198" i="21"/>
  <c r="R198" i="21"/>
  <c r="S198" i="21"/>
  <c r="T198" i="21"/>
  <c r="U198" i="21"/>
  <c r="V198" i="21"/>
  <c r="W198" i="21"/>
  <c r="X198" i="21"/>
  <c r="Y198" i="21"/>
  <c r="Z198" i="21"/>
  <c r="AA198" i="21"/>
  <c r="M199" i="21"/>
  <c r="C199" i="21"/>
  <c r="F199" i="21"/>
  <c r="L199" i="21"/>
  <c r="O199" i="21"/>
  <c r="P199" i="21"/>
  <c r="Q199" i="21"/>
  <c r="R199" i="21"/>
  <c r="S199" i="21"/>
  <c r="T199" i="21"/>
  <c r="U199" i="21"/>
  <c r="V199" i="21"/>
  <c r="W199" i="21"/>
  <c r="X199" i="21"/>
  <c r="Y199" i="21"/>
  <c r="Z199" i="21"/>
  <c r="AA199" i="21"/>
  <c r="M200" i="21"/>
  <c r="C200" i="21"/>
  <c r="F200" i="21"/>
  <c r="L200" i="21"/>
  <c r="O200" i="21"/>
  <c r="P200" i="21"/>
  <c r="Q200" i="21"/>
  <c r="R200" i="21"/>
  <c r="S200" i="21"/>
  <c r="T200" i="21"/>
  <c r="U200" i="21"/>
  <c r="V200" i="21"/>
  <c r="W200" i="21"/>
  <c r="X200" i="21"/>
  <c r="Y200" i="21"/>
  <c r="Z200" i="21"/>
  <c r="AA200" i="21"/>
  <c r="M201" i="21"/>
  <c r="C201" i="21"/>
  <c r="F201" i="21"/>
  <c r="L201" i="21"/>
  <c r="O201" i="21"/>
  <c r="P201" i="21"/>
  <c r="Q201" i="21"/>
  <c r="R201" i="21"/>
  <c r="S201" i="21"/>
  <c r="T201" i="21"/>
  <c r="U201" i="21"/>
  <c r="V201" i="21"/>
  <c r="W201" i="21"/>
  <c r="X201" i="21"/>
  <c r="Y201" i="21"/>
  <c r="Z201" i="21"/>
  <c r="AA201" i="21"/>
  <c r="M202" i="21"/>
  <c r="C202" i="21"/>
  <c r="F202" i="21"/>
  <c r="L202" i="21"/>
  <c r="O202" i="21"/>
  <c r="P202" i="21"/>
  <c r="Q202" i="21"/>
  <c r="R202" i="21"/>
  <c r="S202" i="21"/>
  <c r="T202" i="21"/>
  <c r="U202" i="21"/>
  <c r="V202" i="21"/>
  <c r="W202" i="21"/>
  <c r="X202" i="21"/>
  <c r="Y202" i="21"/>
  <c r="Z202" i="21"/>
  <c r="AA202" i="21"/>
  <c r="M203" i="21"/>
  <c r="C203" i="21"/>
  <c r="F203" i="21"/>
  <c r="L203" i="21"/>
  <c r="O203" i="21"/>
  <c r="P203" i="21"/>
  <c r="Q203" i="21"/>
  <c r="R203" i="21"/>
  <c r="S203" i="21"/>
  <c r="T203" i="21"/>
  <c r="U203" i="21"/>
  <c r="V203" i="21"/>
  <c r="W203" i="21"/>
  <c r="X203" i="21"/>
  <c r="Y203" i="21"/>
  <c r="Z203" i="21"/>
  <c r="AA203" i="21"/>
  <c r="M204" i="21"/>
  <c r="C204" i="21"/>
  <c r="F204" i="21"/>
  <c r="L204" i="21"/>
  <c r="O204" i="21"/>
  <c r="P204" i="21"/>
  <c r="Q204" i="21"/>
  <c r="R204" i="21"/>
  <c r="S204" i="21"/>
  <c r="T204" i="21"/>
  <c r="U204" i="21"/>
  <c r="V204" i="21"/>
  <c r="W204" i="21"/>
  <c r="X204" i="21"/>
  <c r="Y204" i="21"/>
  <c r="Z204" i="21"/>
  <c r="AA204" i="21"/>
  <c r="M205" i="21"/>
  <c r="C205" i="21"/>
  <c r="F205" i="21"/>
  <c r="L205" i="21"/>
  <c r="O205" i="21"/>
  <c r="P205" i="21"/>
  <c r="Q205" i="21"/>
  <c r="R205" i="21"/>
  <c r="S205" i="21"/>
  <c r="T205" i="21"/>
  <c r="U205" i="21"/>
  <c r="V205" i="21"/>
  <c r="W205" i="21"/>
  <c r="X205" i="21"/>
  <c r="Y205" i="21"/>
  <c r="Z205" i="21"/>
  <c r="AA205" i="21"/>
  <c r="M206" i="21"/>
  <c r="C206" i="21"/>
  <c r="F206" i="21"/>
  <c r="L206" i="21"/>
  <c r="O206" i="21"/>
  <c r="P206" i="21"/>
  <c r="Q206" i="21"/>
  <c r="R206" i="21"/>
  <c r="S206" i="21"/>
  <c r="T206" i="21"/>
  <c r="U206" i="21"/>
  <c r="V206" i="21"/>
  <c r="W206" i="21"/>
  <c r="X206" i="21"/>
  <c r="Y206" i="21"/>
  <c r="Z206" i="21"/>
  <c r="AA206" i="21"/>
  <c r="M207" i="21"/>
  <c r="C207" i="21"/>
  <c r="F207" i="21"/>
  <c r="L207" i="21"/>
  <c r="O207" i="21"/>
  <c r="P207" i="21"/>
  <c r="Q207" i="21"/>
  <c r="R207" i="21"/>
  <c r="S207" i="21"/>
  <c r="T207" i="21"/>
  <c r="U207" i="21"/>
  <c r="V207" i="21"/>
  <c r="W207" i="21"/>
  <c r="X207" i="21"/>
  <c r="Y207" i="21"/>
  <c r="Z207" i="21"/>
  <c r="AA207" i="21"/>
  <c r="M208" i="21"/>
  <c r="C208" i="21"/>
  <c r="F208" i="21"/>
  <c r="L208" i="21"/>
  <c r="O208" i="21"/>
  <c r="P208" i="21"/>
  <c r="Q208" i="21"/>
  <c r="R208" i="21"/>
  <c r="S208" i="21"/>
  <c r="T208" i="21"/>
  <c r="U208" i="21"/>
  <c r="V208" i="21"/>
  <c r="W208" i="21"/>
  <c r="X208" i="21"/>
  <c r="Y208" i="21"/>
  <c r="Z208" i="21"/>
  <c r="AA208" i="21"/>
  <c r="M209" i="21"/>
  <c r="C209" i="21"/>
  <c r="F209" i="21"/>
  <c r="L209" i="21"/>
  <c r="O209" i="21"/>
  <c r="P209" i="21"/>
  <c r="Q209" i="21"/>
  <c r="R209" i="21"/>
  <c r="S209" i="21"/>
  <c r="T209" i="21"/>
  <c r="U209" i="21"/>
  <c r="V209" i="21"/>
  <c r="W209" i="21"/>
  <c r="X209" i="21"/>
  <c r="Y209" i="21"/>
  <c r="Z209" i="21"/>
  <c r="AA209" i="21"/>
  <c r="M210" i="21"/>
  <c r="C210" i="21"/>
  <c r="F210" i="21"/>
  <c r="L210" i="21"/>
  <c r="O210" i="21"/>
  <c r="P210" i="21"/>
  <c r="Q210" i="21"/>
  <c r="R210" i="21"/>
  <c r="S210" i="21"/>
  <c r="T210" i="21"/>
  <c r="U210" i="21"/>
  <c r="V210" i="21"/>
  <c r="W210" i="21"/>
  <c r="X210" i="21"/>
  <c r="Y210" i="21"/>
  <c r="Z210" i="21"/>
  <c r="AA210" i="21"/>
  <c r="M211" i="21"/>
  <c r="C211" i="21"/>
  <c r="F211" i="21"/>
  <c r="L211" i="21"/>
  <c r="O211" i="21"/>
  <c r="P211" i="21"/>
  <c r="Q211" i="21"/>
  <c r="R211" i="21"/>
  <c r="S211" i="21"/>
  <c r="T211" i="21"/>
  <c r="U211" i="21"/>
  <c r="V211" i="21"/>
  <c r="W211" i="21"/>
  <c r="X211" i="21"/>
  <c r="Y211" i="21"/>
  <c r="Z211" i="21"/>
  <c r="AA211" i="21"/>
  <c r="M212" i="21"/>
  <c r="C212" i="21"/>
  <c r="F212" i="21"/>
  <c r="L212" i="21"/>
  <c r="O212" i="21"/>
  <c r="P212" i="21"/>
  <c r="Q212" i="21"/>
  <c r="R212" i="21"/>
  <c r="S212" i="21"/>
  <c r="T212" i="21"/>
  <c r="U212" i="21"/>
  <c r="V212" i="21"/>
  <c r="W212" i="21"/>
  <c r="X212" i="21"/>
  <c r="Y212" i="21"/>
  <c r="Z212" i="21"/>
  <c r="AA212" i="21"/>
  <c r="M213" i="21"/>
  <c r="C213" i="21"/>
  <c r="F213" i="21"/>
  <c r="L213" i="21"/>
  <c r="O213" i="21"/>
  <c r="P213" i="21"/>
  <c r="Q213" i="21"/>
  <c r="R213" i="21"/>
  <c r="S213" i="21"/>
  <c r="T213" i="21"/>
  <c r="U213" i="21"/>
  <c r="V213" i="21"/>
  <c r="W213" i="21"/>
  <c r="X213" i="21"/>
  <c r="Y213" i="21"/>
  <c r="Z213" i="21"/>
  <c r="AA213" i="21"/>
  <c r="M214" i="21"/>
  <c r="C214" i="21"/>
  <c r="F214" i="21"/>
  <c r="L214" i="21"/>
  <c r="O214" i="21"/>
  <c r="P214" i="21"/>
  <c r="Q214" i="21"/>
  <c r="R214" i="21"/>
  <c r="S214" i="21"/>
  <c r="T214" i="21"/>
  <c r="U214" i="21"/>
  <c r="V214" i="21"/>
  <c r="W214" i="21"/>
  <c r="X214" i="21"/>
  <c r="Y214" i="21"/>
  <c r="Z214" i="21"/>
  <c r="AA214" i="21"/>
  <c r="M215" i="21"/>
  <c r="C215" i="21"/>
  <c r="F215" i="21"/>
  <c r="L215" i="21"/>
  <c r="O215" i="21"/>
  <c r="P215" i="21"/>
  <c r="Q215" i="21"/>
  <c r="R215" i="21"/>
  <c r="S215" i="21"/>
  <c r="T215" i="21"/>
  <c r="U215" i="21"/>
  <c r="V215" i="21"/>
  <c r="W215" i="21"/>
  <c r="X215" i="21"/>
  <c r="Y215" i="21"/>
  <c r="Z215" i="21"/>
  <c r="AA215" i="21"/>
  <c r="M216" i="21"/>
  <c r="C216" i="21"/>
  <c r="F216" i="21"/>
  <c r="L216" i="21"/>
  <c r="O216" i="21"/>
  <c r="P216" i="21"/>
  <c r="Q216" i="21"/>
  <c r="R216" i="21"/>
  <c r="S216" i="21"/>
  <c r="T216" i="21"/>
  <c r="U216" i="21"/>
  <c r="V216" i="21"/>
  <c r="W216" i="21"/>
  <c r="X216" i="21"/>
  <c r="Y216" i="21"/>
  <c r="Z216" i="21"/>
  <c r="AA216" i="21"/>
  <c r="M217" i="21"/>
  <c r="C217" i="21"/>
  <c r="F217" i="21"/>
  <c r="L217" i="21"/>
  <c r="O217" i="21"/>
  <c r="P217" i="21"/>
  <c r="Q217" i="21"/>
  <c r="R217" i="21"/>
  <c r="S217" i="21"/>
  <c r="T217" i="21"/>
  <c r="U217" i="21"/>
  <c r="V217" i="21"/>
  <c r="W217" i="21"/>
  <c r="X217" i="21"/>
  <c r="Y217" i="21"/>
  <c r="Z217" i="21"/>
  <c r="AA217" i="21"/>
  <c r="M218" i="21"/>
  <c r="C218" i="21"/>
  <c r="F218" i="21"/>
  <c r="L218" i="21"/>
  <c r="O218" i="21"/>
  <c r="P218" i="21"/>
  <c r="Q218" i="21"/>
  <c r="R218" i="21"/>
  <c r="S218" i="21"/>
  <c r="T218" i="21"/>
  <c r="U218" i="21"/>
  <c r="V218" i="21"/>
  <c r="W218" i="21"/>
  <c r="X218" i="21"/>
  <c r="Y218" i="21"/>
  <c r="Z218" i="21"/>
  <c r="AA218" i="21"/>
  <c r="M219" i="21"/>
  <c r="C219" i="21"/>
  <c r="F219" i="21"/>
  <c r="L219" i="21"/>
  <c r="O219" i="21"/>
  <c r="P219" i="21"/>
  <c r="Q219" i="21"/>
  <c r="R219" i="21"/>
  <c r="S219" i="21"/>
  <c r="T219" i="21"/>
  <c r="U219" i="21"/>
  <c r="V219" i="21"/>
  <c r="W219" i="21"/>
  <c r="X219" i="21"/>
  <c r="Y219" i="21"/>
  <c r="Z219" i="21"/>
  <c r="AA219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AB161" i="21"/>
  <c r="AB162" i="21"/>
  <c r="AB163" i="21"/>
  <c r="AB164" i="21"/>
  <c r="AB165" i="21"/>
  <c r="AB166" i="21"/>
  <c r="AB167" i="21"/>
  <c r="AB168" i="21"/>
  <c r="AB169" i="21"/>
  <c r="AB170" i="21"/>
  <c r="AB171" i="21"/>
  <c r="AB172" i="21"/>
  <c r="AB173" i="21"/>
  <c r="AB174" i="21"/>
  <c r="AB175" i="21"/>
  <c r="AB176" i="21"/>
  <c r="AB177" i="21"/>
  <c r="AB178" i="21"/>
  <c r="AB179" i="21"/>
  <c r="AB180" i="21"/>
  <c r="AB181" i="21"/>
  <c r="AB182" i="21"/>
  <c r="AB183" i="21"/>
  <c r="AB184" i="21"/>
  <c r="AB185" i="21"/>
  <c r="AB186" i="21"/>
  <c r="AB187" i="21"/>
  <c r="AB188" i="21"/>
  <c r="AB189" i="21"/>
  <c r="AB190" i="21"/>
  <c r="AB191" i="21"/>
  <c r="AB192" i="21"/>
  <c r="AB193" i="21"/>
  <c r="AB194" i="21"/>
  <c r="AB195" i="21"/>
  <c r="AB196" i="21"/>
  <c r="AB197" i="21"/>
  <c r="AB198" i="21"/>
  <c r="AB199" i="21"/>
  <c r="AB200" i="21"/>
  <c r="AB201" i="21"/>
  <c r="AB202" i="21"/>
  <c r="AB203" i="21"/>
  <c r="AB204" i="21"/>
  <c r="AB205" i="21"/>
  <c r="AB206" i="21"/>
  <c r="AB207" i="21"/>
  <c r="AB208" i="21"/>
  <c r="AB209" i="21"/>
  <c r="AB210" i="21"/>
  <c r="AB211" i="21"/>
  <c r="AB212" i="21"/>
  <c r="AB213" i="21"/>
  <c r="AB214" i="21"/>
  <c r="AB215" i="21"/>
  <c r="AB216" i="21"/>
  <c r="AB217" i="21"/>
  <c r="AB218" i="21"/>
  <c r="AB219" i="21"/>
  <c r="AB87" i="21"/>
  <c r="AH168" i="21"/>
  <c r="AJ87" i="21"/>
  <c r="AN87" i="21"/>
  <c r="AB101" i="21"/>
  <c r="AH219" i="21"/>
  <c r="AM101" i="21"/>
  <c r="AH218" i="21"/>
  <c r="AL101" i="21"/>
  <c r="AH217" i="21"/>
  <c r="AK101" i="21"/>
  <c r="AH216" i="21"/>
  <c r="AJ101" i="21"/>
  <c r="AB100" i="21"/>
  <c r="AH215" i="21"/>
  <c r="AM100" i="21"/>
  <c r="AH214" i="21"/>
  <c r="AL100" i="21"/>
  <c r="AH213" i="21"/>
  <c r="AK100" i="21"/>
  <c r="AH212" i="21"/>
  <c r="AJ100" i="21"/>
  <c r="AB99" i="21"/>
  <c r="AH211" i="21"/>
  <c r="AM99" i="21"/>
  <c r="AH210" i="21"/>
  <c r="AL99" i="21"/>
  <c r="AH209" i="21"/>
  <c r="AK99" i="21"/>
  <c r="AH208" i="21"/>
  <c r="AJ99" i="21"/>
  <c r="AB98" i="21"/>
  <c r="AH207" i="21"/>
  <c r="AM98" i="21"/>
  <c r="AH206" i="21"/>
  <c r="AL98" i="21"/>
  <c r="AH205" i="21"/>
  <c r="AK98" i="21"/>
  <c r="AH204" i="21"/>
  <c r="AJ98" i="21"/>
  <c r="AB97" i="21"/>
  <c r="AH203" i="21"/>
  <c r="AM97" i="21"/>
  <c r="AH202" i="21"/>
  <c r="AL97" i="21"/>
  <c r="AH201" i="21"/>
  <c r="AK97" i="21"/>
  <c r="AH200" i="21"/>
  <c r="AJ97" i="21"/>
  <c r="AB96" i="21"/>
  <c r="AH199" i="21"/>
  <c r="AM96" i="21"/>
  <c r="AH198" i="21"/>
  <c r="AL96" i="21"/>
  <c r="AH197" i="21"/>
  <c r="AK96" i="21"/>
  <c r="AH196" i="21"/>
  <c r="AJ96" i="21"/>
  <c r="AB95" i="21"/>
  <c r="AH195" i="21"/>
  <c r="AM95" i="21"/>
  <c r="AH194" i="21"/>
  <c r="AL95" i="21"/>
  <c r="AH193" i="21"/>
  <c r="AK95" i="21"/>
  <c r="AH192" i="21"/>
  <c r="AJ95" i="21"/>
  <c r="AB92" i="21"/>
  <c r="AH191" i="21"/>
  <c r="AM92" i="21"/>
  <c r="AH190" i="21"/>
  <c r="AL92" i="21"/>
  <c r="AH189" i="21"/>
  <c r="AK92" i="21"/>
  <c r="AH188" i="21"/>
  <c r="AJ92" i="21"/>
  <c r="AB90" i="21"/>
  <c r="AH183" i="21"/>
  <c r="AM90" i="21"/>
  <c r="AH182" i="21"/>
  <c r="AL90" i="21"/>
  <c r="AH181" i="21"/>
  <c r="AK90" i="21"/>
  <c r="AH180" i="21"/>
  <c r="AJ90" i="21"/>
  <c r="AB89" i="21"/>
  <c r="AH179" i="21"/>
  <c r="AM89" i="21"/>
  <c r="AH178" i="21"/>
  <c r="AL89" i="21"/>
  <c r="AH177" i="21"/>
  <c r="AK89" i="21"/>
  <c r="AH176" i="21"/>
  <c r="AJ89" i="21"/>
  <c r="AB88" i="21"/>
  <c r="AH175" i="21"/>
  <c r="AM88" i="21"/>
  <c r="AH174" i="21"/>
  <c r="AL88" i="21"/>
  <c r="AH173" i="21"/>
  <c r="AK88" i="21"/>
  <c r="AH172" i="21"/>
  <c r="AJ88" i="21"/>
  <c r="AH169" i="21"/>
  <c r="AK87" i="21"/>
  <c r="AH170" i="21"/>
  <c r="AL87" i="21"/>
  <c r="AH171" i="21"/>
  <c r="AM87" i="21"/>
  <c r="AN88" i="21"/>
  <c r="AO88" i="21"/>
  <c r="AP88" i="21"/>
  <c r="AQ88" i="21"/>
  <c r="AR88" i="21"/>
  <c r="AN89" i="21"/>
  <c r="AO89" i="21"/>
  <c r="AP89" i="21"/>
  <c r="AQ89" i="21"/>
  <c r="AR89" i="21"/>
  <c r="AN90" i="21"/>
  <c r="AO90" i="21"/>
  <c r="AP90" i="21"/>
  <c r="AQ90" i="21"/>
  <c r="AR90" i="21"/>
  <c r="AN92" i="21"/>
  <c r="AO92" i="21"/>
  <c r="AP92" i="21"/>
  <c r="AQ92" i="21"/>
  <c r="AR92" i="21"/>
  <c r="AN95" i="21"/>
  <c r="AO95" i="21"/>
  <c r="AP95" i="21"/>
  <c r="AQ95" i="21"/>
  <c r="AR95" i="21"/>
  <c r="AN96" i="21"/>
  <c r="AO96" i="21"/>
  <c r="AP96" i="21"/>
  <c r="AQ96" i="21"/>
  <c r="AR96" i="21"/>
  <c r="AN97" i="21"/>
  <c r="AO97" i="21"/>
  <c r="AP97" i="21"/>
  <c r="AQ97" i="21"/>
  <c r="AR97" i="21"/>
  <c r="AN98" i="21"/>
  <c r="AO98" i="21"/>
  <c r="AP98" i="21"/>
  <c r="AQ98" i="21"/>
  <c r="AR98" i="21"/>
  <c r="AN99" i="21"/>
  <c r="AO99" i="21"/>
  <c r="AP99" i="21"/>
  <c r="AQ99" i="21"/>
  <c r="AR99" i="21"/>
  <c r="AN100" i="21"/>
  <c r="AO100" i="21"/>
  <c r="AP100" i="21"/>
  <c r="AQ100" i="21"/>
  <c r="AR100" i="21"/>
  <c r="AN101" i="21"/>
  <c r="AO101" i="21"/>
  <c r="AP101" i="21"/>
  <c r="AQ101" i="21"/>
  <c r="AR101" i="21"/>
  <c r="AH101" i="21"/>
  <c r="AI101" i="21"/>
  <c r="AH100" i="21"/>
  <c r="AI100" i="21"/>
  <c r="AH99" i="21"/>
  <c r="AI99" i="21"/>
  <c r="AH98" i="21"/>
  <c r="AI98" i="21"/>
  <c r="AH97" i="21"/>
  <c r="AI97" i="21"/>
  <c r="AH96" i="21"/>
  <c r="AI96" i="21"/>
  <c r="AH95" i="21"/>
  <c r="AI95" i="21"/>
  <c r="AH92" i="21"/>
  <c r="AI92" i="21"/>
  <c r="AH90" i="21"/>
  <c r="AI90" i="21"/>
  <c r="AH89" i="21"/>
  <c r="AI89" i="21"/>
  <c r="AH88" i="21"/>
  <c r="AI88" i="21"/>
  <c r="AH87" i="21"/>
  <c r="AI87" i="21"/>
  <c r="AG101" i="21"/>
  <c r="AF101" i="21"/>
  <c r="AE101" i="21"/>
  <c r="AD101" i="21"/>
  <c r="AC101" i="21"/>
  <c r="AA101" i="21"/>
  <c r="Z101" i="21"/>
  <c r="Y101" i="21"/>
  <c r="X101" i="21"/>
  <c r="W101" i="21"/>
  <c r="V101" i="21"/>
  <c r="U101" i="21"/>
  <c r="T101" i="21"/>
  <c r="S101" i="21"/>
  <c r="R101" i="21"/>
  <c r="Q101" i="21"/>
  <c r="P101" i="21"/>
  <c r="O101" i="21"/>
  <c r="AG100" i="21"/>
  <c r="AF100" i="21"/>
  <c r="AE100" i="21"/>
  <c r="AD100" i="21"/>
  <c r="AC100" i="21"/>
  <c r="AA100" i="21"/>
  <c r="Z100" i="21"/>
  <c r="Y100" i="21"/>
  <c r="X100" i="21"/>
  <c r="W100" i="21"/>
  <c r="V100" i="21"/>
  <c r="U100" i="21"/>
  <c r="T100" i="21"/>
  <c r="S100" i="21"/>
  <c r="R100" i="21"/>
  <c r="Q100" i="21"/>
  <c r="P100" i="21"/>
  <c r="O100" i="21"/>
  <c r="AG99" i="21"/>
  <c r="AF99" i="21"/>
  <c r="AE99" i="21"/>
  <c r="AD99" i="21"/>
  <c r="AC99" i="21"/>
  <c r="AA99" i="21"/>
  <c r="Z99" i="21"/>
  <c r="Y99" i="21"/>
  <c r="X99" i="21"/>
  <c r="W99" i="21"/>
  <c r="V99" i="21"/>
  <c r="U99" i="21"/>
  <c r="T99" i="21"/>
  <c r="S99" i="21"/>
  <c r="R99" i="21"/>
  <c r="Q99" i="21"/>
  <c r="P99" i="21"/>
  <c r="O99" i="21"/>
  <c r="AG98" i="21"/>
  <c r="AF98" i="21"/>
  <c r="AE98" i="21"/>
  <c r="AD98" i="21"/>
  <c r="AC98" i="21"/>
  <c r="AA98" i="21"/>
  <c r="Z98" i="21"/>
  <c r="Y98" i="21"/>
  <c r="X98" i="21"/>
  <c r="W98" i="21"/>
  <c r="V98" i="21"/>
  <c r="U98" i="21"/>
  <c r="T98" i="21"/>
  <c r="S98" i="21"/>
  <c r="R98" i="21"/>
  <c r="Q98" i="21"/>
  <c r="P98" i="21"/>
  <c r="O98" i="21"/>
  <c r="AG97" i="21"/>
  <c r="AF97" i="21"/>
  <c r="AE97" i="21"/>
  <c r="AD97" i="21"/>
  <c r="AC97" i="21"/>
  <c r="AA97" i="21"/>
  <c r="Z97" i="21"/>
  <c r="Y97" i="21"/>
  <c r="X97" i="21"/>
  <c r="W97" i="21"/>
  <c r="V97" i="21"/>
  <c r="U97" i="21"/>
  <c r="T97" i="21"/>
  <c r="S97" i="21"/>
  <c r="R97" i="21"/>
  <c r="Q97" i="21"/>
  <c r="P97" i="21"/>
  <c r="O97" i="21"/>
  <c r="AG96" i="21"/>
  <c r="AF96" i="21"/>
  <c r="AE96" i="21"/>
  <c r="AD96" i="21"/>
  <c r="AC96" i="21"/>
  <c r="AA96" i="21"/>
  <c r="Z96" i="21"/>
  <c r="Y96" i="21"/>
  <c r="X96" i="21"/>
  <c r="W96" i="21"/>
  <c r="V96" i="21"/>
  <c r="U96" i="21"/>
  <c r="T96" i="21"/>
  <c r="S96" i="21"/>
  <c r="R96" i="21"/>
  <c r="Q96" i="21"/>
  <c r="P96" i="21"/>
  <c r="O96" i="21"/>
  <c r="AG95" i="21"/>
  <c r="AF95" i="21"/>
  <c r="AE95" i="21"/>
  <c r="AD95" i="21"/>
  <c r="AC95" i="21"/>
  <c r="AA95" i="21"/>
  <c r="Z95" i="21"/>
  <c r="Y95" i="21"/>
  <c r="X95" i="21"/>
  <c r="W95" i="21"/>
  <c r="V95" i="21"/>
  <c r="U95" i="21"/>
  <c r="T95" i="21"/>
  <c r="S95" i="21"/>
  <c r="R95" i="21"/>
  <c r="Q95" i="21"/>
  <c r="P95" i="21"/>
  <c r="O95" i="21"/>
  <c r="AG92" i="21"/>
  <c r="AF92" i="21"/>
  <c r="AE92" i="21"/>
  <c r="AD92" i="21"/>
  <c r="AC92" i="21"/>
  <c r="AA92" i="21"/>
  <c r="Z92" i="21"/>
  <c r="Y92" i="21"/>
  <c r="X92" i="21"/>
  <c r="W92" i="21"/>
  <c r="V92" i="21"/>
  <c r="U92" i="21"/>
  <c r="T92" i="21"/>
  <c r="S92" i="21"/>
  <c r="R92" i="21"/>
  <c r="Q92" i="21"/>
  <c r="P92" i="21"/>
  <c r="O92" i="21"/>
  <c r="AG90" i="21"/>
  <c r="AF90" i="21"/>
  <c r="AE90" i="21"/>
  <c r="AD90" i="21"/>
  <c r="AC90" i="21"/>
  <c r="AA90" i="21"/>
  <c r="Z90" i="21"/>
  <c r="Y90" i="21"/>
  <c r="X90" i="21"/>
  <c r="W90" i="21"/>
  <c r="V90" i="21"/>
  <c r="U90" i="21"/>
  <c r="T90" i="21"/>
  <c r="S90" i="21"/>
  <c r="R90" i="21"/>
  <c r="Q90" i="21"/>
  <c r="P90" i="21"/>
  <c r="O90" i="21"/>
  <c r="AG89" i="21"/>
  <c r="AF89" i="21"/>
  <c r="AE89" i="21"/>
  <c r="AD89" i="21"/>
  <c r="AC89" i="21"/>
  <c r="AA89" i="21"/>
  <c r="Z89" i="21"/>
  <c r="Y89" i="21"/>
  <c r="X89" i="21"/>
  <c r="W89" i="21"/>
  <c r="V89" i="21"/>
  <c r="U89" i="21"/>
  <c r="T89" i="21"/>
  <c r="S89" i="21"/>
  <c r="R89" i="21"/>
  <c r="Q89" i="21"/>
  <c r="P89" i="21"/>
  <c r="O89" i="21"/>
  <c r="AG88" i="21"/>
  <c r="AF88" i="21"/>
  <c r="AE88" i="21"/>
  <c r="AD88" i="21"/>
  <c r="AC88" i="21"/>
  <c r="AA88" i="21"/>
  <c r="Z88" i="21"/>
  <c r="Y88" i="21"/>
  <c r="X88" i="21"/>
  <c r="W88" i="21"/>
  <c r="V88" i="21"/>
  <c r="U88" i="21"/>
  <c r="T88" i="21"/>
  <c r="S88" i="21"/>
  <c r="R88" i="21"/>
  <c r="Q88" i="21"/>
  <c r="P88" i="21"/>
  <c r="O88" i="21"/>
  <c r="AG87" i="21"/>
  <c r="AF87" i="21"/>
  <c r="AE87" i="21"/>
  <c r="AD87" i="21"/>
  <c r="AC87" i="21"/>
  <c r="AA87" i="21"/>
  <c r="Z87" i="21"/>
  <c r="Y87" i="21"/>
  <c r="X87" i="21"/>
  <c r="W87" i="21"/>
  <c r="V87" i="21"/>
  <c r="U87" i="21"/>
  <c r="T87" i="21"/>
  <c r="S87" i="21"/>
  <c r="R87" i="21"/>
  <c r="Q87" i="21"/>
  <c r="P87" i="21"/>
  <c r="O87" i="21"/>
  <c r="AG85" i="21"/>
  <c r="AF85" i="21"/>
  <c r="AE85" i="21"/>
  <c r="AD85" i="21"/>
  <c r="AC85" i="21"/>
  <c r="AB85" i="21"/>
  <c r="AA85" i="21"/>
  <c r="Z85" i="21"/>
  <c r="Y85" i="21"/>
  <c r="X85" i="21"/>
  <c r="W85" i="21"/>
  <c r="V85" i="21"/>
  <c r="U85" i="21"/>
  <c r="T85" i="21"/>
  <c r="S85" i="21"/>
  <c r="R85" i="21"/>
  <c r="Q85" i="21"/>
  <c r="P85" i="21"/>
  <c r="O85" i="21"/>
  <c r="AG82" i="21"/>
  <c r="AF82" i="21"/>
  <c r="AE82" i="21"/>
  <c r="AD82" i="21"/>
  <c r="AC82" i="21"/>
  <c r="AB82" i="21"/>
  <c r="AA82" i="21"/>
  <c r="Z82" i="21"/>
  <c r="Y82" i="21"/>
  <c r="X82" i="21"/>
  <c r="W82" i="21"/>
  <c r="V82" i="21"/>
  <c r="U82" i="21"/>
  <c r="T82" i="21"/>
  <c r="S82" i="21"/>
  <c r="R82" i="21"/>
  <c r="Q82" i="21"/>
  <c r="P82" i="21"/>
  <c r="O82" i="21"/>
  <c r="P81" i="21"/>
  <c r="Q81" i="21"/>
  <c r="R81" i="21"/>
  <c r="S81" i="21"/>
  <c r="T81" i="21"/>
  <c r="U81" i="21"/>
  <c r="V81" i="21"/>
  <c r="W81" i="21"/>
  <c r="X81" i="21"/>
  <c r="Y81" i="21"/>
  <c r="Z81" i="21"/>
  <c r="AA81" i="21"/>
  <c r="AB81" i="21"/>
  <c r="AC81" i="21"/>
  <c r="AD81" i="21"/>
  <c r="AE81" i="21"/>
  <c r="AF81" i="21"/>
  <c r="AG81" i="21"/>
  <c r="O81" i="21"/>
  <c r="I99" i="21"/>
  <c r="K99" i="21"/>
  <c r="L99" i="21"/>
  <c r="M99" i="21"/>
  <c r="I100" i="21"/>
  <c r="K100" i="21"/>
  <c r="L100" i="21"/>
  <c r="M100" i="21"/>
  <c r="I101" i="21"/>
  <c r="K101" i="21"/>
  <c r="L101" i="21"/>
  <c r="M101" i="21"/>
  <c r="AH144" i="21"/>
  <c r="AH145" i="21"/>
  <c r="AH146" i="21"/>
  <c r="AH147" i="21"/>
  <c r="AH148" i="21"/>
  <c r="AH149" i="21"/>
  <c r="AH150" i="21"/>
  <c r="AH151" i="21"/>
  <c r="AH152" i="21"/>
  <c r="AH153" i="21"/>
  <c r="AH154" i="21"/>
  <c r="AH155" i="21"/>
  <c r="AH156" i="21"/>
  <c r="AH157" i="21"/>
  <c r="AH158" i="21"/>
  <c r="AH159" i="21"/>
  <c r="AH160" i="21"/>
  <c r="AH161" i="21"/>
  <c r="AH162" i="21"/>
  <c r="AH163" i="21"/>
  <c r="AH164" i="21"/>
  <c r="AH165" i="21"/>
  <c r="AH166" i="21"/>
  <c r="AH167" i="21"/>
  <c r="AH184" i="21"/>
  <c r="AH185" i="21"/>
  <c r="AH186" i="21"/>
  <c r="AH187" i="21"/>
  <c r="I97" i="21"/>
  <c r="K97" i="21"/>
  <c r="L97" i="21"/>
  <c r="M97" i="21"/>
  <c r="I98" i="21"/>
  <c r="K98" i="21"/>
  <c r="L98" i="21"/>
  <c r="M98" i="21"/>
  <c r="AI216" i="21"/>
  <c r="AJ216" i="21"/>
  <c r="AK216" i="21"/>
  <c r="AL216" i="21"/>
  <c r="AM216" i="21"/>
  <c r="AN216" i="21"/>
  <c r="AO216" i="21"/>
  <c r="AP216" i="21"/>
  <c r="AQ216" i="21"/>
  <c r="AR216" i="21"/>
  <c r="AS216" i="21"/>
  <c r="AT216" i="21"/>
  <c r="AU216" i="21"/>
  <c r="AV216" i="21"/>
  <c r="AW216" i="21"/>
  <c r="AX216" i="21"/>
  <c r="AY216" i="21"/>
  <c r="AZ216" i="21"/>
  <c r="BA216" i="21"/>
  <c r="BB216" i="21"/>
  <c r="BC216" i="21"/>
  <c r="BD216" i="21"/>
  <c r="BE216" i="21"/>
  <c r="BF216" i="21"/>
  <c r="BG216" i="21"/>
  <c r="BH216" i="21"/>
  <c r="BI216" i="21"/>
  <c r="BJ216" i="21"/>
  <c r="AI217" i="21"/>
  <c r="AJ217" i="21"/>
  <c r="AK217" i="21"/>
  <c r="AL217" i="21"/>
  <c r="AM217" i="21"/>
  <c r="AN217" i="21"/>
  <c r="AO217" i="21"/>
  <c r="AP217" i="21"/>
  <c r="AQ217" i="21"/>
  <c r="AR217" i="21"/>
  <c r="AS217" i="21"/>
  <c r="AT217" i="21"/>
  <c r="AU217" i="21"/>
  <c r="AV217" i="21"/>
  <c r="AW217" i="21"/>
  <c r="AX217" i="21"/>
  <c r="AY217" i="21"/>
  <c r="AZ217" i="21"/>
  <c r="BA217" i="21"/>
  <c r="BB217" i="21"/>
  <c r="BC217" i="21"/>
  <c r="BD217" i="21"/>
  <c r="BE217" i="21"/>
  <c r="BF217" i="21"/>
  <c r="BG217" i="21"/>
  <c r="BH217" i="21"/>
  <c r="BI217" i="21"/>
  <c r="BJ217" i="21"/>
  <c r="AI218" i="21"/>
  <c r="AJ218" i="21"/>
  <c r="AK218" i="21"/>
  <c r="AL218" i="21"/>
  <c r="AM218" i="21"/>
  <c r="AN218" i="21"/>
  <c r="AO218" i="21"/>
  <c r="AP218" i="21"/>
  <c r="AQ218" i="21"/>
  <c r="AR218" i="21"/>
  <c r="AS218" i="21"/>
  <c r="AT218" i="21"/>
  <c r="AU218" i="21"/>
  <c r="AV218" i="21"/>
  <c r="AW218" i="21"/>
  <c r="AX218" i="21"/>
  <c r="AY218" i="21"/>
  <c r="AZ218" i="21"/>
  <c r="BA218" i="21"/>
  <c r="BB218" i="21"/>
  <c r="BC218" i="21"/>
  <c r="BD218" i="21"/>
  <c r="BE218" i="21"/>
  <c r="BF218" i="21"/>
  <c r="BG218" i="21"/>
  <c r="BH218" i="21"/>
  <c r="BI218" i="21"/>
  <c r="BJ218" i="21"/>
  <c r="AI219" i="21"/>
  <c r="AJ219" i="21"/>
  <c r="AK219" i="21"/>
  <c r="AL219" i="21"/>
  <c r="AM219" i="21"/>
  <c r="AN219" i="21"/>
  <c r="AO219" i="21"/>
  <c r="AP219" i="21"/>
  <c r="AQ219" i="21"/>
  <c r="AR219" i="21"/>
  <c r="AS219" i="21"/>
  <c r="AT219" i="21"/>
  <c r="AU219" i="21"/>
  <c r="AV219" i="21"/>
  <c r="AW219" i="21"/>
  <c r="AX219" i="21"/>
  <c r="AY219" i="21"/>
  <c r="AZ219" i="21"/>
  <c r="BA219" i="21"/>
  <c r="BB219" i="21"/>
  <c r="BC219" i="21"/>
  <c r="BD219" i="21"/>
  <c r="BE219" i="21"/>
  <c r="BF219" i="21"/>
  <c r="BG219" i="21"/>
  <c r="BH219" i="21"/>
  <c r="BI219" i="21"/>
  <c r="BJ219" i="21"/>
  <c r="I216" i="21"/>
  <c r="I217" i="21"/>
  <c r="I218" i="21"/>
  <c r="I219" i="21"/>
  <c r="H216" i="21"/>
  <c r="H217" i="21"/>
  <c r="H218" i="21"/>
  <c r="H219" i="21"/>
  <c r="G216" i="21"/>
  <c r="G217" i="21"/>
  <c r="G218" i="21"/>
  <c r="G219" i="21"/>
  <c r="G212" i="21"/>
  <c r="H212" i="21"/>
  <c r="I212" i="21"/>
  <c r="AI212" i="21"/>
  <c r="AJ212" i="21"/>
  <c r="AK212" i="21"/>
  <c r="AL212" i="21"/>
  <c r="AM212" i="21"/>
  <c r="AN212" i="21"/>
  <c r="AO212" i="21"/>
  <c r="AP212" i="21"/>
  <c r="AQ212" i="21"/>
  <c r="AR212" i="21"/>
  <c r="AS212" i="21"/>
  <c r="AT212" i="21"/>
  <c r="AU212" i="21"/>
  <c r="AV212" i="21"/>
  <c r="AW212" i="21"/>
  <c r="AX212" i="21"/>
  <c r="AY212" i="21"/>
  <c r="AZ212" i="21"/>
  <c r="BA212" i="21"/>
  <c r="BB212" i="21"/>
  <c r="BC212" i="21"/>
  <c r="BD212" i="21"/>
  <c r="BE212" i="21"/>
  <c r="BF212" i="21"/>
  <c r="BG212" i="21"/>
  <c r="BH212" i="21"/>
  <c r="BI212" i="21"/>
  <c r="BJ212" i="21"/>
  <c r="G213" i="21"/>
  <c r="H213" i="21"/>
  <c r="I213" i="21"/>
  <c r="AI213" i="21"/>
  <c r="AJ213" i="21"/>
  <c r="AK213" i="21"/>
  <c r="AL213" i="21"/>
  <c r="AM213" i="21"/>
  <c r="AN213" i="21"/>
  <c r="AO213" i="21"/>
  <c r="AP213" i="21"/>
  <c r="AQ213" i="21"/>
  <c r="AR213" i="21"/>
  <c r="AS213" i="21"/>
  <c r="AT213" i="21"/>
  <c r="AU213" i="21"/>
  <c r="AV213" i="21"/>
  <c r="AW213" i="21"/>
  <c r="AX213" i="21"/>
  <c r="AY213" i="21"/>
  <c r="AZ213" i="21"/>
  <c r="BA213" i="21"/>
  <c r="BB213" i="21"/>
  <c r="BC213" i="21"/>
  <c r="BD213" i="21"/>
  <c r="BE213" i="21"/>
  <c r="BF213" i="21"/>
  <c r="BG213" i="21"/>
  <c r="BH213" i="21"/>
  <c r="BI213" i="21"/>
  <c r="BJ213" i="21"/>
  <c r="G214" i="21"/>
  <c r="H214" i="21"/>
  <c r="I214" i="21"/>
  <c r="AI214" i="21"/>
  <c r="AJ214" i="21"/>
  <c r="AK214" i="21"/>
  <c r="AL214" i="21"/>
  <c r="AM214" i="21"/>
  <c r="AN214" i="21"/>
  <c r="AO214" i="21"/>
  <c r="AP214" i="21"/>
  <c r="AQ214" i="21"/>
  <c r="AR214" i="21"/>
  <c r="AS214" i="21"/>
  <c r="AT214" i="21"/>
  <c r="AU214" i="21"/>
  <c r="AV214" i="21"/>
  <c r="AW214" i="21"/>
  <c r="AX214" i="21"/>
  <c r="AY214" i="21"/>
  <c r="AZ214" i="21"/>
  <c r="BA214" i="21"/>
  <c r="BB214" i="21"/>
  <c r="BC214" i="21"/>
  <c r="BD214" i="21"/>
  <c r="BE214" i="21"/>
  <c r="BF214" i="21"/>
  <c r="BG214" i="21"/>
  <c r="BH214" i="21"/>
  <c r="BI214" i="21"/>
  <c r="BJ214" i="21"/>
  <c r="G215" i="21"/>
  <c r="H215" i="21"/>
  <c r="I215" i="21"/>
  <c r="AI215" i="21"/>
  <c r="AJ215" i="21"/>
  <c r="AK215" i="21"/>
  <c r="AL215" i="21"/>
  <c r="AM215" i="21"/>
  <c r="AN215" i="21"/>
  <c r="AO215" i="21"/>
  <c r="AP215" i="21"/>
  <c r="AQ215" i="21"/>
  <c r="AR215" i="21"/>
  <c r="AS215" i="21"/>
  <c r="AT215" i="21"/>
  <c r="AU215" i="21"/>
  <c r="AV215" i="21"/>
  <c r="AW215" i="21"/>
  <c r="AX215" i="21"/>
  <c r="AY215" i="21"/>
  <c r="AZ215" i="21"/>
  <c r="BA215" i="21"/>
  <c r="BB215" i="21"/>
  <c r="BC215" i="21"/>
  <c r="BD215" i="21"/>
  <c r="BE215" i="21"/>
  <c r="BF215" i="21"/>
  <c r="BG215" i="21"/>
  <c r="BH215" i="21"/>
  <c r="BI215" i="21"/>
  <c r="BJ215" i="21"/>
  <c r="M2" i="21"/>
  <c r="J2" i="21"/>
  <c r="C2" i="21"/>
  <c r="D25" i="13"/>
  <c r="D2773" i="9"/>
  <c r="G25" i="13"/>
  <c r="G2773" i="9"/>
  <c r="H25" i="13"/>
  <c r="H2773" i="9"/>
  <c r="I25" i="13"/>
  <c r="I2773" i="9"/>
  <c r="J2773" i="9"/>
  <c r="K25" i="13"/>
  <c r="K2773" i="9"/>
  <c r="L25" i="13"/>
  <c r="L2773" i="9"/>
  <c r="M2773" i="9"/>
  <c r="N2773" i="9"/>
  <c r="O25" i="13"/>
  <c r="O2773" i="9"/>
  <c r="P25" i="13"/>
  <c r="P2773" i="9"/>
  <c r="Q25" i="13"/>
  <c r="Q2773" i="9"/>
  <c r="R25" i="13"/>
  <c r="R2773" i="9"/>
  <c r="S25" i="13"/>
  <c r="S2773" i="9"/>
  <c r="T25" i="13"/>
  <c r="T2773" i="9"/>
  <c r="U25" i="13"/>
  <c r="U2773" i="9"/>
  <c r="V25" i="13"/>
  <c r="V2773" i="9"/>
  <c r="W25" i="13"/>
  <c r="W2773" i="9"/>
  <c r="X25" i="13"/>
  <c r="X2773" i="9"/>
  <c r="Y25" i="13"/>
  <c r="Y2773" i="9"/>
  <c r="Z25" i="13"/>
  <c r="Z2773" i="9"/>
  <c r="AA25" i="13"/>
  <c r="AA2773" i="9"/>
  <c r="AB25" i="13"/>
  <c r="AB2773" i="9"/>
  <c r="D26" i="13"/>
  <c r="D2774" i="9"/>
  <c r="G26" i="13"/>
  <c r="G2774" i="9"/>
  <c r="H26" i="13"/>
  <c r="H2774" i="9"/>
  <c r="I26" i="13"/>
  <c r="I2774" i="9"/>
  <c r="J2774" i="9"/>
  <c r="K26" i="13"/>
  <c r="K2774" i="9"/>
  <c r="L26" i="13"/>
  <c r="L2774" i="9"/>
  <c r="M2774" i="9"/>
  <c r="N2774" i="9"/>
  <c r="O26" i="13"/>
  <c r="O2774" i="9"/>
  <c r="P26" i="13"/>
  <c r="P2774" i="9"/>
  <c r="Q26" i="13"/>
  <c r="Q2774" i="9"/>
  <c r="R26" i="13"/>
  <c r="R2774" i="9"/>
  <c r="S26" i="13"/>
  <c r="S2774" i="9"/>
  <c r="T26" i="13"/>
  <c r="T2774" i="9"/>
  <c r="U26" i="13"/>
  <c r="U2774" i="9"/>
  <c r="V26" i="13"/>
  <c r="V2774" i="9"/>
  <c r="W26" i="13"/>
  <c r="W2774" i="9"/>
  <c r="X26" i="13"/>
  <c r="X2774" i="9"/>
  <c r="Y26" i="13"/>
  <c r="Y2774" i="9"/>
  <c r="Z26" i="13"/>
  <c r="Z2774" i="9"/>
  <c r="AA26" i="13"/>
  <c r="AA2774" i="9"/>
  <c r="AB26" i="13"/>
  <c r="AB2774" i="9"/>
  <c r="D27" i="13"/>
  <c r="D2775" i="9"/>
  <c r="G27" i="13"/>
  <c r="G2775" i="9"/>
  <c r="H27" i="13"/>
  <c r="H2775" i="9"/>
  <c r="I27" i="13"/>
  <c r="I2775" i="9"/>
  <c r="J2775" i="9"/>
  <c r="K27" i="13"/>
  <c r="K2775" i="9"/>
  <c r="L27" i="13"/>
  <c r="L2775" i="9"/>
  <c r="M2775" i="9"/>
  <c r="N2775" i="9"/>
  <c r="O27" i="13"/>
  <c r="O2775" i="9"/>
  <c r="P27" i="13"/>
  <c r="P2775" i="9"/>
  <c r="Q27" i="13"/>
  <c r="Q2775" i="9"/>
  <c r="R27" i="13"/>
  <c r="R2775" i="9"/>
  <c r="S27" i="13"/>
  <c r="S2775" i="9"/>
  <c r="T27" i="13"/>
  <c r="T2775" i="9"/>
  <c r="U27" i="13"/>
  <c r="U2775" i="9"/>
  <c r="V27" i="13"/>
  <c r="V2775" i="9"/>
  <c r="W27" i="13"/>
  <c r="W2775" i="9"/>
  <c r="X27" i="13"/>
  <c r="X2775" i="9"/>
  <c r="Y27" i="13"/>
  <c r="Y2775" i="9"/>
  <c r="Z27" i="13"/>
  <c r="Z2775" i="9"/>
  <c r="AA27" i="13"/>
  <c r="AA2775" i="9"/>
  <c r="AB27" i="13"/>
  <c r="AB2775" i="9"/>
  <c r="D28" i="13"/>
  <c r="D2776" i="9"/>
  <c r="G28" i="13"/>
  <c r="G2776" i="9"/>
  <c r="H28" i="13"/>
  <c r="H2776" i="9"/>
  <c r="I28" i="13"/>
  <c r="I2776" i="9"/>
  <c r="J2776" i="9"/>
  <c r="K28" i="13"/>
  <c r="K2776" i="9"/>
  <c r="L28" i="13"/>
  <c r="L2776" i="9"/>
  <c r="M2776" i="9"/>
  <c r="N2776" i="9"/>
  <c r="O28" i="13"/>
  <c r="O2776" i="9"/>
  <c r="P28" i="13"/>
  <c r="P2776" i="9"/>
  <c r="Q28" i="13"/>
  <c r="Q2776" i="9"/>
  <c r="R28" i="13"/>
  <c r="R2776" i="9"/>
  <c r="S28" i="13"/>
  <c r="S2776" i="9"/>
  <c r="T28" i="13"/>
  <c r="T2776" i="9"/>
  <c r="U28" i="13"/>
  <c r="U2776" i="9"/>
  <c r="V28" i="13"/>
  <c r="V2776" i="9"/>
  <c r="W28" i="13"/>
  <c r="W2776" i="9"/>
  <c r="X28" i="13"/>
  <c r="X2776" i="9"/>
  <c r="Y28" i="13"/>
  <c r="Y2776" i="9"/>
  <c r="Z28" i="13"/>
  <c r="Z2776" i="9"/>
  <c r="AA28" i="13"/>
  <c r="AA2776" i="9"/>
  <c r="AB28" i="13"/>
  <c r="AB2776" i="9"/>
  <c r="T2" i="21"/>
  <c r="T21" i="21"/>
  <c r="M3" i="21"/>
  <c r="J3" i="21"/>
  <c r="C3" i="21"/>
  <c r="T3" i="21"/>
  <c r="T22" i="21"/>
  <c r="M4" i="21"/>
  <c r="J4" i="21"/>
  <c r="C4" i="21"/>
  <c r="T4" i="21"/>
  <c r="T23" i="21"/>
  <c r="M5" i="21"/>
  <c r="J5" i="21"/>
  <c r="C5" i="21"/>
  <c r="T5" i="21"/>
  <c r="T24" i="21"/>
  <c r="T25" i="21"/>
  <c r="AB2" i="21"/>
  <c r="AB21" i="21"/>
  <c r="AB3" i="21"/>
  <c r="AB22" i="21"/>
  <c r="AB4" i="21"/>
  <c r="AB23" i="21"/>
  <c r="AB5" i="21"/>
  <c r="AB24" i="21"/>
  <c r="AB25" i="21"/>
  <c r="T26" i="21"/>
  <c r="L41" i="21"/>
  <c r="J50" i="21"/>
  <c r="O2" i="21"/>
  <c r="O21" i="21"/>
  <c r="P2" i="21"/>
  <c r="P21" i="21"/>
  <c r="Q2" i="21"/>
  <c r="Q21" i="21"/>
  <c r="R2" i="21"/>
  <c r="R21" i="21"/>
  <c r="AH21" i="21"/>
  <c r="O3" i="21"/>
  <c r="O22" i="21"/>
  <c r="P3" i="21"/>
  <c r="P22" i="21"/>
  <c r="Q3" i="21"/>
  <c r="Q22" i="21"/>
  <c r="R3" i="21"/>
  <c r="R22" i="21"/>
  <c r="AH22" i="21"/>
  <c r="O4" i="21"/>
  <c r="O23" i="21"/>
  <c r="P4" i="21"/>
  <c r="P23" i="21"/>
  <c r="Q4" i="21"/>
  <c r="Q23" i="21"/>
  <c r="R4" i="21"/>
  <c r="R23" i="21"/>
  <c r="AH23" i="21"/>
  <c r="O5" i="21"/>
  <c r="O24" i="21"/>
  <c r="P5" i="21"/>
  <c r="P24" i="21"/>
  <c r="Q5" i="21"/>
  <c r="Q24" i="21"/>
  <c r="R5" i="21"/>
  <c r="R24" i="21"/>
  <c r="AH24" i="21"/>
  <c r="AH25" i="21"/>
  <c r="AH26" i="21"/>
  <c r="L39" i="21"/>
  <c r="I50" i="21"/>
  <c r="F2773" i="9"/>
  <c r="F2774" i="9"/>
  <c r="E2775" i="9"/>
  <c r="F2775" i="9"/>
  <c r="E2776" i="9"/>
  <c r="F2776" i="9"/>
  <c r="S2" i="21"/>
  <c r="S21" i="21"/>
  <c r="S3" i="21"/>
  <c r="S22" i="21"/>
  <c r="S4" i="21"/>
  <c r="S23" i="21"/>
  <c r="S5" i="21"/>
  <c r="S24" i="21"/>
  <c r="S25" i="21"/>
  <c r="S26" i="21"/>
  <c r="L40" i="21"/>
  <c r="V2" i="21"/>
  <c r="V21" i="21"/>
  <c r="V3" i="21"/>
  <c r="V22" i="21"/>
  <c r="V4" i="21"/>
  <c r="V23" i="21"/>
  <c r="V5" i="21"/>
  <c r="V24" i="21"/>
  <c r="V25" i="21"/>
  <c r="V26" i="21"/>
  <c r="L43" i="21"/>
  <c r="AA2" i="21"/>
  <c r="AA21" i="21"/>
  <c r="AA3" i="21"/>
  <c r="AA22" i="21"/>
  <c r="AA4" i="21"/>
  <c r="AA23" i="21"/>
  <c r="AA5" i="21"/>
  <c r="AA24" i="21"/>
  <c r="AA25" i="21"/>
  <c r="AA26" i="21"/>
  <c r="L48" i="21"/>
  <c r="U2" i="21"/>
  <c r="U21" i="21"/>
  <c r="U3" i="21"/>
  <c r="U22" i="21"/>
  <c r="U4" i="21"/>
  <c r="U23" i="21"/>
  <c r="U5" i="21"/>
  <c r="U24" i="21"/>
  <c r="U25" i="21"/>
  <c r="U26" i="21"/>
  <c r="L42" i="21"/>
  <c r="L51" i="21"/>
  <c r="A28" i="13"/>
  <c r="A27" i="13"/>
  <c r="A26" i="13"/>
  <c r="A25" i="13"/>
  <c r="K14" i="13"/>
  <c r="K13" i="13"/>
  <c r="K12" i="13"/>
  <c r="AI209" i="13"/>
  <c r="AW209" i="13"/>
  <c r="AJ209" i="13"/>
  <c r="AX209" i="13"/>
  <c r="AK209" i="13"/>
  <c r="AY209" i="13"/>
  <c r="AL209" i="13"/>
  <c r="AZ209" i="13"/>
  <c r="AM209" i="13"/>
  <c r="BA209" i="13"/>
  <c r="AN209" i="13"/>
  <c r="BB209" i="13"/>
  <c r="AO209" i="13"/>
  <c r="BC209" i="13"/>
  <c r="AP209" i="13"/>
  <c r="BD209" i="13"/>
  <c r="AQ209" i="13"/>
  <c r="BE209" i="13"/>
  <c r="AR209" i="13"/>
  <c r="BF209" i="13"/>
  <c r="AS209" i="13"/>
  <c r="BG209" i="13"/>
  <c r="AT209" i="13"/>
  <c r="BH209" i="13"/>
  <c r="AU209" i="13"/>
  <c r="BI209" i="13"/>
  <c r="AH209" i="13"/>
  <c r="AV209" i="13"/>
  <c r="BJ209" i="13"/>
  <c r="AI210" i="13"/>
  <c r="AW210" i="13"/>
  <c r="AJ210" i="13"/>
  <c r="AX210" i="13"/>
  <c r="AK210" i="13"/>
  <c r="AY210" i="13"/>
  <c r="AL210" i="13"/>
  <c r="AZ210" i="13"/>
  <c r="AM210" i="13"/>
  <c r="BA210" i="13"/>
  <c r="AN210" i="13"/>
  <c r="BB210" i="13"/>
  <c r="AO210" i="13"/>
  <c r="BC210" i="13"/>
  <c r="AP210" i="13"/>
  <c r="BD210" i="13"/>
  <c r="AQ210" i="13"/>
  <c r="BE210" i="13"/>
  <c r="AR210" i="13"/>
  <c r="BF210" i="13"/>
  <c r="AS210" i="13"/>
  <c r="BG210" i="13"/>
  <c r="AT210" i="13"/>
  <c r="BH210" i="13"/>
  <c r="AU210" i="13"/>
  <c r="BI210" i="13"/>
  <c r="AH210" i="13"/>
  <c r="AV210" i="13"/>
  <c r="BJ210" i="13"/>
  <c r="AI211" i="13"/>
  <c r="AW211" i="13"/>
  <c r="AJ211" i="13"/>
  <c r="AX211" i="13"/>
  <c r="AK211" i="13"/>
  <c r="AY211" i="13"/>
  <c r="AL211" i="13"/>
  <c r="AZ211" i="13"/>
  <c r="AM211" i="13"/>
  <c r="BA211" i="13"/>
  <c r="AN211" i="13"/>
  <c r="BB211" i="13"/>
  <c r="AO211" i="13"/>
  <c r="BC211" i="13"/>
  <c r="AP211" i="13"/>
  <c r="BD211" i="13"/>
  <c r="AQ211" i="13"/>
  <c r="BE211" i="13"/>
  <c r="AR211" i="13"/>
  <c r="BF211" i="13"/>
  <c r="AS211" i="13"/>
  <c r="BG211" i="13"/>
  <c r="AT211" i="13"/>
  <c r="BH211" i="13"/>
  <c r="AU211" i="13"/>
  <c r="BI211" i="13"/>
  <c r="AH211" i="13"/>
  <c r="AV211" i="13"/>
  <c r="BJ211" i="13"/>
  <c r="AI212" i="13"/>
  <c r="AW212" i="13"/>
  <c r="AJ212" i="13"/>
  <c r="AX212" i="13"/>
  <c r="AK212" i="13"/>
  <c r="AY212" i="13"/>
  <c r="AL212" i="13"/>
  <c r="AZ212" i="13"/>
  <c r="AM212" i="13"/>
  <c r="BA212" i="13"/>
  <c r="AN212" i="13"/>
  <c r="BB212" i="13"/>
  <c r="AO212" i="13"/>
  <c r="BC212" i="13"/>
  <c r="AP212" i="13"/>
  <c r="BD212" i="13"/>
  <c r="AQ212" i="13"/>
  <c r="BE212" i="13"/>
  <c r="AR212" i="13"/>
  <c r="BF212" i="13"/>
  <c r="AS212" i="13"/>
  <c r="BG212" i="13"/>
  <c r="AT212" i="13"/>
  <c r="BH212" i="13"/>
  <c r="AU212" i="13"/>
  <c r="BI212" i="13"/>
  <c r="AH212" i="13"/>
  <c r="AV212" i="13"/>
  <c r="BJ212" i="13"/>
  <c r="AI189" i="13"/>
  <c r="AW189" i="13"/>
  <c r="AJ189" i="13"/>
  <c r="AX189" i="13"/>
  <c r="AK189" i="13"/>
  <c r="AY189" i="13"/>
  <c r="AL189" i="13"/>
  <c r="AZ189" i="13"/>
  <c r="AM189" i="13"/>
  <c r="BA189" i="13"/>
  <c r="AN189" i="13"/>
  <c r="BB189" i="13"/>
  <c r="AO189" i="13"/>
  <c r="BC189" i="13"/>
  <c r="AP189" i="13"/>
  <c r="BD189" i="13"/>
  <c r="AQ189" i="13"/>
  <c r="BE189" i="13"/>
  <c r="AR189" i="13"/>
  <c r="BF189" i="13"/>
  <c r="AS189" i="13"/>
  <c r="BG189" i="13"/>
  <c r="AT189" i="13"/>
  <c r="BH189" i="13"/>
  <c r="AU189" i="13"/>
  <c r="BI189" i="13"/>
  <c r="AH189" i="13"/>
  <c r="AV189" i="13"/>
  <c r="BJ189" i="13"/>
  <c r="AI190" i="13"/>
  <c r="AW190" i="13"/>
  <c r="AJ190" i="13"/>
  <c r="AX190" i="13"/>
  <c r="AK190" i="13"/>
  <c r="AY190" i="13"/>
  <c r="AL190" i="13"/>
  <c r="AZ190" i="13"/>
  <c r="AM190" i="13"/>
  <c r="BA190" i="13"/>
  <c r="AN190" i="13"/>
  <c r="BB190" i="13"/>
  <c r="AO190" i="13"/>
  <c r="BC190" i="13"/>
  <c r="AP190" i="13"/>
  <c r="BD190" i="13"/>
  <c r="AQ190" i="13"/>
  <c r="BE190" i="13"/>
  <c r="AR190" i="13"/>
  <c r="BF190" i="13"/>
  <c r="AS190" i="13"/>
  <c r="BG190" i="13"/>
  <c r="AT190" i="13"/>
  <c r="BH190" i="13"/>
  <c r="AU190" i="13"/>
  <c r="BI190" i="13"/>
  <c r="AH190" i="13"/>
  <c r="AV190" i="13"/>
  <c r="BJ190" i="13"/>
  <c r="AI191" i="13"/>
  <c r="AW191" i="13"/>
  <c r="AJ191" i="13"/>
  <c r="AX191" i="13"/>
  <c r="AK191" i="13"/>
  <c r="AY191" i="13"/>
  <c r="AL191" i="13"/>
  <c r="AZ191" i="13"/>
  <c r="AM191" i="13"/>
  <c r="BA191" i="13"/>
  <c r="AN191" i="13"/>
  <c r="BB191" i="13"/>
  <c r="AO191" i="13"/>
  <c r="BC191" i="13"/>
  <c r="AP191" i="13"/>
  <c r="BD191" i="13"/>
  <c r="AQ191" i="13"/>
  <c r="BE191" i="13"/>
  <c r="AR191" i="13"/>
  <c r="BF191" i="13"/>
  <c r="AS191" i="13"/>
  <c r="BG191" i="13"/>
  <c r="AT191" i="13"/>
  <c r="BH191" i="13"/>
  <c r="AU191" i="13"/>
  <c r="BI191" i="13"/>
  <c r="AH191" i="13"/>
  <c r="AV191" i="13"/>
  <c r="BJ191" i="13"/>
  <c r="AI192" i="13"/>
  <c r="AW192" i="13"/>
  <c r="AJ192" i="13"/>
  <c r="AX192" i="13"/>
  <c r="AK192" i="13"/>
  <c r="AY192" i="13"/>
  <c r="AL192" i="13"/>
  <c r="AZ192" i="13"/>
  <c r="AM192" i="13"/>
  <c r="BA192" i="13"/>
  <c r="AN192" i="13"/>
  <c r="BB192" i="13"/>
  <c r="AO192" i="13"/>
  <c r="BC192" i="13"/>
  <c r="AP192" i="13"/>
  <c r="BD192" i="13"/>
  <c r="AQ192" i="13"/>
  <c r="BE192" i="13"/>
  <c r="AR192" i="13"/>
  <c r="BF192" i="13"/>
  <c r="AS192" i="13"/>
  <c r="BG192" i="13"/>
  <c r="AT192" i="13"/>
  <c r="BH192" i="13"/>
  <c r="AU192" i="13"/>
  <c r="BI192" i="13"/>
  <c r="AH192" i="13"/>
  <c r="AV192" i="13"/>
  <c r="BJ192" i="13"/>
  <c r="AI205" i="13"/>
  <c r="AW205" i="13"/>
  <c r="AJ205" i="13"/>
  <c r="AX205" i="13"/>
  <c r="AK205" i="13"/>
  <c r="AY205" i="13"/>
  <c r="AL205" i="13"/>
  <c r="AZ205" i="13"/>
  <c r="AM205" i="13"/>
  <c r="BA205" i="13"/>
  <c r="AN205" i="13"/>
  <c r="BB205" i="13"/>
  <c r="AO205" i="13"/>
  <c r="BC205" i="13"/>
  <c r="AP205" i="13"/>
  <c r="BD205" i="13"/>
  <c r="AQ205" i="13"/>
  <c r="BE205" i="13"/>
  <c r="AR205" i="13"/>
  <c r="BF205" i="13"/>
  <c r="AS205" i="13"/>
  <c r="BG205" i="13"/>
  <c r="AT205" i="13"/>
  <c r="BH205" i="13"/>
  <c r="AU205" i="13"/>
  <c r="BI205" i="13"/>
  <c r="AH205" i="13"/>
  <c r="AV205" i="13"/>
  <c r="BJ205" i="13"/>
  <c r="AI206" i="13"/>
  <c r="AW206" i="13"/>
  <c r="AJ206" i="13"/>
  <c r="AX206" i="13"/>
  <c r="AK206" i="13"/>
  <c r="AY206" i="13"/>
  <c r="AL206" i="13"/>
  <c r="AZ206" i="13"/>
  <c r="AM206" i="13"/>
  <c r="BA206" i="13"/>
  <c r="AN206" i="13"/>
  <c r="BB206" i="13"/>
  <c r="AO206" i="13"/>
  <c r="BC206" i="13"/>
  <c r="AP206" i="13"/>
  <c r="BD206" i="13"/>
  <c r="AQ206" i="13"/>
  <c r="BE206" i="13"/>
  <c r="AR206" i="13"/>
  <c r="BF206" i="13"/>
  <c r="AS206" i="13"/>
  <c r="BG206" i="13"/>
  <c r="AT206" i="13"/>
  <c r="BH206" i="13"/>
  <c r="AU206" i="13"/>
  <c r="BI206" i="13"/>
  <c r="AH206" i="13"/>
  <c r="AV206" i="13"/>
  <c r="BJ206" i="13"/>
  <c r="AI207" i="13"/>
  <c r="AW207" i="13"/>
  <c r="AJ207" i="13"/>
  <c r="AX207" i="13"/>
  <c r="AK207" i="13"/>
  <c r="AY207" i="13"/>
  <c r="AL207" i="13"/>
  <c r="AZ207" i="13"/>
  <c r="AM207" i="13"/>
  <c r="BA207" i="13"/>
  <c r="AN207" i="13"/>
  <c r="BB207" i="13"/>
  <c r="AO207" i="13"/>
  <c r="BC207" i="13"/>
  <c r="AP207" i="13"/>
  <c r="BD207" i="13"/>
  <c r="AQ207" i="13"/>
  <c r="BE207" i="13"/>
  <c r="AR207" i="13"/>
  <c r="BF207" i="13"/>
  <c r="AS207" i="13"/>
  <c r="BG207" i="13"/>
  <c r="AT207" i="13"/>
  <c r="BH207" i="13"/>
  <c r="AU207" i="13"/>
  <c r="BI207" i="13"/>
  <c r="AH207" i="13"/>
  <c r="AV207" i="13"/>
  <c r="BJ207" i="13"/>
  <c r="AI208" i="13"/>
  <c r="AW208" i="13"/>
  <c r="AJ208" i="13"/>
  <c r="AX208" i="13"/>
  <c r="AK208" i="13"/>
  <c r="AY208" i="13"/>
  <c r="AL208" i="13"/>
  <c r="AZ208" i="13"/>
  <c r="AM208" i="13"/>
  <c r="BA208" i="13"/>
  <c r="AN208" i="13"/>
  <c r="BB208" i="13"/>
  <c r="AO208" i="13"/>
  <c r="BC208" i="13"/>
  <c r="AP208" i="13"/>
  <c r="BD208" i="13"/>
  <c r="AQ208" i="13"/>
  <c r="BE208" i="13"/>
  <c r="AR208" i="13"/>
  <c r="BF208" i="13"/>
  <c r="AS208" i="13"/>
  <c r="BG208" i="13"/>
  <c r="AT208" i="13"/>
  <c r="BH208" i="13"/>
  <c r="AU208" i="13"/>
  <c r="BI208" i="13"/>
  <c r="AH208" i="13"/>
  <c r="AV208" i="13"/>
  <c r="BJ208" i="13"/>
  <c r="AH224" i="13"/>
  <c r="AV224" i="13"/>
  <c r="BJ224" i="13"/>
  <c r="AU224" i="13"/>
  <c r="BI224" i="13"/>
  <c r="AT224" i="13"/>
  <c r="BH224" i="13"/>
  <c r="AS224" i="13"/>
  <c r="BG224" i="13"/>
  <c r="AR224" i="13"/>
  <c r="BF224" i="13"/>
  <c r="AQ224" i="13"/>
  <c r="BE224" i="13"/>
  <c r="AP224" i="13"/>
  <c r="BD224" i="13"/>
  <c r="AO224" i="13"/>
  <c r="BC224" i="13"/>
  <c r="AN224" i="13"/>
  <c r="BB224" i="13"/>
  <c r="AM224" i="13"/>
  <c r="BA224" i="13"/>
  <c r="AL224" i="13"/>
  <c r="AZ224" i="13"/>
  <c r="AK224" i="13"/>
  <c r="AY224" i="13"/>
  <c r="AJ224" i="13"/>
  <c r="AX224" i="13"/>
  <c r="AI224" i="13"/>
  <c r="AW224" i="13"/>
  <c r="AH223" i="13"/>
  <c r="AV223" i="13"/>
  <c r="BJ223" i="13"/>
  <c r="AU223" i="13"/>
  <c r="BI223" i="13"/>
  <c r="AT223" i="13"/>
  <c r="BH223" i="13"/>
  <c r="AS223" i="13"/>
  <c r="BG223" i="13"/>
  <c r="AR223" i="13"/>
  <c r="BF223" i="13"/>
  <c r="AQ223" i="13"/>
  <c r="BE223" i="13"/>
  <c r="AP223" i="13"/>
  <c r="BD223" i="13"/>
  <c r="AO223" i="13"/>
  <c r="BC223" i="13"/>
  <c r="AN223" i="13"/>
  <c r="BB223" i="13"/>
  <c r="AM223" i="13"/>
  <c r="BA223" i="13"/>
  <c r="AL223" i="13"/>
  <c r="AZ223" i="13"/>
  <c r="AK223" i="13"/>
  <c r="AY223" i="13"/>
  <c r="AJ223" i="13"/>
  <c r="AX223" i="13"/>
  <c r="AI223" i="13"/>
  <c r="AW223" i="13"/>
  <c r="AH222" i="13"/>
  <c r="AV222" i="13"/>
  <c r="BJ222" i="13"/>
  <c r="AU222" i="13"/>
  <c r="BI222" i="13"/>
  <c r="AT222" i="13"/>
  <c r="BH222" i="13"/>
  <c r="AS222" i="13"/>
  <c r="BG222" i="13"/>
  <c r="AR222" i="13"/>
  <c r="BF222" i="13"/>
  <c r="AQ222" i="13"/>
  <c r="BE222" i="13"/>
  <c r="AP222" i="13"/>
  <c r="BD222" i="13"/>
  <c r="AO222" i="13"/>
  <c r="BC222" i="13"/>
  <c r="AN222" i="13"/>
  <c r="BB222" i="13"/>
  <c r="AM222" i="13"/>
  <c r="BA222" i="13"/>
  <c r="AL222" i="13"/>
  <c r="AZ222" i="13"/>
  <c r="AK222" i="13"/>
  <c r="AY222" i="13"/>
  <c r="AJ222" i="13"/>
  <c r="AX222" i="13"/>
  <c r="AI222" i="13"/>
  <c r="AW222" i="13"/>
  <c r="AH221" i="13"/>
  <c r="AV221" i="13"/>
  <c r="BJ221" i="13"/>
  <c r="AU221" i="13"/>
  <c r="BI221" i="13"/>
  <c r="AT221" i="13"/>
  <c r="BH221" i="13"/>
  <c r="AS221" i="13"/>
  <c r="BG221" i="13"/>
  <c r="AR221" i="13"/>
  <c r="BF221" i="13"/>
  <c r="AQ221" i="13"/>
  <c r="BE221" i="13"/>
  <c r="AP221" i="13"/>
  <c r="BD221" i="13"/>
  <c r="AO221" i="13"/>
  <c r="BC221" i="13"/>
  <c r="AN221" i="13"/>
  <c r="BB221" i="13"/>
  <c r="AM221" i="13"/>
  <c r="BA221" i="13"/>
  <c r="AL221" i="13"/>
  <c r="AZ221" i="13"/>
  <c r="AK221" i="13"/>
  <c r="AY221" i="13"/>
  <c r="AJ221" i="13"/>
  <c r="AX221" i="13"/>
  <c r="AI221" i="13"/>
  <c r="AW221" i="13"/>
  <c r="AH220" i="13"/>
  <c r="AV220" i="13"/>
  <c r="BJ220" i="13"/>
  <c r="AU220" i="13"/>
  <c r="BI220" i="13"/>
  <c r="AT220" i="13"/>
  <c r="BH220" i="13"/>
  <c r="AS220" i="13"/>
  <c r="BG220" i="13"/>
  <c r="AR220" i="13"/>
  <c r="BF220" i="13"/>
  <c r="AQ220" i="13"/>
  <c r="BE220" i="13"/>
  <c r="AP220" i="13"/>
  <c r="BD220" i="13"/>
  <c r="AO220" i="13"/>
  <c r="BC220" i="13"/>
  <c r="AN220" i="13"/>
  <c r="BB220" i="13"/>
  <c r="AM220" i="13"/>
  <c r="BA220" i="13"/>
  <c r="AL220" i="13"/>
  <c r="AZ220" i="13"/>
  <c r="AK220" i="13"/>
  <c r="AY220" i="13"/>
  <c r="AJ220" i="13"/>
  <c r="AX220" i="13"/>
  <c r="AI220" i="13"/>
  <c r="AW220" i="13"/>
  <c r="AH219" i="13"/>
  <c r="AV219" i="13"/>
  <c r="BJ219" i="13"/>
  <c r="AU219" i="13"/>
  <c r="BI219" i="13"/>
  <c r="AT219" i="13"/>
  <c r="BH219" i="13"/>
  <c r="AS219" i="13"/>
  <c r="BG219" i="13"/>
  <c r="AR219" i="13"/>
  <c r="BF219" i="13"/>
  <c r="AQ219" i="13"/>
  <c r="BE219" i="13"/>
  <c r="AP219" i="13"/>
  <c r="BD219" i="13"/>
  <c r="AO219" i="13"/>
  <c r="BC219" i="13"/>
  <c r="AN219" i="13"/>
  <c r="BB219" i="13"/>
  <c r="AM219" i="13"/>
  <c r="BA219" i="13"/>
  <c r="AL219" i="13"/>
  <c r="AZ219" i="13"/>
  <c r="AK219" i="13"/>
  <c r="AY219" i="13"/>
  <c r="AJ219" i="13"/>
  <c r="AX219" i="13"/>
  <c r="AI219" i="13"/>
  <c r="AW219" i="13"/>
  <c r="AH218" i="13"/>
  <c r="AV218" i="13"/>
  <c r="BJ218" i="13"/>
  <c r="AU218" i="13"/>
  <c r="BI218" i="13"/>
  <c r="AT218" i="13"/>
  <c r="BH218" i="13"/>
  <c r="AS218" i="13"/>
  <c r="BG218" i="13"/>
  <c r="AR218" i="13"/>
  <c r="BF218" i="13"/>
  <c r="AQ218" i="13"/>
  <c r="BE218" i="13"/>
  <c r="AP218" i="13"/>
  <c r="BD218" i="13"/>
  <c r="AO218" i="13"/>
  <c r="BC218" i="13"/>
  <c r="AN218" i="13"/>
  <c r="BB218" i="13"/>
  <c r="AM218" i="13"/>
  <c r="BA218" i="13"/>
  <c r="AL218" i="13"/>
  <c r="AZ218" i="13"/>
  <c r="AK218" i="13"/>
  <c r="AY218" i="13"/>
  <c r="AJ218" i="13"/>
  <c r="AX218" i="13"/>
  <c r="AI218" i="13"/>
  <c r="AW218" i="13"/>
  <c r="AH217" i="13"/>
  <c r="AV217" i="13"/>
  <c r="BJ217" i="13"/>
  <c r="AU217" i="13"/>
  <c r="BI217" i="13"/>
  <c r="AT217" i="13"/>
  <c r="BH217" i="13"/>
  <c r="AS217" i="13"/>
  <c r="BG217" i="13"/>
  <c r="AR217" i="13"/>
  <c r="BF217" i="13"/>
  <c r="AQ217" i="13"/>
  <c r="BE217" i="13"/>
  <c r="AP217" i="13"/>
  <c r="BD217" i="13"/>
  <c r="AO217" i="13"/>
  <c r="BC217" i="13"/>
  <c r="AN217" i="13"/>
  <c r="BB217" i="13"/>
  <c r="AM217" i="13"/>
  <c r="BA217" i="13"/>
  <c r="AL217" i="13"/>
  <c r="AZ217" i="13"/>
  <c r="AK217" i="13"/>
  <c r="AY217" i="13"/>
  <c r="AJ217" i="13"/>
  <c r="AX217" i="13"/>
  <c r="AI217" i="13"/>
  <c r="AW217" i="13"/>
  <c r="AI213" i="13"/>
  <c r="AW213" i="13"/>
  <c r="AJ213" i="13"/>
  <c r="AX213" i="13"/>
  <c r="AK213" i="13"/>
  <c r="AY213" i="13"/>
  <c r="AL213" i="13"/>
  <c r="AZ213" i="13"/>
  <c r="AM213" i="13"/>
  <c r="BA213" i="13"/>
  <c r="AN213" i="13"/>
  <c r="BB213" i="13"/>
  <c r="AO213" i="13"/>
  <c r="BC213" i="13"/>
  <c r="AP213" i="13"/>
  <c r="BD213" i="13"/>
  <c r="AQ213" i="13"/>
  <c r="BE213" i="13"/>
  <c r="AR213" i="13"/>
  <c r="BF213" i="13"/>
  <c r="AS213" i="13"/>
  <c r="BG213" i="13"/>
  <c r="AT213" i="13"/>
  <c r="BH213" i="13"/>
  <c r="AU213" i="13"/>
  <c r="BI213" i="13"/>
  <c r="AH213" i="13"/>
  <c r="AV213" i="13"/>
  <c r="BJ213" i="13"/>
  <c r="AI214" i="13"/>
  <c r="AW214" i="13"/>
  <c r="AJ214" i="13"/>
  <c r="AX214" i="13"/>
  <c r="AK214" i="13"/>
  <c r="AY214" i="13"/>
  <c r="AL214" i="13"/>
  <c r="AZ214" i="13"/>
  <c r="AM214" i="13"/>
  <c r="BA214" i="13"/>
  <c r="AN214" i="13"/>
  <c r="BB214" i="13"/>
  <c r="AO214" i="13"/>
  <c r="BC214" i="13"/>
  <c r="AP214" i="13"/>
  <c r="BD214" i="13"/>
  <c r="AQ214" i="13"/>
  <c r="BE214" i="13"/>
  <c r="AR214" i="13"/>
  <c r="BF214" i="13"/>
  <c r="AS214" i="13"/>
  <c r="BG214" i="13"/>
  <c r="AT214" i="13"/>
  <c r="BH214" i="13"/>
  <c r="AU214" i="13"/>
  <c r="BI214" i="13"/>
  <c r="AH214" i="13"/>
  <c r="AV214" i="13"/>
  <c r="BJ214" i="13"/>
  <c r="AI215" i="13"/>
  <c r="AW215" i="13"/>
  <c r="AJ215" i="13"/>
  <c r="AX215" i="13"/>
  <c r="AK215" i="13"/>
  <c r="AY215" i="13"/>
  <c r="AL215" i="13"/>
  <c r="AZ215" i="13"/>
  <c r="AM215" i="13"/>
  <c r="BA215" i="13"/>
  <c r="AN215" i="13"/>
  <c r="BB215" i="13"/>
  <c r="AO215" i="13"/>
  <c r="BC215" i="13"/>
  <c r="AP215" i="13"/>
  <c r="BD215" i="13"/>
  <c r="AQ215" i="13"/>
  <c r="BE215" i="13"/>
  <c r="AR215" i="13"/>
  <c r="BF215" i="13"/>
  <c r="AS215" i="13"/>
  <c r="BG215" i="13"/>
  <c r="AT215" i="13"/>
  <c r="BH215" i="13"/>
  <c r="AU215" i="13"/>
  <c r="BI215" i="13"/>
  <c r="AH215" i="13"/>
  <c r="AV215" i="13"/>
  <c r="BJ215" i="13"/>
  <c r="AI216" i="13"/>
  <c r="AW216" i="13"/>
  <c r="AJ216" i="13"/>
  <c r="AX216" i="13"/>
  <c r="AK216" i="13"/>
  <c r="AY216" i="13"/>
  <c r="AL216" i="13"/>
  <c r="AZ216" i="13"/>
  <c r="AM216" i="13"/>
  <c r="BA216" i="13"/>
  <c r="AN216" i="13"/>
  <c r="BB216" i="13"/>
  <c r="AO216" i="13"/>
  <c r="BC216" i="13"/>
  <c r="AP216" i="13"/>
  <c r="BD216" i="13"/>
  <c r="AQ216" i="13"/>
  <c r="BE216" i="13"/>
  <c r="AR216" i="13"/>
  <c r="BF216" i="13"/>
  <c r="AS216" i="13"/>
  <c r="BG216" i="13"/>
  <c r="AT216" i="13"/>
  <c r="BH216" i="13"/>
  <c r="AU216" i="13"/>
  <c r="BI216" i="13"/>
  <c r="AH216" i="13"/>
  <c r="AV216" i="13"/>
  <c r="BJ216" i="13"/>
  <c r="AI201" i="13"/>
  <c r="AW201" i="13"/>
  <c r="AJ201" i="13"/>
  <c r="AX201" i="13"/>
  <c r="AK201" i="13"/>
  <c r="AY201" i="13"/>
  <c r="AL201" i="13"/>
  <c r="AZ201" i="13"/>
  <c r="AM201" i="13"/>
  <c r="BA201" i="13"/>
  <c r="AN201" i="13"/>
  <c r="BB201" i="13"/>
  <c r="AO201" i="13"/>
  <c r="BC201" i="13"/>
  <c r="AP201" i="13"/>
  <c r="BD201" i="13"/>
  <c r="AQ201" i="13"/>
  <c r="BE201" i="13"/>
  <c r="AR201" i="13"/>
  <c r="BF201" i="13"/>
  <c r="AS201" i="13"/>
  <c r="BG201" i="13"/>
  <c r="AT201" i="13"/>
  <c r="BH201" i="13"/>
  <c r="AU201" i="13"/>
  <c r="BI201" i="13"/>
  <c r="AH201" i="13"/>
  <c r="AV201" i="13"/>
  <c r="BJ201" i="13"/>
  <c r="AI202" i="13"/>
  <c r="AW202" i="13"/>
  <c r="AJ202" i="13"/>
  <c r="AX202" i="13"/>
  <c r="AK202" i="13"/>
  <c r="AY202" i="13"/>
  <c r="AL202" i="13"/>
  <c r="AZ202" i="13"/>
  <c r="AM202" i="13"/>
  <c r="BA202" i="13"/>
  <c r="AN202" i="13"/>
  <c r="BB202" i="13"/>
  <c r="AO202" i="13"/>
  <c r="BC202" i="13"/>
  <c r="AP202" i="13"/>
  <c r="BD202" i="13"/>
  <c r="AQ202" i="13"/>
  <c r="BE202" i="13"/>
  <c r="AR202" i="13"/>
  <c r="BF202" i="13"/>
  <c r="AS202" i="13"/>
  <c r="BG202" i="13"/>
  <c r="AT202" i="13"/>
  <c r="BH202" i="13"/>
  <c r="AU202" i="13"/>
  <c r="BI202" i="13"/>
  <c r="AH202" i="13"/>
  <c r="AV202" i="13"/>
  <c r="BJ202" i="13"/>
  <c r="AI203" i="13"/>
  <c r="AW203" i="13"/>
  <c r="AJ203" i="13"/>
  <c r="AX203" i="13"/>
  <c r="AK203" i="13"/>
  <c r="AY203" i="13"/>
  <c r="AL203" i="13"/>
  <c r="AZ203" i="13"/>
  <c r="AM203" i="13"/>
  <c r="BA203" i="13"/>
  <c r="AN203" i="13"/>
  <c r="BB203" i="13"/>
  <c r="AO203" i="13"/>
  <c r="BC203" i="13"/>
  <c r="AP203" i="13"/>
  <c r="BD203" i="13"/>
  <c r="AQ203" i="13"/>
  <c r="BE203" i="13"/>
  <c r="AR203" i="13"/>
  <c r="BF203" i="13"/>
  <c r="AS203" i="13"/>
  <c r="BG203" i="13"/>
  <c r="AT203" i="13"/>
  <c r="BH203" i="13"/>
  <c r="AU203" i="13"/>
  <c r="BI203" i="13"/>
  <c r="AH203" i="13"/>
  <c r="AV203" i="13"/>
  <c r="BJ203" i="13"/>
  <c r="AI204" i="13"/>
  <c r="AW204" i="13"/>
  <c r="AJ204" i="13"/>
  <c r="AX204" i="13"/>
  <c r="AK204" i="13"/>
  <c r="AY204" i="13"/>
  <c r="AL204" i="13"/>
  <c r="AZ204" i="13"/>
  <c r="AM204" i="13"/>
  <c r="BA204" i="13"/>
  <c r="AN204" i="13"/>
  <c r="BB204" i="13"/>
  <c r="AO204" i="13"/>
  <c r="BC204" i="13"/>
  <c r="AP204" i="13"/>
  <c r="BD204" i="13"/>
  <c r="AQ204" i="13"/>
  <c r="BE204" i="13"/>
  <c r="AR204" i="13"/>
  <c r="BF204" i="13"/>
  <c r="AS204" i="13"/>
  <c r="BG204" i="13"/>
  <c r="AT204" i="13"/>
  <c r="BH204" i="13"/>
  <c r="AU204" i="13"/>
  <c r="BI204" i="13"/>
  <c r="AH204" i="13"/>
  <c r="AV204" i="13"/>
  <c r="BJ204" i="13"/>
  <c r="AI197" i="13"/>
  <c r="AW197" i="13"/>
  <c r="AJ197" i="13"/>
  <c r="AX197" i="13"/>
  <c r="AK197" i="13"/>
  <c r="AY197" i="13"/>
  <c r="AL197" i="13"/>
  <c r="AZ197" i="13"/>
  <c r="AM197" i="13"/>
  <c r="BA197" i="13"/>
  <c r="AN197" i="13"/>
  <c r="BB197" i="13"/>
  <c r="AO197" i="13"/>
  <c r="BC197" i="13"/>
  <c r="AP197" i="13"/>
  <c r="BD197" i="13"/>
  <c r="AQ197" i="13"/>
  <c r="BE197" i="13"/>
  <c r="AR197" i="13"/>
  <c r="BF197" i="13"/>
  <c r="AS197" i="13"/>
  <c r="BG197" i="13"/>
  <c r="AT197" i="13"/>
  <c r="BH197" i="13"/>
  <c r="AU197" i="13"/>
  <c r="BI197" i="13"/>
  <c r="AH197" i="13"/>
  <c r="AV197" i="13"/>
  <c r="BJ197" i="13"/>
  <c r="AI198" i="13"/>
  <c r="AW198" i="13"/>
  <c r="AJ198" i="13"/>
  <c r="AX198" i="13"/>
  <c r="AK198" i="13"/>
  <c r="AY198" i="13"/>
  <c r="AL198" i="13"/>
  <c r="AZ198" i="13"/>
  <c r="AM198" i="13"/>
  <c r="BA198" i="13"/>
  <c r="AN198" i="13"/>
  <c r="BB198" i="13"/>
  <c r="AO198" i="13"/>
  <c r="BC198" i="13"/>
  <c r="AP198" i="13"/>
  <c r="BD198" i="13"/>
  <c r="AQ198" i="13"/>
  <c r="BE198" i="13"/>
  <c r="AR198" i="13"/>
  <c r="BF198" i="13"/>
  <c r="AS198" i="13"/>
  <c r="BG198" i="13"/>
  <c r="AT198" i="13"/>
  <c r="BH198" i="13"/>
  <c r="AU198" i="13"/>
  <c r="BI198" i="13"/>
  <c r="AH198" i="13"/>
  <c r="AV198" i="13"/>
  <c r="BJ198" i="13"/>
  <c r="AI199" i="13"/>
  <c r="AW199" i="13"/>
  <c r="AJ199" i="13"/>
  <c r="AX199" i="13"/>
  <c r="AK199" i="13"/>
  <c r="AY199" i="13"/>
  <c r="AL199" i="13"/>
  <c r="AZ199" i="13"/>
  <c r="AM199" i="13"/>
  <c r="BA199" i="13"/>
  <c r="AN199" i="13"/>
  <c r="BB199" i="13"/>
  <c r="AO199" i="13"/>
  <c r="BC199" i="13"/>
  <c r="AP199" i="13"/>
  <c r="BD199" i="13"/>
  <c r="AQ199" i="13"/>
  <c r="BE199" i="13"/>
  <c r="AR199" i="13"/>
  <c r="BF199" i="13"/>
  <c r="AS199" i="13"/>
  <c r="BG199" i="13"/>
  <c r="AT199" i="13"/>
  <c r="BH199" i="13"/>
  <c r="AU199" i="13"/>
  <c r="BI199" i="13"/>
  <c r="AH199" i="13"/>
  <c r="AV199" i="13"/>
  <c r="BJ199" i="13"/>
  <c r="AI200" i="13"/>
  <c r="AW200" i="13"/>
  <c r="AJ200" i="13"/>
  <c r="AX200" i="13"/>
  <c r="AK200" i="13"/>
  <c r="AY200" i="13"/>
  <c r="AL200" i="13"/>
  <c r="AZ200" i="13"/>
  <c r="AM200" i="13"/>
  <c r="BA200" i="13"/>
  <c r="AN200" i="13"/>
  <c r="BB200" i="13"/>
  <c r="AO200" i="13"/>
  <c r="BC200" i="13"/>
  <c r="AP200" i="13"/>
  <c r="BD200" i="13"/>
  <c r="AQ200" i="13"/>
  <c r="BE200" i="13"/>
  <c r="AR200" i="13"/>
  <c r="BF200" i="13"/>
  <c r="AS200" i="13"/>
  <c r="BG200" i="13"/>
  <c r="AT200" i="13"/>
  <c r="BH200" i="13"/>
  <c r="AU200" i="13"/>
  <c r="BI200" i="13"/>
  <c r="AH200" i="13"/>
  <c r="AV200" i="13"/>
  <c r="BJ200" i="13"/>
  <c r="AI193" i="13"/>
  <c r="AW193" i="13"/>
  <c r="AJ193" i="13"/>
  <c r="AX193" i="13"/>
  <c r="AK193" i="13"/>
  <c r="AY193" i="13"/>
  <c r="AL193" i="13"/>
  <c r="AZ193" i="13"/>
  <c r="AM193" i="13"/>
  <c r="BA193" i="13"/>
  <c r="AN193" i="13"/>
  <c r="BB193" i="13"/>
  <c r="AO193" i="13"/>
  <c r="BC193" i="13"/>
  <c r="AP193" i="13"/>
  <c r="BD193" i="13"/>
  <c r="AQ193" i="13"/>
  <c r="BE193" i="13"/>
  <c r="AR193" i="13"/>
  <c r="BF193" i="13"/>
  <c r="AS193" i="13"/>
  <c r="BG193" i="13"/>
  <c r="AT193" i="13"/>
  <c r="BH193" i="13"/>
  <c r="AU193" i="13"/>
  <c r="BI193" i="13"/>
  <c r="AH193" i="13"/>
  <c r="AV193" i="13"/>
  <c r="BJ193" i="13"/>
  <c r="AI194" i="13"/>
  <c r="AW194" i="13"/>
  <c r="AJ194" i="13"/>
  <c r="AX194" i="13"/>
  <c r="AK194" i="13"/>
  <c r="AY194" i="13"/>
  <c r="AL194" i="13"/>
  <c r="AZ194" i="13"/>
  <c r="AM194" i="13"/>
  <c r="BA194" i="13"/>
  <c r="AN194" i="13"/>
  <c r="BB194" i="13"/>
  <c r="AO194" i="13"/>
  <c r="BC194" i="13"/>
  <c r="AP194" i="13"/>
  <c r="BD194" i="13"/>
  <c r="AQ194" i="13"/>
  <c r="BE194" i="13"/>
  <c r="AR194" i="13"/>
  <c r="BF194" i="13"/>
  <c r="AS194" i="13"/>
  <c r="BG194" i="13"/>
  <c r="AT194" i="13"/>
  <c r="BH194" i="13"/>
  <c r="AU194" i="13"/>
  <c r="BI194" i="13"/>
  <c r="AH194" i="13"/>
  <c r="AV194" i="13"/>
  <c r="BJ194" i="13"/>
  <c r="AI195" i="13"/>
  <c r="AW195" i="13"/>
  <c r="AJ195" i="13"/>
  <c r="AX195" i="13"/>
  <c r="AK195" i="13"/>
  <c r="AY195" i="13"/>
  <c r="AL195" i="13"/>
  <c r="AZ195" i="13"/>
  <c r="AM195" i="13"/>
  <c r="BA195" i="13"/>
  <c r="AN195" i="13"/>
  <c r="BB195" i="13"/>
  <c r="AO195" i="13"/>
  <c r="BC195" i="13"/>
  <c r="AP195" i="13"/>
  <c r="BD195" i="13"/>
  <c r="AQ195" i="13"/>
  <c r="BE195" i="13"/>
  <c r="AR195" i="13"/>
  <c r="BF195" i="13"/>
  <c r="AS195" i="13"/>
  <c r="BG195" i="13"/>
  <c r="AT195" i="13"/>
  <c r="BH195" i="13"/>
  <c r="AU195" i="13"/>
  <c r="BI195" i="13"/>
  <c r="AH195" i="13"/>
  <c r="AV195" i="13"/>
  <c r="BJ195" i="13"/>
  <c r="AI196" i="13"/>
  <c r="AW196" i="13"/>
  <c r="AJ196" i="13"/>
  <c r="AX196" i="13"/>
  <c r="AK196" i="13"/>
  <c r="AY196" i="13"/>
  <c r="AL196" i="13"/>
  <c r="AZ196" i="13"/>
  <c r="AM196" i="13"/>
  <c r="BA196" i="13"/>
  <c r="AN196" i="13"/>
  <c r="BB196" i="13"/>
  <c r="AO196" i="13"/>
  <c r="BC196" i="13"/>
  <c r="AP196" i="13"/>
  <c r="BD196" i="13"/>
  <c r="AQ196" i="13"/>
  <c r="BE196" i="13"/>
  <c r="AR196" i="13"/>
  <c r="BF196" i="13"/>
  <c r="AS196" i="13"/>
  <c r="BG196" i="13"/>
  <c r="AT196" i="13"/>
  <c r="BH196" i="13"/>
  <c r="AU196" i="13"/>
  <c r="BI196" i="13"/>
  <c r="AH196" i="13"/>
  <c r="AV196" i="13"/>
  <c r="BJ196" i="13"/>
  <c r="AI153" i="13"/>
  <c r="AW153" i="13"/>
  <c r="AJ153" i="13"/>
  <c r="AX153" i="13"/>
  <c r="AK153" i="13"/>
  <c r="AY153" i="13"/>
  <c r="AL153" i="13"/>
  <c r="AZ153" i="13"/>
  <c r="AM153" i="13"/>
  <c r="BA153" i="13"/>
  <c r="AN153" i="13"/>
  <c r="BB153" i="13"/>
  <c r="AO153" i="13"/>
  <c r="BC153" i="13"/>
  <c r="AP153" i="13"/>
  <c r="BD153" i="13"/>
  <c r="AQ153" i="13"/>
  <c r="BE153" i="13"/>
  <c r="AR153" i="13"/>
  <c r="BF153" i="13"/>
  <c r="AS153" i="13"/>
  <c r="BG153" i="13"/>
  <c r="AT153" i="13"/>
  <c r="BH153" i="13"/>
  <c r="AU153" i="13"/>
  <c r="BI153" i="13"/>
  <c r="AH153" i="13"/>
  <c r="AV153" i="13"/>
  <c r="BJ153" i="13"/>
  <c r="AI154" i="13"/>
  <c r="AW154" i="13"/>
  <c r="AJ154" i="13"/>
  <c r="AX154" i="13"/>
  <c r="AK154" i="13"/>
  <c r="AY154" i="13"/>
  <c r="AL154" i="13"/>
  <c r="AZ154" i="13"/>
  <c r="AM154" i="13"/>
  <c r="BA154" i="13"/>
  <c r="AN154" i="13"/>
  <c r="BB154" i="13"/>
  <c r="AO154" i="13"/>
  <c r="BC154" i="13"/>
  <c r="AP154" i="13"/>
  <c r="BD154" i="13"/>
  <c r="AQ154" i="13"/>
  <c r="BE154" i="13"/>
  <c r="AR154" i="13"/>
  <c r="BF154" i="13"/>
  <c r="AS154" i="13"/>
  <c r="BG154" i="13"/>
  <c r="AT154" i="13"/>
  <c r="BH154" i="13"/>
  <c r="AU154" i="13"/>
  <c r="BI154" i="13"/>
  <c r="AH154" i="13"/>
  <c r="AV154" i="13"/>
  <c r="BJ154" i="13"/>
  <c r="AI155" i="13"/>
  <c r="AW155" i="13"/>
  <c r="AJ155" i="13"/>
  <c r="AX155" i="13"/>
  <c r="AK155" i="13"/>
  <c r="AY155" i="13"/>
  <c r="AL155" i="13"/>
  <c r="AZ155" i="13"/>
  <c r="AM155" i="13"/>
  <c r="BA155" i="13"/>
  <c r="AN155" i="13"/>
  <c r="BB155" i="13"/>
  <c r="AO155" i="13"/>
  <c r="BC155" i="13"/>
  <c r="AP155" i="13"/>
  <c r="BD155" i="13"/>
  <c r="AQ155" i="13"/>
  <c r="BE155" i="13"/>
  <c r="AR155" i="13"/>
  <c r="BF155" i="13"/>
  <c r="AS155" i="13"/>
  <c r="BG155" i="13"/>
  <c r="AT155" i="13"/>
  <c r="BH155" i="13"/>
  <c r="AU155" i="13"/>
  <c r="BI155" i="13"/>
  <c r="AH155" i="13"/>
  <c r="AV155" i="13"/>
  <c r="BJ155" i="13"/>
  <c r="AI156" i="13"/>
  <c r="AW156" i="13"/>
  <c r="AJ156" i="13"/>
  <c r="AX156" i="13"/>
  <c r="AK156" i="13"/>
  <c r="AY156" i="13"/>
  <c r="AL156" i="13"/>
  <c r="AZ156" i="13"/>
  <c r="AM156" i="13"/>
  <c r="BA156" i="13"/>
  <c r="AN156" i="13"/>
  <c r="BB156" i="13"/>
  <c r="AO156" i="13"/>
  <c r="BC156" i="13"/>
  <c r="AP156" i="13"/>
  <c r="BD156" i="13"/>
  <c r="AQ156" i="13"/>
  <c r="BE156" i="13"/>
  <c r="AR156" i="13"/>
  <c r="BF156" i="13"/>
  <c r="AS156" i="13"/>
  <c r="BG156" i="13"/>
  <c r="AT156" i="13"/>
  <c r="BH156" i="13"/>
  <c r="AU156" i="13"/>
  <c r="BI156" i="13"/>
  <c r="AH156" i="13"/>
  <c r="AV156" i="13"/>
  <c r="BJ156" i="13"/>
  <c r="AI161" i="13"/>
  <c r="AW161" i="13"/>
  <c r="AJ161" i="13"/>
  <c r="AX161" i="13"/>
  <c r="AK161" i="13"/>
  <c r="AY161" i="13"/>
  <c r="AL161" i="13"/>
  <c r="AZ161" i="13"/>
  <c r="AM161" i="13"/>
  <c r="BA161" i="13"/>
  <c r="AN161" i="13"/>
  <c r="BB161" i="13"/>
  <c r="AO161" i="13"/>
  <c r="BC161" i="13"/>
  <c r="AP161" i="13"/>
  <c r="BD161" i="13"/>
  <c r="AQ161" i="13"/>
  <c r="BE161" i="13"/>
  <c r="AR161" i="13"/>
  <c r="BF161" i="13"/>
  <c r="AS161" i="13"/>
  <c r="BG161" i="13"/>
  <c r="AT161" i="13"/>
  <c r="BH161" i="13"/>
  <c r="AU161" i="13"/>
  <c r="BI161" i="13"/>
  <c r="AH161" i="13"/>
  <c r="AV161" i="13"/>
  <c r="BJ161" i="13"/>
  <c r="AI162" i="13"/>
  <c r="AW162" i="13"/>
  <c r="AJ162" i="13"/>
  <c r="AX162" i="13"/>
  <c r="AK162" i="13"/>
  <c r="AY162" i="13"/>
  <c r="AL162" i="13"/>
  <c r="AZ162" i="13"/>
  <c r="AM162" i="13"/>
  <c r="BA162" i="13"/>
  <c r="AN162" i="13"/>
  <c r="BB162" i="13"/>
  <c r="AO162" i="13"/>
  <c r="BC162" i="13"/>
  <c r="AP162" i="13"/>
  <c r="BD162" i="13"/>
  <c r="AQ162" i="13"/>
  <c r="BE162" i="13"/>
  <c r="AR162" i="13"/>
  <c r="BF162" i="13"/>
  <c r="AS162" i="13"/>
  <c r="BG162" i="13"/>
  <c r="AT162" i="13"/>
  <c r="BH162" i="13"/>
  <c r="AU162" i="13"/>
  <c r="BI162" i="13"/>
  <c r="AH162" i="13"/>
  <c r="AV162" i="13"/>
  <c r="BJ162" i="13"/>
  <c r="AI163" i="13"/>
  <c r="AW163" i="13"/>
  <c r="AJ163" i="13"/>
  <c r="AX163" i="13"/>
  <c r="AK163" i="13"/>
  <c r="AY163" i="13"/>
  <c r="AL163" i="13"/>
  <c r="AZ163" i="13"/>
  <c r="AM163" i="13"/>
  <c r="BA163" i="13"/>
  <c r="AN163" i="13"/>
  <c r="BB163" i="13"/>
  <c r="AO163" i="13"/>
  <c r="BC163" i="13"/>
  <c r="AP163" i="13"/>
  <c r="BD163" i="13"/>
  <c r="AQ163" i="13"/>
  <c r="BE163" i="13"/>
  <c r="AR163" i="13"/>
  <c r="BF163" i="13"/>
  <c r="AS163" i="13"/>
  <c r="BG163" i="13"/>
  <c r="AT163" i="13"/>
  <c r="BH163" i="13"/>
  <c r="AU163" i="13"/>
  <c r="BI163" i="13"/>
  <c r="AH163" i="13"/>
  <c r="AV163" i="13"/>
  <c r="BJ163" i="13"/>
  <c r="AI164" i="13"/>
  <c r="AW164" i="13"/>
  <c r="AJ164" i="13"/>
  <c r="AX164" i="13"/>
  <c r="AK164" i="13"/>
  <c r="AY164" i="13"/>
  <c r="AL164" i="13"/>
  <c r="AZ164" i="13"/>
  <c r="AM164" i="13"/>
  <c r="BA164" i="13"/>
  <c r="AN164" i="13"/>
  <c r="BB164" i="13"/>
  <c r="AO164" i="13"/>
  <c r="BC164" i="13"/>
  <c r="AP164" i="13"/>
  <c r="BD164" i="13"/>
  <c r="AQ164" i="13"/>
  <c r="BE164" i="13"/>
  <c r="AR164" i="13"/>
  <c r="BF164" i="13"/>
  <c r="AS164" i="13"/>
  <c r="BG164" i="13"/>
  <c r="AT164" i="13"/>
  <c r="BH164" i="13"/>
  <c r="AU164" i="13"/>
  <c r="BI164" i="13"/>
  <c r="AH164" i="13"/>
  <c r="AV164" i="13"/>
  <c r="BJ164" i="13"/>
  <c r="AH416" i="13"/>
  <c r="AV416" i="13"/>
  <c r="BJ416" i="13"/>
  <c r="AU416" i="13"/>
  <c r="BI416" i="13"/>
  <c r="AT416" i="13"/>
  <c r="BH416" i="13"/>
  <c r="AS416" i="13"/>
  <c r="BG416" i="13"/>
  <c r="AR416" i="13"/>
  <c r="BF416" i="13"/>
  <c r="AQ416" i="13"/>
  <c r="BE416" i="13"/>
  <c r="AP416" i="13"/>
  <c r="BD416" i="13"/>
  <c r="AO416" i="13"/>
  <c r="BC416" i="13"/>
  <c r="AN416" i="13"/>
  <c r="BB416" i="13"/>
  <c r="AM416" i="13"/>
  <c r="BA416" i="13"/>
  <c r="AL416" i="13"/>
  <c r="AZ416" i="13"/>
  <c r="AK416" i="13"/>
  <c r="AY416" i="13"/>
  <c r="AJ416" i="13"/>
  <c r="AX416" i="13"/>
  <c r="AI416" i="13"/>
  <c r="AW416" i="13"/>
  <c r="AH415" i="13"/>
  <c r="AV415" i="13"/>
  <c r="BJ415" i="13"/>
  <c r="AU415" i="13"/>
  <c r="BI415" i="13"/>
  <c r="AT415" i="13"/>
  <c r="BH415" i="13"/>
  <c r="AS415" i="13"/>
  <c r="BG415" i="13"/>
  <c r="AR415" i="13"/>
  <c r="BF415" i="13"/>
  <c r="AQ415" i="13"/>
  <c r="BE415" i="13"/>
  <c r="AP415" i="13"/>
  <c r="BD415" i="13"/>
  <c r="AO415" i="13"/>
  <c r="BC415" i="13"/>
  <c r="AN415" i="13"/>
  <c r="BB415" i="13"/>
  <c r="AM415" i="13"/>
  <c r="BA415" i="13"/>
  <c r="AL415" i="13"/>
  <c r="AZ415" i="13"/>
  <c r="AK415" i="13"/>
  <c r="AY415" i="13"/>
  <c r="AJ415" i="13"/>
  <c r="AX415" i="13"/>
  <c r="AI415" i="13"/>
  <c r="AW415" i="13"/>
  <c r="AH414" i="13"/>
  <c r="AV414" i="13"/>
  <c r="BJ414" i="13"/>
  <c r="AU414" i="13"/>
  <c r="BI414" i="13"/>
  <c r="AT414" i="13"/>
  <c r="BH414" i="13"/>
  <c r="AS414" i="13"/>
  <c r="BG414" i="13"/>
  <c r="AR414" i="13"/>
  <c r="BF414" i="13"/>
  <c r="AQ414" i="13"/>
  <c r="BE414" i="13"/>
  <c r="AP414" i="13"/>
  <c r="BD414" i="13"/>
  <c r="AO414" i="13"/>
  <c r="BC414" i="13"/>
  <c r="AN414" i="13"/>
  <c r="BB414" i="13"/>
  <c r="AM414" i="13"/>
  <c r="BA414" i="13"/>
  <c r="AL414" i="13"/>
  <c r="AZ414" i="13"/>
  <c r="AK414" i="13"/>
  <c r="AY414" i="13"/>
  <c r="AJ414" i="13"/>
  <c r="AX414" i="13"/>
  <c r="AI414" i="13"/>
  <c r="AW414" i="13"/>
  <c r="AH413" i="13"/>
  <c r="AV413" i="13"/>
  <c r="BJ413" i="13"/>
  <c r="AU413" i="13"/>
  <c r="BI413" i="13"/>
  <c r="AT413" i="13"/>
  <c r="BH413" i="13"/>
  <c r="AS413" i="13"/>
  <c r="BG413" i="13"/>
  <c r="AR413" i="13"/>
  <c r="BF413" i="13"/>
  <c r="AQ413" i="13"/>
  <c r="BE413" i="13"/>
  <c r="AP413" i="13"/>
  <c r="BD413" i="13"/>
  <c r="AO413" i="13"/>
  <c r="BC413" i="13"/>
  <c r="AN413" i="13"/>
  <c r="BB413" i="13"/>
  <c r="AM413" i="13"/>
  <c r="BA413" i="13"/>
  <c r="AL413" i="13"/>
  <c r="AZ413" i="13"/>
  <c r="AK413" i="13"/>
  <c r="AY413" i="13"/>
  <c r="AJ413" i="13"/>
  <c r="AX413" i="13"/>
  <c r="AI413" i="13"/>
  <c r="AW413" i="13"/>
  <c r="AH292" i="13"/>
  <c r="AV292" i="13"/>
  <c r="BJ292" i="13"/>
  <c r="AU292" i="13"/>
  <c r="BI292" i="13"/>
  <c r="AT292" i="13"/>
  <c r="BH292" i="13"/>
  <c r="AS292" i="13"/>
  <c r="BG292" i="13"/>
  <c r="AR292" i="13"/>
  <c r="BF292" i="13"/>
  <c r="AQ292" i="13"/>
  <c r="BE292" i="13"/>
  <c r="AP292" i="13"/>
  <c r="BD292" i="13"/>
  <c r="AO292" i="13"/>
  <c r="BC292" i="13"/>
  <c r="AN292" i="13"/>
  <c r="BB292" i="13"/>
  <c r="AM292" i="13"/>
  <c r="BA292" i="13"/>
  <c r="AL292" i="13"/>
  <c r="AZ292" i="13"/>
  <c r="AK292" i="13"/>
  <c r="AY292" i="13"/>
  <c r="AJ292" i="13"/>
  <c r="AX292" i="13"/>
  <c r="AI292" i="13"/>
  <c r="AW292" i="13"/>
  <c r="AH291" i="13"/>
  <c r="AV291" i="13"/>
  <c r="BJ291" i="13"/>
  <c r="AU291" i="13"/>
  <c r="BI291" i="13"/>
  <c r="AT291" i="13"/>
  <c r="BH291" i="13"/>
  <c r="AS291" i="13"/>
  <c r="BG291" i="13"/>
  <c r="AR291" i="13"/>
  <c r="BF291" i="13"/>
  <c r="AQ291" i="13"/>
  <c r="BE291" i="13"/>
  <c r="AP291" i="13"/>
  <c r="BD291" i="13"/>
  <c r="AO291" i="13"/>
  <c r="BC291" i="13"/>
  <c r="AN291" i="13"/>
  <c r="BB291" i="13"/>
  <c r="AM291" i="13"/>
  <c r="BA291" i="13"/>
  <c r="AL291" i="13"/>
  <c r="AZ291" i="13"/>
  <c r="AK291" i="13"/>
  <c r="AY291" i="13"/>
  <c r="AJ291" i="13"/>
  <c r="AX291" i="13"/>
  <c r="AI291" i="13"/>
  <c r="AW291" i="13"/>
  <c r="AH290" i="13"/>
  <c r="AV290" i="13"/>
  <c r="BJ290" i="13"/>
  <c r="AU290" i="13"/>
  <c r="BI290" i="13"/>
  <c r="AT290" i="13"/>
  <c r="BH290" i="13"/>
  <c r="AS290" i="13"/>
  <c r="BG290" i="13"/>
  <c r="AR290" i="13"/>
  <c r="BF290" i="13"/>
  <c r="AQ290" i="13"/>
  <c r="BE290" i="13"/>
  <c r="AP290" i="13"/>
  <c r="BD290" i="13"/>
  <c r="AO290" i="13"/>
  <c r="BC290" i="13"/>
  <c r="AN290" i="13"/>
  <c r="BB290" i="13"/>
  <c r="AM290" i="13"/>
  <c r="BA290" i="13"/>
  <c r="AL290" i="13"/>
  <c r="AZ290" i="13"/>
  <c r="AK290" i="13"/>
  <c r="AY290" i="13"/>
  <c r="AJ290" i="13"/>
  <c r="AX290" i="13"/>
  <c r="AI290" i="13"/>
  <c r="AW290" i="13"/>
  <c r="AH289" i="13"/>
  <c r="AV289" i="13"/>
  <c r="BJ289" i="13"/>
  <c r="AU289" i="13"/>
  <c r="BI289" i="13"/>
  <c r="AT289" i="13"/>
  <c r="BH289" i="13"/>
  <c r="AS289" i="13"/>
  <c r="BG289" i="13"/>
  <c r="AR289" i="13"/>
  <c r="BF289" i="13"/>
  <c r="AQ289" i="13"/>
  <c r="BE289" i="13"/>
  <c r="AP289" i="13"/>
  <c r="BD289" i="13"/>
  <c r="AO289" i="13"/>
  <c r="BC289" i="13"/>
  <c r="AN289" i="13"/>
  <c r="BB289" i="13"/>
  <c r="AM289" i="13"/>
  <c r="BA289" i="13"/>
  <c r="AL289" i="13"/>
  <c r="AZ289" i="13"/>
  <c r="AK289" i="13"/>
  <c r="AY289" i="13"/>
  <c r="AJ289" i="13"/>
  <c r="AX289" i="13"/>
  <c r="AI289" i="13"/>
  <c r="AW289" i="13"/>
  <c r="AH288" i="13"/>
  <c r="AV288" i="13"/>
  <c r="BJ288" i="13"/>
  <c r="AU288" i="13"/>
  <c r="BI288" i="13"/>
  <c r="AT288" i="13"/>
  <c r="BH288" i="13"/>
  <c r="AS288" i="13"/>
  <c r="BG288" i="13"/>
  <c r="AR288" i="13"/>
  <c r="BF288" i="13"/>
  <c r="AQ288" i="13"/>
  <c r="BE288" i="13"/>
  <c r="AP288" i="13"/>
  <c r="BD288" i="13"/>
  <c r="AO288" i="13"/>
  <c r="BC288" i="13"/>
  <c r="AN288" i="13"/>
  <c r="BB288" i="13"/>
  <c r="AM288" i="13"/>
  <c r="BA288" i="13"/>
  <c r="AL288" i="13"/>
  <c r="AZ288" i="13"/>
  <c r="AK288" i="13"/>
  <c r="AY288" i="13"/>
  <c r="AJ288" i="13"/>
  <c r="AX288" i="13"/>
  <c r="AI288" i="13"/>
  <c r="AW288" i="13"/>
  <c r="AH287" i="13"/>
  <c r="AV287" i="13"/>
  <c r="BJ287" i="13"/>
  <c r="AU287" i="13"/>
  <c r="BI287" i="13"/>
  <c r="AT287" i="13"/>
  <c r="BH287" i="13"/>
  <c r="AS287" i="13"/>
  <c r="BG287" i="13"/>
  <c r="AR287" i="13"/>
  <c r="BF287" i="13"/>
  <c r="AQ287" i="13"/>
  <c r="BE287" i="13"/>
  <c r="AP287" i="13"/>
  <c r="BD287" i="13"/>
  <c r="AO287" i="13"/>
  <c r="BC287" i="13"/>
  <c r="AN287" i="13"/>
  <c r="BB287" i="13"/>
  <c r="AM287" i="13"/>
  <c r="BA287" i="13"/>
  <c r="AL287" i="13"/>
  <c r="AZ287" i="13"/>
  <c r="AK287" i="13"/>
  <c r="AY287" i="13"/>
  <c r="AJ287" i="13"/>
  <c r="AX287" i="13"/>
  <c r="AI287" i="13"/>
  <c r="AW287" i="13"/>
  <c r="AH286" i="13"/>
  <c r="AV286" i="13"/>
  <c r="BJ286" i="13"/>
  <c r="AU286" i="13"/>
  <c r="BI286" i="13"/>
  <c r="AT286" i="13"/>
  <c r="BH286" i="13"/>
  <c r="AS286" i="13"/>
  <c r="BG286" i="13"/>
  <c r="AR286" i="13"/>
  <c r="BF286" i="13"/>
  <c r="AQ286" i="13"/>
  <c r="BE286" i="13"/>
  <c r="AP286" i="13"/>
  <c r="BD286" i="13"/>
  <c r="AO286" i="13"/>
  <c r="BC286" i="13"/>
  <c r="AN286" i="13"/>
  <c r="BB286" i="13"/>
  <c r="AM286" i="13"/>
  <c r="BA286" i="13"/>
  <c r="AL286" i="13"/>
  <c r="AZ286" i="13"/>
  <c r="AK286" i="13"/>
  <c r="AY286" i="13"/>
  <c r="AJ286" i="13"/>
  <c r="AX286" i="13"/>
  <c r="AI286" i="13"/>
  <c r="AW286" i="13"/>
  <c r="AH285" i="13"/>
  <c r="AV285" i="13"/>
  <c r="BJ285" i="13"/>
  <c r="AU285" i="13"/>
  <c r="BI285" i="13"/>
  <c r="AT285" i="13"/>
  <c r="BH285" i="13"/>
  <c r="AS285" i="13"/>
  <c r="BG285" i="13"/>
  <c r="AR285" i="13"/>
  <c r="BF285" i="13"/>
  <c r="AQ285" i="13"/>
  <c r="BE285" i="13"/>
  <c r="AP285" i="13"/>
  <c r="BD285" i="13"/>
  <c r="AO285" i="13"/>
  <c r="BC285" i="13"/>
  <c r="AN285" i="13"/>
  <c r="BB285" i="13"/>
  <c r="AM285" i="13"/>
  <c r="BA285" i="13"/>
  <c r="AL285" i="13"/>
  <c r="AZ285" i="13"/>
  <c r="AK285" i="13"/>
  <c r="AY285" i="13"/>
  <c r="AJ285" i="13"/>
  <c r="AX285" i="13"/>
  <c r="AI285" i="13"/>
  <c r="AW285" i="13"/>
  <c r="AH284" i="13"/>
  <c r="AV284" i="13"/>
  <c r="BJ284" i="13"/>
  <c r="AU284" i="13"/>
  <c r="BI284" i="13"/>
  <c r="AT284" i="13"/>
  <c r="BH284" i="13"/>
  <c r="AS284" i="13"/>
  <c r="BG284" i="13"/>
  <c r="AR284" i="13"/>
  <c r="BF284" i="13"/>
  <c r="AQ284" i="13"/>
  <c r="BE284" i="13"/>
  <c r="AP284" i="13"/>
  <c r="BD284" i="13"/>
  <c r="AO284" i="13"/>
  <c r="BC284" i="13"/>
  <c r="AN284" i="13"/>
  <c r="BB284" i="13"/>
  <c r="AM284" i="13"/>
  <c r="BA284" i="13"/>
  <c r="AL284" i="13"/>
  <c r="AZ284" i="13"/>
  <c r="AK284" i="13"/>
  <c r="AY284" i="13"/>
  <c r="AJ284" i="13"/>
  <c r="AX284" i="13"/>
  <c r="AI284" i="13"/>
  <c r="AW284" i="13"/>
  <c r="AH283" i="13"/>
  <c r="AV283" i="13"/>
  <c r="BJ283" i="13"/>
  <c r="AU283" i="13"/>
  <c r="BI283" i="13"/>
  <c r="AT283" i="13"/>
  <c r="BH283" i="13"/>
  <c r="AS283" i="13"/>
  <c r="BG283" i="13"/>
  <c r="AR283" i="13"/>
  <c r="BF283" i="13"/>
  <c r="AQ283" i="13"/>
  <c r="BE283" i="13"/>
  <c r="AP283" i="13"/>
  <c r="BD283" i="13"/>
  <c r="AO283" i="13"/>
  <c r="BC283" i="13"/>
  <c r="AN283" i="13"/>
  <c r="BB283" i="13"/>
  <c r="AM283" i="13"/>
  <c r="BA283" i="13"/>
  <c r="AL283" i="13"/>
  <c r="AZ283" i="13"/>
  <c r="AK283" i="13"/>
  <c r="AY283" i="13"/>
  <c r="AJ283" i="13"/>
  <c r="AX283" i="13"/>
  <c r="AI283" i="13"/>
  <c r="AW283" i="13"/>
  <c r="AH282" i="13"/>
  <c r="AV282" i="13"/>
  <c r="BJ282" i="13"/>
  <c r="AU282" i="13"/>
  <c r="BI282" i="13"/>
  <c r="AT282" i="13"/>
  <c r="BH282" i="13"/>
  <c r="AS282" i="13"/>
  <c r="BG282" i="13"/>
  <c r="AR282" i="13"/>
  <c r="BF282" i="13"/>
  <c r="AQ282" i="13"/>
  <c r="BE282" i="13"/>
  <c r="AP282" i="13"/>
  <c r="BD282" i="13"/>
  <c r="AO282" i="13"/>
  <c r="BC282" i="13"/>
  <c r="AN282" i="13"/>
  <c r="BB282" i="13"/>
  <c r="AM282" i="13"/>
  <c r="BA282" i="13"/>
  <c r="AL282" i="13"/>
  <c r="AZ282" i="13"/>
  <c r="AK282" i="13"/>
  <c r="AY282" i="13"/>
  <c r="AJ282" i="13"/>
  <c r="AX282" i="13"/>
  <c r="AI282" i="13"/>
  <c r="AW282" i="13"/>
  <c r="AH281" i="13"/>
  <c r="AV281" i="13"/>
  <c r="BJ281" i="13"/>
  <c r="AU281" i="13"/>
  <c r="BI281" i="13"/>
  <c r="AT281" i="13"/>
  <c r="BH281" i="13"/>
  <c r="AS281" i="13"/>
  <c r="BG281" i="13"/>
  <c r="AR281" i="13"/>
  <c r="BF281" i="13"/>
  <c r="AQ281" i="13"/>
  <c r="BE281" i="13"/>
  <c r="AP281" i="13"/>
  <c r="BD281" i="13"/>
  <c r="AO281" i="13"/>
  <c r="BC281" i="13"/>
  <c r="AN281" i="13"/>
  <c r="BB281" i="13"/>
  <c r="AM281" i="13"/>
  <c r="BA281" i="13"/>
  <c r="AL281" i="13"/>
  <c r="AZ281" i="13"/>
  <c r="AK281" i="13"/>
  <c r="AY281" i="13"/>
  <c r="AJ281" i="13"/>
  <c r="AX281" i="13"/>
  <c r="AI281" i="13"/>
  <c r="AW281" i="13"/>
  <c r="AH280" i="13"/>
  <c r="AV280" i="13"/>
  <c r="BJ280" i="13"/>
  <c r="AU280" i="13"/>
  <c r="BI280" i="13"/>
  <c r="AT280" i="13"/>
  <c r="BH280" i="13"/>
  <c r="AS280" i="13"/>
  <c r="BG280" i="13"/>
  <c r="AR280" i="13"/>
  <c r="BF280" i="13"/>
  <c r="AQ280" i="13"/>
  <c r="BE280" i="13"/>
  <c r="AP280" i="13"/>
  <c r="BD280" i="13"/>
  <c r="AO280" i="13"/>
  <c r="BC280" i="13"/>
  <c r="AN280" i="13"/>
  <c r="BB280" i="13"/>
  <c r="AM280" i="13"/>
  <c r="BA280" i="13"/>
  <c r="AL280" i="13"/>
  <c r="AZ280" i="13"/>
  <c r="AK280" i="13"/>
  <c r="AY280" i="13"/>
  <c r="AJ280" i="13"/>
  <c r="AX280" i="13"/>
  <c r="AI280" i="13"/>
  <c r="AW280" i="13"/>
  <c r="AH279" i="13"/>
  <c r="AV279" i="13"/>
  <c r="BJ279" i="13"/>
  <c r="AU279" i="13"/>
  <c r="BI279" i="13"/>
  <c r="AT279" i="13"/>
  <c r="BH279" i="13"/>
  <c r="AS279" i="13"/>
  <c r="BG279" i="13"/>
  <c r="AR279" i="13"/>
  <c r="BF279" i="13"/>
  <c r="AQ279" i="13"/>
  <c r="BE279" i="13"/>
  <c r="AP279" i="13"/>
  <c r="BD279" i="13"/>
  <c r="AO279" i="13"/>
  <c r="BC279" i="13"/>
  <c r="AN279" i="13"/>
  <c r="BB279" i="13"/>
  <c r="AM279" i="13"/>
  <c r="BA279" i="13"/>
  <c r="AL279" i="13"/>
  <c r="AZ279" i="13"/>
  <c r="AK279" i="13"/>
  <c r="AY279" i="13"/>
  <c r="AJ279" i="13"/>
  <c r="AX279" i="13"/>
  <c r="AI279" i="13"/>
  <c r="AW279" i="13"/>
  <c r="AH278" i="13"/>
  <c r="AV278" i="13"/>
  <c r="BJ278" i="13"/>
  <c r="AU278" i="13"/>
  <c r="BI278" i="13"/>
  <c r="AT278" i="13"/>
  <c r="BH278" i="13"/>
  <c r="AS278" i="13"/>
  <c r="BG278" i="13"/>
  <c r="AR278" i="13"/>
  <c r="BF278" i="13"/>
  <c r="AQ278" i="13"/>
  <c r="BE278" i="13"/>
  <c r="AP278" i="13"/>
  <c r="BD278" i="13"/>
  <c r="AO278" i="13"/>
  <c r="BC278" i="13"/>
  <c r="AN278" i="13"/>
  <c r="BB278" i="13"/>
  <c r="AM278" i="13"/>
  <c r="BA278" i="13"/>
  <c r="AL278" i="13"/>
  <c r="AZ278" i="13"/>
  <c r="AK278" i="13"/>
  <c r="AY278" i="13"/>
  <c r="AJ278" i="13"/>
  <c r="AX278" i="13"/>
  <c r="AI278" i="13"/>
  <c r="AW278" i="13"/>
  <c r="AH277" i="13"/>
  <c r="AV277" i="13"/>
  <c r="BJ277" i="13"/>
  <c r="AU277" i="13"/>
  <c r="BI277" i="13"/>
  <c r="AT277" i="13"/>
  <c r="BH277" i="13"/>
  <c r="AS277" i="13"/>
  <c r="BG277" i="13"/>
  <c r="AR277" i="13"/>
  <c r="BF277" i="13"/>
  <c r="AQ277" i="13"/>
  <c r="BE277" i="13"/>
  <c r="AP277" i="13"/>
  <c r="BD277" i="13"/>
  <c r="AO277" i="13"/>
  <c r="BC277" i="13"/>
  <c r="AN277" i="13"/>
  <c r="BB277" i="13"/>
  <c r="AM277" i="13"/>
  <c r="BA277" i="13"/>
  <c r="AL277" i="13"/>
  <c r="AZ277" i="13"/>
  <c r="AK277" i="13"/>
  <c r="AY277" i="13"/>
  <c r="AJ277" i="13"/>
  <c r="AX277" i="13"/>
  <c r="AI277" i="13"/>
  <c r="AW277" i="13"/>
  <c r="AH276" i="13"/>
  <c r="AV276" i="13"/>
  <c r="BJ276" i="13"/>
  <c r="AU276" i="13"/>
  <c r="BI276" i="13"/>
  <c r="AT276" i="13"/>
  <c r="BH276" i="13"/>
  <c r="AS276" i="13"/>
  <c r="BG276" i="13"/>
  <c r="AR276" i="13"/>
  <c r="BF276" i="13"/>
  <c r="AQ276" i="13"/>
  <c r="BE276" i="13"/>
  <c r="AP276" i="13"/>
  <c r="BD276" i="13"/>
  <c r="AO276" i="13"/>
  <c r="BC276" i="13"/>
  <c r="AN276" i="13"/>
  <c r="BB276" i="13"/>
  <c r="AM276" i="13"/>
  <c r="BA276" i="13"/>
  <c r="AL276" i="13"/>
  <c r="AZ276" i="13"/>
  <c r="AK276" i="13"/>
  <c r="AY276" i="13"/>
  <c r="AJ276" i="13"/>
  <c r="AX276" i="13"/>
  <c r="AI276" i="13"/>
  <c r="AW276" i="13"/>
  <c r="AH275" i="13"/>
  <c r="AV275" i="13"/>
  <c r="BJ275" i="13"/>
  <c r="AU275" i="13"/>
  <c r="BI275" i="13"/>
  <c r="AT275" i="13"/>
  <c r="BH275" i="13"/>
  <c r="AS275" i="13"/>
  <c r="BG275" i="13"/>
  <c r="AR275" i="13"/>
  <c r="BF275" i="13"/>
  <c r="AQ275" i="13"/>
  <c r="BE275" i="13"/>
  <c r="AP275" i="13"/>
  <c r="BD275" i="13"/>
  <c r="AO275" i="13"/>
  <c r="BC275" i="13"/>
  <c r="AN275" i="13"/>
  <c r="BB275" i="13"/>
  <c r="AM275" i="13"/>
  <c r="BA275" i="13"/>
  <c r="AL275" i="13"/>
  <c r="AZ275" i="13"/>
  <c r="AK275" i="13"/>
  <c r="AY275" i="13"/>
  <c r="AJ275" i="13"/>
  <c r="AX275" i="13"/>
  <c r="AI275" i="13"/>
  <c r="AW275" i="13"/>
  <c r="AH274" i="13"/>
  <c r="AV274" i="13"/>
  <c r="BJ274" i="13"/>
  <c r="AU274" i="13"/>
  <c r="BI274" i="13"/>
  <c r="AT274" i="13"/>
  <c r="BH274" i="13"/>
  <c r="AS274" i="13"/>
  <c r="BG274" i="13"/>
  <c r="AR274" i="13"/>
  <c r="BF274" i="13"/>
  <c r="AQ274" i="13"/>
  <c r="BE274" i="13"/>
  <c r="AP274" i="13"/>
  <c r="BD274" i="13"/>
  <c r="AO274" i="13"/>
  <c r="BC274" i="13"/>
  <c r="AN274" i="13"/>
  <c r="BB274" i="13"/>
  <c r="AM274" i="13"/>
  <c r="BA274" i="13"/>
  <c r="AL274" i="13"/>
  <c r="AZ274" i="13"/>
  <c r="AK274" i="13"/>
  <c r="AY274" i="13"/>
  <c r="AJ274" i="13"/>
  <c r="AX274" i="13"/>
  <c r="AI274" i="13"/>
  <c r="AW274" i="13"/>
  <c r="AH273" i="13"/>
  <c r="AV273" i="13"/>
  <c r="BJ273" i="13"/>
  <c r="AU273" i="13"/>
  <c r="BI273" i="13"/>
  <c r="AT273" i="13"/>
  <c r="BH273" i="13"/>
  <c r="AS273" i="13"/>
  <c r="BG273" i="13"/>
  <c r="AR273" i="13"/>
  <c r="BF273" i="13"/>
  <c r="AQ273" i="13"/>
  <c r="BE273" i="13"/>
  <c r="AP273" i="13"/>
  <c r="BD273" i="13"/>
  <c r="AO273" i="13"/>
  <c r="BC273" i="13"/>
  <c r="AN273" i="13"/>
  <c r="BB273" i="13"/>
  <c r="AM273" i="13"/>
  <c r="BA273" i="13"/>
  <c r="AL273" i="13"/>
  <c r="AZ273" i="13"/>
  <c r="AK273" i="13"/>
  <c r="AY273" i="13"/>
  <c r="AJ273" i="13"/>
  <c r="AX273" i="13"/>
  <c r="AI273" i="13"/>
  <c r="AW273" i="13"/>
  <c r="AH272" i="13"/>
  <c r="AV272" i="13"/>
  <c r="BJ272" i="13"/>
  <c r="AU272" i="13"/>
  <c r="BI272" i="13"/>
  <c r="AT272" i="13"/>
  <c r="BH272" i="13"/>
  <c r="AS272" i="13"/>
  <c r="BG272" i="13"/>
  <c r="AR272" i="13"/>
  <c r="BF272" i="13"/>
  <c r="AQ272" i="13"/>
  <c r="BE272" i="13"/>
  <c r="AP272" i="13"/>
  <c r="BD272" i="13"/>
  <c r="AO272" i="13"/>
  <c r="BC272" i="13"/>
  <c r="AN272" i="13"/>
  <c r="BB272" i="13"/>
  <c r="AM272" i="13"/>
  <c r="BA272" i="13"/>
  <c r="AL272" i="13"/>
  <c r="AZ272" i="13"/>
  <c r="AK272" i="13"/>
  <c r="AY272" i="13"/>
  <c r="AJ272" i="13"/>
  <c r="AX272" i="13"/>
  <c r="AI272" i="13"/>
  <c r="AW272" i="13"/>
  <c r="AH271" i="13"/>
  <c r="AV271" i="13"/>
  <c r="BJ271" i="13"/>
  <c r="AU271" i="13"/>
  <c r="BI271" i="13"/>
  <c r="AT271" i="13"/>
  <c r="BH271" i="13"/>
  <c r="AS271" i="13"/>
  <c r="BG271" i="13"/>
  <c r="AR271" i="13"/>
  <c r="BF271" i="13"/>
  <c r="AQ271" i="13"/>
  <c r="BE271" i="13"/>
  <c r="AP271" i="13"/>
  <c r="BD271" i="13"/>
  <c r="AO271" i="13"/>
  <c r="BC271" i="13"/>
  <c r="AN271" i="13"/>
  <c r="BB271" i="13"/>
  <c r="AM271" i="13"/>
  <c r="BA271" i="13"/>
  <c r="AL271" i="13"/>
  <c r="AZ271" i="13"/>
  <c r="AK271" i="13"/>
  <c r="AY271" i="13"/>
  <c r="AJ271" i="13"/>
  <c r="AX271" i="13"/>
  <c r="AI271" i="13"/>
  <c r="AW271" i="13"/>
  <c r="AH270" i="13"/>
  <c r="AV270" i="13"/>
  <c r="BJ270" i="13"/>
  <c r="AU270" i="13"/>
  <c r="BI270" i="13"/>
  <c r="AT270" i="13"/>
  <c r="BH270" i="13"/>
  <c r="AS270" i="13"/>
  <c r="BG270" i="13"/>
  <c r="AR270" i="13"/>
  <c r="BF270" i="13"/>
  <c r="AQ270" i="13"/>
  <c r="BE270" i="13"/>
  <c r="AP270" i="13"/>
  <c r="BD270" i="13"/>
  <c r="AO270" i="13"/>
  <c r="BC270" i="13"/>
  <c r="AN270" i="13"/>
  <c r="BB270" i="13"/>
  <c r="AM270" i="13"/>
  <c r="BA270" i="13"/>
  <c r="AL270" i="13"/>
  <c r="AZ270" i="13"/>
  <c r="AK270" i="13"/>
  <c r="AY270" i="13"/>
  <c r="AJ270" i="13"/>
  <c r="AX270" i="13"/>
  <c r="AI270" i="13"/>
  <c r="AW270" i="13"/>
  <c r="AH269" i="13"/>
  <c r="AV269" i="13"/>
  <c r="BJ269" i="13"/>
  <c r="AU269" i="13"/>
  <c r="BI269" i="13"/>
  <c r="AT269" i="13"/>
  <c r="BH269" i="13"/>
  <c r="AS269" i="13"/>
  <c r="BG269" i="13"/>
  <c r="AR269" i="13"/>
  <c r="BF269" i="13"/>
  <c r="AQ269" i="13"/>
  <c r="BE269" i="13"/>
  <c r="AP269" i="13"/>
  <c r="BD269" i="13"/>
  <c r="AO269" i="13"/>
  <c r="BC269" i="13"/>
  <c r="AN269" i="13"/>
  <c r="BB269" i="13"/>
  <c r="AM269" i="13"/>
  <c r="BA269" i="13"/>
  <c r="AL269" i="13"/>
  <c r="AZ269" i="13"/>
  <c r="AK269" i="13"/>
  <c r="AY269" i="13"/>
  <c r="AJ269" i="13"/>
  <c r="AX269" i="13"/>
  <c r="AI269" i="13"/>
  <c r="AW269" i="13"/>
  <c r="AH268" i="13"/>
  <c r="AV268" i="13"/>
  <c r="BJ268" i="13"/>
  <c r="AU268" i="13"/>
  <c r="BI268" i="13"/>
  <c r="AT268" i="13"/>
  <c r="BH268" i="13"/>
  <c r="AS268" i="13"/>
  <c r="BG268" i="13"/>
  <c r="AR268" i="13"/>
  <c r="BF268" i="13"/>
  <c r="AQ268" i="13"/>
  <c r="BE268" i="13"/>
  <c r="AP268" i="13"/>
  <c r="BD268" i="13"/>
  <c r="AO268" i="13"/>
  <c r="BC268" i="13"/>
  <c r="AN268" i="13"/>
  <c r="BB268" i="13"/>
  <c r="AM268" i="13"/>
  <c r="BA268" i="13"/>
  <c r="AL268" i="13"/>
  <c r="AZ268" i="13"/>
  <c r="AK268" i="13"/>
  <c r="AY268" i="13"/>
  <c r="AJ268" i="13"/>
  <c r="AX268" i="13"/>
  <c r="AI268" i="13"/>
  <c r="AW268" i="13"/>
  <c r="AH267" i="13"/>
  <c r="AV267" i="13"/>
  <c r="BJ267" i="13"/>
  <c r="AU267" i="13"/>
  <c r="BI267" i="13"/>
  <c r="AT267" i="13"/>
  <c r="BH267" i="13"/>
  <c r="AS267" i="13"/>
  <c r="BG267" i="13"/>
  <c r="AR267" i="13"/>
  <c r="BF267" i="13"/>
  <c r="AQ267" i="13"/>
  <c r="BE267" i="13"/>
  <c r="AP267" i="13"/>
  <c r="BD267" i="13"/>
  <c r="AO267" i="13"/>
  <c r="BC267" i="13"/>
  <c r="AN267" i="13"/>
  <c r="BB267" i="13"/>
  <c r="AM267" i="13"/>
  <c r="BA267" i="13"/>
  <c r="AL267" i="13"/>
  <c r="AZ267" i="13"/>
  <c r="AK267" i="13"/>
  <c r="AY267" i="13"/>
  <c r="AJ267" i="13"/>
  <c r="AX267" i="13"/>
  <c r="AI267" i="13"/>
  <c r="AW267" i="13"/>
  <c r="AH266" i="13"/>
  <c r="AV266" i="13"/>
  <c r="BJ266" i="13"/>
  <c r="AU266" i="13"/>
  <c r="BI266" i="13"/>
  <c r="AT266" i="13"/>
  <c r="BH266" i="13"/>
  <c r="AS266" i="13"/>
  <c r="BG266" i="13"/>
  <c r="AR266" i="13"/>
  <c r="BF266" i="13"/>
  <c r="AQ266" i="13"/>
  <c r="BE266" i="13"/>
  <c r="AP266" i="13"/>
  <c r="BD266" i="13"/>
  <c r="AO266" i="13"/>
  <c r="BC266" i="13"/>
  <c r="AN266" i="13"/>
  <c r="BB266" i="13"/>
  <c r="AM266" i="13"/>
  <c r="BA266" i="13"/>
  <c r="AL266" i="13"/>
  <c r="AZ266" i="13"/>
  <c r="AK266" i="13"/>
  <c r="AY266" i="13"/>
  <c r="AJ266" i="13"/>
  <c r="AX266" i="13"/>
  <c r="AI266" i="13"/>
  <c r="AW266" i="13"/>
  <c r="AH265" i="13"/>
  <c r="AV265" i="13"/>
  <c r="BJ265" i="13"/>
  <c r="AU265" i="13"/>
  <c r="BI265" i="13"/>
  <c r="AT265" i="13"/>
  <c r="BH265" i="13"/>
  <c r="AS265" i="13"/>
  <c r="BG265" i="13"/>
  <c r="AR265" i="13"/>
  <c r="BF265" i="13"/>
  <c r="AQ265" i="13"/>
  <c r="BE265" i="13"/>
  <c r="AP265" i="13"/>
  <c r="BD265" i="13"/>
  <c r="AO265" i="13"/>
  <c r="BC265" i="13"/>
  <c r="AN265" i="13"/>
  <c r="BB265" i="13"/>
  <c r="AM265" i="13"/>
  <c r="BA265" i="13"/>
  <c r="AL265" i="13"/>
  <c r="AZ265" i="13"/>
  <c r="AK265" i="13"/>
  <c r="AY265" i="13"/>
  <c r="AJ265" i="13"/>
  <c r="AX265" i="13"/>
  <c r="AI265" i="13"/>
  <c r="AW265" i="13"/>
  <c r="AH264" i="13"/>
  <c r="AV264" i="13"/>
  <c r="BJ264" i="13"/>
  <c r="AU264" i="13"/>
  <c r="BI264" i="13"/>
  <c r="AT264" i="13"/>
  <c r="BH264" i="13"/>
  <c r="AS264" i="13"/>
  <c r="BG264" i="13"/>
  <c r="AR264" i="13"/>
  <c r="BF264" i="13"/>
  <c r="AQ264" i="13"/>
  <c r="BE264" i="13"/>
  <c r="AP264" i="13"/>
  <c r="BD264" i="13"/>
  <c r="AO264" i="13"/>
  <c r="BC264" i="13"/>
  <c r="AN264" i="13"/>
  <c r="BB264" i="13"/>
  <c r="AM264" i="13"/>
  <c r="BA264" i="13"/>
  <c r="AL264" i="13"/>
  <c r="AZ264" i="13"/>
  <c r="AK264" i="13"/>
  <c r="AY264" i="13"/>
  <c r="AJ264" i="13"/>
  <c r="AX264" i="13"/>
  <c r="AI264" i="13"/>
  <c r="AW264" i="13"/>
  <c r="AH263" i="13"/>
  <c r="AV263" i="13"/>
  <c r="BJ263" i="13"/>
  <c r="AU263" i="13"/>
  <c r="BI263" i="13"/>
  <c r="AT263" i="13"/>
  <c r="BH263" i="13"/>
  <c r="AS263" i="13"/>
  <c r="BG263" i="13"/>
  <c r="AR263" i="13"/>
  <c r="BF263" i="13"/>
  <c r="AQ263" i="13"/>
  <c r="BE263" i="13"/>
  <c r="AP263" i="13"/>
  <c r="BD263" i="13"/>
  <c r="AO263" i="13"/>
  <c r="BC263" i="13"/>
  <c r="AN263" i="13"/>
  <c r="BB263" i="13"/>
  <c r="AM263" i="13"/>
  <c r="BA263" i="13"/>
  <c r="AL263" i="13"/>
  <c r="AZ263" i="13"/>
  <c r="AK263" i="13"/>
  <c r="AY263" i="13"/>
  <c r="AJ263" i="13"/>
  <c r="AX263" i="13"/>
  <c r="AI263" i="13"/>
  <c r="AW263" i="13"/>
  <c r="AH262" i="13"/>
  <c r="AV262" i="13"/>
  <c r="BJ262" i="13"/>
  <c r="AU262" i="13"/>
  <c r="BI262" i="13"/>
  <c r="AT262" i="13"/>
  <c r="BH262" i="13"/>
  <c r="AS262" i="13"/>
  <c r="BG262" i="13"/>
  <c r="AR262" i="13"/>
  <c r="BF262" i="13"/>
  <c r="AQ262" i="13"/>
  <c r="BE262" i="13"/>
  <c r="AP262" i="13"/>
  <c r="BD262" i="13"/>
  <c r="AO262" i="13"/>
  <c r="BC262" i="13"/>
  <c r="AN262" i="13"/>
  <c r="BB262" i="13"/>
  <c r="AM262" i="13"/>
  <c r="BA262" i="13"/>
  <c r="AL262" i="13"/>
  <c r="AZ262" i="13"/>
  <c r="AK262" i="13"/>
  <c r="AY262" i="13"/>
  <c r="AJ262" i="13"/>
  <c r="AX262" i="13"/>
  <c r="AI262" i="13"/>
  <c r="AW262" i="13"/>
  <c r="AH261" i="13"/>
  <c r="AV261" i="13"/>
  <c r="BJ261" i="13"/>
  <c r="AU261" i="13"/>
  <c r="BI261" i="13"/>
  <c r="AT261" i="13"/>
  <c r="BH261" i="13"/>
  <c r="AS261" i="13"/>
  <c r="BG261" i="13"/>
  <c r="AR261" i="13"/>
  <c r="BF261" i="13"/>
  <c r="AQ261" i="13"/>
  <c r="BE261" i="13"/>
  <c r="AP261" i="13"/>
  <c r="BD261" i="13"/>
  <c r="AO261" i="13"/>
  <c r="BC261" i="13"/>
  <c r="AN261" i="13"/>
  <c r="BB261" i="13"/>
  <c r="AM261" i="13"/>
  <c r="BA261" i="13"/>
  <c r="AL261" i="13"/>
  <c r="AZ261" i="13"/>
  <c r="AK261" i="13"/>
  <c r="AY261" i="13"/>
  <c r="AJ261" i="13"/>
  <c r="AX261" i="13"/>
  <c r="AI261" i="13"/>
  <c r="AW261" i="13"/>
  <c r="AH260" i="13"/>
  <c r="AV260" i="13"/>
  <c r="BJ260" i="13"/>
  <c r="AU260" i="13"/>
  <c r="BI260" i="13"/>
  <c r="AT260" i="13"/>
  <c r="BH260" i="13"/>
  <c r="AS260" i="13"/>
  <c r="BG260" i="13"/>
  <c r="AR260" i="13"/>
  <c r="BF260" i="13"/>
  <c r="AQ260" i="13"/>
  <c r="BE260" i="13"/>
  <c r="AP260" i="13"/>
  <c r="BD260" i="13"/>
  <c r="AO260" i="13"/>
  <c r="BC260" i="13"/>
  <c r="AN260" i="13"/>
  <c r="BB260" i="13"/>
  <c r="AM260" i="13"/>
  <c r="BA260" i="13"/>
  <c r="AL260" i="13"/>
  <c r="AZ260" i="13"/>
  <c r="AK260" i="13"/>
  <c r="AY260" i="13"/>
  <c r="AJ260" i="13"/>
  <c r="AX260" i="13"/>
  <c r="AI260" i="13"/>
  <c r="AW260" i="13"/>
  <c r="AH259" i="13"/>
  <c r="AV259" i="13"/>
  <c r="BJ259" i="13"/>
  <c r="AU259" i="13"/>
  <c r="BI259" i="13"/>
  <c r="AT259" i="13"/>
  <c r="BH259" i="13"/>
  <c r="AS259" i="13"/>
  <c r="BG259" i="13"/>
  <c r="AR259" i="13"/>
  <c r="BF259" i="13"/>
  <c r="AQ259" i="13"/>
  <c r="BE259" i="13"/>
  <c r="AP259" i="13"/>
  <c r="BD259" i="13"/>
  <c r="AO259" i="13"/>
  <c r="BC259" i="13"/>
  <c r="AN259" i="13"/>
  <c r="BB259" i="13"/>
  <c r="AM259" i="13"/>
  <c r="BA259" i="13"/>
  <c r="AL259" i="13"/>
  <c r="AZ259" i="13"/>
  <c r="AK259" i="13"/>
  <c r="AY259" i="13"/>
  <c r="AJ259" i="13"/>
  <c r="AX259" i="13"/>
  <c r="AI259" i="13"/>
  <c r="AW259" i="13"/>
  <c r="AH258" i="13"/>
  <c r="AV258" i="13"/>
  <c r="BJ258" i="13"/>
  <c r="AU258" i="13"/>
  <c r="BI258" i="13"/>
  <c r="AT258" i="13"/>
  <c r="BH258" i="13"/>
  <c r="AS258" i="13"/>
  <c r="BG258" i="13"/>
  <c r="AR258" i="13"/>
  <c r="BF258" i="13"/>
  <c r="AQ258" i="13"/>
  <c r="BE258" i="13"/>
  <c r="AP258" i="13"/>
  <c r="BD258" i="13"/>
  <c r="AO258" i="13"/>
  <c r="BC258" i="13"/>
  <c r="AN258" i="13"/>
  <c r="BB258" i="13"/>
  <c r="AM258" i="13"/>
  <c r="BA258" i="13"/>
  <c r="AL258" i="13"/>
  <c r="AZ258" i="13"/>
  <c r="AK258" i="13"/>
  <c r="AY258" i="13"/>
  <c r="AJ258" i="13"/>
  <c r="AX258" i="13"/>
  <c r="AI258" i="13"/>
  <c r="AW258" i="13"/>
  <c r="AH257" i="13"/>
  <c r="AV257" i="13"/>
  <c r="BJ257" i="13"/>
  <c r="AU257" i="13"/>
  <c r="BI257" i="13"/>
  <c r="AT257" i="13"/>
  <c r="BH257" i="13"/>
  <c r="AS257" i="13"/>
  <c r="BG257" i="13"/>
  <c r="AR257" i="13"/>
  <c r="BF257" i="13"/>
  <c r="AQ257" i="13"/>
  <c r="BE257" i="13"/>
  <c r="AP257" i="13"/>
  <c r="BD257" i="13"/>
  <c r="AO257" i="13"/>
  <c r="BC257" i="13"/>
  <c r="AN257" i="13"/>
  <c r="BB257" i="13"/>
  <c r="AM257" i="13"/>
  <c r="BA257" i="13"/>
  <c r="AL257" i="13"/>
  <c r="AZ257" i="13"/>
  <c r="AK257" i="13"/>
  <c r="AY257" i="13"/>
  <c r="AJ257" i="13"/>
  <c r="AX257" i="13"/>
  <c r="AI257" i="13"/>
  <c r="AW257" i="13"/>
  <c r="AH256" i="13"/>
  <c r="AV256" i="13"/>
  <c r="BJ256" i="13"/>
  <c r="AU256" i="13"/>
  <c r="BI256" i="13"/>
  <c r="AT256" i="13"/>
  <c r="BH256" i="13"/>
  <c r="AS256" i="13"/>
  <c r="BG256" i="13"/>
  <c r="AR256" i="13"/>
  <c r="BF256" i="13"/>
  <c r="AQ256" i="13"/>
  <c r="BE256" i="13"/>
  <c r="AP256" i="13"/>
  <c r="BD256" i="13"/>
  <c r="AO256" i="13"/>
  <c r="BC256" i="13"/>
  <c r="AN256" i="13"/>
  <c r="BB256" i="13"/>
  <c r="AM256" i="13"/>
  <c r="BA256" i="13"/>
  <c r="AL256" i="13"/>
  <c r="AZ256" i="13"/>
  <c r="AK256" i="13"/>
  <c r="AY256" i="13"/>
  <c r="AJ256" i="13"/>
  <c r="AX256" i="13"/>
  <c r="AI256" i="13"/>
  <c r="AW256" i="13"/>
  <c r="AH255" i="13"/>
  <c r="AV255" i="13"/>
  <c r="BJ255" i="13"/>
  <c r="AU255" i="13"/>
  <c r="BI255" i="13"/>
  <c r="AT255" i="13"/>
  <c r="BH255" i="13"/>
  <c r="AS255" i="13"/>
  <c r="BG255" i="13"/>
  <c r="AR255" i="13"/>
  <c r="BF255" i="13"/>
  <c r="AQ255" i="13"/>
  <c r="BE255" i="13"/>
  <c r="AP255" i="13"/>
  <c r="BD255" i="13"/>
  <c r="AO255" i="13"/>
  <c r="BC255" i="13"/>
  <c r="AN255" i="13"/>
  <c r="BB255" i="13"/>
  <c r="AM255" i="13"/>
  <c r="BA255" i="13"/>
  <c r="AL255" i="13"/>
  <c r="AZ255" i="13"/>
  <c r="AK255" i="13"/>
  <c r="AY255" i="13"/>
  <c r="AJ255" i="13"/>
  <c r="AX255" i="13"/>
  <c r="AI255" i="13"/>
  <c r="AW255" i="13"/>
  <c r="AH254" i="13"/>
  <c r="AV254" i="13"/>
  <c r="BJ254" i="13"/>
  <c r="AU254" i="13"/>
  <c r="BI254" i="13"/>
  <c r="AT254" i="13"/>
  <c r="BH254" i="13"/>
  <c r="AS254" i="13"/>
  <c r="BG254" i="13"/>
  <c r="AR254" i="13"/>
  <c r="BF254" i="13"/>
  <c r="AQ254" i="13"/>
  <c r="BE254" i="13"/>
  <c r="AP254" i="13"/>
  <c r="BD254" i="13"/>
  <c r="AO254" i="13"/>
  <c r="BC254" i="13"/>
  <c r="AN254" i="13"/>
  <c r="BB254" i="13"/>
  <c r="AM254" i="13"/>
  <c r="BA254" i="13"/>
  <c r="AL254" i="13"/>
  <c r="AZ254" i="13"/>
  <c r="AK254" i="13"/>
  <c r="AY254" i="13"/>
  <c r="AJ254" i="13"/>
  <c r="AX254" i="13"/>
  <c r="AI254" i="13"/>
  <c r="AW254" i="13"/>
  <c r="AH253" i="13"/>
  <c r="AV253" i="13"/>
  <c r="BJ253" i="13"/>
  <c r="AU253" i="13"/>
  <c r="BI253" i="13"/>
  <c r="AT253" i="13"/>
  <c r="BH253" i="13"/>
  <c r="AS253" i="13"/>
  <c r="BG253" i="13"/>
  <c r="AR253" i="13"/>
  <c r="BF253" i="13"/>
  <c r="AQ253" i="13"/>
  <c r="BE253" i="13"/>
  <c r="AP253" i="13"/>
  <c r="BD253" i="13"/>
  <c r="AO253" i="13"/>
  <c r="BC253" i="13"/>
  <c r="AN253" i="13"/>
  <c r="BB253" i="13"/>
  <c r="AM253" i="13"/>
  <c r="BA253" i="13"/>
  <c r="AL253" i="13"/>
  <c r="AZ253" i="13"/>
  <c r="AK253" i="13"/>
  <c r="AY253" i="13"/>
  <c r="AJ253" i="13"/>
  <c r="AX253" i="13"/>
  <c r="AI253" i="13"/>
  <c r="AW253" i="13"/>
  <c r="AH252" i="13"/>
  <c r="AV252" i="13"/>
  <c r="BJ252" i="13"/>
  <c r="AU252" i="13"/>
  <c r="BI252" i="13"/>
  <c r="AT252" i="13"/>
  <c r="BH252" i="13"/>
  <c r="AS252" i="13"/>
  <c r="BG252" i="13"/>
  <c r="AR252" i="13"/>
  <c r="BF252" i="13"/>
  <c r="AQ252" i="13"/>
  <c r="BE252" i="13"/>
  <c r="AP252" i="13"/>
  <c r="BD252" i="13"/>
  <c r="AO252" i="13"/>
  <c r="BC252" i="13"/>
  <c r="AN252" i="13"/>
  <c r="BB252" i="13"/>
  <c r="AM252" i="13"/>
  <c r="BA252" i="13"/>
  <c r="AL252" i="13"/>
  <c r="AZ252" i="13"/>
  <c r="AK252" i="13"/>
  <c r="AY252" i="13"/>
  <c r="AJ252" i="13"/>
  <c r="AX252" i="13"/>
  <c r="AI252" i="13"/>
  <c r="AW252" i="13"/>
  <c r="AH251" i="13"/>
  <c r="AV251" i="13"/>
  <c r="BJ251" i="13"/>
  <c r="AU251" i="13"/>
  <c r="BI251" i="13"/>
  <c r="AT251" i="13"/>
  <c r="BH251" i="13"/>
  <c r="AS251" i="13"/>
  <c r="BG251" i="13"/>
  <c r="AR251" i="13"/>
  <c r="BF251" i="13"/>
  <c r="AQ251" i="13"/>
  <c r="BE251" i="13"/>
  <c r="AP251" i="13"/>
  <c r="BD251" i="13"/>
  <c r="AO251" i="13"/>
  <c r="BC251" i="13"/>
  <c r="AN251" i="13"/>
  <c r="BB251" i="13"/>
  <c r="AM251" i="13"/>
  <c r="BA251" i="13"/>
  <c r="AL251" i="13"/>
  <c r="AZ251" i="13"/>
  <c r="AK251" i="13"/>
  <c r="AY251" i="13"/>
  <c r="AJ251" i="13"/>
  <c r="AX251" i="13"/>
  <c r="AI251" i="13"/>
  <c r="AW251" i="13"/>
  <c r="AH250" i="13"/>
  <c r="AV250" i="13"/>
  <c r="BJ250" i="13"/>
  <c r="AU250" i="13"/>
  <c r="BI250" i="13"/>
  <c r="AT250" i="13"/>
  <c r="BH250" i="13"/>
  <c r="AS250" i="13"/>
  <c r="BG250" i="13"/>
  <c r="AR250" i="13"/>
  <c r="BF250" i="13"/>
  <c r="AQ250" i="13"/>
  <c r="BE250" i="13"/>
  <c r="AP250" i="13"/>
  <c r="BD250" i="13"/>
  <c r="AO250" i="13"/>
  <c r="BC250" i="13"/>
  <c r="AN250" i="13"/>
  <c r="BB250" i="13"/>
  <c r="AM250" i="13"/>
  <c r="BA250" i="13"/>
  <c r="AL250" i="13"/>
  <c r="AZ250" i="13"/>
  <c r="AK250" i="13"/>
  <c r="AY250" i="13"/>
  <c r="AJ250" i="13"/>
  <c r="AX250" i="13"/>
  <c r="AI250" i="13"/>
  <c r="AW250" i="13"/>
  <c r="AH249" i="13"/>
  <c r="AV249" i="13"/>
  <c r="BJ249" i="13"/>
  <c r="AU249" i="13"/>
  <c r="BI249" i="13"/>
  <c r="AT249" i="13"/>
  <c r="BH249" i="13"/>
  <c r="AS249" i="13"/>
  <c r="BG249" i="13"/>
  <c r="AR249" i="13"/>
  <c r="BF249" i="13"/>
  <c r="AQ249" i="13"/>
  <c r="BE249" i="13"/>
  <c r="AP249" i="13"/>
  <c r="BD249" i="13"/>
  <c r="AO249" i="13"/>
  <c r="BC249" i="13"/>
  <c r="AN249" i="13"/>
  <c r="BB249" i="13"/>
  <c r="AM249" i="13"/>
  <c r="BA249" i="13"/>
  <c r="AL249" i="13"/>
  <c r="AZ249" i="13"/>
  <c r="AK249" i="13"/>
  <c r="AY249" i="13"/>
  <c r="AJ249" i="13"/>
  <c r="AX249" i="13"/>
  <c r="AI249" i="13"/>
  <c r="AW249" i="13"/>
  <c r="AH244" i="13"/>
  <c r="AV244" i="13"/>
  <c r="BJ244" i="13"/>
  <c r="AU244" i="13"/>
  <c r="BI244" i="13"/>
  <c r="AT244" i="13"/>
  <c r="BH244" i="13"/>
  <c r="AS244" i="13"/>
  <c r="BG244" i="13"/>
  <c r="AR244" i="13"/>
  <c r="BF244" i="13"/>
  <c r="AQ244" i="13"/>
  <c r="BE244" i="13"/>
  <c r="AP244" i="13"/>
  <c r="BD244" i="13"/>
  <c r="AO244" i="13"/>
  <c r="BC244" i="13"/>
  <c r="AN244" i="13"/>
  <c r="BB244" i="13"/>
  <c r="AM244" i="13"/>
  <c r="BA244" i="13"/>
  <c r="AL244" i="13"/>
  <c r="AZ244" i="13"/>
  <c r="AK244" i="13"/>
  <c r="AY244" i="13"/>
  <c r="AJ244" i="13"/>
  <c r="AX244" i="13"/>
  <c r="AI244" i="13"/>
  <c r="AW244" i="13"/>
  <c r="AH243" i="13"/>
  <c r="AV243" i="13"/>
  <c r="BJ243" i="13"/>
  <c r="AU243" i="13"/>
  <c r="BI243" i="13"/>
  <c r="AT243" i="13"/>
  <c r="BH243" i="13"/>
  <c r="AS243" i="13"/>
  <c r="BG243" i="13"/>
  <c r="AR243" i="13"/>
  <c r="BF243" i="13"/>
  <c r="AQ243" i="13"/>
  <c r="BE243" i="13"/>
  <c r="AP243" i="13"/>
  <c r="BD243" i="13"/>
  <c r="AO243" i="13"/>
  <c r="BC243" i="13"/>
  <c r="AN243" i="13"/>
  <c r="BB243" i="13"/>
  <c r="AM243" i="13"/>
  <c r="BA243" i="13"/>
  <c r="AL243" i="13"/>
  <c r="AZ243" i="13"/>
  <c r="AK243" i="13"/>
  <c r="AY243" i="13"/>
  <c r="AJ243" i="13"/>
  <c r="AX243" i="13"/>
  <c r="AI243" i="13"/>
  <c r="AW243" i="13"/>
  <c r="AH242" i="13"/>
  <c r="AV242" i="13"/>
  <c r="BJ242" i="13"/>
  <c r="AU242" i="13"/>
  <c r="BI242" i="13"/>
  <c r="AT242" i="13"/>
  <c r="BH242" i="13"/>
  <c r="AS242" i="13"/>
  <c r="BG242" i="13"/>
  <c r="AR242" i="13"/>
  <c r="BF242" i="13"/>
  <c r="AQ242" i="13"/>
  <c r="BE242" i="13"/>
  <c r="AP242" i="13"/>
  <c r="BD242" i="13"/>
  <c r="AO242" i="13"/>
  <c r="BC242" i="13"/>
  <c r="AN242" i="13"/>
  <c r="BB242" i="13"/>
  <c r="AM242" i="13"/>
  <c r="BA242" i="13"/>
  <c r="AL242" i="13"/>
  <c r="AZ242" i="13"/>
  <c r="AK242" i="13"/>
  <c r="AY242" i="13"/>
  <c r="AJ242" i="13"/>
  <c r="AX242" i="13"/>
  <c r="AI242" i="13"/>
  <c r="AW242" i="13"/>
  <c r="AH241" i="13"/>
  <c r="AV241" i="13"/>
  <c r="BJ241" i="13"/>
  <c r="AU241" i="13"/>
  <c r="BI241" i="13"/>
  <c r="AT241" i="13"/>
  <c r="BH241" i="13"/>
  <c r="AS241" i="13"/>
  <c r="BG241" i="13"/>
  <c r="AR241" i="13"/>
  <c r="BF241" i="13"/>
  <c r="AQ241" i="13"/>
  <c r="BE241" i="13"/>
  <c r="AP241" i="13"/>
  <c r="BD241" i="13"/>
  <c r="AO241" i="13"/>
  <c r="BC241" i="13"/>
  <c r="AN241" i="13"/>
  <c r="BB241" i="13"/>
  <c r="AM241" i="13"/>
  <c r="BA241" i="13"/>
  <c r="AL241" i="13"/>
  <c r="AZ241" i="13"/>
  <c r="AK241" i="13"/>
  <c r="AY241" i="13"/>
  <c r="AJ241" i="13"/>
  <c r="AX241" i="13"/>
  <c r="AI241" i="13"/>
  <c r="AW241" i="13"/>
  <c r="AH240" i="13"/>
  <c r="AV240" i="13"/>
  <c r="BJ240" i="13"/>
  <c r="AU240" i="13"/>
  <c r="BI240" i="13"/>
  <c r="AT240" i="13"/>
  <c r="BH240" i="13"/>
  <c r="AS240" i="13"/>
  <c r="BG240" i="13"/>
  <c r="AR240" i="13"/>
  <c r="BF240" i="13"/>
  <c r="AQ240" i="13"/>
  <c r="BE240" i="13"/>
  <c r="AP240" i="13"/>
  <c r="BD240" i="13"/>
  <c r="AO240" i="13"/>
  <c r="BC240" i="13"/>
  <c r="AN240" i="13"/>
  <c r="BB240" i="13"/>
  <c r="AM240" i="13"/>
  <c r="BA240" i="13"/>
  <c r="AL240" i="13"/>
  <c r="AZ240" i="13"/>
  <c r="AK240" i="13"/>
  <c r="AY240" i="13"/>
  <c r="AJ240" i="13"/>
  <c r="AX240" i="13"/>
  <c r="AI240" i="13"/>
  <c r="AW240" i="13"/>
  <c r="AH239" i="13"/>
  <c r="AV239" i="13"/>
  <c r="BJ239" i="13"/>
  <c r="AU239" i="13"/>
  <c r="BI239" i="13"/>
  <c r="AT239" i="13"/>
  <c r="BH239" i="13"/>
  <c r="AS239" i="13"/>
  <c r="BG239" i="13"/>
  <c r="AR239" i="13"/>
  <c r="BF239" i="13"/>
  <c r="AQ239" i="13"/>
  <c r="BE239" i="13"/>
  <c r="AP239" i="13"/>
  <c r="BD239" i="13"/>
  <c r="AO239" i="13"/>
  <c r="BC239" i="13"/>
  <c r="AN239" i="13"/>
  <c r="BB239" i="13"/>
  <c r="AM239" i="13"/>
  <c r="BA239" i="13"/>
  <c r="AL239" i="13"/>
  <c r="AZ239" i="13"/>
  <c r="AK239" i="13"/>
  <c r="AY239" i="13"/>
  <c r="AJ239" i="13"/>
  <c r="AX239" i="13"/>
  <c r="AI239" i="13"/>
  <c r="AW239" i="13"/>
  <c r="AH238" i="13"/>
  <c r="AV238" i="13"/>
  <c r="BJ238" i="13"/>
  <c r="AU238" i="13"/>
  <c r="BI238" i="13"/>
  <c r="AT238" i="13"/>
  <c r="BH238" i="13"/>
  <c r="AS238" i="13"/>
  <c r="BG238" i="13"/>
  <c r="AR238" i="13"/>
  <c r="BF238" i="13"/>
  <c r="AQ238" i="13"/>
  <c r="BE238" i="13"/>
  <c r="AP238" i="13"/>
  <c r="BD238" i="13"/>
  <c r="AO238" i="13"/>
  <c r="BC238" i="13"/>
  <c r="AN238" i="13"/>
  <c r="BB238" i="13"/>
  <c r="AM238" i="13"/>
  <c r="BA238" i="13"/>
  <c r="AL238" i="13"/>
  <c r="AZ238" i="13"/>
  <c r="AK238" i="13"/>
  <c r="AY238" i="13"/>
  <c r="AJ238" i="13"/>
  <c r="AX238" i="13"/>
  <c r="AI238" i="13"/>
  <c r="AW238" i="13"/>
  <c r="AH237" i="13"/>
  <c r="AV237" i="13"/>
  <c r="BJ237" i="13"/>
  <c r="AU237" i="13"/>
  <c r="BI237" i="13"/>
  <c r="AT237" i="13"/>
  <c r="BH237" i="13"/>
  <c r="AS237" i="13"/>
  <c r="BG237" i="13"/>
  <c r="AR237" i="13"/>
  <c r="BF237" i="13"/>
  <c r="AQ237" i="13"/>
  <c r="BE237" i="13"/>
  <c r="AP237" i="13"/>
  <c r="BD237" i="13"/>
  <c r="AO237" i="13"/>
  <c r="BC237" i="13"/>
  <c r="AN237" i="13"/>
  <c r="BB237" i="13"/>
  <c r="AM237" i="13"/>
  <c r="BA237" i="13"/>
  <c r="AL237" i="13"/>
  <c r="AZ237" i="13"/>
  <c r="AK237" i="13"/>
  <c r="AY237" i="13"/>
  <c r="AJ237" i="13"/>
  <c r="AX237" i="13"/>
  <c r="AI237" i="13"/>
  <c r="AW237" i="13"/>
  <c r="AH236" i="13"/>
  <c r="AV236" i="13"/>
  <c r="BJ236" i="13"/>
  <c r="AU236" i="13"/>
  <c r="BI236" i="13"/>
  <c r="AT236" i="13"/>
  <c r="BH236" i="13"/>
  <c r="AS236" i="13"/>
  <c r="BG236" i="13"/>
  <c r="AR236" i="13"/>
  <c r="BF236" i="13"/>
  <c r="AQ236" i="13"/>
  <c r="BE236" i="13"/>
  <c r="AP236" i="13"/>
  <c r="BD236" i="13"/>
  <c r="AO236" i="13"/>
  <c r="BC236" i="13"/>
  <c r="AN236" i="13"/>
  <c r="BB236" i="13"/>
  <c r="AM236" i="13"/>
  <c r="BA236" i="13"/>
  <c r="AL236" i="13"/>
  <c r="AZ236" i="13"/>
  <c r="AK236" i="13"/>
  <c r="AY236" i="13"/>
  <c r="AJ236" i="13"/>
  <c r="AX236" i="13"/>
  <c r="AI236" i="13"/>
  <c r="AW236" i="13"/>
  <c r="AH235" i="13"/>
  <c r="AV235" i="13"/>
  <c r="BJ235" i="13"/>
  <c r="AU235" i="13"/>
  <c r="BI235" i="13"/>
  <c r="AT235" i="13"/>
  <c r="BH235" i="13"/>
  <c r="AS235" i="13"/>
  <c r="BG235" i="13"/>
  <c r="AR235" i="13"/>
  <c r="BF235" i="13"/>
  <c r="AQ235" i="13"/>
  <c r="BE235" i="13"/>
  <c r="AP235" i="13"/>
  <c r="BD235" i="13"/>
  <c r="AO235" i="13"/>
  <c r="BC235" i="13"/>
  <c r="AN235" i="13"/>
  <c r="BB235" i="13"/>
  <c r="AM235" i="13"/>
  <c r="BA235" i="13"/>
  <c r="AL235" i="13"/>
  <c r="AZ235" i="13"/>
  <c r="AK235" i="13"/>
  <c r="AY235" i="13"/>
  <c r="AJ235" i="13"/>
  <c r="AX235" i="13"/>
  <c r="AI235" i="13"/>
  <c r="AW235" i="13"/>
  <c r="AH234" i="13"/>
  <c r="AV234" i="13"/>
  <c r="BJ234" i="13"/>
  <c r="AU234" i="13"/>
  <c r="BI234" i="13"/>
  <c r="AT234" i="13"/>
  <c r="BH234" i="13"/>
  <c r="AS234" i="13"/>
  <c r="BG234" i="13"/>
  <c r="AR234" i="13"/>
  <c r="BF234" i="13"/>
  <c r="AQ234" i="13"/>
  <c r="BE234" i="13"/>
  <c r="AP234" i="13"/>
  <c r="BD234" i="13"/>
  <c r="AO234" i="13"/>
  <c r="BC234" i="13"/>
  <c r="AN234" i="13"/>
  <c r="BB234" i="13"/>
  <c r="AM234" i="13"/>
  <c r="BA234" i="13"/>
  <c r="AL234" i="13"/>
  <c r="AZ234" i="13"/>
  <c r="AK234" i="13"/>
  <c r="AY234" i="13"/>
  <c r="AJ234" i="13"/>
  <c r="AX234" i="13"/>
  <c r="AI234" i="13"/>
  <c r="AW234" i="13"/>
  <c r="AH233" i="13"/>
  <c r="AV233" i="13"/>
  <c r="BJ233" i="13"/>
  <c r="AU233" i="13"/>
  <c r="BI233" i="13"/>
  <c r="AT233" i="13"/>
  <c r="BH233" i="13"/>
  <c r="AS233" i="13"/>
  <c r="BG233" i="13"/>
  <c r="AR233" i="13"/>
  <c r="BF233" i="13"/>
  <c r="AQ233" i="13"/>
  <c r="BE233" i="13"/>
  <c r="AP233" i="13"/>
  <c r="BD233" i="13"/>
  <c r="AO233" i="13"/>
  <c r="BC233" i="13"/>
  <c r="AN233" i="13"/>
  <c r="BB233" i="13"/>
  <c r="AM233" i="13"/>
  <c r="BA233" i="13"/>
  <c r="AL233" i="13"/>
  <c r="AZ233" i="13"/>
  <c r="AK233" i="13"/>
  <c r="AY233" i="13"/>
  <c r="AJ233" i="13"/>
  <c r="AX233" i="13"/>
  <c r="AI233" i="13"/>
  <c r="AW233" i="13"/>
  <c r="AH228" i="13"/>
  <c r="AV228" i="13"/>
  <c r="BJ228" i="13"/>
  <c r="AU228" i="13"/>
  <c r="BI228" i="13"/>
  <c r="AT228" i="13"/>
  <c r="BH228" i="13"/>
  <c r="AS228" i="13"/>
  <c r="BG228" i="13"/>
  <c r="AR228" i="13"/>
  <c r="BF228" i="13"/>
  <c r="AQ228" i="13"/>
  <c r="BE228" i="13"/>
  <c r="AP228" i="13"/>
  <c r="BD228" i="13"/>
  <c r="AO228" i="13"/>
  <c r="BC228" i="13"/>
  <c r="AN228" i="13"/>
  <c r="BB228" i="13"/>
  <c r="AM228" i="13"/>
  <c r="BA228" i="13"/>
  <c r="AL228" i="13"/>
  <c r="AZ228" i="13"/>
  <c r="AK228" i="13"/>
  <c r="AY228" i="13"/>
  <c r="AJ228" i="13"/>
  <c r="AX228" i="13"/>
  <c r="AI228" i="13"/>
  <c r="AW228" i="13"/>
  <c r="AH227" i="13"/>
  <c r="AV227" i="13"/>
  <c r="BJ227" i="13"/>
  <c r="AU227" i="13"/>
  <c r="BI227" i="13"/>
  <c r="AT227" i="13"/>
  <c r="BH227" i="13"/>
  <c r="AS227" i="13"/>
  <c r="BG227" i="13"/>
  <c r="AR227" i="13"/>
  <c r="BF227" i="13"/>
  <c r="AQ227" i="13"/>
  <c r="BE227" i="13"/>
  <c r="AP227" i="13"/>
  <c r="BD227" i="13"/>
  <c r="AO227" i="13"/>
  <c r="BC227" i="13"/>
  <c r="AN227" i="13"/>
  <c r="BB227" i="13"/>
  <c r="AM227" i="13"/>
  <c r="BA227" i="13"/>
  <c r="AL227" i="13"/>
  <c r="AZ227" i="13"/>
  <c r="AK227" i="13"/>
  <c r="AY227" i="13"/>
  <c r="AJ227" i="13"/>
  <c r="AX227" i="13"/>
  <c r="AI227" i="13"/>
  <c r="AW227" i="13"/>
  <c r="AH226" i="13"/>
  <c r="AV226" i="13"/>
  <c r="BJ226" i="13"/>
  <c r="AU226" i="13"/>
  <c r="BI226" i="13"/>
  <c r="AT226" i="13"/>
  <c r="BH226" i="13"/>
  <c r="AS226" i="13"/>
  <c r="BG226" i="13"/>
  <c r="AR226" i="13"/>
  <c r="BF226" i="13"/>
  <c r="AQ226" i="13"/>
  <c r="BE226" i="13"/>
  <c r="AP226" i="13"/>
  <c r="BD226" i="13"/>
  <c r="AO226" i="13"/>
  <c r="BC226" i="13"/>
  <c r="AN226" i="13"/>
  <c r="BB226" i="13"/>
  <c r="AM226" i="13"/>
  <c r="BA226" i="13"/>
  <c r="AL226" i="13"/>
  <c r="AZ226" i="13"/>
  <c r="AK226" i="13"/>
  <c r="AY226" i="13"/>
  <c r="AJ226" i="13"/>
  <c r="AX226" i="13"/>
  <c r="AI226" i="13"/>
  <c r="AW226" i="13"/>
  <c r="AH225" i="13"/>
  <c r="AV225" i="13"/>
  <c r="BJ225" i="13"/>
  <c r="AU225" i="13"/>
  <c r="BI225" i="13"/>
  <c r="AT225" i="13"/>
  <c r="BH225" i="13"/>
  <c r="AS225" i="13"/>
  <c r="BG225" i="13"/>
  <c r="AR225" i="13"/>
  <c r="BF225" i="13"/>
  <c r="AQ225" i="13"/>
  <c r="BE225" i="13"/>
  <c r="AP225" i="13"/>
  <c r="BD225" i="13"/>
  <c r="AO225" i="13"/>
  <c r="BC225" i="13"/>
  <c r="AN225" i="13"/>
  <c r="BB225" i="13"/>
  <c r="AM225" i="13"/>
  <c r="BA225" i="13"/>
  <c r="AL225" i="13"/>
  <c r="AZ225" i="13"/>
  <c r="AK225" i="13"/>
  <c r="AY225" i="13"/>
  <c r="AJ225" i="13"/>
  <c r="AX225" i="13"/>
  <c r="AI225" i="13"/>
  <c r="AW225" i="13"/>
  <c r="AM21" i="13"/>
  <c r="BA21" i="13"/>
  <c r="AQ21" i="13"/>
  <c r="BE21" i="13"/>
  <c r="AU21" i="13"/>
  <c r="BI21" i="13"/>
  <c r="AI21" i="13"/>
  <c r="AW21" i="13"/>
  <c r="AN22" i="13"/>
  <c r="BB22" i="13"/>
  <c r="AR22" i="13"/>
  <c r="BF22" i="13"/>
  <c r="AL22" i="13"/>
  <c r="AZ22" i="13"/>
  <c r="AO23" i="13"/>
  <c r="BC23" i="13"/>
  <c r="AS23" i="13"/>
  <c r="BG23" i="13"/>
  <c r="AK23" i="13"/>
  <c r="AY23" i="13"/>
  <c r="AJ24" i="13"/>
  <c r="AX24" i="13"/>
  <c r="AN24" i="13"/>
  <c r="BB24" i="13"/>
  <c r="AS24" i="13"/>
  <c r="BG24" i="13"/>
  <c r="AQ24" i="13"/>
  <c r="BE24" i="13"/>
  <c r="AO21" i="13"/>
  <c r="BC21" i="13"/>
  <c r="AS21" i="13"/>
  <c r="BG21" i="13"/>
  <c r="AK21" i="13"/>
  <c r="AY21" i="13"/>
  <c r="AP22" i="13"/>
  <c r="BD22" i="13"/>
  <c r="AT22" i="13"/>
  <c r="BH22" i="13"/>
  <c r="AJ22" i="13"/>
  <c r="AX22" i="13"/>
  <c r="AM23" i="13"/>
  <c r="BA23" i="13"/>
  <c r="AQ23" i="13"/>
  <c r="BE23" i="13"/>
  <c r="AU23" i="13"/>
  <c r="BI23" i="13"/>
  <c r="AI23" i="13"/>
  <c r="AW23" i="13"/>
  <c r="AL24" i="13"/>
  <c r="AZ24" i="13"/>
  <c r="AP24" i="13"/>
  <c r="BD24" i="13"/>
  <c r="AU24" i="13"/>
  <c r="BI24" i="13"/>
  <c r="AP21" i="13"/>
  <c r="BD21" i="13"/>
  <c r="AJ21" i="13"/>
  <c r="AX21" i="13"/>
  <c r="AQ22" i="13"/>
  <c r="BE22" i="13"/>
  <c r="AI22" i="13"/>
  <c r="AW22" i="13"/>
  <c r="AM24" i="13"/>
  <c r="BA24" i="13"/>
  <c r="AK24" i="13"/>
  <c r="AY24" i="13"/>
  <c r="AT21" i="13"/>
  <c r="BH21" i="13"/>
  <c r="AM22" i="13"/>
  <c r="BA22" i="13"/>
  <c r="AU22" i="13"/>
  <c r="BI22" i="13"/>
  <c r="AR24" i="13"/>
  <c r="BF24" i="13"/>
  <c r="AN21" i="13"/>
  <c r="BB21" i="13"/>
  <c r="AS22" i="13"/>
  <c r="BG22" i="13"/>
  <c r="AL21" i="13"/>
  <c r="AZ21" i="13"/>
  <c r="AT24" i="13"/>
  <c r="BH24" i="13"/>
  <c r="AO22" i="13"/>
  <c r="BC22" i="13"/>
  <c r="AO24" i="13"/>
  <c r="BC24" i="13"/>
  <c r="AR21" i="13"/>
  <c r="BF21" i="13"/>
  <c r="AR23" i="13"/>
  <c r="BF23" i="13"/>
  <c r="AN23" i="13"/>
  <c r="BB23" i="13"/>
  <c r="AL23" i="13"/>
  <c r="AZ23" i="13"/>
  <c r="AT23" i="13"/>
  <c r="BH23" i="13"/>
  <c r="AP23" i="13"/>
  <c r="BD23" i="13"/>
  <c r="AH23" i="13"/>
  <c r="AV23" i="13"/>
  <c r="BJ23" i="13"/>
  <c r="AH21" i="13"/>
  <c r="AV21" i="13"/>
  <c r="BJ21" i="13"/>
  <c r="AH22" i="13"/>
  <c r="AV22" i="13"/>
  <c r="BJ22" i="13"/>
  <c r="AH24" i="13"/>
  <c r="AV24" i="13"/>
  <c r="BJ24" i="13"/>
  <c r="AJ23" i="13"/>
  <c r="AX23" i="13"/>
  <c r="AK22" i="13"/>
  <c r="AY22" i="13"/>
  <c r="AI24" i="13"/>
  <c r="AW24" i="13"/>
  <c r="AS27" i="13"/>
  <c r="BG27" i="13"/>
  <c r="AP27" i="13"/>
  <c r="BD27" i="13"/>
  <c r="AM27" i="13"/>
  <c r="BA27" i="13"/>
  <c r="AJ27" i="13"/>
  <c r="AX27" i="13"/>
  <c r="AT25" i="13"/>
  <c r="BH25" i="13"/>
  <c r="AQ25" i="13"/>
  <c r="BE25" i="13"/>
  <c r="AN25" i="13"/>
  <c r="BB25" i="13"/>
  <c r="AU27" i="13"/>
  <c r="BI27" i="13"/>
  <c r="AR27" i="13"/>
  <c r="BF27" i="13"/>
  <c r="AK27" i="13"/>
  <c r="AY27" i="13"/>
  <c r="AO25" i="13"/>
  <c r="BC25" i="13"/>
  <c r="AL25" i="13"/>
  <c r="AZ25" i="13"/>
  <c r="AI25" i="13"/>
  <c r="AW25" i="13"/>
  <c r="AT27" i="13"/>
  <c r="BH27" i="13"/>
  <c r="AL27" i="13"/>
  <c r="AZ27" i="13"/>
  <c r="AO27" i="13"/>
  <c r="BC27" i="13"/>
  <c r="AU25" i="13"/>
  <c r="BI25" i="13"/>
  <c r="AM25" i="13"/>
  <c r="BA25" i="13"/>
  <c r="AR28" i="13"/>
  <c r="BF28" i="13"/>
  <c r="AM28" i="13"/>
  <c r="BA28" i="13"/>
  <c r="AJ28" i="13"/>
  <c r="AX28" i="13"/>
  <c r="AI27" i="13"/>
  <c r="AW27" i="13"/>
  <c r="AU28" i="13"/>
  <c r="BI28" i="13"/>
  <c r="AT28" i="13"/>
  <c r="BH28" i="13"/>
  <c r="AO28" i="13"/>
  <c r="BC28" i="13"/>
  <c r="AQ27" i="13"/>
  <c r="BE27" i="13"/>
  <c r="AP25" i="13"/>
  <c r="BD25" i="13"/>
  <c r="AQ28" i="13"/>
  <c r="BE28" i="13"/>
  <c r="AK25" i="13"/>
  <c r="AY25" i="13"/>
  <c r="AS25" i="13"/>
  <c r="BG25" i="13"/>
  <c r="AL28" i="13"/>
  <c r="AZ28" i="13"/>
  <c r="AN28" i="13"/>
  <c r="BB28" i="13"/>
  <c r="AP26" i="13"/>
  <c r="BD26" i="13"/>
  <c r="AT26" i="13"/>
  <c r="BH26" i="13"/>
  <c r="AL26" i="13"/>
  <c r="AZ26" i="13"/>
  <c r="AN26" i="13"/>
  <c r="BB26" i="13"/>
  <c r="AJ26" i="13"/>
  <c r="AX26" i="13"/>
  <c r="AI28" i="13"/>
  <c r="AW28" i="13"/>
  <c r="AH27" i="13"/>
  <c r="AV27" i="13"/>
  <c r="BJ27" i="13"/>
  <c r="AH28" i="13"/>
  <c r="AV28" i="13"/>
  <c r="BJ28" i="13"/>
  <c r="AH25" i="13"/>
  <c r="AV25" i="13"/>
  <c r="BJ25" i="13"/>
  <c r="AJ25" i="13"/>
  <c r="AX25" i="13"/>
  <c r="AR25" i="13"/>
  <c r="BF25" i="13"/>
  <c r="AH26" i="13"/>
  <c r="AV26" i="13"/>
  <c r="BJ26" i="13"/>
  <c r="AN27" i="13"/>
  <c r="BB27" i="13"/>
  <c r="AI26" i="13"/>
  <c r="AW26" i="13"/>
  <c r="AM26" i="13"/>
  <c r="BA26" i="13"/>
  <c r="AS26" i="13"/>
  <c r="BG26" i="13"/>
  <c r="AK28" i="13"/>
  <c r="AY28" i="13"/>
  <c r="AK26" i="13"/>
  <c r="AY26" i="13"/>
  <c r="AO26" i="13"/>
  <c r="BC26" i="13"/>
  <c r="AQ26" i="13"/>
  <c r="BE26" i="13"/>
  <c r="AU26" i="13"/>
  <c r="BI26" i="13"/>
  <c r="AP28" i="13"/>
  <c r="BD28" i="13"/>
  <c r="AS28" i="13"/>
  <c r="BG28" i="13"/>
  <c r="AR26" i="13"/>
  <c r="BF26" i="13"/>
  <c r="AR32" i="13"/>
  <c r="BF32" i="13"/>
  <c r="AJ32" i="13"/>
  <c r="AX32" i="13"/>
  <c r="AN32" i="13"/>
  <c r="BB32" i="13"/>
  <c r="AQ31" i="13"/>
  <c r="BE31" i="13"/>
  <c r="AI30" i="13"/>
  <c r="AW30" i="13"/>
  <c r="AM30" i="13"/>
  <c r="BA30" i="13"/>
  <c r="AP30" i="13"/>
  <c r="BD30" i="13"/>
  <c r="AT30" i="13"/>
  <c r="BH30" i="13"/>
  <c r="AP29" i="13"/>
  <c r="BD29" i="13"/>
  <c r="AT29" i="13"/>
  <c r="BH29" i="13"/>
  <c r="AI31" i="13"/>
  <c r="AW31" i="13"/>
  <c r="AM31" i="13"/>
  <c r="BA31" i="13"/>
  <c r="AT31" i="13"/>
  <c r="BH31" i="13"/>
  <c r="AN31" i="13"/>
  <c r="BB31" i="13"/>
  <c r="AK30" i="13"/>
  <c r="AY30" i="13"/>
  <c r="AR30" i="13"/>
  <c r="BF30" i="13"/>
  <c r="AK29" i="13"/>
  <c r="AY29" i="13"/>
  <c r="AN29" i="13"/>
  <c r="BB29" i="13"/>
  <c r="AR29" i="13"/>
  <c r="BF29" i="13"/>
  <c r="AK31" i="13"/>
  <c r="AY31" i="13"/>
  <c r="AO31" i="13"/>
  <c r="BC31" i="13"/>
  <c r="AR31" i="13"/>
  <c r="BF31" i="13"/>
  <c r="AS32" i="13"/>
  <c r="BG32" i="13"/>
  <c r="AM32" i="13"/>
  <c r="BA32" i="13"/>
  <c r="AQ30" i="13"/>
  <c r="BE30" i="13"/>
  <c r="AS29" i="13"/>
  <c r="BG29" i="13"/>
  <c r="AU32" i="13"/>
  <c r="BI32" i="13"/>
  <c r="AP32" i="13"/>
  <c r="BD32" i="13"/>
  <c r="AU30" i="13"/>
  <c r="BI30" i="13"/>
  <c r="AO29" i="13"/>
  <c r="BC29" i="13"/>
  <c r="AO32" i="13"/>
  <c r="BC32" i="13"/>
  <c r="AO30" i="13"/>
  <c r="BC30" i="13"/>
  <c r="AM29" i="13"/>
  <c r="BA29" i="13"/>
  <c r="AT32" i="13"/>
  <c r="BH32" i="13"/>
  <c r="AI32" i="13"/>
  <c r="AW32" i="13"/>
  <c r="AU29" i="13"/>
  <c r="BI29" i="13"/>
  <c r="AL31" i="13"/>
  <c r="AZ31" i="13"/>
  <c r="AS31" i="13"/>
  <c r="BG31" i="13"/>
  <c r="AL32" i="13"/>
  <c r="AZ32" i="13"/>
  <c r="AQ29" i="13"/>
  <c r="BE29" i="13"/>
  <c r="AS30" i="13"/>
  <c r="BG30" i="13"/>
  <c r="AL30" i="13"/>
  <c r="AZ30" i="13"/>
  <c r="AQ32" i="13"/>
  <c r="BE32" i="13"/>
  <c r="AU31" i="13"/>
  <c r="BI31" i="13"/>
  <c r="AJ29" i="13"/>
  <c r="AX29" i="13"/>
  <c r="AH30" i="13"/>
  <c r="AV30" i="13"/>
  <c r="BJ30" i="13"/>
  <c r="AH31" i="13"/>
  <c r="AV31" i="13"/>
  <c r="BJ31" i="13"/>
  <c r="AH32" i="13"/>
  <c r="AV32" i="13"/>
  <c r="BJ32" i="13"/>
  <c r="AH29" i="13"/>
  <c r="AV29" i="13"/>
  <c r="BJ29" i="13"/>
  <c r="AI29" i="13"/>
  <c r="AW29" i="13"/>
  <c r="AP31" i="13"/>
  <c r="BD31" i="13"/>
  <c r="AL29" i="13"/>
  <c r="AZ29" i="13"/>
  <c r="AN30" i="13"/>
  <c r="BB30" i="13"/>
  <c r="AK32" i="13"/>
  <c r="AY32" i="13"/>
  <c r="AJ31" i="13"/>
  <c r="AX31" i="13"/>
  <c r="AJ30" i="13"/>
  <c r="AX30" i="13"/>
  <c r="AK38" i="13"/>
  <c r="AY38" i="13"/>
  <c r="AJ40" i="13"/>
  <c r="AX40" i="13"/>
  <c r="AS40" i="13"/>
  <c r="BG40" i="13"/>
  <c r="AK40" i="13"/>
  <c r="AY40" i="13"/>
  <c r="AP40" i="13"/>
  <c r="BD40" i="13"/>
  <c r="AO40" i="13"/>
  <c r="BC40" i="13"/>
  <c r="AI40" i="13"/>
  <c r="AW40" i="13"/>
  <c r="AR40" i="13"/>
  <c r="BF40" i="13"/>
  <c r="AU40" i="13"/>
  <c r="BI40" i="13"/>
  <c r="AQ40" i="13"/>
  <c r="BE40" i="13"/>
  <c r="AM40" i="13"/>
  <c r="BA40" i="13"/>
  <c r="AN40" i="13"/>
  <c r="BB40" i="13"/>
  <c r="AH40" i="13"/>
  <c r="AV40" i="13"/>
  <c r="BJ40" i="13"/>
  <c r="AL40" i="13"/>
  <c r="AZ40" i="13"/>
  <c r="AT40" i="13"/>
  <c r="BH40" i="13"/>
  <c r="AM38" i="13"/>
  <c r="BA38" i="13"/>
  <c r="AI38" i="13"/>
  <c r="AW38" i="13"/>
  <c r="AT38" i="13"/>
  <c r="BH38" i="13"/>
  <c r="AJ38" i="13"/>
  <c r="AX38" i="13"/>
  <c r="AQ38" i="13"/>
  <c r="BE38" i="13"/>
  <c r="AS38" i="13"/>
  <c r="BG38" i="13"/>
  <c r="AU38" i="13"/>
  <c r="BI38" i="13"/>
  <c r="AR38" i="13"/>
  <c r="BF38" i="13"/>
  <c r="AO38" i="13"/>
  <c r="BC38" i="13"/>
  <c r="AL38" i="13"/>
  <c r="AZ38" i="13"/>
  <c r="AN38" i="13"/>
  <c r="BB38" i="13"/>
  <c r="AH38" i="13"/>
  <c r="AV38" i="13"/>
  <c r="BJ38" i="13"/>
  <c r="AP38" i="13"/>
  <c r="BD38" i="13"/>
  <c r="AT37" i="13"/>
  <c r="BH37" i="13"/>
  <c r="AP37" i="13"/>
  <c r="BD37" i="13"/>
  <c r="AL37" i="13"/>
  <c r="AZ37" i="13"/>
  <c r="AR37" i="13"/>
  <c r="BF37" i="13"/>
  <c r="AN37" i="13"/>
  <c r="BB37" i="13"/>
  <c r="AS39" i="13"/>
  <c r="BG39" i="13"/>
  <c r="AO39" i="13"/>
  <c r="BC39" i="13"/>
  <c r="AK39" i="13"/>
  <c r="AY39" i="13"/>
  <c r="AU39" i="13"/>
  <c r="BI39" i="13"/>
  <c r="AQ39" i="13"/>
  <c r="BE39" i="13"/>
  <c r="AM39" i="13"/>
  <c r="BA39" i="13"/>
  <c r="AI39" i="13"/>
  <c r="AW39" i="13"/>
  <c r="AL39" i="13"/>
  <c r="AZ39" i="13"/>
  <c r="AO37" i="13"/>
  <c r="BC37" i="13"/>
  <c r="AR39" i="13"/>
  <c r="BF39" i="13"/>
  <c r="AP39" i="13"/>
  <c r="BD39" i="13"/>
  <c r="AS37" i="13"/>
  <c r="BG37" i="13"/>
  <c r="AK37" i="13"/>
  <c r="AY37" i="13"/>
  <c r="AQ37" i="13"/>
  <c r="BE37" i="13"/>
  <c r="AN39" i="13"/>
  <c r="BB39" i="13"/>
  <c r="AT39" i="13"/>
  <c r="BH39" i="13"/>
  <c r="AM37" i="13"/>
  <c r="BA37" i="13"/>
  <c r="AH37" i="13"/>
  <c r="AV37" i="13"/>
  <c r="BJ37" i="13"/>
  <c r="AH39" i="13"/>
  <c r="AV39" i="13"/>
  <c r="BJ39" i="13"/>
  <c r="AJ37" i="13"/>
  <c r="AX37" i="13"/>
  <c r="AJ39" i="13"/>
  <c r="AX39" i="13"/>
  <c r="AU37" i="13"/>
  <c r="BI37" i="13"/>
  <c r="AI37" i="13"/>
  <c r="AW37" i="13"/>
  <c r="AI149" i="13"/>
  <c r="AW149" i="13"/>
  <c r="AJ149" i="13"/>
  <c r="AX149" i="13"/>
  <c r="AK149" i="13"/>
  <c r="AY149" i="13"/>
  <c r="AL149" i="13"/>
  <c r="AZ149" i="13"/>
  <c r="AM149" i="13"/>
  <c r="BA149" i="13"/>
  <c r="AN149" i="13"/>
  <c r="BB149" i="13"/>
  <c r="AO149" i="13"/>
  <c r="BC149" i="13"/>
  <c r="AP149" i="13"/>
  <c r="BD149" i="13"/>
  <c r="AQ149" i="13"/>
  <c r="BE149" i="13"/>
  <c r="AR149" i="13"/>
  <c r="BF149" i="13"/>
  <c r="AS149" i="13"/>
  <c r="BG149" i="13"/>
  <c r="AT149" i="13"/>
  <c r="BH149" i="13"/>
  <c r="AU149" i="13"/>
  <c r="BI149" i="13"/>
  <c r="AH149" i="13"/>
  <c r="AV149" i="13"/>
  <c r="BJ149" i="13"/>
  <c r="AI150" i="13"/>
  <c r="AW150" i="13"/>
  <c r="AJ150" i="13"/>
  <c r="AX150" i="13"/>
  <c r="AK150" i="13"/>
  <c r="AY150" i="13"/>
  <c r="AL150" i="13"/>
  <c r="AZ150" i="13"/>
  <c r="AM150" i="13"/>
  <c r="BA150" i="13"/>
  <c r="AN150" i="13"/>
  <c r="BB150" i="13"/>
  <c r="AO150" i="13"/>
  <c r="BC150" i="13"/>
  <c r="AP150" i="13"/>
  <c r="BD150" i="13"/>
  <c r="AQ150" i="13"/>
  <c r="BE150" i="13"/>
  <c r="AR150" i="13"/>
  <c r="BF150" i="13"/>
  <c r="AS150" i="13"/>
  <c r="BG150" i="13"/>
  <c r="AT150" i="13"/>
  <c r="BH150" i="13"/>
  <c r="AU150" i="13"/>
  <c r="BI150" i="13"/>
  <c r="AH150" i="13"/>
  <c r="AV150" i="13"/>
  <c r="BJ150" i="13"/>
  <c r="AI151" i="13"/>
  <c r="AW151" i="13"/>
  <c r="AJ151" i="13"/>
  <c r="AX151" i="13"/>
  <c r="AK151" i="13"/>
  <c r="AY151" i="13"/>
  <c r="AL151" i="13"/>
  <c r="AZ151" i="13"/>
  <c r="AM151" i="13"/>
  <c r="BA151" i="13"/>
  <c r="AN151" i="13"/>
  <c r="BB151" i="13"/>
  <c r="AO151" i="13"/>
  <c r="BC151" i="13"/>
  <c r="AP151" i="13"/>
  <c r="BD151" i="13"/>
  <c r="AQ151" i="13"/>
  <c r="BE151" i="13"/>
  <c r="AR151" i="13"/>
  <c r="BF151" i="13"/>
  <c r="AS151" i="13"/>
  <c r="BG151" i="13"/>
  <c r="AT151" i="13"/>
  <c r="BH151" i="13"/>
  <c r="AU151" i="13"/>
  <c r="BI151" i="13"/>
  <c r="AH151" i="13"/>
  <c r="AV151" i="13"/>
  <c r="BJ151" i="13"/>
  <c r="AI152" i="13"/>
  <c r="AW152" i="13"/>
  <c r="AJ152" i="13"/>
  <c r="AX152" i="13"/>
  <c r="AK152" i="13"/>
  <c r="AY152" i="13"/>
  <c r="AL152" i="13"/>
  <c r="AZ152" i="13"/>
  <c r="AM152" i="13"/>
  <c r="BA152" i="13"/>
  <c r="AN152" i="13"/>
  <c r="BB152" i="13"/>
  <c r="AO152" i="13"/>
  <c r="BC152" i="13"/>
  <c r="AP152" i="13"/>
  <c r="BD152" i="13"/>
  <c r="AQ152" i="13"/>
  <c r="BE152" i="13"/>
  <c r="AR152" i="13"/>
  <c r="BF152" i="13"/>
  <c r="AS152" i="13"/>
  <c r="BG152" i="13"/>
  <c r="AT152" i="13"/>
  <c r="BH152" i="13"/>
  <c r="AU152" i="13"/>
  <c r="BI152" i="13"/>
  <c r="AH152" i="13"/>
  <c r="AV152" i="13"/>
  <c r="BJ152" i="13"/>
  <c r="AI145" i="13"/>
  <c r="AW145" i="13"/>
  <c r="AJ145" i="13"/>
  <c r="AX145" i="13"/>
  <c r="AK145" i="13"/>
  <c r="AY145" i="13"/>
  <c r="AL145" i="13"/>
  <c r="AZ145" i="13"/>
  <c r="AM145" i="13"/>
  <c r="BA145" i="13"/>
  <c r="AN145" i="13"/>
  <c r="BB145" i="13"/>
  <c r="AO145" i="13"/>
  <c r="BC145" i="13"/>
  <c r="AP145" i="13"/>
  <c r="BD145" i="13"/>
  <c r="AQ145" i="13"/>
  <c r="BE145" i="13"/>
  <c r="AR145" i="13"/>
  <c r="BF145" i="13"/>
  <c r="AS145" i="13"/>
  <c r="BG145" i="13"/>
  <c r="AT145" i="13"/>
  <c r="BH145" i="13"/>
  <c r="AU145" i="13"/>
  <c r="BI145" i="13"/>
  <c r="AH145" i="13"/>
  <c r="AV145" i="13"/>
  <c r="BJ145" i="13"/>
  <c r="AI146" i="13"/>
  <c r="AW146" i="13"/>
  <c r="AJ146" i="13"/>
  <c r="AX146" i="13"/>
  <c r="AK146" i="13"/>
  <c r="AY146" i="13"/>
  <c r="AL146" i="13"/>
  <c r="AZ146" i="13"/>
  <c r="AM146" i="13"/>
  <c r="BA146" i="13"/>
  <c r="AN146" i="13"/>
  <c r="BB146" i="13"/>
  <c r="AO146" i="13"/>
  <c r="BC146" i="13"/>
  <c r="AP146" i="13"/>
  <c r="BD146" i="13"/>
  <c r="AQ146" i="13"/>
  <c r="BE146" i="13"/>
  <c r="AR146" i="13"/>
  <c r="BF146" i="13"/>
  <c r="AS146" i="13"/>
  <c r="BG146" i="13"/>
  <c r="AT146" i="13"/>
  <c r="BH146" i="13"/>
  <c r="AU146" i="13"/>
  <c r="BI146" i="13"/>
  <c r="AH146" i="13"/>
  <c r="AV146" i="13"/>
  <c r="BJ146" i="13"/>
  <c r="AI147" i="13"/>
  <c r="AW147" i="13"/>
  <c r="AJ147" i="13"/>
  <c r="AX147" i="13"/>
  <c r="AK147" i="13"/>
  <c r="AY147" i="13"/>
  <c r="AL147" i="13"/>
  <c r="AZ147" i="13"/>
  <c r="AM147" i="13"/>
  <c r="BA147" i="13"/>
  <c r="AN147" i="13"/>
  <c r="BB147" i="13"/>
  <c r="AO147" i="13"/>
  <c r="BC147" i="13"/>
  <c r="AP147" i="13"/>
  <c r="BD147" i="13"/>
  <c r="AQ147" i="13"/>
  <c r="BE147" i="13"/>
  <c r="AR147" i="13"/>
  <c r="BF147" i="13"/>
  <c r="AS147" i="13"/>
  <c r="BG147" i="13"/>
  <c r="AT147" i="13"/>
  <c r="BH147" i="13"/>
  <c r="AU147" i="13"/>
  <c r="BI147" i="13"/>
  <c r="AH147" i="13"/>
  <c r="AV147" i="13"/>
  <c r="BJ147" i="13"/>
  <c r="AI148" i="13"/>
  <c r="AW148" i="13"/>
  <c r="AJ148" i="13"/>
  <c r="AX148" i="13"/>
  <c r="AK148" i="13"/>
  <c r="AY148" i="13"/>
  <c r="AL148" i="13"/>
  <c r="AZ148" i="13"/>
  <c r="AM148" i="13"/>
  <c r="BA148" i="13"/>
  <c r="AN148" i="13"/>
  <c r="BB148" i="13"/>
  <c r="AO148" i="13"/>
  <c r="BC148" i="13"/>
  <c r="AP148" i="13"/>
  <c r="BD148" i="13"/>
  <c r="AQ148" i="13"/>
  <c r="BE148" i="13"/>
  <c r="AR148" i="13"/>
  <c r="BF148" i="13"/>
  <c r="AS148" i="13"/>
  <c r="BG148" i="13"/>
  <c r="AT148" i="13"/>
  <c r="BH148" i="13"/>
  <c r="AU148" i="13"/>
  <c r="BI148" i="13"/>
  <c r="AH148" i="13"/>
  <c r="AV148" i="13"/>
  <c r="BJ148" i="13"/>
  <c r="AW78" i="13"/>
  <c r="AI78" i="13"/>
  <c r="BE80" i="13"/>
  <c r="AQ80" i="13"/>
  <c r="AW80" i="13"/>
  <c r="AI80" i="13"/>
  <c r="BG80" i="13"/>
  <c r="AS80" i="13"/>
  <c r="BI80" i="13"/>
  <c r="AU80" i="13"/>
  <c r="BA80" i="13"/>
  <c r="AM80" i="13"/>
  <c r="BC80" i="13"/>
  <c r="AO80" i="13"/>
  <c r="BJ80" i="13"/>
  <c r="AV80" i="13"/>
  <c r="AH80" i="13"/>
  <c r="AY80" i="13"/>
  <c r="AK80" i="13"/>
  <c r="AX80" i="13"/>
  <c r="AJ80" i="13"/>
  <c r="BB80" i="13"/>
  <c r="AN80" i="13"/>
  <c r="BF80" i="13"/>
  <c r="AR80" i="13"/>
  <c r="AZ80" i="13"/>
  <c r="AL80" i="13"/>
  <c r="BD80" i="13"/>
  <c r="AP80" i="13"/>
  <c r="BH80" i="13"/>
  <c r="AT80" i="13"/>
  <c r="BG78" i="13"/>
  <c r="AS78" i="13"/>
  <c r="BH78" i="13"/>
  <c r="AT78" i="13"/>
  <c r="BA78" i="13"/>
  <c r="AM78" i="13"/>
  <c r="AZ78" i="13"/>
  <c r="AL78" i="13"/>
  <c r="BI78" i="13"/>
  <c r="AU78" i="13"/>
  <c r="BE78" i="13"/>
  <c r="AQ78" i="13"/>
  <c r="BB78" i="13"/>
  <c r="AN78" i="13"/>
  <c r="AX78" i="13"/>
  <c r="AJ78" i="13"/>
  <c r="BF78" i="13"/>
  <c r="AR78" i="13"/>
  <c r="AY78" i="13"/>
  <c r="AK78" i="13"/>
  <c r="BD78" i="13"/>
  <c r="AP78" i="13"/>
  <c r="BC78" i="13"/>
  <c r="AO78" i="13"/>
  <c r="BJ78" i="13"/>
  <c r="AV78" i="13"/>
  <c r="AH78" i="13"/>
  <c r="AW79" i="13"/>
  <c r="AI79" i="13"/>
  <c r="BI79" i="13"/>
  <c r="AU79" i="13"/>
  <c r="BE79" i="13"/>
  <c r="AQ79" i="13"/>
  <c r="AY79" i="13"/>
  <c r="AK79" i="13"/>
  <c r="BJ79" i="13"/>
  <c r="AV79" i="13"/>
  <c r="AH79" i="13"/>
  <c r="BG79" i="13"/>
  <c r="AS79" i="13"/>
  <c r="BC79" i="13"/>
  <c r="AO79" i="13"/>
  <c r="BA79" i="13"/>
  <c r="AM79" i="13"/>
  <c r="AX79" i="13"/>
  <c r="AJ79" i="13"/>
  <c r="AZ79" i="13"/>
  <c r="AL79" i="13"/>
  <c r="BB79" i="13"/>
  <c r="AN79" i="13"/>
  <c r="BD79" i="13"/>
  <c r="AP79" i="13"/>
  <c r="BF79" i="13"/>
  <c r="AR79" i="13"/>
  <c r="BH79" i="13"/>
  <c r="AT79" i="13"/>
  <c r="AY77" i="13"/>
  <c r="AK77" i="13"/>
  <c r="AW77" i="13"/>
  <c r="AI77" i="13"/>
  <c r="BA77" i="13"/>
  <c r="AM77" i="13"/>
  <c r="BJ77" i="13"/>
  <c r="AV77" i="13"/>
  <c r="AH77" i="13"/>
  <c r="BI77" i="13"/>
  <c r="AU77" i="13"/>
  <c r="BE77" i="13"/>
  <c r="AQ77" i="13"/>
  <c r="BG77" i="13"/>
  <c r="AS77" i="13"/>
  <c r="BC77" i="13"/>
  <c r="AO77" i="13"/>
  <c r="AZ77" i="13"/>
  <c r="AL77" i="13"/>
  <c r="BD77" i="13"/>
  <c r="AP77" i="13"/>
  <c r="BH77" i="13"/>
  <c r="AT77" i="13"/>
  <c r="AX77" i="13"/>
  <c r="AJ77" i="13"/>
  <c r="BB77" i="13"/>
  <c r="AN77" i="13"/>
  <c r="BF77" i="13"/>
  <c r="AR77" i="13"/>
  <c r="AI141" i="13"/>
  <c r="AW141" i="13"/>
  <c r="AJ141" i="13"/>
  <c r="AX141" i="13"/>
  <c r="AK141" i="13"/>
  <c r="AY141" i="13"/>
  <c r="AL141" i="13"/>
  <c r="AZ141" i="13"/>
  <c r="AM141" i="13"/>
  <c r="BA141" i="13"/>
  <c r="AN141" i="13"/>
  <c r="BB141" i="13"/>
  <c r="AO141" i="13"/>
  <c r="BC141" i="13"/>
  <c r="AP141" i="13"/>
  <c r="BD141" i="13"/>
  <c r="AQ141" i="13"/>
  <c r="BE141" i="13"/>
  <c r="AR141" i="13"/>
  <c r="BF141" i="13"/>
  <c r="AS141" i="13"/>
  <c r="BG141" i="13"/>
  <c r="AT141" i="13"/>
  <c r="BH141" i="13"/>
  <c r="AU141" i="13"/>
  <c r="BI141" i="13"/>
  <c r="AH141" i="13"/>
  <c r="AV141" i="13"/>
  <c r="BJ141" i="13"/>
  <c r="AI142" i="13"/>
  <c r="AW142" i="13"/>
  <c r="AJ142" i="13"/>
  <c r="AX142" i="13"/>
  <c r="AK142" i="13"/>
  <c r="AY142" i="13"/>
  <c r="AL142" i="13"/>
  <c r="AZ142" i="13"/>
  <c r="AM142" i="13"/>
  <c r="BA142" i="13"/>
  <c r="AN142" i="13"/>
  <c r="BB142" i="13"/>
  <c r="AO142" i="13"/>
  <c r="BC142" i="13"/>
  <c r="AP142" i="13"/>
  <c r="BD142" i="13"/>
  <c r="AQ142" i="13"/>
  <c r="BE142" i="13"/>
  <c r="AR142" i="13"/>
  <c r="BF142" i="13"/>
  <c r="AS142" i="13"/>
  <c r="BG142" i="13"/>
  <c r="AT142" i="13"/>
  <c r="BH142" i="13"/>
  <c r="AU142" i="13"/>
  <c r="BI142" i="13"/>
  <c r="AH142" i="13"/>
  <c r="AV142" i="13"/>
  <c r="BJ142" i="13"/>
  <c r="AI143" i="13"/>
  <c r="AW143" i="13"/>
  <c r="AJ143" i="13"/>
  <c r="AX143" i="13"/>
  <c r="AK143" i="13"/>
  <c r="AY143" i="13"/>
  <c r="AL143" i="13"/>
  <c r="AZ143" i="13"/>
  <c r="AM143" i="13"/>
  <c r="BA143" i="13"/>
  <c r="AN143" i="13"/>
  <c r="BB143" i="13"/>
  <c r="AO143" i="13"/>
  <c r="BC143" i="13"/>
  <c r="AP143" i="13"/>
  <c r="BD143" i="13"/>
  <c r="AQ143" i="13"/>
  <c r="BE143" i="13"/>
  <c r="AR143" i="13"/>
  <c r="BF143" i="13"/>
  <c r="AS143" i="13"/>
  <c r="BG143" i="13"/>
  <c r="AT143" i="13"/>
  <c r="BH143" i="13"/>
  <c r="AU143" i="13"/>
  <c r="BI143" i="13"/>
  <c r="AH143" i="13"/>
  <c r="AV143" i="13"/>
  <c r="BJ143" i="13"/>
  <c r="AI144" i="13"/>
  <c r="AW144" i="13"/>
  <c r="AJ144" i="13"/>
  <c r="AX144" i="13"/>
  <c r="AK144" i="13"/>
  <c r="AY144" i="13"/>
  <c r="AL144" i="13"/>
  <c r="AZ144" i="13"/>
  <c r="AM144" i="13"/>
  <c r="BA144" i="13"/>
  <c r="AN144" i="13"/>
  <c r="BB144" i="13"/>
  <c r="AO144" i="13"/>
  <c r="BC144" i="13"/>
  <c r="AP144" i="13"/>
  <c r="BD144" i="13"/>
  <c r="AQ144" i="13"/>
  <c r="BE144" i="13"/>
  <c r="AR144" i="13"/>
  <c r="BF144" i="13"/>
  <c r="AS144" i="13"/>
  <c r="BG144" i="13"/>
  <c r="AT144" i="13"/>
  <c r="BH144" i="13"/>
  <c r="AU144" i="13"/>
  <c r="BI144" i="13"/>
  <c r="AH144" i="13"/>
  <c r="AV144" i="13"/>
  <c r="BJ144" i="13"/>
  <c r="AI165" i="13"/>
  <c r="AW165" i="13"/>
  <c r="AJ165" i="13"/>
  <c r="AX165" i="13"/>
  <c r="AK165" i="13"/>
  <c r="AY165" i="13"/>
  <c r="AL165" i="13"/>
  <c r="AZ165" i="13"/>
  <c r="AM165" i="13"/>
  <c r="BA165" i="13"/>
  <c r="AN165" i="13"/>
  <c r="BB165" i="13"/>
  <c r="AO165" i="13"/>
  <c r="BC165" i="13"/>
  <c r="AP165" i="13"/>
  <c r="BD165" i="13"/>
  <c r="AQ165" i="13"/>
  <c r="BE165" i="13"/>
  <c r="AR165" i="13"/>
  <c r="BF165" i="13"/>
  <c r="AS165" i="13"/>
  <c r="BG165" i="13"/>
  <c r="AT165" i="13"/>
  <c r="BH165" i="13"/>
  <c r="AU165" i="13"/>
  <c r="BI165" i="13"/>
  <c r="AH165" i="13"/>
  <c r="AV165" i="13"/>
  <c r="BJ165" i="13"/>
  <c r="AI166" i="13"/>
  <c r="AW166" i="13"/>
  <c r="AJ166" i="13"/>
  <c r="AX166" i="13"/>
  <c r="AK166" i="13"/>
  <c r="AY166" i="13"/>
  <c r="AL166" i="13"/>
  <c r="AZ166" i="13"/>
  <c r="AM166" i="13"/>
  <c r="BA166" i="13"/>
  <c r="AN166" i="13"/>
  <c r="BB166" i="13"/>
  <c r="AO166" i="13"/>
  <c r="BC166" i="13"/>
  <c r="AP166" i="13"/>
  <c r="BD166" i="13"/>
  <c r="AQ166" i="13"/>
  <c r="BE166" i="13"/>
  <c r="AR166" i="13"/>
  <c r="BF166" i="13"/>
  <c r="AS166" i="13"/>
  <c r="BG166" i="13"/>
  <c r="AT166" i="13"/>
  <c r="BH166" i="13"/>
  <c r="AU166" i="13"/>
  <c r="BI166" i="13"/>
  <c r="AH166" i="13"/>
  <c r="AV166" i="13"/>
  <c r="BJ166" i="13"/>
  <c r="AI167" i="13"/>
  <c r="AW167" i="13"/>
  <c r="AJ167" i="13"/>
  <c r="AX167" i="13"/>
  <c r="AK167" i="13"/>
  <c r="AY167" i="13"/>
  <c r="AL167" i="13"/>
  <c r="AZ167" i="13"/>
  <c r="AM167" i="13"/>
  <c r="BA167" i="13"/>
  <c r="AN167" i="13"/>
  <c r="BB167" i="13"/>
  <c r="AO167" i="13"/>
  <c r="BC167" i="13"/>
  <c r="AP167" i="13"/>
  <c r="BD167" i="13"/>
  <c r="AQ167" i="13"/>
  <c r="BE167" i="13"/>
  <c r="AR167" i="13"/>
  <c r="BF167" i="13"/>
  <c r="AS167" i="13"/>
  <c r="BG167" i="13"/>
  <c r="AT167" i="13"/>
  <c r="BH167" i="13"/>
  <c r="AU167" i="13"/>
  <c r="BI167" i="13"/>
  <c r="AH167" i="13"/>
  <c r="AV167" i="13"/>
  <c r="BJ167" i="13"/>
  <c r="AI168" i="13"/>
  <c r="AW168" i="13"/>
  <c r="AJ168" i="13"/>
  <c r="AX168" i="13"/>
  <c r="AK168" i="13"/>
  <c r="AY168" i="13"/>
  <c r="AL168" i="13"/>
  <c r="AZ168" i="13"/>
  <c r="AM168" i="13"/>
  <c r="BA168" i="13"/>
  <c r="AN168" i="13"/>
  <c r="BB168" i="13"/>
  <c r="AO168" i="13"/>
  <c r="BC168" i="13"/>
  <c r="AP168" i="13"/>
  <c r="BD168" i="13"/>
  <c r="AQ168" i="13"/>
  <c r="BE168" i="13"/>
  <c r="AR168" i="13"/>
  <c r="BF168" i="13"/>
  <c r="AS168" i="13"/>
  <c r="BG168" i="13"/>
  <c r="AT168" i="13"/>
  <c r="BH168" i="13"/>
  <c r="AU168" i="13"/>
  <c r="BI168" i="13"/>
  <c r="AH168" i="13"/>
  <c r="AV168" i="13"/>
  <c r="BJ168" i="13"/>
  <c r="AH184" i="13"/>
  <c r="AV184" i="13"/>
  <c r="BJ184" i="13"/>
  <c r="AU184" i="13"/>
  <c r="BI184" i="13"/>
  <c r="AT184" i="13"/>
  <c r="BH184" i="13"/>
  <c r="AS184" i="13"/>
  <c r="BG184" i="13"/>
  <c r="AR184" i="13"/>
  <c r="BF184" i="13"/>
  <c r="AQ184" i="13"/>
  <c r="BE184" i="13"/>
  <c r="AP184" i="13"/>
  <c r="BD184" i="13"/>
  <c r="AO184" i="13"/>
  <c r="BC184" i="13"/>
  <c r="AN184" i="13"/>
  <c r="BB184" i="13"/>
  <c r="AM184" i="13"/>
  <c r="BA184" i="13"/>
  <c r="AL184" i="13"/>
  <c r="AZ184" i="13"/>
  <c r="AK184" i="13"/>
  <c r="AY184" i="13"/>
  <c r="AJ184" i="13"/>
  <c r="AX184" i="13"/>
  <c r="AI184" i="13"/>
  <c r="AW184" i="13"/>
  <c r="AH183" i="13"/>
  <c r="AV183" i="13"/>
  <c r="BJ183" i="13"/>
  <c r="AU183" i="13"/>
  <c r="BI183" i="13"/>
  <c r="AT183" i="13"/>
  <c r="BH183" i="13"/>
  <c r="AS183" i="13"/>
  <c r="BG183" i="13"/>
  <c r="AR183" i="13"/>
  <c r="BF183" i="13"/>
  <c r="AQ183" i="13"/>
  <c r="BE183" i="13"/>
  <c r="AP183" i="13"/>
  <c r="BD183" i="13"/>
  <c r="AO183" i="13"/>
  <c r="BC183" i="13"/>
  <c r="AN183" i="13"/>
  <c r="BB183" i="13"/>
  <c r="AM183" i="13"/>
  <c r="BA183" i="13"/>
  <c r="AL183" i="13"/>
  <c r="AZ183" i="13"/>
  <c r="AK183" i="13"/>
  <c r="AY183" i="13"/>
  <c r="AJ183" i="13"/>
  <c r="AX183" i="13"/>
  <c r="AI183" i="13"/>
  <c r="AW183" i="13"/>
  <c r="AH182" i="13"/>
  <c r="AV182" i="13"/>
  <c r="BJ182" i="13"/>
  <c r="AU182" i="13"/>
  <c r="BI182" i="13"/>
  <c r="AT182" i="13"/>
  <c r="BH182" i="13"/>
  <c r="AS182" i="13"/>
  <c r="BG182" i="13"/>
  <c r="AR182" i="13"/>
  <c r="BF182" i="13"/>
  <c r="AQ182" i="13"/>
  <c r="BE182" i="13"/>
  <c r="AP182" i="13"/>
  <c r="BD182" i="13"/>
  <c r="AO182" i="13"/>
  <c r="BC182" i="13"/>
  <c r="AN182" i="13"/>
  <c r="BB182" i="13"/>
  <c r="AM182" i="13"/>
  <c r="BA182" i="13"/>
  <c r="AL182" i="13"/>
  <c r="AZ182" i="13"/>
  <c r="AK182" i="13"/>
  <c r="AY182" i="13"/>
  <c r="AJ182" i="13"/>
  <c r="AX182" i="13"/>
  <c r="AI182" i="13"/>
  <c r="AW182" i="13"/>
  <c r="AH181" i="13"/>
  <c r="AV181" i="13"/>
  <c r="BJ181" i="13"/>
  <c r="AU181" i="13"/>
  <c r="BI181" i="13"/>
  <c r="AT181" i="13"/>
  <c r="BH181" i="13"/>
  <c r="AS181" i="13"/>
  <c r="BG181" i="13"/>
  <c r="AR181" i="13"/>
  <c r="BF181" i="13"/>
  <c r="AQ181" i="13"/>
  <c r="BE181" i="13"/>
  <c r="AP181" i="13"/>
  <c r="BD181" i="13"/>
  <c r="AO181" i="13"/>
  <c r="BC181" i="13"/>
  <c r="AN181" i="13"/>
  <c r="BB181" i="13"/>
  <c r="AM181" i="13"/>
  <c r="BA181" i="13"/>
  <c r="AL181" i="13"/>
  <c r="AZ181" i="13"/>
  <c r="AK181" i="13"/>
  <c r="AY181" i="13"/>
  <c r="AJ181" i="13"/>
  <c r="AX181" i="13"/>
  <c r="AI181" i="13"/>
  <c r="AW181" i="13"/>
  <c r="AU92" i="13"/>
  <c r="BI92" i="13"/>
  <c r="AL92" i="13"/>
  <c r="AZ92" i="13"/>
  <c r="AQ92" i="13"/>
  <c r="BE92" i="13"/>
  <c r="AI92" i="13"/>
  <c r="AW92" i="13"/>
  <c r="AN92" i="13"/>
  <c r="BB92" i="13"/>
  <c r="AT92" i="13"/>
  <c r="BH92" i="13"/>
  <c r="AR92" i="13"/>
  <c r="BF92" i="13"/>
  <c r="AO92" i="13"/>
  <c r="BC92" i="13"/>
  <c r="AM92" i="13"/>
  <c r="BA92" i="13"/>
  <c r="AS92" i="13"/>
  <c r="BG92" i="13"/>
  <c r="AJ92" i="13"/>
  <c r="AX92" i="13"/>
  <c r="AK92" i="13"/>
  <c r="AY92" i="13"/>
  <c r="AH92" i="13"/>
  <c r="AV92" i="13"/>
  <c r="BJ92" i="13"/>
  <c r="AP92" i="13"/>
  <c r="BD92" i="13"/>
  <c r="AN90" i="13"/>
  <c r="BB90" i="13"/>
  <c r="AR90" i="13"/>
  <c r="BF90" i="13"/>
  <c r="AT90" i="13"/>
  <c r="BH90" i="13"/>
  <c r="AH90" i="13"/>
  <c r="AV90" i="13"/>
  <c r="BJ90" i="13"/>
  <c r="AK90" i="13"/>
  <c r="AY90" i="13"/>
  <c r="AO90" i="13"/>
  <c r="BC90" i="13"/>
  <c r="AQ90" i="13"/>
  <c r="BE90" i="13"/>
  <c r="AJ90" i="13"/>
  <c r="AX90" i="13"/>
  <c r="AM90" i="13"/>
  <c r="BA90" i="13"/>
  <c r="AP90" i="13"/>
  <c r="BD90" i="13"/>
  <c r="AU90" i="13"/>
  <c r="BI90" i="13"/>
  <c r="AI90" i="13"/>
  <c r="AW90" i="13"/>
  <c r="AS90" i="13"/>
  <c r="BG90" i="13"/>
  <c r="AL90" i="13"/>
  <c r="AZ90" i="13"/>
  <c r="AM89" i="13"/>
  <c r="BA89" i="13"/>
  <c r="AK89" i="13"/>
  <c r="AY89" i="13"/>
  <c r="AR89" i="13"/>
  <c r="BF89" i="13"/>
  <c r="AO89" i="13"/>
  <c r="BC89" i="13"/>
  <c r="AS89" i="13"/>
  <c r="BG89" i="13"/>
  <c r="AP89" i="13"/>
  <c r="BD89" i="13"/>
  <c r="AL89" i="13"/>
  <c r="AZ89" i="13"/>
  <c r="AU89" i="13"/>
  <c r="BI89" i="13"/>
  <c r="AN89" i="13"/>
  <c r="BB89" i="13"/>
  <c r="AJ89" i="13"/>
  <c r="AX89" i="13"/>
  <c r="AI89" i="13"/>
  <c r="AW89" i="13"/>
  <c r="AT89" i="13"/>
  <c r="BH89" i="13"/>
  <c r="AQ89" i="13"/>
  <c r="BE89" i="13"/>
  <c r="AH89" i="13"/>
  <c r="AV89" i="13"/>
  <c r="BJ89" i="13"/>
  <c r="AI91" i="13"/>
  <c r="AW91" i="13"/>
  <c r="AO91" i="13"/>
  <c r="BC91" i="13"/>
  <c r="AL91" i="13"/>
  <c r="AZ91" i="13"/>
  <c r="AT91" i="13"/>
  <c r="BH91" i="13"/>
  <c r="AU91" i="13"/>
  <c r="BI91" i="13"/>
  <c r="AP91" i="13"/>
  <c r="BD91" i="13"/>
  <c r="AK91" i="13"/>
  <c r="AY91" i="13"/>
  <c r="AR91" i="13"/>
  <c r="BF91" i="13"/>
  <c r="AS91" i="13"/>
  <c r="BG91" i="13"/>
  <c r="AM91" i="13"/>
  <c r="BA91" i="13"/>
  <c r="AN91" i="13"/>
  <c r="BB91" i="13"/>
  <c r="AJ91" i="13"/>
  <c r="AX91" i="13"/>
  <c r="AH91" i="13"/>
  <c r="AV91" i="13"/>
  <c r="BJ91" i="13"/>
  <c r="AQ91" i="13"/>
  <c r="BE91" i="13"/>
  <c r="AL96" i="13"/>
  <c r="AZ96" i="13"/>
  <c r="AT96" i="13"/>
  <c r="BH96" i="13"/>
  <c r="AP96" i="13"/>
  <c r="BD96" i="13"/>
  <c r="AN96" i="13"/>
  <c r="BB96" i="13"/>
  <c r="AR96" i="13"/>
  <c r="BF96" i="13"/>
  <c r="AO96" i="13"/>
  <c r="BC96" i="13"/>
  <c r="AS96" i="13"/>
  <c r="BG96" i="13"/>
  <c r="AK96" i="13"/>
  <c r="AY96" i="13"/>
  <c r="AJ96" i="13"/>
  <c r="AX96" i="13"/>
  <c r="AH96" i="13"/>
  <c r="AV96" i="13"/>
  <c r="BJ96" i="13"/>
  <c r="AU96" i="13"/>
  <c r="BI96" i="13"/>
  <c r="AQ96" i="13"/>
  <c r="BE96" i="13"/>
  <c r="AM96" i="13"/>
  <c r="BA96" i="13"/>
  <c r="AI96" i="13"/>
  <c r="AW96" i="13"/>
  <c r="AU94" i="13"/>
  <c r="BI94" i="13"/>
  <c r="AQ94" i="13"/>
  <c r="BE94" i="13"/>
  <c r="AN94" i="13"/>
  <c r="BB94" i="13"/>
  <c r="AJ94" i="13"/>
  <c r="AX94" i="13"/>
  <c r="AL94" i="13"/>
  <c r="AZ94" i="13"/>
  <c r="AM94" i="13"/>
  <c r="BA94" i="13"/>
  <c r="AI94" i="13"/>
  <c r="AW94" i="13"/>
  <c r="AR94" i="13"/>
  <c r="BF94" i="13"/>
  <c r="AS94" i="13"/>
  <c r="BG94" i="13"/>
  <c r="AO94" i="13"/>
  <c r="BC94" i="13"/>
  <c r="AK94" i="13"/>
  <c r="AY94" i="13"/>
  <c r="AP94" i="13"/>
  <c r="BD94" i="13"/>
  <c r="AT94" i="13"/>
  <c r="BH94" i="13"/>
  <c r="AH94" i="13"/>
  <c r="AV94" i="13"/>
  <c r="BJ94" i="13"/>
  <c r="AP95" i="13"/>
  <c r="BD95" i="13"/>
  <c r="AO93" i="13"/>
  <c r="BC93" i="13"/>
  <c r="AQ93" i="13"/>
  <c r="BE93" i="13"/>
  <c r="AN93" i="13"/>
  <c r="BB93" i="13"/>
  <c r="AU93" i="13"/>
  <c r="BI93" i="13"/>
  <c r="AS93" i="13"/>
  <c r="BG93" i="13"/>
  <c r="AL93" i="13"/>
  <c r="AZ93" i="13"/>
  <c r="AR93" i="13"/>
  <c r="BF93" i="13"/>
  <c r="AK93" i="13"/>
  <c r="AY93" i="13"/>
  <c r="AT93" i="13"/>
  <c r="BH93" i="13"/>
  <c r="AP93" i="13"/>
  <c r="BD93" i="13"/>
  <c r="AM93" i="13"/>
  <c r="BA93" i="13"/>
  <c r="AI93" i="13"/>
  <c r="AW93" i="13"/>
  <c r="AJ93" i="13"/>
  <c r="AX93" i="13"/>
  <c r="AH93" i="13"/>
  <c r="AV93" i="13"/>
  <c r="BJ93" i="13"/>
  <c r="AR95" i="13"/>
  <c r="BF95" i="13"/>
  <c r="AO95" i="13"/>
  <c r="BC95" i="13"/>
  <c r="AJ95" i="13"/>
  <c r="AX95" i="13"/>
  <c r="AL95" i="13"/>
  <c r="AZ95" i="13"/>
  <c r="AQ95" i="13"/>
  <c r="BE95" i="13"/>
  <c r="AM95" i="13"/>
  <c r="BA95" i="13"/>
  <c r="AI95" i="13"/>
  <c r="AW95" i="13"/>
  <c r="AN95" i="13"/>
  <c r="BB95" i="13"/>
  <c r="AT95" i="13"/>
  <c r="BH95" i="13"/>
  <c r="AU95" i="13"/>
  <c r="BI95" i="13"/>
  <c r="AS95" i="13"/>
  <c r="BG95" i="13"/>
  <c r="AK95" i="13"/>
  <c r="AY95" i="13"/>
  <c r="AH95" i="13"/>
  <c r="AV95" i="13"/>
  <c r="BJ95" i="13"/>
  <c r="AR88" i="13"/>
  <c r="BF88" i="13"/>
  <c r="AJ88" i="13"/>
  <c r="AX88" i="13"/>
  <c r="AN88" i="13"/>
  <c r="BB88" i="13"/>
  <c r="AP88" i="13"/>
  <c r="BD88" i="13"/>
  <c r="AI88" i="13"/>
  <c r="AW88" i="13"/>
  <c r="AQ88" i="13"/>
  <c r="BE88" i="13"/>
  <c r="AT88" i="13"/>
  <c r="BH88" i="13"/>
  <c r="AM88" i="13"/>
  <c r="BA88" i="13"/>
  <c r="AU88" i="13"/>
  <c r="BI88" i="13"/>
  <c r="AL88" i="13"/>
  <c r="AZ88" i="13"/>
  <c r="AH88" i="13"/>
  <c r="AV88" i="13"/>
  <c r="BJ88" i="13"/>
  <c r="AK88" i="13"/>
  <c r="AY88" i="13"/>
  <c r="AO88" i="13"/>
  <c r="BC88" i="13"/>
  <c r="AS88" i="13"/>
  <c r="BG88" i="13"/>
  <c r="AU86" i="13"/>
  <c r="BI86" i="13"/>
  <c r="AO86" i="13"/>
  <c r="BC86" i="13"/>
  <c r="AP86" i="13"/>
  <c r="BD86" i="13"/>
  <c r="AH86" i="13"/>
  <c r="AV86" i="13"/>
  <c r="BJ86" i="13"/>
  <c r="AR86" i="13"/>
  <c r="BF86" i="13"/>
  <c r="AM86" i="13"/>
  <c r="BA86" i="13"/>
  <c r="AJ86" i="13"/>
  <c r="AX86" i="13"/>
  <c r="AL86" i="13"/>
  <c r="AZ86" i="13"/>
  <c r="AT86" i="13"/>
  <c r="BH86" i="13"/>
  <c r="AI86" i="13"/>
  <c r="AW86" i="13"/>
  <c r="AQ86" i="13"/>
  <c r="BE86" i="13"/>
  <c r="AN86" i="13"/>
  <c r="BB86" i="13"/>
  <c r="AS86" i="13"/>
  <c r="BG86" i="13"/>
  <c r="AK86" i="13"/>
  <c r="AY86" i="13"/>
  <c r="AI85" i="13"/>
  <c r="AW85" i="13"/>
  <c r="AK87" i="13"/>
  <c r="AY87" i="13"/>
  <c r="AT87" i="13"/>
  <c r="BH87" i="13"/>
  <c r="AL87" i="13"/>
  <c r="AZ87" i="13"/>
  <c r="AS87" i="13"/>
  <c r="BG87" i="13"/>
  <c r="AN87" i="13"/>
  <c r="BB87" i="13"/>
  <c r="AU87" i="13"/>
  <c r="BI87" i="13"/>
  <c r="AQ87" i="13"/>
  <c r="BE87" i="13"/>
  <c r="AJ87" i="13"/>
  <c r="AX87" i="13"/>
  <c r="AR87" i="13"/>
  <c r="BF87" i="13"/>
  <c r="AO87" i="13"/>
  <c r="BC87" i="13"/>
  <c r="AI87" i="13"/>
  <c r="AW87" i="13"/>
  <c r="AP87" i="13"/>
  <c r="BD87" i="13"/>
  <c r="AH87" i="13"/>
  <c r="AV87" i="13"/>
  <c r="BJ87" i="13"/>
  <c r="AM87" i="13"/>
  <c r="BA87" i="13"/>
  <c r="AL85" i="13"/>
  <c r="AZ85" i="13"/>
  <c r="AR85" i="13"/>
  <c r="BF85" i="13"/>
  <c r="AO85" i="13"/>
  <c r="BC85" i="13"/>
  <c r="AT85" i="13"/>
  <c r="BH85" i="13"/>
  <c r="AQ85" i="13"/>
  <c r="BE85" i="13"/>
  <c r="AJ85" i="13"/>
  <c r="AX85" i="13"/>
  <c r="AP85" i="13"/>
  <c r="BD85" i="13"/>
  <c r="AK85" i="13"/>
  <c r="AY85" i="13"/>
  <c r="AS85" i="13"/>
  <c r="BG85" i="13"/>
  <c r="AN85" i="13"/>
  <c r="BB85" i="13"/>
  <c r="AH85" i="13"/>
  <c r="AV85" i="13"/>
  <c r="BJ85" i="13"/>
  <c r="AM85" i="13"/>
  <c r="BA85" i="13"/>
  <c r="AU85" i="13"/>
  <c r="BI85" i="13"/>
  <c r="AH83" i="13"/>
  <c r="AV83" i="13"/>
  <c r="BJ83" i="13"/>
  <c r="AI83" i="13"/>
  <c r="AW83" i="13"/>
  <c r="AP83" i="13"/>
  <c r="BD83" i="13"/>
  <c r="AS83" i="13"/>
  <c r="BG83" i="13"/>
  <c r="AN83" i="13"/>
  <c r="BB83" i="13"/>
  <c r="AQ83" i="13"/>
  <c r="BE83" i="13"/>
  <c r="AR83" i="13"/>
  <c r="BF83" i="13"/>
  <c r="AL83" i="13"/>
  <c r="AZ83" i="13"/>
  <c r="AK83" i="13"/>
  <c r="AY83" i="13"/>
  <c r="AM83" i="13"/>
  <c r="BA83" i="13"/>
  <c r="AU83" i="13"/>
  <c r="BI83" i="13"/>
  <c r="AO83" i="13"/>
  <c r="BC83" i="13"/>
  <c r="AJ83" i="13"/>
  <c r="AX83" i="13"/>
  <c r="AT83" i="13"/>
  <c r="BH83" i="13"/>
  <c r="AH81" i="13"/>
  <c r="AV81" i="13"/>
  <c r="BJ81" i="13"/>
  <c r="AI81" i="13"/>
  <c r="AW81" i="13"/>
  <c r="AR81" i="13"/>
  <c r="BF81" i="13"/>
  <c r="AM81" i="13"/>
  <c r="BA81" i="13"/>
  <c r="AU81" i="13"/>
  <c r="BI81" i="13"/>
  <c r="AQ81" i="13"/>
  <c r="BE81" i="13"/>
  <c r="AN81" i="13"/>
  <c r="BB81" i="13"/>
  <c r="AJ81" i="13"/>
  <c r="AX81" i="13"/>
  <c r="AT81" i="13"/>
  <c r="BH81" i="13"/>
  <c r="AP81" i="13"/>
  <c r="BD81" i="13"/>
  <c r="AK81" i="13"/>
  <c r="AY81" i="13"/>
  <c r="AO81" i="13"/>
  <c r="BC81" i="13"/>
  <c r="AS81" i="13"/>
  <c r="BG81" i="13"/>
  <c r="AL81" i="13"/>
  <c r="AZ81" i="13"/>
  <c r="AR82" i="13"/>
  <c r="BF82" i="13"/>
  <c r="AH82" i="13"/>
  <c r="AV82" i="13"/>
  <c r="BJ82" i="13"/>
  <c r="AP82" i="13"/>
  <c r="BD82" i="13"/>
  <c r="AN82" i="13"/>
  <c r="BB82" i="13"/>
  <c r="AU82" i="13"/>
  <c r="BI82" i="13"/>
  <c r="AI82" i="13"/>
  <c r="AW82" i="13"/>
  <c r="AT82" i="13"/>
  <c r="BH82" i="13"/>
  <c r="AQ82" i="13"/>
  <c r="BE82" i="13"/>
  <c r="AM82" i="13"/>
  <c r="BA82" i="13"/>
  <c r="AJ82" i="13"/>
  <c r="AX82" i="13"/>
  <c r="AL82" i="13"/>
  <c r="AZ82" i="13"/>
  <c r="AO82" i="13"/>
  <c r="BC82" i="13"/>
  <c r="AS82" i="13"/>
  <c r="BG82" i="13"/>
  <c r="AK82" i="13"/>
  <c r="AY82" i="13"/>
  <c r="AH84" i="13"/>
  <c r="AV84" i="13"/>
  <c r="BJ84" i="13"/>
  <c r="AI84" i="13"/>
  <c r="AW84" i="13"/>
  <c r="AQ84" i="13"/>
  <c r="BE84" i="13"/>
  <c r="AL84" i="13"/>
  <c r="AZ84" i="13"/>
  <c r="AJ84" i="13"/>
  <c r="AX84" i="13"/>
  <c r="AR84" i="13"/>
  <c r="BF84" i="13"/>
  <c r="AU84" i="13"/>
  <c r="BI84" i="13"/>
  <c r="AP84" i="13"/>
  <c r="BD84" i="13"/>
  <c r="AK84" i="13"/>
  <c r="AY84" i="13"/>
  <c r="AM84" i="13"/>
  <c r="BA84" i="13"/>
  <c r="AT84" i="13"/>
  <c r="BH84" i="13"/>
  <c r="AO84" i="13"/>
  <c r="BC84" i="13"/>
  <c r="AN84" i="13"/>
  <c r="BB84" i="13"/>
  <c r="AS84" i="13"/>
  <c r="BG84" i="13"/>
  <c r="AT75" i="13"/>
  <c r="BH75" i="13"/>
  <c r="AP73" i="13"/>
  <c r="BD73" i="13"/>
  <c r="AS73" i="13"/>
  <c r="BG73" i="13"/>
  <c r="AK75" i="13"/>
  <c r="AY75" i="13"/>
  <c r="AR75" i="13"/>
  <c r="BF75" i="13"/>
  <c r="AL73" i="13"/>
  <c r="AZ73" i="13"/>
  <c r="AO75" i="13"/>
  <c r="BC75" i="13"/>
  <c r="AR73" i="13"/>
  <c r="BF73" i="13"/>
  <c r="AO73" i="13"/>
  <c r="BC73" i="13"/>
  <c r="AK73" i="13"/>
  <c r="AY73" i="13"/>
  <c r="AQ73" i="13"/>
  <c r="BE73" i="13"/>
  <c r="AJ75" i="13"/>
  <c r="AX75" i="13"/>
  <c r="AN75" i="13"/>
  <c r="BB75" i="13"/>
  <c r="AU75" i="13"/>
  <c r="BI75" i="13"/>
  <c r="AT73" i="13"/>
  <c r="BH73" i="13"/>
  <c r="AM73" i="13"/>
  <c r="BA73" i="13"/>
  <c r="AN73" i="13"/>
  <c r="BB73" i="13"/>
  <c r="AU73" i="13"/>
  <c r="BI73" i="13"/>
  <c r="AI75" i="13"/>
  <c r="AW75" i="13"/>
  <c r="AL75" i="13"/>
  <c r="AZ75" i="13"/>
  <c r="AP75" i="13"/>
  <c r="BD75" i="13"/>
  <c r="AS75" i="13"/>
  <c r="BG75" i="13"/>
  <c r="AI73" i="13"/>
  <c r="AW73" i="13"/>
  <c r="AH73" i="13"/>
  <c r="AV73" i="13"/>
  <c r="BJ73" i="13"/>
  <c r="AH75" i="13"/>
  <c r="AV75" i="13"/>
  <c r="BJ75" i="13"/>
  <c r="AQ75" i="13"/>
  <c r="BE75" i="13"/>
  <c r="AM75" i="13"/>
  <c r="BA75" i="13"/>
  <c r="AJ73" i="13"/>
  <c r="AX73" i="13"/>
  <c r="AO74" i="13"/>
  <c r="BC74" i="13"/>
  <c r="AM74" i="13"/>
  <c r="BA74" i="13"/>
  <c r="AT74" i="13"/>
  <c r="BH74" i="13"/>
  <c r="AP74" i="13"/>
  <c r="BD74" i="13"/>
  <c r="AI74" i="13"/>
  <c r="AW74" i="13"/>
  <c r="AH74" i="13"/>
  <c r="AV74" i="13"/>
  <c r="BJ74" i="13"/>
  <c r="AN74" i="13"/>
  <c r="BB74" i="13"/>
  <c r="AQ74" i="13"/>
  <c r="BE74" i="13"/>
  <c r="AU74" i="13"/>
  <c r="BI74" i="13"/>
  <c r="AR74" i="13"/>
  <c r="BF74" i="13"/>
  <c r="AJ74" i="13"/>
  <c r="AX74" i="13"/>
  <c r="AS74" i="13"/>
  <c r="BG74" i="13"/>
  <c r="AK74" i="13"/>
  <c r="AY74" i="13"/>
  <c r="AL74" i="13"/>
  <c r="AZ74" i="13"/>
  <c r="AH76" i="13"/>
  <c r="AV76" i="13"/>
  <c r="BJ76" i="13"/>
  <c r="AK76" i="13"/>
  <c r="AY76" i="13"/>
  <c r="AL76" i="13"/>
  <c r="AZ76" i="13"/>
  <c r="AS76" i="13"/>
  <c r="BG76" i="13"/>
  <c r="AM76" i="13"/>
  <c r="BA76" i="13"/>
  <c r="AR76" i="13"/>
  <c r="BF76" i="13"/>
  <c r="AN76" i="13"/>
  <c r="BB76" i="13"/>
  <c r="AI76" i="13"/>
  <c r="AW76" i="13"/>
  <c r="AT76" i="13"/>
  <c r="BH76" i="13"/>
  <c r="AJ76" i="13"/>
  <c r="AX76" i="13"/>
  <c r="AP76" i="13"/>
  <c r="BD76" i="13"/>
  <c r="AO76" i="13"/>
  <c r="BC76" i="13"/>
  <c r="AU76" i="13"/>
  <c r="BI76" i="13"/>
  <c r="AQ76" i="13"/>
  <c r="BE76" i="13"/>
  <c r="AI65" i="13"/>
  <c r="AW65" i="13"/>
  <c r="AK67" i="13"/>
  <c r="AY67" i="13"/>
  <c r="AS65" i="13"/>
  <c r="BG65" i="13"/>
  <c r="AH67" i="13"/>
  <c r="AV67" i="13"/>
  <c r="BJ67" i="13"/>
  <c r="AH65" i="13"/>
  <c r="AV65" i="13"/>
  <c r="BJ65" i="13"/>
  <c r="AP67" i="13"/>
  <c r="BD67" i="13"/>
  <c r="AK65" i="13"/>
  <c r="AY65" i="13"/>
  <c r="AI67" i="13"/>
  <c r="AW67" i="13"/>
  <c r="AT67" i="13"/>
  <c r="BH67" i="13"/>
  <c r="AM67" i="13"/>
  <c r="BA67" i="13"/>
  <c r="AO65" i="13"/>
  <c r="BC65" i="13"/>
  <c r="AM65" i="13"/>
  <c r="BA65" i="13"/>
  <c r="AU65" i="13"/>
  <c r="BI65" i="13"/>
  <c r="AQ65" i="13"/>
  <c r="BE65" i="13"/>
  <c r="AT65" i="13"/>
  <c r="BH65" i="13"/>
  <c r="AP65" i="13"/>
  <c r="BD65" i="13"/>
  <c r="AL65" i="13"/>
  <c r="AZ65" i="13"/>
  <c r="AR65" i="13"/>
  <c r="BF65" i="13"/>
  <c r="AN65" i="13"/>
  <c r="BB65" i="13"/>
  <c r="AJ65" i="13"/>
  <c r="AX65" i="13"/>
  <c r="AU67" i="13"/>
  <c r="BI67" i="13"/>
  <c r="AQ67" i="13"/>
  <c r="BE67" i="13"/>
  <c r="AJ67" i="13"/>
  <c r="AX67" i="13"/>
  <c r="AR67" i="13"/>
  <c r="BF67" i="13"/>
  <c r="AS67" i="13"/>
  <c r="BG67" i="13"/>
  <c r="AO67" i="13"/>
  <c r="BC67" i="13"/>
  <c r="AL67" i="13"/>
  <c r="AZ67" i="13"/>
  <c r="AN67" i="13"/>
  <c r="BB67" i="13"/>
  <c r="AH68" i="13"/>
  <c r="AV68" i="13"/>
  <c r="BJ68" i="13"/>
  <c r="AK68" i="13"/>
  <c r="AY68" i="13"/>
  <c r="AN68" i="13"/>
  <c r="BB68" i="13"/>
  <c r="AQ68" i="13"/>
  <c r="BE68" i="13"/>
  <c r="AJ68" i="13"/>
  <c r="AX68" i="13"/>
  <c r="AM68" i="13"/>
  <c r="BA68" i="13"/>
  <c r="AU68" i="13"/>
  <c r="BI68" i="13"/>
  <c r="AI68" i="13"/>
  <c r="AW68" i="13"/>
  <c r="AR68" i="13"/>
  <c r="BF68" i="13"/>
  <c r="AO68" i="13"/>
  <c r="BC68" i="13"/>
  <c r="AS68" i="13"/>
  <c r="BG68" i="13"/>
  <c r="AL68" i="13"/>
  <c r="AZ68" i="13"/>
  <c r="AT68" i="13"/>
  <c r="BH68" i="13"/>
  <c r="AT66" i="13"/>
  <c r="BH66" i="13"/>
  <c r="AH66" i="13"/>
  <c r="AV66" i="13"/>
  <c r="BJ66" i="13"/>
  <c r="AL66" i="13"/>
  <c r="AZ66" i="13"/>
  <c r="AQ66" i="13"/>
  <c r="BE66" i="13"/>
  <c r="AM66" i="13"/>
  <c r="BA66" i="13"/>
  <c r="AI66" i="13"/>
  <c r="AW66" i="13"/>
  <c r="AS66" i="13"/>
  <c r="BG66" i="13"/>
  <c r="AO66" i="13"/>
  <c r="BC66" i="13"/>
  <c r="AK66" i="13"/>
  <c r="AY66" i="13"/>
  <c r="AP66" i="13"/>
  <c r="BD66" i="13"/>
  <c r="AJ66" i="13"/>
  <c r="AX66" i="13"/>
  <c r="AR66" i="13"/>
  <c r="BF66" i="13"/>
  <c r="AN66" i="13"/>
  <c r="BB66" i="13"/>
  <c r="AU66" i="13"/>
  <c r="BI66" i="13"/>
  <c r="AP68" i="13"/>
  <c r="BD68" i="13"/>
  <c r="AI41" i="13"/>
  <c r="AW41" i="13"/>
  <c r="AR43" i="13"/>
  <c r="BF43" i="13"/>
  <c r="AN41" i="13"/>
  <c r="BB41" i="13"/>
  <c r="AH43" i="13"/>
  <c r="AV43" i="13"/>
  <c r="BJ43" i="13"/>
  <c r="AH41" i="13"/>
  <c r="AV41" i="13"/>
  <c r="BJ41" i="13"/>
  <c r="AQ41" i="13"/>
  <c r="BE41" i="13"/>
  <c r="AP43" i="13"/>
  <c r="BD43" i="13"/>
  <c r="AL43" i="13"/>
  <c r="AZ43" i="13"/>
  <c r="AS43" i="13"/>
  <c r="BG43" i="13"/>
  <c r="AI43" i="13"/>
  <c r="AW43" i="13"/>
  <c r="AN43" i="13"/>
  <c r="BB43" i="13"/>
  <c r="AU43" i="13"/>
  <c r="BI43" i="13"/>
  <c r="AT41" i="13"/>
  <c r="BH41" i="13"/>
  <c r="AK43" i="13"/>
  <c r="AY43" i="13"/>
  <c r="AO43" i="13"/>
  <c r="BC43" i="13"/>
  <c r="AJ43" i="13"/>
  <c r="AX43" i="13"/>
  <c r="AM43" i="13"/>
  <c r="BA43" i="13"/>
  <c r="AQ43" i="13"/>
  <c r="BE43" i="13"/>
  <c r="AT43" i="13"/>
  <c r="BH43" i="13"/>
  <c r="AU41" i="13"/>
  <c r="BI41" i="13"/>
  <c r="AK41" i="13"/>
  <c r="AY41" i="13"/>
  <c r="AL41" i="13"/>
  <c r="AZ41" i="13"/>
  <c r="AR41" i="13"/>
  <c r="BF41" i="13"/>
  <c r="AS41" i="13"/>
  <c r="BG41" i="13"/>
  <c r="AP41" i="13"/>
  <c r="BD41" i="13"/>
  <c r="AM41" i="13"/>
  <c r="BA41" i="13"/>
  <c r="AJ41" i="13"/>
  <c r="AX41" i="13"/>
  <c r="AO41" i="13"/>
  <c r="BC41" i="13"/>
  <c r="AP42" i="13"/>
  <c r="BD42" i="13"/>
  <c r="AH42" i="13"/>
  <c r="AV42" i="13"/>
  <c r="BJ42" i="13"/>
  <c r="AQ42" i="13"/>
  <c r="BE42" i="13"/>
  <c r="AK42" i="13"/>
  <c r="AY42" i="13"/>
  <c r="AS42" i="13"/>
  <c r="BG42" i="13"/>
  <c r="AI42" i="13"/>
  <c r="AW42" i="13"/>
  <c r="AN42" i="13"/>
  <c r="BB42" i="13"/>
  <c r="AU42" i="13"/>
  <c r="BI42" i="13"/>
  <c r="AR42" i="13"/>
  <c r="BF42" i="13"/>
  <c r="AO42" i="13"/>
  <c r="BC42" i="13"/>
  <c r="AL42" i="13"/>
  <c r="AZ42" i="13"/>
  <c r="AT42" i="13"/>
  <c r="BH42" i="13"/>
  <c r="AM42" i="13"/>
  <c r="BA42" i="13"/>
  <c r="AJ42" i="13"/>
  <c r="AX42" i="13"/>
  <c r="AH44" i="13"/>
  <c r="AV44" i="13"/>
  <c r="BJ44" i="13"/>
  <c r="AN44" i="13"/>
  <c r="BB44" i="13"/>
  <c r="AQ44" i="13"/>
  <c r="BE44" i="13"/>
  <c r="AU44" i="13"/>
  <c r="BI44" i="13"/>
  <c r="AL44" i="13"/>
  <c r="AZ44" i="13"/>
  <c r="AO44" i="13"/>
  <c r="BC44" i="13"/>
  <c r="AI44" i="13"/>
  <c r="AW44" i="13"/>
  <c r="AT44" i="13"/>
  <c r="BH44" i="13"/>
  <c r="AM44" i="13"/>
  <c r="BA44" i="13"/>
  <c r="AJ44" i="13"/>
  <c r="AX44" i="13"/>
  <c r="AS44" i="13"/>
  <c r="BG44" i="13"/>
  <c r="AR44" i="13"/>
  <c r="BF44" i="13"/>
  <c r="AK44" i="13"/>
  <c r="AY44" i="13"/>
  <c r="AP44" i="13"/>
  <c r="BD44" i="13"/>
  <c r="AL59" i="13"/>
  <c r="AZ59" i="13"/>
  <c r="AQ59" i="13"/>
  <c r="BE59" i="13"/>
  <c r="AU59" i="13"/>
  <c r="BI59" i="13"/>
  <c r="AJ59" i="13"/>
  <c r="AX59" i="13"/>
  <c r="AP57" i="13"/>
  <c r="BD57" i="13"/>
  <c r="AP59" i="13"/>
  <c r="BD59" i="13"/>
  <c r="AT59" i="13"/>
  <c r="BH59" i="13"/>
  <c r="AH63" i="13"/>
  <c r="AV63" i="13"/>
  <c r="BJ63" i="13"/>
  <c r="AH59" i="13"/>
  <c r="AV59" i="13"/>
  <c r="BJ59" i="13"/>
  <c r="AH57" i="13"/>
  <c r="AV57" i="13"/>
  <c r="BJ57" i="13"/>
  <c r="AH61" i="13"/>
  <c r="AV61" i="13"/>
  <c r="BJ61" i="13"/>
  <c r="AJ61" i="13"/>
  <c r="AX61" i="13"/>
  <c r="AP63" i="13"/>
  <c r="BD63" i="13"/>
  <c r="AT63" i="13"/>
  <c r="BH63" i="13"/>
  <c r="AL63" i="13"/>
  <c r="AZ63" i="13"/>
  <c r="AN63" i="13"/>
  <c r="BB63" i="13"/>
  <c r="AJ63" i="13"/>
  <c r="AX63" i="13"/>
  <c r="AR63" i="13"/>
  <c r="BF63" i="13"/>
  <c r="AL57" i="13"/>
  <c r="AZ57" i="13"/>
  <c r="AI63" i="13"/>
  <c r="AW63" i="13"/>
  <c r="AM63" i="13"/>
  <c r="BA63" i="13"/>
  <c r="AQ63" i="13"/>
  <c r="BE63" i="13"/>
  <c r="AU63" i="13"/>
  <c r="BI63" i="13"/>
  <c r="AR59" i="13"/>
  <c r="BF59" i="13"/>
  <c r="AK63" i="13"/>
  <c r="AY63" i="13"/>
  <c r="AO63" i="13"/>
  <c r="BC63" i="13"/>
  <c r="AS63" i="13"/>
  <c r="BG63" i="13"/>
  <c r="AS57" i="13"/>
  <c r="BG57" i="13"/>
  <c r="AR61" i="13"/>
  <c r="BF61" i="13"/>
  <c r="AN61" i="13"/>
  <c r="BB61" i="13"/>
  <c r="AN59" i="13"/>
  <c r="BB59" i="13"/>
  <c r="AP61" i="13"/>
  <c r="BD61" i="13"/>
  <c r="AQ57" i="13"/>
  <c r="BE57" i="13"/>
  <c r="AL61" i="13"/>
  <c r="AZ61" i="13"/>
  <c r="AT61" i="13"/>
  <c r="BH61" i="13"/>
  <c r="AU57" i="13"/>
  <c r="BI57" i="13"/>
  <c r="AN57" i="13"/>
  <c r="BB57" i="13"/>
  <c r="AK61" i="13"/>
  <c r="AY61" i="13"/>
  <c r="AO61" i="13"/>
  <c r="BC61" i="13"/>
  <c r="AS61" i="13"/>
  <c r="BG61" i="13"/>
  <c r="AI61" i="13"/>
  <c r="AW61" i="13"/>
  <c r="AM61" i="13"/>
  <c r="BA61" i="13"/>
  <c r="AQ61" i="13"/>
  <c r="BE61" i="13"/>
  <c r="AU61" i="13"/>
  <c r="BI61" i="13"/>
  <c r="AM59" i="13"/>
  <c r="BA59" i="13"/>
  <c r="AI59" i="13"/>
  <c r="AW59" i="13"/>
  <c r="AT57" i="13"/>
  <c r="BH57" i="13"/>
  <c r="AM57" i="13"/>
  <c r="BA57" i="13"/>
  <c r="AS59" i="13"/>
  <c r="BG59" i="13"/>
  <c r="AO59" i="13"/>
  <c r="BC59" i="13"/>
  <c r="AK59" i="13"/>
  <c r="AY59" i="13"/>
  <c r="AR57" i="13"/>
  <c r="BF57" i="13"/>
  <c r="AO57" i="13"/>
  <c r="BC57" i="13"/>
  <c r="AJ57" i="13"/>
  <c r="AX57" i="13"/>
  <c r="AI57" i="13"/>
  <c r="AW57" i="13"/>
  <c r="AK57" i="13"/>
  <c r="AY57" i="13"/>
  <c r="AN58" i="13"/>
  <c r="BB58" i="13"/>
  <c r="AH58" i="13"/>
  <c r="AV58" i="13"/>
  <c r="BJ58" i="13"/>
  <c r="AU58" i="13"/>
  <c r="BI58" i="13"/>
  <c r="AQ58" i="13"/>
  <c r="BE58" i="13"/>
  <c r="AT58" i="13"/>
  <c r="BH58" i="13"/>
  <c r="AP58" i="13"/>
  <c r="BD58" i="13"/>
  <c r="AM58" i="13"/>
  <c r="BA58" i="13"/>
  <c r="AI58" i="13"/>
  <c r="AW58" i="13"/>
  <c r="AS58" i="13"/>
  <c r="BG58" i="13"/>
  <c r="AL58" i="13"/>
  <c r="AZ58" i="13"/>
  <c r="AK58" i="13"/>
  <c r="AY58" i="13"/>
  <c r="AO58" i="13"/>
  <c r="BC58" i="13"/>
  <c r="AR58" i="13"/>
  <c r="BF58" i="13"/>
  <c r="AH60" i="13"/>
  <c r="AV60" i="13"/>
  <c r="BJ60" i="13"/>
  <c r="AS60" i="13"/>
  <c r="BG60" i="13"/>
  <c r="AM60" i="13"/>
  <c r="BA60" i="13"/>
  <c r="AU60" i="13"/>
  <c r="BI60" i="13"/>
  <c r="AJ60" i="13"/>
  <c r="AX60" i="13"/>
  <c r="AK60" i="13"/>
  <c r="AY60" i="13"/>
  <c r="AO60" i="13"/>
  <c r="BC60" i="13"/>
  <c r="AN60" i="13"/>
  <c r="BB60" i="13"/>
  <c r="AT60" i="13"/>
  <c r="BH60" i="13"/>
  <c r="AL60" i="13"/>
  <c r="AZ60" i="13"/>
  <c r="AR60" i="13"/>
  <c r="BF60" i="13"/>
  <c r="AQ60" i="13"/>
  <c r="BE60" i="13"/>
  <c r="AP60" i="13"/>
  <c r="BD60" i="13"/>
  <c r="AL64" i="13"/>
  <c r="AZ64" i="13"/>
  <c r="AH64" i="13"/>
  <c r="AV64" i="13"/>
  <c r="BJ64" i="13"/>
  <c r="AJ64" i="13"/>
  <c r="AX64" i="13"/>
  <c r="AM64" i="13"/>
  <c r="BA64" i="13"/>
  <c r="AR64" i="13"/>
  <c r="BF64" i="13"/>
  <c r="AK64" i="13"/>
  <c r="AY64" i="13"/>
  <c r="AQ64" i="13"/>
  <c r="BE64" i="13"/>
  <c r="AT64" i="13"/>
  <c r="BH64" i="13"/>
  <c r="AU64" i="13"/>
  <c r="BI64" i="13"/>
  <c r="AI64" i="13"/>
  <c r="AW64" i="13"/>
  <c r="AS64" i="13"/>
  <c r="BG64" i="13"/>
  <c r="AP64" i="13"/>
  <c r="BD64" i="13"/>
  <c r="AO64" i="13"/>
  <c r="BC64" i="13"/>
  <c r="AN64" i="13"/>
  <c r="BB64" i="13"/>
  <c r="AN62" i="13"/>
  <c r="BB62" i="13"/>
  <c r="AH62" i="13"/>
  <c r="AV62" i="13"/>
  <c r="BJ62" i="13"/>
  <c r="AI62" i="13"/>
  <c r="AW62" i="13"/>
  <c r="AU62" i="13"/>
  <c r="BI62" i="13"/>
  <c r="AM62" i="13"/>
  <c r="BA62" i="13"/>
  <c r="AP62" i="13"/>
  <c r="BD62" i="13"/>
  <c r="AT62" i="13"/>
  <c r="BH62" i="13"/>
  <c r="AQ62" i="13"/>
  <c r="BE62" i="13"/>
  <c r="AO62" i="13"/>
  <c r="BC62" i="13"/>
  <c r="AL62" i="13"/>
  <c r="AZ62" i="13"/>
  <c r="AS62" i="13"/>
  <c r="BG62" i="13"/>
  <c r="AK62" i="13"/>
  <c r="AY62" i="13"/>
  <c r="AJ62" i="13"/>
  <c r="AX62" i="13"/>
  <c r="AR62" i="13"/>
  <c r="BF62" i="13"/>
  <c r="AI60" i="13"/>
  <c r="AW60" i="13"/>
  <c r="AJ58" i="13"/>
  <c r="AX58" i="13"/>
  <c r="AO53" i="13"/>
  <c r="BC53" i="13"/>
  <c r="AI55" i="13"/>
  <c r="AW55" i="13"/>
  <c r="AM55" i="13"/>
  <c r="BA55" i="13"/>
  <c r="AQ55" i="13"/>
  <c r="BE55" i="13"/>
  <c r="AU55" i="13"/>
  <c r="BI55" i="13"/>
  <c r="AI53" i="13"/>
  <c r="AW53" i="13"/>
  <c r="AM53" i="13"/>
  <c r="BA53" i="13"/>
  <c r="AJ55" i="13"/>
  <c r="AX55" i="13"/>
  <c r="AH55" i="13"/>
  <c r="AV55" i="13"/>
  <c r="BJ55" i="13"/>
  <c r="AH53" i="13"/>
  <c r="AV53" i="13"/>
  <c r="BJ53" i="13"/>
  <c r="AL53" i="13"/>
  <c r="AZ53" i="13"/>
  <c r="AR53" i="13"/>
  <c r="BF53" i="13"/>
  <c r="AN55" i="13"/>
  <c r="BB55" i="13"/>
  <c r="AT53" i="13"/>
  <c r="BH53" i="13"/>
  <c r="AO55" i="13"/>
  <c r="BC55" i="13"/>
  <c r="AU53" i="13"/>
  <c r="BI53" i="13"/>
  <c r="AQ53" i="13"/>
  <c r="BE53" i="13"/>
  <c r="AN53" i="13"/>
  <c r="BB53" i="13"/>
  <c r="AK53" i="13"/>
  <c r="AY53" i="13"/>
  <c r="AR55" i="13"/>
  <c r="BF55" i="13"/>
  <c r="AJ53" i="13"/>
  <c r="AX53" i="13"/>
  <c r="AK55" i="13"/>
  <c r="AY55" i="13"/>
  <c r="AS55" i="13"/>
  <c r="BG55" i="13"/>
  <c r="AS53" i="13"/>
  <c r="BG53" i="13"/>
  <c r="AP53" i="13"/>
  <c r="BD53" i="13"/>
  <c r="AT55" i="13"/>
  <c r="BH55" i="13"/>
  <c r="AP55" i="13"/>
  <c r="BD55" i="13"/>
  <c r="AL55" i="13"/>
  <c r="AZ55" i="13"/>
  <c r="AO54" i="13"/>
  <c r="BC54" i="13"/>
  <c r="AR54" i="13"/>
  <c r="BF54" i="13"/>
  <c r="AJ54" i="13"/>
  <c r="AX54" i="13"/>
  <c r="AP54" i="13"/>
  <c r="BD54" i="13"/>
  <c r="AT54" i="13"/>
  <c r="BH54" i="13"/>
  <c r="AL54" i="13"/>
  <c r="AZ54" i="13"/>
  <c r="AI54" i="13"/>
  <c r="AW54" i="13"/>
  <c r="AQ54" i="13"/>
  <c r="BE54" i="13"/>
  <c r="AN54" i="13"/>
  <c r="BB54" i="13"/>
  <c r="AK54" i="13"/>
  <c r="AY54" i="13"/>
  <c r="AS54" i="13"/>
  <c r="BG54" i="13"/>
  <c r="AM54" i="13"/>
  <c r="BA54" i="13"/>
  <c r="AU54" i="13"/>
  <c r="BI54" i="13"/>
  <c r="AH56" i="13"/>
  <c r="AV56" i="13"/>
  <c r="BJ56" i="13"/>
  <c r="AK56" i="13"/>
  <c r="AY56" i="13"/>
  <c r="AQ56" i="13"/>
  <c r="BE56" i="13"/>
  <c r="AN56" i="13"/>
  <c r="BB56" i="13"/>
  <c r="AU56" i="13"/>
  <c r="BI56" i="13"/>
  <c r="AP56" i="13"/>
  <c r="BD56" i="13"/>
  <c r="AJ56" i="13"/>
  <c r="AX56" i="13"/>
  <c r="AL56" i="13"/>
  <c r="AZ56" i="13"/>
  <c r="AI56" i="13"/>
  <c r="AW56" i="13"/>
  <c r="AR56" i="13"/>
  <c r="BF56" i="13"/>
  <c r="AO56" i="13"/>
  <c r="BC56" i="13"/>
  <c r="AT56" i="13"/>
  <c r="BH56" i="13"/>
  <c r="AS56" i="13"/>
  <c r="BG56" i="13"/>
  <c r="AM56" i="13"/>
  <c r="BA56" i="13"/>
  <c r="AH54" i="13"/>
  <c r="AV54" i="13"/>
  <c r="BJ54" i="13"/>
  <c r="AI133" i="13"/>
  <c r="AW133" i="13"/>
  <c r="AJ133" i="13"/>
  <c r="AX133" i="13"/>
  <c r="AK133" i="13"/>
  <c r="AY133" i="13"/>
  <c r="AL133" i="13"/>
  <c r="AZ133" i="13"/>
  <c r="AM133" i="13"/>
  <c r="BA133" i="13"/>
  <c r="AN133" i="13"/>
  <c r="BB133" i="13"/>
  <c r="AO133" i="13"/>
  <c r="BC133" i="13"/>
  <c r="AP133" i="13"/>
  <c r="BD133" i="13"/>
  <c r="AQ133" i="13"/>
  <c r="BE133" i="13"/>
  <c r="AR133" i="13"/>
  <c r="BF133" i="13"/>
  <c r="AS133" i="13"/>
  <c r="BG133" i="13"/>
  <c r="AT133" i="13"/>
  <c r="BH133" i="13"/>
  <c r="AU133" i="13"/>
  <c r="BI133" i="13"/>
  <c r="AH133" i="13"/>
  <c r="AV133" i="13"/>
  <c r="BJ133" i="13"/>
  <c r="AI134" i="13"/>
  <c r="AW134" i="13"/>
  <c r="AJ134" i="13"/>
  <c r="AX134" i="13"/>
  <c r="AK134" i="13"/>
  <c r="AY134" i="13"/>
  <c r="AL134" i="13"/>
  <c r="AZ134" i="13"/>
  <c r="AM134" i="13"/>
  <c r="BA134" i="13"/>
  <c r="AN134" i="13"/>
  <c r="BB134" i="13"/>
  <c r="AO134" i="13"/>
  <c r="BC134" i="13"/>
  <c r="AP134" i="13"/>
  <c r="BD134" i="13"/>
  <c r="AQ134" i="13"/>
  <c r="BE134" i="13"/>
  <c r="AR134" i="13"/>
  <c r="BF134" i="13"/>
  <c r="AS134" i="13"/>
  <c r="BG134" i="13"/>
  <c r="AT134" i="13"/>
  <c r="BH134" i="13"/>
  <c r="AU134" i="13"/>
  <c r="BI134" i="13"/>
  <c r="AH134" i="13"/>
  <c r="AV134" i="13"/>
  <c r="BJ134" i="13"/>
  <c r="AI135" i="13"/>
  <c r="AW135" i="13"/>
  <c r="AJ135" i="13"/>
  <c r="AX135" i="13"/>
  <c r="AK135" i="13"/>
  <c r="AY135" i="13"/>
  <c r="AL135" i="13"/>
  <c r="AZ135" i="13"/>
  <c r="AM135" i="13"/>
  <c r="BA135" i="13"/>
  <c r="AN135" i="13"/>
  <c r="BB135" i="13"/>
  <c r="AO135" i="13"/>
  <c r="BC135" i="13"/>
  <c r="AP135" i="13"/>
  <c r="BD135" i="13"/>
  <c r="AQ135" i="13"/>
  <c r="BE135" i="13"/>
  <c r="AR135" i="13"/>
  <c r="BF135" i="13"/>
  <c r="AS135" i="13"/>
  <c r="BG135" i="13"/>
  <c r="AT135" i="13"/>
  <c r="BH135" i="13"/>
  <c r="AU135" i="13"/>
  <c r="BI135" i="13"/>
  <c r="AH135" i="13"/>
  <c r="AV135" i="13"/>
  <c r="BJ135" i="13"/>
  <c r="AI136" i="13"/>
  <c r="AW136" i="13"/>
  <c r="AJ136" i="13"/>
  <c r="AX136" i="13"/>
  <c r="AK136" i="13"/>
  <c r="AY136" i="13"/>
  <c r="AL136" i="13"/>
  <c r="AZ136" i="13"/>
  <c r="AM136" i="13"/>
  <c r="BA136" i="13"/>
  <c r="AN136" i="13"/>
  <c r="BB136" i="13"/>
  <c r="AO136" i="13"/>
  <c r="BC136" i="13"/>
  <c r="AP136" i="13"/>
  <c r="BD136" i="13"/>
  <c r="AQ136" i="13"/>
  <c r="BE136" i="13"/>
  <c r="AR136" i="13"/>
  <c r="BF136" i="13"/>
  <c r="AS136" i="13"/>
  <c r="BG136" i="13"/>
  <c r="AT136" i="13"/>
  <c r="BH136" i="13"/>
  <c r="AU136" i="13"/>
  <c r="BI136" i="13"/>
  <c r="AH136" i="13"/>
  <c r="AV136" i="13"/>
  <c r="BJ136" i="13"/>
  <c r="AI125" i="13"/>
  <c r="AW125" i="13"/>
  <c r="AJ125" i="13"/>
  <c r="AX125" i="13"/>
  <c r="AK125" i="13"/>
  <c r="AY125" i="13"/>
  <c r="AL125" i="13"/>
  <c r="AZ125" i="13"/>
  <c r="AM125" i="13"/>
  <c r="BA125" i="13"/>
  <c r="AN125" i="13"/>
  <c r="BB125" i="13"/>
  <c r="AO125" i="13"/>
  <c r="BC125" i="13"/>
  <c r="AP125" i="13"/>
  <c r="BD125" i="13"/>
  <c r="AQ125" i="13"/>
  <c r="BE125" i="13"/>
  <c r="AR125" i="13"/>
  <c r="BF125" i="13"/>
  <c r="AS125" i="13"/>
  <c r="BG125" i="13"/>
  <c r="AT125" i="13"/>
  <c r="BH125" i="13"/>
  <c r="AU125" i="13"/>
  <c r="BI125" i="13"/>
  <c r="AH125" i="13"/>
  <c r="AV125" i="13"/>
  <c r="BJ125" i="13"/>
  <c r="AI126" i="13"/>
  <c r="AW126" i="13"/>
  <c r="AJ126" i="13"/>
  <c r="AX126" i="13"/>
  <c r="AK126" i="13"/>
  <c r="AY126" i="13"/>
  <c r="AL126" i="13"/>
  <c r="AZ126" i="13"/>
  <c r="AM126" i="13"/>
  <c r="BA126" i="13"/>
  <c r="AN126" i="13"/>
  <c r="BB126" i="13"/>
  <c r="AO126" i="13"/>
  <c r="BC126" i="13"/>
  <c r="AP126" i="13"/>
  <c r="BD126" i="13"/>
  <c r="AQ126" i="13"/>
  <c r="BE126" i="13"/>
  <c r="AR126" i="13"/>
  <c r="BF126" i="13"/>
  <c r="AS126" i="13"/>
  <c r="BG126" i="13"/>
  <c r="AT126" i="13"/>
  <c r="BH126" i="13"/>
  <c r="AU126" i="13"/>
  <c r="BI126" i="13"/>
  <c r="AH126" i="13"/>
  <c r="AV126" i="13"/>
  <c r="BJ126" i="13"/>
  <c r="AI127" i="13"/>
  <c r="AW127" i="13"/>
  <c r="AJ127" i="13"/>
  <c r="AX127" i="13"/>
  <c r="AK127" i="13"/>
  <c r="AY127" i="13"/>
  <c r="AL127" i="13"/>
  <c r="AZ127" i="13"/>
  <c r="AM127" i="13"/>
  <c r="BA127" i="13"/>
  <c r="AN127" i="13"/>
  <c r="BB127" i="13"/>
  <c r="AO127" i="13"/>
  <c r="BC127" i="13"/>
  <c r="AP127" i="13"/>
  <c r="BD127" i="13"/>
  <c r="AQ127" i="13"/>
  <c r="BE127" i="13"/>
  <c r="AR127" i="13"/>
  <c r="BF127" i="13"/>
  <c r="AS127" i="13"/>
  <c r="BG127" i="13"/>
  <c r="AT127" i="13"/>
  <c r="BH127" i="13"/>
  <c r="AU127" i="13"/>
  <c r="BI127" i="13"/>
  <c r="AH127" i="13"/>
  <c r="AV127" i="13"/>
  <c r="BJ127" i="13"/>
  <c r="AI128" i="13"/>
  <c r="AW128" i="13"/>
  <c r="AJ128" i="13"/>
  <c r="AX128" i="13"/>
  <c r="AK128" i="13"/>
  <c r="AY128" i="13"/>
  <c r="AL128" i="13"/>
  <c r="AZ128" i="13"/>
  <c r="AM128" i="13"/>
  <c r="BA128" i="13"/>
  <c r="AN128" i="13"/>
  <c r="BB128" i="13"/>
  <c r="AO128" i="13"/>
  <c r="BC128" i="13"/>
  <c r="AP128" i="13"/>
  <c r="BD128" i="13"/>
  <c r="AQ128" i="13"/>
  <c r="BE128" i="13"/>
  <c r="AR128" i="13"/>
  <c r="BF128" i="13"/>
  <c r="AS128" i="13"/>
  <c r="BG128" i="13"/>
  <c r="AT128" i="13"/>
  <c r="BH128" i="13"/>
  <c r="AU128" i="13"/>
  <c r="BI128" i="13"/>
  <c r="AH128" i="13"/>
  <c r="AV128" i="13"/>
  <c r="BJ128" i="13"/>
  <c r="AI137" i="13"/>
  <c r="AW137" i="13"/>
  <c r="AJ137" i="13"/>
  <c r="AX137" i="13"/>
  <c r="AK137" i="13"/>
  <c r="AY137" i="13"/>
  <c r="AL137" i="13"/>
  <c r="AZ137" i="13"/>
  <c r="AM137" i="13"/>
  <c r="BA137" i="13"/>
  <c r="AN137" i="13"/>
  <c r="BB137" i="13"/>
  <c r="AO137" i="13"/>
  <c r="BC137" i="13"/>
  <c r="AP137" i="13"/>
  <c r="BD137" i="13"/>
  <c r="AQ137" i="13"/>
  <c r="BE137" i="13"/>
  <c r="AR137" i="13"/>
  <c r="BF137" i="13"/>
  <c r="AS137" i="13"/>
  <c r="BG137" i="13"/>
  <c r="AT137" i="13"/>
  <c r="BH137" i="13"/>
  <c r="AU137" i="13"/>
  <c r="BI137" i="13"/>
  <c r="AH137" i="13"/>
  <c r="AV137" i="13"/>
  <c r="BJ137" i="13"/>
  <c r="AI138" i="13"/>
  <c r="AW138" i="13"/>
  <c r="AJ138" i="13"/>
  <c r="AX138" i="13"/>
  <c r="AK138" i="13"/>
  <c r="AY138" i="13"/>
  <c r="AL138" i="13"/>
  <c r="AZ138" i="13"/>
  <c r="AM138" i="13"/>
  <c r="BA138" i="13"/>
  <c r="AN138" i="13"/>
  <c r="BB138" i="13"/>
  <c r="AO138" i="13"/>
  <c r="BC138" i="13"/>
  <c r="AP138" i="13"/>
  <c r="BD138" i="13"/>
  <c r="AQ138" i="13"/>
  <c r="BE138" i="13"/>
  <c r="AR138" i="13"/>
  <c r="BF138" i="13"/>
  <c r="AS138" i="13"/>
  <c r="BG138" i="13"/>
  <c r="AT138" i="13"/>
  <c r="BH138" i="13"/>
  <c r="AU138" i="13"/>
  <c r="BI138" i="13"/>
  <c r="AH138" i="13"/>
  <c r="AV138" i="13"/>
  <c r="BJ138" i="13"/>
  <c r="AI139" i="13"/>
  <c r="AW139" i="13"/>
  <c r="AJ139" i="13"/>
  <c r="AX139" i="13"/>
  <c r="AK139" i="13"/>
  <c r="AY139" i="13"/>
  <c r="AL139" i="13"/>
  <c r="AZ139" i="13"/>
  <c r="AM139" i="13"/>
  <c r="BA139" i="13"/>
  <c r="AN139" i="13"/>
  <c r="BB139" i="13"/>
  <c r="AO139" i="13"/>
  <c r="BC139" i="13"/>
  <c r="AP139" i="13"/>
  <c r="BD139" i="13"/>
  <c r="AQ139" i="13"/>
  <c r="BE139" i="13"/>
  <c r="AR139" i="13"/>
  <c r="BF139" i="13"/>
  <c r="AS139" i="13"/>
  <c r="BG139" i="13"/>
  <c r="AT139" i="13"/>
  <c r="BH139" i="13"/>
  <c r="AU139" i="13"/>
  <c r="BI139" i="13"/>
  <c r="AH139" i="13"/>
  <c r="AV139" i="13"/>
  <c r="BJ139" i="13"/>
  <c r="AI140" i="13"/>
  <c r="AW140" i="13"/>
  <c r="AJ140" i="13"/>
  <c r="AX140" i="13"/>
  <c r="AK140" i="13"/>
  <c r="AY140" i="13"/>
  <c r="AL140" i="13"/>
  <c r="AZ140" i="13"/>
  <c r="AM140" i="13"/>
  <c r="BA140" i="13"/>
  <c r="AN140" i="13"/>
  <c r="BB140" i="13"/>
  <c r="AO140" i="13"/>
  <c r="BC140" i="13"/>
  <c r="AP140" i="13"/>
  <c r="BD140" i="13"/>
  <c r="AQ140" i="13"/>
  <c r="BE140" i="13"/>
  <c r="AR140" i="13"/>
  <c r="BF140" i="13"/>
  <c r="AS140" i="13"/>
  <c r="BG140" i="13"/>
  <c r="AT140" i="13"/>
  <c r="BH140" i="13"/>
  <c r="AU140" i="13"/>
  <c r="BI140" i="13"/>
  <c r="AH140" i="13"/>
  <c r="AV140" i="13"/>
  <c r="BJ140" i="13"/>
  <c r="AI121" i="13"/>
  <c r="AW121" i="13"/>
  <c r="AJ121" i="13"/>
  <c r="AX121" i="13"/>
  <c r="AK121" i="13"/>
  <c r="AY121" i="13"/>
  <c r="AL121" i="13"/>
  <c r="AZ121" i="13"/>
  <c r="AM121" i="13"/>
  <c r="BA121" i="13"/>
  <c r="AN121" i="13"/>
  <c r="BB121" i="13"/>
  <c r="AO121" i="13"/>
  <c r="BC121" i="13"/>
  <c r="AP121" i="13"/>
  <c r="BD121" i="13"/>
  <c r="AQ121" i="13"/>
  <c r="BE121" i="13"/>
  <c r="AR121" i="13"/>
  <c r="BF121" i="13"/>
  <c r="AS121" i="13"/>
  <c r="BG121" i="13"/>
  <c r="AT121" i="13"/>
  <c r="BH121" i="13"/>
  <c r="AU121" i="13"/>
  <c r="BI121" i="13"/>
  <c r="AH121" i="13"/>
  <c r="AV121" i="13"/>
  <c r="BJ121" i="13"/>
  <c r="AI122" i="13"/>
  <c r="AW122" i="13"/>
  <c r="AJ122" i="13"/>
  <c r="AX122" i="13"/>
  <c r="AK122" i="13"/>
  <c r="AY122" i="13"/>
  <c r="AL122" i="13"/>
  <c r="AZ122" i="13"/>
  <c r="AM122" i="13"/>
  <c r="BA122" i="13"/>
  <c r="AN122" i="13"/>
  <c r="BB122" i="13"/>
  <c r="AO122" i="13"/>
  <c r="BC122" i="13"/>
  <c r="AP122" i="13"/>
  <c r="BD122" i="13"/>
  <c r="AQ122" i="13"/>
  <c r="BE122" i="13"/>
  <c r="AR122" i="13"/>
  <c r="BF122" i="13"/>
  <c r="AS122" i="13"/>
  <c r="BG122" i="13"/>
  <c r="AT122" i="13"/>
  <c r="BH122" i="13"/>
  <c r="AU122" i="13"/>
  <c r="BI122" i="13"/>
  <c r="AH122" i="13"/>
  <c r="AV122" i="13"/>
  <c r="BJ122" i="13"/>
  <c r="AI123" i="13"/>
  <c r="AW123" i="13"/>
  <c r="AJ123" i="13"/>
  <c r="AX123" i="13"/>
  <c r="AK123" i="13"/>
  <c r="AY123" i="13"/>
  <c r="AL123" i="13"/>
  <c r="AZ123" i="13"/>
  <c r="AM123" i="13"/>
  <c r="BA123" i="13"/>
  <c r="AN123" i="13"/>
  <c r="BB123" i="13"/>
  <c r="AO123" i="13"/>
  <c r="BC123" i="13"/>
  <c r="AP123" i="13"/>
  <c r="BD123" i="13"/>
  <c r="AQ123" i="13"/>
  <c r="BE123" i="13"/>
  <c r="AR123" i="13"/>
  <c r="BF123" i="13"/>
  <c r="AS123" i="13"/>
  <c r="BG123" i="13"/>
  <c r="AT123" i="13"/>
  <c r="BH123" i="13"/>
  <c r="AU123" i="13"/>
  <c r="BI123" i="13"/>
  <c r="AH123" i="13"/>
  <c r="AV123" i="13"/>
  <c r="BJ123" i="13"/>
  <c r="AI124" i="13"/>
  <c r="AW124" i="13"/>
  <c r="AJ124" i="13"/>
  <c r="AX124" i="13"/>
  <c r="AK124" i="13"/>
  <c r="AY124" i="13"/>
  <c r="AL124" i="13"/>
  <c r="AZ124" i="13"/>
  <c r="AM124" i="13"/>
  <c r="BA124" i="13"/>
  <c r="AN124" i="13"/>
  <c r="BB124" i="13"/>
  <c r="AO124" i="13"/>
  <c r="BC124" i="13"/>
  <c r="AP124" i="13"/>
  <c r="BD124" i="13"/>
  <c r="AQ124" i="13"/>
  <c r="BE124" i="13"/>
  <c r="AR124" i="13"/>
  <c r="BF124" i="13"/>
  <c r="AS124" i="13"/>
  <c r="BG124" i="13"/>
  <c r="AT124" i="13"/>
  <c r="BH124" i="13"/>
  <c r="AU124" i="13"/>
  <c r="BI124" i="13"/>
  <c r="AH124" i="13"/>
  <c r="AV124" i="13"/>
  <c r="BJ124" i="13"/>
  <c r="AI129" i="13"/>
  <c r="AW129" i="13"/>
  <c r="AJ129" i="13"/>
  <c r="AX129" i="13"/>
  <c r="AK129" i="13"/>
  <c r="AY129" i="13"/>
  <c r="AL129" i="13"/>
  <c r="AZ129" i="13"/>
  <c r="AM129" i="13"/>
  <c r="BA129" i="13"/>
  <c r="AN129" i="13"/>
  <c r="BB129" i="13"/>
  <c r="AO129" i="13"/>
  <c r="BC129" i="13"/>
  <c r="AP129" i="13"/>
  <c r="BD129" i="13"/>
  <c r="AQ129" i="13"/>
  <c r="BE129" i="13"/>
  <c r="AR129" i="13"/>
  <c r="BF129" i="13"/>
  <c r="AS129" i="13"/>
  <c r="BG129" i="13"/>
  <c r="AT129" i="13"/>
  <c r="BH129" i="13"/>
  <c r="AU129" i="13"/>
  <c r="BI129" i="13"/>
  <c r="AH129" i="13"/>
  <c r="AV129" i="13"/>
  <c r="BJ129" i="13"/>
  <c r="AI130" i="13"/>
  <c r="AW130" i="13"/>
  <c r="AJ130" i="13"/>
  <c r="AX130" i="13"/>
  <c r="AK130" i="13"/>
  <c r="AY130" i="13"/>
  <c r="AL130" i="13"/>
  <c r="AZ130" i="13"/>
  <c r="AM130" i="13"/>
  <c r="BA130" i="13"/>
  <c r="AN130" i="13"/>
  <c r="BB130" i="13"/>
  <c r="AO130" i="13"/>
  <c r="BC130" i="13"/>
  <c r="AP130" i="13"/>
  <c r="BD130" i="13"/>
  <c r="AQ130" i="13"/>
  <c r="BE130" i="13"/>
  <c r="AR130" i="13"/>
  <c r="BF130" i="13"/>
  <c r="AS130" i="13"/>
  <c r="BG130" i="13"/>
  <c r="AT130" i="13"/>
  <c r="BH130" i="13"/>
  <c r="AU130" i="13"/>
  <c r="BI130" i="13"/>
  <c r="AH130" i="13"/>
  <c r="AV130" i="13"/>
  <c r="BJ130" i="13"/>
  <c r="AI131" i="13"/>
  <c r="AW131" i="13"/>
  <c r="AJ131" i="13"/>
  <c r="AX131" i="13"/>
  <c r="AK131" i="13"/>
  <c r="AY131" i="13"/>
  <c r="AL131" i="13"/>
  <c r="AZ131" i="13"/>
  <c r="AM131" i="13"/>
  <c r="BA131" i="13"/>
  <c r="AN131" i="13"/>
  <c r="BB131" i="13"/>
  <c r="AO131" i="13"/>
  <c r="BC131" i="13"/>
  <c r="AP131" i="13"/>
  <c r="BD131" i="13"/>
  <c r="AQ131" i="13"/>
  <c r="BE131" i="13"/>
  <c r="AR131" i="13"/>
  <c r="BF131" i="13"/>
  <c r="AS131" i="13"/>
  <c r="BG131" i="13"/>
  <c r="AT131" i="13"/>
  <c r="BH131" i="13"/>
  <c r="AU131" i="13"/>
  <c r="BI131" i="13"/>
  <c r="AH131" i="13"/>
  <c r="AV131" i="13"/>
  <c r="BJ131" i="13"/>
  <c r="AI132" i="13"/>
  <c r="AW132" i="13"/>
  <c r="AJ132" i="13"/>
  <c r="AX132" i="13"/>
  <c r="AK132" i="13"/>
  <c r="AY132" i="13"/>
  <c r="AL132" i="13"/>
  <c r="AZ132" i="13"/>
  <c r="AM132" i="13"/>
  <c r="BA132" i="13"/>
  <c r="AN132" i="13"/>
  <c r="BB132" i="13"/>
  <c r="AO132" i="13"/>
  <c r="BC132" i="13"/>
  <c r="AP132" i="13"/>
  <c r="BD132" i="13"/>
  <c r="AQ132" i="13"/>
  <c r="BE132" i="13"/>
  <c r="AR132" i="13"/>
  <c r="BF132" i="13"/>
  <c r="AS132" i="13"/>
  <c r="BG132" i="13"/>
  <c r="AT132" i="13"/>
  <c r="BH132" i="13"/>
  <c r="AU132" i="13"/>
  <c r="BI132" i="13"/>
  <c r="AH132" i="13"/>
  <c r="AV132" i="13"/>
  <c r="BJ132" i="13"/>
  <c r="AT118" i="13"/>
  <c r="BH118" i="13"/>
  <c r="AL118" i="13"/>
  <c r="AZ118" i="13"/>
  <c r="AP118" i="13"/>
  <c r="BD118" i="13"/>
  <c r="AU118" i="13"/>
  <c r="BI118" i="13"/>
  <c r="AH118" i="13"/>
  <c r="AV118" i="13"/>
  <c r="BJ118" i="13"/>
  <c r="AR118" i="13"/>
  <c r="BF118" i="13"/>
  <c r="AN118" i="13"/>
  <c r="BB118" i="13"/>
  <c r="AJ118" i="13"/>
  <c r="AX118" i="13"/>
  <c r="AM118" i="13"/>
  <c r="BA118" i="13"/>
  <c r="AI118" i="13"/>
  <c r="AW118" i="13"/>
  <c r="AQ118" i="13"/>
  <c r="BE118" i="13"/>
  <c r="AO118" i="13"/>
  <c r="BC118" i="13"/>
  <c r="AS118" i="13"/>
  <c r="BG118" i="13"/>
  <c r="AK118" i="13"/>
  <c r="AY118" i="13"/>
  <c r="AL120" i="13"/>
  <c r="AZ120" i="13"/>
  <c r="AT120" i="13"/>
  <c r="BH120" i="13"/>
  <c r="AK120" i="13"/>
  <c r="AY120" i="13"/>
  <c r="AP120" i="13"/>
  <c r="BD120" i="13"/>
  <c r="AJ120" i="13"/>
  <c r="AX120" i="13"/>
  <c r="AN120" i="13"/>
  <c r="BB120" i="13"/>
  <c r="AR120" i="13"/>
  <c r="BF120" i="13"/>
  <c r="AH120" i="13"/>
  <c r="AV120" i="13"/>
  <c r="BJ120" i="13"/>
  <c r="AS120" i="13"/>
  <c r="BG120" i="13"/>
  <c r="AU120" i="13"/>
  <c r="BI120" i="13"/>
  <c r="AO120" i="13"/>
  <c r="BC120" i="13"/>
  <c r="AM120" i="13"/>
  <c r="BA120" i="13"/>
  <c r="AI120" i="13"/>
  <c r="AW120" i="13"/>
  <c r="AQ120" i="13"/>
  <c r="BE120" i="13"/>
  <c r="AQ117" i="13"/>
  <c r="BE117" i="13"/>
  <c r="AI117" i="13"/>
  <c r="AW117" i="13"/>
  <c r="AU117" i="13"/>
  <c r="BI117" i="13"/>
  <c r="AM117" i="13"/>
  <c r="BA117" i="13"/>
  <c r="AR117" i="13"/>
  <c r="BF117" i="13"/>
  <c r="AS117" i="13"/>
  <c r="BG117" i="13"/>
  <c r="AO117" i="13"/>
  <c r="BC117" i="13"/>
  <c r="AK117" i="13"/>
  <c r="AY117" i="13"/>
  <c r="AJ117" i="13"/>
  <c r="AX117" i="13"/>
  <c r="AN117" i="13"/>
  <c r="BB117" i="13"/>
  <c r="AH117" i="13"/>
  <c r="AV117" i="13"/>
  <c r="BJ117" i="13"/>
  <c r="AP117" i="13"/>
  <c r="BD117" i="13"/>
  <c r="AT117" i="13"/>
  <c r="BH117" i="13"/>
  <c r="AL117" i="13"/>
  <c r="AZ117" i="13"/>
  <c r="AO119" i="13"/>
  <c r="BC119" i="13"/>
  <c r="AS119" i="13"/>
  <c r="BG119" i="13"/>
  <c r="AK119" i="13"/>
  <c r="AY119" i="13"/>
  <c r="AU119" i="13"/>
  <c r="BI119" i="13"/>
  <c r="AQ119" i="13"/>
  <c r="BE119" i="13"/>
  <c r="AM119" i="13"/>
  <c r="BA119" i="13"/>
  <c r="AI119" i="13"/>
  <c r="AW119" i="13"/>
  <c r="AP119" i="13"/>
  <c r="BD119" i="13"/>
  <c r="AL119" i="13"/>
  <c r="AZ119" i="13"/>
  <c r="AT119" i="13"/>
  <c r="BH119" i="13"/>
  <c r="AN119" i="13"/>
  <c r="BB119" i="13"/>
  <c r="AH119" i="13"/>
  <c r="AV119" i="13"/>
  <c r="BJ119" i="13"/>
  <c r="AJ119" i="13"/>
  <c r="AX119" i="13"/>
  <c r="AR119" i="13"/>
  <c r="BF119" i="13"/>
  <c r="AI169" i="13"/>
  <c r="AW169" i="13"/>
  <c r="AJ169" i="13"/>
  <c r="AX169" i="13"/>
  <c r="AK169" i="13"/>
  <c r="AY169" i="13"/>
  <c r="AL169" i="13"/>
  <c r="AZ169" i="13"/>
  <c r="AM169" i="13"/>
  <c r="BA169" i="13"/>
  <c r="AN169" i="13"/>
  <c r="BB169" i="13"/>
  <c r="AO169" i="13"/>
  <c r="BC169" i="13"/>
  <c r="AP169" i="13"/>
  <c r="BD169" i="13"/>
  <c r="AQ169" i="13"/>
  <c r="BE169" i="13"/>
  <c r="AR169" i="13"/>
  <c r="BF169" i="13"/>
  <c r="AS169" i="13"/>
  <c r="BG169" i="13"/>
  <c r="AT169" i="13"/>
  <c r="BH169" i="13"/>
  <c r="AU169" i="13"/>
  <c r="BI169" i="13"/>
  <c r="AH169" i="13"/>
  <c r="AV169" i="13"/>
  <c r="BJ169" i="13"/>
  <c r="AI170" i="13"/>
  <c r="AW170" i="13"/>
  <c r="AJ170" i="13"/>
  <c r="AX170" i="13"/>
  <c r="AK170" i="13"/>
  <c r="AY170" i="13"/>
  <c r="AL170" i="13"/>
  <c r="AZ170" i="13"/>
  <c r="AM170" i="13"/>
  <c r="BA170" i="13"/>
  <c r="AN170" i="13"/>
  <c r="BB170" i="13"/>
  <c r="AO170" i="13"/>
  <c r="BC170" i="13"/>
  <c r="AP170" i="13"/>
  <c r="BD170" i="13"/>
  <c r="AQ170" i="13"/>
  <c r="BE170" i="13"/>
  <c r="AR170" i="13"/>
  <c r="BF170" i="13"/>
  <c r="AS170" i="13"/>
  <c r="BG170" i="13"/>
  <c r="AT170" i="13"/>
  <c r="BH170" i="13"/>
  <c r="AU170" i="13"/>
  <c r="BI170" i="13"/>
  <c r="AH170" i="13"/>
  <c r="AV170" i="13"/>
  <c r="BJ170" i="13"/>
  <c r="AI171" i="13"/>
  <c r="AW171" i="13"/>
  <c r="AJ171" i="13"/>
  <c r="AX171" i="13"/>
  <c r="AK171" i="13"/>
  <c r="AY171" i="13"/>
  <c r="AL171" i="13"/>
  <c r="AZ171" i="13"/>
  <c r="AM171" i="13"/>
  <c r="BA171" i="13"/>
  <c r="AN171" i="13"/>
  <c r="BB171" i="13"/>
  <c r="AO171" i="13"/>
  <c r="BC171" i="13"/>
  <c r="AP171" i="13"/>
  <c r="BD171" i="13"/>
  <c r="AQ171" i="13"/>
  <c r="BE171" i="13"/>
  <c r="AR171" i="13"/>
  <c r="BF171" i="13"/>
  <c r="AS171" i="13"/>
  <c r="BG171" i="13"/>
  <c r="AT171" i="13"/>
  <c r="BH171" i="13"/>
  <c r="AU171" i="13"/>
  <c r="BI171" i="13"/>
  <c r="AH171" i="13"/>
  <c r="AV171" i="13"/>
  <c r="BJ171" i="13"/>
  <c r="AI172" i="13"/>
  <c r="AW172" i="13"/>
  <c r="AJ172" i="13"/>
  <c r="AX172" i="13"/>
  <c r="AK172" i="13"/>
  <c r="AY172" i="13"/>
  <c r="AL172" i="13"/>
  <c r="AZ172" i="13"/>
  <c r="AM172" i="13"/>
  <c r="BA172" i="13"/>
  <c r="AN172" i="13"/>
  <c r="BB172" i="13"/>
  <c r="AO172" i="13"/>
  <c r="BC172" i="13"/>
  <c r="AP172" i="13"/>
  <c r="BD172" i="13"/>
  <c r="AQ172" i="13"/>
  <c r="BE172" i="13"/>
  <c r="AR172" i="13"/>
  <c r="BF172" i="13"/>
  <c r="AS172" i="13"/>
  <c r="BG172" i="13"/>
  <c r="AT172" i="13"/>
  <c r="BH172" i="13"/>
  <c r="AU172" i="13"/>
  <c r="BI172" i="13"/>
  <c r="AH172" i="13"/>
  <c r="AV172" i="13"/>
  <c r="BJ172" i="13"/>
  <c r="AI157" i="13"/>
  <c r="AW157" i="13"/>
  <c r="AJ157" i="13"/>
  <c r="AX157" i="13"/>
  <c r="AK157" i="13"/>
  <c r="AY157" i="13"/>
  <c r="AL157" i="13"/>
  <c r="AZ157" i="13"/>
  <c r="AM157" i="13"/>
  <c r="BA157" i="13"/>
  <c r="AN157" i="13"/>
  <c r="BB157" i="13"/>
  <c r="AO157" i="13"/>
  <c r="BC157" i="13"/>
  <c r="AP157" i="13"/>
  <c r="BD157" i="13"/>
  <c r="AQ157" i="13"/>
  <c r="BE157" i="13"/>
  <c r="AR157" i="13"/>
  <c r="BF157" i="13"/>
  <c r="AS157" i="13"/>
  <c r="BG157" i="13"/>
  <c r="AT157" i="13"/>
  <c r="BH157" i="13"/>
  <c r="AU157" i="13"/>
  <c r="BI157" i="13"/>
  <c r="AH157" i="13"/>
  <c r="AV157" i="13"/>
  <c r="BJ157" i="13"/>
  <c r="AI158" i="13"/>
  <c r="AW158" i="13"/>
  <c r="AJ158" i="13"/>
  <c r="AX158" i="13"/>
  <c r="AK158" i="13"/>
  <c r="AY158" i="13"/>
  <c r="AL158" i="13"/>
  <c r="AZ158" i="13"/>
  <c r="AM158" i="13"/>
  <c r="BA158" i="13"/>
  <c r="AN158" i="13"/>
  <c r="BB158" i="13"/>
  <c r="AO158" i="13"/>
  <c r="BC158" i="13"/>
  <c r="AP158" i="13"/>
  <c r="BD158" i="13"/>
  <c r="AQ158" i="13"/>
  <c r="BE158" i="13"/>
  <c r="AR158" i="13"/>
  <c r="BF158" i="13"/>
  <c r="AS158" i="13"/>
  <c r="BG158" i="13"/>
  <c r="AT158" i="13"/>
  <c r="BH158" i="13"/>
  <c r="AU158" i="13"/>
  <c r="BI158" i="13"/>
  <c r="AH158" i="13"/>
  <c r="AV158" i="13"/>
  <c r="BJ158" i="13"/>
  <c r="AI159" i="13"/>
  <c r="AW159" i="13"/>
  <c r="AJ159" i="13"/>
  <c r="AX159" i="13"/>
  <c r="AK159" i="13"/>
  <c r="AY159" i="13"/>
  <c r="AL159" i="13"/>
  <c r="AZ159" i="13"/>
  <c r="AM159" i="13"/>
  <c r="BA159" i="13"/>
  <c r="AN159" i="13"/>
  <c r="BB159" i="13"/>
  <c r="AO159" i="13"/>
  <c r="BC159" i="13"/>
  <c r="AP159" i="13"/>
  <c r="BD159" i="13"/>
  <c r="AQ159" i="13"/>
  <c r="BE159" i="13"/>
  <c r="AR159" i="13"/>
  <c r="BF159" i="13"/>
  <c r="AS159" i="13"/>
  <c r="BG159" i="13"/>
  <c r="AT159" i="13"/>
  <c r="BH159" i="13"/>
  <c r="AU159" i="13"/>
  <c r="BI159" i="13"/>
  <c r="AH159" i="13"/>
  <c r="AV159" i="13"/>
  <c r="BJ159" i="13"/>
  <c r="AI160" i="13"/>
  <c r="AW160" i="13"/>
  <c r="AJ160" i="13"/>
  <c r="AX160" i="13"/>
  <c r="AK160" i="13"/>
  <c r="AY160" i="13"/>
  <c r="AL160" i="13"/>
  <c r="AZ160" i="13"/>
  <c r="AM160" i="13"/>
  <c r="BA160" i="13"/>
  <c r="AN160" i="13"/>
  <c r="BB160" i="13"/>
  <c r="AO160" i="13"/>
  <c r="BC160" i="13"/>
  <c r="AP160" i="13"/>
  <c r="BD160" i="13"/>
  <c r="AQ160" i="13"/>
  <c r="BE160" i="13"/>
  <c r="AR160" i="13"/>
  <c r="BF160" i="13"/>
  <c r="AS160" i="13"/>
  <c r="BG160" i="13"/>
  <c r="AT160" i="13"/>
  <c r="BH160" i="13"/>
  <c r="AU160" i="13"/>
  <c r="BI160" i="13"/>
  <c r="AH160" i="13"/>
  <c r="AV160" i="13"/>
  <c r="BJ160" i="13"/>
  <c r="AH248" i="13"/>
  <c r="AV248" i="13"/>
  <c r="BJ248" i="13"/>
  <c r="AU248" i="13"/>
  <c r="BI248" i="13"/>
  <c r="AT248" i="13"/>
  <c r="BH248" i="13"/>
  <c r="AS248" i="13"/>
  <c r="BG248" i="13"/>
  <c r="AR248" i="13"/>
  <c r="BF248" i="13"/>
  <c r="AQ248" i="13"/>
  <c r="BE248" i="13"/>
  <c r="AP248" i="13"/>
  <c r="BD248" i="13"/>
  <c r="AO248" i="13"/>
  <c r="BC248" i="13"/>
  <c r="AN248" i="13"/>
  <c r="BB248" i="13"/>
  <c r="AM248" i="13"/>
  <c r="BA248" i="13"/>
  <c r="AL248" i="13"/>
  <c r="AZ248" i="13"/>
  <c r="AK248" i="13"/>
  <c r="AY248" i="13"/>
  <c r="AJ248" i="13"/>
  <c r="AX248" i="13"/>
  <c r="AI248" i="13"/>
  <c r="AW248" i="13"/>
  <c r="AH247" i="13"/>
  <c r="AV247" i="13"/>
  <c r="BJ247" i="13"/>
  <c r="AU247" i="13"/>
  <c r="BI247" i="13"/>
  <c r="AT247" i="13"/>
  <c r="BH247" i="13"/>
  <c r="AS247" i="13"/>
  <c r="BG247" i="13"/>
  <c r="AR247" i="13"/>
  <c r="BF247" i="13"/>
  <c r="AQ247" i="13"/>
  <c r="BE247" i="13"/>
  <c r="AP247" i="13"/>
  <c r="BD247" i="13"/>
  <c r="AO247" i="13"/>
  <c r="BC247" i="13"/>
  <c r="AN247" i="13"/>
  <c r="BB247" i="13"/>
  <c r="AM247" i="13"/>
  <c r="BA247" i="13"/>
  <c r="AL247" i="13"/>
  <c r="AZ247" i="13"/>
  <c r="AK247" i="13"/>
  <c r="AY247" i="13"/>
  <c r="AJ247" i="13"/>
  <c r="AX247" i="13"/>
  <c r="AI247" i="13"/>
  <c r="AW247" i="13"/>
  <c r="AH246" i="13"/>
  <c r="AV246" i="13"/>
  <c r="BJ246" i="13"/>
  <c r="AU246" i="13"/>
  <c r="BI246" i="13"/>
  <c r="AT246" i="13"/>
  <c r="BH246" i="13"/>
  <c r="AS246" i="13"/>
  <c r="BG246" i="13"/>
  <c r="AR246" i="13"/>
  <c r="BF246" i="13"/>
  <c r="AQ246" i="13"/>
  <c r="BE246" i="13"/>
  <c r="AP246" i="13"/>
  <c r="BD246" i="13"/>
  <c r="AO246" i="13"/>
  <c r="BC246" i="13"/>
  <c r="AN246" i="13"/>
  <c r="BB246" i="13"/>
  <c r="AM246" i="13"/>
  <c r="BA246" i="13"/>
  <c r="AL246" i="13"/>
  <c r="AZ246" i="13"/>
  <c r="AK246" i="13"/>
  <c r="AY246" i="13"/>
  <c r="AJ246" i="13"/>
  <c r="AX246" i="13"/>
  <c r="AI246" i="13"/>
  <c r="AW246" i="13"/>
  <c r="AH245" i="13"/>
  <c r="AV245" i="13"/>
  <c r="BJ245" i="13"/>
  <c r="AU245" i="13"/>
  <c r="BI245" i="13"/>
  <c r="AT245" i="13"/>
  <c r="BH245" i="13"/>
  <c r="AS245" i="13"/>
  <c r="BG245" i="13"/>
  <c r="AR245" i="13"/>
  <c r="BF245" i="13"/>
  <c r="AQ245" i="13"/>
  <c r="BE245" i="13"/>
  <c r="AP245" i="13"/>
  <c r="BD245" i="13"/>
  <c r="AO245" i="13"/>
  <c r="BC245" i="13"/>
  <c r="AN245" i="13"/>
  <c r="BB245" i="13"/>
  <c r="AM245" i="13"/>
  <c r="BA245" i="13"/>
  <c r="AL245" i="13"/>
  <c r="AZ245" i="13"/>
  <c r="AK245" i="13"/>
  <c r="AY245" i="13"/>
  <c r="AJ245" i="13"/>
  <c r="AX245" i="13"/>
  <c r="AI245" i="13"/>
  <c r="AW245" i="13"/>
  <c r="AH232" i="13"/>
  <c r="AV232" i="13"/>
  <c r="BJ232" i="13"/>
  <c r="AU232" i="13"/>
  <c r="BI232" i="13"/>
  <c r="AT232" i="13"/>
  <c r="BH232" i="13"/>
  <c r="AS232" i="13"/>
  <c r="BG232" i="13"/>
  <c r="AR232" i="13"/>
  <c r="BF232" i="13"/>
  <c r="AQ232" i="13"/>
  <c r="BE232" i="13"/>
  <c r="AP232" i="13"/>
  <c r="BD232" i="13"/>
  <c r="AO232" i="13"/>
  <c r="BC232" i="13"/>
  <c r="AN232" i="13"/>
  <c r="BB232" i="13"/>
  <c r="AM232" i="13"/>
  <c r="BA232" i="13"/>
  <c r="AL232" i="13"/>
  <c r="AZ232" i="13"/>
  <c r="AK232" i="13"/>
  <c r="AY232" i="13"/>
  <c r="AJ232" i="13"/>
  <c r="AX232" i="13"/>
  <c r="AI232" i="13"/>
  <c r="AW232" i="13"/>
  <c r="AH231" i="13"/>
  <c r="AV231" i="13"/>
  <c r="BJ231" i="13"/>
  <c r="AU231" i="13"/>
  <c r="BI231" i="13"/>
  <c r="AT231" i="13"/>
  <c r="BH231" i="13"/>
  <c r="AS231" i="13"/>
  <c r="BG231" i="13"/>
  <c r="AR231" i="13"/>
  <c r="BF231" i="13"/>
  <c r="AQ231" i="13"/>
  <c r="BE231" i="13"/>
  <c r="AP231" i="13"/>
  <c r="BD231" i="13"/>
  <c r="AO231" i="13"/>
  <c r="BC231" i="13"/>
  <c r="AN231" i="13"/>
  <c r="BB231" i="13"/>
  <c r="AM231" i="13"/>
  <c r="BA231" i="13"/>
  <c r="AL231" i="13"/>
  <c r="AZ231" i="13"/>
  <c r="AK231" i="13"/>
  <c r="AY231" i="13"/>
  <c r="AJ231" i="13"/>
  <c r="AX231" i="13"/>
  <c r="AI231" i="13"/>
  <c r="AW231" i="13"/>
  <c r="AH230" i="13"/>
  <c r="AV230" i="13"/>
  <c r="BJ230" i="13"/>
  <c r="AU230" i="13"/>
  <c r="BI230" i="13"/>
  <c r="AT230" i="13"/>
  <c r="BH230" i="13"/>
  <c r="AS230" i="13"/>
  <c r="BG230" i="13"/>
  <c r="AR230" i="13"/>
  <c r="BF230" i="13"/>
  <c r="AQ230" i="13"/>
  <c r="BE230" i="13"/>
  <c r="AP230" i="13"/>
  <c r="BD230" i="13"/>
  <c r="AO230" i="13"/>
  <c r="BC230" i="13"/>
  <c r="AN230" i="13"/>
  <c r="BB230" i="13"/>
  <c r="AM230" i="13"/>
  <c r="BA230" i="13"/>
  <c r="AL230" i="13"/>
  <c r="AZ230" i="13"/>
  <c r="AK230" i="13"/>
  <c r="AY230" i="13"/>
  <c r="AJ230" i="13"/>
  <c r="AX230" i="13"/>
  <c r="AI230" i="13"/>
  <c r="AW230" i="13"/>
  <c r="AH229" i="13"/>
  <c r="AV229" i="13"/>
  <c r="BJ229" i="13"/>
  <c r="AU229" i="13"/>
  <c r="BI229" i="13"/>
  <c r="AT229" i="13"/>
  <c r="BH229" i="13"/>
  <c r="AS229" i="13"/>
  <c r="BG229" i="13"/>
  <c r="AR229" i="13"/>
  <c r="BF229" i="13"/>
  <c r="AQ229" i="13"/>
  <c r="BE229" i="13"/>
  <c r="AP229" i="13"/>
  <c r="BD229" i="13"/>
  <c r="AO229" i="13"/>
  <c r="BC229" i="13"/>
  <c r="AN229" i="13"/>
  <c r="BB229" i="13"/>
  <c r="AM229" i="13"/>
  <c r="BA229" i="13"/>
  <c r="AL229" i="13"/>
  <c r="AZ229" i="13"/>
  <c r="AK229" i="13"/>
  <c r="AY229" i="13"/>
  <c r="AJ229" i="13"/>
  <c r="AX229" i="13"/>
  <c r="AI229" i="13"/>
  <c r="AW229" i="13"/>
  <c r="AI185" i="13"/>
  <c r="AW185" i="13"/>
  <c r="AJ185" i="13"/>
  <c r="AX185" i="13"/>
  <c r="AK185" i="13"/>
  <c r="AY185" i="13"/>
  <c r="AL185" i="13"/>
  <c r="AZ185" i="13"/>
  <c r="AM185" i="13"/>
  <c r="BA185" i="13"/>
  <c r="AN185" i="13"/>
  <c r="BB185" i="13"/>
  <c r="AO185" i="13"/>
  <c r="BC185" i="13"/>
  <c r="AP185" i="13"/>
  <c r="BD185" i="13"/>
  <c r="AQ185" i="13"/>
  <c r="BE185" i="13"/>
  <c r="AR185" i="13"/>
  <c r="BF185" i="13"/>
  <c r="AS185" i="13"/>
  <c r="BG185" i="13"/>
  <c r="AT185" i="13"/>
  <c r="BH185" i="13"/>
  <c r="AU185" i="13"/>
  <c r="BI185" i="13"/>
  <c r="AH185" i="13"/>
  <c r="AV185" i="13"/>
  <c r="BJ185" i="13"/>
  <c r="AI186" i="13"/>
  <c r="AW186" i="13"/>
  <c r="AJ186" i="13"/>
  <c r="AX186" i="13"/>
  <c r="AK186" i="13"/>
  <c r="AY186" i="13"/>
  <c r="AL186" i="13"/>
  <c r="AZ186" i="13"/>
  <c r="AM186" i="13"/>
  <c r="BA186" i="13"/>
  <c r="AN186" i="13"/>
  <c r="BB186" i="13"/>
  <c r="AO186" i="13"/>
  <c r="BC186" i="13"/>
  <c r="AP186" i="13"/>
  <c r="BD186" i="13"/>
  <c r="AQ186" i="13"/>
  <c r="BE186" i="13"/>
  <c r="AR186" i="13"/>
  <c r="BF186" i="13"/>
  <c r="AS186" i="13"/>
  <c r="BG186" i="13"/>
  <c r="AT186" i="13"/>
  <c r="BH186" i="13"/>
  <c r="AU186" i="13"/>
  <c r="BI186" i="13"/>
  <c r="AH186" i="13"/>
  <c r="AV186" i="13"/>
  <c r="BJ186" i="13"/>
  <c r="AI187" i="13"/>
  <c r="AW187" i="13"/>
  <c r="AJ187" i="13"/>
  <c r="AX187" i="13"/>
  <c r="AK187" i="13"/>
  <c r="AY187" i="13"/>
  <c r="AL187" i="13"/>
  <c r="AZ187" i="13"/>
  <c r="AM187" i="13"/>
  <c r="BA187" i="13"/>
  <c r="AN187" i="13"/>
  <c r="BB187" i="13"/>
  <c r="AO187" i="13"/>
  <c r="BC187" i="13"/>
  <c r="AP187" i="13"/>
  <c r="BD187" i="13"/>
  <c r="AQ187" i="13"/>
  <c r="BE187" i="13"/>
  <c r="AR187" i="13"/>
  <c r="BF187" i="13"/>
  <c r="AS187" i="13"/>
  <c r="BG187" i="13"/>
  <c r="AT187" i="13"/>
  <c r="BH187" i="13"/>
  <c r="AU187" i="13"/>
  <c r="BI187" i="13"/>
  <c r="AH187" i="13"/>
  <c r="AV187" i="13"/>
  <c r="BJ187" i="13"/>
  <c r="AI188" i="13"/>
  <c r="AW188" i="13"/>
  <c r="AJ188" i="13"/>
  <c r="AX188" i="13"/>
  <c r="AK188" i="13"/>
  <c r="AY188" i="13"/>
  <c r="AL188" i="13"/>
  <c r="AZ188" i="13"/>
  <c r="AM188" i="13"/>
  <c r="BA188" i="13"/>
  <c r="AN188" i="13"/>
  <c r="BB188" i="13"/>
  <c r="AO188" i="13"/>
  <c r="BC188" i="13"/>
  <c r="AP188" i="13"/>
  <c r="BD188" i="13"/>
  <c r="AQ188" i="13"/>
  <c r="BE188" i="13"/>
  <c r="AR188" i="13"/>
  <c r="BF188" i="13"/>
  <c r="AS188" i="13"/>
  <c r="BG188" i="13"/>
  <c r="AT188" i="13"/>
  <c r="BH188" i="13"/>
  <c r="AU188" i="13"/>
  <c r="BI188" i="13"/>
  <c r="AH188" i="13"/>
  <c r="AV188" i="13"/>
  <c r="BJ188" i="13"/>
  <c r="AI173" i="13"/>
  <c r="AW173" i="13"/>
  <c r="AJ173" i="13"/>
  <c r="AX173" i="13"/>
  <c r="AK173" i="13"/>
  <c r="AY173" i="13"/>
  <c r="AL173" i="13"/>
  <c r="AZ173" i="13"/>
  <c r="AM173" i="13"/>
  <c r="BA173" i="13"/>
  <c r="AN173" i="13"/>
  <c r="BB173" i="13"/>
  <c r="AO173" i="13"/>
  <c r="BC173" i="13"/>
  <c r="AP173" i="13"/>
  <c r="BD173" i="13"/>
  <c r="AQ173" i="13"/>
  <c r="BE173" i="13"/>
  <c r="AR173" i="13"/>
  <c r="BF173" i="13"/>
  <c r="AS173" i="13"/>
  <c r="BG173" i="13"/>
  <c r="AT173" i="13"/>
  <c r="BH173" i="13"/>
  <c r="AU173" i="13"/>
  <c r="BI173" i="13"/>
  <c r="AH173" i="13"/>
  <c r="AV173" i="13"/>
  <c r="BJ173" i="13"/>
  <c r="AI174" i="13"/>
  <c r="AW174" i="13"/>
  <c r="AJ174" i="13"/>
  <c r="AX174" i="13"/>
  <c r="AK174" i="13"/>
  <c r="AY174" i="13"/>
  <c r="AL174" i="13"/>
  <c r="AZ174" i="13"/>
  <c r="AM174" i="13"/>
  <c r="BA174" i="13"/>
  <c r="AN174" i="13"/>
  <c r="BB174" i="13"/>
  <c r="AO174" i="13"/>
  <c r="BC174" i="13"/>
  <c r="AP174" i="13"/>
  <c r="BD174" i="13"/>
  <c r="AQ174" i="13"/>
  <c r="BE174" i="13"/>
  <c r="AR174" i="13"/>
  <c r="BF174" i="13"/>
  <c r="AS174" i="13"/>
  <c r="BG174" i="13"/>
  <c r="AT174" i="13"/>
  <c r="BH174" i="13"/>
  <c r="AU174" i="13"/>
  <c r="BI174" i="13"/>
  <c r="AH174" i="13"/>
  <c r="AV174" i="13"/>
  <c r="BJ174" i="13"/>
  <c r="AI175" i="13"/>
  <c r="AW175" i="13"/>
  <c r="AJ175" i="13"/>
  <c r="AX175" i="13"/>
  <c r="AK175" i="13"/>
  <c r="AY175" i="13"/>
  <c r="AL175" i="13"/>
  <c r="AZ175" i="13"/>
  <c r="AM175" i="13"/>
  <c r="BA175" i="13"/>
  <c r="AN175" i="13"/>
  <c r="BB175" i="13"/>
  <c r="AO175" i="13"/>
  <c r="BC175" i="13"/>
  <c r="AP175" i="13"/>
  <c r="BD175" i="13"/>
  <c r="AQ175" i="13"/>
  <c r="BE175" i="13"/>
  <c r="AR175" i="13"/>
  <c r="BF175" i="13"/>
  <c r="AS175" i="13"/>
  <c r="BG175" i="13"/>
  <c r="AT175" i="13"/>
  <c r="BH175" i="13"/>
  <c r="AU175" i="13"/>
  <c r="BI175" i="13"/>
  <c r="AH175" i="13"/>
  <c r="AV175" i="13"/>
  <c r="BJ175" i="13"/>
  <c r="AI176" i="13"/>
  <c r="AW176" i="13"/>
  <c r="AJ176" i="13"/>
  <c r="AX176" i="13"/>
  <c r="AK176" i="13"/>
  <c r="AY176" i="13"/>
  <c r="AL176" i="13"/>
  <c r="AZ176" i="13"/>
  <c r="AM176" i="13"/>
  <c r="BA176" i="13"/>
  <c r="AN176" i="13"/>
  <c r="BB176" i="13"/>
  <c r="AO176" i="13"/>
  <c r="BC176" i="13"/>
  <c r="AP176" i="13"/>
  <c r="BD176" i="13"/>
  <c r="AQ176" i="13"/>
  <c r="BE176" i="13"/>
  <c r="AR176" i="13"/>
  <c r="BF176" i="13"/>
  <c r="AS176" i="13"/>
  <c r="BG176" i="13"/>
  <c r="AT176" i="13"/>
  <c r="BH176" i="13"/>
  <c r="AU176" i="13"/>
  <c r="BI176" i="13"/>
  <c r="AH176" i="13"/>
  <c r="AV176" i="13"/>
  <c r="BJ176" i="13"/>
  <c r="AI177" i="13"/>
  <c r="AW177" i="13"/>
  <c r="AJ177" i="13"/>
  <c r="AX177" i="13"/>
  <c r="AK177" i="13"/>
  <c r="AY177" i="13"/>
  <c r="AL177" i="13"/>
  <c r="AZ177" i="13"/>
  <c r="AM177" i="13"/>
  <c r="BA177" i="13"/>
  <c r="AN177" i="13"/>
  <c r="BB177" i="13"/>
  <c r="AO177" i="13"/>
  <c r="BC177" i="13"/>
  <c r="AP177" i="13"/>
  <c r="BD177" i="13"/>
  <c r="AQ177" i="13"/>
  <c r="BE177" i="13"/>
  <c r="AR177" i="13"/>
  <c r="BF177" i="13"/>
  <c r="AS177" i="13"/>
  <c r="BG177" i="13"/>
  <c r="AT177" i="13"/>
  <c r="BH177" i="13"/>
  <c r="AU177" i="13"/>
  <c r="BI177" i="13"/>
  <c r="AH177" i="13"/>
  <c r="AV177" i="13"/>
  <c r="BJ177" i="13"/>
  <c r="AI178" i="13"/>
  <c r="AW178" i="13"/>
  <c r="AJ178" i="13"/>
  <c r="AX178" i="13"/>
  <c r="AK178" i="13"/>
  <c r="AY178" i="13"/>
  <c r="AL178" i="13"/>
  <c r="AZ178" i="13"/>
  <c r="AM178" i="13"/>
  <c r="BA178" i="13"/>
  <c r="AN178" i="13"/>
  <c r="BB178" i="13"/>
  <c r="AO178" i="13"/>
  <c r="BC178" i="13"/>
  <c r="AP178" i="13"/>
  <c r="BD178" i="13"/>
  <c r="AQ178" i="13"/>
  <c r="BE178" i="13"/>
  <c r="AR178" i="13"/>
  <c r="BF178" i="13"/>
  <c r="AS178" i="13"/>
  <c r="BG178" i="13"/>
  <c r="AT178" i="13"/>
  <c r="BH178" i="13"/>
  <c r="AU178" i="13"/>
  <c r="BI178" i="13"/>
  <c r="AH178" i="13"/>
  <c r="AV178" i="13"/>
  <c r="BJ178" i="13"/>
  <c r="AI179" i="13"/>
  <c r="AW179" i="13"/>
  <c r="AJ179" i="13"/>
  <c r="AX179" i="13"/>
  <c r="AK179" i="13"/>
  <c r="AY179" i="13"/>
  <c r="AL179" i="13"/>
  <c r="AZ179" i="13"/>
  <c r="AM179" i="13"/>
  <c r="BA179" i="13"/>
  <c r="AN179" i="13"/>
  <c r="BB179" i="13"/>
  <c r="AO179" i="13"/>
  <c r="BC179" i="13"/>
  <c r="AP179" i="13"/>
  <c r="BD179" i="13"/>
  <c r="AQ179" i="13"/>
  <c r="BE179" i="13"/>
  <c r="AR179" i="13"/>
  <c r="BF179" i="13"/>
  <c r="AS179" i="13"/>
  <c r="BG179" i="13"/>
  <c r="AT179" i="13"/>
  <c r="BH179" i="13"/>
  <c r="AU179" i="13"/>
  <c r="BI179" i="13"/>
  <c r="AH179" i="13"/>
  <c r="AV179" i="13"/>
  <c r="BJ179" i="13"/>
  <c r="AI180" i="13"/>
  <c r="AW180" i="13"/>
  <c r="AJ180" i="13"/>
  <c r="AX180" i="13"/>
  <c r="AK180" i="13"/>
  <c r="AY180" i="13"/>
  <c r="AL180" i="13"/>
  <c r="AZ180" i="13"/>
  <c r="AM180" i="13"/>
  <c r="BA180" i="13"/>
  <c r="AN180" i="13"/>
  <c r="BB180" i="13"/>
  <c r="AO180" i="13"/>
  <c r="BC180" i="13"/>
  <c r="AP180" i="13"/>
  <c r="BD180" i="13"/>
  <c r="AQ180" i="13"/>
  <c r="BE180" i="13"/>
  <c r="AR180" i="13"/>
  <c r="BF180" i="13"/>
  <c r="AS180" i="13"/>
  <c r="BG180" i="13"/>
  <c r="AT180" i="13"/>
  <c r="BH180" i="13"/>
  <c r="AU180" i="13"/>
  <c r="BI180" i="13"/>
  <c r="AH180" i="13"/>
  <c r="AV180" i="13"/>
  <c r="BJ180" i="13"/>
  <c r="AJ71" i="13"/>
  <c r="AX71" i="13"/>
  <c r="AT71" i="13"/>
  <c r="BH71" i="13"/>
  <c r="AP71" i="13"/>
  <c r="BD71" i="13"/>
  <c r="AL71" i="13"/>
  <c r="AZ71" i="13"/>
  <c r="AT69" i="13"/>
  <c r="BH69" i="13"/>
  <c r="AL69" i="13"/>
  <c r="AZ69" i="13"/>
  <c r="AH71" i="13"/>
  <c r="AV71" i="13"/>
  <c r="BJ71" i="13"/>
  <c r="AH69" i="13"/>
  <c r="AV69" i="13"/>
  <c r="BJ69" i="13"/>
  <c r="AO69" i="13"/>
  <c r="BC69" i="13"/>
  <c r="AR69" i="13"/>
  <c r="BF69" i="13"/>
  <c r="AJ69" i="13"/>
  <c r="AX69" i="13"/>
  <c r="AI71" i="13"/>
  <c r="AW71" i="13"/>
  <c r="AQ71" i="13"/>
  <c r="BE71" i="13"/>
  <c r="AN71" i="13"/>
  <c r="BB71" i="13"/>
  <c r="AU69" i="13"/>
  <c r="BI69" i="13"/>
  <c r="AM69" i="13"/>
  <c r="BA69" i="13"/>
  <c r="AM71" i="13"/>
  <c r="BA71" i="13"/>
  <c r="AU71" i="13"/>
  <c r="BI71" i="13"/>
  <c r="AR71" i="13"/>
  <c r="BF71" i="13"/>
  <c r="AK69" i="13"/>
  <c r="AY69" i="13"/>
  <c r="AN69" i="13"/>
  <c r="BB69" i="13"/>
  <c r="AQ69" i="13"/>
  <c r="BE69" i="13"/>
  <c r="AI69" i="13"/>
  <c r="AW69" i="13"/>
  <c r="AP69" i="13"/>
  <c r="BD69" i="13"/>
  <c r="AS69" i="13"/>
  <c r="BG69" i="13"/>
  <c r="AK71" i="13"/>
  <c r="AY71" i="13"/>
  <c r="AO71" i="13"/>
  <c r="BC71" i="13"/>
  <c r="AS71" i="13"/>
  <c r="BG71" i="13"/>
  <c r="AJ70" i="13"/>
  <c r="AX70" i="13"/>
  <c r="AR70" i="13"/>
  <c r="BF70" i="13"/>
  <c r="AH70" i="13"/>
  <c r="AV70" i="13"/>
  <c r="BJ70" i="13"/>
  <c r="AM70" i="13"/>
  <c r="BA70" i="13"/>
  <c r="AT70" i="13"/>
  <c r="BH70" i="13"/>
  <c r="AK70" i="13"/>
  <c r="AY70" i="13"/>
  <c r="AI70" i="13"/>
  <c r="AW70" i="13"/>
  <c r="AL70" i="13"/>
  <c r="AZ70" i="13"/>
  <c r="AO70" i="13"/>
  <c r="BC70" i="13"/>
  <c r="AP70" i="13"/>
  <c r="BD70" i="13"/>
  <c r="AU70" i="13"/>
  <c r="BI70" i="13"/>
  <c r="AS70" i="13"/>
  <c r="BG70" i="13"/>
  <c r="AN70" i="13"/>
  <c r="BB70" i="13"/>
  <c r="AQ70" i="13"/>
  <c r="BE70" i="13"/>
  <c r="AH72" i="13"/>
  <c r="AV72" i="13"/>
  <c r="BJ72" i="13"/>
  <c r="AO72" i="13"/>
  <c r="BC72" i="13"/>
  <c r="AT72" i="13"/>
  <c r="BH72" i="13"/>
  <c r="AK72" i="13"/>
  <c r="AY72" i="13"/>
  <c r="AP72" i="13"/>
  <c r="BD72" i="13"/>
  <c r="AU72" i="13"/>
  <c r="BI72" i="13"/>
  <c r="AL72" i="13"/>
  <c r="AZ72" i="13"/>
  <c r="AR72" i="13"/>
  <c r="BF72" i="13"/>
  <c r="AS72" i="13"/>
  <c r="BG72" i="13"/>
  <c r="AN72" i="13"/>
  <c r="BB72" i="13"/>
  <c r="AQ72" i="13"/>
  <c r="BE72" i="13"/>
  <c r="AJ72" i="13"/>
  <c r="AX72" i="13"/>
  <c r="AM72" i="13"/>
  <c r="BA72" i="13"/>
  <c r="AI72" i="13"/>
  <c r="AW72" i="13"/>
  <c r="AU108" i="13"/>
  <c r="BI108" i="13"/>
  <c r="AJ108" i="13"/>
  <c r="AX108" i="13"/>
  <c r="AN108" i="13"/>
  <c r="BB108" i="13"/>
  <c r="AK108" i="13"/>
  <c r="AY108" i="13"/>
  <c r="AP108" i="13"/>
  <c r="BD108" i="13"/>
  <c r="AO108" i="13"/>
  <c r="BC108" i="13"/>
  <c r="AS108" i="13"/>
  <c r="BG108" i="13"/>
  <c r="AI108" i="13"/>
  <c r="AW108" i="13"/>
  <c r="AT108" i="13"/>
  <c r="BH108" i="13"/>
  <c r="AQ108" i="13"/>
  <c r="BE108" i="13"/>
  <c r="AR108" i="13"/>
  <c r="BF108" i="13"/>
  <c r="AM108" i="13"/>
  <c r="BA108" i="13"/>
  <c r="AH108" i="13"/>
  <c r="AV108" i="13"/>
  <c r="BJ108" i="13"/>
  <c r="AL108" i="13"/>
  <c r="AZ108" i="13"/>
  <c r="AO106" i="13"/>
  <c r="BC106" i="13"/>
  <c r="AR106" i="13"/>
  <c r="BF106" i="13"/>
  <c r="AS106" i="13"/>
  <c r="BG106" i="13"/>
  <c r="AT106" i="13"/>
  <c r="BH106" i="13"/>
  <c r="AQ106" i="13"/>
  <c r="BE106" i="13"/>
  <c r="AM106" i="13"/>
  <c r="BA106" i="13"/>
  <c r="AP106" i="13"/>
  <c r="BD106" i="13"/>
  <c r="AI106" i="13"/>
  <c r="AW106" i="13"/>
  <c r="AU106" i="13"/>
  <c r="BI106" i="13"/>
  <c r="AL106" i="13"/>
  <c r="AZ106" i="13"/>
  <c r="AN106" i="13"/>
  <c r="BB106" i="13"/>
  <c r="AJ106" i="13"/>
  <c r="AX106" i="13"/>
  <c r="AH106" i="13"/>
  <c r="AV106" i="13"/>
  <c r="BJ106" i="13"/>
  <c r="AK106" i="13"/>
  <c r="AY106" i="13"/>
  <c r="AQ105" i="13"/>
  <c r="BE105" i="13"/>
  <c r="AM107" i="13"/>
  <c r="BA107" i="13"/>
  <c r="AU107" i="13"/>
  <c r="BI107" i="13"/>
  <c r="AN107" i="13"/>
  <c r="BB107" i="13"/>
  <c r="AK107" i="13"/>
  <c r="AY107" i="13"/>
  <c r="AL107" i="13"/>
  <c r="AZ107" i="13"/>
  <c r="AP107" i="13"/>
  <c r="BD107" i="13"/>
  <c r="AT107" i="13"/>
  <c r="BH107" i="13"/>
  <c r="AR107" i="13"/>
  <c r="BF107" i="13"/>
  <c r="AI107" i="13"/>
  <c r="AW107" i="13"/>
  <c r="AQ107" i="13"/>
  <c r="BE107" i="13"/>
  <c r="AS107" i="13"/>
  <c r="BG107" i="13"/>
  <c r="AO107" i="13"/>
  <c r="BC107" i="13"/>
  <c r="AH107" i="13"/>
  <c r="AV107" i="13"/>
  <c r="BJ107" i="13"/>
  <c r="AJ107" i="13"/>
  <c r="AX107" i="13"/>
  <c r="AK105" i="13"/>
  <c r="AY105" i="13"/>
  <c r="AO105" i="13"/>
  <c r="BC105" i="13"/>
  <c r="AS105" i="13"/>
  <c r="BG105" i="13"/>
  <c r="AJ105" i="13"/>
  <c r="AX105" i="13"/>
  <c r="AR105" i="13"/>
  <c r="BF105" i="13"/>
  <c r="AN105" i="13"/>
  <c r="BB105" i="13"/>
  <c r="AM105" i="13"/>
  <c r="BA105" i="13"/>
  <c r="AT105" i="13"/>
  <c r="BH105" i="13"/>
  <c r="AP105" i="13"/>
  <c r="BD105" i="13"/>
  <c r="AL105" i="13"/>
  <c r="AZ105" i="13"/>
  <c r="AI105" i="13"/>
  <c r="AW105" i="13"/>
  <c r="AU105" i="13"/>
  <c r="BI105" i="13"/>
  <c r="AH105" i="13"/>
  <c r="AV105" i="13"/>
  <c r="BJ105" i="13"/>
  <c r="AM104" i="13"/>
  <c r="BA104" i="13"/>
  <c r="AL104" i="13"/>
  <c r="AZ104" i="13"/>
  <c r="AS104" i="13"/>
  <c r="BG104" i="13"/>
  <c r="AJ104" i="13"/>
  <c r="AX104" i="13"/>
  <c r="AQ104" i="13"/>
  <c r="BE104" i="13"/>
  <c r="AU104" i="13"/>
  <c r="BI104" i="13"/>
  <c r="AI104" i="13"/>
  <c r="AW104" i="13"/>
  <c r="AN104" i="13"/>
  <c r="BB104" i="13"/>
  <c r="AT104" i="13"/>
  <c r="BH104" i="13"/>
  <c r="AO104" i="13"/>
  <c r="BC104" i="13"/>
  <c r="AR104" i="13"/>
  <c r="BF104" i="13"/>
  <c r="AP104" i="13"/>
  <c r="BD104" i="13"/>
  <c r="AK104" i="13"/>
  <c r="AY104" i="13"/>
  <c r="AH104" i="13"/>
  <c r="AV104" i="13"/>
  <c r="BJ104" i="13"/>
  <c r="AN102" i="13"/>
  <c r="BB102" i="13"/>
  <c r="AH102" i="13"/>
  <c r="AV102" i="13"/>
  <c r="BJ102" i="13"/>
  <c r="AK102" i="13"/>
  <c r="AY102" i="13"/>
  <c r="AR102" i="13"/>
  <c r="BF102" i="13"/>
  <c r="AU102" i="13"/>
  <c r="BI102" i="13"/>
  <c r="AM102" i="13"/>
  <c r="BA102" i="13"/>
  <c r="AP102" i="13"/>
  <c r="BD102" i="13"/>
  <c r="AJ102" i="13"/>
  <c r="AX102" i="13"/>
  <c r="AI102" i="13"/>
  <c r="AW102" i="13"/>
  <c r="AL102" i="13"/>
  <c r="AZ102" i="13"/>
  <c r="AQ102" i="13"/>
  <c r="BE102" i="13"/>
  <c r="AT102" i="13"/>
  <c r="BH102" i="13"/>
  <c r="AO102" i="13"/>
  <c r="BC102" i="13"/>
  <c r="AS102" i="13"/>
  <c r="BG102" i="13"/>
  <c r="AO101" i="13"/>
  <c r="BC101" i="13"/>
  <c r="AI101" i="13"/>
  <c r="AW101" i="13"/>
  <c r="AT101" i="13"/>
  <c r="BH101" i="13"/>
  <c r="AN101" i="13"/>
  <c r="BB101" i="13"/>
  <c r="AQ101" i="13"/>
  <c r="BE101" i="13"/>
  <c r="AJ101" i="13"/>
  <c r="AX101" i="13"/>
  <c r="AP101" i="13"/>
  <c r="BD101" i="13"/>
  <c r="AU101" i="13"/>
  <c r="BI101" i="13"/>
  <c r="AK101" i="13"/>
  <c r="AY101" i="13"/>
  <c r="AR101" i="13"/>
  <c r="BF101" i="13"/>
  <c r="AS101" i="13"/>
  <c r="BG101" i="13"/>
  <c r="AL101" i="13"/>
  <c r="AZ101" i="13"/>
  <c r="AH101" i="13"/>
  <c r="AV101" i="13"/>
  <c r="BJ101" i="13"/>
  <c r="AM101" i="13"/>
  <c r="BA101" i="13"/>
  <c r="AI103" i="13"/>
  <c r="AW103" i="13"/>
  <c r="AT103" i="13"/>
  <c r="BH103" i="13"/>
  <c r="AS103" i="13"/>
  <c r="BG103" i="13"/>
  <c r="AN103" i="13"/>
  <c r="BB103" i="13"/>
  <c r="AQ103" i="13"/>
  <c r="BE103" i="13"/>
  <c r="AR103" i="13"/>
  <c r="BF103" i="13"/>
  <c r="AL103" i="13"/>
  <c r="AZ103" i="13"/>
  <c r="AJ103" i="13"/>
  <c r="AX103" i="13"/>
  <c r="AH103" i="13"/>
  <c r="AV103" i="13"/>
  <c r="BJ103" i="13"/>
  <c r="AP103" i="13"/>
  <c r="BD103" i="13"/>
  <c r="AK103" i="13"/>
  <c r="AY103" i="13"/>
  <c r="AU103" i="13"/>
  <c r="BI103" i="13"/>
  <c r="AM103" i="13"/>
  <c r="BA103" i="13"/>
  <c r="AO103" i="13"/>
  <c r="BC103" i="13"/>
  <c r="AJ47" i="13"/>
  <c r="AX47" i="13"/>
  <c r="AQ47" i="13"/>
  <c r="BE47" i="13"/>
  <c r="AI45" i="13"/>
  <c r="AW45" i="13"/>
  <c r="AK47" i="13"/>
  <c r="AY47" i="13"/>
  <c r="AH47" i="13"/>
  <c r="AV47" i="13"/>
  <c r="BJ47" i="13"/>
  <c r="AK45" i="13"/>
  <c r="AY45" i="13"/>
  <c r="AH45" i="13"/>
  <c r="AV45" i="13"/>
  <c r="BJ45" i="13"/>
  <c r="AP45" i="13"/>
  <c r="BD45" i="13"/>
  <c r="AI47" i="13"/>
  <c r="AW47" i="13"/>
  <c r="AU45" i="13"/>
  <c r="BI45" i="13"/>
  <c r="AT47" i="13"/>
  <c r="BH47" i="13"/>
  <c r="AM47" i="13"/>
  <c r="BA47" i="13"/>
  <c r="AR47" i="13"/>
  <c r="BF47" i="13"/>
  <c r="AO47" i="13"/>
  <c r="BC47" i="13"/>
  <c r="AL47" i="13"/>
  <c r="AZ47" i="13"/>
  <c r="AP47" i="13"/>
  <c r="BD47" i="13"/>
  <c r="AS47" i="13"/>
  <c r="BG47" i="13"/>
  <c r="AN47" i="13"/>
  <c r="BB47" i="13"/>
  <c r="AU47" i="13"/>
  <c r="BI47" i="13"/>
  <c r="AL45" i="13"/>
  <c r="AZ45" i="13"/>
  <c r="AS45" i="13"/>
  <c r="BG45" i="13"/>
  <c r="AJ45" i="13"/>
  <c r="AX45" i="13"/>
  <c r="AQ45" i="13"/>
  <c r="BE45" i="13"/>
  <c r="AT45" i="13"/>
  <c r="BH45" i="13"/>
  <c r="AO45" i="13"/>
  <c r="BC45" i="13"/>
  <c r="AR45" i="13"/>
  <c r="BF45" i="13"/>
  <c r="AM45" i="13"/>
  <c r="BA45" i="13"/>
  <c r="AN45" i="13"/>
  <c r="BB45" i="13"/>
  <c r="AH48" i="13"/>
  <c r="AV48" i="13"/>
  <c r="BJ48" i="13"/>
  <c r="AM48" i="13"/>
  <c r="BA48" i="13"/>
  <c r="AT48" i="13"/>
  <c r="BH48" i="13"/>
  <c r="AJ48" i="13"/>
  <c r="AX48" i="13"/>
  <c r="AO48" i="13"/>
  <c r="BC48" i="13"/>
  <c r="AI48" i="13"/>
  <c r="AW48" i="13"/>
  <c r="AL48" i="13"/>
  <c r="AZ48" i="13"/>
  <c r="AP48" i="13"/>
  <c r="BD48" i="13"/>
  <c r="AN48" i="13"/>
  <c r="BB48" i="13"/>
  <c r="AS48" i="13"/>
  <c r="BG48" i="13"/>
  <c r="AK48" i="13"/>
  <c r="AY48" i="13"/>
  <c r="AU48" i="13"/>
  <c r="BI48" i="13"/>
  <c r="AQ48" i="13"/>
  <c r="BE48" i="13"/>
  <c r="AN46" i="13"/>
  <c r="BB46" i="13"/>
  <c r="AI46" i="13"/>
  <c r="AW46" i="13"/>
  <c r="AS46" i="13"/>
  <c r="BG46" i="13"/>
  <c r="AJ46" i="13"/>
  <c r="AX46" i="13"/>
  <c r="AU46" i="13"/>
  <c r="BI46" i="13"/>
  <c r="AM46" i="13"/>
  <c r="BA46" i="13"/>
  <c r="AP46" i="13"/>
  <c r="BD46" i="13"/>
  <c r="AT46" i="13"/>
  <c r="BH46" i="13"/>
  <c r="AR46" i="13"/>
  <c r="BF46" i="13"/>
  <c r="AQ46" i="13"/>
  <c r="BE46" i="13"/>
  <c r="AK46" i="13"/>
  <c r="AY46" i="13"/>
  <c r="AO46" i="13"/>
  <c r="BC46" i="13"/>
  <c r="AH46" i="13"/>
  <c r="AV46" i="13"/>
  <c r="BJ46" i="13"/>
  <c r="AL46" i="13"/>
  <c r="AZ46" i="13"/>
  <c r="AR48" i="13"/>
  <c r="BF48" i="13"/>
  <c r="AK112" i="13"/>
  <c r="AY112" i="13"/>
  <c r="AQ112" i="13"/>
  <c r="BE112" i="13"/>
  <c r="AL112" i="13"/>
  <c r="AZ112" i="13"/>
  <c r="AP112" i="13"/>
  <c r="BD112" i="13"/>
  <c r="AU112" i="13"/>
  <c r="BI112" i="13"/>
  <c r="AR112" i="13"/>
  <c r="BF112" i="13"/>
  <c r="AJ112" i="13"/>
  <c r="AX112" i="13"/>
  <c r="AM112" i="13"/>
  <c r="BA112" i="13"/>
  <c r="AS112" i="13"/>
  <c r="BG112" i="13"/>
  <c r="AN112" i="13"/>
  <c r="BB112" i="13"/>
  <c r="AT112" i="13"/>
  <c r="BH112" i="13"/>
  <c r="AI112" i="13"/>
  <c r="AW112" i="13"/>
  <c r="AO112" i="13"/>
  <c r="BC112" i="13"/>
  <c r="AH112" i="13"/>
  <c r="AV112" i="13"/>
  <c r="BJ112" i="13"/>
  <c r="AJ110" i="13"/>
  <c r="AX110" i="13"/>
  <c r="AP110" i="13"/>
  <c r="BD110" i="13"/>
  <c r="AO110" i="13"/>
  <c r="BC110" i="13"/>
  <c r="AT110" i="13"/>
  <c r="BH110" i="13"/>
  <c r="AM110" i="13"/>
  <c r="BA110" i="13"/>
  <c r="AS110" i="13"/>
  <c r="BG110" i="13"/>
  <c r="AK110" i="13"/>
  <c r="AY110" i="13"/>
  <c r="AR110" i="13"/>
  <c r="BF110" i="13"/>
  <c r="AU110" i="13"/>
  <c r="BI110" i="13"/>
  <c r="AQ110" i="13"/>
  <c r="BE110" i="13"/>
  <c r="AI110" i="13"/>
  <c r="AW110" i="13"/>
  <c r="AL110" i="13"/>
  <c r="AZ110" i="13"/>
  <c r="AN110" i="13"/>
  <c r="BB110" i="13"/>
  <c r="AH110" i="13"/>
  <c r="AV110" i="13"/>
  <c r="BJ110" i="13"/>
  <c r="AI109" i="13"/>
  <c r="AW109" i="13"/>
  <c r="AO109" i="13"/>
  <c r="BC109" i="13"/>
  <c r="AU109" i="13"/>
  <c r="BI109" i="13"/>
  <c r="AS109" i="13"/>
  <c r="BG109" i="13"/>
  <c r="AL109" i="13"/>
  <c r="AZ109" i="13"/>
  <c r="AR109" i="13"/>
  <c r="BF109" i="13"/>
  <c r="AK109" i="13"/>
  <c r="AY109" i="13"/>
  <c r="AJ109" i="13"/>
  <c r="AX109" i="13"/>
  <c r="AM109" i="13"/>
  <c r="BA109" i="13"/>
  <c r="AT109" i="13"/>
  <c r="BH109" i="13"/>
  <c r="AN109" i="13"/>
  <c r="BB109" i="13"/>
  <c r="AQ109" i="13"/>
  <c r="BE109" i="13"/>
  <c r="AH109" i="13"/>
  <c r="AV109" i="13"/>
  <c r="BJ109" i="13"/>
  <c r="AP109" i="13"/>
  <c r="BD109" i="13"/>
  <c r="AO111" i="13"/>
  <c r="BC111" i="13"/>
  <c r="AM111" i="13"/>
  <c r="BA111" i="13"/>
  <c r="AK111" i="13"/>
  <c r="AY111" i="13"/>
  <c r="AS111" i="13"/>
  <c r="BG111" i="13"/>
  <c r="AQ111" i="13"/>
  <c r="BE111" i="13"/>
  <c r="AU111" i="13"/>
  <c r="BI111" i="13"/>
  <c r="AI111" i="13"/>
  <c r="AW111" i="13"/>
  <c r="AN111" i="13"/>
  <c r="BB111" i="13"/>
  <c r="AR111" i="13"/>
  <c r="BF111" i="13"/>
  <c r="AJ111" i="13"/>
  <c r="AX111" i="13"/>
  <c r="AH111" i="13"/>
  <c r="AV111" i="13"/>
  <c r="BJ111" i="13"/>
  <c r="AT111" i="13"/>
  <c r="BH111" i="13"/>
  <c r="AL111" i="13"/>
  <c r="AZ111" i="13"/>
  <c r="AP111" i="13"/>
  <c r="BD111" i="13"/>
  <c r="AR100" i="13"/>
  <c r="BF100" i="13"/>
  <c r="AT100" i="13"/>
  <c r="BH100" i="13"/>
  <c r="AS100" i="13"/>
  <c r="BG100" i="13"/>
  <c r="AO100" i="13"/>
  <c r="BC100" i="13"/>
  <c r="AK100" i="13"/>
  <c r="AY100" i="13"/>
  <c r="AN100" i="13"/>
  <c r="BB100" i="13"/>
  <c r="AU100" i="13"/>
  <c r="BI100" i="13"/>
  <c r="AQ100" i="13"/>
  <c r="BE100" i="13"/>
  <c r="AM100" i="13"/>
  <c r="BA100" i="13"/>
  <c r="AI100" i="13"/>
  <c r="AW100" i="13"/>
  <c r="AP100" i="13"/>
  <c r="BD100" i="13"/>
  <c r="AL100" i="13"/>
  <c r="AZ100" i="13"/>
  <c r="AJ100" i="13"/>
  <c r="AX100" i="13"/>
  <c r="AH100" i="13"/>
  <c r="AV100" i="13"/>
  <c r="BJ100" i="13"/>
  <c r="AR98" i="13"/>
  <c r="BF98" i="13"/>
  <c r="AK98" i="13"/>
  <c r="AY98" i="13"/>
  <c r="AL98" i="13"/>
  <c r="AZ98" i="13"/>
  <c r="AP98" i="13"/>
  <c r="BD98" i="13"/>
  <c r="AJ98" i="13"/>
  <c r="AX98" i="13"/>
  <c r="AO98" i="13"/>
  <c r="BC98" i="13"/>
  <c r="AU98" i="13"/>
  <c r="BI98" i="13"/>
  <c r="AS98" i="13"/>
  <c r="BG98" i="13"/>
  <c r="AT98" i="13"/>
  <c r="BH98" i="13"/>
  <c r="AQ98" i="13"/>
  <c r="BE98" i="13"/>
  <c r="AM98" i="13"/>
  <c r="BA98" i="13"/>
  <c r="AN98" i="13"/>
  <c r="BB98" i="13"/>
  <c r="AH98" i="13"/>
  <c r="AV98" i="13"/>
  <c r="BJ98" i="13"/>
  <c r="AI98" i="13"/>
  <c r="AW98" i="13"/>
  <c r="AJ97" i="13"/>
  <c r="AX97" i="13"/>
  <c r="AR97" i="13"/>
  <c r="BF97" i="13"/>
  <c r="AQ97" i="13"/>
  <c r="BE97" i="13"/>
  <c r="AS97" i="13"/>
  <c r="BG97" i="13"/>
  <c r="AK97" i="13"/>
  <c r="AY97" i="13"/>
  <c r="AU97" i="13"/>
  <c r="BI97" i="13"/>
  <c r="AL97" i="13"/>
  <c r="AZ97" i="13"/>
  <c r="AT97" i="13"/>
  <c r="BH97" i="13"/>
  <c r="AP97" i="13"/>
  <c r="BD97" i="13"/>
  <c r="AM97" i="13"/>
  <c r="BA97" i="13"/>
  <c r="AI97" i="13"/>
  <c r="AW97" i="13"/>
  <c r="AO97" i="13"/>
  <c r="BC97" i="13"/>
  <c r="AH97" i="13"/>
  <c r="AV97" i="13"/>
  <c r="BJ97" i="13"/>
  <c r="AN97" i="13"/>
  <c r="BB97" i="13"/>
  <c r="AR99" i="13"/>
  <c r="BF99" i="13"/>
  <c r="AH99" i="13"/>
  <c r="AV99" i="13"/>
  <c r="BJ99" i="13"/>
  <c r="AN99" i="13"/>
  <c r="BB99" i="13"/>
  <c r="AT99" i="13"/>
  <c r="BH99" i="13"/>
  <c r="AL99" i="13"/>
  <c r="AZ99" i="13"/>
  <c r="AQ99" i="13"/>
  <c r="BE99" i="13"/>
  <c r="AM99" i="13"/>
  <c r="BA99" i="13"/>
  <c r="AU99" i="13"/>
  <c r="BI99" i="13"/>
  <c r="AP99" i="13"/>
  <c r="BD99" i="13"/>
  <c r="AJ99" i="13"/>
  <c r="AX99" i="13"/>
  <c r="AO99" i="13"/>
  <c r="BC99" i="13"/>
  <c r="AS99" i="13"/>
  <c r="BG99" i="13"/>
  <c r="AI99" i="13"/>
  <c r="AW99" i="13"/>
  <c r="AK99" i="13"/>
  <c r="AY99" i="13"/>
  <c r="AK34" i="13"/>
  <c r="AY34" i="13"/>
  <c r="AS34" i="13"/>
  <c r="BG34" i="13"/>
  <c r="AK36" i="13"/>
  <c r="AY36" i="13"/>
  <c r="AS36" i="13"/>
  <c r="BG36" i="13"/>
  <c r="AH36" i="13"/>
  <c r="AV36" i="13"/>
  <c r="BJ36" i="13"/>
  <c r="AO36" i="13"/>
  <c r="BC36" i="13"/>
  <c r="AQ36" i="13"/>
  <c r="BE36" i="13"/>
  <c r="AP36" i="13"/>
  <c r="BD36" i="13"/>
  <c r="AT36" i="13"/>
  <c r="BH36" i="13"/>
  <c r="AR36" i="13"/>
  <c r="BF36" i="13"/>
  <c r="AN36" i="13"/>
  <c r="BB36" i="13"/>
  <c r="AJ36" i="13"/>
  <c r="AX36" i="13"/>
  <c r="AP34" i="13"/>
  <c r="BD34" i="13"/>
  <c r="AM34" i="13"/>
  <c r="BA34" i="13"/>
  <c r="AH34" i="13"/>
  <c r="AV34" i="13"/>
  <c r="BJ34" i="13"/>
  <c r="AJ34" i="13"/>
  <c r="AX34" i="13"/>
  <c r="AT33" i="13"/>
  <c r="BH33" i="13"/>
  <c r="AQ33" i="13"/>
  <c r="BE33" i="13"/>
  <c r="AM33" i="13"/>
  <c r="BA33" i="13"/>
  <c r="AJ33" i="13"/>
  <c r="AX33" i="13"/>
  <c r="AU34" i="13"/>
  <c r="BI34" i="13"/>
  <c r="AR34" i="13"/>
  <c r="BF34" i="13"/>
  <c r="AO34" i="13"/>
  <c r="BC34" i="13"/>
  <c r="AR33" i="13"/>
  <c r="BF33" i="13"/>
  <c r="AO33" i="13"/>
  <c r="BC33" i="13"/>
  <c r="AU36" i="13"/>
  <c r="BI36" i="13"/>
  <c r="AT34" i="13"/>
  <c r="BH34" i="13"/>
  <c r="AL34" i="13"/>
  <c r="AZ34" i="13"/>
  <c r="AQ34" i="13"/>
  <c r="BE34" i="13"/>
  <c r="AI34" i="13"/>
  <c r="AW34" i="13"/>
  <c r="AR35" i="13"/>
  <c r="BF35" i="13"/>
  <c r="AN35" i="13"/>
  <c r="BB35" i="13"/>
  <c r="AN34" i="13"/>
  <c r="BB34" i="13"/>
  <c r="AU35" i="13"/>
  <c r="BI35" i="13"/>
  <c r="AP35" i="13"/>
  <c r="BD35" i="13"/>
  <c r="AK35" i="13"/>
  <c r="AY35" i="13"/>
  <c r="AS33" i="13"/>
  <c r="BG33" i="13"/>
  <c r="AM36" i="13"/>
  <c r="BA36" i="13"/>
  <c r="AS35" i="13"/>
  <c r="BG35" i="13"/>
  <c r="AM35" i="13"/>
  <c r="BA35" i="13"/>
  <c r="AI35" i="13"/>
  <c r="AW35" i="13"/>
  <c r="AN33" i="13"/>
  <c r="BB33" i="13"/>
  <c r="AI36" i="13"/>
  <c r="AW36" i="13"/>
  <c r="AL35" i="13"/>
  <c r="AZ35" i="13"/>
  <c r="AI33" i="13"/>
  <c r="AW33" i="13"/>
  <c r="AQ35" i="13"/>
  <c r="BE35" i="13"/>
  <c r="AP33" i="13"/>
  <c r="BD33" i="13"/>
  <c r="AO35" i="13"/>
  <c r="BC35" i="13"/>
  <c r="AL33" i="13"/>
  <c r="AZ33" i="13"/>
  <c r="AL36" i="13"/>
  <c r="AZ36" i="13"/>
  <c r="AJ35" i="13"/>
  <c r="AX35" i="13"/>
  <c r="AT35" i="13"/>
  <c r="BH35" i="13"/>
  <c r="AH33" i="13"/>
  <c r="AV33" i="13"/>
  <c r="BJ33" i="13"/>
  <c r="AH35" i="13"/>
  <c r="AV35" i="13"/>
  <c r="BJ35" i="13"/>
  <c r="AK33" i="13"/>
  <c r="AY33" i="13"/>
  <c r="AU33" i="13"/>
  <c r="BI33" i="13"/>
  <c r="AS116" i="13"/>
  <c r="BG116" i="13"/>
  <c r="AK116" i="13"/>
  <c r="AY116" i="13"/>
  <c r="AM116" i="13"/>
  <c r="BA116" i="13"/>
  <c r="AI116" i="13"/>
  <c r="AW116" i="13"/>
  <c r="AO116" i="13"/>
  <c r="BC116" i="13"/>
  <c r="AU116" i="13"/>
  <c r="BI116" i="13"/>
  <c r="AQ116" i="13"/>
  <c r="BE116" i="13"/>
  <c r="AN116" i="13"/>
  <c r="BB116" i="13"/>
  <c r="AR116" i="13"/>
  <c r="BF116" i="13"/>
  <c r="AJ116" i="13"/>
  <c r="AX116" i="13"/>
  <c r="AT116" i="13"/>
  <c r="BH116" i="13"/>
  <c r="AH116" i="13"/>
  <c r="AV116" i="13"/>
  <c r="BJ116" i="13"/>
  <c r="AP116" i="13"/>
  <c r="BD116" i="13"/>
  <c r="AL116" i="13"/>
  <c r="AZ116" i="13"/>
  <c r="AJ114" i="13"/>
  <c r="AX114" i="13"/>
  <c r="AT114" i="13"/>
  <c r="BH114" i="13"/>
  <c r="AK114" i="13"/>
  <c r="AY114" i="13"/>
  <c r="AR114" i="13"/>
  <c r="BF114" i="13"/>
  <c r="AU114" i="13"/>
  <c r="BI114" i="13"/>
  <c r="AQ114" i="13"/>
  <c r="BE114" i="13"/>
  <c r="AN114" i="13"/>
  <c r="BB114" i="13"/>
  <c r="AI114" i="13"/>
  <c r="AW114" i="13"/>
  <c r="AS114" i="13"/>
  <c r="BG114" i="13"/>
  <c r="AP114" i="13"/>
  <c r="BD114" i="13"/>
  <c r="AL114" i="13"/>
  <c r="AZ114" i="13"/>
  <c r="AO114" i="13"/>
  <c r="BC114" i="13"/>
  <c r="AM114" i="13"/>
  <c r="BA114" i="13"/>
  <c r="AH114" i="13"/>
  <c r="AV114" i="13"/>
  <c r="BJ114" i="13"/>
  <c r="AK113" i="13"/>
  <c r="AY113" i="13"/>
  <c r="AL113" i="13"/>
  <c r="AZ113" i="13"/>
  <c r="AO113" i="13"/>
  <c r="BC113" i="13"/>
  <c r="AS113" i="13"/>
  <c r="BG113" i="13"/>
  <c r="AJ113" i="13"/>
  <c r="AX113" i="13"/>
  <c r="AQ113" i="13"/>
  <c r="BE113" i="13"/>
  <c r="AU113" i="13"/>
  <c r="BI113" i="13"/>
  <c r="AI113" i="13"/>
  <c r="AW113" i="13"/>
  <c r="AR113" i="13"/>
  <c r="BF113" i="13"/>
  <c r="AT113" i="13"/>
  <c r="BH113" i="13"/>
  <c r="AN113" i="13"/>
  <c r="BB113" i="13"/>
  <c r="AM113" i="13"/>
  <c r="BA113" i="13"/>
  <c r="AP113" i="13"/>
  <c r="BD113" i="13"/>
  <c r="AH113" i="13"/>
  <c r="AV113" i="13"/>
  <c r="BJ113" i="13"/>
  <c r="AL115" i="13"/>
  <c r="AZ115" i="13"/>
  <c r="AT115" i="13"/>
  <c r="BH115" i="13"/>
  <c r="AK115" i="13"/>
  <c r="AY115" i="13"/>
  <c r="AP115" i="13"/>
  <c r="BD115" i="13"/>
  <c r="AS115" i="13"/>
  <c r="BG115" i="13"/>
  <c r="AO115" i="13"/>
  <c r="BC115" i="13"/>
  <c r="AR115" i="13"/>
  <c r="BF115" i="13"/>
  <c r="AU115" i="13"/>
  <c r="BI115" i="13"/>
  <c r="AQ115" i="13"/>
  <c r="BE115" i="13"/>
  <c r="AN115" i="13"/>
  <c r="BB115" i="13"/>
  <c r="AJ115" i="13"/>
  <c r="AX115" i="13"/>
  <c r="AM115" i="13"/>
  <c r="BA115" i="13"/>
  <c r="AI115" i="13"/>
  <c r="AW115" i="13"/>
  <c r="AH115" i="13"/>
  <c r="AV115" i="13"/>
  <c r="BJ115" i="13"/>
  <c r="AJ52" i="13"/>
  <c r="AX52" i="13"/>
  <c r="AL50" i="13"/>
  <c r="AZ50" i="13"/>
  <c r="AP52" i="13"/>
  <c r="BD52" i="13"/>
  <c r="AT52" i="13"/>
  <c r="BH52" i="13"/>
  <c r="AH52" i="13"/>
  <c r="AV52" i="13"/>
  <c r="BJ52" i="13"/>
  <c r="AN52" i="13"/>
  <c r="BB52" i="13"/>
  <c r="AK52" i="13"/>
  <c r="AY52" i="13"/>
  <c r="AO52" i="13"/>
  <c r="BC52" i="13"/>
  <c r="AS52" i="13"/>
  <c r="BG52" i="13"/>
  <c r="AR52" i="13"/>
  <c r="BF52" i="13"/>
  <c r="AI52" i="13"/>
  <c r="AW52" i="13"/>
  <c r="AM52" i="13"/>
  <c r="BA52" i="13"/>
  <c r="AQ52" i="13"/>
  <c r="BE52" i="13"/>
  <c r="AU52" i="13"/>
  <c r="BI52" i="13"/>
  <c r="AL52" i="13"/>
  <c r="AZ52" i="13"/>
  <c r="AP50" i="13"/>
  <c r="BD50" i="13"/>
  <c r="AI50" i="13"/>
  <c r="AW50" i="13"/>
  <c r="AM50" i="13"/>
  <c r="BA50" i="13"/>
  <c r="AQ50" i="13"/>
  <c r="BE50" i="13"/>
  <c r="AT50" i="13"/>
  <c r="BH50" i="13"/>
  <c r="AK50" i="13"/>
  <c r="AY50" i="13"/>
  <c r="AO50" i="13"/>
  <c r="BC50" i="13"/>
  <c r="AS50" i="13"/>
  <c r="BG50" i="13"/>
  <c r="AN50" i="13"/>
  <c r="BB50" i="13"/>
  <c r="AU50" i="13"/>
  <c r="BI50" i="13"/>
  <c r="AR50" i="13"/>
  <c r="BF50" i="13"/>
  <c r="AJ50" i="13"/>
  <c r="AX50" i="13"/>
  <c r="AH50" i="13"/>
  <c r="AV50" i="13"/>
  <c r="BJ50" i="13"/>
  <c r="AU51" i="13"/>
  <c r="BI51" i="13"/>
  <c r="AQ51" i="13"/>
  <c r="BE51" i="13"/>
  <c r="AM51" i="13"/>
  <c r="BA51" i="13"/>
  <c r="AH51" i="13"/>
  <c r="AV51" i="13"/>
  <c r="BJ51" i="13"/>
  <c r="AI51" i="13"/>
  <c r="AW51" i="13"/>
  <c r="AS51" i="13"/>
  <c r="BG51" i="13"/>
  <c r="AO51" i="13"/>
  <c r="BC51" i="13"/>
  <c r="AK51" i="13"/>
  <c r="AY51" i="13"/>
  <c r="AR49" i="13"/>
  <c r="BF49" i="13"/>
  <c r="AI49" i="13"/>
  <c r="AW49" i="13"/>
  <c r="AM49" i="13"/>
  <c r="BA49" i="13"/>
  <c r="AQ49" i="13"/>
  <c r="BE49" i="13"/>
  <c r="AT49" i="13"/>
  <c r="BH49" i="13"/>
  <c r="AU49" i="13"/>
  <c r="BI49" i="13"/>
  <c r="AN49" i="13"/>
  <c r="BB49" i="13"/>
  <c r="AK49" i="13"/>
  <c r="AY49" i="13"/>
  <c r="AO49" i="13"/>
  <c r="BC49" i="13"/>
  <c r="AN51" i="13"/>
  <c r="BB51" i="13"/>
  <c r="AR51" i="13"/>
  <c r="BF51" i="13"/>
  <c r="AJ51" i="13"/>
  <c r="AX51" i="13"/>
  <c r="AL49" i="13"/>
  <c r="AZ49" i="13"/>
  <c r="AS49" i="13"/>
  <c r="BG49" i="13"/>
  <c r="AL51" i="13"/>
  <c r="AZ51" i="13"/>
  <c r="AT51" i="13"/>
  <c r="BH51" i="13"/>
  <c r="AP51" i="13"/>
  <c r="BD51" i="13"/>
  <c r="AP49" i="13"/>
  <c r="BD49" i="13"/>
  <c r="AH49" i="13"/>
  <c r="AV49" i="13"/>
  <c r="BJ49" i="13"/>
  <c r="AJ49" i="13"/>
  <c r="AX49" i="13"/>
  <c r="A2773" i="9"/>
  <c r="B2773" i="9"/>
  <c r="A2774" i="9"/>
  <c r="B2774" i="9"/>
  <c r="A2775" i="9"/>
  <c r="B2775" i="9"/>
  <c r="A2776" i="9"/>
  <c r="B2776" i="9"/>
  <c r="G26" i="2"/>
  <c r="G24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E12" i="2"/>
  <c r="G25" i="2"/>
  <c r="E13" i="2"/>
  <c r="E14" i="2"/>
  <c r="G23" i="2"/>
  <c r="F31" i="2"/>
  <c r="G31" i="2"/>
  <c r="F51" i="2"/>
  <c r="G51" i="2"/>
  <c r="F81" i="2"/>
  <c r="G81" i="2"/>
  <c r="F101" i="2"/>
  <c r="G101" i="2"/>
  <c r="F151" i="2"/>
  <c r="G151" i="2"/>
  <c r="F181" i="2"/>
  <c r="G181" i="2"/>
  <c r="F201" i="2"/>
  <c r="G201" i="2"/>
  <c r="F32" i="2"/>
  <c r="G32" i="2"/>
  <c r="F52" i="2"/>
  <c r="G52" i="2"/>
  <c r="F82" i="2"/>
  <c r="G82" i="2"/>
  <c r="F102" i="2"/>
  <c r="G102" i="2"/>
  <c r="F152" i="2"/>
  <c r="G152" i="2"/>
  <c r="F182" i="2"/>
  <c r="G182" i="2"/>
  <c r="F202" i="2"/>
  <c r="G202" i="2"/>
  <c r="F33" i="2"/>
  <c r="G33" i="2"/>
  <c r="F53" i="2"/>
  <c r="G53" i="2"/>
  <c r="F83" i="2"/>
  <c r="G83" i="2"/>
  <c r="F103" i="2"/>
  <c r="G103" i="2"/>
  <c r="F153" i="2"/>
  <c r="G153" i="2"/>
  <c r="F183" i="2"/>
  <c r="G183" i="2"/>
  <c r="F203" i="2"/>
  <c r="G203" i="2"/>
  <c r="F34" i="2"/>
  <c r="G34" i="2"/>
  <c r="F54" i="2"/>
  <c r="G54" i="2"/>
  <c r="F84" i="2"/>
  <c r="G84" i="2"/>
  <c r="F104" i="2"/>
  <c r="G104" i="2"/>
  <c r="F154" i="2"/>
  <c r="G154" i="2"/>
  <c r="F184" i="2"/>
  <c r="G184" i="2"/>
  <c r="F204" i="2"/>
  <c r="G204" i="2"/>
  <c r="F35" i="2"/>
  <c r="G35" i="2"/>
  <c r="F55" i="2"/>
  <c r="G55" i="2"/>
  <c r="F85" i="2"/>
  <c r="G85" i="2"/>
  <c r="F105" i="2"/>
  <c r="G105" i="2"/>
  <c r="F155" i="2"/>
  <c r="G155" i="2"/>
  <c r="F185" i="2"/>
  <c r="G185" i="2"/>
  <c r="F205" i="2"/>
  <c r="G205" i="2"/>
  <c r="F36" i="2"/>
  <c r="G36" i="2"/>
  <c r="F56" i="2"/>
  <c r="G56" i="2"/>
  <c r="F86" i="2"/>
  <c r="G86" i="2"/>
  <c r="F106" i="2"/>
  <c r="G106" i="2"/>
  <c r="F156" i="2"/>
  <c r="G156" i="2"/>
  <c r="F186" i="2"/>
  <c r="G186" i="2"/>
  <c r="F206" i="2"/>
  <c r="G206" i="2"/>
  <c r="F37" i="2"/>
  <c r="G37" i="2"/>
  <c r="F57" i="2"/>
  <c r="G57" i="2"/>
  <c r="F87" i="2"/>
  <c r="G87" i="2"/>
  <c r="F107" i="2"/>
  <c r="G107" i="2"/>
  <c r="F157" i="2"/>
  <c r="G157" i="2"/>
  <c r="F187" i="2"/>
  <c r="G187" i="2"/>
  <c r="F207" i="2"/>
  <c r="G207" i="2"/>
  <c r="F38" i="2"/>
  <c r="G38" i="2"/>
  <c r="F58" i="2"/>
  <c r="G58" i="2"/>
  <c r="F88" i="2"/>
  <c r="G88" i="2"/>
  <c r="F108" i="2"/>
  <c r="G108" i="2"/>
  <c r="F158" i="2"/>
  <c r="G158" i="2"/>
  <c r="F188" i="2"/>
  <c r="G188" i="2"/>
  <c r="F208" i="2"/>
  <c r="G208" i="2"/>
  <c r="F39" i="2"/>
  <c r="G39" i="2"/>
  <c r="F59" i="2"/>
  <c r="G59" i="2"/>
  <c r="F89" i="2"/>
  <c r="G89" i="2"/>
  <c r="F109" i="2"/>
  <c r="G109" i="2"/>
  <c r="F159" i="2"/>
  <c r="G159" i="2"/>
  <c r="F189" i="2"/>
  <c r="G189" i="2"/>
  <c r="F209" i="2"/>
  <c r="G209" i="2"/>
  <c r="F40" i="2"/>
  <c r="G40" i="2"/>
  <c r="F60" i="2"/>
  <c r="G60" i="2"/>
  <c r="F90" i="2"/>
  <c r="G90" i="2"/>
  <c r="F110" i="2"/>
  <c r="G110" i="2"/>
  <c r="F160" i="2"/>
  <c r="G160" i="2"/>
  <c r="F190" i="2"/>
  <c r="G190" i="2"/>
  <c r="F210" i="2"/>
  <c r="G210" i="2"/>
  <c r="F41" i="2"/>
  <c r="G41" i="2"/>
  <c r="F61" i="2"/>
  <c r="G61" i="2"/>
  <c r="F91" i="2"/>
  <c r="G91" i="2"/>
  <c r="F111" i="2"/>
  <c r="G111" i="2"/>
  <c r="F141" i="2"/>
  <c r="G141" i="2"/>
  <c r="F161" i="2"/>
  <c r="G161" i="2"/>
  <c r="F191" i="2"/>
  <c r="G191" i="2"/>
  <c r="F211" i="2"/>
  <c r="G211" i="2"/>
  <c r="F42" i="2"/>
  <c r="G42" i="2"/>
  <c r="F62" i="2"/>
  <c r="G62" i="2"/>
  <c r="F92" i="2"/>
  <c r="G92" i="2"/>
  <c r="F112" i="2"/>
  <c r="G112" i="2"/>
  <c r="F142" i="2"/>
  <c r="G142" i="2"/>
  <c r="F162" i="2"/>
  <c r="G162" i="2"/>
  <c r="F192" i="2"/>
  <c r="G192" i="2"/>
  <c r="F212" i="2"/>
  <c r="G212" i="2"/>
  <c r="F43" i="2"/>
  <c r="G43" i="2"/>
  <c r="F63" i="2"/>
  <c r="G63" i="2"/>
  <c r="F93" i="2"/>
  <c r="G93" i="2"/>
  <c r="F113" i="2"/>
  <c r="G113" i="2"/>
  <c r="F143" i="2"/>
  <c r="G143" i="2"/>
  <c r="F163" i="2"/>
  <c r="G163" i="2"/>
  <c r="F193" i="2"/>
  <c r="G193" i="2"/>
  <c r="F213" i="2"/>
  <c r="G213" i="2"/>
  <c r="F44" i="2"/>
  <c r="G44" i="2"/>
  <c r="F64" i="2"/>
  <c r="G64" i="2"/>
  <c r="F94" i="2"/>
  <c r="G94" i="2"/>
  <c r="F114" i="2"/>
  <c r="G114" i="2"/>
  <c r="F144" i="2"/>
  <c r="G144" i="2"/>
  <c r="F164" i="2"/>
  <c r="G164" i="2"/>
  <c r="F194" i="2"/>
  <c r="G194" i="2"/>
  <c r="F214" i="2"/>
  <c r="G214" i="2"/>
  <c r="F45" i="2"/>
  <c r="G45" i="2"/>
  <c r="F65" i="2"/>
  <c r="G65" i="2"/>
  <c r="F95" i="2"/>
  <c r="G95" i="2"/>
  <c r="F115" i="2"/>
  <c r="G115" i="2"/>
  <c r="F145" i="2"/>
  <c r="G145" i="2"/>
  <c r="F165" i="2"/>
  <c r="G165" i="2"/>
  <c r="F195" i="2"/>
  <c r="G195" i="2"/>
  <c r="F215" i="2"/>
  <c r="G215" i="2"/>
  <c r="F46" i="2"/>
  <c r="G46" i="2"/>
  <c r="F66" i="2"/>
  <c r="G66" i="2"/>
  <c r="F96" i="2"/>
  <c r="G96" i="2"/>
  <c r="F116" i="2"/>
  <c r="G116" i="2"/>
  <c r="F146" i="2"/>
  <c r="G146" i="2"/>
  <c r="F166" i="2"/>
  <c r="G166" i="2"/>
  <c r="F196" i="2"/>
  <c r="G196" i="2"/>
  <c r="F216" i="2"/>
  <c r="G216" i="2"/>
  <c r="F47" i="2"/>
  <c r="G47" i="2"/>
  <c r="F67" i="2"/>
  <c r="G67" i="2"/>
  <c r="F97" i="2"/>
  <c r="G97" i="2"/>
  <c r="F117" i="2"/>
  <c r="G117" i="2"/>
  <c r="F147" i="2"/>
  <c r="G147" i="2"/>
  <c r="F167" i="2"/>
  <c r="G167" i="2"/>
  <c r="F197" i="2"/>
  <c r="G197" i="2"/>
  <c r="F217" i="2"/>
  <c r="G217" i="2"/>
  <c r="F48" i="2"/>
  <c r="G48" i="2"/>
  <c r="F68" i="2"/>
  <c r="G68" i="2"/>
  <c r="F98" i="2"/>
  <c r="G98" i="2"/>
  <c r="F118" i="2"/>
  <c r="G118" i="2"/>
  <c r="F148" i="2"/>
  <c r="G148" i="2"/>
  <c r="F168" i="2"/>
  <c r="G168" i="2"/>
  <c r="F198" i="2"/>
  <c r="G198" i="2"/>
  <c r="F218" i="2"/>
  <c r="G218" i="2"/>
  <c r="F49" i="2"/>
  <c r="G49" i="2"/>
  <c r="F69" i="2"/>
  <c r="G69" i="2"/>
  <c r="F99" i="2"/>
  <c r="G99" i="2"/>
  <c r="F119" i="2"/>
  <c r="G119" i="2"/>
  <c r="F149" i="2"/>
  <c r="G149" i="2"/>
  <c r="F169" i="2"/>
  <c r="G169" i="2"/>
  <c r="F199" i="2"/>
  <c r="G199" i="2"/>
  <c r="F219" i="2"/>
  <c r="G219" i="2"/>
  <c r="F50" i="2"/>
  <c r="G50" i="2"/>
  <c r="F70" i="2"/>
  <c r="G70" i="2"/>
  <c r="F100" i="2"/>
  <c r="G100" i="2"/>
  <c r="F120" i="2"/>
  <c r="G120" i="2"/>
  <c r="F150" i="2"/>
  <c r="G150" i="2"/>
  <c r="F170" i="2"/>
  <c r="G170" i="2"/>
  <c r="F200" i="2"/>
  <c r="G200" i="2"/>
  <c r="F220" i="2"/>
  <c r="G220" i="2"/>
  <c r="S45" i="20"/>
  <c r="W45" i="20"/>
  <c r="R45" i="20"/>
  <c r="V45" i="20"/>
  <c r="Q45" i="20"/>
  <c r="U45" i="20"/>
  <c r="P45" i="20"/>
  <c r="T45" i="20"/>
  <c r="S44" i="20"/>
  <c r="W44" i="20"/>
  <c r="R44" i="20"/>
  <c r="V44" i="20"/>
  <c r="Q44" i="20"/>
  <c r="U44" i="20"/>
  <c r="P44" i="20"/>
  <c r="T44" i="20"/>
  <c r="S43" i="20"/>
  <c r="W43" i="20"/>
  <c r="R43" i="20"/>
  <c r="V43" i="20"/>
  <c r="Q43" i="20"/>
  <c r="U43" i="20"/>
  <c r="P43" i="20"/>
  <c r="T43" i="20"/>
  <c r="S42" i="20"/>
  <c r="W42" i="20"/>
  <c r="R42" i="20"/>
  <c r="V42" i="20"/>
  <c r="Q42" i="20"/>
  <c r="U42" i="20"/>
  <c r="P42" i="20"/>
  <c r="T42" i="20"/>
  <c r="S41" i="20"/>
  <c r="W41" i="20"/>
  <c r="R41" i="20"/>
  <c r="V41" i="20"/>
  <c r="Q41" i="20"/>
  <c r="U41" i="20"/>
  <c r="P41" i="20"/>
  <c r="T41" i="20"/>
  <c r="S40" i="20"/>
  <c r="W40" i="20"/>
  <c r="R40" i="20"/>
  <c r="V40" i="20"/>
  <c r="Q40" i="20"/>
  <c r="U40" i="20"/>
  <c r="P40" i="20"/>
  <c r="T40" i="20"/>
  <c r="S39" i="20"/>
  <c r="W39" i="20"/>
  <c r="R39" i="20"/>
  <c r="V39" i="20"/>
  <c r="Q39" i="20"/>
  <c r="U39" i="20"/>
  <c r="P39" i="20"/>
  <c r="T39" i="20"/>
  <c r="S38" i="20"/>
  <c r="W38" i="20"/>
  <c r="R38" i="20"/>
  <c r="V38" i="20"/>
  <c r="Q38" i="20"/>
  <c r="U38" i="20"/>
  <c r="P38" i="20"/>
  <c r="T38" i="20"/>
  <c r="S37" i="20"/>
  <c r="W37" i="20"/>
  <c r="R37" i="20"/>
  <c r="V37" i="20"/>
  <c r="Q37" i="20"/>
  <c r="U37" i="20"/>
  <c r="P37" i="20"/>
  <c r="T37" i="20"/>
  <c r="S36" i="20"/>
  <c r="W36" i="20"/>
  <c r="R36" i="20"/>
  <c r="V36" i="20"/>
  <c r="Q36" i="20"/>
  <c r="U36" i="20"/>
  <c r="P36" i="20"/>
  <c r="T36" i="20"/>
  <c r="S35" i="20"/>
  <c r="W35" i="20"/>
  <c r="R35" i="20"/>
  <c r="V35" i="20"/>
  <c r="Q35" i="20"/>
  <c r="U35" i="20"/>
  <c r="P35" i="20"/>
  <c r="T35" i="20"/>
  <c r="S34" i="20"/>
  <c r="W34" i="20"/>
  <c r="R34" i="20"/>
  <c r="V34" i="20"/>
  <c r="Q34" i="20"/>
  <c r="U34" i="20"/>
  <c r="P34" i="20"/>
  <c r="T34" i="20"/>
  <c r="S33" i="20"/>
  <c r="W33" i="20"/>
  <c r="R33" i="20"/>
  <c r="V33" i="20"/>
  <c r="Q33" i="20"/>
  <c r="U33" i="20"/>
  <c r="P33" i="20"/>
  <c r="T33" i="20"/>
  <c r="S32" i="20"/>
  <c r="W32" i="20"/>
  <c r="R32" i="20"/>
  <c r="V32" i="20"/>
  <c r="Q32" i="20"/>
  <c r="U32" i="20"/>
  <c r="P32" i="20"/>
  <c r="T32" i="20"/>
  <c r="S31" i="20"/>
  <c r="W31" i="20"/>
  <c r="R31" i="20"/>
  <c r="V31" i="20"/>
  <c r="Q31" i="20"/>
  <c r="U31" i="20"/>
  <c r="P31" i="20"/>
  <c r="T31" i="20"/>
  <c r="S30" i="20"/>
  <c r="W30" i="20"/>
  <c r="R30" i="20"/>
  <c r="V30" i="20"/>
  <c r="Q30" i="20"/>
  <c r="U30" i="20"/>
  <c r="P30" i="20"/>
  <c r="T30" i="20"/>
  <c r="S29" i="20"/>
  <c r="W29" i="20"/>
  <c r="R29" i="20"/>
  <c r="V29" i="20"/>
  <c r="Q29" i="20"/>
  <c r="U29" i="20"/>
  <c r="P29" i="20"/>
  <c r="T29" i="20"/>
  <c r="S28" i="20"/>
  <c r="W28" i="20"/>
  <c r="R28" i="20"/>
  <c r="V28" i="20"/>
  <c r="Q28" i="20"/>
  <c r="U28" i="20"/>
  <c r="P28" i="20"/>
  <c r="T28" i="20"/>
  <c r="S27" i="20"/>
  <c r="W27" i="20"/>
  <c r="R27" i="20"/>
  <c r="V27" i="20"/>
  <c r="Q27" i="20"/>
  <c r="U27" i="20"/>
  <c r="P27" i="20"/>
  <c r="T27" i="20"/>
  <c r="S26" i="20"/>
  <c r="W26" i="20"/>
  <c r="R26" i="20"/>
  <c r="V26" i="20"/>
  <c r="Q26" i="20"/>
  <c r="U26" i="20"/>
  <c r="P26" i="20"/>
  <c r="T26" i="20"/>
  <c r="S25" i="20"/>
  <c r="W25" i="20"/>
  <c r="R25" i="20"/>
  <c r="V25" i="20"/>
  <c r="Q25" i="20"/>
  <c r="U25" i="20"/>
  <c r="P25" i="20"/>
  <c r="T25" i="20"/>
  <c r="S24" i="20"/>
  <c r="W24" i="20"/>
  <c r="R24" i="20"/>
  <c r="V24" i="20"/>
  <c r="Q24" i="20"/>
  <c r="U24" i="20"/>
  <c r="P24" i="20"/>
  <c r="T24" i="20"/>
  <c r="S23" i="20"/>
  <c r="W23" i="20"/>
  <c r="R23" i="20"/>
  <c r="V23" i="20"/>
  <c r="Q23" i="20"/>
  <c r="U23" i="20"/>
  <c r="P23" i="20"/>
  <c r="T23" i="20"/>
  <c r="S22" i="20"/>
  <c r="W22" i="20"/>
  <c r="R22" i="20"/>
  <c r="V22" i="20"/>
  <c r="Q22" i="20"/>
  <c r="U22" i="20"/>
  <c r="P22" i="20"/>
  <c r="T22" i="20"/>
  <c r="S21" i="20"/>
  <c r="W21" i="20"/>
  <c r="R21" i="20"/>
  <c r="V21" i="20"/>
  <c r="Q21" i="20"/>
  <c r="U21" i="20"/>
  <c r="P21" i="20"/>
  <c r="T21" i="20"/>
  <c r="H45" i="20"/>
  <c r="I45" i="20"/>
  <c r="H44" i="20"/>
  <c r="I44" i="20"/>
  <c r="H43" i="20"/>
  <c r="I43" i="20"/>
  <c r="H42" i="20"/>
  <c r="I42" i="20"/>
  <c r="H41" i="20"/>
  <c r="I41" i="20"/>
  <c r="H40" i="20"/>
  <c r="I40" i="20"/>
  <c r="H39" i="20"/>
  <c r="I39" i="20"/>
  <c r="H38" i="20"/>
  <c r="I38" i="20"/>
  <c r="H37" i="20"/>
  <c r="I37" i="20"/>
  <c r="H36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K86" i="11"/>
  <c r="J86" i="11"/>
  <c r="D86" i="11"/>
  <c r="J85" i="11"/>
  <c r="K84" i="11"/>
  <c r="J84" i="11"/>
  <c r="D84" i="11"/>
  <c r="K83" i="11"/>
  <c r="J83" i="11"/>
  <c r="D83" i="11"/>
  <c r="K82" i="11"/>
  <c r="J82" i="11"/>
  <c r="D82" i="11"/>
  <c r="K81" i="11"/>
  <c r="J81" i="11"/>
  <c r="D81" i="11"/>
  <c r="K80" i="11"/>
  <c r="J80" i="11"/>
  <c r="D80" i="11"/>
  <c r="K79" i="11"/>
  <c r="J79" i="11"/>
  <c r="D79" i="11"/>
  <c r="K78" i="11"/>
  <c r="J78" i="11"/>
  <c r="D78" i="11"/>
  <c r="K77" i="11"/>
  <c r="J77" i="11"/>
  <c r="D77" i="11"/>
  <c r="K76" i="11"/>
  <c r="J76" i="11"/>
  <c r="D76" i="11"/>
  <c r="K75" i="11"/>
  <c r="J75" i="11"/>
  <c r="D75" i="11"/>
  <c r="K74" i="11"/>
  <c r="J74" i="11"/>
  <c r="D74" i="11"/>
  <c r="K73" i="11"/>
  <c r="J73" i="11"/>
  <c r="D73" i="11"/>
  <c r="K72" i="11"/>
  <c r="J72" i="11"/>
  <c r="D72" i="11"/>
  <c r="K71" i="11"/>
  <c r="J71" i="11"/>
  <c r="D71" i="11"/>
  <c r="K70" i="11"/>
  <c r="J70" i="11"/>
  <c r="D70" i="11"/>
  <c r="K69" i="11"/>
  <c r="J69" i="11"/>
  <c r="D69" i="11"/>
  <c r="K68" i="11"/>
  <c r="J68" i="11"/>
  <c r="D68" i="11"/>
  <c r="K88" i="11"/>
  <c r="J88" i="11"/>
  <c r="D88" i="11"/>
  <c r="K87" i="11"/>
  <c r="J87" i="11"/>
  <c r="D87" i="11"/>
  <c r="K45" i="11"/>
  <c r="D45" i="11"/>
  <c r="J45" i="11"/>
  <c r="K46" i="11"/>
  <c r="D46" i="11"/>
  <c r="J46" i="11"/>
  <c r="K47" i="11"/>
  <c r="D47" i="11"/>
  <c r="J47" i="11"/>
  <c r="K48" i="11"/>
  <c r="D48" i="11"/>
  <c r="J48" i="11"/>
  <c r="K49" i="11"/>
  <c r="D49" i="11"/>
  <c r="J49" i="11"/>
  <c r="K50" i="11"/>
  <c r="D50" i="11"/>
  <c r="J50" i="11"/>
  <c r="K51" i="11"/>
  <c r="D51" i="11"/>
  <c r="J51" i="11"/>
  <c r="K52" i="11"/>
  <c r="D52" i="11"/>
  <c r="J52" i="11"/>
  <c r="K53" i="11"/>
  <c r="D53" i="11"/>
  <c r="J53" i="11"/>
  <c r="K54" i="11"/>
  <c r="D54" i="11"/>
  <c r="J54" i="11"/>
  <c r="K55" i="11"/>
  <c r="D55" i="11"/>
  <c r="J55" i="11"/>
  <c r="K56" i="11"/>
  <c r="D56" i="11"/>
  <c r="J56" i="11"/>
  <c r="K57" i="11"/>
  <c r="D57" i="11"/>
  <c r="J57" i="11"/>
  <c r="K58" i="11"/>
  <c r="D58" i="11"/>
  <c r="J58" i="11"/>
  <c r="K59" i="11"/>
  <c r="D59" i="11"/>
  <c r="J59" i="11"/>
  <c r="K60" i="11"/>
  <c r="D60" i="11"/>
  <c r="J60" i="11"/>
  <c r="K61" i="11"/>
  <c r="D61" i="11"/>
  <c r="J61" i="11"/>
  <c r="K62" i="11"/>
  <c r="D62" i="11"/>
  <c r="J62" i="11"/>
  <c r="K64" i="11"/>
  <c r="J64" i="11"/>
  <c r="D64" i="11"/>
  <c r="K63" i="11"/>
  <c r="J63" i="11"/>
  <c r="D63" i="11"/>
  <c r="K89" i="11"/>
  <c r="J89" i="11"/>
  <c r="D89" i="11"/>
  <c r="K67" i="11"/>
  <c r="J67" i="11"/>
  <c r="D67" i="11"/>
  <c r="K66" i="11"/>
  <c r="J66" i="11"/>
  <c r="D66" i="11"/>
  <c r="K65" i="11"/>
  <c r="J65" i="11"/>
  <c r="D6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D20" i="11"/>
  <c r="K44" i="11"/>
  <c r="D44" i="11"/>
  <c r="K42" i="11"/>
  <c r="D42" i="11"/>
  <c r="K40" i="11"/>
  <c r="D40" i="11"/>
  <c r="K38" i="11"/>
  <c r="D38" i="11"/>
  <c r="K36" i="11"/>
  <c r="D36" i="11"/>
  <c r="K35" i="11"/>
  <c r="D35" i="11"/>
  <c r="K34" i="11"/>
  <c r="D34" i="11"/>
  <c r="K33" i="11"/>
  <c r="D33" i="11"/>
  <c r="K31" i="11"/>
  <c r="D31" i="11"/>
  <c r="K28" i="11"/>
  <c r="D28" i="11"/>
  <c r="K26" i="11"/>
  <c r="D26" i="11"/>
  <c r="K24" i="11"/>
  <c r="D24" i="11"/>
  <c r="K43" i="11"/>
  <c r="D43" i="11"/>
  <c r="K41" i="11"/>
  <c r="D41" i="11"/>
  <c r="K39" i="11"/>
  <c r="D39" i="11"/>
  <c r="K37" i="11"/>
  <c r="D37" i="11"/>
  <c r="K32" i="11"/>
  <c r="D32" i="11"/>
  <c r="K30" i="11"/>
  <c r="D30" i="11"/>
  <c r="K29" i="11"/>
  <c r="D29" i="11"/>
  <c r="K27" i="11"/>
  <c r="D27" i="11"/>
  <c r="K25" i="11"/>
  <c r="D25" i="11"/>
  <c r="K23" i="11"/>
  <c r="D23" i="11"/>
  <c r="K21" i="11"/>
  <c r="D21" i="11"/>
  <c r="K22" i="11"/>
  <c r="D22" i="11"/>
  <c r="AO87" i="21"/>
  <c r="AP87" i="21"/>
  <c r="AQ87" i="21"/>
  <c r="AR87" i="21"/>
  <c r="AB91" i="21"/>
  <c r="AJ91" i="21"/>
  <c r="AN91" i="21"/>
  <c r="AK91" i="21"/>
  <c r="AO91" i="21"/>
  <c r="AL91" i="21"/>
  <c r="AP91" i="21"/>
  <c r="AM91" i="21"/>
  <c r="AQ91" i="21"/>
  <c r="AR91" i="21"/>
  <c r="AB93" i="21"/>
  <c r="AJ93" i="21"/>
  <c r="AN93" i="21"/>
  <c r="AK93" i="21"/>
  <c r="AO93" i="21"/>
  <c r="AL93" i="21"/>
  <c r="AP93" i="21"/>
  <c r="AM93" i="21"/>
  <c r="AQ93" i="21"/>
  <c r="AR93" i="21"/>
  <c r="AB94" i="21"/>
  <c r="AJ94" i="21"/>
  <c r="AN94" i="21"/>
  <c r="AK94" i="21"/>
  <c r="AO94" i="21"/>
  <c r="AL94" i="21"/>
  <c r="AP94" i="21"/>
  <c r="AM94" i="21"/>
  <c r="AQ94" i="21"/>
  <c r="AR94" i="21"/>
  <c r="O25" i="21"/>
  <c r="O26" i="21"/>
  <c r="L35" i="21"/>
  <c r="P25" i="21"/>
  <c r="P26" i="21"/>
  <c r="L36" i="21"/>
  <c r="Q25" i="21"/>
  <c r="Q26" i="21"/>
  <c r="L37" i="21"/>
  <c r="R25" i="21"/>
  <c r="R26" i="21"/>
  <c r="L38" i="21"/>
  <c r="W2" i="21"/>
  <c r="W21" i="21"/>
  <c r="W3" i="21"/>
  <c r="W22" i="21"/>
  <c r="W4" i="21"/>
  <c r="W23" i="21"/>
  <c r="W5" i="21"/>
  <c r="W24" i="21"/>
  <c r="W25" i="21"/>
  <c r="W26" i="21"/>
  <c r="L44" i="21"/>
  <c r="X2" i="21"/>
  <c r="X21" i="21"/>
  <c r="X3" i="21"/>
  <c r="X22" i="21"/>
  <c r="X4" i="21"/>
  <c r="X23" i="21"/>
  <c r="X5" i="21"/>
  <c r="X24" i="21"/>
  <c r="X25" i="21"/>
  <c r="X26" i="21"/>
  <c r="L45" i="21"/>
  <c r="Y2" i="21"/>
  <c r="Y21" i="21"/>
  <c r="Y3" i="21"/>
  <c r="Y22" i="21"/>
  <c r="Y4" i="21"/>
  <c r="Y23" i="21"/>
  <c r="Y5" i="21"/>
  <c r="Y24" i="21"/>
  <c r="Y25" i="21"/>
  <c r="Y26" i="21"/>
  <c r="L46" i="21"/>
  <c r="Z2" i="21"/>
  <c r="Z21" i="21"/>
  <c r="Z3" i="21"/>
  <c r="Z22" i="21"/>
  <c r="Z4" i="21"/>
  <c r="Z23" i="21"/>
  <c r="Z5" i="21"/>
  <c r="Z24" i="21"/>
  <c r="Z25" i="21"/>
  <c r="Z26" i="21"/>
  <c r="L47" i="21"/>
  <c r="L50" i="21"/>
  <c r="M102" i="21"/>
  <c r="K102" i="21"/>
  <c r="M96" i="21"/>
  <c r="K96" i="21"/>
  <c r="M95" i="21"/>
  <c r="K95" i="21"/>
  <c r="M94" i="21"/>
  <c r="K94" i="21"/>
  <c r="M93" i="21"/>
  <c r="K93" i="21"/>
  <c r="M92" i="21"/>
  <c r="K92" i="21"/>
  <c r="M91" i="21"/>
  <c r="K91" i="21"/>
  <c r="M90" i="21"/>
  <c r="K90" i="21"/>
  <c r="M89" i="21"/>
  <c r="K89" i="21"/>
  <c r="M88" i="21"/>
  <c r="K88" i="21"/>
  <c r="M87" i="21"/>
  <c r="K87" i="21"/>
  <c r="M86" i="21"/>
  <c r="K86" i="21"/>
  <c r="M85" i="21"/>
  <c r="K85" i="21"/>
  <c r="M84" i="21"/>
  <c r="K84" i="21"/>
  <c r="M83" i="21"/>
  <c r="K83" i="21"/>
  <c r="M82" i="21"/>
  <c r="K82" i="21"/>
  <c r="M81" i="21"/>
  <c r="K81" i="21"/>
  <c r="N24" i="21"/>
  <c r="M24" i="21"/>
  <c r="J24" i="21"/>
  <c r="C24" i="21"/>
  <c r="B24" i="21"/>
  <c r="A24" i="21"/>
  <c r="N23" i="21"/>
  <c r="M23" i="21"/>
  <c r="J23" i="21"/>
  <c r="C23" i="21"/>
  <c r="B23" i="21"/>
  <c r="A23" i="21"/>
  <c r="N22" i="21"/>
  <c r="M22" i="21"/>
  <c r="J22" i="21"/>
  <c r="C22" i="21"/>
  <c r="B22" i="21"/>
  <c r="A22" i="21"/>
  <c r="N21" i="21"/>
  <c r="M21" i="21"/>
  <c r="J21" i="21"/>
  <c r="C21" i="21"/>
  <c r="B21" i="21"/>
  <c r="A21" i="21"/>
  <c r="F49" i="21"/>
  <c r="F48" i="21"/>
  <c r="F47" i="21"/>
  <c r="F46" i="21"/>
  <c r="F45" i="21"/>
  <c r="F44" i="21"/>
  <c r="F43" i="21"/>
  <c r="F41" i="21"/>
  <c r="F40" i="21"/>
  <c r="F38" i="21"/>
  <c r="F37" i="21"/>
  <c r="F36" i="21"/>
  <c r="F35" i="21"/>
  <c r="L34" i="21"/>
  <c r="K34" i="21"/>
  <c r="J34" i="21"/>
  <c r="I34" i="21"/>
  <c r="H34" i="21"/>
  <c r="G34" i="21"/>
  <c r="F34" i="21"/>
  <c r="M26" i="21"/>
  <c r="L33" i="21"/>
  <c r="M25" i="21"/>
  <c r="K33" i="21"/>
  <c r="J33" i="21"/>
  <c r="I33" i="21"/>
  <c r="H33" i="21"/>
  <c r="G33" i="21"/>
  <c r="F33" i="21"/>
  <c r="F32" i="21"/>
  <c r="F31" i="21"/>
  <c r="J26" i="21"/>
  <c r="L30" i="21"/>
  <c r="J25" i="21"/>
  <c r="K30" i="21"/>
  <c r="J30" i="21"/>
  <c r="I30" i="21"/>
  <c r="H30" i="21"/>
  <c r="G30" i="21"/>
  <c r="F30" i="21"/>
  <c r="K13" i="21"/>
  <c r="K12" i="21"/>
  <c r="L52" i="21"/>
  <c r="AV24" i="21"/>
  <c r="BJ24" i="21"/>
  <c r="AU24" i="21"/>
  <c r="BI24" i="21"/>
  <c r="AT24" i="21"/>
  <c r="BH24" i="21"/>
  <c r="AS24" i="21"/>
  <c r="BG24" i="21"/>
  <c r="AR24" i="21"/>
  <c r="BF24" i="21"/>
  <c r="AQ24" i="21"/>
  <c r="BE24" i="21"/>
  <c r="AP24" i="21"/>
  <c r="BD24" i="21"/>
  <c r="AO24" i="21"/>
  <c r="BC24" i="21"/>
  <c r="AN24" i="21"/>
  <c r="BB24" i="21"/>
  <c r="AM24" i="21"/>
  <c r="BA24" i="21"/>
  <c r="AL24" i="21"/>
  <c r="AZ24" i="21"/>
  <c r="AK24" i="21"/>
  <c r="AY24" i="21"/>
  <c r="AJ24" i="21"/>
  <c r="AX24" i="21"/>
  <c r="AI24" i="21"/>
  <c r="AW24" i="21"/>
  <c r="AV23" i="21"/>
  <c r="BJ23" i="21"/>
  <c r="AU23" i="21"/>
  <c r="BI23" i="21"/>
  <c r="AT23" i="21"/>
  <c r="BH23" i="21"/>
  <c r="AS23" i="21"/>
  <c r="BG23" i="21"/>
  <c r="AR23" i="21"/>
  <c r="BF23" i="21"/>
  <c r="AQ23" i="21"/>
  <c r="BE23" i="21"/>
  <c r="AP23" i="21"/>
  <c r="BD23" i="21"/>
  <c r="AO23" i="21"/>
  <c r="BC23" i="21"/>
  <c r="AN23" i="21"/>
  <c r="BB23" i="21"/>
  <c r="AM23" i="21"/>
  <c r="BA23" i="21"/>
  <c r="AL23" i="21"/>
  <c r="AZ23" i="21"/>
  <c r="AK23" i="21"/>
  <c r="AY23" i="21"/>
  <c r="AJ23" i="21"/>
  <c r="AX23" i="21"/>
  <c r="AI23" i="21"/>
  <c r="AW23" i="21"/>
  <c r="AV22" i="21"/>
  <c r="BJ22" i="21"/>
  <c r="AU22" i="21"/>
  <c r="BI22" i="21"/>
  <c r="AT22" i="21"/>
  <c r="BH22" i="21"/>
  <c r="AS22" i="21"/>
  <c r="BG22" i="21"/>
  <c r="AR22" i="21"/>
  <c r="BF22" i="21"/>
  <c r="AQ22" i="21"/>
  <c r="BE22" i="21"/>
  <c r="AP22" i="21"/>
  <c r="BD22" i="21"/>
  <c r="AO22" i="21"/>
  <c r="BC22" i="21"/>
  <c r="AN22" i="21"/>
  <c r="BB22" i="21"/>
  <c r="AM22" i="21"/>
  <c r="BA22" i="21"/>
  <c r="AL22" i="21"/>
  <c r="AZ22" i="21"/>
  <c r="AK22" i="21"/>
  <c r="AY22" i="21"/>
  <c r="AJ22" i="21"/>
  <c r="AX22" i="21"/>
  <c r="AI22" i="21"/>
  <c r="AW22" i="21"/>
  <c r="AV21" i="21"/>
  <c r="BJ21" i="21"/>
  <c r="AU21" i="21"/>
  <c r="BI21" i="21"/>
  <c r="AT21" i="21"/>
  <c r="BH21" i="21"/>
  <c r="AS21" i="21"/>
  <c r="BG21" i="21"/>
  <c r="AR21" i="21"/>
  <c r="BF21" i="21"/>
  <c r="AQ21" i="21"/>
  <c r="BE21" i="21"/>
  <c r="AP21" i="21"/>
  <c r="BD21" i="21"/>
  <c r="AO21" i="21"/>
  <c r="BC21" i="21"/>
  <c r="AN21" i="21"/>
  <c r="BB21" i="21"/>
  <c r="AM21" i="21"/>
  <c r="BA21" i="21"/>
  <c r="AL21" i="21"/>
  <c r="AZ21" i="21"/>
  <c r="AK21" i="21"/>
  <c r="AY21" i="21"/>
  <c r="AJ21" i="21"/>
  <c r="AX21" i="21"/>
  <c r="AI21" i="21"/>
  <c r="AW21" i="21"/>
  <c r="AH2" i="21"/>
  <c r="AI2" i="21"/>
  <c r="AJ2" i="21"/>
  <c r="AK2" i="21"/>
  <c r="AL2" i="21"/>
  <c r="AM2" i="21"/>
  <c r="AN2" i="21"/>
  <c r="AO2" i="21"/>
  <c r="AP2" i="21"/>
  <c r="AQ2" i="21"/>
  <c r="AR2" i="21"/>
  <c r="AS2" i="21"/>
  <c r="AT2" i="21"/>
  <c r="AU2" i="21"/>
  <c r="AV2" i="21"/>
  <c r="AW2" i="21"/>
  <c r="AX2" i="21"/>
  <c r="AY2" i="21"/>
  <c r="AZ2" i="21"/>
  <c r="BA2" i="21"/>
  <c r="BB2" i="21"/>
  <c r="BC2" i="21"/>
  <c r="BD2" i="21"/>
  <c r="BE2" i="21"/>
  <c r="BF2" i="21"/>
  <c r="BG2" i="21"/>
  <c r="BH2" i="21"/>
  <c r="BI2" i="21"/>
  <c r="BJ2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AH4" i="21"/>
  <c r="AI4" i="21"/>
  <c r="AJ4" i="21"/>
  <c r="AK4" i="21"/>
  <c r="AL4" i="21"/>
  <c r="AM4" i="21"/>
  <c r="AN4" i="21"/>
  <c r="AO4" i="21"/>
  <c r="AP4" i="21"/>
  <c r="AQ4" i="21"/>
  <c r="AR4" i="21"/>
  <c r="AS4" i="21"/>
  <c r="AT4" i="21"/>
  <c r="AU4" i="21"/>
  <c r="AV4" i="21"/>
  <c r="AW4" i="21"/>
  <c r="AX4" i="21"/>
  <c r="AY4" i="21"/>
  <c r="AZ4" i="21"/>
  <c r="BA4" i="21"/>
  <c r="BB4" i="21"/>
  <c r="BC4" i="21"/>
  <c r="BD4" i="21"/>
  <c r="BE4" i="21"/>
  <c r="BF4" i="21"/>
  <c r="BG4" i="21"/>
  <c r="BH4" i="21"/>
  <c r="BI4" i="21"/>
  <c r="BJ4" i="21"/>
  <c r="AH5" i="21"/>
  <c r="AI5" i="21"/>
  <c r="AJ5" i="21"/>
  <c r="AK5" i="21"/>
  <c r="AL5" i="21"/>
  <c r="AM5" i="21"/>
  <c r="AN5" i="21"/>
  <c r="AO5" i="21"/>
  <c r="AP5" i="21"/>
  <c r="AQ5" i="21"/>
  <c r="AR5" i="21"/>
  <c r="AS5" i="21"/>
  <c r="AT5" i="21"/>
  <c r="AU5" i="21"/>
  <c r="AV5" i="21"/>
  <c r="AW5" i="21"/>
  <c r="AX5" i="21"/>
  <c r="AY5" i="21"/>
  <c r="AZ5" i="21"/>
  <c r="BA5" i="21"/>
  <c r="BB5" i="21"/>
  <c r="BC5" i="21"/>
  <c r="BD5" i="21"/>
  <c r="BE5" i="21"/>
  <c r="BF5" i="21"/>
  <c r="BG5" i="21"/>
  <c r="BH5" i="21"/>
  <c r="BI5" i="21"/>
  <c r="BJ5" i="21"/>
  <c r="AD5" i="21"/>
  <c r="AD24" i="21"/>
  <c r="AC5" i="21"/>
  <c r="AC24" i="21"/>
  <c r="AG5" i="21"/>
  <c r="AG24" i="21"/>
  <c r="AF5" i="21"/>
  <c r="AF24" i="21"/>
  <c r="AE5" i="21"/>
  <c r="AE24" i="21"/>
  <c r="I5" i="21"/>
  <c r="I24" i="21"/>
  <c r="H5" i="21"/>
  <c r="H24" i="21"/>
  <c r="G5" i="21"/>
  <c r="G24" i="21"/>
  <c r="F5" i="21"/>
  <c r="F24" i="21"/>
  <c r="E5" i="21"/>
  <c r="E24" i="21"/>
  <c r="D5" i="21"/>
  <c r="D24" i="21"/>
  <c r="AD4" i="21"/>
  <c r="AD23" i="21"/>
  <c r="AC4" i="21"/>
  <c r="AC23" i="21"/>
  <c r="AG4" i="21"/>
  <c r="AG23" i="21"/>
  <c r="AF4" i="21"/>
  <c r="AF23" i="21"/>
  <c r="AE4" i="21"/>
  <c r="AE23" i="21"/>
  <c r="I4" i="21"/>
  <c r="I23" i="21"/>
  <c r="H4" i="21"/>
  <c r="H23" i="21"/>
  <c r="G4" i="21"/>
  <c r="G23" i="21"/>
  <c r="F4" i="21"/>
  <c r="F23" i="21"/>
  <c r="E4" i="21"/>
  <c r="E23" i="21"/>
  <c r="D4" i="21"/>
  <c r="D23" i="21"/>
  <c r="AD3" i="21"/>
  <c r="AD22" i="21"/>
  <c r="AC3" i="21"/>
  <c r="AC22" i="21"/>
  <c r="AG3" i="21"/>
  <c r="AG22" i="21"/>
  <c r="AF3" i="21"/>
  <c r="AF22" i="21"/>
  <c r="AE3" i="21"/>
  <c r="AE22" i="21"/>
  <c r="I3" i="21"/>
  <c r="I22" i="21"/>
  <c r="H3" i="21"/>
  <c r="H22" i="21"/>
  <c r="G3" i="21"/>
  <c r="G22" i="21"/>
  <c r="F3" i="21"/>
  <c r="F22" i="21"/>
  <c r="E3" i="21"/>
  <c r="E22" i="21"/>
  <c r="D3" i="21"/>
  <c r="D22" i="21"/>
  <c r="AD2" i="21"/>
  <c r="AD21" i="21"/>
  <c r="AC2" i="21"/>
  <c r="AC21" i="21"/>
  <c r="AG2" i="21"/>
  <c r="AG21" i="21"/>
  <c r="AF2" i="21"/>
  <c r="AF21" i="21"/>
  <c r="AE2" i="21"/>
  <c r="AE21" i="21"/>
  <c r="I2" i="21"/>
  <c r="I21" i="21"/>
  <c r="H2" i="21"/>
  <c r="H21" i="21"/>
  <c r="G2" i="21"/>
  <c r="G21" i="21"/>
  <c r="F2" i="21"/>
  <c r="F21" i="21"/>
  <c r="E2" i="21"/>
  <c r="E21" i="21"/>
  <c r="D2" i="21"/>
  <c r="D21" i="21"/>
  <c r="AB26" i="21"/>
  <c r="L49" i="21"/>
  <c r="K49" i="21"/>
  <c r="J49" i="21"/>
  <c r="I49" i="21"/>
  <c r="H49" i="21"/>
  <c r="G49" i="21"/>
  <c r="K48" i="21"/>
  <c r="J48" i="21"/>
  <c r="I48" i="21"/>
  <c r="H48" i="21"/>
  <c r="G48" i="21"/>
  <c r="K47" i="21"/>
  <c r="J47" i="21"/>
  <c r="I47" i="21"/>
  <c r="H47" i="21"/>
  <c r="G47" i="21"/>
  <c r="K46" i="21"/>
  <c r="J46" i="21"/>
  <c r="I46" i="21"/>
  <c r="H46" i="21"/>
  <c r="G46" i="21"/>
  <c r="K45" i="21"/>
  <c r="J45" i="21"/>
  <c r="I45" i="21"/>
  <c r="H45" i="21"/>
  <c r="G45" i="21"/>
  <c r="K44" i="21"/>
  <c r="J44" i="21"/>
  <c r="I44" i="21"/>
  <c r="H44" i="21"/>
  <c r="G44" i="21"/>
  <c r="K43" i="21"/>
  <c r="J43" i="21"/>
  <c r="I43" i="21"/>
  <c r="H43" i="21"/>
  <c r="G43" i="21"/>
  <c r="K42" i="21"/>
  <c r="J42" i="21"/>
  <c r="I42" i="21"/>
  <c r="H42" i="21"/>
  <c r="G42" i="21"/>
  <c r="K41" i="21"/>
  <c r="J41" i="21"/>
  <c r="I41" i="21"/>
  <c r="H41" i="21"/>
  <c r="G41" i="21"/>
  <c r="K40" i="21"/>
  <c r="J40" i="21"/>
  <c r="I40" i="21"/>
  <c r="H40" i="21"/>
  <c r="G40" i="21"/>
  <c r="K39" i="21"/>
  <c r="J39" i="21"/>
  <c r="I39" i="21"/>
  <c r="H39" i="21"/>
  <c r="G39" i="21"/>
  <c r="K38" i="21"/>
  <c r="J38" i="21"/>
  <c r="I38" i="21"/>
  <c r="H38" i="21"/>
  <c r="G38" i="21"/>
  <c r="K37" i="21"/>
  <c r="J37" i="21"/>
  <c r="I37" i="21"/>
  <c r="H37" i="21"/>
  <c r="G37" i="21"/>
  <c r="K36" i="21"/>
  <c r="J36" i="21"/>
  <c r="I36" i="21"/>
  <c r="H36" i="21"/>
  <c r="G36" i="21"/>
  <c r="K35" i="21"/>
  <c r="J35" i="21"/>
  <c r="I35" i="21"/>
  <c r="H35" i="21"/>
  <c r="G35" i="21"/>
  <c r="L2" i="21"/>
  <c r="L21" i="21"/>
  <c r="L26" i="21"/>
  <c r="L32" i="21"/>
  <c r="L25" i="21"/>
  <c r="K32" i="21"/>
  <c r="L5" i="21"/>
  <c r="L24" i="21"/>
  <c r="J32" i="21"/>
  <c r="L4" i="21"/>
  <c r="L23" i="21"/>
  <c r="I32" i="21"/>
  <c r="L3" i="21"/>
  <c r="L22" i="21"/>
  <c r="H32" i="21"/>
  <c r="G32" i="21"/>
  <c r="K2" i="21"/>
  <c r="K21" i="21"/>
  <c r="K26" i="21"/>
  <c r="L31" i="21"/>
  <c r="K25" i="21"/>
  <c r="K31" i="21"/>
  <c r="K5" i="21"/>
  <c r="K24" i="21"/>
  <c r="J31" i="21"/>
  <c r="K4" i="21"/>
  <c r="K23" i="21"/>
  <c r="I31" i="21"/>
  <c r="K3" i="21"/>
  <c r="K22" i="21"/>
  <c r="H31" i="21"/>
  <c r="G31" i="21"/>
  <c r="AV211" i="21"/>
  <c r="BJ211" i="21"/>
  <c r="AU211" i="21"/>
  <c r="BI211" i="21"/>
  <c r="AT211" i="21"/>
  <c r="BH211" i="21"/>
  <c r="AS211" i="21"/>
  <c r="BG211" i="21"/>
  <c r="AR211" i="21"/>
  <c r="BF211" i="21"/>
  <c r="AQ211" i="21"/>
  <c r="BE211" i="21"/>
  <c r="AP211" i="21"/>
  <c r="BD211" i="21"/>
  <c r="AO211" i="21"/>
  <c r="BC211" i="21"/>
  <c r="AN211" i="21"/>
  <c r="BB211" i="21"/>
  <c r="AM211" i="21"/>
  <c r="BA211" i="21"/>
  <c r="AL211" i="21"/>
  <c r="AZ211" i="21"/>
  <c r="AK211" i="21"/>
  <c r="AY211" i="21"/>
  <c r="AJ211" i="21"/>
  <c r="AX211" i="21"/>
  <c r="AI211" i="21"/>
  <c r="AW211" i="21"/>
  <c r="I211" i="21"/>
  <c r="H211" i="21"/>
  <c r="G211" i="21"/>
  <c r="AV210" i="21"/>
  <c r="BJ210" i="21"/>
  <c r="AU210" i="21"/>
  <c r="BI210" i="21"/>
  <c r="AT210" i="21"/>
  <c r="BH210" i="21"/>
  <c r="AS210" i="21"/>
  <c r="BG210" i="21"/>
  <c r="AR210" i="21"/>
  <c r="BF210" i="21"/>
  <c r="AQ210" i="21"/>
  <c r="BE210" i="21"/>
  <c r="AP210" i="21"/>
  <c r="BD210" i="21"/>
  <c r="AO210" i="21"/>
  <c r="BC210" i="21"/>
  <c r="AN210" i="21"/>
  <c r="BB210" i="21"/>
  <c r="AM210" i="21"/>
  <c r="BA210" i="21"/>
  <c r="AL210" i="21"/>
  <c r="AZ210" i="21"/>
  <c r="AK210" i="21"/>
  <c r="AY210" i="21"/>
  <c r="AJ210" i="21"/>
  <c r="AX210" i="21"/>
  <c r="AI210" i="21"/>
  <c r="AW210" i="21"/>
  <c r="I210" i="21"/>
  <c r="H210" i="21"/>
  <c r="G210" i="21"/>
  <c r="AV209" i="21"/>
  <c r="BJ209" i="21"/>
  <c r="AU209" i="21"/>
  <c r="BI209" i="21"/>
  <c r="AT209" i="21"/>
  <c r="BH209" i="21"/>
  <c r="AS209" i="21"/>
  <c r="BG209" i="21"/>
  <c r="AR209" i="21"/>
  <c r="BF209" i="21"/>
  <c r="AQ209" i="21"/>
  <c r="BE209" i="21"/>
  <c r="AP209" i="21"/>
  <c r="BD209" i="21"/>
  <c r="AO209" i="21"/>
  <c r="BC209" i="21"/>
  <c r="AN209" i="21"/>
  <c r="BB209" i="21"/>
  <c r="AM209" i="21"/>
  <c r="BA209" i="21"/>
  <c r="AL209" i="21"/>
  <c r="AZ209" i="21"/>
  <c r="AK209" i="21"/>
  <c r="AY209" i="21"/>
  <c r="AJ209" i="21"/>
  <c r="AX209" i="21"/>
  <c r="AI209" i="21"/>
  <c r="AW209" i="21"/>
  <c r="I209" i="21"/>
  <c r="H209" i="21"/>
  <c r="G209" i="21"/>
  <c r="AV208" i="21"/>
  <c r="BJ208" i="21"/>
  <c r="AU208" i="21"/>
  <c r="BI208" i="21"/>
  <c r="AT208" i="21"/>
  <c r="BH208" i="21"/>
  <c r="AS208" i="21"/>
  <c r="BG208" i="21"/>
  <c r="AR208" i="21"/>
  <c r="BF208" i="21"/>
  <c r="AQ208" i="21"/>
  <c r="BE208" i="21"/>
  <c r="AP208" i="21"/>
  <c r="BD208" i="21"/>
  <c r="AO208" i="21"/>
  <c r="BC208" i="21"/>
  <c r="AN208" i="21"/>
  <c r="BB208" i="21"/>
  <c r="AM208" i="21"/>
  <c r="BA208" i="21"/>
  <c r="AL208" i="21"/>
  <c r="AZ208" i="21"/>
  <c r="AK208" i="21"/>
  <c r="AY208" i="21"/>
  <c r="AJ208" i="21"/>
  <c r="AX208" i="21"/>
  <c r="AI208" i="21"/>
  <c r="AW208" i="21"/>
  <c r="I208" i="21"/>
  <c r="H208" i="21"/>
  <c r="G208" i="21"/>
  <c r="G204" i="21"/>
  <c r="H204" i="21"/>
  <c r="I204" i="21"/>
  <c r="AI204" i="21"/>
  <c r="AJ204" i="21"/>
  <c r="AK204" i="21"/>
  <c r="AL204" i="21"/>
  <c r="AM204" i="21"/>
  <c r="AN204" i="21"/>
  <c r="AO204" i="21"/>
  <c r="AP204" i="21"/>
  <c r="AQ204" i="21"/>
  <c r="AR204" i="21"/>
  <c r="AS204" i="21"/>
  <c r="AT204" i="21"/>
  <c r="AU204" i="21"/>
  <c r="AV204" i="21"/>
  <c r="AW204" i="21"/>
  <c r="AX204" i="21"/>
  <c r="AY204" i="21"/>
  <c r="AZ204" i="21"/>
  <c r="BA204" i="21"/>
  <c r="BB204" i="21"/>
  <c r="BC204" i="21"/>
  <c r="BD204" i="21"/>
  <c r="BE204" i="21"/>
  <c r="BF204" i="21"/>
  <c r="BG204" i="21"/>
  <c r="BH204" i="21"/>
  <c r="BI204" i="21"/>
  <c r="BJ204" i="21"/>
  <c r="G205" i="21"/>
  <c r="H205" i="21"/>
  <c r="I205" i="21"/>
  <c r="AI205" i="21"/>
  <c r="AJ205" i="21"/>
  <c r="AK205" i="21"/>
  <c r="AL205" i="21"/>
  <c r="AM205" i="21"/>
  <c r="AN205" i="21"/>
  <c r="AO205" i="21"/>
  <c r="AP205" i="21"/>
  <c r="AQ205" i="21"/>
  <c r="AR205" i="21"/>
  <c r="AS205" i="21"/>
  <c r="AT205" i="21"/>
  <c r="AU205" i="21"/>
  <c r="AV205" i="21"/>
  <c r="AW205" i="21"/>
  <c r="AX205" i="21"/>
  <c r="AY205" i="21"/>
  <c r="AZ205" i="21"/>
  <c r="BA205" i="21"/>
  <c r="BB205" i="21"/>
  <c r="BC205" i="21"/>
  <c r="BD205" i="21"/>
  <c r="BE205" i="21"/>
  <c r="BF205" i="21"/>
  <c r="BG205" i="21"/>
  <c r="BH205" i="21"/>
  <c r="BI205" i="21"/>
  <c r="BJ205" i="21"/>
  <c r="G206" i="21"/>
  <c r="H206" i="21"/>
  <c r="I206" i="21"/>
  <c r="AI206" i="21"/>
  <c r="AJ206" i="21"/>
  <c r="AK206" i="21"/>
  <c r="AL206" i="21"/>
  <c r="AM206" i="21"/>
  <c r="AN206" i="21"/>
  <c r="AO206" i="21"/>
  <c r="AP206" i="21"/>
  <c r="AQ206" i="21"/>
  <c r="AR206" i="21"/>
  <c r="AS206" i="21"/>
  <c r="AT206" i="21"/>
  <c r="AU206" i="21"/>
  <c r="AV206" i="21"/>
  <c r="AW206" i="21"/>
  <c r="AX206" i="21"/>
  <c r="AY206" i="21"/>
  <c r="AZ206" i="21"/>
  <c r="BA206" i="21"/>
  <c r="BB206" i="21"/>
  <c r="BC206" i="21"/>
  <c r="BD206" i="21"/>
  <c r="BE206" i="21"/>
  <c r="BF206" i="21"/>
  <c r="BG206" i="21"/>
  <c r="BH206" i="21"/>
  <c r="BI206" i="21"/>
  <c r="BJ206" i="21"/>
  <c r="G207" i="21"/>
  <c r="H207" i="21"/>
  <c r="I207" i="21"/>
  <c r="AI207" i="21"/>
  <c r="AJ207" i="21"/>
  <c r="AK207" i="21"/>
  <c r="AL207" i="21"/>
  <c r="AM207" i="21"/>
  <c r="AN207" i="21"/>
  <c r="AO207" i="21"/>
  <c r="AP207" i="21"/>
  <c r="AQ207" i="21"/>
  <c r="AR207" i="21"/>
  <c r="AS207" i="21"/>
  <c r="AT207" i="21"/>
  <c r="AU207" i="21"/>
  <c r="AV207" i="21"/>
  <c r="AW207" i="21"/>
  <c r="AX207" i="21"/>
  <c r="AY207" i="21"/>
  <c r="AZ207" i="21"/>
  <c r="BA207" i="21"/>
  <c r="BB207" i="21"/>
  <c r="BC207" i="21"/>
  <c r="BD207" i="21"/>
  <c r="BE207" i="21"/>
  <c r="BF207" i="21"/>
  <c r="BG207" i="21"/>
  <c r="BH207" i="21"/>
  <c r="BI207" i="21"/>
  <c r="BJ207" i="21"/>
  <c r="I203" i="21"/>
  <c r="H203" i="21"/>
  <c r="G203" i="21"/>
  <c r="E203" i="21"/>
  <c r="D203" i="21"/>
  <c r="I202" i="21"/>
  <c r="H202" i="21"/>
  <c r="G202" i="21"/>
  <c r="E202" i="21"/>
  <c r="D202" i="21"/>
  <c r="I201" i="21"/>
  <c r="H201" i="21"/>
  <c r="G201" i="21"/>
  <c r="E201" i="21"/>
  <c r="D201" i="21"/>
  <c r="I200" i="21"/>
  <c r="H200" i="21"/>
  <c r="G200" i="21"/>
  <c r="E200" i="21"/>
  <c r="D200" i="21"/>
  <c r="AV203" i="21"/>
  <c r="BJ203" i="21"/>
  <c r="AU203" i="21"/>
  <c r="BI203" i="21"/>
  <c r="AT203" i="21"/>
  <c r="BH203" i="21"/>
  <c r="AS203" i="21"/>
  <c r="BG203" i="21"/>
  <c r="AR203" i="21"/>
  <c r="BF203" i="21"/>
  <c r="AQ203" i="21"/>
  <c r="BE203" i="21"/>
  <c r="AP203" i="21"/>
  <c r="BD203" i="21"/>
  <c r="AO203" i="21"/>
  <c r="BC203" i="21"/>
  <c r="AN203" i="21"/>
  <c r="BB203" i="21"/>
  <c r="AM203" i="21"/>
  <c r="BA203" i="21"/>
  <c r="AL203" i="21"/>
  <c r="AZ203" i="21"/>
  <c r="AK203" i="21"/>
  <c r="AY203" i="21"/>
  <c r="AJ203" i="21"/>
  <c r="AX203" i="21"/>
  <c r="AI203" i="21"/>
  <c r="AW203" i="21"/>
  <c r="AV202" i="21"/>
  <c r="BJ202" i="21"/>
  <c r="AU202" i="21"/>
  <c r="BI202" i="21"/>
  <c r="AT202" i="21"/>
  <c r="BH202" i="21"/>
  <c r="AS202" i="21"/>
  <c r="BG202" i="21"/>
  <c r="AR202" i="21"/>
  <c r="BF202" i="21"/>
  <c r="AQ202" i="21"/>
  <c r="BE202" i="21"/>
  <c r="AP202" i="21"/>
  <c r="BD202" i="21"/>
  <c r="AO202" i="21"/>
  <c r="BC202" i="21"/>
  <c r="AN202" i="21"/>
  <c r="BB202" i="21"/>
  <c r="AM202" i="21"/>
  <c r="BA202" i="21"/>
  <c r="AL202" i="21"/>
  <c r="AZ202" i="21"/>
  <c r="AK202" i="21"/>
  <c r="AY202" i="21"/>
  <c r="AJ202" i="21"/>
  <c r="AX202" i="21"/>
  <c r="AI202" i="21"/>
  <c r="AW202" i="21"/>
  <c r="AV201" i="21"/>
  <c r="BJ201" i="21"/>
  <c r="AU201" i="21"/>
  <c r="BI201" i="21"/>
  <c r="AT201" i="21"/>
  <c r="BH201" i="21"/>
  <c r="AS201" i="21"/>
  <c r="BG201" i="21"/>
  <c r="AR201" i="21"/>
  <c r="BF201" i="21"/>
  <c r="AQ201" i="21"/>
  <c r="BE201" i="21"/>
  <c r="AP201" i="21"/>
  <c r="BD201" i="21"/>
  <c r="AO201" i="21"/>
  <c r="BC201" i="21"/>
  <c r="AN201" i="21"/>
  <c r="BB201" i="21"/>
  <c r="AM201" i="21"/>
  <c r="BA201" i="21"/>
  <c r="AL201" i="21"/>
  <c r="AZ201" i="21"/>
  <c r="AK201" i="21"/>
  <c r="AY201" i="21"/>
  <c r="AJ201" i="21"/>
  <c r="AX201" i="21"/>
  <c r="AI201" i="21"/>
  <c r="AW201" i="21"/>
  <c r="AV200" i="21"/>
  <c r="BJ200" i="21"/>
  <c r="AU200" i="21"/>
  <c r="BI200" i="21"/>
  <c r="AT200" i="21"/>
  <c r="BH200" i="21"/>
  <c r="AS200" i="21"/>
  <c r="BG200" i="21"/>
  <c r="AR200" i="21"/>
  <c r="BF200" i="21"/>
  <c r="AQ200" i="21"/>
  <c r="BE200" i="21"/>
  <c r="AP200" i="21"/>
  <c r="BD200" i="21"/>
  <c r="AO200" i="21"/>
  <c r="BC200" i="21"/>
  <c r="AN200" i="21"/>
  <c r="BB200" i="21"/>
  <c r="AM200" i="21"/>
  <c r="BA200" i="21"/>
  <c r="AL200" i="21"/>
  <c r="AZ200" i="21"/>
  <c r="AK200" i="21"/>
  <c r="AY200" i="21"/>
  <c r="AJ200" i="21"/>
  <c r="AX200" i="21"/>
  <c r="AI200" i="21"/>
  <c r="AW200" i="21"/>
  <c r="I87" i="21"/>
  <c r="I88" i="21"/>
  <c r="I89" i="21"/>
  <c r="I90" i="21"/>
  <c r="AH91" i="21"/>
  <c r="I91" i="21"/>
  <c r="AI91" i="21"/>
  <c r="I92" i="21"/>
  <c r="AH93" i="21"/>
  <c r="I93" i="21"/>
  <c r="AI93" i="21"/>
  <c r="AH94" i="21"/>
  <c r="I94" i="21"/>
  <c r="AI94" i="21"/>
  <c r="I95" i="21"/>
  <c r="I96" i="21"/>
  <c r="AB102" i="21"/>
  <c r="AJ102" i="21"/>
  <c r="AN102" i="21"/>
  <c r="AK102" i="21"/>
  <c r="AO102" i="21"/>
  <c r="AL102" i="21"/>
  <c r="AP102" i="21"/>
  <c r="AM102" i="21"/>
  <c r="AQ102" i="21"/>
  <c r="AR102" i="21"/>
  <c r="AH102" i="21"/>
  <c r="AI102" i="21"/>
  <c r="I102" i="21"/>
  <c r="D184" i="21"/>
  <c r="E184" i="21"/>
  <c r="G184" i="21"/>
  <c r="H184" i="21"/>
  <c r="I184" i="21"/>
  <c r="AI184" i="21"/>
  <c r="AW184" i="21"/>
  <c r="AJ184" i="21"/>
  <c r="AX184" i="21"/>
  <c r="AK184" i="21"/>
  <c r="AY184" i="21"/>
  <c r="AL184" i="21"/>
  <c r="AZ184" i="21"/>
  <c r="AM184" i="21"/>
  <c r="BA184" i="21"/>
  <c r="AN184" i="21"/>
  <c r="BB184" i="21"/>
  <c r="AO184" i="21"/>
  <c r="BC184" i="21"/>
  <c r="AP184" i="21"/>
  <c r="BD184" i="21"/>
  <c r="AQ184" i="21"/>
  <c r="BE184" i="21"/>
  <c r="AR184" i="21"/>
  <c r="BF184" i="21"/>
  <c r="AS184" i="21"/>
  <c r="BG184" i="21"/>
  <c r="AT184" i="21"/>
  <c r="BH184" i="21"/>
  <c r="AU184" i="21"/>
  <c r="BI184" i="21"/>
  <c r="AV184" i="21"/>
  <c r="BJ184" i="21"/>
  <c r="D185" i="21"/>
  <c r="E185" i="21"/>
  <c r="G185" i="21"/>
  <c r="H185" i="21"/>
  <c r="I185" i="21"/>
  <c r="AI185" i="21"/>
  <c r="AW185" i="21"/>
  <c r="AJ185" i="21"/>
  <c r="AX185" i="21"/>
  <c r="AK185" i="21"/>
  <c r="AY185" i="21"/>
  <c r="AL185" i="21"/>
  <c r="AZ185" i="21"/>
  <c r="AM185" i="21"/>
  <c r="BA185" i="21"/>
  <c r="AN185" i="21"/>
  <c r="BB185" i="21"/>
  <c r="AO185" i="21"/>
  <c r="BC185" i="21"/>
  <c r="AP185" i="21"/>
  <c r="BD185" i="21"/>
  <c r="AQ185" i="21"/>
  <c r="BE185" i="21"/>
  <c r="AR185" i="21"/>
  <c r="BF185" i="21"/>
  <c r="AS185" i="21"/>
  <c r="BG185" i="21"/>
  <c r="AT185" i="21"/>
  <c r="BH185" i="21"/>
  <c r="AU185" i="21"/>
  <c r="BI185" i="21"/>
  <c r="AV185" i="21"/>
  <c r="BJ185" i="21"/>
  <c r="D186" i="21"/>
  <c r="E186" i="21"/>
  <c r="G186" i="21"/>
  <c r="H186" i="21"/>
  <c r="I186" i="21"/>
  <c r="AI186" i="21"/>
  <c r="AW186" i="21"/>
  <c r="AJ186" i="21"/>
  <c r="AX186" i="21"/>
  <c r="AK186" i="21"/>
  <c r="AY186" i="21"/>
  <c r="AL186" i="21"/>
  <c r="AZ186" i="21"/>
  <c r="AM186" i="21"/>
  <c r="BA186" i="21"/>
  <c r="AN186" i="21"/>
  <c r="BB186" i="21"/>
  <c r="AO186" i="21"/>
  <c r="BC186" i="21"/>
  <c r="AP186" i="21"/>
  <c r="BD186" i="21"/>
  <c r="AQ186" i="21"/>
  <c r="BE186" i="21"/>
  <c r="AR186" i="21"/>
  <c r="BF186" i="21"/>
  <c r="AS186" i="21"/>
  <c r="BG186" i="21"/>
  <c r="AT186" i="21"/>
  <c r="BH186" i="21"/>
  <c r="AU186" i="21"/>
  <c r="BI186" i="21"/>
  <c r="AV186" i="21"/>
  <c r="BJ186" i="21"/>
  <c r="D187" i="21"/>
  <c r="E187" i="21"/>
  <c r="G187" i="21"/>
  <c r="H187" i="21"/>
  <c r="I187" i="21"/>
  <c r="AI187" i="21"/>
  <c r="AW187" i="21"/>
  <c r="AJ187" i="21"/>
  <c r="AX187" i="21"/>
  <c r="AK187" i="21"/>
  <c r="AY187" i="21"/>
  <c r="AL187" i="21"/>
  <c r="AZ187" i="21"/>
  <c r="AM187" i="21"/>
  <c r="BA187" i="21"/>
  <c r="AN187" i="21"/>
  <c r="BB187" i="21"/>
  <c r="AO187" i="21"/>
  <c r="BC187" i="21"/>
  <c r="AP187" i="21"/>
  <c r="BD187" i="21"/>
  <c r="AQ187" i="21"/>
  <c r="BE187" i="21"/>
  <c r="AR187" i="21"/>
  <c r="BF187" i="21"/>
  <c r="AS187" i="21"/>
  <c r="BG187" i="21"/>
  <c r="AT187" i="21"/>
  <c r="BH187" i="21"/>
  <c r="AU187" i="21"/>
  <c r="BI187" i="21"/>
  <c r="AV187" i="21"/>
  <c r="BJ187" i="21"/>
  <c r="AH81" i="21"/>
  <c r="I81" i="21"/>
  <c r="AI81" i="21"/>
  <c r="AJ81" i="21"/>
  <c r="AN81" i="21"/>
  <c r="AK81" i="21"/>
  <c r="AO81" i="21"/>
  <c r="AL81" i="21"/>
  <c r="AP81" i="21"/>
  <c r="AM81" i="21"/>
  <c r="AQ81" i="21"/>
  <c r="AR81" i="21"/>
  <c r="AH82" i="21"/>
  <c r="I82" i="21"/>
  <c r="AI82" i="21"/>
  <c r="AJ82" i="21"/>
  <c r="AN82" i="21"/>
  <c r="AK82" i="21"/>
  <c r="AO82" i="21"/>
  <c r="AL82" i="21"/>
  <c r="AP82" i="21"/>
  <c r="AM82" i="21"/>
  <c r="AQ82" i="21"/>
  <c r="AR82" i="21"/>
  <c r="AH83" i="21"/>
  <c r="I83" i="21"/>
  <c r="AI83" i="21"/>
  <c r="AB83" i="21"/>
  <c r="AR83" i="21"/>
  <c r="AM83" i="21"/>
  <c r="AQ83" i="21"/>
  <c r="AL83" i="21"/>
  <c r="AP83" i="21"/>
  <c r="AK83" i="21"/>
  <c r="AO83" i="21"/>
  <c r="AJ83" i="21"/>
  <c r="AN83" i="21"/>
  <c r="AH84" i="21"/>
  <c r="I84" i="21"/>
  <c r="AI84" i="21"/>
  <c r="AB84" i="21"/>
  <c r="AR84" i="21"/>
  <c r="AM84" i="21"/>
  <c r="AQ84" i="21"/>
  <c r="AL84" i="21"/>
  <c r="AP84" i="21"/>
  <c r="AK84" i="21"/>
  <c r="AO84" i="21"/>
  <c r="AJ84" i="21"/>
  <c r="AN84" i="21"/>
  <c r="AH85" i="21"/>
  <c r="I85" i="21"/>
  <c r="AI85" i="21"/>
  <c r="AJ85" i="21"/>
  <c r="AN85" i="21"/>
  <c r="AK85" i="21"/>
  <c r="AO85" i="21"/>
  <c r="AL85" i="21"/>
  <c r="AP85" i="21"/>
  <c r="AM85" i="21"/>
  <c r="AQ85" i="21"/>
  <c r="AR85" i="21"/>
  <c r="AH86" i="21"/>
  <c r="I86" i="21"/>
  <c r="AI86" i="21"/>
  <c r="AB86" i="21"/>
  <c r="AR86" i="21"/>
  <c r="AM86" i="21"/>
  <c r="AQ86" i="21"/>
  <c r="AL86" i="21"/>
  <c r="AP86" i="21"/>
  <c r="AK86" i="21"/>
  <c r="AO86" i="21"/>
  <c r="AJ86" i="21"/>
  <c r="AN86" i="21"/>
  <c r="D148" i="21"/>
  <c r="E148" i="21"/>
  <c r="G148" i="21"/>
  <c r="H148" i="21"/>
  <c r="I148" i="21"/>
  <c r="AI148" i="21"/>
  <c r="AW148" i="21"/>
  <c r="AJ148" i="21"/>
  <c r="AX148" i="21"/>
  <c r="AK148" i="21"/>
  <c r="AY148" i="21"/>
  <c r="AL148" i="21"/>
  <c r="AZ148" i="21"/>
  <c r="AM148" i="21"/>
  <c r="BA148" i="21"/>
  <c r="AN148" i="21"/>
  <c r="BB148" i="21"/>
  <c r="AO148" i="21"/>
  <c r="BC148" i="21"/>
  <c r="AP148" i="21"/>
  <c r="BD148" i="21"/>
  <c r="AQ148" i="21"/>
  <c r="BE148" i="21"/>
  <c r="AR148" i="21"/>
  <c r="BF148" i="21"/>
  <c r="AS148" i="21"/>
  <c r="BG148" i="21"/>
  <c r="AT148" i="21"/>
  <c r="BH148" i="21"/>
  <c r="AU148" i="21"/>
  <c r="BI148" i="21"/>
  <c r="AV148" i="21"/>
  <c r="BJ148" i="21"/>
  <c r="D149" i="21"/>
  <c r="E149" i="21"/>
  <c r="G149" i="21"/>
  <c r="H149" i="21"/>
  <c r="I149" i="21"/>
  <c r="AI149" i="21"/>
  <c r="AW149" i="21"/>
  <c r="AJ149" i="21"/>
  <c r="AX149" i="21"/>
  <c r="AK149" i="21"/>
  <c r="AY149" i="21"/>
  <c r="AL149" i="21"/>
  <c r="AZ149" i="21"/>
  <c r="AM149" i="21"/>
  <c r="BA149" i="21"/>
  <c r="AN149" i="21"/>
  <c r="BB149" i="21"/>
  <c r="AO149" i="21"/>
  <c r="BC149" i="21"/>
  <c r="AP149" i="21"/>
  <c r="BD149" i="21"/>
  <c r="AQ149" i="21"/>
  <c r="BE149" i="21"/>
  <c r="AR149" i="21"/>
  <c r="BF149" i="21"/>
  <c r="AS149" i="21"/>
  <c r="BG149" i="21"/>
  <c r="AT149" i="21"/>
  <c r="BH149" i="21"/>
  <c r="AU149" i="21"/>
  <c r="BI149" i="21"/>
  <c r="AV149" i="21"/>
  <c r="BJ149" i="21"/>
  <c r="D150" i="21"/>
  <c r="E150" i="21"/>
  <c r="G150" i="21"/>
  <c r="H150" i="21"/>
  <c r="I150" i="21"/>
  <c r="AI150" i="21"/>
  <c r="AW150" i="21"/>
  <c r="AJ150" i="21"/>
  <c r="AX150" i="21"/>
  <c r="AK150" i="21"/>
  <c r="AY150" i="21"/>
  <c r="AL150" i="21"/>
  <c r="AZ150" i="21"/>
  <c r="AM150" i="21"/>
  <c r="BA150" i="21"/>
  <c r="AN150" i="21"/>
  <c r="BB150" i="21"/>
  <c r="AO150" i="21"/>
  <c r="BC150" i="21"/>
  <c r="AP150" i="21"/>
  <c r="BD150" i="21"/>
  <c r="AQ150" i="21"/>
  <c r="BE150" i="21"/>
  <c r="AR150" i="21"/>
  <c r="BF150" i="21"/>
  <c r="AS150" i="21"/>
  <c r="BG150" i="21"/>
  <c r="AT150" i="21"/>
  <c r="BH150" i="21"/>
  <c r="AU150" i="21"/>
  <c r="BI150" i="21"/>
  <c r="AV150" i="21"/>
  <c r="BJ150" i="21"/>
  <c r="D151" i="21"/>
  <c r="E151" i="21"/>
  <c r="G151" i="21"/>
  <c r="H151" i="21"/>
  <c r="I151" i="21"/>
  <c r="AI151" i="21"/>
  <c r="AW151" i="21"/>
  <c r="AJ151" i="21"/>
  <c r="AX151" i="21"/>
  <c r="AK151" i="21"/>
  <c r="AY151" i="21"/>
  <c r="AL151" i="21"/>
  <c r="AZ151" i="21"/>
  <c r="AM151" i="21"/>
  <c r="BA151" i="21"/>
  <c r="AN151" i="21"/>
  <c r="BB151" i="21"/>
  <c r="AO151" i="21"/>
  <c r="BC151" i="21"/>
  <c r="AP151" i="21"/>
  <c r="BD151" i="21"/>
  <c r="AQ151" i="21"/>
  <c r="BE151" i="21"/>
  <c r="AR151" i="21"/>
  <c r="BF151" i="21"/>
  <c r="AS151" i="21"/>
  <c r="BG151" i="21"/>
  <c r="AT151" i="21"/>
  <c r="BH151" i="21"/>
  <c r="AU151" i="21"/>
  <c r="BI151" i="21"/>
  <c r="AV151" i="21"/>
  <c r="BJ151" i="21"/>
  <c r="D152" i="21"/>
  <c r="E152" i="21"/>
  <c r="G152" i="21"/>
  <c r="H152" i="21"/>
  <c r="I152" i="21"/>
  <c r="AW152" i="21"/>
  <c r="AI152" i="21"/>
  <c r="AX152" i="21"/>
  <c r="AJ152" i="21"/>
  <c r="AY152" i="21"/>
  <c r="AK152" i="21"/>
  <c r="AZ152" i="21"/>
  <c r="AL152" i="21"/>
  <c r="BA152" i="21"/>
  <c r="AM152" i="21"/>
  <c r="BB152" i="21"/>
  <c r="AN152" i="21"/>
  <c r="BC152" i="21"/>
  <c r="AO152" i="21"/>
  <c r="BD152" i="21"/>
  <c r="AP152" i="21"/>
  <c r="BE152" i="21"/>
  <c r="AQ152" i="21"/>
  <c r="BF152" i="21"/>
  <c r="AR152" i="21"/>
  <c r="BG152" i="21"/>
  <c r="AS152" i="21"/>
  <c r="BH152" i="21"/>
  <c r="AT152" i="21"/>
  <c r="BI152" i="21"/>
  <c r="AU152" i="21"/>
  <c r="BJ152" i="21"/>
  <c r="AV152" i="21"/>
  <c r="D153" i="21"/>
  <c r="E153" i="21"/>
  <c r="G153" i="21"/>
  <c r="H153" i="21"/>
  <c r="I153" i="21"/>
  <c r="AW153" i="21"/>
  <c r="AI153" i="21"/>
  <c r="AX153" i="21"/>
  <c r="AJ153" i="21"/>
  <c r="AY153" i="21"/>
  <c r="AK153" i="21"/>
  <c r="AZ153" i="21"/>
  <c r="AL153" i="21"/>
  <c r="BA153" i="21"/>
  <c r="AM153" i="21"/>
  <c r="BB153" i="21"/>
  <c r="AN153" i="21"/>
  <c r="BC153" i="21"/>
  <c r="AO153" i="21"/>
  <c r="BD153" i="21"/>
  <c r="AP153" i="21"/>
  <c r="BE153" i="21"/>
  <c r="AQ153" i="21"/>
  <c r="BF153" i="21"/>
  <c r="AR153" i="21"/>
  <c r="BG153" i="21"/>
  <c r="AS153" i="21"/>
  <c r="BH153" i="21"/>
  <c r="AT153" i="21"/>
  <c r="BI153" i="21"/>
  <c r="AU153" i="21"/>
  <c r="BJ153" i="21"/>
  <c r="AV153" i="21"/>
  <c r="D154" i="21"/>
  <c r="E154" i="21"/>
  <c r="G154" i="21"/>
  <c r="H154" i="21"/>
  <c r="I154" i="21"/>
  <c r="AW154" i="21"/>
  <c r="AI154" i="21"/>
  <c r="AX154" i="21"/>
  <c r="AJ154" i="21"/>
  <c r="AY154" i="21"/>
  <c r="AK154" i="21"/>
  <c r="AZ154" i="21"/>
  <c r="AL154" i="21"/>
  <c r="BA154" i="21"/>
  <c r="AM154" i="21"/>
  <c r="BB154" i="21"/>
  <c r="AN154" i="21"/>
  <c r="BC154" i="21"/>
  <c r="AO154" i="21"/>
  <c r="BD154" i="21"/>
  <c r="AP154" i="21"/>
  <c r="BE154" i="21"/>
  <c r="AQ154" i="21"/>
  <c r="BF154" i="21"/>
  <c r="AR154" i="21"/>
  <c r="BG154" i="21"/>
  <c r="AS154" i="21"/>
  <c r="BH154" i="21"/>
  <c r="AT154" i="21"/>
  <c r="BI154" i="21"/>
  <c r="AU154" i="21"/>
  <c r="BJ154" i="21"/>
  <c r="AV154" i="21"/>
  <c r="D155" i="21"/>
  <c r="E155" i="21"/>
  <c r="G155" i="21"/>
  <c r="H155" i="21"/>
  <c r="I155" i="21"/>
  <c r="AW155" i="21"/>
  <c r="AI155" i="21"/>
  <c r="AX155" i="21"/>
  <c r="AJ155" i="21"/>
  <c r="AY155" i="21"/>
  <c r="AK155" i="21"/>
  <c r="AZ155" i="21"/>
  <c r="AL155" i="21"/>
  <c r="BA155" i="21"/>
  <c r="AM155" i="21"/>
  <c r="BB155" i="21"/>
  <c r="AN155" i="21"/>
  <c r="BC155" i="21"/>
  <c r="AO155" i="21"/>
  <c r="BD155" i="21"/>
  <c r="AP155" i="21"/>
  <c r="BE155" i="21"/>
  <c r="AQ155" i="21"/>
  <c r="BF155" i="21"/>
  <c r="AR155" i="21"/>
  <c r="BG155" i="21"/>
  <c r="AS155" i="21"/>
  <c r="BH155" i="21"/>
  <c r="AT155" i="21"/>
  <c r="BI155" i="21"/>
  <c r="AU155" i="21"/>
  <c r="BJ155" i="21"/>
  <c r="AV155" i="21"/>
  <c r="D156" i="21"/>
  <c r="E156" i="21"/>
  <c r="G156" i="21"/>
  <c r="H156" i="21"/>
  <c r="I156" i="21"/>
  <c r="AW156" i="21"/>
  <c r="AI156" i="21"/>
  <c r="AX156" i="21"/>
  <c r="AJ156" i="21"/>
  <c r="AY156" i="21"/>
  <c r="AK156" i="21"/>
  <c r="AZ156" i="21"/>
  <c r="AL156" i="21"/>
  <c r="BA156" i="21"/>
  <c r="AM156" i="21"/>
  <c r="BB156" i="21"/>
  <c r="AN156" i="21"/>
  <c r="BC156" i="21"/>
  <c r="AO156" i="21"/>
  <c r="BD156" i="21"/>
  <c r="AP156" i="21"/>
  <c r="BE156" i="21"/>
  <c r="AQ156" i="21"/>
  <c r="BF156" i="21"/>
  <c r="AR156" i="21"/>
  <c r="BG156" i="21"/>
  <c r="AS156" i="21"/>
  <c r="BH156" i="21"/>
  <c r="AT156" i="21"/>
  <c r="BI156" i="21"/>
  <c r="AU156" i="21"/>
  <c r="BJ156" i="21"/>
  <c r="AV156" i="21"/>
  <c r="D157" i="21"/>
  <c r="E157" i="21"/>
  <c r="G157" i="21"/>
  <c r="H157" i="21"/>
  <c r="I157" i="21"/>
  <c r="AW157" i="21"/>
  <c r="AI157" i="21"/>
  <c r="AX157" i="21"/>
  <c r="AJ157" i="21"/>
  <c r="AY157" i="21"/>
  <c r="AK157" i="21"/>
  <c r="AZ157" i="21"/>
  <c r="AL157" i="21"/>
  <c r="BA157" i="21"/>
  <c r="AM157" i="21"/>
  <c r="BB157" i="21"/>
  <c r="AN157" i="21"/>
  <c r="BC157" i="21"/>
  <c r="AO157" i="21"/>
  <c r="BD157" i="21"/>
  <c r="AP157" i="21"/>
  <c r="BE157" i="21"/>
  <c r="AQ157" i="21"/>
  <c r="BF157" i="21"/>
  <c r="AR157" i="21"/>
  <c r="BG157" i="21"/>
  <c r="AS157" i="21"/>
  <c r="BH157" i="21"/>
  <c r="AT157" i="21"/>
  <c r="BI157" i="21"/>
  <c r="AU157" i="21"/>
  <c r="BJ157" i="21"/>
  <c r="AV157" i="21"/>
  <c r="D158" i="21"/>
  <c r="E158" i="21"/>
  <c r="G158" i="21"/>
  <c r="H158" i="21"/>
  <c r="I158" i="21"/>
  <c r="AW158" i="21"/>
  <c r="AI158" i="21"/>
  <c r="AX158" i="21"/>
  <c r="AJ158" i="21"/>
  <c r="AY158" i="21"/>
  <c r="AK158" i="21"/>
  <c r="AZ158" i="21"/>
  <c r="AL158" i="21"/>
  <c r="BA158" i="21"/>
  <c r="AM158" i="21"/>
  <c r="BB158" i="21"/>
  <c r="AN158" i="21"/>
  <c r="BC158" i="21"/>
  <c r="AO158" i="21"/>
  <c r="BD158" i="21"/>
  <c r="AP158" i="21"/>
  <c r="BE158" i="21"/>
  <c r="AQ158" i="21"/>
  <c r="BF158" i="21"/>
  <c r="AR158" i="21"/>
  <c r="BG158" i="21"/>
  <c r="AS158" i="21"/>
  <c r="BH158" i="21"/>
  <c r="AT158" i="21"/>
  <c r="BI158" i="21"/>
  <c r="AU158" i="21"/>
  <c r="BJ158" i="21"/>
  <c r="AV158" i="21"/>
  <c r="D159" i="21"/>
  <c r="E159" i="21"/>
  <c r="G159" i="21"/>
  <c r="H159" i="21"/>
  <c r="I159" i="21"/>
  <c r="AW159" i="21"/>
  <c r="AI159" i="21"/>
  <c r="AX159" i="21"/>
  <c r="AJ159" i="21"/>
  <c r="AY159" i="21"/>
  <c r="AK159" i="21"/>
  <c r="AZ159" i="21"/>
  <c r="AL159" i="21"/>
  <c r="BA159" i="21"/>
  <c r="AM159" i="21"/>
  <c r="BB159" i="21"/>
  <c r="AN159" i="21"/>
  <c r="BC159" i="21"/>
  <c r="AO159" i="21"/>
  <c r="BD159" i="21"/>
  <c r="AP159" i="21"/>
  <c r="BE159" i="21"/>
  <c r="AQ159" i="21"/>
  <c r="BF159" i="21"/>
  <c r="AR159" i="21"/>
  <c r="BG159" i="21"/>
  <c r="AS159" i="21"/>
  <c r="BH159" i="21"/>
  <c r="AT159" i="21"/>
  <c r="BI159" i="21"/>
  <c r="AU159" i="21"/>
  <c r="BJ159" i="21"/>
  <c r="AV159" i="21"/>
  <c r="D164" i="21"/>
  <c r="E164" i="21"/>
  <c r="G164" i="21"/>
  <c r="H164" i="21"/>
  <c r="I164" i="21"/>
  <c r="AW164" i="21"/>
  <c r="AI164" i="21"/>
  <c r="AX164" i="21"/>
  <c r="AJ164" i="21"/>
  <c r="AY164" i="21"/>
  <c r="AK164" i="21"/>
  <c r="AZ164" i="21"/>
  <c r="AL164" i="21"/>
  <c r="BA164" i="21"/>
  <c r="AM164" i="21"/>
  <c r="BB164" i="21"/>
  <c r="AN164" i="21"/>
  <c r="BC164" i="21"/>
  <c r="AO164" i="21"/>
  <c r="BD164" i="21"/>
  <c r="AP164" i="21"/>
  <c r="BE164" i="21"/>
  <c r="AQ164" i="21"/>
  <c r="BF164" i="21"/>
  <c r="AR164" i="21"/>
  <c r="BG164" i="21"/>
  <c r="AS164" i="21"/>
  <c r="BH164" i="21"/>
  <c r="AT164" i="21"/>
  <c r="BI164" i="21"/>
  <c r="AU164" i="21"/>
  <c r="BJ164" i="21"/>
  <c r="AV164" i="21"/>
  <c r="D165" i="21"/>
  <c r="E165" i="21"/>
  <c r="G165" i="21"/>
  <c r="H165" i="21"/>
  <c r="I165" i="21"/>
  <c r="AW165" i="21"/>
  <c r="AI165" i="21"/>
  <c r="AX165" i="21"/>
  <c r="AJ165" i="21"/>
  <c r="AY165" i="21"/>
  <c r="AK165" i="21"/>
  <c r="AZ165" i="21"/>
  <c r="AL165" i="21"/>
  <c r="BA165" i="21"/>
  <c r="AM165" i="21"/>
  <c r="BB165" i="21"/>
  <c r="AN165" i="21"/>
  <c r="BC165" i="21"/>
  <c r="AO165" i="21"/>
  <c r="BD165" i="21"/>
  <c r="AP165" i="21"/>
  <c r="BE165" i="21"/>
  <c r="AQ165" i="21"/>
  <c r="BF165" i="21"/>
  <c r="AR165" i="21"/>
  <c r="BG165" i="21"/>
  <c r="AS165" i="21"/>
  <c r="BH165" i="21"/>
  <c r="AT165" i="21"/>
  <c r="BI165" i="21"/>
  <c r="AU165" i="21"/>
  <c r="BJ165" i="21"/>
  <c r="AV165" i="21"/>
  <c r="D166" i="21"/>
  <c r="E166" i="21"/>
  <c r="G166" i="21"/>
  <c r="H166" i="21"/>
  <c r="I166" i="21"/>
  <c r="AW166" i="21"/>
  <c r="AI166" i="21"/>
  <c r="AX166" i="21"/>
  <c r="AJ166" i="21"/>
  <c r="AY166" i="21"/>
  <c r="AK166" i="21"/>
  <c r="AZ166" i="21"/>
  <c r="AL166" i="21"/>
  <c r="BA166" i="21"/>
  <c r="AM166" i="21"/>
  <c r="BB166" i="21"/>
  <c r="AN166" i="21"/>
  <c r="BC166" i="21"/>
  <c r="AO166" i="21"/>
  <c r="BD166" i="21"/>
  <c r="AP166" i="21"/>
  <c r="BE166" i="21"/>
  <c r="AQ166" i="21"/>
  <c r="BF166" i="21"/>
  <c r="AR166" i="21"/>
  <c r="BG166" i="21"/>
  <c r="AS166" i="21"/>
  <c r="BH166" i="21"/>
  <c r="AT166" i="21"/>
  <c r="BI166" i="21"/>
  <c r="AU166" i="21"/>
  <c r="BJ166" i="21"/>
  <c r="AV166" i="21"/>
  <c r="D167" i="21"/>
  <c r="E167" i="21"/>
  <c r="G167" i="21"/>
  <c r="H167" i="21"/>
  <c r="I167" i="21"/>
  <c r="AW167" i="21"/>
  <c r="AI167" i="21"/>
  <c r="AX167" i="21"/>
  <c r="AJ167" i="21"/>
  <c r="AY167" i="21"/>
  <c r="AK167" i="21"/>
  <c r="AZ167" i="21"/>
  <c r="AL167" i="21"/>
  <c r="BA167" i="21"/>
  <c r="AM167" i="21"/>
  <c r="BB167" i="21"/>
  <c r="AN167" i="21"/>
  <c r="BC167" i="21"/>
  <c r="AO167" i="21"/>
  <c r="BD167" i="21"/>
  <c r="AP167" i="21"/>
  <c r="BE167" i="21"/>
  <c r="AQ167" i="21"/>
  <c r="BF167" i="21"/>
  <c r="AR167" i="21"/>
  <c r="BG167" i="21"/>
  <c r="AS167" i="21"/>
  <c r="BH167" i="21"/>
  <c r="AT167" i="21"/>
  <c r="BI167" i="21"/>
  <c r="AU167" i="21"/>
  <c r="BJ167" i="21"/>
  <c r="AV167" i="21"/>
  <c r="O83" i="21"/>
  <c r="P83" i="21"/>
  <c r="Q83" i="21"/>
  <c r="R83" i="21"/>
  <c r="S83" i="21"/>
  <c r="T83" i="21"/>
  <c r="U83" i="21"/>
  <c r="V83" i="21"/>
  <c r="W83" i="21"/>
  <c r="X83" i="21"/>
  <c r="Y83" i="21"/>
  <c r="Z83" i="21"/>
  <c r="AA83" i="21"/>
  <c r="AC83" i="21"/>
  <c r="AD83" i="21"/>
  <c r="AE83" i="21"/>
  <c r="AF83" i="21"/>
  <c r="AG83" i="21"/>
  <c r="O84" i="21"/>
  <c r="P84" i="21"/>
  <c r="Q84" i="21"/>
  <c r="R84" i="21"/>
  <c r="S84" i="21"/>
  <c r="T84" i="21"/>
  <c r="U84" i="21"/>
  <c r="V84" i="21"/>
  <c r="W84" i="21"/>
  <c r="X84" i="21"/>
  <c r="Y84" i="21"/>
  <c r="Z84" i="21"/>
  <c r="AA84" i="21"/>
  <c r="AC84" i="21"/>
  <c r="AD84" i="21"/>
  <c r="AE84" i="21"/>
  <c r="AF84" i="21"/>
  <c r="AG84" i="21"/>
  <c r="O86" i="21"/>
  <c r="P86" i="21"/>
  <c r="Q86" i="21"/>
  <c r="R86" i="21"/>
  <c r="S86" i="21"/>
  <c r="T86" i="21"/>
  <c r="U86" i="21"/>
  <c r="V86" i="21"/>
  <c r="W86" i="21"/>
  <c r="X86" i="21"/>
  <c r="Y86" i="21"/>
  <c r="Z86" i="21"/>
  <c r="AA86" i="21"/>
  <c r="AC86" i="21"/>
  <c r="AD86" i="21"/>
  <c r="AE86" i="21"/>
  <c r="AF86" i="21"/>
  <c r="AG86" i="21"/>
  <c r="O91" i="21"/>
  <c r="P91" i="21"/>
  <c r="Q91" i="21"/>
  <c r="R91" i="21"/>
  <c r="S91" i="21"/>
  <c r="T91" i="21"/>
  <c r="U91" i="21"/>
  <c r="V91" i="21"/>
  <c r="W91" i="21"/>
  <c r="X91" i="21"/>
  <c r="Y91" i="21"/>
  <c r="Z91" i="21"/>
  <c r="AA91" i="21"/>
  <c r="AC91" i="21"/>
  <c r="AD91" i="21"/>
  <c r="AE91" i="21"/>
  <c r="AF91" i="21"/>
  <c r="AG91" i="21"/>
  <c r="O93" i="21"/>
  <c r="P93" i="21"/>
  <c r="Q93" i="21"/>
  <c r="R93" i="21"/>
  <c r="S93" i="21"/>
  <c r="T93" i="21"/>
  <c r="U93" i="21"/>
  <c r="V93" i="21"/>
  <c r="W93" i="21"/>
  <c r="X93" i="21"/>
  <c r="Y93" i="21"/>
  <c r="Z93" i="21"/>
  <c r="AA93" i="21"/>
  <c r="AC93" i="21"/>
  <c r="AD93" i="21"/>
  <c r="AE93" i="21"/>
  <c r="AF93" i="21"/>
  <c r="AG93" i="21"/>
  <c r="O94" i="21"/>
  <c r="P94" i="21"/>
  <c r="Q94" i="21"/>
  <c r="R94" i="21"/>
  <c r="S94" i="21"/>
  <c r="T94" i="21"/>
  <c r="U94" i="21"/>
  <c r="V94" i="21"/>
  <c r="W94" i="21"/>
  <c r="X94" i="21"/>
  <c r="Y94" i="21"/>
  <c r="Z94" i="21"/>
  <c r="AA94" i="21"/>
  <c r="AC94" i="21"/>
  <c r="AD94" i="21"/>
  <c r="AE94" i="21"/>
  <c r="AF94" i="21"/>
  <c r="AG94" i="21"/>
  <c r="O102" i="21"/>
  <c r="P102" i="21"/>
  <c r="Q102" i="21"/>
  <c r="R102" i="21"/>
  <c r="S102" i="21"/>
  <c r="T102" i="21"/>
  <c r="U102" i="21"/>
  <c r="V102" i="21"/>
  <c r="W102" i="21"/>
  <c r="X102" i="21"/>
  <c r="Y102" i="21"/>
  <c r="Z102" i="21"/>
  <c r="AA102" i="21"/>
  <c r="AC102" i="21"/>
  <c r="AD102" i="21"/>
  <c r="AE102" i="21"/>
  <c r="AF102" i="21"/>
  <c r="AG102" i="21"/>
  <c r="D168" i="21"/>
  <c r="E168" i="21"/>
  <c r="G168" i="21"/>
  <c r="H168" i="21"/>
  <c r="I168" i="21"/>
  <c r="AI168" i="21"/>
  <c r="AW168" i="21"/>
  <c r="AJ168" i="21"/>
  <c r="AX168" i="21"/>
  <c r="AK168" i="21"/>
  <c r="AY168" i="21"/>
  <c r="AL168" i="21"/>
  <c r="AZ168" i="21"/>
  <c r="AM168" i="21"/>
  <c r="BA168" i="21"/>
  <c r="AN168" i="21"/>
  <c r="BB168" i="21"/>
  <c r="AO168" i="21"/>
  <c r="BC168" i="21"/>
  <c r="AP168" i="21"/>
  <c r="BD168" i="21"/>
  <c r="AQ168" i="21"/>
  <c r="BE168" i="21"/>
  <c r="AR168" i="21"/>
  <c r="BF168" i="21"/>
  <c r="AS168" i="21"/>
  <c r="BG168" i="21"/>
  <c r="AT168" i="21"/>
  <c r="BH168" i="21"/>
  <c r="AU168" i="21"/>
  <c r="BI168" i="21"/>
  <c r="AV168" i="21"/>
  <c r="BJ168" i="21"/>
  <c r="D169" i="21"/>
  <c r="E169" i="21"/>
  <c r="G169" i="21"/>
  <c r="H169" i="21"/>
  <c r="I169" i="21"/>
  <c r="AI169" i="21"/>
  <c r="AW169" i="21"/>
  <c r="AJ169" i="21"/>
  <c r="AX169" i="21"/>
  <c r="AK169" i="21"/>
  <c r="AY169" i="21"/>
  <c r="AL169" i="21"/>
  <c r="AZ169" i="21"/>
  <c r="AM169" i="21"/>
  <c r="BA169" i="21"/>
  <c r="AN169" i="21"/>
  <c r="BB169" i="21"/>
  <c r="AO169" i="21"/>
  <c r="BC169" i="21"/>
  <c r="AP169" i="21"/>
  <c r="BD169" i="21"/>
  <c r="AQ169" i="21"/>
  <c r="BE169" i="21"/>
  <c r="AR169" i="21"/>
  <c r="BF169" i="21"/>
  <c r="AS169" i="21"/>
  <c r="BG169" i="21"/>
  <c r="AT169" i="21"/>
  <c r="BH169" i="21"/>
  <c r="AU169" i="21"/>
  <c r="BI169" i="21"/>
  <c r="AV169" i="21"/>
  <c r="BJ169" i="21"/>
  <c r="D170" i="21"/>
  <c r="E170" i="21"/>
  <c r="G170" i="21"/>
  <c r="H170" i="21"/>
  <c r="I170" i="21"/>
  <c r="AI170" i="21"/>
  <c r="AW170" i="21"/>
  <c r="AJ170" i="21"/>
  <c r="AX170" i="21"/>
  <c r="AK170" i="21"/>
  <c r="AY170" i="21"/>
  <c r="AL170" i="21"/>
  <c r="AZ170" i="21"/>
  <c r="AM170" i="21"/>
  <c r="BA170" i="21"/>
  <c r="AN170" i="21"/>
  <c r="BB170" i="21"/>
  <c r="AO170" i="21"/>
  <c r="BC170" i="21"/>
  <c r="AP170" i="21"/>
  <c r="BD170" i="21"/>
  <c r="AQ170" i="21"/>
  <c r="BE170" i="21"/>
  <c r="AR170" i="21"/>
  <c r="BF170" i="21"/>
  <c r="AS170" i="21"/>
  <c r="BG170" i="21"/>
  <c r="AT170" i="21"/>
  <c r="BH170" i="21"/>
  <c r="AU170" i="21"/>
  <c r="BI170" i="21"/>
  <c r="AV170" i="21"/>
  <c r="BJ170" i="21"/>
  <c r="D171" i="21"/>
  <c r="E171" i="21"/>
  <c r="G171" i="21"/>
  <c r="H171" i="21"/>
  <c r="I171" i="21"/>
  <c r="AI171" i="21"/>
  <c r="AW171" i="21"/>
  <c r="AJ171" i="21"/>
  <c r="AX171" i="21"/>
  <c r="AK171" i="21"/>
  <c r="AY171" i="21"/>
  <c r="AL171" i="21"/>
  <c r="AZ171" i="21"/>
  <c r="AM171" i="21"/>
  <c r="BA171" i="21"/>
  <c r="AN171" i="21"/>
  <c r="BB171" i="21"/>
  <c r="AO171" i="21"/>
  <c r="BC171" i="21"/>
  <c r="AP171" i="21"/>
  <c r="BD171" i="21"/>
  <c r="AQ171" i="21"/>
  <c r="BE171" i="21"/>
  <c r="AR171" i="21"/>
  <c r="BF171" i="21"/>
  <c r="AS171" i="21"/>
  <c r="BG171" i="21"/>
  <c r="AT171" i="21"/>
  <c r="BH171" i="21"/>
  <c r="AU171" i="21"/>
  <c r="BI171" i="21"/>
  <c r="AV171" i="21"/>
  <c r="BJ171" i="21"/>
  <c r="D188" i="21"/>
  <c r="E188" i="21"/>
  <c r="G188" i="21"/>
  <c r="H188" i="21"/>
  <c r="I188" i="21"/>
  <c r="AI188" i="21"/>
  <c r="AW188" i="21"/>
  <c r="AJ188" i="21"/>
  <c r="AX188" i="21"/>
  <c r="AK188" i="21"/>
  <c r="AY188" i="21"/>
  <c r="AL188" i="21"/>
  <c r="AZ188" i="21"/>
  <c r="AM188" i="21"/>
  <c r="BA188" i="21"/>
  <c r="AN188" i="21"/>
  <c r="BB188" i="21"/>
  <c r="AO188" i="21"/>
  <c r="BC188" i="21"/>
  <c r="AP188" i="21"/>
  <c r="BD188" i="21"/>
  <c r="AQ188" i="21"/>
  <c r="BE188" i="21"/>
  <c r="AR188" i="21"/>
  <c r="BF188" i="21"/>
  <c r="AS188" i="21"/>
  <c r="BG188" i="21"/>
  <c r="AT188" i="21"/>
  <c r="BH188" i="21"/>
  <c r="AU188" i="21"/>
  <c r="BI188" i="21"/>
  <c r="AV188" i="21"/>
  <c r="BJ188" i="21"/>
  <c r="D189" i="21"/>
  <c r="E189" i="21"/>
  <c r="G189" i="21"/>
  <c r="H189" i="21"/>
  <c r="I189" i="21"/>
  <c r="AI189" i="21"/>
  <c r="AW189" i="21"/>
  <c r="AJ189" i="21"/>
  <c r="AX189" i="21"/>
  <c r="AK189" i="21"/>
  <c r="AY189" i="21"/>
  <c r="AL189" i="21"/>
  <c r="AZ189" i="21"/>
  <c r="AM189" i="21"/>
  <c r="BA189" i="21"/>
  <c r="AN189" i="21"/>
  <c r="BB189" i="21"/>
  <c r="AO189" i="21"/>
  <c r="BC189" i="21"/>
  <c r="AP189" i="21"/>
  <c r="BD189" i="21"/>
  <c r="AQ189" i="21"/>
  <c r="BE189" i="21"/>
  <c r="AR189" i="21"/>
  <c r="BF189" i="21"/>
  <c r="AS189" i="21"/>
  <c r="BG189" i="21"/>
  <c r="AT189" i="21"/>
  <c r="BH189" i="21"/>
  <c r="AU189" i="21"/>
  <c r="BI189" i="21"/>
  <c r="AV189" i="21"/>
  <c r="BJ189" i="21"/>
  <c r="D190" i="21"/>
  <c r="E190" i="21"/>
  <c r="G190" i="21"/>
  <c r="H190" i="21"/>
  <c r="I190" i="21"/>
  <c r="AI190" i="21"/>
  <c r="AW190" i="21"/>
  <c r="AJ190" i="21"/>
  <c r="AX190" i="21"/>
  <c r="AK190" i="21"/>
  <c r="AY190" i="21"/>
  <c r="AL190" i="21"/>
  <c r="AZ190" i="21"/>
  <c r="AM190" i="21"/>
  <c r="BA190" i="21"/>
  <c r="AN190" i="21"/>
  <c r="BB190" i="21"/>
  <c r="AO190" i="21"/>
  <c r="BC190" i="21"/>
  <c r="AP190" i="21"/>
  <c r="BD190" i="21"/>
  <c r="AQ190" i="21"/>
  <c r="BE190" i="21"/>
  <c r="AR190" i="21"/>
  <c r="BF190" i="21"/>
  <c r="AS190" i="21"/>
  <c r="BG190" i="21"/>
  <c r="AT190" i="21"/>
  <c r="BH190" i="21"/>
  <c r="AU190" i="21"/>
  <c r="BI190" i="21"/>
  <c r="AV190" i="21"/>
  <c r="BJ190" i="21"/>
  <c r="D191" i="21"/>
  <c r="E191" i="21"/>
  <c r="G191" i="21"/>
  <c r="H191" i="21"/>
  <c r="I191" i="21"/>
  <c r="AI191" i="21"/>
  <c r="AW191" i="21"/>
  <c r="AJ191" i="21"/>
  <c r="AX191" i="21"/>
  <c r="AK191" i="21"/>
  <c r="AY191" i="21"/>
  <c r="AL191" i="21"/>
  <c r="AZ191" i="21"/>
  <c r="AM191" i="21"/>
  <c r="BA191" i="21"/>
  <c r="AN191" i="21"/>
  <c r="BB191" i="21"/>
  <c r="AO191" i="21"/>
  <c r="BC191" i="21"/>
  <c r="AP191" i="21"/>
  <c r="BD191" i="21"/>
  <c r="AQ191" i="21"/>
  <c r="BE191" i="21"/>
  <c r="AR191" i="21"/>
  <c r="BF191" i="21"/>
  <c r="AS191" i="21"/>
  <c r="BG191" i="21"/>
  <c r="AT191" i="21"/>
  <c r="BH191" i="21"/>
  <c r="AU191" i="21"/>
  <c r="BI191" i="21"/>
  <c r="AV191" i="21"/>
  <c r="BJ191" i="21"/>
  <c r="D144" i="21"/>
  <c r="E144" i="21"/>
  <c r="G144" i="21"/>
  <c r="H144" i="21"/>
  <c r="I144" i="21"/>
  <c r="AI144" i="21"/>
  <c r="AW144" i="21"/>
  <c r="AJ144" i="21"/>
  <c r="AX144" i="21"/>
  <c r="AK144" i="21"/>
  <c r="AY144" i="21"/>
  <c r="AL144" i="21"/>
  <c r="AZ144" i="21"/>
  <c r="AM144" i="21"/>
  <c r="BA144" i="21"/>
  <c r="AN144" i="21"/>
  <c r="BB144" i="21"/>
  <c r="AO144" i="21"/>
  <c r="BC144" i="21"/>
  <c r="AP144" i="21"/>
  <c r="BD144" i="21"/>
  <c r="AQ144" i="21"/>
  <c r="BE144" i="21"/>
  <c r="AR144" i="21"/>
  <c r="BF144" i="21"/>
  <c r="AS144" i="21"/>
  <c r="BG144" i="21"/>
  <c r="AT144" i="21"/>
  <c r="BH144" i="21"/>
  <c r="AU144" i="21"/>
  <c r="BI144" i="21"/>
  <c r="AV144" i="21"/>
  <c r="BJ144" i="21"/>
  <c r="D145" i="21"/>
  <c r="E145" i="21"/>
  <c r="G145" i="21"/>
  <c r="H145" i="21"/>
  <c r="I145" i="21"/>
  <c r="AI145" i="21"/>
  <c r="AW145" i="21"/>
  <c r="AJ145" i="21"/>
  <c r="AX145" i="21"/>
  <c r="AK145" i="21"/>
  <c r="AY145" i="21"/>
  <c r="AL145" i="21"/>
  <c r="AZ145" i="21"/>
  <c r="AM145" i="21"/>
  <c r="BA145" i="21"/>
  <c r="AN145" i="21"/>
  <c r="BB145" i="21"/>
  <c r="AO145" i="21"/>
  <c r="BC145" i="21"/>
  <c r="AP145" i="21"/>
  <c r="BD145" i="21"/>
  <c r="AQ145" i="21"/>
  <c r="BE145" i="21"/>
  <c r="AR145" i="21"/>
  <c r="BF145" i="21"/>
  <c r="AS145" i="21"/>
  <c r="BG145" i="21"/>
  <c r="AT145" i="21"/>
  <c r="BH145" i="21"/>
  <c r="AU145" i="21"/>
  <c r="BI145" i="21"/>
  <c r="AV145" i="21"/>
  <c r="BJ145" i="21"/>
  <c r="D146" i="21"/>
  <c r="E146" i="21"/>
  <c r="G146" i="21"/>
  <c r="H146" i="21"/>
  <c r="I146" i="21"/>
  <c r="AI146" i="21"/>
  <c r="AW146" i="21"/>
  <c r="AJ146" i="21"/>
  <c r="AX146" i="21"/>
  <c r="AK146" i="21"/>
  <c r="AY146" i="21"/>
  <c r="AL146" i="21"/>
  <c r="AZ146" i="21"/>
  <c r="AM146" i="21"/>
  <c r="BA146" i="21"/>
  <c r="AN146" i="21"/>
  <c r="BB146" i="21"/>
  <c r="AO146" i="21"/>
  <c r="BC146" i="21"/>
  <c r="AP146" i="21"/>
  <c r="BD146" i="21"/>
  <c r="AQ146" i="21"/>
  <c r="BE146" i="21"/>
  <c r="AR146" i="21"/>
  <c r="BF146" i="21"/>
  <c r="AS146" i="21"/>
  <c r="BG146" i="21"/>
  <c r="AT146" i="21"/>
  <c r="BH146" i="21"/>
  <c r="AU146" i="21"/>
  <c r="BI146" i="21"/>
  <c r="AV146" i="21"/>
  <c r="BJ146" i="21"/>
  <c r="D147" i="21"/>
  <c r="E147" i="21"/>
  <c r="G147" i="21"/>
  <c r="H147" i="21"/>
  <c r="I147" i="21"/>
  <c r="AI147" i="21"/>
  <c r="AW147" i="21"/>
  <c r="AJ147" i="21"/>
  <c r="AX147" i="21"/>
  <c r="AK147" i="21"/>
  <c r="AY147" i="21"/>
  <c r="AL147" i="21"/>
  <c r="AZ147" i="21"/>
  <c r="AM147" i="21"/>
  <c r="BA147" i="21"/>
  <c r="AN147" i="21"/>
  <c r="BB147" i="21"/>
  <c r="AO147" i="21"/>
  <c r="BC147" i="21"/>
  <c r="AP147" i="21"/>
  <c r="BD147" i="21"/>
  <c r="AQ147" i="21"/>
  <c r="BE147" i="21"/>
  <c r="AR147" i="21"/>
  <c r="BF147" i="21"/>
  <c r="AS147" i="21"/>
  <c r="BG147" i="21"/>
  <c r="AT147" i="21"/>
  <c r="BH147" i="21"/>
  <c r="AU147" i="21"/>
  <c r="BI147" i="21"/>
  <c r="AV147" i="21"/>
  <c r="BJ147" i="21"/>
  <c r="D160" i="21"/>
  <c r="E160" i="21"/>
  <c r="G160" i="21"/>
  <c r="H160" i="21"/>
  <c r="I160" i="21"/>
  <c r="AI160" i="21"/>
  <c r="AW160" i="21"/>
  <c r="AJ160" i="21"/>
  <c r="AX160" i="21"/>
  <c r="AK160" i="21"/>
  <c r="AY160" i="21"/>
  <c r="AL160" i="21"/>
  <c r="AZ160" i="21"/>
  <c r="AM160" i="21"/>
  <c r="BA160" i="21"/>
  <c r="AN160" i="21"/>
  <c r="BB160" i="21"/>
  <c r="AO160" i="21"/>
  <c r="BC160" i="21"/>
  <c r="AP160" i="21"/>
  <c r="BD160" i="21"/>
  <c r="AQ160" i="21"/>
  <c r="BE160" i="21"/>
  <c r="AR160" i="21"/>
  <c r="BF160" i="21"/>
  <c r="AS160" i="21"/>
  <c r="BG160" i="21"/>
  <c r="AT160" i="21"/>
  <c r="BH160" i="21"/>
  <c r="AU160" i="21"/>
  <c r="BI160" i="21"/>
  <c r="AV160" i="21"/>
  <c r="BJ160" i="21"/>
  <c r="D161" i="21"/>
  <c r="E161" i="21"/>
  <c r="G161" i="21"/>
  <c r="H161" i="21"/>
  <c r="I161" i="21"/>
  <c r="AI161" i="21"/>
  <c r="AW161" i="21"/>
  <c r="AJ161" i="21"/>
  <c r="AX161" i="21"/>
  <c r="AK161" i="21"/>
  <c r="AY161" i="21"/>
  <c r="AL161" i="21"/>
  <c r="AZ161" i="21"/>
  <c r="AM161" i="21"/>
  <c r="BA161" i="21"/>
  <c r="AN161" i="21"/>
  <c r="BB161" i="21"/>
  <c r="AO161" i="21"/>
  <c r="BC161" i="21"/>
  <c r="AP161" i="21"/>
  <c r="BD161" i="21"/>
  <c r="AQ161" i="21"/>
  <c r="BE161" i="21"/>
  <c r="AR161" i="21"/>
  <c r="BF161" i="21"/>
  <c r="AS161" i="21"/>
  <c r="BG161" i="21"/>
  <c r="AT161" i="21"/>
  <c r="BH161" i="21"/>
  <c r="AU161" i="21"/>
  <c r="BI161" i="21"/>
  <c r="AV161" i="21"/>
  <c r="BJ161" i="21"/>
  <c r="D162" i="21"/>
  <c r="E162" i="21"/>
  <c r="G162" i="21"/>
  <c r="H162" i="21"/>
  <c r="I162" i="21"/>
  <c r="AI162" i="21"/>
  <c r="AW162" i="21"/>
  <c r="AJ162" i="21"/>
  <c r="AX162" i="21"/>
  <c r="AK162" i="21"/>
  <c r="AY162" i="21"/>
  <c r="AL162" i="21"/>
  <c r="AZ162" i="21"/>
  <c r="AM162" i="21"/>
  <c r="BA162" i="21"/>
  <c r="AN162" i="21"/>
  <c r="BB162" i="21"/>
  <c r="AO162" i="21"/>
  <c r="BC162" i="21"/>
  <c r="AP162" i="21"/>
  <c r="BD162" i="21"/>
  <c r="AQ162" i="21"/>
  <c r="BE162" i="21"/>
  <c r="AR162" i="21"/>
  <c r="BF162" i="21"/>
  <c r="AS162" i="21"/>
  <c r="BG162" i="21"/>
  <c r="AT162" i="21"/>
  <c r="BH162" i="21"/>
  <c r="AU162" i="21"/>
  <c r="BI162" i="21"/>
  <c r="AV162" i="21"/>
  <c r="BJ162" i="21"/>
  <c r="D163" i="21"/>
  <c r="E163" i="21"/>
  <c r="G163" i="21"/>
  <c r="H163" i="21"/>
  <c r="I163" i="21"/>
  <c r="AI163" i="21"/>
  <c r="AW163" i="21"/>
  <c r="AJ163" i="21"/>
  <c r="AX163" i="21"/>
  <c r="AK163" i="21"/>
  <c r="AY163" i="21"/>
  <c r="AL163" i="21"/>
  <c r="AZ163" i="21"/>
  <c r="AM163" i="21"/>
  <c r="BA163" i="21"/>
  <c r="AN163" i="21"/>
  <c r="BB163" i="21"/>
  <c r="AO163" i="21"/>
  <c r="BC163" i="21"/>
  <c r="AP163" i="21"/>
  <c r="BD163" i="21"/>
  <c r="AQ163" i="21"/>
  <c r="BE163" i="21"/>
  <c r="AR163" i="21"/>
  <c r="BF163" i="21"/>
  <c r="AS163" i="21"/>
  <c r="BG163" i="21"/>
  <c r="AT163" i="21"/>
  <c r="BH163" i="21"/>
  <c r="AU163" i="21"/>
  <c r="BI163" i="21"/>
  <c r="AV163" i="21"/>
  <c r="BJ163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102" i="21"/>
  <c r="D192" i="21"/>
  <c r="E192" i="21"/>
  <c r="G192" i="21"/>
  <c r="H192" i="21"/>
  <c r="I192" i="21"/>
  <c r="AI192" i="21"/>
  <c r="AW192" i="21"/>
  <c r="AJ192" i="21"/>
  <c r="AX192" i="21"/>
  <c r="AK192" i="21"/>
  <c r="AY192" i="21"/>
  <c r="AL192" i="21"/>
  <c r="AZ192" i="21"/>
  <c r="AM192" i="21"/>
  <c r="BA192" i="21"/>
  <c r="AN192" i="21"/>
  <c r="BB192" i="21"/>
  <c r="AO192" i="21"/>
  <c r="BC192" i="21"/>
  <c r="AP192" i="21"/>
  <c r="BD192" i="21"/>
  <c r="AQ192" i="21"/>
  <c r="BE192" i="21"/>
  <c r="AR192" i="21"/>
  <c r="BF192" i="21"/>
  <c r="AS192" i="21"/>
  <c r="BG192" i="21"/>
  <c r="AT192" i="21"/>
  <c r="BH192" i="21"/>
  <c r="AU192" i="21"/>
  <c r="BI192" i="21"/>
  <c r="AV192" i="21"/>
  <c r="BJ192" i="21"/>
  <c r="D193" i="21"/>
  <c r="E193" i="21"/>
  <c r="G193" i="21"/>
  <c r="H193" i="21"/>
  <c r="I193" i="21"/>
  <c r="AI193" i="21"/>
  <c r="AW193" i="21"/>
  <c r="AJ193" i="21"/>
  <c r="AX193" i="21"/>
  <c r="AK193" i="21"/>
  <c r="AY193" i="21"/>
  <c r="AL193" i="21"/>
  <c r="AZ193" i="21"/>
  <c r="AM193" i="21"/>
  <c r="BA193" i="21"/>
  <c r="AN193" i="21"/>
  <c r="BB193" i="21"/>
  <c r="AO193" i="21"/>
  <c r="BC193" i="21"/>
  <c r="AP193" i="21"/>
  <c r="BD193" i="21"/>
  <c r="AQ193" i="21"/>
  <c r="BE193" i="21"/>
  <c r="AR193" i="21"/>
  <c r="BF193" i="21"/>
  <c r="AS193" i="21"/>
  <c r="BG193" i="21"/>
  <c r="AT193" i="21"/>
  <c r="BH193" i="21"/>
  <c r="AU193" i="21"/>
  <c r="BI193" i="21"/>
  <c r="AV193" i="21"/>
  <c r="BJ193" i="21"/>
  <c r="D194" i="21"/>
  <c r="E194" i="21"/>
  <c r="G194" i="21"/>
  <c r="H194" i="21"/>
  <c r="I194" i="21"/>
  <c r="AI194" i="21"/>
  <c r="AW194" i="21"/>
  <c r="AJ194" i="21"/>
  <c r="AX194" i="21"/>
  <c r="AK194" i="21"/>
  <c r="AY194" i="21"/>
  <c r="AL194" i="21"/>
  <c r="AZ194" i="21"/>
  <c r="AM194" i="21"/>
  <c r="BA194" i="21"/>
  <c r="AN194" i="21"/>
  <c r="BB194" i="21"/>
  <c r="AO194" i="21"/>
  <c r="BC194" i="21"/>
  <c r="AP194" i="21"/>
  <c r="BD194" i="21"/>
  <c r="AQ194" i="21"/>
  <c r="BE194" i="21"/>
  <c r="AR194" i="21"/>
  <c r="BF194" i="21"/>
  <c r="AS194" i="21"/>
  <c r="BG194" i="21"/>
  <c r="AT194" i="21"/>
  <c r="BH194" i="21"/>
  <c r="AU194" i="21"/>
  <c r="BI194" i="21"/>
  <c r="AV194" i="21"/>
  <c r="BJ194" i="21"/>
  <c r="D195" i="21"/>
  <c r="E195" i="21"/>
  <c r="G195" i="21"/>
  <c r="H195" i="21"/>
  <c r="I195" i="21"/>
  <c r="AI195" i="21"/>
  <c r="AW195" i="21"/>
  <c r="AJ195" i="21"/>
  <c r="AX195" i="21"/>
  <c r="AK195" i="21"/>
  <c r="AY195" i="21"/>
  <c r="AL195" i="21"/>
  <c r="AZ195" i="21"/>
  <c r="AM195" i="21"/>
  <c r="BA195" i="21"/>
  <c r="AN195" i="21"/>
  <c r="BB195" i="21"/>
  <c r="AO195" i="21"/>
  <c r="BC195" i="21"/>
  <c r="AP195" i="21"/>
  <c r="BD195" i="21"/>
  <c r="AQ195" i="21"/>
  <c r="BE195" i="21"/>
  <c r="AR195" i="21"/>
  <c r="BF195" i="21"/>
  <c r="AS195" i="21"/>
  <c r="BG195" i="21"/>
  <c r="AT195" i="21"/>
  <c r="BH195" i="21"/>
  <c r="AU195" i="21"/>
  <c r="BI195" i="21"/>
  <c r="AV195" i="21"/>
  <c r="BJ195" i="21"/>
  <c r="D196" i="21"/>
  <c r="E196" i="21"/>
  <c r="G196" i="21"/>
  <c r="H196" i="21"/>
  <c r="I196" i="21"/>
  <c r="AI196" i="21"/>
  <c r="AW196" i="21"/>
  <c r="AJ196" i="21"/>
  <c r="AX196" i="21"/>
  <c r="AK196" i="21"/>
  <c r="AY196" i="21"/>
  <c r="AL196" i="21"/>
  <c r="AZ196" i="21"/>
  <c r="AM196" i="21"/>
  <c r="BA196" i="21"/>
  <c r="AN196" i="21"/>
  <c r="BB196" i="21"/>
  <c r="AO196" i="21"/>
  <c r="BC196" i="21"/>
  <c r="AP196" i="21"/>
  <c r="BD196" i="21"/>
  <c r="AQ196" i="21"/>
  <c r="BE196" i="21"/>
  <c r="AR196" i="21"/>
  <c r="BF196" i="21"/>
  <c r="AS196" i="21"/>
  <c r="BG196" i="21"/>
  <c r="AT196" i="21"/>
  <c r="BH196" i="21"/>
  <c r="AU196" i="21"/>
  <c r="BI196" i="21"/>
  <c r="AV196" i="21"/>
  <c r="BJ196" i="21"/>
  <c r="D197" i="21"/>
  <c r="E197" i="21"/>
  <c r="G197" i="21"/>
  <c r="H197" i="21"/>
  <c r="I197" i="21"/>
  <c r="AI197" i="21"/>
  <c r="AW197" i="21"/>
  <c r="AJ197" i="21"/>
  <c r="AX197" i="21"/>
  <c r="AK197" i="21"/>
  <c r="AY197" i="21"/>
  <c r="AL197" i="21"/>
  <c r="AZ197" i="21"/>
  <c r="AM197" i="21"/>
  <c r="BA197" i="21"/>
  <c r="AN197" i="21"/>
  <c r="BB197" i="21"/>
  <c r="AO197" i="21"/>
  <c r="BC197" i="21"/>
  <c r="AP197" i="21"/>
  <c r="BD197" i="21"/>
  <c r="AQ197" i="21"/>
  <c r="BE197" i="21"/>
  <c r="AR197" i="21"/>
  <c r="BF197" i="21"/>
  <c r="AS197" i="21"/>
  <c r="BG197" i="21"/>
  <c r="AT197" i="21"/>
  <c r="BH197" i="21"/>
  <c r="AU197" i="21"/>
  <c r="BI197" i="21"/>
  <c r="AV197" i="21"/>
  <c r="BJ197" i="21"/>
  <c r="D198" i="21"/>
  <c r="E198" i="21"/>
  <c r="G198" i="21"/>
  <c r="H198" i="21"/>
  <c r="I198" i="21"/>
  <c r="AI198" i="21"/>
  <c r="AW198" i="21"/>
  <c r="AJ198" i="21"/>
  <c r="AX198" i="21"/>
  <c r="AK198" i="21"/>
  <c r="AY198" i="21"/>
  <c r="AL198" i="21"/>
  <c r="AZ198" i="21"/>
  <c r="AM198" i="21"/>
  <c r="BA198" i="21"/>
  <c r="AN198" i="21"/>
  <c r="BB198" i="21"/>
  <c r="AO198" i="21"/>
  <c r="BC198" i="21"/>
  <c r="AP198" i="21"/>
  <c r="BD198" i="21"/>
  <c r="AQ198" i="21"/>
  <c r="BE198" i="21"/>
  <c r="AR198" i="21"/>
  <c r="BF198" i="21"/>
  <c r="AS198" i="21"/>
  <c r="BG198" i="21"/>
  <c r="AT198" i="21"/>
  <c r="BH198" i="21"/>
  <c r="AU198" i="21"/>
  <c r="BI198" i="21"/>
  <c r="AV198" i="21"/>
  <c r="BJ198" i="21"/>
  <c r="D199" i="21"/>
  <c r="E199" i="21"/>
  <c r="G199" i="21"/>
  <c r="H199" i="21"/>
  <c r="I199" i="21"/>
  <c r="AI199" i="21"/>
  <c r="AW199" i="21"/>
  <c r="AJ199" i="21"/>
  <c r="AX199" i="21"/>
  <c r="AK199" i="21"/>
  <c r="AY199" i="21"/>
  <c r="AL199" i="21"/>
  <c r="AZ199" i="21"/>
  <c r="AM199" i="21"/>
  <c r="BA199" i="21"/>
  <c r="AN199" i="21"/>
  <c r="BB199" i="21"/>
  <c r="AO199" i="21"/>
  <c r="BC199" i="21"/>
  <c r="AP199" i="21"/>
  <c r="BD199" i="21"/>
  <c r="AQ199" i="21"/>
  <c r="BE199" i="21"/>
  <c r="AR199" i="21"/>
  <c r="BF199" i="21"/>
  <c r="AS199" i="21"/>
  <c r="BG199" i="21"/>
  <c r="AT199" i="21"/>
  <c r="BH199" i="21"/>
  <c r="AU199" i="21"/>
  <c r="BI199" i="21"/>
  <c r="AV199" i="21"/>
  <c r="BJ199" i="21"/>
  <c r="D180" i="21"/>
  <c r="E180" i="21"/>
  <c r="G180" i="21"/>
  <c r="H180" i="21"/>
  <c r="I180" i="21"/>
  <c r="AI180" i="21"/>
  <c r="AW180" i="21"/>
  <c r="AJ180" i="21"/>
  <c r="AX180" i="21"/>
  <c r="AK180" i="21"/>
  <c r="AY180" i="21"/>
  <c r="AL180" i="21"/>
  <c r="AZ180" i="21"/>
  <c r="AM180" i="21"/>
  <c r="BA180" i="21"/>
  <c r="AN180" i="21"/>
  <c r="BB180" i="21"/>
  <c r="AO180" i="21"/>
  <c r="BC180" i="21"/>
  <c r="AP180" i="21"/>
  <c r="BD180" i="21"/>
  <c r="AQ180" i="21"/>
  <c r="BE180" i="21"/>
  <c r="AR180" i="21"/>
  <c r="BF180" i="21"/>
  <c r="AS180" i="21"/>
  <c r="BG180" i="21"/>
  <c r="AT180" i="21"/>
  <c r="BH180" i="21"/>
  <c r="AU180" i="21"/>
  <c r="BI180" i="21"/>
  <c r="AV180" i="21"/>
  <c r="BJ180" i="21"/>
  <c r="D181" i="21"/>
  <c r="E181" i="21"/>
  <c r="G181" i="21"/>
  <c r="H181" i="21"/>
  <c r="I181" i="21"/>
  <c r="AI181" i="21"/>
  <c r="AW181" i="21"/>
  <c r="AJ181" i="21"/>
  <c r="AX181" i="21"/>
  <c r="AK181" i="21"/>
  <c r="AY181" i="21"/>
  <c r="AL181" i="21"/>
  <c r="AZ181" i="21"/>
  <c r="AM181" i="21"/>
  <c r="BA181" i="21"/>
  <c r="AN181" i="21"/>
  <c r="BB181" i="21"/>
  <c r="AO181" i="21"/>
  <c r="BC181" i="21"/>
  <c r="AP181" i="21"/>
  <c r="BD181" i="21"/>
  <c r="AQ181" i="21"/>
  <c r="BE181" i="21"/>
  <c r="AR181" i="21"/>
  <c r="BF181" i="21"/>
  <c r="AS181" i="21"/>
  <c r="BG181" i="21"/>
  <c r="AT181" i="21"/>
  <c r="BH181" i="21"/>
  <c r="AU181" i="21"/>
  <c r="BI181" i="21"/>
  <c r="AV181" i="21"/>
  <c r="BJ181" i="21"/>
  <c r="D182" i="21"/>
  <c r="E182" i="21"/>
  <c r="G182" i="21"/>
  <c r="H182" i="21"/>
  <c r="I182" i="21"/>
  <c r="AI182" i="21"/>
  <c r="AW182" i="21"/>
  <c r="AJ182" i="21"/>
  <c r="AX182" i="21"/>
  <c r="AK182" i="21"/>
  <c r="AY182" i="21"/>
  <c r="AL182" i="21"/>
  <c r="AZ182" i="21"/>
  <c r="AM182" i="21"/>
  <c r="BA182" i="21"/>
  <c r="AN182" i="21"/>
  <c r="BB182" i="21"/>
  <c r="AO182" i="21"/>
  <c r="BC182" i="21"/>
  <c r="AP182" i="21"/>
  <c r="BD182" i="21"/>
  <c r="AQ182" i="21"/>
  <c r="BE182" i="21"/>
  <c r="AR182" i="21"/>
  <c r="BF182" i="21"/>
  <c r="AS182" i="21"/>
  <c r="BG182" i="21"/>
  <c r="AT182" i="21"/>
  <c r="BH182" i="21"/>
  <c r="AU182" i="21"/>
  <c r="BI182" i="21"/>
  <c r="AV182" i="21"/>
  <c r="BJ182" i="21"/>
  <c r="D183" i="21"/>
  <c r="E183" i="21"/>
  <c r="G183" i="21"/>
  <c r="H183" i="21"/>
  <c r="I183" i="21"/>
  <c r="AI183" i="21"/>
  <c r="AW183" i="21"/>
  <c r="AJ183" i="21"/>
  <c r="AX183" i="21"/>
  <c r="AK183" i="21"/>
  <c r="AY183" i="21"/>
  <c r="AL183" i="21"/>
  <c r="AZ183" i="21"/>
  <c r="AM183" i="21"/>
  <c r="BA183" i="21"/>
  <c r="AN183" i="21"/>
  <c r="BB183" i="21"/>
  <c r="AO183" i="21"/>
  <c r="BC183" i="21"/>
  <c r="AP183" i="21"/>
  <c r="BD183" i="21"/>
  <c r="AQ183" i="21"/>
  <c r="BE183" i="21"/>
  <c r="AR183" i="21"/>
  <c r="BF183" i="21"/>
  <c r="AS183" i="21"/>
  <c r="BG183" i="21"/>
  <c r="AT183" i="21"/>
  <c r="BH183" i="21"/>
  <c r="AU183" i="21"/>
  <c r="BI183" i="21"/>
  <c r="AV183" i="21"/>
  <c r="BJ183" i="21"/>
  <c r="D176" i="21"/>
  <c r="E176" i="21"/>
  <c r="G176" i="21"/>
  <c r="H176" i="21"/>
  <c r="I176" i="21"/>
  <c r="AI176" i="21"/>
  <c r="AW176" i="21"/>
  <c r="AJ176" i="21"/>
  <c r="AX176" i="21"/>
  <c r="AK176" i="21"/>
  <c r="AY176" i="21"/>
  <c r="AL176" i="21"/>
  <c r="AZ176" i="21"/>
  <c r="AM176" i="21"/>
  <c r="BA176" i="21"/>
  <c r="AN176" i="21"/>
  <c r="BB176" i="21"/>
  <c r="AO176" i="21"/>
  <c r="BC176" i="21"/>
  <c r="AP176" i="21"/>
  <c r="BD176" i="21"/>
  <c r="AQ176" i="21"/>
  <c r="BE176" i="21"/>
  <c r="AR176" i="21"/>
  <c r="BF176" i="21"/>
  <c r="AS176" i="21"/>
  <c r="BG176" i="21"/>
  <c r="AT176" i="21"/>
  <c r="BH176" i="21"/>
  <c r="AU176" i="21"/>
  <c r="BI176" i="21"/>
  <c r="AV176" i="21"/>
  <c r="BJ176" i="21"/>
  <c r="D177" i="21"/>
  <c r="E177" i="21"/>
  <c r="G177" i="21"/>
  <c r="H177" i="21"/>
  <c r="I177" i="21"/>
  <c r="AI177" i="21"/>
  <c r="AW177" i="21"/>
  <c r="AJ177" i="21"/>
  <c r="AX177" i="21"/>
  <c r="AK177" i="21"/>
  <c r="AY177" i="21"/>
  <c r="AL177" i="21"/>
  <c r="AZ177" i="21"/>
  <c r="AM177" i="21"/>
  <c r="BA177" i="21"/>
  <c r="AN177" i="21"/>
  <c r="BB177" i="21"/>
  <c r="AO177" i="21"/>
  <c r="BC177" i="21"/>
  <c r="AP177" i="21"/>
  <c r="BD177" i="21"/>
  <c r="AQ177" i="21"/>
  <c r="BE177" i="21"/>
  <c r="AR177" i="21"/>
  <c r="BF177" i="21"/>
  <c r="AS177" i="21"/>
  <c r="BG177" i="21"/>
  <c r="AT177" i="21"/>
  <c r="BH177" i="21"/>
  <c r="AU177" i="21"/>
  <c r="BI177" i="21"/>
  <c r="AV177" i="21"/>
  <c r="BJ177" i="21"/>
  <c r="D178" i="21"/>
  <c r="E178" i="21"/>
  <c r="G178" i="21"/>
  <c r="H178" i="21"/>
  <c r="I178" i="21"/>
  <c r="AI178" i="21"/>
  <c r="AW178" i="21"/>
  <c r="AJ178" i="21"/>
  <c r="AX178" i="21"/>
  <c r="AK178" i="21"/>
  <c r="AY178" i="21"/>
  <c r="AL178" i="21"/>
  <c r="AZ178" i="21"/>
  <c r="AM178" i="21"/>
  <c r="BA178" i="21"/>
  <c r="AN178" i="21"/>
  <c r="BB178" i="21"/>
  <c r="AO178" i="21"/>
  <c r="BC178" i="21"/>
  <c r="AP178" i="21"/>
  <c r="BD178" i="21"/>
  <c r="AQ178" i="21"/>
  <c r="BE178" i="21"/>
  <c r="AR178" i="21"/>
  <c r="BF178" i="21"/>
  <c r="AS178" i="21"/>
  <c r="BG178" i="21"/>
  <c r="AT178" i="21"/>
  <c r="BH178" i="21"/>
  <c r="AU178" i="21"/>
  <c r="BI178" i="21"/>
  <c r="AV178" i="21"/>
  <c r="BJ178" i="21"/>
  <c r="D179" i="21"/>
  <c r="E179" i="21"/>
  <c r="G179" i="21"/>
  <c r="H179" i="21"/>
  <c r="I179" i="21"/>
  <c r="AI179" i="21"/>
  <c r="AW179" i="21"/>
  <c r="AJ179" i="21"/>
  <c r="AX179" i="21"/>
  <c r="AK179" i="21"/>
  <c r="AY179" i="21"/>
  <c r="AL179" i="21"/>
  <c r="AZ179" i="21"/>
  <c r="AM179" i="21"/>
  <c r="BA179" i="21"/>
  <c r="AN179" i="21"/>
  <c r="BB179" i="21"/>
  <c r="AO179" i="21"/>
  <c r="BC179" i="21"/>
  <c r="AP179" i="21"/>
  <c r="BD179" i="21"/>
  <c r="AQ179" i="21"/>
  <c r="BE179" i="21"/>
  <c r="AR179" i="21"/>
  <c r="BF179" i="21"/>
  <c r="AS179" i="21"/>
  <c r="BG179" i="21"/>
  <c r="AT179" i="21"/>
  <c r="BH179" i="21"/>
  <c r="AU179" i="21"/>
  <c r="BI179" i="21"/>
  <c r="AV179" i="21"/>
  <c r="BJ179" i="21"/>
  <c r="D172" i="21"/>
  <c r="E172" i="21"/>
  <c r="G172" i="21"/>
  <c r="H172" i="21"/>
  <c r="I172" i="21"/>
  <c r="AI172" i="21"/>
  <c r="AW172" i="21"/>
  <c r="AJ172" i="21"/>
  <c r="AX172" i="21"/>
  <c r="AK172" i="21"/>
  <c r="AY172" i="21"/>
  <c r="AL172" i="21"/>
  <c r="AZ172" i="21"/>
  <c r="AM172" i="21"/>
  <c r="BA172" i="21"/>
  <c r="AN172" i="21"/>
  <c r="BB172" i="21"/>
  <c r="AO172" i="21"/>
  <c r="BC172" i="21"/>
  <c r="AP172" i="21"/>
  <c r="BD172" i="21"/>
  <c r="AQ172" i="21"/>
  <c r="BE172" i="21"/>
  <c r="AR172" i="21"/>
  <c r="BF172" i="21"/>
  <c r="AS172" i="21"/>
  <c r="BG172" i="21"/>
  <c r="AT172" i="21"/>
  <c r="BH172" i="21"/>
  <c r="AU172" i="21"/>
  <c r="BI172" i="21"/>
  <c r="AV172" i="21"/>
  <c r="BJ172" i="21"/>
  <c r="D173" i="21"/>
  <c r="E173" i="21"/>
  <c r="G173" i="21"/>
  <c r="H173" i="21"/>
  <c r="I173" i="21"/>
  <c r="AI173" i="21"/>
  <c r="AW173" i="21"/>
  <c r="AJ173" i="21"/>
  <c r="AX173" i="21"/>
  <c r="AK173" i="21"/>
  <c r="AY173" i="21"/>
  <c r="AL173" i="21"/>
  <c r="AZ173" i="21"/>
  <c r="AM173" i="21"/>
  <c r="BA173" i="21"/>
  <c r="AN173" i="21"/>
  <c r="BB173" i="21"/>
  <c r="AO173" i="21"/>
  <c r="BC173" i="21"/>
  <c r="AP173" i="21"/>
  <c r="BD173" i="21"/>
  <c r="AQ173" i="21"/>
  <c r="BE173" i="21"/>
  <c r="AR173" i="21"/>
  <c r="BF173" i="21"/>
  <c r="AS173" i="21"/>
  <c r="BG173" i="21"/>
  <c r="AT173" i="21"/>
  <c r="BH173" i="21"/>
  <c r="AU173" i="21"/>
  <c r="BI173" i="21"/>
  <c r="AV173" i="21"/>
  <c r="BJ173" i="21"/>
  <c r="D174" i="21"/>
  <c r="E174" i="21"/>
  <c r="G174" i="21"/>
  <c r="H174" i="21"/>
  <c r="I174" i="21"/>
  <c r="AI174" i="21"/>
  <c r="AW174" i="21"/>
  <c r="AJ174" i="21"/>
  <c r="AX174" i="21"/>
  <c r="AK174" i="21"/>
  <c r="AY174" i="21"/>
  <c r="AL174" i="21"/>
  <c r="AZ174" i="21"/>
  <c r="AM174" i="21"/>
  <c r="BA174" i="21"/>
  <c r="AN174" i="21"/>
  <c r="BB174" i="21"/>
  <c r="AO174" i="21"/>
  <c r="BC174" i="21"/>
  <c r="AP174" i="21"/>
  <c r="BD174" i="21"/>
  <c r="AQ174" i="21"/>
  <c r="BE174" i="21"/>
  <c r="AR174" i="21"/>
  <c r="BF174" i="21"/>
  <c r="AS174" i="21"/>
  <c r="BG174" i="21"/>
  <c r="AT174" i="21"/>
  <c r="BH174" i="21"/>
  <c r="AU174" i="21"/>
  <c r="BI174" i="21"/>
  <c r="AV174" i="21"/>
  <c r="BJ174" i="21"/>
  <c r="D175" i="21"/>
  <c r="E175" i="21"/>
  <c r="G175" i="21"/>
  <c r="H175" i="21"/>
  <c r="I175" i="21"/>
  <c r="AI175" i="21"/>
  <c r="AW175" i="21"/>
  <c r="AJ175" i="21"/>
  <c r="AX175" i="21"/>
  <c r="AK175" i="21"/>
  <c r="AY175" i="21"/>
  <c r="AL175" i="21"/>
  <c r="AZ175" i="21"/>
  <c r="AM175" i="21"/>
  <c r="BA175" i="21"/>
  <c r="AN175" i="21"/>
  <c r="BB175" i="21"/>
  <c r="AO175" i="21"/>
  <c r="BC175" i="21"/>
  <c r="AP175" i="21"/>
  <c r="BD175" i="21"/>
  <c r="AQ175" i="21"/>
  <c r="BE175" i="21"/>
  <c r="AR175" i="21"/>
  <c r="BF175" i="21"/>
  <c r="AS175" i="21"/>
  <c r="BG175" i="21"/>
  <c r="AT175" i="21"/>
  <c r="BH175" i="21"/>
  <c r="AU175" i="21"/>
  <c r="BI175" i="21"/>
  <c r="AV175" i="21"/>
  <c r="BJ175" i="21"/>
  <c r="G30" i="4"/>
  <c r="F30" i="4"/>
  <c r="E30" i="4"/>
  <c r="D30" i="4"/>
  <c r="V22" i="4"/>
  <c r="W22" i="4"/>
  <c r="X22" i="4"/>
  <c r="Y22" i="4"/>
  <c r="Z22" i="4"/>
  <c r="AA22" i="4"/>
  <c r="AB22" i="4"/>
  <c r="F13" i="4"/>
  <c r="F12" i="4"/>
  <c r="F11" i="4"/>
  <c r="AF24" i="5"/>
  <c r="AE24" i="5"/>
  <c r="AD24" i="5"/>
  <c r="AC24" i="5"/>
  <c r="AB24" i="5"/>
  <c r="Z24" i="5"/>
  <c r="Y24" i="5"/>
  <c r="AS24" i="5"/>
  <c r="BG24" i="5"/>
  <c r="X24" i="5"/>
  <c r="AR24" i="5"/>
  <c r="BF24" i="5"/>
  <c r="W24" i="5"/>
  <c r="AQ24" i="5"/>
  <c r="BE24" i="5"/>
  <c r="V24" i="5"/>
  <c r="U24" i="5"/>
  <c r="AO24" i="5"/>
  <c r="BC24" i="5"/>
  <c r="T24" i="5"/>
  <c r="AN24" i="5"/>
  <c r="BB24" i="5"/>
  <c r="S24" i="5"/>
  <c r="AM24" i="5"/>
  <c r="BA24" i="5"/>
  <c r="R24" i="5"/>
  <c r="Q24" i="5"/>
  <c r="AK24" i="5"/>
  <c r="AY24" i="5"/>
  <c r="P24" i="5"/>
  <c r="AJ24" i="5"/>
  <c r="AX24" i="5"/>
  <c r="O24" i="5"/>
  <c r="N24" i="5"/>
  <c r="M24" i="5"/>
  <c r="I24" i="5"/>
  <c r="H24" i="5"/>
  <c r="G24" i="5"/>
  <c r="F24" i="5"/>
  <c r="E24" i="5"/>
  <c r="D24" i="5"/>
  <c r="AF23" i="5"/>
  <c r="AE23" i="5"/>
  <c r="AD23" i="5"/>
  <c r="AC23" i="5"/>
  <c r="AB23" i="5"/>
  <c r="Z23" i="5"/>
  <c r="AT23" i="5"/>
  <c r="BH23" i="5"/>
  <c r="Y23" i="5"/>
  <c r="AS23" i="5"/>
  <c r="BG23" i="5"/>
  <c r="X23" i="5"/>
  <c r="AR23" i="5"/>
  <c r="BF23" i="5"/>
  <c r="W23" i="5"/>
  <c r="AQ23" i="5"/>
  <c r="BE23" i="5"/>
  <c r="V23" i="5"/>
  <c r="AP23" i="5"/>
  <c r="BD23" i="5"/>
  <c r="U23" i="5"/>
  <c r="AO23" i="5"/>
  <c r="BC23" i="5"/>
  <c r="T23" i="5"/>
  <c r="AN23" i="5"/>
  <c r="BB23" i="5"/>
  <c r="S23" i="5"/>
  <c r="AM23" i="5"/>
  <c r="BA23" i="5"/>
  <c r="R23" i="5"/>
  <c r="AL23" i="5"/>
  <c r="AZ23" i="5"/>
  <c r="Q23" i="5"/>
  <c r="AK23" i="5"/>
  <c r="AY23" i="5"/>
  <c r="P23" i="5"/>
  <c r="AJ23" i="5"/>
  <c r="AX23" i="5"/>
  <c r="O23" i="5"/>
  <c r="N23" i="5"/>
  <c r="AH23" i="5"/>
  <c r="AV23" i="5"/>
  <c r="M23" i="5"/>
  <c r="I23" i="5"/>
  <c r="H23" i="5"/>
  <c r="G23" i="5"/>
  <c r="F23" i="5"/>
  <c r="E23" i="5"/>
  <c r="D23" i="5"/>
  <c r="AF22" i="5"/>
  <c r="AE22" i="5"/>
  <c r="AD22" i="5"/>
  <c r="AC22" i="5"/>
  <c r="AB22" i="5"/>
  <c r="Z22" i="5"/>
  <c r="Y22" i="5"/>
  <c r="AS22" i="5"/>
  <c r="BG22" i="5"/>
  <c r="X22" i="5"/>
  <c r="AR22" i="5"/>
  <c r="BF22" i="5"/>
  <c r="W22" i="5"/>
  <c r="AQ22" i="5"/>
  <c r="BE22" i="5"/>
  <c r="V22" i="5"/>
  <c r="U22" i="5"/>
  <c r="AO22" i="5"/>
  <c r="BC22" i="5"/>
  <c r="T22" i="5"/>
  <c r="AN22" i="5"/>
  <c r="BB22" i="5"/>
  <c r="S22" i="5"/>
  <c r="AM22" i="5"/>
  <c r="BA22" i="5"/>
  <c r="R22" i="5"/>
  <c r="AL22" i="5"/>
  <c r="AZ22" i="5"/>
  <c r="Q22" i="5"/>
  <c r="AK22" i="5"/>
  <c r="AY22" i="5"/>
  <c r="P22" i="5"/>
  <c r="AJ22" i="5"/>
  <c r="AX22" i="5"/>
  <c r="O22" i="5"/>
  <c r="N22" i="5"/>
  <c r="M22" i="5"/>
  <c r="I22" i="5"/>
  <c r="H22" i="5"/>
  <c r="G22" i="5"/>
  <c r="F22" i="5"/>
  <c r="E22" i="5"/>
  <c r="D22" i="5"/>
  <c r="AF21" i="5"/>
  <c r="AE21" i="5"/>
  <c r="AD21" i="5"/>
  <c r="AC21" i="5"/>
  <c r="AB21" i="5"/>
  <c r="Z21" i="5"/>
  <c r="AT21" i="5"/>
  <c r="BH21" i="5"/>
  <c r="Y21" i="5"/>
  <c r="AS21" i="5"/>
  <c r="BG21" i="5"/>
  <c r="X21" i="5"/>
  <c r="AR21" i="5"/>
  <c r="BF21" i="5"/>
  <c r="W21" i="5"/>
  <c r="AQ21" i="5"/>
  <c r="BE21" i="5"/>
  <c r="V21" i="5"/>
  <c r="AP21" i="5"/>
  <c r="BD21" i="5"/>
  <c r="U21" i="5"/>
  <c r="AO21" i="5"/>
  <c r="BC21" i="5"/>
  <c r="T21" i="5"/>
  <c r="AN21" i="5"/>
  <c r="BB21" i="5"/>
  <c r="S21" i="5"/>
  <c r="AM21" i="5"/>
  <c r="BA21" i="5"/>
  <c r="R21" i="5"/>
  <c r="AL21" i="5"/>
  <c r="AZ21" i="5"/>
  <c r="Q21" i="5"/>
  <c r="AK21" i="5"/>
  <c r="AY21" i="5"/>
  <c r="P21" i="5"/>
  <c r="AJ21" i="5"/>
  <c r="AX21" i="5"/>
  <c r="O21" i="5"/>
  <c r="N21" i="5"/>
  <c r="AH21" i="5"/>
  <c r="AV21" i="5"/>
  <c r="M21" i="5"/>
  <c r="L21" i="5"/>
  <c r="K21" i="5"/>
  <c r="J21" i="5"/>
  <c r="I21" i="5"/>
  <c r="H21" i="5"/>
  <c r="G21" i="5"/>
  <c r="F21" i="5"/>
  <c r="E21" i="5"/>
  <c r="D21" i="5"/>
  <c r="AH22" i="5"/>
  <c r="AV22" i="5"/>
  <c r="AP22" i="5"/>
  <c r="BD22" i="5"/>
  <c r="AT22" i="5"/>
  <c r="BH22" i="5"/>
  <c r="AH24" i="5"/>
  <c r="AV24" i="5"/>
  <c r="AL24" i="5"/>
  <c r="AZ24" i="5"/>
  <c r="AP24" i="5"/>
  <c r="BD24" i="5"/>
  <c r="AT24" i="5"/>
  <c r="BH24" i="5"/>
  <c r="R15" i="5"/>
  <c r="J14" i="5"/>
  <c r="J13" i="5"/>
  <c r="J12" i="5"/>
  <c r="AG22" i="5"/>
  <c r="AU22" i="5"/>
  <c r="BI22" i="5"/>
  <c r="AI22" i="5"/>
  <c r="AW22" i="5"/>
  <c r="AG23" i="5"/>
  <c r="AU23" i="5"/>
  <c r="BI23" i="5"/>
  <c r="AG21" i="5"/>
  <c r="AU21" i="5"/>
  <c r="BI21" i="5"/>
  <c r="AG24" i="5"/>
  <c r="AU24" i="5"/>
  <c r="BI24" i="5"/>
  <c r="AA24" i="5"/>
  <c r="AI21" i="5"/>
  <c r="AW21" i="5"/>
  <c r="AI24" i="5"/>
  <c r="AW24" i="5"/>
  <c r="AI23" i="5"/>
  <c r="AW23" i="5"/>
  <c r="AA22" i="5"/>
  <c r="AA21" i="5"/>
  <c r="AA23" i="5"/>
</calcChain>
</file>

<file path=xl/comments1.xml><?xml version="1.0" encoding="utf-8"?>
<comments xmlns="http://schemas.openxmlformats.org/spreadsheetml/2006/main">
  <authors>
    <author>Admin</author>
  </authors>
  <commentList>
    <comment ref="S25" authorId="0">
      <text>
        <r>
          <rPr>
            <sz val="11"/>
            <color indexed="81"/>
            <rFont val="Tahoma"/>
            <family val="2"/>
          </rPr>
          <t>Nom de site pour les stations de Lekiny et Waugni unisquement.</t>
        </r>
        <r>
          <rPr>
            <b/>
            <sz val="11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<sst xmlns="http://schemas.openxmlformats.org/spreadsheetml/2006/main" count="29290" uniqueCount="4994">
  <si>
    <t>2012-Pindai_2</t>
  </si>
  <si>
    <t>2012_051</t>
  </si>
  <si>
    <t>2012-Pindai_3</t>
  </si>
  <si>
    <t>2012_052</t>
  </si>
  <si>
    <t>2012-Pindai_4</t>
  </si>
  <si>
    <t>Province Nord</t>
    <phoneticPr fontId="12" type="noConversion"/>
  </si>
  <si>
    <t>2012-Donga Hienga_3</t>
  </si>
  <si>
    <t>2012-Donga Hienga_4</t>
  </si>
  <si>
    <t>1997-Ever Prosperity_3</t>
  </si>
  <si>
    <t>1997_164</t>
  </si>
  <si>
    <t>1997-Ever Prosperity_4</t>
  </si>
  <si>
    <t>1997_165</t>
  </si>
  <si>
    <t>2012_078</t>
  </si>
  <si>
    <t>2012-Jinek_2</t>
  </si>
  <si>
    <t>2012_079</t>
  </si>
  <si>
    <t>2012-Jinek_3</t>
  </si>
  <si>
    <t>2012_080</t>
  </si>
  <si>
    <t>2012-Jinek_4</t>
  </si>
  <si>
    <t>2012_081</t>
  </si>
  <si>
    <t>2012_082</t>
  </si>
  <si>
    <t>302042A</t>
    <phoneticPr fontId="12" type="noConversion"/>
  </si>
  <si>
    <t>303062A</t>
    <phoneticPr fontId="12" type="noConversion"/>
  </si>
  <si>
    <t>2012-Tiari_2</t>
  </si>
  <si>
    <t>2012_139</t>
  </si>
  <si>
    <t>2012-Tiari_3</t>
  </si>
  <si>
    <t>2012_140</t>
  </si>
  <si>
    <t>2012-Tiari_4</t>
  </si>
  <si>
    <t>2012_141</t>
  </si>
  <si>
    <t>2012_142</t>
  </si>
  <si>
    <t>2012_143</t>
  </si>
  <si>
    <t>2012_144</t>
  </si>
  <si>
    <t>313341A</t>
    <phoneticPr fontId="16" type="noConversion"/>
  </si>
  <si>
    <t>313351A</t>
    <phoneticPr fontId="16" type="noConversion"/>
  </si>
  <si>
    <t>312322A</t>
    <phoneticPr fontId="16" type="noConversion"/>
  </si>
  <si>
    <t>312312A</t>
    <phoneticPr fontId="16" type="noConversion"/>
  </si>
  <si>
    <t>312301A</t>
    <phoneticPr fontId="16" type="noConversion"/>
  </si>
  <si>
    <t>311281A</t>
    <phoneticPr fontId="16" type="noConversion"/>
  </si>
  <si>
    <t>311293A</t>
    <phoneticPr fontId="16" type="noConversion"/>
  </si>
  <si>
    <t>311271A</t>
    <phoneticPr fontId="16" type="noConversion"/>
  </si>
  <si>
    <t>317461A</t>
    <phoneticPr fontId="12" type="noConversion"/>
  </si>
  <si>
    <t>317471A</t>
    <phoneticPr fontId="12" type="noConversion"/>
  </si>
  <si>
    <t>317481A</t>
    <phoneticPr fontId="12" type="noConversion"/>
  </si>
  <si>
    <t>318491A</t>
    <phoneticPr fontId="12" type="noConversion"/>
  </si>
  <si>
    <t>318501A</t>
    <phoneticPr fontId="12" type="noConversion"/>
  </si>
  <si>
    <t>Transect</t>
    <phoneticPr fontId="16" type="noConversion"/>
  </si>
  <si>
    <t>2013_098</t>
  </si>
  <si>
    <t>2013-Passe en S_2</t>
  </si>
  <si>
    <t>2006-Mbere_3</t>
  </si>
  <si>
    <t>2006_148</t>
  </si>
  <si>
    <t>2006-Mbere_4</t>
  </si>
  <si>
    <t>2006_149</t>
  </si>
  <si>
    <t>2006_150</t>
  </si>
  <si>
    <t>2012_102</t>
  </si>
  <si>
    <t>2012-Ilot Tibarama_2</t>
  </si>
  <si>
    <t>2012_103</t>
  </si>
  <si>
    <t>2012-Ilot Tibarama_3</t>
  </si>
  <si>
    <t>2012_056</t>
  </si>
  <si>
    <t>2012-Beco_4</t>
  </si>
  <si>
    <t>2012_061</t>
  </si>
  <si>
    <t>2012-Koniene_1</t>
  </si>
  <si>
    <t>2012_062</t>
  </si>
  <si>
    <t>2012_053</t>
  </si>
  <si>
    <t>2012-Beco_1</t>
  </si>
  <si>
    <t>2012_133</t>
  </si>
  <si>
    <t>2012_134</t>
  </si>
  <si>
    <t>2012_135</t>
  </si>
  <si>
    <t>2012_136</t>
  </si>
  <si>
    <t>2012_137</t>
  </si>
  <si>
    <t>2012-Tiari_1</t>
  </si>
  <si>
    <t>2012_138</t>
  </si>
  <si>
    <t>307162A</t>
    <phoneticPr fontId="12" type="noConversion"/>
  </si>
  <si>
    <t>307172A</t>
    <phoneticPr fontId="12" type="noConversion"/>
  </si>
  <si>
    <t>307182A</t>
    <phoneticPr fontId="12" type="noConversion"/>
  </si>
  <si>
    <t>306131A</t>
    <phoneticPr fontId="12" type="noConversion"/>
  </si>
  <si>
    <t>306142A</t>
    <phoneticPr fontId="12" type="noConversion"/>
  </si>
  <si>
    <t>306151A</t>
    <phoneticPr fontId="12" type="noConversion"/>
  </si>
  <si>
    <t>305101A</t>
    <phoneticPr fontId="12" type="noConversion"/>
  </si>
  <si>
    <t>305111A</t>
    <phoneticPr fontId="12" type="noConversion"/>
  </si>
  <si>
    <t>305121A</t>
    <phoneticPr fontId="12" type="noConversion"/>
  </si>
  <si>
    <t>304083A</t>
    <phoneticPr fontId="12" type="noConversion"/>
  </si>
  <si>
    <t>304091A</t>
    <phoneticPr fontId="12" type="noConversion"/>
  </si>
  <si>
    <t>302021A</t>
    <phoneticPr fontId="12" type="noConversion"/>
  </si>
  <si>
    <t>302032A</t>
    <phoneticPr fontId="12" type="noConversion"/>
  </si>
  <si>
    <t>2012-Jinek_1</t>
  </si>
  <si>
    <t>2003-Maitre_4</t>
  </si>
  <si>
    <t>2003_161</t>
  </si>
  <si>
    <t>2003-Ever Prosperity_1</t>
  </si>
  <si>
    <t>2003_162</t>
  </si>
  <si>
    <t>2003-Ever Prosperity_2</t>
  </si>
  <si>
    <t>2003_163</t>
  </si>
  <si>
    <t>2013_099</t>
  </si>
  <si>
    <t>2013-Passe en S_3</t>
  </si>
  <si>
    <t>2013_100</t>
  </si>
  <si>
    <t>2013-Passe en S_4</t>
  </si>
  <si>
    <t>2013_105</t>
  </si>
  <si>
    <t>2013_106</t>
  </si>
  <si>
    <t>2013_107</t>
  </si>
  <si>
    <t>2013_108</t>
  </si>
  <si>
    <t>2013_109</t>
  </si>
  <si>
    <t>2013-Kendec_1</t>
  </si>
  <si>
    <t>2013_110</t>
  </si>
  <si>
    <t>2013-Kendec_2</t>
  </si>
  <si>
    <t>2013_111</t>
  </si>
  <si>
    <t>2013-Kendec_3</t>
  </si>
  <si>
    <t>2013_112</t>
  </si>
  <si>
    <t>2013-Kendec_4</t>
  </si>
  <si>
    <t>2013_113</t>
  </si>
  <si>
    <t>2013-Cardinale Sud_1</t>
  </si>
  <si>
    <t>2013_114</t>
  </si>
  <si>
    <t>2013-Cardinale Sud_2</t>
  </si>
  <si>
    <t>2013_115</t>
  </si>
  <si>
    <t>2013-Cardinale Sud_3</t>
  </si>
  <si>
    <t>2013_116</t>
  </si>
  <si>
    <t>2013-Cardinale Sud_4</t>
  </si>
  <si>
    <t>2013_117</t>
  </si>
  <si>
    <t>2013-Ilot Rat_1</t>
  </si>
  <si>
    <t>2013_118</t>
  </si>
  <si>
    <t>2013-Ilot Rat_2</t>
  </si>
  <si>
    <t>2013_119</t>
  </si>
  <si>
    <t>2013-Ilot Rat_3</t>
  </si>
  <si>
    <t>2013_120</t>
  </si>
  <si>
    <t>2013-Ilot Rat_4</t>
  </si>
  <si>
    <t>Province Sud</t>
    <phoneticPr fontId="12" type="noConversion"/>
  </si>
  <si>
    <t>Mont Dore</t>
    <phoneticPr fontId="12" type="noConversion"/>
  </si>
  <si>
    <t>Baie des Citrons</t>
    <phoneticPr fontId="12" type="noConversion"/>
  </si>
  <si>
    <t>Seche Croissant</t>
    <phoneticPr fontId="12" type="noConversion"/>
  </si>
  <si>
    <t>Bancs du Nord</t>
    <phoneticPr fontId="12" type="noConversion"/>
  </si>
  <si>
    <t>2012_049</t>
  </si>
  <si>
    <t>2012-Pindai_1</t>
  </si>
  <si>
    <t>2012_050</t>
  </si>
  <si>
    <t>2005_158</t>
  </si>
  <si>
    <t>2005-Maitre_2</t>
  </si>
  <si>
    <t>2005_159</t>
  </si>
  <si>
    <t>2005-Maitre_3</t>
  </si>
  <si>
    <t>2005_160</t>
  </si>
  <si>
    <t>2005-Maitre_4</t>
  </si>
  <si>
    <t>2005_161</t>
  </si>
  <si>
    <t>2005-Ever Prosperity_1</t>
  </si>
  <si>
    <t>2005_162</t>
  </si>
  <si>
    <t>2005-Ever Prosperity_2</t>
  </si>
  <si>
    <t>1997-Ricaudy_1</t>
  </si>
  <si>
    <t>1997_166</t>
  </si>
  <si>
    <t>1997-Ricaudy_2</t>
  </si>
  <si>
    <t>1997_167</t>
  </si>
  <si>
    <t>1997-Ricaudy_3</t>
  </si>
  <si>
    <t>2012_083</t>
  </si>
  <si>
    <t>303072A</t>
    <phoneticPr fontId="12" type="noConversion"/>
  </si>
  <si>
    <t>314392A</t>
    <phoneticPr fontId="16" type="noConversion"/>
  </si>
  <si>
    <t>314383A</t>
    <phoneticPr fontId="16" type="noConversion"/>
  </si>
  <si>
    <t>314372A</t>
    <phoneticPr fontId="16" type="noConversion"/>
  </si>
  <si>
    <t>315421A</t>
    <phoneticPr fontId="16" type="noConversion"/>
  </si>
  <si>
    <t>315401A</t>
    <phoneticPr fontId="16" type="noConversion"/>
  </si>
  <si>
    <t>315412A</t>
    <phoneticPr fontId="16" type="noConversion"/>
  </si>
  <si>
    <t>316452A</t>
    <phoneticPr fontId="16" type="noConversion"/>
  </si>
  <si>
    <t>316441A</t>
    <phoneticPr fontId="16" type="noConversion"/>
  </si>
  <si>
    <t>316431A</t>
    <phoneticPr fontId="16" type="noConversion"/>
  </si>
  <si>
    <t>313362A</t>
    <phoneticPr fontId="16" type="noConversion"/>
  </si>
  <si>
    <t>2012_090</t>
  </si>
  <si>
    <t>2012-Qanono_2</t>
  </si>
  <si>
    <t>2012_091</t>
  </si>
  <si>
    <t>2012-Qanono_3</t>
  </si>
  <si>
    <t>2012_092</t>
  </si>
  <si>
    <t>2012-Qanono_4</t>
  </si>
  <si>
    <t>2012_093</t>
  </si>
  <si>
    <t>2012-Wé port_1</t>
  </si>
  <si>
    <t>2012_094</t>
  </si>
  <si>
    <t>2012-Wé port_2</t>
  </si>
  <si>
    <t>2012_095</t>
  </si>
  <si>
    <t>2012-Wé port_3</t>
  </si>
  <si>
    <t>2012_096</t>
  </si>
  <si>
    <t>2012-Wé port_4</t>
  </si>
  <si>
    <t>1998-Ricaudy_1</t>
  </si>
  <si>
    <t>1998_166</t>
  </si>
  <si>
    <t>1998-Ricaudy_2</t>
  </si>
  <si>
    <t>1998-Maitre_4</t>
  </si>
  <si>
    <t>1998_165</t>
  </si>
  <si>
    <t>2011_134</t>
  </si>
  <si>
    <t>2011_135</t>
  </si>
  <si>
    <t>319541A</t>
    <phoneticPr fontId="12" type="noConversion"/>
  </si>
  <si>
    <t>319531A</t>
    <phoneticPr fontId="12" type="noConversion"/>
  </si>
  <si>
    <t>319521A</t>
    <phoneticPr fontId="12" type="noConversion"/>
  </si>
  <si>
    <t>318511A</t>
    <phoneticPr fontId="12" type="noConversion"/>
  </si>
  <si>
    <t>Daa Yetaii</t>
  </si>
  <si>
    <t>Daa Yetaii</t>
    <phoneticPr fontId="12" type="noConversion"/>
  </si>
  <si>
    <t>2012_201</t>
  </si>
  <si>
    <t>2012-Daa Yetaii_1</t>
  </si>
  <si>
    <t>2012_202</t>
  </si>
  <si>
    <t>2012-Daa Yetaii_2</t>
  </si>
  <si>
    <t>2012_203</t>
  </si>
  <si>
    <t>2012-Daa Yetaii_3</t>
  </si>
  <si>
    <t>2012_204</t>
  </si>
  <si>
    <t>2012-Daa Yetaii_4</t>
  </si>
  <si>
    <t>1998_167</t>
  </si>
  <si>
    <t>1998-Ricaudy_3</t>
  </si>
  <si>
    <t>1998_168</t>
  </si>
  <si>
    <t>1998-Ricaudy_4</t>
  </si>
  <si>
    <t>2001_145</t>
  </si>
  <si>
    <t>2001-Mbere_1</t>
  </si>
  <si>
    <t>2001_146</t>
  </si>
  <si>
    <t>2001-Mbere_2</t>
  </si>
  <si>
    <t>2001_147</t>
  </si>
  <si>
    <t>2001-Mbere_3</t>
  </si>
  <si>
    <t>2001_148</t>
  </si>
  <si>
    <t>2001-Mbere_4</t>
  </si>
  <si>
    <t>2001_149</t>
  </si>
  <si>
    <t>2001_150</t>
  </si>
  <si>
    <t>2001_151</t>
  </si>
  <si>
    <t>2001_152</t>
  </si>
  <si>
    <t>2001_153</t>
  </si>
  <si>
    <t>2001-Nouville_1</t>
  </si>
  <si>
    <t>2001_154</t>
  </si>
  <si>
    <t>2001-Nouville_2</t>
  </si>
  <si>
    <t>2001_155</t>
  </si>
  <si>
    <t>2012_021</t>
  </si>
  <si>
    <t>2012-Moara_1</t>
  </si>
  <si>
    <t>2012_022</t>
  </si>
  <si>
    <t>2012-Moara_2</t>
  </si>
  <si>
    <t>Diversité</t>
    <phoneticPr fontId="16" type="noConversion"/>
  </si>
  <si>
    <t>2012_027</t>
  </si>
  <si>
    <t>2012_028</t>
  </si>
  <si>
    <t>2012_029</t>
  </si>
  <si>
    <t>2012_030</t>
  </si>
  <si>
    <t>2013_097</t>
  </si>
  <si>
    <t>2013-Passe en S_1</t>
  </si>
  <si>
    <t>2012_032</t>
  </si>
  <si>
    <t>2012-Ilot Tibarama_1</t>
  </si>
  <si>
    <t>2012_124</t>
  </si>
  <si>
    <t>2012_125</t>
  </si>
  <si>
    <t>2012_126</t>
  </si>
  <si>
    <t>2012_127</t>
  </si>
  <si>
    <t>2012_104</t>
  </si>
  <si>
    <t>2012-Ilot Tibarama_4</t>
  </si>
  <si>
    <t>2012_105</t>
  </si>
  <si>
    <t>2012_106</t>
  </si>
  <si>
    <t>2012-Koniene_2</t>
  </si>
  <si>
    <t>2012_063</t>
  </si>
  <si>
    <t>2012_054</t>
  </si>
  <si>
    <t>2012-Beco_2</t>
  </si>
  <si>
    <t>2012_055</t>
  </si>
  <si>
    <t>2012-Beco_3</t>
  </si>
  <si>
    <t>309212A</t>
    <phoneticPr fontId="12" type="noConversion"/>
  </si>
  <si>
    <t>309221A</t>
    <phoneticPr fontId="12" type="noConversion"/>
  </si>
  <si>
    <t>309231A</t>
    <phoneticPr fontId="12" type="noConversion"/>
  </si>
  <si>
    <t>310242A</t>
    <phoneticPr fontId="12" type="noConversion"/>
  </si>
  <si>
    <t>308191A</t>
    <phoneticPr fontId="12" type="noConversion"/>
  </si>
  <si>
    <t>308202A</t>
    <phoneticPr fontId="12" type="noConversion"/>
  </si>
  <si>
    <t>310252A</t>
    <phoneticPr fontId="12" type="noConversion"/>
  </si>
  <si>
    <t>310263A</t>
    <phoneticPr fontId="12" type="noConversion"/>
  </si>
  <si>
    <t>2012_070</t>
  </si>
  <si>
    <t>2012_071</t>
  </si>
  <si>
    <t>2012_072</t>
  </si>
  <si>
    <t>2012_073</t>
  </si>
  <si>
    <t>2012_074</t>
  </si>
  <si>
    <t>2012_075</t>
  </si>
  <si>
    <t>2012_076</t>
  </si>
  <si>
    <t>2012_077</t>
  </si>
  <si>
    <t>2003_160</t>
  </si>
  <si>
    <t>2011_042</t>
  </si>
  <si>
    <t>2011-Donga Hienga_2</t>
  </si>
  <si>
    <t>2011_043</t>
  </si>
  <si>
    <t>2011-Donga Hienga_3</t>
  </si>
  <si>
    <t>2011_044</t>
  </si>
  <si>
    <t>2003-Ever Prosperity_3</t>
  </si>
  <si>
    <t>2003_164</t>
  </si>
  <si>
    <t>2003-Ever Prosperity_4</t>
  </si>
  <si>
    <t>2003_165</t>
  </si>
  <si>
    <t>2003-Ricaudy_1</t>
  </si>
  <si>
    <t>2003_166</t>
  </si>
  <si>
    <t>2003-Ricaudy_2</t>
  </si>
  <si>
    <t>2003_167</t>
  </si>
  <si>
    <t>2003-Ricaudy_3</t>
  </si>
  <si>
    <t>2003_168</t>
  </si>
  <si>
    <t>2003-Ricaudy_4</t>
  </si>
  <si>
    <t>2004_145</t>
  </si>
  <si>
    <t>2004-Mbere_1</t>
  </si>
  <si>
    <t>2004_146</t>
  </si>
  <si>
    <t>2004-Mbere_2</t>
  </si>
  <si>
    <t>2004_147</t>
  </si>
  <si>
    <t>2004-Mbere_3</t>
  </si>
  <si>
    <t>2004_148</t>
  </si>
  <si>
    <t>2004-Mbere_4</t>
  </si>
  <si>
    <t>1997_145</t>
  </si>
  <si>
    <t>1997-Mbere_1</t>
  </si>
  <si>
    <t>1997_146</t>
  </si>
  <si>
    <t>2006_151</t>
  </si>
  <si>
    <t>2006_152</t>
  </si>
  <si>
    <t>2006_153</t>
  </si>
  <si>
    <t>2006-Nouville_1</t>
  </si>
  <si>
    <t>2006_154</t>
  </si>
  <si>
    <t>2006-Nouville_2</t>
  </si>
  <si>
    <t>2006_155</t>
  </si>
  <si>
    <t>2006-Nouville_3</t>
  </si>
  <si>
    <t>2006_156</t>
  </si>
  <si>
    <t>2012_033</t>
  </si>
  <si>
    <t>2012_034</t>
  </si>
  <si>
    <t>2012_035</t>
  </si>
  <si>
    <t>2012_036</t>
  </si>
  <si>
    <t>2012_037</t>
  </si>
  <si>
    <t>2012_038</t>
  </si>
  <si>
    <t>2012_039</t>
  </si>
  <si>
    <t>2012_045</t>
  </si>
  <si>
    <t>2012-Grimault_1</t>
  </si>
  <si>
    <t>2012_046</t>
  </si>
  <si>
    <t>2012-Grimault_2</t>
  </si>
  <si>
    <t>2012_047</t>
  </si>
  <si>
    <t>2012-Grimault_3</t>
  </si>
  <si>
    <t>2012_048</t>
  </si>
  <si>
    <t>2012-Koulnoue_4</t>
  </si>
  <si>
    <t>2012-Hiengabat_1</t>
  </si>
  <si>
    <t>2012-Hiengabat_2</t>
  </si>
  <si>
    <t>2012-Hiengabat_3</t>
  </si>
  <si>
    <t>2012-Hiengabat_4</t>
  </si>
  <si>
    <t>2012-Grimault_4</t>
  </si>
  <si>
    <t>1997_163</t>
  </si>
  <si>
    <t>1997-Ever Prosperity_2</t>
  </si>
  <si>
    <t>2005-Nouville_4</t>
  </si>
  <si>
    <t>2005_157</t>
  </si>
  <si>
    <t>2005-Maitre_1</t>
  </si>
  <si>
    <t>2004_168</t>
  </si>
  <si>
    <t>2004-Ricaudy_4</t>
  </si>
  <si>
    <t>2008_145</t>
  </si>
  <si>
    <t>2008-Mbere_1</t>
  </si>
  <si>
    <t>2008_146</t>
  </si>
  <si>
    <t>2008-Mbere_2</t>
  </si>
  <si>
    <t>2008_147</t>
  </si>
  <si>
    <t>2008-Mbere_3</t>
  </si>
  <si>
    <t>2008_148</t>
  </si>
  <si>
    <t>2005_163</t>
  </si>
  <si>
    <t>1998_145</t>
  </si>
  <si>
    <t>1998-Mbere_1</t>
  </si>
  <si>
    <t>1998_146</t>
  </si>
  <si>
    <t>1998-Mbere_2</t>
  </si>
  <si>
    <t>1997_168</t>
  </si>
  <si>
    <t>1997-Ricaudy_4</t>
  </si>
  <si>
    <t>2006_164</t>
  </si>
  <si>
    <t>2012_084</t>
  </si>
  <si>
    <t>2012_085</t>
  </si>
  <si>
    <t>2012_086</t>
  </si>
  <si>
    <t>2012_087</t>
  </si>
  <si>
    <t>2012_088</t>
  </si>
  <si>
    <t>2012_089</t>
  </si>
  <si>
    <t>2012-Qanono_1</t>
  </si>
  <si>
    <t>Poindimie</t>
    <phoneticPr fontId="12" type="noConversion"/>
  </si>
  <si>
    <t>Koumac</t>
    <phoneticPr fontId="12" type="noConversion"/>
  </si>
  <si>
    <t>1998-Nouville_1</t>
  </si>
  <si>
    <t>1998_154</t>
  </si>
  <si>
    <t>1998-Nouville_2</t>
  </si>
  <si>
    <t>1998_155</t>
  </si>
  <si>
    <t>1998-Nouville_3</t>
  </si>
  <si>
    <t>1998_156</t>
  </si>
  <si>
    <t>1998-Nouville_4</t>
  </si>
  <si>
    <t>1998_157</t>
  </si>
  <si>
    <t>1998-Maitre_1</t>
  </si>
  <si>
    <t>1998_158</t>
  </si>
  <si>
    <t>1998-Maitre_2</t>
  </si>
  <si>
    <t>1998_159</t>
  </si>
  <si>
    <t>1998-Maitre_3</t>
  </si>
  <si>
    <t>1998_160</t>
  </si>
  <si>
    <t>Mbere</t>
  </si>
  <si>
    <t>2011_133</t>
  </si>
  <si>
    <t xml:space="preserve">Méthode Intermédiaire </t>
  </si>
  <si>
    <t>2011_136</t>
  </si>
  <si>
    <t>2011_137</t>
  </si>
  <si>
    <t>2011-Tiari_1</t>
  </si>
  <si>
    <t>2011_138</t>
  </si>
  <si>
    <t>2011-Tiari_2</t>
  </si>
  <si>
    <t>2011_139</t>
  </si>
  <si>
    <t>2011-Tiari_3</t>
  </si>
  <si>
    <t>2011_140</t>
  </si>
  <si>
    <t>2011-Tiari_4</t>
  </si>
  <si>
    <t>2011_141</t>
  </si>
  <si>
    <t>2011_142</t>
  </si>
  <si>
    <t>2011_143</t>
  </si>
  <si>
    <t>2005-Ricaudy_4</t>
  </si>
  <si>
    <t>2008_156</t>
  </si>
  <si>
    <t>2008-Nouville_4</t>
  </si>
  <si>
    <t>2008_157</t>
  </si>
  <si>
    <t>2008-Maitre_1</t>
  </si>
  <si>
    <t>2008_158</t>
  </si>
  <si>
    <t>2008-Maitre_2</t>
  </si>
  <si>
    <t>2001-Nouville_3</t>
  </si>
  <si>
    <t>2001_156</t>
  </si>
  <si>
    <t>2001-Nouville_4</t>
  </si>
  <si>
    <t>2001_157</t>
  </si>
  <si>
    <t>2001-Maitre_1</t>
  </si>
  <si>
    <t>2001_158</t>
  </si>
  <si>
    <t>2001-Maitre_2</t>
  </si>
  <si>
    <t>2001_159</t>
  </si>
  <si>
    <t>2001-Maitre_3</t>
  </si>
  <si>
    <t>2001_160</t>
  </si>
  <si>
    <t>2001-Maitre_4</t>
  </si>
  <si>
    <t>2001_161</t>
  </si>
  <si>
    <t>2001-Ever Prosperity_1</t>
  </si>
  <si>
    <t>2001_162</t>
  </si>
  <si>
    <t>2001-Ever Prosperity_2</t>
  </si>
  <si>
    <t>2012_023</t>
  </si>
  <si>
    <t>2012-Moara_3</t>
  </si>
  <si>
    <t>2012_024</t>
  </si>
  <si>
    <t>2012-Moara_4</t>
  </si>
  <si>
    <t>2012_025</t>
  </si>
  <si>
    <t>2012_026</t>
  </si>
  <si>
    <t>2001-Ricaudy_2</t>
  </si>
  <si>
    <t>2001_167</t>
  </si>
  <si>
    <t>2001-Ricaudy_3</t>
  </si>
  <si>
    <t>2001_168</t>
  </si>
  <si>
    <t>2001-Ricaudy_4</t>
  </si>
  <si>
    <t>2006_145</t>
  </si>
  <si>
    <t>2012_031</t>
  </si>
  <si>
    <t>2006_147</t>
  </si>
  <si>
    <t>2012-Passe en S_4</t>
  </si>
  <si>
    <t>2012_101</t>
  </si>
  <si>
    <t>2012_122</t>
  </si>
  <si>
    <t>2012_123</t>
  </si>
  <si>
    <t>2011-Ever Prosperity_3</t>
  </si>
  <si>
    <t>2011_164</t>
  </si>
  <si>
    <t>2011-Ever Prosperity_4</t>
  </si>
  <si>
    <t>2011_165</t>
  </si>
  <si>
    <t>2011-Ricaudy_1</t>
  </si>
  <si>
    <t>2011_166</t>
  </si>
  <si>
    <t>2011-Ricaudy_2</t>
  </si>
  <si>
    <t>2012_128</t>
  </si>
  <si>
    <t>2012_107</t>
  </si>
  <si>
    <t>2006-Nouville_4</t>
  </si>
  <si>
    <t>2012-Koniene_3</t>
  </si>
  <si>
    <t>2012_064</t>
  </si>
  <si>
    <t>2012-Koniene_4</t>
  </si>
  <si>
    <t>2012_065</t>
  </si>
  <si>
    <t>2012_066</t>
  </si>
  <si>
    <t>2012_067</t>
  </si>
  <si>
    <t>2012_068</t>
  </si>
  <si>
    <t>2012_069</t>
  </si>
  <si>
    <t>2006_163</t>
  </si>
  <si>
    <t>2006-Ever Prosperity_3</t>
  </si>
  <si>
    <t>2003_153</t>
  </si>
  <si>
    <t>2003-Nouville_1</t>
  </si>
  <si>
    <t>2003_154</t>
  </si>
  <si>
    <t>2003-Nouville_2</t>
  </si>
  <si>
    <t>2003_155</t>
  </si>
  <si>
    <t>2003-Nouville_3</t>
  </si>
  <si>
    <t>2003_156</t>
  </si>
  <si>
    <t>2003-Nouville_4</t>
  </si>
  <si>
    <t>2003_157</t>
  </si>
  <si>
    <t>2003-Maitre_1</t>
  </si>
  <si>
    <t>2003_158</t>
  </si>
  <si>
    <t>2003-Maitre_2</t>
  </si>
  <si>
    <t>2003_159</t>
  </si>
  <si>
    <t>2003-Maitre_3</t>
  </si>
  <si>
    <t>2011-Hiengabat_4</t>
  </si>
  <si>
    <t>2011_041</t>
  </si>
  <si>
    <t>2011-Donga Hienga_1</t>
  </si>
  <si>
    <t>69.5</t>
  </si>
  <si>
    <t>79.5</t>
  </si>
  <si>
    <t>2011-Donga Hienga_4</t>
  </si>
  <si>
    <t>2011_045</t>
  </si>
  <si>
    <t>2011-Grimault_1</t>
  </si>
  <si>
    <t>2011_046</t>
  </si>
  <si>
    <t>2011-Grimault_2</t>
  </si>
  <si>
    <t>2011_047</t>
  </si>
  <si>
    <t>2011-Grimault_3</t>
  </si>
  <si>
    <t>2011_048</t>
  </si>
  <si>
    <t>2011-Grimault_4</t>
  </si>
  <si>
    <t>2011_049</t>
  </si>
  <si>
    <t>2011-Pindai_1</t>
  </si>
  <si>
    <t>2011_050</t>
  </si>
  <si>
    <t>2011-Pindai_2</t>
  </si>
  <si>
    <t>2011_051</t>
  </si>
  <si>
    <t>2011-Pindai_3</t>
  </si>
  <si>
    <t>2011_052</t>
  </si>
  <si>
    <t>2004_149</t>
  </si>
  <si>
    <t>2004_150</t>
  </si>
  <si>
    <t>2004_151</t>
  </si>
  <si>
    <t>1997-Mbere_2</t>
  </si>
  <si>
    <t>1997_147</t>
  </si>
  <si>
    <t>1997-Mbere_3</t>
  </si>
  <si>
    <t>1997_148</t>
  </si>
  <si>
    <t>1997-Mbere_4</t>
  </si>
  <si>
    <t>1997_149</t>
  </si>
  <si>
    <t>1997_150</t>
  </si>
  <si>
    <t>1997_151</t>
  </si>
  <si>
    <t>1997_152</t>
  </si>
  <si>
    <t>1997_153</t>
  </si>
  <si>
    <t>1997-Nouville_1</t>
  </si>
  <si>
    <t>1997_154</t>
  </si>
  <si>
    <t>2012_040</t>
  </si>
  <si>
    <t>2012_041</t>
  </si>
  <si>
    <t>2012_042</t>
  </si>
  <si>
    <t>2012_043</t>
  </si>
  <si>
    <t>2012_044</t>
  </si>
  <si>
    <t>2012-Koulnoue_1</t>
  </si>
  <si>
    <t>2012-Koulnoue_2</t>
  </si>
  <si>
    <t>2012-Koulnoue_3</t>
  </si>
  <si>
    <t>1997_158</t>
  </si>
  <si>
    <t>1997-Maitre_2</t>
  </si>
  <si>
    <t>1997_159</t>
  </si>
  <si>
    <t>1997-Maitre_3</t>
  </si>
  <si>
    <t>1997_160</t>
  </si>
  <si>
    <t>1997-Maitre_4</t>
  </si>
  <si>
    <t>2012-Donga Hienga_1</t>
  </si>
  <si>
    <t>2012-Donga Hienga_2</t>
  </si>
  <si>
    <t>1997_162</t>
  </si>
  <si>
    <t>2005_155</t>
  </si>
  <si>
    <t>2005-Nouville_3</t>
  </si>
  <si>
    <t>2005_156</t>
  </si>
  <si>
    <t>2004_164</t>
  </si>
  <si>
    <t>2004-Ever Prosperity_4</t>
  </si>
  <si>
    <t>2004_165</t>
  </si>
  <si>
    <t>2004-Ricaudy_1</t>
  </si>
  <si>
    <t>2004_166</t>
  </si>
  <si>
    <t>2004-Ricaudy_2</t>
  </si>
  <si>
    <t>2004_167</t>
  </si>
  <si>
    <t>2004-Ricaudy_3</t>
  </si>
  <si>
    <t>2011_077</t>
  </si>
  <si>
    <t>2011-Jinek_1</t>
  </si>
  <si>
    <t>2011_078</t>
  </si>
  <si>
    <t>2011-Jinek_2</t>
  </si>
  <si>
    <t>2011_079</t>
  </si>
  <si>
    <t>2011-Jinek_3</t>
  </si>
  <si>
    <t>2011_080</t>
  </si>
  <si>
    <t>2008-Mbere_4</t>
  </si>
  <si>
    <t>2008_149</t>
  </si>
  <si>
    <t>1998_147</t>
  </si>
  <si>
    <t>1998-Mbere_3</t>
  </si>
  <si>
    <t>2006-Ever Prosperity_4</t>
  </si>
  <si>
    <t>2006_165</t>
  </si>
  <si>
    <t>2006-Ricaudy_1</t>
  </si>
  <si>
    <t>2006_166</t>
  </si>
  <si>
    <t>2006-Ricaudy_2</t>
  </si>
  <si>
    <t>2006_167</t>
  </si>
  <si>
    <t>2006-Ricaudy_3</t>
  </si>
  <si>
    <t>2006_168</t>
  </si>
  <si>
    <t>2006-Ricaudy_4</t>
  </si>
  <si>
    <t>Deva</t>
    <phoneticPr fontId="12" type="noConversion"/>
  </si>
  <si>
    <t>Province Sud</t>
    <phoneticPr fontId="12" type="noConversion"/>
  </si>
  <si>
    <t>2011_089</t>
  </si>
  <si>
    <t>2011-Qanono_1</t>
  </si>
  <si>
    <t>2011_090</t>
  </si>
  <si>
    <t>2011-Qanono_2</t>
  </si>
  <si>
    <t>2011_091</t>
  </si>
  <si>
    <t>2011-Qanono_3</t>
  </si>
  <si>
    <t>2011_092</t>
  </si>
  <si>
    <t>2011-Qanono_4</t>
  </si>
  <si>
    <t>2011_093</t>
  </si>
  <si>
    <t>2011-Wé port_1</t>
  </si>
  <si>
    <t>2011_094</t>
  </si>
  <si>
    <t>2011-Wé port_2</t>
  </si>
  <si>
    <t>2011_095</t>
  </si>
  <si>
    <t>2011-Wé port_3</t>
  </si>
  <si>
    <t>2011_096</t>
  </si>
  <si>
    <t>2011-Wé port_4</t>
  </si>
  <si>
    <t>Recif Balade</t>
  </si>
  <si>
    <t>Maitre</t>
  </si>
  <si>
    <t>Protocole :</t>
  </si>
  <si>
    <t>PIT</t>
  </si>
  <si>
    <t>Pays :</t>
  </si>
  <si>
    <t>Nouvelle Calédonie</t>
  </si>
  <si>
    <t>Station :</t>
  </si>
  <si>
    <t>Wé port</t>
  </si>
  <si>
    <t>Date :</t>
  </si>
  <si>
    <t>HC  Corail dur</t>
  </si>
  <si>
    <t>NIA  Algues indicatrices de nutriments</t>
  </si>
  <si>
    <t>SC  Corail mou</t>
  </si>
  <si>
    <t>SP  Eponge</t>
  </si>
  <si>
    <t>OT  Autres</t>
  </si>
  <si>
    <t>RC  Rocher</t>
  </si>
  <si>
    <t>RKC  Corail Récemment Mort</t>
  </si>
  <si>
    <t>RB  Débris</t>
  </si>
  <si>
    <t>SD  Sable</t>
  </si>
  <si>
    <t>SI  Vase</t>
  </si>
  <si>
    <t>2011_144</t>
  </si>
  <si>
    <t>2011_145</t>
  </si>
  <si>
    <t>2011-Mbere_1</t>
  </si>
  <si>
    <t>2011_146</t>
  </si>
  <si>
    <t>2008_159</t>
  </si>
  <si>
    <t>2008-Maitre_3</t>
  </si>
  <si>
    <t>2008_160</t>
  </si>
  <si>
    <t>2008-Maitre_4</t>
  </si>
  <si>
    <t>2008_161</t>
  </si>
  <si>
    <t>2008-Ever Prosperity_1</t>
  </si>
  <si>
    <t>2008_162</t>
  </si>
  <si>
    <t>2008-Ever Prosperity_2</t>
  </si>
  <si>
    <t>2008_163</t>
  </si>
  <si>
    <t>2008-Ever Prosperity_3</t>
  </si>
  <si>
    <t>2008_164</t>
  </si>
  <si>
    <t>2008-Ever Prosperity_4</t>
  </si>
  <si>
    <t>2008_165</t>
  </si>
  <si>
    <t>2008-Ricaudy_1</t>
  </si>
  <si>
    <t>2001_163</t>
  </si>
  <si>
    <t>2001-Ever Prosperity_3</t>
  </si>
  <si>
    <t>2001_164</t>
  </si>
  <si>
    <t>2001-Ever Prosperity_4</t>
  </si>
  <si>
    <t>2001_165</t>
  </si>
  <si>
    <t>2001-Ricaudy_1</t>
  </si>
  <si>
    <t>2001_166</t>
  </si>
  <si>
    <t>HCB</t>
    <phoneticPr fontId="16" type="noConversion"/>
  </si>
  <si>
    <t>2012_097</t>
  </si>
  <si>
    <t>2012-Passe en S_1</t>
  </si>
  <si>
    <t>2012_098</t>
  </si>
  <si>
    <t>2012-Passe en S_2</t>
  </si>
  <si>
    <t>2006-Mbere_1</t>
  </si>
  <si>
    <t>2006_146</t>
  </si>
  <si>
    <t>2006-Mbere_2</t>
  </si>
  <si>
    <t>2012_100</t>
  </si>
  <si>
    <t>2012_120</t>
  </si>
  <si>
    <t>2012-Ilot Rat_4</t>
  </si>
  <si>
    <t>2012_121</t>
  </si>
  <si>
    <t>2011-Maitre_1</t>
  </si>
  <si>
    <t>2011_158</t>
  </si>
  <si>
    <t>2011-Maitre_2</t>
  </si>
  <si>
    <t>2011_159</t>
  </si>
  <si>
    <t>2011-Maitre_3</t>
  </si>
  <si>
    <t>2011_160</t>
  </si>
  <si>
    <t>2011-Maitre_4</t>
  </si>
  <si>
    <t>2011_161</t>
  </si>
  <si>
    <t>2011-Ever Prosperity_1</t>
  </si>
  <si>
    <t>2011_162</t>
  </si>
  <si>
    <t>2011-Ever Prosperity_2</t>
  </si>
  <si>
    <t>2011_163</t>
  </si>
  <si>
    <t>2011-Moara_3</t>
  </si>
  <si>
    <t>2011_024</t>
  </si>
  <si>
    <t>2011-Moara_4</t>
  </si>
  <si>
    <t>2011_025</t>
  </si>
  <si>
    <t>2011_026</t>
  </si>
  <si>
    <t>2011_167</t>
  </si>
  <si>
    <t>2006_157</t>
  </si>
  <si>
    <t>2006-Maitre_1</t>
  </si>
  <si>
    <t>2006_158</t>
  </si>
  <si>
    <t>2006-Maitre_2</t>
  </si>
  <si>
    <t>2006_159</t>
  </si>
  <si>
    <t>2006-Maitre_3</t>
  </si>
  <si>
    <t>2006_160</t>
  </si>
  <si>
    <t>2006-Maitre_4</t>
  </si>
  <si>
    <t>2006_161</t>
  </si>
  <si>
    <t>2006-Ever Prosperity_1</t>
  </si>
  <si>
    <t>2006_162</t>
  </si>
  <si>
    <t>2006-Ever Prosperity_2</t>
  </si>
  <si>
    <t>2003_152</t>
  </si>
  <si>
    <t>2011_033</t>
  </si>
  <si>
    <t>2011-Koulnoue_1</t>
  </si>
  <si>
    <t>2011_034</t>
  </si>
  <si>
    <t>2011-Koulnoue_2</t>
  </si>
  <si>
    <t>2011_035</t>
  </si>
  <si>
    <t>2011-Koulnoue_3</t>
  </si>
  <si>
    <t>2011_036</t>
  </si>
  <si>
    <t>2011-Koulnoue_4</t>
  </si>
  <si>
    <t>2011_037</t>
  </si>
  <si>
    <t>2011-Hiengabat_1</t>
  </si>
  <si>
    <t>2011_038</t>
  </si>
  <si>
    <t>2011-Hiengabat_2</t>
  </si>
  <si>
    <t>2011_039</t>
  </si>
  <si>
    <t>2011-Hiengabat_3</t>
  </si>
  <si>
    <t>2011_040</t>
  </si>
  <si>
    <t>69</t>
  </si>
  <si>
    <t>79</t>
  </si>
  <si>
    <t>9.5</t>
  </si>
  <si>
    <t>19.5</t>
  </si>
  <si>
    <t>29.5</t>
  </si>
  <si>
    <t>CoReMo - Données Benthos - Niveau Intermédiaire / Protocole PIT</t>
  </si>
  <si>
    <t>1/1</t>
  </si>
  <si>
    <t>-</t>
  </si>
  <si>
    <t>Segment</t>
  </si>
  <si>
    <t>D2</t>
  </si>
  <si>
    <t>Distance</t>
  </si>
  <si>
    <t>Info</t>
  </si>
  <si>
    <t>Val</t>
  </si>
  <si>
    <t>Date Extraction :</t>
  </si>
  <si>
    <t>63.5</t>
  </si>
  <si>
    <t>73.5</t>
  </si>
  <si>
    <t>4</t>
  </si>
  <si>
    <t>14</t>
  </si>
  <si>
    <t>24</t>
  </si>
  <si>
    <t>34</t>
  </si>
  <si>
    <t>44</t>
  </si>
  <si>
    <t>54</t>
  </si>
  <si>
    <t>64</t>
  </si>
  <si>
    <t>74</t>
  </si>
  <si>
    <t>4.5</t>
  </si>
  <si>
    <t>14.5</t>
  </si>
  <si>
    <t>24.5</t>
  </si>
  <si>
    <t>34.5</t>
  </si>
  <si>
    <t>44.5</t>
  </si>
  <si>
    <t>54.5</t>
  </si>
  <si>
    <t>64.5</t>
  </si>
  <si>
    <t>74.5</t>
  </si>
  <si>
    <t>5</t>
  </si>
  <si>
    <t>15</t>
  </si>
  <si>
    <t>25</t>
  </si>
  <si>
    <t>2011-Pindai_4</t>
  </si>
  <si>
    <t>2011_053</t>
  </si>
  <si>
    <t>2011-Beco_1</t>
  </si>
  <si>
    <t>2011_054</t>
  </si>
  <si>
    <t>2011-Beco_2</t>
  </si>
  <si>
    <t>2011_055</t>
  </si>
  <si>
    <t>2011-Beco_3</t>
  </si>
  <si>
    <t>2004_152</t>
  </si>
  <si>
    <t>2004_153</t>
  </si>
  <si>
    <t>2004-Nouville_1</t>
  </si>
  <si>
    <t>2004_154</t>
  </si>
  <si>
    <t>2004-Nouville_2</t>
  </si>
  <si>
    <t>2004_155</t>
  </si>
  <si>
    <t>2004-Nouville_3</t>
  </si>
  <si>
    <t>2004_156</t>
  </si>
  <si>
    <t>2005-Mbere_1</t>
  </si>
  <si>
    <t>2005_146</t>
  </si>
  <si>
    <t>2005-Mbere_2</t>
  </si>
  <si>
    <t>2005_147</t>
  </si>
  <si>
    <t>2005-Mbere_3</t>
  </si>
  <si>
    <t>1997-Nouville_2</t>
  </si>
  <si>
    <t>1997_155</t>
  </si>
  <si>
    <t>1997-Nouville_3</t>
  </si>
  <si>
    <t>1997_156</t>
  </si>
  <si>
    <t>1997-Nouville_4</t>
  </si>
  <si>
    <t>1997_157</t>
  </si>
  <si>
    <t>1997-Maitre_1</t>
  </si>
  <si>
    <t>2005_152</t>
  </si>
  <si>
    <t>2005_153</t>
  </si>
  <si>
    <t>1997_161</t>
  </si>
  <si>
    <t>1997-Ever Prosperity_1</t>
  </si>
  <si>
    <t>2005-Nouville_2</t>
  </si>
  <si>
    <t>2004_163</t>
  </si>
  <si>
    <t>2004-Ever Prosperity_3</t>
  </si>
  <si>
    <t>2011_070</t>
  </si>
  <si>
    <t>2011_071</t>
  </si>
  <si>
    <t>2011_072</t>
  </si>
  <si>
    <t>2011_073</t>
  </si>
  <si>
    <t>2011_074</t>
  </si>
  <si>
    <t>2011_075</t>
  </si>
  <si>
    <t>2011_076</t>
  </si>
  <si>
    <t>Pays</t>
  </si>
  <si>
    <t>Date</t>
  </si>
  <si>
    <t>25,00 - 44,50 m</t>
  </si>
  <si>
    <t>50,00 - 69,50 m</t>
  </si>
  <si>
    <t>75,00 - 94,50 m</t>
  </si>
  <si>
    <t>0</t>
  </si>
  <si>
    <t>1998_148</t>
  </si>
  <si>
    <t>1998-Mbere_4</t>
  </si>
  <si>
    <t>1998_149</t>
  </si>
  <si>
    <t>1998_150</t>
  </si>
  <si>
    <t>1998_151</t>
  </si>
  <si>
    <t>1998_152</t>
  </si>
  <si>
    <t>1998_153</t>
  </si>
  <si>
    <t>2008-Nouville_1</t>
  </si>
  <si>
    <t>2008_154</t>
  </si>
  <si>
    <t>2008-Nouville_2</t>
  </si>
  <si>
    <t>2008_155</t>
  </si>
  <si>
    <t>2008-Nouville_3</t>
  </si>
  <si>
    <t>2011_088</t>
  </si>
  <si>
    <t>2004-Ile verte_1</t>
    <phoneticPr fontId="12" type="noConversion"/>
  </si>
  <si>
    <t>2004-Ile verte_2</t>
  </si>
  <si>
    <t>2004-Ile verte_3</t>
  </si>
  <si>
    <t>2004-Ile verte_4</t>
  </si>
  <si>
    <t>2007-Wé port_1</t>
    <phoneticPr fontId="12" type="noConversion"/>
  </si>
  <si>
    <t>2007-Wé port_2</t>
  </si>
  <si>
    <t>2007-Wé port_3</t>
  </si>
  <si>
    <t>2007-Wé port_4</t>
  </si>
  <si>
    <t>Province Nord</t>
    <phoneticPr fontId="12" type="noConversion"/>
  </si>
  <si>
    <t>Pouembout</t>
    <phoneticPr fontId="5" type="noConversion"/>
  </si>
  <si>
    <t>Pouembout</t>
    <phoneticPr fontId="5" type="noConversion"/>
  </si>
  <si>
    <t>Pouembout</t>
    <phoneticPr fontId="5" type="noConversion"/>
  </si>
  <si>
    <t>Koniene</t>
    <phoneticPr fontId="5" type="noConversion"/>
  </si>
  <si>
    <t>Luengoni</t>
    <phoneticPr fontId="5" type="noConversion"/>
  </si>
  <si>
    <t>Luengoni1</t>
  </si>
  <si>
    <t>Jinek</t>
    <phoneticPr fontId="5" type="noConversion"/>
  </si>
  <si>
    <t>Santal1</t>
  </si>
  <si>
    <t>Santal</t>
    <phoneticPr fontId="5" type="noConversion"/>
  </si>
  <si>
    <t>Santal2</t>
  </si>
  <si>
    <t>Chateaubriand</t>
    <phoneticPr fontId="5" type="noConversion"/>
  </si>
  <si>
    <t>Qanono</t>
    <phoneticPr fontId="5" type="noConversion"/>
  </si>
  <si>
    <t>2010-Casy_4</t>
  </si>
  <si>
    <t>2010-Casy_1</t>
  </si>
  <si>
    <t>Province Sud</t>
  </si>
  <si>
    <t>2010-Casy_2</t>
  </si>
  <si>
    <t>2010-Casy_3</t>
  </si>
  <si>
    <t>Plateau Amos</t>
  </si>
  <si>
    <t>Ouegoa</t>
  </si>
  <si>
    <t>2011_001</t>
  </si>
  <si>
    <t>2011-Casy_1</t>
  </si>
  <si>
    <t>2011_002</t>
  </si>
  <si>
    <t>2011-Mbere_2</t>
  </si>
  <si>
    <t>2011_147</t>
  </si>
  <si>
    <t>2011-Mbere_3</t>
  </si>
  <si>
    <t>2011_148</t>
  </si>
  <si>
    <t>2011-Mbere_4</t>
  </si>
  <si>
    <t>2011_149</t>
  </si>
  <si>
    <t>2011_150</t>
  </si>
  <si>
    <t>2011_151</t>
  </si>
  <si>
    <t>2012_112</t>
  </si>
  <si>
    <t>2012-Kendec_4</t>
  </si>
  <si>
    <t>2012_113</t>
  </si>
  <si>
    <t>2008_166</t>
  </si>
  <si>
    <t>2008-Ricaudy_2</t>
  </si>
  <si>
    <t>2008_167</t>
  </si>
  <si>
    <t>2008-Ricaudy_3</t>
  </si>
  <si>
    <t>2008_168</t>
  </si>
  <si>
    <t>2008-Ricaudy_4</t>
  </si>
  <si>
    <t>Barriere Interne</t>
  </si>
  <si>
    <t>2012-Cardinale Sud_4</t>
  </si>
  <si>
    <t>2012_117</t>
  </si>
  <si>
    <t>2012-Ilot Rat_1</t>
  </si>
  <si>
    <t>2012_118</t>
  </si>
  <si>
    <t>2012_099</t>
  </si>
  <si>
    <t>2012-Passe en S_3</t>
  </si>
  <si>
    <t>2012-Ilot Rat_3</t>
  </si>
  <si>
    <t>2011_156</t>
  </si>
  <si>
    <t>2011-Nouville_4</t>
  </si>
  <si>
    <t>2011_157</t>
  </si>
  <si>
    <t>2011-Siande_1</t>
  </si>
  <si>
    <t>2011_018</t>
  </si>
  <si>
    <t>2011-Siande_2</t>
  </si>
  <si>
    <t>2011_019</t>
  </si>
  <si>
    <t>2011-Siande_3</t>
  </si>
  <si>
    <t>2011_020</t>
  </si>
  <si>
    <t>2011-Siande_4</t>
  </si>
  <si>
    <t>2011_021</t>
  </si>
  <si>
    <t>2011-Moara_1</t>
  </si>
  <si>
    <t>2011_022</t>
  </si>
  <si>
    <t>2011-Moara_2</t>
  </si>
  <si>
    <t>2011_023</t>
  </si>
  <si>
    <t>Ile Verte</t>
  </si>
  <si>
    <t>Siande</t>
  </si>
  <si>
    <t>Moara</t>
  </si>
  <si>
    <t>RI Thio</t>
  </si>
  <si>
    <t>GR Thio</t>
  </si>
  <si>
    <t>Koulnoue</t>
  </si>
  <si>
    <t>Hiengabat</t>
  </si>
  <si>
    <t>Donga Hienga</t>
  </si>
  <si>
    <t>Grimault</t>
  </si>
  <si>
    <t>2012_108</t>
  </si>
  <si>
    <t>2012_109</t>
  </si>
  <si>
    <t>2012-Kendec_1</t>
  </si>
  <si>
    <t>2012_110</t>
  </si>
  <si>
    <t>2012-Kendec_2</t>
  </si>
  <si>
    <t>2012_111</t>
  </si>
  <si>
    <t>2012-Kendec_3</t>
  </si>
  <si>
    <t>2005_145</t>
  </si>
  <si>
    <t>2003_151</t>
  </si>
  <si>
    <t>2012-Base Nautique_4</t>
  </si>
  <si>
    <t>2003-Mbere_4</t>
  </si>
  <si>
    <t>2003_149</t>
  </si>
  <si>
    <t>2003_150</t>
  </si>
  <si>
    <t>2011_032</t>
  </si>
  <si>
    <t>2010-Ile verte_3</t>
  </si>
  <si>
    <t>2010-Ile verte_4</t>
  </si>
  <si>
    <t>2010-Siande_1</t>
  </si>
  <si>
    <t>2010-Siande_2</t>
  </si>
  <si>
    <t>2010-Siande_3</t>
  </si>
  <si>
    <t>2010-Siande_4</t>
  </si>
  <si>
    <t>2010-Moara_1</t>
  </si>
  <si>
    <t>2010-Moara_2</t>
  </si>
  <si>
    <t>68.5</t>
  </si>
  <si>
    <t>78.5</t>
  </si>
  <si>
    <t>9</t>
  </si>
  <si>
    <t>19</t>
  </si>
  <si>
    <t>29</t>
  </si>
  <si>
    <t>39.5</t>
  </si>
  <si>
    <t>49.5</t>
  </si>
  <si>
    <t>59.5</t>
  </si>
  <si>
    <t>2010-Hiengabat_3</t>
  </si>
  <si>
    <t>2010-Hiengabat_4</t>
  </si>
  <si>
    <t>2010-Donga Hienga_1</t>
  </si>
  <si>
    <t>2010-Donga Hienga_2</t>
  </si>
  <si>
    <t>2010-Donga Hienga_3</t>
  </si>
  <si>
    <t>2010-Donga Hienga_4</t>
  </si>
  <si>
    <t>2010-Grimault_1</t>
  </si>
  <si>
    <t>2010-Grimault_2</t>
  </si>
  <si>
    <t>2010-Grimault_3</t>
  </si>
  <si>
    <t>2010-Grimault_4</t>
  </si>
  <si>
    <t>2010-Pindai_1</t>
  </si>
  <si>
    <t>2010-Pindai_2</t>
  </si>
  <si>
    <t>2010-Pindai_3</t>
  </si>
  <si>
    <t>2010-Pindai_4</t>
  </si>
  <si>
    <t>35</t>
  </si>
  <si>
    <t>45</t>
  </si>
  <si>
    <t>55</t>
  </si>
  <si>
    <t>65</t>
  </si>
  <si>
    <t>75</t>
  </si>
  <si>
    <t>5.5</t>
  </si>
  <si>
    <t>15.5</t>
  </si>
  <si>
    <t>2010-Moara_3</t>
  </si>
  <si>
    <t>2010-Moara_4</t>
  </si>
  <si>
    <t>2011_056</t>
  </si>
  <si>
    <t>2011-Beco_4</t>
  </si>
  <si>
    <t>2011_061</t>
  </si>
  <si>
    <t>2011-Koniene_1</t>
  </si>
  <si>
    <t>2011_062</t>
  </si>
  <si>
    <t>2011-Koniene_2</t>
  </si>
  <si>
    <t>2011_063</t>
  </si>
  <si>
    <t>2011-Koniene_3</t>
  </si>
  <si>
    <t>2011_064</t>
  </si>
  <si>
    <t>2005_148</t>
  </si>
  <si>
    <t>2005-Mbere_4</t>
  </si>
  <si>
    <t>2005_149</t>
  </si>
  <si>
    <t>2005_150</t>
  </si>
  <si>
    <t>2005_151</t>
  </si>
  <si>
    <t>2004_159</t>
  </si>
  <si>
    <t>2004-Maitre_3</t>
  </si>
  <si>
    <t>2004_160</t>
  </si>
  <si>
    <t>2004-Maitre_4</t>
  </si>
  <si>
    <t>2004_161</t>
  </si>
  <si>
    <t>2005-Nouville_1</t>
  </si>
  <si>
    <t>2005_154</t>
  </si>
  <si>
    <t>2004-Ever Prosperity_2</t>
  </si>
  <si>
    <t>2011_069</t>
  </si>
  <si>
    <t>CoReMo - Présentation des données</t>
  </si>
  <si>
    <t>Données Benthos</t>
  </si>
  <si>
    <t>Wé Port</t>
  </si>
  <si>
    <t>Search An_Stat_Trans</t>
  </si>
  <si>
    <t>Vide2</t>
  </si>
  <si>
    <t>Sif</t>
  </si>
  <si>
    <t>Vide3</t>
  </si>
  <si>
    <t>Refs</t>
  </si>
  <si>
    <t>Protocole</t>
  </si>
  <si>
    <t>Ile Verte</t>
    <phoneticPr fontId="0" type="noConversion"/>
  </si>
  <si>
    <t>Siande</t>
    <phoneticPr fontId="0" type="noConversion"/>
  </si>
  <si>
    <t>Jinek</t>
    <phoneticPr fontId="0" type="noConversion"/>
  </si>
  <si>
    <t>Sp_20</t>
  </si>
  <si>
    <t>Vide5</t>
  </si>
  <si>
    <t>10</t>
  </si>
  <si>
    <t>20</t>
  </si>
  <si>
    <t>30</t>
  </si>
  <si>
    <t>40</t>
  </si>
  <si>
    <t>SC</t>
  </si>
  <si>
    <t>50</t>
  </si>
  <si>
    <t>60</t>
  </si>
  <si>
    <t>70</t>
  </si>
  <si>
    <t>SP</t>
  </si>
  <si>
    <t>2011-Jinek_4</t>
  </si>
  <si>
    <t>2011_081</t>
  </si>
  <si>
    <t>RC</t>
  </si>
  <si>
    <t>2008_150</t>
  </si>
  <si>
    <t>2005-Ever Prosperity_3</t>
  </si>
  <si>
    <t>2005_164</t>
  </si>
  <si>
    <t>2005-Ever Prosperity_4</t>
  </si>
  <si>
    <t>2005_165</t>
  </si>
  <si>
    <t>2005-Ricaudy_1</t>
  </si>
  <si>
    <t>2005_166</t>
  </si>
  <si>
    <t>2005-Ricaudy_2</t>
  </si>
  <si>
    <t>2005_167</t>
  </si>
  <si>
    <t>2005-Ricaudy_3</t>
  </si>
  <si>
    <t>2005_168</t>
  </si>
  <si>
    <t>2011_087</t>
  </si>
  <si>
    <t>77</t>
  </si>
  <si>
    <t>7.5</t>
  </si>
  <si>
    <t>17.5</t>
  </si>
  <si>
    <t>27.5</t>
  </si>
  <si>
    <t>37.5</t>
  </si>
  <si>
    <t>Province Sud</t>
    <phoneticPr fontId="12" type="noConversion"/>
  </si>
  <si>
    <t>Hienghene</t>
    <phoneticPr fontId="5" type="noConversion"/>
  </si>
  <si>
    <t>Hiengabat</t>
    <phoneticPr fontId="5" type="noConversion"/>
  </si>
  <si>
    <t>Grimault</t>
    <phoneticPr fontId="5" type="noConversion"/>
  </si>
  <si>
    <t>Pindai</t>
    <phoneticPr fontId="5" type="noConversion"/>
  </si>
  <si>
    <t>Beco</t>
    <phoneticPr fontId="5" type="noConversion"/>
  </si>
  <si>
    <t xml:space="preserve">Format Validation de données </t>
  </si>
  <si>
    <t>BD_ini</t>
  </si>
  <si>
    <t>Rés_Benthos_Nom</t>
  </si>
  <si>
    <t>Format entrée de l'année en cours et renvoi dans les cellules attenantes</t>
  </si>
  <si>
    <t>Transect</t>
  </si>
  <si>
    <t>DC</t>
  </si>
  <si>
    <t>FS</t>
  </si>
  <si>
    <t>=G$18&amp;"_"&amp;TEXTE(LIGNE(21:21)-20;"000")</t>
  </si>
  <si>
    <t>BD_Actu</t>
  </si>
  <si>
    <t>Fsarc</t>
    <phoneticPr fontId="0" type="noConversion"/>
  </si>
  <si>
    <t>Sparc</t>
    <phoneticPr fontId="0" type="noConversion"/>
  </si>
  <si>
    <t>Rcarc</t>
    <phoneticPr fontId="0" type="noConversion"/>
  </si>
  <si>
    <t>Rbarc</t>
    <phoneticPr fontId="0" type="noConversion"/>
  </si>
  <si>
    <t>Sdarc</t>
    <phoneticPr fontId="0" type="noConversion"/>
  </si>
  <si>
    <t>Siarc</t>
    <phoneticPr fontId="0" type="noConversion"/>
  </si>
  <si>
    <t>Otarc</t>
    <phoneticPr fontId="0" type="noConversion"/>
  </si>
  <si>
    <t>2010-Bonne Anse_1</t>
  </si>
  <si>
    <t>2010-Bonne Anse_2</t>
  </si>
  <si>
    <t>2010-Bonne Anse_3</t>
  </si>
  <si>
    <t>2010-Bonne Anse_4</t>
  </si>
  <si>
    <t>2010-Akaia_1</t>
  </si>
  <si>
    <t>2010-Akaia_2</t>
  </si>
  <si>
    <t>SEGMENT 1</t>
  </si>
  <si>
    <t>SEGMENT 2</t>
  </si>
  <si>
    <t>SEGMENT 3</t>
  </si>
  <si>
    <t>2011-Casy_2</t>
  </si>
  <si>
    <t>2011_003</t>
  </si>
  <si>
    <t>2011-Casy_3</t>
  </si>
  <si>
    <t>2011_004</t>
  </si>
  <si>
    <t>2012-Cardinale Sud_1</t>
  </si>
  <si>
    <t>2012_114</t>
  </si>
  <si>
    <t>2012-Cardinale Sud_2</t>
  </si>
  <si>
    <t>2012_115</t>
  </si>
  <si>
    <t>2012-Cardinale Sud_3</t>
  </si>
  <si>
    <t>2012_116</t>
  </si>
  <si>
    <t>2011_152</t>
  </si>
  <si>
    <t>2011_153</t>
  </si>
  <si>
    <t>2011-Nouville_1</t>
  </si>
  <si>
    <t>2011_154</t>
  </si>
  <si>
    <t>2012-Ilot Rat_2</t>
  </si>
  <si>
    <t>2012_119</t>
  </si>
  <si>
    <t>2011_155</t>
  </si>
  <si>
    <t>2011-Nouville_3</t>
  </si>
  <si>
    <t>2011_016</t>
  </si>
  <si>
    <t>2011-Ile verte_4</t>
  </si>
  <si>
    <t>2011_017</t>
  </si>
  <si>
    <t>1.5</t>
  </si>
  <si>
    <t>Date Extraction</t>
  </si>
  <si>
    <t>Casy</t>
  </si>
  <si>
    <t>Bonne Anse</t>
  </si>
  <si>
    <t>Survey ID</t>
  </si>
  <si>
    <t>Replicate</t>
  </si>
  <si>
    <t>Siandé</t>
  </si>
  <si>
    <t>Thio</t>
    <phoneticPr fontId="0" type="noConversion"/>
  </si>
  <si>
    <t>Moara</t>
    <phoneticPr fontId="0" type="noConversion"/>
  </si>
  <si>
    <t>Pindai</t>
  </si>
  <si>
    <t>Beco</t>
  </si>
  <si>
    <t>Koniene</t>
  </si>
  <si>
    <t>FP Pouembout</t>
  </si>
  <si>
    <t>Jinek</t>
  </si>
  <si>
    <t>Qanono</t>
  </si>
  <si>
    <t>2010-Qanono_4</t>
  </si>
  <si>
    <t>2010-Wé port_1</t>
  </si>
  <si>
    <t>2010-Wé port_2</t>
  </si>
  <si>
    <t>2010-Wé port_3</t>
  </si>
  <si>
    <t>RB</t>
  </si>
  <si>
    <t>2011_027</t>
  </si>
  <si>
    <t>2011-Ricaudy_3</t>
  </si>
  <si>
    <t>2011_168</t>
  </si>
  <si>
    <t>2011-Ricaudy_4</t>
  </si>
  <si>
    <t>2003_145</t>
  </si>
  <si>
    <t>2012_129</t>
  </si>
  <si>
    <t>2012-Base Nautique_1</t>
  </si>
  <si>
    <t>2012_130</t>
  </si>
  <si>
    <t>2012-Base Nautique_2</t>
  </si>
  <si>
    <t>2012_131</t>
  </si>
  <si>
    <t>2012-Base Nautique_3</t>
  </si>
  <si>
    <t>2012_132</t>
  </si>
  <si>
    <t>2011_031</t>
  </si>
  <si>
    <t>2010-Wé port_4</t>
  </si>
  <si>
    <t>2010-Akaia_3</t>
  </si>
  <si>
    <t>2010-Akaia_4</t>
  </si>
  <si>
    <t>2010-Ile verte_1</t>
  </si>
  <si>
    <t>2010-Ile verte_2</t>
  </si>
  <si>
    <t>3.5</t>
  </si>
  <si>
    <t>13.5</t>
  </si>
  <si>
    <t>23.5</t>
  </si>
  <si>
    <t>33.5</t>
  </si>
  <si>
    <t>43.5</t>
  </si>
  <si>
    <t>53.5</t>
  </si>
  <si>
    <t>25.5</t>
  </si>
  <si>
    <t>35.5</t>
  </si>
  <si>
    <t>45.5</t>
  </si>
  <si>
    <t>55.5</t>
  </si>
  <si>
    <t>65.5</t>
  </si>
  <si>
    <t>75.5</t>
  </si>
  <si>
    <t>6</t>
  </si>
  <si>
    <t>HCTarc</t>
    <phoneticPr fontId="0" type="noConversion"/>
  </si>
  <si>
    <t>Scarc</t>
    <phoneticPr fontId="0" type="noConversion"/>
  </si>
  <si>
    <t>Dcarc</t>
    <phoneticPr fontId="0" type="noConversion"/>
  </si>
  <si>
    <t>Zone</t>
  </si>
  <si>
    <t>Formule</t>
  </si>
  <si>
    <t>SD</t>
  </si>
  <si>
    <t>39</t>
  </si>
  <si>
    <t>49</t>
  </si>
  <si>
    <t>59</t>
  </si>
  <si>
    <t>2010-Koulnoue_2</t>
  </si>
  <si>
    <t>2010-Koulnoue_3</t>
  </si>
  <si>
    <t>2010-Koulnoue_4</t>
  </si>
  <si>
    <t>2010-Hiengabat_1</t>
  </si>
  <si>
    <t>2010-Hiengabat_2</t>
  </si>
  <si>
    <t>Format conditionnel de champs de BD 4 lignes</t>
  </si>
  <si>
    <t>BD_Actu &amp; BD_annuelles_Minv</t>
  </si>
  <si>
    <t>A21:BW999</t>
  </si>
  <si>
    <t>=(MOD(LIGNE(21:21)-21;8)+1)&lt;=4</t>
  </si>
  <si>
    <t>48.5</t>
  </si>
  <si>
    <t>58.5</t>
  </si>
  <si>
    <t>Format de champs de BD Changement Site (ligne horizontale supérieure)</t>
  </si>
  <si>
    <t>Pouembout</t>
  </si>
  <si>
    <t>Prony</t>
  </si>
  <si>
    <t>Hienghene</t>
  </si>
  <si>
    <t>Thio</t>
  </si>
  <si>
    <t>Chateaubriand</t>
  </si>
  <si>
    <t>Ile verte</t>
  </si>
  <si>
    <t>Santal</t>
  </si>
  <si>
    <t>Luengoni</t>
  </si>
  <si>
    <t>2010-Koniene_1</t>
  </si>
  <si>
    <t>2010-Koniene_2</t>
  </si>
  <si>
    <t>2010-Koniene_3</t>
  </si>
  <si>
    <t>2010-Koniene_4</t>
  </si>
  <si>
    <t>16</t>
  </si>
  <si>
    <t>2011-Koniene_4</t>
  </si>
  <si>
    <t>2011_065</t>
  </si>
  <si>
    <t>2004-Nouville_4</t>
  </si>
  <si>
    <t>2004_157</t>
  </si>
  <si>
    <t>2004-Maitre_1</t>
  </si>
  <si>
    <t>2004_158</t>
  </si>
  <si>
    <t>2004-Maitre_2</t>
  </si>
  <si>
    <t>2011_066</t>
  </si>
  <si>
    <t>2011_067</t>
  </si>
  <si>
    <t>2004-Ever Prosperity_1</t>
  </si>
  <si>
    <t>2004_162</t>
  </si>
  <si>
    <t>2011_068</t>
  </si>
  <si>
    <t>Hienghene</t>
    <phoneticPr fontId="5" type="noConversion"/>
  </si>
  <si>
    <t>Koulnoue</t>
    <phoneticPr fontId="5" type="noConversion"/>
  </si>
  <si>
    <t>Bonne Anse</t>
    <phoneticPr fontId="0" type="noConversion"/>
  </si>
  <si>
    <t>Akaïa</t>
  </si>
  <si>
    <t>Tiari</t>
    <phoneticPr fontId="12" type="noConversion"/>
  </si>
  <si>
    <t>Poindimie</t>
  </si>
  <si>
    <t>OT_1</t>
  </si>
  <si>
    <t>OT_2</t>
  </si>
  <si>
    <t>HCO</t>
  </si>
  <si>
    <t>30.5</t>
  </si>
  <si>
    <t>40.5</t>
  </si>
  <si>
    <t>50.5</t>
  </si>
  <si>
    <t>60.5</t>
  </si>
  <si>
    <t>70.5</t>
  </si>
  <si>
    <t>1</t>
  </si>
  <si>
    <t>11</t>
  </si>
  <si>
    <t>21</t>
  </si>
  <si>
    <t>31</t>
  </si>
  <si>
    <t>41</t>
  </si>
  <si>
    <t>51</t>
  </si>
  <si>
    <t>61</t>
  </si>
  <si>
    <t>0.5</t>
  </si>
  <si>
    <t>10.5</t>
  </si>
  <si>
    <t>20.5</t>
  </si>
  <si>
    <t>2011_082</t>
  </si>
  <si>
    <t>2011_083</t>
  </si>
  <si>
    <t>2008_151</t>
  </si>
  <si>
    <t>2008_152</t>
  </si>
  <si>
    <t>2008_153</t>
  </si>
  <si>
    <t>2011_086</t>
  </si>
  <si>
    <t>2010-Jinek_1</t>
  </si>
  <si>
    <t>2010-Jinek_2</t>
  </si>
  <si>
    <t>2010-Jinek_3</t>
  </si>
  <si>
    <t>2010-Jinek_4</t>
  </si>
  <si>
    <t>HCTarc</t>
  </si>
  <si>
    <t>Scarc</t>
  </si>
  <si>
    <t>Dcarc</t>
  </si>
  <si>
    <t>Fsarc</t>
  </si>
  <si>
    <t>Sparc</t>
  </si>
  <si>
    <t>Rcarc</t>
  </si>
  <si>
    <t>Rbarc</t>
  </si>
  <si>
    <t>Donga Hienga</t>
    <phoneticPr fontId="5" type="noConversion"/>
  </si>
  <si>
    <t>2010-Qanono_1</t>
  </si>
  <si>
    <t>2010-Qanono_2</t>
  </si>
  <si>
    <t>32</t>
  </si>
  <si>
    <t>HCB</t>
  </si>
  <si>
    <t>42</t>
  </si>
  <si>
    <t>52</t>
  </si>
  <si>
    <r>
      <t>=$M21&lt;&gt;$M21</t>
    </r>
    <r>
      <rPr>
        <sz val="12"/>
        <color theme="1"/>
        <rFont val="Calibri"/>
        <family val="2"/>
        <scheme val="minor"/>
      </rPr>
      <t/>
    </r>
  </si>
  <si>
    <t>Sdarc</t>
  </si>
  <si>
    <t>Siarc</t>
  </si>
  <si>
    <t>Otarc</t>
  </si>
  <si>
    <t>Cvarc</t>
  </si>
  <si>
    <t>%CV</t>
  </si>
  <si>
    <t>Name Benthos</t>
  </si>
  <si>
    <t>Ok</t>
  </si>
  <si>
    <t>Niveau</t>
  </si>
  <si>
    <t>Heure de Début</t>
  </si>
  <si>
    <t>Heure de Fin</t>
  </si>
  <si>
    <t>Profondeur</t>
  </si>
  <si>
    <t>Nombre de Réplicats</t>
  </si>
  <si>
    <t>Sédimentation</t>
  </si>
  <si>
    <t>Pollution</t>
  </si>
  <si>
    <t>Apport d'eau douce</t>
  </si>
  <si>
    <t>2010-Beco_1</t>
  </si>
  <si>
    <t>2010-Beco_2</t>
  </si>
  <si>
    <t>2010-Beco_3</t>
  </si>
  <si>
    <t>2010-Beco_4</t>
  </si>
  <si>
    <t>Orientation de la Station</t>
  </si>
  <si>
    <t>Degrés Latitude Station</t>
  </si>
  <si>
    <t>Minute Latitude Station</t>
  </si>
  <si>
    <t>Cvarc</t>
    <phoneticPr fontId="0" type="noConversion"/>
  </si>
  <si>
    <t>Secteur</t>
  </si>
  <si>
    <t>Ref</t>
  </si>
  <si>
    <t>Ref2</t>
  </si>
  <si>
    <t>Réf1</t>
  </si>
  <si>
    <t>Réf2</t>
  </si>
  <si>
    <t>%</t>
  </si>
  <si>
    <t>HC</t>
  </si>
  <si>
    <t>Entrer le nom de station =&gt;</t>
  </si>
  <si>
    <t>SEGMENT 4</t>
  </si>
  <si>
    <t>0 - 19,50 m</t>
  </si>
  <si>
    <t>2011_007</t>
  </si>
  <si>
    <t>2011-Bonne Anse_3</t>
  </si>
  <si>
    <t>2011_008</t>
  </si>
  <si>
    <t>2011-Casy_4</t>
  </si>
  <si>
    <t>2011_005</t>
  </si>
  <si>
    <t>2011-Bonne Anse_1</t>
  </si>
  <si>
    <t>2011_006</t>
  </si>
  <si>
    <t>2011-Bonne Anse_2</t>
  </si>
  <si>
    <t>2011_012</t>
  </si>
  <si>
    <t>2011-Akaia_4</t>
  </si>
  <si>
    <t>2011_013</t>
  </si>
  <si>
    <t>2011-Ile verte_1</t>
  </si>
  <si>
    <t>2011_014</t>
  </si>
  <si>
    <t>2011-Nouville_2</t>
  </si>
  <si>
    <t>2011_015</t>
  </si>
  <si>
    <t>2011-Ile verte_3</t>
  </si>
  <si>
    <t>Luengoni2</t>
  </si>
  <si>
    <t>Santal</t>
    <phoneticPr fontId="5" type="noConversion"/>
  </si>
  <si>
    <t>71</t>
  </si>
  <si>
    <t>Erreur de colonnes</t>
  </si>
  <si>
    <t>Primary Key for T_FISH_RC</t>
  </si>
  <si>
    <t>Recif intérieur Thio</t>
  </si>
  <si>
    <t>Grand Récif Thio</t>
  </si>
  <si>
    <t>1 à 4</t>
  </si>
  <si>
    <t>imp</t>
  </si>
  <si>
    <t>Ecart-type</t>
  </si>
  <si>
    <t>Pinjien</t>
  </si>
  <si>
    <t>HCT</t>
  </si>
  <si>
    <t>11.5</t>
  </si>
  <si>
    <t>21.5</t>
  </si>
  <si>
    <t>31.5</t>
  </si>
  <si>
    <t>41.5</t>
  </si>
  <si>
    <t>51.5</t>
  </si>
  <si>
    <t>61.5</t>
  </si>
  <si>
    <t>71.5</t>
  </si>
  <si>
    <t>2</t>
  </si>
  <si>
    <t>62</t>
  </si>
  <si>
    <t>72</t>
  </si>
  <si>
    <t>HCM</t>
  </si>
  <si>
    <t>2.5</t>
  </si>
  <si>
    <t>2011_028</t>
  </si>
  <si>
    <t>2010-Qanono_3</t>
  </si>
  <si>
    <t>2003-Mbere_1</t>
  </si>
  <si>
    <t>2003_146</t>
  </si>
  <si>
    <t>2003-Mbere_2</t>
  </si>
  <si>
    <t>2003_147</t>
  </si>
  <si>
    <t>2003-Mbere_3</t>
  </si>
  <si>
    <t>2003_148</t>
  </si>
  <si>
    <t>2011_029</t>
  </si>
  <si>
    <t>2011_030</t>
  </si>
  <si>
    <t>Entrer ici la campagne en cours =&gt;</t>
  </si>
  <si>
    <t>Suivi des modifications effectuées par version</t>
  </si>
  <si>
    <t>Version</t>
  </si>
  <si>
    <t>Modifié par</t>
  </si>
  <si>
    <t>Modification</t>
  </si>
  <si>
    <t>Feuille</t>
  </si>
  <si>
    <t>HCBf</t>
    <phoneticPr fontId="0" type="noConversion"/>
  </si>
  <si>
    <t>HCMf</t>
    <phoneticPr fontId="0" type="noConversion"/>
  </si>
  <si>
    <t>HCOf</t>
    <phoneticPr fontId="0" type="noConversion"/>
  </si>
  <si>
    <t>HCTf</t>
    <phoneticPr fontId="0" type="noConversion"/>
  </si>
  <si>
    <t>SCf</t>
    <phoneticPr fontId="0" type="noConversion"/>
  </si>
  <si>
    <t>2012_161</t>
  </si>
  <si>
    <t>2012-Ever Prosperity_1</t>
  </si>
  <si>
    <t>2012_162</t>
  </si>
  <si>
    <t>Paul</t>
  </si>
  <si>
    <t>Format conditionnel</t>
  </si>
  <si>
    <t>DCf</t>
    <phoneticPr fontId="0" type="noConversion"/>
  </si>
  <si>
    <t>FSf</t>
    <phoneticPr fontId="0" type="noConversion"/>
  </si>
  <si>
    <t>SPf</t>
    <phoneticPr fontId="0" type="noConversion"/>
  </si>
  <si>
    <t>RCf</t>
    <phoneticPr fontId="0" type="noConversion"/>
  </si>
  <si>
    <t>RBf</t>
    <phoneticPr fontId="0" type="noConversion"/>
  </si>
  <si>
    <t>SDf</t>
    <phoneticPr fontId="0" type="noConversion"/>
  </si>
  <si>
    <t>Otf</t>
    <phoneticPr fontId="0" type="noConversion"/>
  </si>
  <si>
    <t>CVf</t>
    <phoneticPr fontId="0" type="noConversion"/>
  </si>
  <si>
    <t>HCBarc</t>
    <phoneticPr fontId="0" type="noConversion"/>
  </si>
  <si>
    <t>HCMarc</t>
    <phoneticPr fontId="0" type="noConversion"/>
  </si>
  <si>
    <t>HCOarc</t>
    <phoneticPr fontId="0" type="noConversion"/>
  </si>
  <si>
    <t>HCTarc</t>
    <phoneticPr fontId="0" type="noConversion"/>
  </si>
  <si>
    <t>Scarc</t>
    <phoneticPr fontId="0" type="noConversion"/>
  </si>
  <si>
    <t>Dcarc</t>
    <phoneticPr fontId="0" type="noConversion"/>
  </si>
  <si>
    <t>Fsarc</t>
    <phoneticPr fontId="0" type="noConversion"/>
  </si>
  <si>
    <t>Sparc</t>
    <phoneticPr fontId="0" type="noConversion"/>
  </si>
  <si>
    <t>Rcarc</t>
    <phoneticPr fontId="0" type="noConversion"/>
  </si>
  <si>
    <t>Rbarc</t>
    <phoneticPr fontId="0" type="noConversion"/>
  </si>
  <si>
    <t>Sdarc</t>
    <phoneticPr fontId="0" type="noConversion"/>
  </si>
  <si>
    <t>Siarc</t>
    <phoneticPr fontId="0" type="noConversion"/>
  </si>
  <si>
    <t>Otarc</t>
    <phoneticPr fontId="0" type="noConversion"/>
  </si>
  <si>
    <t>Cvarc</t>
    <phoneticPr fontId="0" type="noConversion"/>
  </si>
  <si>
    <t>[Fish_Observation.xls]A!</t>
  </si>
  <si>
    <t>Vérification Importation Data Fish_Observation</t>
  </si>
  <si>
    <t>Entrée_Int</t>
  </si>
  <si>
    <t>26</t>
  </si>
  <si>
    <t>36</t>
  </si>
  <si>
    <t>46</t>
  </si>
  <si>
    <t>56</t>
  </si>
  <si>
    <t>66</t>
  </si>
  <si>
    <t>76</t>
  </si>
  <si>
    <t>6.5</t>
  </si>
  <si>
    <t>16.5</t>
  </si>
  <si>
    <t>26.5</t>
  </si>
  <si>
    <t>36.5</t>
  </si>
  <si>
    <t>46.5</t>
  </si>
  <si>
    <t>56.5</t>
  </si>
  <si>
    <t>Sif</t>
    <phoneticPr fontId="0" type="noConversion"/>
  </si>
  <si>
    <t>2010-Koulnoue_1</t>
  </si>
  <si>
    <t>Province Nord</t>
  </si>
  <si>
    <t>Bourail</t>
  </si>
  <si>
    <t>Akaia</t>
  </si>
  <si>
    <t>Ile Verte</t>
    <phoneticPr fontId="5" type="noConversion"/>
  </si>
  <si>
    <t>Siande</t>
    <phoneticPr fontId="5" type="noConversion"/>
  </si>
  <si>
    <t>Thio</t>
    <phoneticPr fontId="5" type="noConversion"/>
  </si>
  <si>
    <t>(size &gt;30cm)</t>
  </si>
  <si>
    <t>Prony</t>
    <phoneticPr fontId="0" type="noConversion"/>
  </si>
  <si>
    <t>Casy</t>
    <phoneticPr fontId="0" type="noConversion"/>
  </si>
  <si>
    <t>Passe en S</t>
  </si>
  <si>
    <t>Ilot Tibarama</t>
  </si>
  <si>
    <t>Darse Tibarama</t>
  </si>
  <si>
    <t>Koumac</t>
  </si>
  <si>
    <t>Kendec</t>
  </si>
  <si>
    <t>Cardinale Sud</t>
  </si>
  <si>
    <t>Ilot Rat</t>
  </si>
  <si>
    <t>Deva</t>
  </si>
  <si>
    <t>Chateaubriand</t>
    <phoneticPr fontId="0" type="noConversion"/>
  </si>
  <si>
    <t>Qanono</t>
    <phoneticPr fontId="0" type="noConversion"/>
  </si>
  <si>
    <t>Quanono</t>
  </si>
  <si>
    <t>OT_3</t>
  </si>
  <si>
    <t>OT_4</t>
  </si>
  <si>
    <t>OT_5</t>
  </si>
  <si>
    <t>Sp_01</t>
  </si>
  <si>
    <t>Sp_02</t>
  </si>
  <si>
    <t>Sp_03</t>
  </si>
  <si>
    <t>Sp_04</t>
  </si>
  <si>
    <t>Sp_05</t>
  </si>
  <si>
    <t>2011_084</t>
  </si>
  <si>
    <t>2011_085</t>
  </si>
  <si>
    <t>66.5</t>
  </si>
  <si>
    <t>76.5</t>
  </si>
  <si>
    <t>7</t>
  </si>
  <si>
    <t>17</t>
  </si>
  <si>
    <t>27</t>
  </si>
  <si>
    <t>37</t>
  </si>
  <si>
    <t>47</t>
  </si>
  <si>
    <t>57</t>
  </si>
  <si>
    <t>67</t>
  </si>
  <si>
    <t>HCMf</t>
  </si>
  <si>
    <t>HCOf</t>
  </si>
  <si>
    <t>HCTf</t>
  </si>
  <si>
    <t>SCf</t>
  </si>
  <si>
    <t>DCf</t>
  </si>
  <si>
    <t>FSf</t>
  </si>
  <si>
    <t>SPf</t>
  </si>
  <si>
    <t>RCf</t>
  </si>
  <si>
    <t>RBf</t>
  </si>
  <si>
    <t>SDf</t>
  </si>
  <si>
    <t>Otf</t>
  </si>
  <si>
    <t>CVf</t>
  </si>
  <si>
    <t>HCBarc</t>
  </si>
  <si>
    <t>HCMarc</t>
  </si>
  <si>
    <t>HCOarc</t>
  </si>
  <si>
    <t>ReefCheckFish</t>
  </si>
  <si>
    <t>Scientific name</t>
  </si>
  <si>
    <t>Scale abundance</t>
  </si>
  <si>
    <t>Number of individus</t>
  </si>
  <si>
    <t>Remarks</t>
  </si>
  <si>
    <t>Site_Id</t>
  </si>
  <si>
    <t>Station_Id</t>
  </si>
  <si>
    <t>NCLI12408191A</t>
  </si>
  <si>
    <t>NCLI12408202A</t>
  </si>
  <si>
    <t>NCLI12409221A</t>
  </si>
  <si>
    <t>2012_155</t>
  </si>
  <si>
    <t>2012-Nouville_3</t>
  </si>
  <si>
    <t>2012_156</t>
  </si>
  <si>
    <t>NCLI12410242A</t>
  </si>
  <si>
    <t>NCLI12407182A</t>
  </si>
  <si>
    <t>NCLI12406131A</t>
  </si>
  <si>
    <t>NCLI10405101A</t>
  </si>
  <si>
    <t>NCLI12404083A</t>
  </si>
  <si>
    <t>NCLI12404093A</t>
  </si>
  <si>
    <t>NCLI12402021A</t>
  </si>
  <si>
    <t>NCLI12402032A</t>
  </si>
  <si>
    <t>NCLI12402042A</t>
  </si>
  <si>
    <t>Donga Hienga</t>
    <phoneticPr fontId="0" type="noConversion"/>
  </si>
  <si>
    <t>Sp_11</t>
  </si>
  <si>
    <t>Grimault</t>
    <phoneticPr fontId="0" type="noConversion"/>
  </si>
  <si>
    <t>Sp_12</t>
  </si>
  <si>
    <t>Pindai</t>
    <phoneticPr fontId="0" type="noConversion"/>
  </si>
  <si>
    <t>Pindaï</t>
  </si>
  <si>
    <t>Sp_13</t>
  </si>
  <si>
    <t>Beco</t>
    <phoneticPr fontId="0" type="noConversion"/>
  </si>
  <si>
    <t>Récif Béco</t>
  </si>
  <si>
    <t>Sp_14</t>
  </si>
  <si>
    <t>Secondes Latitude Station</t>
  </si>
  <si>
    <t>Orientation latitude station</t>
  </si>
  <si>
    <t>Degrés Longitude Station</t>
  </si>
  <si>
    <t>Minute Longitude Station</t>
  </si>
  <si>
    <t>N° Station</t>
  </si>
  <si>
    <t>Année</t>
    <phoneticPr fontId="5" type="noConversion"/>
  </si>
  <si>
    <t>47.5</t>
  </si>
  <si>
    <t>57.5</t>
  </si>
  <si>
    <t>67.5</t>
  </si>
  <si>
    <t>77.5</t>
  </si>
  <si>
    <t>8</t>
  </si>
  <si>
    <t>18</t>
  </si>
  <si>
    <t>28</t>
  </si>
  <si>
    <t>38</t>
  </si>
  <si>
    <t>48</t>
  </si>
  <si>
    <t>58</t>
  </si>
  <si>
    <t>68</t>
  </si>
  <si>
    <t>78</t>
  </si>
  <si>
    <t>8.5</t>
  </si>
  <si>
    <t>18.5</t>
  </si>
  <si>
    <t>28.5</t>
  </si>
  <si>
    <t>38.5</t>
  </si>
  <si>
    <t>SI</t>
  </si>
  <si>
    <t>Total</t>
  </si>
  <si>
    <t>Vide</t>
  </si>
  <si>
    <t>Année</t>
  </si>
  <si>
    <t>2011-Bonne Anse_4</t>
  </si>
  <si>
    <t>2011_009</t>
  </si>
  <si>
    <t>2011-Akaia_1</t>
  </si>
  <si>
    <t>2011_010</t>
  </si>
  <si>
    <t>2011-Akaia_2</t>
  </si>
  <si>
    <t>2011_011</t>
  </si>
  <si>
    <t>2011-Akaia_3</t>
  </si>
  <si>
    <t>SCf</t>
    <phoneticPr fontId="0" type="noConversion"/>
  </si>
  <si>
    <t>DCf</t>
    <phoneticPr fontId="0" type="noConversion"/>
  </si>
  <si>
    <t>FSf</t>
    <phoneticPr fontId="0" type="noConversion"/>
  </si>
  <si>
    <t>SPf</t>
    <phoneticPr fontId="0" type="noConversion"/>
  </si>
  <si>
    <t>RCf</t>
    <phoneticPr fontId="0" type="noConversion"/>
  </si>
  <si>
    <t>2011-Ile verte_2</t>
  </si>
  <si>
    <t xml:space="preserve">Benthos Longueur Réplicat / Surface </t>
  </si>
  <si>
    <t>Benthos Longueur Réplicate Précise / Surface Précise</t>
  </si>
  <si>
    <t>Sheet4</t>
  </si>
  <si>
    <t>Sheet5</t>
  </si>
  <si>
    <t>Sheet6</t>
  </si>
  <si>
    <t>2012-Casy_4</t>
  </si>
  <si>
    <t>Prony</t>
    <phoneticPr fontId="12" type="noConversion"/>
  </si>
  <si>
    <t>2012_145</t>
  </si>
  <si>
    <t>2012_011</t>
  </si>
  <si>
    <t>Nom Feuille</t>
  </si>
  <si>
    <t>Index</t>
  </si>
  <si>
    <t>Info_3</t>
  </si>
  <si>
    <t>Info_4</t>
  </si>
  <si>
    <t>Info_5</t>
  </si>
  <si>
    <t>Info_6</t>
  </si>
  <si>
    <t>2012_001</t>
  </si>
  <si>
    <t>2012-Casy_1</t>
  </si>
  <si>
    <t>2012_002</t>
  </si>
  <si>
    <t>2012-Casy_2</t>
  </si>
  <si>
    <t>2012_003</t>
  </si>
  <si>
    <t>2012-Casy_3</t>
  </si>
  <si>
    <t>2012_004</t>
  </si>
  <si>
    <t>2012_168</t>
  </si>
  <si>
    <t>12</t>
  </si>
  <si>
    <t>22</t>
  </si>
  <si>
    <t>12.5</t>
  </si>
  <si>
    <t>22.5</t>
  </si>
  <si>
    <t>32.5</t>
  </si>
  <si>
    <t>42.5</t>
  </si>
  <si>
    <t>52.5</t>
  </si>
  <si>
    <t>62.5</t>
  </si>
  <si>
    <t>72.5</t>
  </si>
  <si>
    <t>3</t>
  </si>
  <si>
    <t>13</t>
  </si>
  <si>
    <t>23</t>
  </si>
  <si>
    <t>33</t>
  </si>
  <si>
    <t>43</t>
  </si>
  <si>
    <t>53</t>
  </si>
  <si>
    <t>63</t>
  </si>
  <si>
    <t>OT</t>
  </si>
  <si>
    <t>73</t>
  </si>
  <si>
    <t>Stat</t>
  </si>
  <si>
    <t>@Benthos Description</t>
  </si>
  <si>
    <t>Sheet11</t>
  </si>
  <si>
    <t>@Benthos Evolution</t>
  </si>
  <si>
    <t>Sheet12</t>
  </si>
  <si>
    <t>CV</t>
    <phoneticPr fontId="0" type="noConversion"/>
  </si>
  <si>
    <t>2012-Mbere_1</t>
  </si>
  <si>
    <t>2012_146</t>
  </si>
  <si>
    <t>2012-Mbere_2</t>
  </si>
  <si>
    <t>2012_147</t>
  </si>
  <si>
    <t>2012-Mbere_3</t>
  </si>
  <si>
    <t>2012_148</t>
  </si>
  <si>
    <t>2012-Mbere_4</t>
  </si>
  <si>
    <t>2012_149</t>
  </si>
  <si>
    <t>2012_150</t>
  </si>
  <si>
    <t>2012_151</t>
  </si>
  <si>
    <t>2012_152</t>
  </si>
  <si>
    <t>2012-Kanga Daa_3</t>
  </si>
  <si>
    <t>2012-Ever Prosperity_2</t>
  </si>
  <si>
    <t>2012_163</t>
  </si>
  <si>
    <t>2012-Ever Prosperity_3</t>
  </si>
  <si>
    <t>2012_164</t>
  </si>
  <si>
    <t>2012-Ever Prosperity_4</t>
  </si>
  <si>
    <t>Nom de famille Observateur</t>
  </si>
  <si>
    <t>Code Pays</t>
  </si>
  <si>
    <t>Degré Latitude Secteur</t>
  </si>
  <si>
    <t>Minute Latitude Secteur</t>
  </si>
  <si>
    <t>Secondes Latitude Secteur</t>
  </si>
  <si>
    <t>Orientation Latitude Secteur</t>
  </si>
  <si>
    <t>Degrés Longitude Secteur</t>
  </si>
  <si>
    <t>Minutes Longitude Secteur</t>
  </si>
  <si>
    <t>Infrastructure cotière</t>
  </si>
  <si>
    <t>Destruction Physique</t>
  </si>
  <si>
    <t>Activités sub aquatiques</t>
  </si>
  <si>
    <t>Site de Pêche</t>
  </si>
  <si>
    <t>MES (mg/L)</t>
  </si>
  <si>
    <t>[Fish_Intermediate_corrigée.xls]A!</t>
  </si>
  <si>
    <t>Vérification Importation Data Fish_Intermediate</t>
  </si>
  <si>
    <t>Country_ID</t>
  </si>
  <si>
    <t>Campagne en cours</t>
  </si>
  <si>
    <t>NCLI</t>
  </si>
  <si>
    <t>Source</t>
  </si>
  <si>
    <t>devient</t>
  </si>
  <si>
    <t>Contrôle des classes présentes</t>
  </si>
  <si>
    <t>Pb double identifiant Station_ID</t>
  </si>
  <si>
    <t>Otf</t>
    <phoneticPr fontId="0" type="noConversion"/>
  </si>
  <si>
    <t>CVf</t>
    <phoneticPr fontId="0" type="noConversion"/>
  </si>
  <si>
    <t>HCBarc</t>
    <phoneticPr fontId="0" type="noConversion"/>
  </si>
  <si>
    <t>HCMarc</t>
    <phoneticPr fontId="0" type="noConversion"/>
  </si>
  <si>
    <t>HCOarc</t>
    <phoneticPr fontId="0" type="noConversion"/>
  </si>
  <si>
    <t>Bonne Anse</t>
    <phoneticPr fontId="5" type="noConversion"/>
  </si>
  <si>
    <t>Name Fish</t>
  </si>
  <si>
    <t>Classt</t>
  </si>
  <si>
    <t>Name Classe</t>
  </si>
  <si>
    <t>Vide1</t>
  </si>
  <si>
    <t>Scientific Name</t>
  </si>
  <si>
    <t>Moara</t>
    <phoneticPr fontId="5" type="noConversion"/>
  </si>
  <si>
    <t>Distance d'une rivière (km)</t>
  </si>
  <si>
    <t>Distance d'une population (km)</t>
  </si>
  <si>
    <t>Distance d'un estuaire (km)</t>
  </si>
  <si>
    <t>Notes Site</t>
  </si>
  <si>
    <t>Nom_BDD_RORC</t>
    <phoneticPr fontId="12" type="noConversion"/>
  </si>
  <si>
    <t>Maitre</t>
    <phoneticPr fontId="12" type="noConversion"/>
  </si>
  <si>
    <t>Mbere</t>
    <phoneticPr fontId="12" type="noConversion"/>
  </si>
  <si>
    <t>Tiari</t>
  </si>
  <si>
    <t>2012_005</t>
  </si>
  <si>
    <t>Ever Prosperity</t>
  </si>
  <si>
    <t>Récif de Balade</t>
  </si>
  <si>
    <t>Récif Frangeant Amos</t>
  </si>
  <si>
    <t>Plateau d'Amos</t>
  </si>
  <si>
    <t>Nouville</t>
  </si>
  <si>
    <t>Maître</t>
  </si>
  <si>
    <t>Ricaudy</t>
  </si>
  <si>
    <t>2012-Akaia_3</t>
  </si>
  <si>
    <t>2012_012</t>
  </si>
  <si>
    <t>2012-Akaia_4</t>
  </si>
  <si>
    <t>2012_013</t>
  </si>
  <si>
    <t>2012-Ile verte_1</t>
  </si>
  <si>
    <t>2012_014</t>
  </si>
  <si>
    <t>2012-Ile verte_2</t>
  </si>
  <si>
    <t>2012_015</t>
  </si>
  <si>
    <t>2012-Ile verte_3</t>
  </si>
  <si>
    <t>Autre</t>
    <phoneticPr fontId="16" type="noConversion"/>
  </si>
  <si>
    <t>Abiotique</t>
    <phoneticPr fontId="16" type="noConversion"/>
  </si>
  <si>
    <t>Feuille de Préférences Classes BD_Benthos</t>
  </si>
  <si>
    <t>#1</t>
  </si>
  <si>
    <t>#2</t>
  </si>
  <si>
    <t>#3</t>
  </si>
  <si>
    <t>OFF</t>
  </si>
  <si>
    <t>CV</t>
  </si>
  <si>
    <t>HCBf</t>
  </si>
  <si>
    <t>2012-Siande_4</t>
  </si>
  <si>
    <t>2012_153</t>
  </si>
  <si>
    <t>2012-Nouville_1</t>
  </si>
  <si>
    <t>2012_154</t>
  </si>
  <si>
    <t>2012-Nouville_2</t>
  </si>
  <si>
    <t>Distance de la côte (km)</t>
  </si>
  <si>
    <t>Yate</t>
  </si>
  <si>
    <t>Yate</t>
    <phoneticPr fontId="12" type="noConversion"/>
  </si>
  <si>
    <t>Ile des Pins</t>
  </si>
  <si>
    <t>2012-Nouville_4</t>
  </si>
  <si>
    <t>2012_157</t>
  </si>
  <si>
    <t>2012-Maitre_1</t>
  </si>
  <si>
    <t>2012_158</t>
  </si>
  <si>
    <t>2012-Maitre_2</t>
  </si>
  <si>
    <t>2012_159</t>
  </si>
  <si>
    <t>2012-Maitre_3</t>
  </si>
  <si>
    <t>2012_160</t>
  </si>
  <si>
    <t>2012-Maitre_4</t>
  </si>
  <si>
    <t>2012_165</t>
  </si>
  <si>
    <t>2012-Ricaudy_1</t>
  </si>
  <si>
    <t>2012_166</t>
  </si>
  <si>
    <t>2012-Ricaudy_2</t>
  </si>
  <si>
    <t>2012_167</t>
  </si>
  <si>
    <t>2012-Ricaudy_3</t>
  </si>
  <si>
    <t>Pouembout</t>
    <phoneticPr fontId="0" type="noConversion"/>
  </si>
  <si>
    <t>Sp_15</t>
  </si>
  <si>
    <t>Koniene</t>
    <phoneticPr fontId="0" type="noConversion"/>
  </si>
  <si>
    <t>Plateau de Koniene</t>
  </si>
  <si>
    <t>Sp_16</t>
  </si>
  <si>
    <t>ND</t>
  </si>
  <si>
    <t>Fausse passe de Pouembout</t>
  </si>
  <si>
    <t>Sp_17</t>
  </si>
  <si>
    <t>Province Iles</t>
  </si>
  <si>
    <t>Secondes Longitude Station</t>
  </si>
  <si>
    <t>Orientation Longitude Station</t>
  </si>
  <si>
    <t>Dégats Bateau</t>
  </si>
  <si>
    <t>Autre dégats</t>
  </si>
  <si>
    <t>Pêche à la dynamite</t>
  </si>
  <si>
    <t>Filets de pêche</t>
  </si>
  <si>
    <t>Dechets</t>
  </si>
  <si>
    <t>Prénom Observateur</t>
  </si>
  <si>
    <t>Niveau Observateur</t>
  </si>
  <si>
    <t>Organisation Observateur</t>
  </si>
  <si>
    <t>Adresse Observateur</t>
  </si>
  <si>
    <t>Site</t>
  </si>
  <si>
    <t>Station</t>
  </si>
  <si>
    <t>CV</t>
    <phoneticPr fontId="0" type="noConversion"/>
  </si>
  <si>
    <t>HCBf</t>
    <phoneticPr fontId="0" type="noConversion"/>
  </si>
  <si>
    <t>HCMf</t>
    <phoneticPr fontId="0" type="noConversion"/>
  </si>
  <si>
    <t>HCOf</t>
    <phoneticPr fontId="0" type="noConversion"/>
  </si>
  <si>
    <t>HCTf</t>
    <phoneticPr fontId="0" type="noConversion"/>
  </si>
  <si>
    <t>Profondeur Précise</t>
  </si>
  <si>
    <t>Largeur Réplicat Poisson</t>
  </si>
  <si>
    <t>RBf</t>
    <phoneticPr fontId="0" type="noConversion"/>
  </si>
  <si>
    <t>SDf</t>
    <phoneticPr fontId="0" type="noConversion"/>
  </si>
  <si>
    <t>Prony</t>
    <phoneticPr fontId="5" type="noConversion"/>
  </si>
  <si>
    <t>Casy</t>
    <phoneticPr fontId="5" type="noConversion"/>
  </si>
  <si>
    <t>ATTENTION, si le nom n'est pas utilisé en tant que valeur de tri ou de comptage au sein des formules, NE PAS LE REMPLACER. Merci</t>
  </si>
  <si>
    <t>Nom corrigé</t>
  </si>
  <si>
    <t>Info Feuille du classeur</t>
  </si>
  <si>
    <t>Vide_1</t>
  </si>
  <si>
    <t>Vide_2</t>
  </si>
  <si>
    <t>Vide_3</t>
  </si>
  <si>
    <t>Hienghene</t>
    <phoneticPr fontId="0" type="noConversion"/>
  </si>
  <si>
    <t>Koulnoue</t>
    <phoneticPr fontId="0" type="noConversion"/>
  </si>
  <si>
    <t>Koulnoué</t>
  </si>
  <si>
    <t>Hiengabat</t>
    <phoneticPr fontId="0" type="noConversion"/>
  </si>
  <si>
    <t>Ilot Hiengabat</t>
  </si>
  <si>
    <t>Sp_10</t>
  </si>
  <si>
    <t>Sheet14</t>
  </si>
  <si>
    <t>Préfs_Sites</t>
  </si>
  <si>
    <t>Sheet10</t>
  </si>
  <si>
    <t>Sheet3</t>
  </si>
  <si>
    <t>Sp_06</t>
  </si>
  <si>
    <t>Sp_07</t>
  </si>
  <si>
    <t>Sp_08</t>
  </si>
  <si>
    <t>Sp_09</t>
  </si>
  <si>
    <t>Feuille de Préférences Sites BD_Benthos</t>
  </si>
  <si>
    <t>2012_016</t>
  </si>
  <si>
    <t>2012-Ile verte_4</t>
  </si>
  <si>
    <t>2012_017</t>
  </si>
  <si>
    <t>2012-Siande_1</t>
  </si>
  <si>
    <t>2012_018</t>
  </si>
  <si>
    <t>2012-Siande_2</t>
  </si>
  <si>
    <t>2012_019</t>
  </si>
  <si>
    <t>2012-Siande_3</t>
  </si>
  <si>
    <t>2012_020</t>
  </si>
  <si>
    <t>Renvoi de la campagne en cours =&gt;</t>
  </si>
  <si>
    <t>03c</t>
  </si>
  <si>
    <t>Format Numérotation de ligne des saisie 2001_001</t>
  </si>
  <si>
    <t>CV</t>
    <phoneticPr fontId="5" type="noConversion"/>
  </si>
  <si>
    <t>Sheet7</t>
  </si>
  <si>
    <t>Sheet8</t>
  </si>
  <si>
    <t>Sheet9</t>
  </si>
  <si>
    <t>Sheet15</t>
  </si>
  <si>
    <t>Entrées</t>
  </si>
  <si>
    <t>Rés_ini</t>
  </si>
  <si>
    <t>Rés_Stat_Col</t>
  </si>
  <si>
    <t>BD_annuelles_Benthos</t>
  </si>
  <si>
    <t>2012_184</t>
  </si>
  <si>
    <t>2012-Kanga Daa_4</t>
  </si>
  <si>
    <t>2012_185</t>
  </si>
  <si>
    <t>2012-Daa Kouguie_1</t>
  </si>
  <si>
    <t>2012_186</t>
  </si>
  <si>
    <t>2012-Daa Kouguie_2</t>
  </si>
  <si>
    <t>2012_187</t>
  </si>
  <si>
    <t>2012-Daa Kouguie_3</t>
  </si>
  <si>
    <t>2012_188</t>
  </si>
  <si>
    <t>2012-Daa Kouguie_4</t>
  </si>
  <si>
    <t>Secondes Longitude Secteur</t>
  </si>
  <si>
    <t>Orientation Longitude Secteur</t>
  </si>
  <si>
    <t>Zone Protegée</t>
  </si>
  <si>
    <t>Type de Récif</t>
  </si>
  <si>
    <t>Degrés Latitude Site</t>
  </si>
  <si>
    <t>Minute Latitude Site</t>
  </si>
  <si>
    <t>Secondes Latitude Site</t>
  </si>
  <si>
    <t>Orientation Latitude Site</t>
  </si>
  <si>
    <t>Degrés Longitude Site</t>
  </si>
  <si>
    <t>Minute Longitude Site</t>
  </si>
  <si>
    <t>Secondes Longitude Site</t>
  </si>
  <si>
    <t>Orientation Longitude Site</t>
  </si>
  <si>
    <t>Azote (micro mol / L )</t>
  </si>
  <si>
    <t>Nitrate (micro mol / L )</t>
  </si>
  <si>
    <t>Phosphate (micro mol / L )</t>
  </si>
  <si>
    <t>Silicate (micro mol / L )</t>
  </si>
  <si>
    <t>Identifiant Site</t>
  </si>
  <si>
    <t>Identifiant Station</t>
  </si>
  <si>
    <t>Cible</t>
  </si>
  <si>
    <t>Date de l'Observation</t>
  </si>
  <si>
    <t>Code Niveau</t>
  </si>
  <si>
    <t>sample_ID Fish_Obs</t>
  </si>
  <si>
    <t>Station_ID</t>
  </si>
  <si>
    <t>sample_ID</t>
  </si>
  <si>
    <t>Vérif</t>
  </si>
  <si>
    <t># Name</t>
  </si>
  <si>
    <t>Short Name</t>
  </si>
  <si>
    <t>Family</t>
  </si>
  <si>
    <t>Code Protocole</t>
  </si>
  <si>
    <t>ID Observateur</t>
  </si>
  <si>
    <t>(size 0-5cm)</t>
  </si>
  <si>
    <t>(size 6-15cm)</t>
  </si>
  <si>
    <t>(size 16-30cm)</t>
  </si>
  <si>
    <t>2012-Da Moa_4</t>
  </si>
  <si>
    <t>2012_277</t>
  </si>
  <si>
    <t>2012_278</t>
  </si>
  <si>
    <t>2012_279</t>
  </si>
  <si>
    <t>2012_280</t>
  </si>
  <si>
    <t>2012-Bonne Anse_1</t>
  </si>
  <si>
    <t>2012_006</t>
  </si>
  <si>
    <t>2012-Bonne Anse_2</t>
  </si>
  <si>
    <t>2012_007</t>
  </si>
  <si>
    <t>2012-Bonne Anse_3</t>
  </si>
  <si>
    <t>Barrière Interne</t>
  </si>
  <si>
    <t>Bordure Faille</t>
  </si>
  <si>
    <t>Base Nautique</t>
  </si>
  <si>
    <t>Récif Mbéré</t>
  </si>
  <si>
    <t>Ilot Signal</t>
  </si>
  <si>
    <t>2013-Bekwe_1</t>
  </si>
  <si>
    <t>2013-Bekwe_2</t>
  </si>
  <si>
    <t>2013-Bekwe_3</t>
  </si>
  <si>
    <t>2013-Bekwe_4</t>
  </si>
  <si>
    <t>2013_169</t>
  </si>
  <si>
    <t>2013_170</t>
  </si>
  <si>
    <t>2013_171</t>
  </si>
  <si>
    <t>2013_172</t>
  </si>
  <si>
    <t>2013_173</t>
  </si>
  <si>
    <t>2013_174</t>
  </si>
  <si>
    <t>2013_175</t>
  </si>
  <si>
    <t>2013_176</t>
  </si>
  <si>
    <t>2013_177</t>
  </si>
  <si>
    <t>2013-Paradis_1</t>
  </si>
  <si>
    <t>2013_178</t>
  </si>
  <si>
    <t>2013-Paradis_2</t>
  </si>
  <si>
    <t>2013_179</t>
  </si>
  <si>
    <t>2013-Paradis_3</t>
  </si>
  <si>
    <t>2013_180</t>
  </si>
  <si>
    <t>2013-Paradis_4</t>
  </si>
  <si>
    <t>2013_181</t>
  </si>
  <si>
    <t>2013-Kanga Daa_1</t>
  </si>
  <si>
    <t>2013_182</t>
  </si>
  <si>
    <t>2013-Kanga Daa_2</t>
  </si>
  <si>
    <t>2013_183</t>
  </si>
  <si>
    <t>2013-Kanga Daa_3</t>
  </si>
  <si>
    <t>2013_184</t>
  </si>
  <si>
    <t>2013-Kanga Daa_4</t>
  </si>
  <si>
    <t>Ile des Pins</t>
    <phoneticPr fontId="12" type="noConversion"/>
  </si>
  <si>
    <t>Bekwe</t>
  </si>
  <si>
    <t>Bekwe</t>
    <phoneticPr fontId="12" type="noConversion"/>
  </si>
  <si>
    <t>Passe de Toméo</t>
  </si>
  <si>
    <t>Paradis</t>
  </si>
  <si>
    <t>Paradis</t>
    <phoneticPr fontId="12" type="noConversion"/>
  </si>
  <si>
    <t>Kanga Daa</t>
  </si>
  <si>
    <t>Kanga Daa</t>
    <phoneticPr fontId="12" type="noConversion"/>
  </si>
  <si>
    <t>Daa Kouguie</t>
  </si>
  <si>
    <t>Daa Kouguie</t>
    <phoneticPr fontId="12" type="noConversion"/>
  </si>
  <si>
    <t>Luengoni</t>
    <phoneticPr fontId="0" type="noConversion"/>
  </si>
  <si>
    <t>Sp_18</t>
  </si>
  <si>
    <t>404093A</t>
  </si>
  <si>
    <t>Sp_19</t>
  </si>
  <si>
    <t>Vide4</t>
  </si>
  <si>
    <t>Santal</t>
    <phoneticPr fontId="0" type="noConversion"/>
  </si>
  <si>
    <t>Nom Graph</t>
  </si>
  <si>
    <t>Index Graph</t>
  </si>
  <si>
    <t>Sheet1</t>
  </si>
  <si>
    <t>Calc</t>
  </si>
  <si>
    <t>Sheet13</t>
  </si>
  <si>
    <t>todolist</t>
  </si>
  <si>
    <t>Sheet24</t>
  </si>
  <si>
    <t>Dev</t>
  </si>
  <si>
    <t>Sheet2</t>
  </si>
  <si>
    <t>Préfs_Classes</t>
  </si>
  <si>
    <t>NCLI12403072A</t>
  </si>
  <si>
    <t>ok</t>
  </si>
  <si>
    <t>correct</t>
  </si>
  <si>
    <t>Entrez Nom</t>
  </si>
  <si>
    <t>Entrer la campagne considérée =&gt;</t>
  </si>
  <si>
    <t>Feuille developer</t>
  </si>
  <si>
    <t>(active les macro de gestion externe de la base)</t>
  </si>
  <si>
    <t>Macro de modification d'un nom au sein de la base</t>
  </si>
  <si>
    <t>Nom incorrect</t>
  </si>
  <si>
    <t>2012_008</t>
  </si>
  <si>
    <t>2012-Bonne Anse_4</t>
  </si>
  <si>
    <t>2012_009</t>
  </si>
  <si>
    <t>2012-Akaia_1</t>
  </si>
  <si>
    <t>2012_010</t>
  </si>
  <si>
    <t>2012-Akaia_2</t>
  </si>
  <si>
    <t>Ville Observateur</t>
  </si>
  <si>
    <t>Code Postal</t>
  </si>
  <si>
    <t xml:space="preserve">Téléphone </t>
  </si>
  <si>
    <t>Fax</t>
  </si>
  <si>
    <t>Mail</t>
  </si>
  <si>
    <t>Notes Observateur</t>
  </si>
  <si>
    <t>Longueur Réplicat Poisson</t>
  </si>
  <si>
    <t>Zone récifal</t>
  </si>
  <si>
    <t>Chabron</t>
  </si>
  <si>
    <t>N'De</t>
  </si>
  <si>
    <t>2013_001</t>
  </si>
  <si>
    <t>2013-Casy_1</t>
  </si>
  <si>
    <t>2013_002</t>
  </si>
  <si>
    <t>2013-Casy_2</t>
  </si>
  <si>
    <t>2013_003</t>
  </si>
  <si>
    <t>2013-Casy_3</t>
  </si>
  <si>
    <t>2013_004</t>
  </si>
  <si>
    <t>2013-Casy_4</t>
  </si>
  <si>
    <t>2013_005</t>
  </si>
  <si>
    <t>2013-Bonne Anse_1</t>
  </si>
  <si>
    <t>2013_006</t>
  </si>
  <si>
    <t>2013-Bonne Anse_2</t>
  </si>
  <si>
    <t>2013_007</t>
  </si>
  <si>
    <t>2013-Bonne Anse_3</t>
  </si>
  <si>
    <t>2013_008</t>
  </si>
  <si>
    <t>2013-Bonne Anse_4</t>
  </si>
  <si>
    <t>2013_017</t>
  </si>
  <si>
    <t>2013-Siande_1</t>
  </si>
  <si>
    <t>2013_018</t>
  </si>
  <si>
    <t>2013-Siande_2</t>
  </si>
  <si>
    <t>2013_019</t>
  </si>
  <si>
    <t>2013-Siande_3</t>
  </si>
  <si>
    <t>2013_020</t>
  </si>
  <si>
    <t>2013-Siande_4</t>
  </si>
  <si>
    <t>2013_021</t>
  </si>
  <si>
    <t>2013-Moara_1</t>
  </si>
  <si>
    <t>2013_022</t>
  </si>
  <si>
    <t>2013-Moara_2</t>
  </si>
  <si>
    <t>2013_023</t>
  </si>
  <si>
    <t>2013-Moara_3</t>
  </si>
  <si>
    <t>2013_024</t>
  </si>
  <si>
    <t>2013-Moara_4</t>
  </si>
  <si>
    <t>2013_033</t>
  </si>
  <si>
    <t>2013-Koulnoue_1</t>
  </si>
  <si>
    <t>2013_034</t>
  </si>
  <si>
    <t>2013-Koulnoue_2</t>
  </si>
  <si>
    <t>2013_035</t>
  </si>
  <si>
    <t>2013-Koulnoue_3</t>
  </si>
  <si>
    <t>2013_036</t>
  </si>
  <si>
    <t>2013-Koulnoue_4</t>
  </si>
  <si>
    <t>2013_037</t>
  </si>
  <si>
    <t>2013-Hiengabat_1</t>
  </si>
  <si>
    <t>2013_038</t>
  </si>
  <si>
    <t>2013-Hiengabat_2</t>
  </si>
  <si>
    <t>2013_039</t>
  </si>
  <si>
    <t>2013-Hiengabat_3</t>
  </si>
  <si>
    <t>2013_040</t>
  </si>
  <si>
    <t>2013-Hiengabat_4</t>
  </si>
  <si>
    <t>2013_041</t>
  </si>
  <si>
    <t>2013-Donga Hienga_1</t>
  </si>
  <si>
    <t>2013_042</t>
  </si>
  <si>
    <t>2013-Donga Hienga_2</t>
  </si>
  <si>
    <t>2013_043</t>
  </si>
  <si>
    <t>2012-Ricaudy_4</t>
  </si>
  <si>
    <t>2012_169</t>
  </si>
  <si>
    <t>2012-Bekwe_1</t>
  </si>
  <si>
    <t>2012_170</t>
  </si>
  <si>
    <t>2012-Bekwe_2</t>
  </si>
  <si>
    <t>2012_171</t>
  </si>
  <si>
    <t>2012-Bekwe_3</t>
  </si>
  <si>
    <t>2012_172</t>
  </si>
  <si>
    <t>2012-Bekwe_4</t>
  </si>
  <si>
    <t>2012_173</t>
  </si>
  <si>
    <t>2012_174</t>
  </si>
  <si>
    <t>2012_175</t>
  </si>
  <si>
    <t>2012_176</t>
  </si>
  <si>
    <t>2012_177</t>
  </si>
  <si>
    <t>2012-Paradis_1</t>
  </si>
  <si>
    <t>2012_178</t>
  </si>
  <si>
    <t>2012-Paradis_2</t>
  </si>
  <si>
    <t>2012_179</t>
  </si>
  <si>
    <t>2012-Paradis_3</t>
  </si>
  <si>
    <t>2012_180</t>
  </si>
  <si>
    <t>2012-Paradis_4</t>
  </si>
  <si>
    <t>2012_181</t>
  </si>
  <si>
    <t>2012-Kanga Daa_1</t>
  </si>
  <si>
    <t>2012_182</t>
  </si>
  <si>
    <t>2012-Kanga Daa_2</t>
  </si>
  <si>
    <t>2012_183</t>
  </si>
  <si>
    <t>Ile Ouen</t>
  </si>
  <si>
    <t>Ile Ouen</t>
    <phoneticPr fontId="12" type="noConversion"/>
  </si>
  <si>
    <t>Baie du Pilote</t>
  </si>
  <si>
    <t>Da Moa</t>
  </si>
  <si>
    <t>Da Moa</t>
    <phoneticPr fontId="12" type="noConversion"/>
  </si>
  <si>
    <t>Da Kumbé</t>
  </si>
  <si>
    <t>2012_269</t>
  </si>
  <si>
    <t>2012_270</t>
  </si>
  <si>
    <t>2012_271</t>
  </si>
  <si>
    <t>2012_272</t>
  </si>
  <si>
    <t>2012_273</t>
  </si>
  <si>
    <t>2012-Da Moa_1</t>
  </si>
  <si>
    <t>2012_274</t>
  </si>
  <si>
    <t>2012-Da Moa_2</t>
  </si>
  <si>
    <t>2012_275</t>
  </si>
  <si>
    <t>2012-Da Moa_3</t>
  </si>
  <si>
    <t>2012_276</t>
  </si>
  <si>
    <t>2013_123</t>
  </si>
  <si>
    <t>2013_124</t>
  </si>
  <si>
    <t>2013_125</t>
  </si>
  <si>
    <t>2013_126</t>
  </si>
  <si>
    <t>2013_127</t>
  </si>
  <si>
    <t>2013_128</t>
  </si>
  <si>
    <t>2013_129</t>
  </si>
  <si>
    <t>2013-Base Nautique_1</t>
  </si>
  <si>
    <t>2013_130</t>
  </si>
  <si>
    <t>2013-Base Nautique_2</t>
  </si>
  <si>
    <t>2013_131</t>
  </si>
  <si>
    <t>2013-Base Nautique_3</t>
  </si>
  <si>
    <t>2013_132</t>
  </si>
  <si>
    <t>2013-Base Nautique_4</t>
  </si>
  <si>
    <t>2013_133</t>
  </si>
  <si>
    <t>2013_134</t>
  </si>
  <si>
    <t>2013_135</t>
  </si>
  <si>
    <t>2013_136</t>
  </si>
  <si>
    <t>2013_141</t>
  </si>
  <si>
    <t>2013_142</t>
  </si>
  <si>
    <t>2013_143</t>
  </si>
  <si>
    <t>2013_144</t>
  </si>
  <si>
    <t>2013_145</t>
  </si>
  <si>
    <t>2013-Mbere_1</t>
  </si>
  <si>
    <t>2013_146</t>
  </si>
  <si>
    <t>2013-Mbere_2</t>
  </si>
  <si>
    <t>2013_147</t>
  </si>
  <si>
    <t>2013-Mbere_3</t>
  </si>
  <si>
    <t>2013_148</t>
  </si>
  <si>
    <t>2013-Mbere_4</t>
  </si>
  <si>
    <t>2013_161</t>
  </si>
  <si>
    <t>2013-Ever Prosperity_1</t>
  </si>
  <si>
    <t>2013_162</t>
  </si>
  <si>
    <t>2013-Ever Prosperity_2</t>
  </si>
  <si>
    <t>2013_185</t>
  </si>
  <si>
    <t>2013-Daa Kouguie_1</t>
  </si>
  <si>
    <t>2013_186</t>
  </si>
  <si>
    <t>2013-Daa Kouguie_2</t>
  </si>
  <si>
    <t>2013_187</t>
  </si>
  <si>
    <t>2013-Daa Kouguie_3</t>
  </si>
  <si>
    <t>2013_188</t>
  </si>
  <si>
    <t>2013-Daa Kouguie_4</t>
  </si>
  <si>
    <t>2013_189</t>
  </si>
  <si>
    <t>2013_190</t>
  </si>
  <si>
    <t>2013_191</t>
  </si>
  <si>
    <t>2013_192</t>
  </si>
  <si>
    <t>2013_193</t>
  </si>
  <si>
    <t>2013-Da Moa_1</t>
  </si>
  <si>
    <t>2013_194</t>
  </si>
  <si>
    <t>2013-Da Moa_2</t>
  </si>
  <si>
    <t>2013_195</t>
  </si>
  <si>
    <t>2013-Da Moa_3</t>
  </si>
  <si>
    <t>2013_196</t>
  </si>
  <si>
    <t>2013-Da Moa_4</t>
  </si>
  <si>
    <t>2013_197</t>
  </si>
  <si>
    <t>2013_198</t>
  </si>
  <si>
    <t>2013_199</t>
  </si>
  <si>
    <t>2013_200</t>
  </si>
  <si>
    <t>2013_201</t>
  </si>
  <si>
    <t>2013-Daa Yetaii_1</t>
  </si>
  <si>
    <t>2013_202</t>
  </si>
  <si>
    <t>2013-Daa Yetaii_2</t>
  </si>
  <si>
    <t>2013_203</t>
  </si>
  <si>
    <t>2013-Daa Yetaii_3</t>
  </si>
  <si>
    <t>2013_204</t>
  </si>
  <si>
    <t>2013-Daa Yetaii_4</t>
  </si>
  <si>
    <t>2013_101</t>
  </si>
  <si>
    <t>2013-Ilot Tibarama_1</t>
  </si>
  <si>
    <t>2013_102</t>
  </si>
  <si>
    <t>2013-Ilot Tibarama_2</t>
  </si>
  <si>
    <t>2013_103</t>
  </si>
  <si>
    <t>2013-Ilot Tibarama_3</t>
  </si>
  <si>
    <t>2013_104</t>
  </si>
  <si>
    <t>2013-Ilot Tibarama_4</t>
  </si>
  <si>
    <t>Bancs du Nord</t>
  </si>
  <si>
    <t>Mont Dore</t>
  </si>
  <si>
    <t>Baie des Citrons</t>
  </si>
  <si>
    <t>2013-Nouville_1</t>
  </si>
  <si>
    <t>2013_154</t>
  </si>
  <si>
    <t>2013-Nouville_2</t>
  </si>
  <si>
    <t>2013_155</t>
  </si>
  <si>
    <t>2013-Nouville_3</t>
  </si>
  <si>
    <t>2013_156</t>
  </si>
  <si>
    <t>2013-Nouville_4</t>
  </si>
  <si>
    <t>2013_165</t>
  </si>
  <si>
    <t>2013-Ricaudy_1</t>
  </si>
  <si>
    <t>2013_166</t>
  </si>
  <si>
    <t>2013-Ricaudy_2</t>
  </si>
  <si>
    <t>2013_167</t>
  </si>
  <si>
    <t>2013-Ricaudy_3</t>
  </si>
  <si>
    <t>2013_168</t>
  </si>
  <si>
    <t>2013-Ricaudy_4</t>
  </si>
  <si>
    <t>2013_209</t>
  </si>
  <si>
    <t>2013-Seche Croissant_1</t>
  </si>
  <si>
    <t>2013_210</t>
  </si>
  <si>
    <t>2013-Seche Croissant_2</t>
  </si>
  <si>
    <t>2013_211</t>
  </si>
  <si>
    <t>2013-Seche Croissant_3</t>
  </si>
  <si>
    <t>2013_212</t>
  </si>
  <si>
    <t>2013-Seche Croissant_4</t>
  </si>
  <si>
    <t>2013_225</t>
  </si>
  <si>
    <t>2013_226</t>
  </si>
  <si>
    <t>2013_227</t>
  </si>
  <si>
    <t>2013_228</t>
  </si>
  <si>
    <t>2013_157</t>
  </si>
  <si>
    <t>2013-Maitre_1</t>
  </si>
  <si>
    <t>2013_158</t>
  </si>
  <si>
    <t>2013-Maitre_2</t>
  </si>
  <si>
    <t>2013_159</t>
  </si>
  <si>
    <t>2013-Maitre_3</t>
  </si>
  <si>
    <t>2013_160</t>
  </si>
  <si>
    <t>2013-Maitre_4</t>
  </si>
  <si>
    <t>2013_013</t>
  </si>
  <si>
    <t>2013-Ile verte_1</t>
  </si>
  <si>
    <t>2013_014</t>
  </si>
  <si>
    <t>2013-Ile verte_2</t>
  </si>
  <si>
    <t>2013_015</t>
  </si>
  <si>
    <t>2013-Ile verte_3</t>
  </si>
  <si>
    <t>2013_016</t>
  </si>
  <si>
    <t>2013-Ile verte_4</t>
  </si>
  <si>
    <t>2013_025</t>
  </si>
  <si>
    <t>2013-Donga Hienga_3</t>
  </si>
  <si>
    <t>2013_044</t>
  </si>
  <si>
    <t>2013-Donga Hienga_4</t>
  </si>
  <si>
    <t>2013_045</t>
  </si>
  <si>
    <t>2013-Grimault_1</t>
  </si>
  <si>
    <t>2013_046</t>
  </si>
  <si>
    <t>2013-Grimault_2</t>
  </si>
  <si>
    <t>2013_047</t>
  </si>
  <si>
    <t>2013-Grimault_3</t>
  </si>
  <si>
    <t>2013_048</t>
  </si>
  <si>
    <t>2013-Grimault_4</t>
  </si>
  <si>
    <t>2013_053</t>
  </si>
  <si>
    <t>2013-Beco_1</t>
  </si>
  <si>
    <t>2013_054</t>
  </si>
  <si>
    <t>2013-Beco_2</t>
  </si>
  <si>
    <t>2013_055</t>
  </si>
  <si>
    <t>2013-Beco_3</t>
  </si>
  <si>
    <t>2013_056</t>
  </si>
  <si>
    <t>2013-Beco_4</t>
  </si>
  <si>
    <t>2013_061</t>
  </si>
  <si>
    <t>2013-Koniene_1</t>
  </si>
  <si>
    <t>2013_062</t>
  </si>
  <si>
    <t>2013-Koniene_2</t>
  </si>
  <si>
    <t>2013_063</t>
  </si>
  <si>
    <t>2013-Koniene_3</t>
  </si>
  <si>
    <t>2013_064</t>
  </si>
  <si>
    <t>2013-Koniene_4</t>
  </si>
  <si>
    <t>2013_065</t>
  </si>
  <si>
    <t>2013_066</t>
  </si>
  <si>
    <t>2013_067</t>
  </si>
  <si>
    <t>2013_068</t>
  </si>
  <si>
    <t>2013_069</t>
  </si>
  <si>
    <t>2013_070</t>
  </si>
  <si>
    <t>2013_071</t>
  </si>
  <si>
    <t>2013_072</t>
  </si>
  <si>
    <t>2013_073</t>
  </si>
  <si>
    <t>2013_074</t>
  </si>
  <si>
    <t>2013_075</t>
  </si>
  <si>
    <t>2013_076</t>
  </si>
  <si>
    <t>2013_121</t>
  </si>
  <si>
    <t>2013_122</t>
  </si>
  <si>
    <t>2013_026</t>
  </si>
  <si>
    <t>2013_027</t>
  </si>
  <si>
    <t>2013_028</t>
  </si>
  <si>
    <t>2013_029</t>
  </si>
  <si>
    <t>2013_030</t>
  </si>
  <si>
    <t>2013_031</t>
  </si>
  <si>
    <t>2013_032</t>
  </si>
  <si>
    <t>2013_077</t>
  </si>
  <si>
    <t>2013-Jinek_1</t>
  </si>
  <si>
    <t>2013_078</t>
  </si>
  <si>
    <t>2013-Jinek_2</t>
  </si>
  <si>
    <t>2013_079</t>
  </si>
  <si>
    <t>2013-Jinek_3</t>
  </si>
  <si>
    <t>2013_080</t>
  </si>
  <si>
    <t>2013-Jinek_4</t>
  </si>
  <si>
    <t>2013_081</t>
  </si>
  <si>
    <t>2013_082</t>
  </si>
  <si>
    <t>2013_083</t>
  </si>
  <si>
    <t>2013_084</t>
  </si>
  <si>
    <t>2013_085</t>
  </si>
  <si>
    <t>2013_086</t>
  </si>
  <si>
    <t>2013_087</t>
  </si>
  <si>
    <t>2013_088</t>
  </si>
  <si>
    <t>2013_089</t>
  </si>
  <si>
    <t>2013-Qanono_1</t>
  </si>
  <si>
    <t>2013_090</t>
  </si>
  <si>
    <t>2013-Qanono_2</t>
  </si>
  <si>
    <t>2013_091</t>
  </si>
  <si>
    <t>2013-Qanono_3</t>
  </si>
  <si>
    <t>2013_092</t>
  </si>
  <si>
    <t>2013-Qanono_4</t>
  </si>
  <si>
    <t>2013_093</t>
  </si>
  <si>
    <t>2013-Wé port_1</t>
  </si>
  <si>
    <t>2013_094</t>
  </si>
  <si>
    <t>2013-Wé port_2</t>
  </si>
  <si>
    <t>2013_095</t>
  </si>
  <si>
    <t>2013-Wé port_3</t>
  </si>
  <si>
    <t>2013_096</t>
  </si>
  <si>
    <t>2013-Wé port_4</t>
  </si>
  <si>
    <t>2013_163</t>
  </si>
  <si>
    <t>2013-Ever Prosperity_3</t>
  </si>
  <si>
    <t>2013_164</t>
  </si>
  <si>
    <t>2013-Ever Prosperity_4</t>
  </si>
  <si>
    <t>2013_205</t>
  </si>
  <si>
    <t>2013-Baie des Citrons_1</t>
  </si>
  <si>
    <t>2013_206</t>
  </si>
  <si>
    <t>2013-Baie des Citrons_2</t>
  </si>
  <si>
    <t>2013_207</t>
  </si>
  <si>
    <t>2013-Baie des Citrons_3</t>
  </si>
  <si>
    <t>2013_208</t>
  </si>
  <si>
    <t>2013-Baie des Citrons_4</t>
  </si>
  <si>
    <t>2013_213</t>
  </si>
  <si>
    <t>2013_214</t>
  </si>
  <si>
    <t>2013_215</t>
  </si>
  <si>
    <t>2013_216</t>
  </si>
  <si>
    <t>2013_217</t>
  </si>
  <si>
    <t>2013_218</t>
  </si>
  <si>
    <t>2013_219</t>
  </si>
  <si>
    <t>2013_220</t>
  </si>
  <si>
    <t>2013_221</t>
  </si>
  <si>
    <t>2013-Bancs du Nord_1</t>
  </si>
  <si>
    <t>2013_222</t>
  </si>
  <si>
    <t>2013-Bancs du Nord_2</t>
  </si>
  <si>
    <t>2013_223</t>
  </si>
  <si>
    <t>2013-Bancs du Nord_3</t>
  </si>
  <si>
    <t>2013_224</t>
  </si>
  <si>
    <t>2013-Bancs du Nord_4</t>
  </si>
  <si>
    <t>Seche Croissant</t>
  </si>
  <si>
    <t>Récif Tombo</t>
  </si>
  <si>
    <t>2013_049</t>
  </si>
  <si>
    <t>2013-Pindai_1</t>
  </si>
  <si>
    <t>2013_050</t>
  </si>
  <si>
    <t>2013-Pindai_2</t>
  </si>
  <si>
    <t>2013_051</t>
  </si>
  <si>
    <t>2013-Pindai_3</t>
  </si>
  <si>
    <t>2013_052</t>
  </si>
  <si>
    <t>2013-Pindai_4</t>
  </si>
  <si>
    <t>2013_137</t>
  </si>
  <si>
    <t>2013-Tiari_1</t>
  </si>
  <si>
    <t>2013_138</t>
  </si>
  <si>
    <t>2013-Tiari_2</t>
  </si>
  <si>
    <t>2013_139</t>
  </si>
  <si>
    <t>2013-Tiari_3</t>
  </si>
  <si>
    <t>2013_140</t>
  </si>
  <si>
    <t>2013-Tiari_4</t>
  </si>
  <si>
    <t>2013_153</t>
  </si>
  <si>
    <t>2014_001</t>
  </si>
  <si>
    <t>2014-Casy_1</t>
  </si>
  <si>
    <t>2014_002</t>
  </si>
  <si>
    <t>2014-Casy_2</t>
  </si>
  <si>
    <t>2014_003</t>
  </si>
  <si>
    <t>2014-Casy_3</t>
  </si>
  <si>
    <t>2014_004</t>
  </si>
  <si>
    <t>2014-Casy_4</t>
  </si>
  <si>
    <t>2014_005</t>
  </si>
  <si>
    <t>2014-Bonne Anse_1</t>
  </si>
  <si>
    <t>2014_006</t>
  </si>
  <si>
    <t>2014-Bonne Anse_2</t>
  </si>
  <si>
    <t>2014_007</t>
  </si>
  <si>
    <t>2014-Bonne Anse_3</t>
  </si>
  <si>
    <t>2014_008</t>
  </si>
  <si>
    <t>2014-Bonne Anse_4</t>
  </si>
  <si>
    <t>2014_013</t>
  </si>
  <si>
    <t>2014_014</t>
  </si>
  <si>
    <t>2014_015</t>
  </si>
  <si>
    <t>2014_016</t>
  </si>
  <si>
    <t>2014_017</t>
  </si>
  <si>
    <t>2014_018</t>
  </si>
  <si>
    <t>2014_019</t>
  </si>
  <si>
    <t>2014_020</t>
  </si>
  <si>
    <t>2014_021</t>
  </si>
  <si>
    <t>2014_022</t>
  </si>
  <si>
    <t>2014_023</t>
  </si>
  <si>
    <t>2014_024</t>
  </si>
  <si>
    <t>2014_025</t>
  </si>
  <si>
    <t>2014_026</t>
  </si>
  <si>
    <t>2014_027</t>
  </si>
  <si>
    <t>2014_028</t>
  </si>
  <si>
    <t>2014_029</t>
  </si>
  <si>
    <t>2014_030</t>
  </si>
  <si>
    <t>2014_031</t>
  </si>
  <si>
    <t>2014_032</t>
  </si>
  <si>
    <t>2014_037</t>
  </si>
  <si>
    <t>2014-Hiengabat_1</t>
  </si>
  <si>
    <t>2014_038</t>
  </si>
  <si>
    <t>2014-Hiengabat_2</t>
  </si>
  <si>
    <t>2014_039</t>
  </si>
  <si>
    <t>2014-Hiengabat_3</t>
  </si>
  <si>
    <t>2014_040</t>
  </si>
  <si>
    <t>2014-Hiengabat_4</t>
  </si>
  <si>
    <t>2014_041</t>
  </si>
  <si>
    <t>2014-Donga Hienga_1</t>
  </si>
  <si>
    <t>2014_042</t>
  </si>
  <si>
    <t>2014-Donga Hienga_2</t>
  </si>
  <si>
    <t>2014_043</t>
  </si>
  <si>
    <t>2014-Donga Hienga_3</t>
  </si>
  <si>
    <t>2014_044</t>
  </si>
  <si>
    <t>2014-Donga Hienga_4</t>
  </si>
  <si>
    <t>2014_045</t>
  </si>
  <si>
    <t>2014-Grimault_1</t>
  </si>
  <si>
    <t>2014_046</t>
  </si>
  <si>
    <t>2014-Grimault_2</t>
  </si>
  <si>
    <t>2014_047</t>
  </si>
  <si>
    <t>2014-Grimault_3</t>
  </si>
  <si>
    <t>2014_048</t>
  </si>
  <si>
    <t>2014-Grimault_4</t>
  </si>
  <si>
    <t>2014_049</t>
  </si>
  <si>
    <t>2014_050</t>
  </si>
  <si>
    <t>2014_051</t>
  </si>
  <si>
    <t>2014_052</t>
  </si>
  <si>
    <t>2014_053</t>
  </si>
  <si>
    <t>2014-Beco_1</t>
  </si>
  <si>
    <t>2014_054</t>
  </si>
  <si>
    <t>2014-Beco_2</t>
  </si>
  <si>
    <t>2014_055</t>
  </si>
  <si>
    <t>2014-Beco_3</t>
  </si>
  <si>
    <t>2014_056</t>
  </si>
  <si>
    <t>2014-Beco_4</t>
  </si>
  <si>
    <t>2014_061</t>
  </si>
  <si>
    <t>2014_062</t>
  </si>
  <si>
    <t>2014_063</t>
  </si>
  <si>
    <t>2014_064</t>
  </si>
  <si>
    <t>2014_065</t>
  </si>
  <si>
    <t>2014_066</t>
  </si>
  <si>
    <t>2014_067</t>
  </si>
  <si>
    <t>2014_068</t>
  </si>
  <si>
    <t>2014_069</t>
  </si>
  <si>
    <t>2014_070</t>
  </si>
  <si>
    <t>2014_071</t>
  </si>
  <si>
    <t>2014_072</t>
  </si>
  <si>
    <t>2014_073</t>
  </si>
  <si>
    <t>2014_074</t>
  </si>
  <si>
    <t>2014_075</t>
  </si>
  <si>
    <t>2014_076</t>
  </si>
  <si>
    <t>2014_077</t>
  </si>
  <si>
    <t>2014-Jinek_1</t>
  </si>
  <si>
    <t>2014_078</t>
  </si>
  <si>
    <t>2014-Jinek_2</t>
  </si>
  <si>
    <t>2014_079</t>
  </si>
  <si>
    <t>2014-Jinek_3</t>
  </si>
  <si>
    <t>2014_080</t>
  </si>
  <si>
    <t>2014-Jinek_4</t>
  </si>
  <si>
    <t>2014_081</t>
  </si>
  <si>
    <t>2014_082</t>
  </si>
  <si>
    <t>2014_083</t>
  </si>
  <si>
    <t>2014_084</t>
  </si>
  <si>
    <t>2014_085</t>
  </si>
  <si>
    <t>2014_086</t>
  </si>
  <si>
    <t>2014_087</t>
  </si>
  <si>
    <t>2014_088</t>
  </si>
  <si>
    <t>2014_089</t>
  </si>
  <si>
    <t>2014_090</t>
  </si>
  <si>
    <t>2014_091</t>
  </si>
  <si>
    <t>2014_092</t>
  </si>
  <si>
    <t>2014_093</t>
  </si>
  <si>
    <t>2014-Wé port_1</t>
  </si>
  <si>
    <t>2014_094</t>
  </si>
  <si>
    <t>2014-Wé port_2</t>
  </si>
  <si>
    <t>2014_095</t>
  </si>
  <si>
    <t>2014-Wé port_3</t>
  </si>
  <si>
    <t>2014_096</t>
  </si>
  <si>
    <t>2014-Wé port_4</t>
  </si>
  <si>
    <t>2014_097</t>
  </si>
  <si>
    <t>2014_098</t>
  </si>
  <si>
    <t>2014_099</t>
  </si>
  <si>
    <t>2014_100</t>
  </si>
  <si>
    <t>2014_101</t>
  </si>
  <si>
    <t>2014_102</t>
  </si>
  <si>
    <t>2014_103</t>
  </si>
  <si>
    <t>2014_104</t>
  </si>
  <si>
    <t>2014_105</t>
  </si>
  <si>
    <t>2014_106</t>
  </si>
  <si>
    <t>2014_107</t>
  </si>
  <si>
    <t>2014_108</t>
  </si>
  <si>
    <t>2014_109</t>
  </si>
  <si>
    <t>2014_110</t>
  </si>
  <si>
    <t>2014_111</t>
  </si>
  <si>
    <t>2014_112</t>
  </si>
  <si>
    <t>2014_113</t>
  </si>
  <si>
    <t>2014-Cardinale Sud_1</t>
  </si>
  <si>
    <t>2014_114</t>
  </si>
  <si>
    <t>2014-Cardinale Sud_2</t>
  </si>
  <si>
    <t>2014_115</t>
  </si>
  <si>
    <t>2014-Cardinale Sud_3</t>
  </si>
  <si>
    <t>2014_116</t>
  </si>
  <si>
    <t>2014-Cardinale Sud_4</t>
  </si>
  <si>
    <t>2014_117</t>
  </si>
  <si>
    <t>2014_118</t>
  </si>
  <si>
    <t>2014_119</t>
  </si>
  <si>
    <t>2014_120</t>
  </si>
  <si>
    <t>2014_121</t>
  </si>
  <si>
    <t>2014_122</t>
  </si>
  <si>
    <t>2014_123</t>
  </si>
  <si>
    <t>2014_124</t>
  </si>
  <si>
    <t>2014_125</t>
  </si>
  <si>
    <t>2014_126</t>
  </si>
  <si>
    <t>2014_127</t>
  </si>
  <si>
    <t>2014_128</t>
  </si>
  <si>
    <t>2014_129</t>
  </si>
  <si>
    <t>2014-Base Nautique_1</t>
  </si>
  <si>
    <t>2014_130</t>
  </si>
  <si>
    <t>2014-Base Nautique_2</t>
  </si>
  <si>
    <t>2014_131</t>
  </si>
  <si>
    <t>2014-Base Nautique_3</t>
  </si>
  <si>
    <t>2014_132</t>
  </si>
  <si>
    <t>2014-Base Nautique_4</t>
  </si>
  <si>
    <t>2014_145</t>
  </si>
  <si>
    <t>2014_146</t>
  </si>
  <si>
    <t>2014_147</t>
  </si>
  <si>
    <t>2014_148</t>
  </si>
  <si>
    <t>2014_149</t>
  </si>
  <si>
    <t>2014_150</t>
  </si>
  <si>
    <t>2014_151</t>
  </si>
  <si>
    <t>2014_152</t>
  </si>
  <si>
    <t>2014_153</t>
  </si>
  <si>
    <t>2014_154</t>
  </si>
  <si>
    <t>2014_155</t>
  </si>
  <si>
    <t>2014_156</t>
  </si>
  <si>
    <t>2014_157</t>
  </si>
  <si>
    <t>2014_158</t>
  </si>
  <si>
    <t>2014_159</t>
  </si>
  <si>
    <t>2014_160</t>
  </si>
  <si>
    <t>2014_161</t>
  </si>
  <si>
    <t>2014-Ever Prosperity_1</t>
  </si>
  <si>
    <t>2014_162</t>
  </si>
  <si>
    <t>2014-Ever Prosperity_2</t>
  </si>
  <si>
    <t>2014_163</t>
  </si>
  <si>
    <t>2014-Ever Prosperity_3</t>
  </si>
  <si>
    <t>2014_164</t>
  </si>
  <si>
    <t>2014-Ever Prosperity_4</t>
  </si>
  <si>
    <t>2014_165</t>
  </si>
  <si>
    <t>2014_166</t>
  </si>
  <si>
    <t>2014_167</t>
  </si>
  <si>
    <t>2014_168</t>
  </si>
  <si>
    <t>2014_169</t>
  </si>
  <si>
    <t>2014-Bekwe_1</t>
  </si>
  <si>
    <t>2014_170</t>
  </si>
  <si>
    <t>2014-Bekwe_2</t>
  </si>
  <si>
    <t>2014_171</t>
  </si>
  <si>
    <t>2014-Bekwe_3</t>
  </si>
  <si>
    <t>2014_172</t>
  </si>
  <si>
    <t>2014-Bekwe_4</t>
  </si>
  <si>
    <t>2014_173</t>
  </si>
  <si>
    <t>2014_174</t>
  </si>
  <si>
    <t>2014_175</t>
  </si>
  <si>
    <t>2014_176</t>
  </si>
  <si>
    <t>2014_177</t>
  </si>
  <si>
    <t>2014_178</t>
  </si>
  <si>
    <t>2014_179</t>
  </si>
  <si>
    <t>2014_180</t>
  </si>
  <si>
    <t>2014_181</t>
  </si>
  <si>
    <t>2014_182</t>
  </si>
  <si>
    <t>2014_183</t>
  </si>
  <si>
    <t>2014_184</t>
  </si>
  <si>
    <t>2014_185</t>
  </si>
  <si>
    <t>2014-Daa Kouguie_1</t>
  </si>
  <si>
    <t>2014_186</t>
  </si>
  <si>
    <t>2014-Daa Kouguie_2</t>
  </si>
  <si>
    <t>2014_187</t>
  </si>
  <si>
    <t>2014-Daa Kouguie_3</t>
  </si>
  <si>
    <t>2014_188</t>
  </si>
  <si>
    <t>2014-Daa Kouguie_4</t>
  </si>
  <si>
    <t>2014_189</t>
  </si>
  <si>
    <t>2014_190</t>
  </si>
  <si>
    <t>2014_191</t>
  </si>
  <si>
    <t>2014_192</t>
  </si>
  <si>
    <t>2014_193</t>
  </si>
  <si>
    <t>2014-Da Moa_1</t>
  </si>
  <si>
    <t>2014_194</t>
  </si>
  <si>
    <t>2014-Da Moa_2</t>
  </si>
  <si>
    <t>2014_195</t>
  </si>
  <si>
    <t>2014-Da Moa_3</t>
  </si>
  <si>
    <t>2014_196</t>
  </si>
  <si>
    <t>2014-Da Moa_4</t>
  </si>
  <si>
    <t>2014_197</t>
  </si>
  <si>
    <t>2014_198</t>
  </si>
  <si>
    <t>2014_199</t>
  </si>
  <si>
    <t>2014_200</t>
  </si>
  <si>
    <t>2014_201</t>
  </si>
  <si>
    <t>2014-Daa Yetaii_1</t>
  </si>
  <si>
    <t>2014_202</t>
  </si>
  <si>
    <t>2014-Daa Yetaii_2</t>
  </si>
  <si>
    <t>2014_203</t>
  </si>
  <si>
    <t>2014-Daa Yetaii_3</t>
  </si>
  <si>
    <t>2014_204</t>
  </si>
  <si>
    <t>2014-Daa Yetaii_4</t>
  </si>
  <si>
    <t>2014_205</t>
  </si>
  <si>
    <t>2014-Baie des Citrons_1</t>
  </si>
  <si>
    <t>2014_206</t>
  </si>
  <si>
    <t>2014-Baie des Citrons_2</t>
  </si>
  <si>
    <t>2014_207</t>
  </si>
  <si>
    <t>2014-Baie des Citrons_3</t>
  </si>
  <si>
    <t>2014_208</t>
  </si>
  <si>
    <t>2014-Baie des Citrons_4</t>
  </si>
  <si>
    <t>2014_209</t>
  </si>
  <si>
    <t>2014_210</t>
  </si>
  <si>
    <t>2014_211</t>
  </si>
  <si>
    <t>2014_212</t>
  </si>
  <si>
    <t>2014_213</t>
  </si>
  <si>
    <t>2014_214</t>
  </si>
  <si>
    <t>2014_215</t>
  </si>
  <si>
    <t>2014_216</t>
  </si>
  <si>
    <t>2014_217</t>
  </si>
  <si>
    <t>2014_218</t>
  </si>
  <si>
    <t>2014_219</t>
  </si>
  <si>
    <t>2014_220</t>
  </si>
  <si>
    <t>2014_221</t>
  </si>
  <si>
    <t>2014-Bancs du Nord_1</t>
  </si>
  <si>
    <t>2014_222</t>
  </si>
  <si>
    <t>2014-Bancs du Nord_2</t>
  </si>
  <si>
    <t>2014_223</t>
  </si>
  <si>
    <t>2014-Bancs du Nord_3</t>
  </si>
  <si>
    <t>2014_224</t>
  </si>
  <si>
    <t>2014-Bancs du Nord_4</t>
  </si>
  <si>
    <t>2014_225</t>
  </si>
  <si>
    <t>2014_226</t>
  </si>
  <si>
    <t>2014_227</t>
  </si>
  <si>
    <t>2014_228</t>
  </si>
  <si>
    <t>2014-Ile verte_1</t>
  </si>
  <si>
    <t>2014-Ile verte_2</t>
  </si>
  <si>
    <t>2014-Ile verte_3</t>
  </si>
  <si>
    <t>2014-Ile verte_4</t>
  </si>
  <si>
    <t>2014-Moara_1</t>
  </si>
  <si>
    <t>2014-Moara_2</t>
  </si>
  <si>
    <t>2014-Moara_3</t>
  </si>
  <si>
    <t>2014-Moara_4</t>
  </si>
  <si>
    <t>2014-Pindai_1</t>
  </si>
  <si>
    <t>2014-Pindai_2</t>
  </si>
  <si>
    <t>2014-Pindai_3</t>
  </si>
  <si>
    <t>2014-Pindai_4</t>
  </si>
  <si>
    <t>2014-Seche Croissant_1</t>
  </si>
  <si>
    <t>2014-Seche Croissant_2</t>
  </si>
  <si>
    <t>2014-Seche Croissant_3</t>
  </si>
  <si>
    <t>2014-Seche Croissant_4</t>
  </si>
  <si>
    <t>2014-Koniene_1</t>
  </si>
  <si>
    <t>2014-Koniene_2</t>
  </si>
  <si>
    <t>2014-Koniene_3</t>
  </si>
  <si>
    <t>2014-Koniene_4</t>
  </si>
  <si>
    <t>2014-Qanono_1</t>
  </si>
  <si>
    <t>2014-Qanono_2</t>
  </si>
  <si>
    <t>2014-Qanono_3</t>
  </si>
  <si>
    <t>2014-Qanono_4</t>
  </si>
  <si>
    <t>2014-Kendec_1</t>
  </si>
  <si>
    <t>2014-Kendec_2</t>
  </si>
  <si>
    <t>2014-Kendec_3</t>
  </si>
  <si>
    <t>2014-Kendec_4</t>
  </si>
  <si>
    <t>2014-Passe en S_1</t>
  </si>
  <si>
    <t>2014-Passe en S_2</t>
  </si>
  <si>
    <t>2014-Passe en S_3</t>
  </si>
  <si>
    <t>2014-Passe en S_4</t>
  </si>
  <si>
    <t>2014-Ilot Tibarama_1</t>
  </si>
  <si>
    <t>2014-Ilot Tibarama_2</t>
  </si>
  <si>
    <t>2014-Ilot Tibarama_3</t>
  </si>
  <si>
    <t>2014-Ilot Tibarama_4</t>
  </si>
  <si>
    <t>2014-Ilot Rat_1</t>
  </si>
  <si>
    <t>2014-Ilot Rat_2</t>
  </si>
  <si>
    <t>2014-Ilot Rat_3</t>
  </si>
  <si>
    <t>2014-Ilot Rat_4</t>
  </si>
  <si>
    <t>2014-Mbere_1</t>
  </si>
  <si>
    <t>2014-Mbere_2</t>
  </si>
  <si>
    <t>2014-Mbere_3</t>
  </si>
  <si>
    <t>2014-Mbere_4</t>
  </si>
  <si>
    <t>2014-Nouville_1</t>
  </si>
  <si>
    <t>2014-Nouville_2</t>
  </si>
  <si>
    <t>2014-Nouville_3</t>
  </si>
  <si>
    <t>2014-Nouville_4</t>
  </si>
  <si>
    <t>2014-Maitre_1</t>
  </si>
  <si>
    <t>2014-Maitre_2</t>
  </si>
  <si>
    <t>2014-Maitre_3</t>
  </si>
  <si>
    <t>2014-Maitre_4</t>
  </si>
  <si>
    <t>2014-Ricaudy_1</t>
  </si>
  <si>
    <t>2014-Ricaudy_2</t>
  </si>
  <si>
    <t>2014-Ricaudy_3</t>
  </si>
  <si>
    <t>2014-Ricaudy_4</t>
  </si>
  <si>
    <t>2014-Paradis_1</t>
  </si>
  <si>
    <t>2014-Paradis_2</t>
  </si>
  <si>
    <t>2014-Paradis_3</t>
  </si>
  <si>
    <t>2014-Paradis_4</t>
  </si>
  <si>
    <t>2014-Kanga Daa_1</t>
  </si>
  <si>
    <t>2014-Kanga Daa_2</t>
  </si>
  <si>
    <t>2014-Kanga Daa_3</t>
  </si>
  <si>
    <t>2014-Kanga Daa_4</t>
  </si>
  <si>
    <t>2014-Siande_1</t>
  </si>
  <si>
    <t>2014-Siande_2</t>
  </si>
  <si>
    <t>2014-Siande_3</t>
  </si>
  <si>
    <t>2014-Siande_4</t>
  </si>
  <si>
    <t>2015_013</t>
  </si>
  <si>
    <t>2015-Ile verte_1</t>
  </si>
  <si>
    <t>2015_014</t>
  </si>
  <si>
    <t>2015-Ile verte_2</t>
  </si>
  <si>
    <t>2015_015</t>
  </si>
  <si>
    <t>2015-Ile verte_3</t>
  </si>
  <si>
    <t>2015_016</t>
  </si>
  <si>
    <t>2015-Ile verte_4</t>
  </si>
  <si>
    <t>2015_017</t>
  </si>
  <si>
    <t>2015-Siande_1</t>
  </si>
  <si>
    <t>2015_018</t>
  </si>
  <si>
    <t>2015-Siande_2</t>
  </si>
  <si>
    <t>2015_019</t>
  </si>
  <si>
    <t>2015-Siande_3</t>
  </si>
  <si>
    <t>2015_020</t>
  </si>
  <si>
    <t>2015-Siande_4</t>
  </si>
  <si>
    <t>2015_025</t>
  </si>
  <si>
    <t>2015_026</t>
  </si>
  <si>
    <t>2015_027</t>
  </si>
  <si>
    <t>2015_028</t>
  </si>
  <si>
    <t>2015_033</t>
  </si>
  <si>
    <t>2015-Koulnoue_1</t>
  </si>
  <si>
    <t>2015_034</t>
  </si>
  <si>
    <t>2015-Koulnoue_2</t>
  </si>
  <si>
    <t>2015_035</t>
  </si>
  <si>
    <t>2015-Koulnoue_3</t>
  </si>
  <si>
    <t>2015_036</t>
  </si>
  <si>
    <t>2015-Koulnoue_4</t>
  </si>
  <si>
    <t>2015_037</t>
  </si>
  <si>
    <t>2015-Hiengabat_1</t>
  </si>
  <si>
    <t>2015_038</t>
  </si>
  <si>
    <t>2015-Hiengabat_2</t>
  </si>
  <si>
    <t>2015_039</t>
  </si>
  <si>
    <t>2015-Hiengabat_3</t>
  </si>
  <si>
    <t>2015_040</t>
  </si>
  <si>
    <t>2015-Hiengabat_4</t>
  </si>
  <si>
    <t>2015_049</t>
  </si>
  <si>
    <t>2015-Pindai_1</t>
  </si>
  <si>
    <t>2015_050</t>
  </si>
  <si>
    <t>2015-Pindai_2</t>
  </si>
  <si>
    <t>2015_051</t>
  </si>
  <si>
    <t>2015-Pindai_3</t>
  </si>
  <si>
    <t>2015_052</t>
  </si>
  <si>
    <t>2015-Pindai_4</t>
  </si>
  <si>
    <t>2015_061</t>
  </si>
  <si>
    <t>2015-Koniene_1</t>
  </si>
  <si>
    <t>2015_062</t>
  </si>
  <si>
    <t>2015-Koniene_2</t>
  </si>
  <si>
    <t>2015_063</t>
  </si>
  <si>
    <t>2015-Koniene_3</t>
  </si>
  <si>
    <t>2015_064</t>
  </si>
  <si>
    <t>2015-Koniene_4</t>
  </si>
  <si>
    <t>2015_069</t>
  </si>
  <si>
    <t>2015_070</t>
  </si>
  <si>
    <t>2015_071</t>
  </si>
  <si>
    <t>2015_072</t>
  </si>
  <si>
    <t>2015_073</t>
  </si>
  <si>
    <t>2015_074</t>
  </si>
  <si>
    <t>2015_075</t>
  </si>
  <si>
    <t>2015_076</t>
  </si>
  <si>
    <t>2015_077</t>
  </si>
  <si>
    <t>2015-Jinek_1</t>
  </si>
  <si>
    <t>2015_078</t>
  </si>
  <si>
    <t>2015-Jinek_2</t>
  </si>
  <si>
    <t>2015_079</t>
  </si>
  <si>
    <t>2015-Jinek_3</t>
  </si>
  <si>
    <t>2015_080</t>
  </si>
  <si>
    <t>2015-Jinek_4</t>
  </si>
  <si>
    <t>2015_081</t>
  </si>
  <si>
    <t>2015_082</t>
  </si>
  <si>
    <t>2015_083</t>
  </si>
  <si>
    <t>2015_084</t>
  </si>
  <si>
    <t>2015_085</t>
  </si>
  <si>
    <t>2015_086</t>
  </si>
  <si>
    <t>2015_087</t>
  </si>
  <si>
    <t>2015_088</t>
  </si>
  <si>
    <t>2015_093</t>
  </si>
  <si>
    <t>2015_094</t>
  </si>
  <si>
    <t>2015_095</t>
  </si>
  <si>
    <t>2015_096</t>
  </si>
  <si>
    <t>2015_097</t>
  </si>
  <si>
    <t>2015-Passe en S_1</t>
  </si>
  <si>
    <t>2015_098</t>
  </si>
  <si>
    <t>2015-Passe en S_2</t>
  </si>
  <si>
    <t>2015_099</t>
  </si>
  <si>
    <t>2015-Passe en S_3</t>
  </si>
  <si>
    <t>2015_100</t>
  </si>
  <si>
    <t>2015-Passe en S_4</t>
  </si>
  <si>
    <t>2015_101</t>
  </si>
  <si>
    <t>2015-Ilot Tibarama_1</t>
  </si>
  <si>
    <t>2015_102</t>
  </si>
  <si>
    <t>2015-Ilot Tibarama_2</t>
  </si>
  <si>
    <t>2015_103</t>
  </si>
  <si>
    <t>2015-Ilot Tibarama_3</t>
  </si>
  <si>
    <t>2015_104</t>
  </si>
  <si>
    <t>2015-Ilot Tibarama_4</t>
  </si>
  <si>
    <t>2015_109</t>
  </si>
  <si>
    <t>2015-Kendec_1</t>
  </si>
  <si>
    <t>2015_110</t>
  </si>
  <si>
    <t>2015-Kendec_2</t>
  </si>
  <si>
    <t>2015_111</t>
  </si>
  <si>
    <t>2015-Kendec_3</t>
  </si>
  <si>
    <t>2015_112</t>
  </si>
  <si>
    <t>2015-Kendec_4</t>
  </si>
  <si>
    <t>2015_117</t>
  </si>
  <si>
    <t>2015-Ilot Rat_1</t>
  </si>
  <si>
    <t>2015_118</t>
  </si>
  <si>
    <t>2015-Ilot Rat_2</t>
  </si>
  <si>
    <t>2015_119</t>
  </si>
  <si>
    <t>2015-Ilot Rat_3</t>
  </si>
  <si>
    <t>2015_120</t>
  </si>
  <si>
    <t>2015-Ilot Rat_4</t>
  </si>
  <si>
    <t>2015_145</t>
  </si>
  <si>
    <t>2015-Mbere_1</t>
  </si>
  <si>
    <t>2015_146</t>
  </si>
  <si>
    <t>2015-Mbere_2</t>
  </si>
  <si>
    <t>2015_147</t>
  </si>
  <si>
    <t>2015-Mbere_3</t>
  </si>
  <si>
    <t>2015_148</t>
  </si>
  <si>
    <t>2015-Mbere_4</t>
  </si>
  <si>
    <t>2015_149</t>
  </si>
  <si>
    <t>2015_150</t>
  </si>
  <si>
    <t>2015_151</t>
  </si>
  <si>
    <t>2015_152</t>
  </si>
  <si>
    <t>2015_153</t>
  </si>
  <si>
    <t>2015-Nouville_1</t>
  </si>
  <si>
    <t>2015_154</t>
  </si>
  <si>
    <t>2015-Nouville_2</t>
  </si>
  <si>
    <t>2015_155</t>
  </si>
  <si>
    <t>2015-Nouville_3</t>
  </si>
  <si>
    <t>2015_156</t>
  </si>
  <si>
    <t>2015-Nouville_4</t>
  </si>
  <si>
    <t>2015_157</t>
  </si>
  <si>
    <t>2015-Maitre_1</t>
  </si>
  <si>
    <t>2015_158</t>
  </si>
  <si>
    <t>2015-Maitre_2</t>
  </si>
  <si>
    <t>2015_159</t>
  </si>
  <si>
    <t>2015-Maitre_3</t>
  </si>
  <si>
    <t>2015_160</t>
  </si>
  <si>
    <t>2015-Maitre_4</t>
  </si>
  <si>
    <t>2015_165</t>
  </si>
  <si>
    <t>2015-Ricaudy_1</t>
  </si>
  <si>
    <t>2015_166</t>
  </si>
  <si>
    <t>2015-Ricaudy_2</t>
  </si>
  <si>
    <t>2015_167</t>
  </si>
  <si>
    <t>2015-Ricaudy_3</t>
  </si>
  <si>
    <t>2015_168</t>
  </si>
  <si>
    <t>2015-Ricaudy_4</t>
  </si>
  <si>
    <t>2015_173</t>
  </si>
  <si>
    <t>2015_174</t>
  </si>
  <si>
    <t>2015_175</t>
  </si>
  <si>
    <t>2015_176</t>
  </si>
  <si>
    <t>2015_177</t>
  </si>
  <si>
    <t>2015-Paradis_1</t>
  </si>
  <si>
    <t>2015_178</t>
  </si>
  <si>
    <t>2015-Paradis_2</t>
  </si>
  <si>
    <t>2015_179</t>
  </si>
  <si>
    <t>2015-Paradis_3</t>
  </si>
  <si>
    <t>2015_180</t>
  </si>
  <si>
    <t>2015-Paradis_4</t>
  </si>
  <si>
    <t>2015_181</t>
  </si>
  <si>
    <t>2015-Kanga Daa_1</t>
  </si>
  <si>
    <t>2015_182</t>
  </si>
  <si>
    <t>2015-Kanga Daa_2</t>
  </si>
  <si>
    <t>2015_183</t>
  </si>
  <si>
    <t>2015-Kanga Daa_3</t>
  </si>
  <si>
    <t>2015_184</t>
  </si>
  <si>
    <t>2015-Kanga Daa_4</t>
  </si>
  <si>
    <t>2015_001</t>
  </si>
  <si>
    <t>2015-Casy_1</t>
  </si>
  <si>
    <t>2015_002</t>
  </si>
  <si>
    <t>2015-Casy_2</t>
  </si>
  <si>
    <t>2015_003</t>
  </si>
  <si>
    <t>2015-Casy_3</t>
  </si>
  <si>
    <t>2015_004</t>
  </si>
  <si>
    <t>2015-Casy_4</t>
  </si>
  <si>
    <t>2015_005</t>
  </si>
  <si>
    <t>2015-Bonne Anse_1</t>
  </si>
  <si>
    <t>2015_006</t>
  </si>
  <si>
    <t>2015-Bonne Anse_2</t>
  </si>
  <si>
    <t>2015_007</t>
  </si>
  <si>
    <t>2015-Bonne Anse_3</t>
  </si>
  <si>
    <t>2015_008</t>
  </si>
  <si>
    <t>2015-Bonne Anse_4</t>
  </si>
  <si>
    <t>2015_009</t>
  </si>
  <si>
    <t>2015-Akaia_1</t>
  </si>
  <si>
    <t>2015_010</t>
  </si>
  <si>
    <t>2015-Akaia_2</t>
  </si>
  <si>
    <t>2015_011</t>
  </si>
  <si>
    <t>2015-Akaia_3</t>
  </si>
  <si>
    <t>2015_012</t>
  </si>
  <si>
    <t>2015-Akaia_4</t>
  </si>
  <si>
    <t>2015_029</t>
  </si>
  <si>
    <t>2015_030</t>
  </si>
  <si>
    <t>2015_031</t>
  </si>
  <si>
    <t>2015_032</t>
  </si>
  <si>
    <t>2015_041</t>
  </si>
  <si>
    <t>2015-Donga Hienga_1</t>
  </si>
  <si>
    <t>2015_042</t>
  </si>
  <si>
    <t>2015-Donga Hienga_2</t>
  </si>
  <si>
    <t>2015_043</t>
  </si>
  <si>
    <t>2015-Donga Hienga_3</t>
  </si>
  <si>
    <t>2015_044</t>
  </si>
  <si>
    <t>2015-Donga Hienga_4</t>
  </si>
  <si>
    <t>2015_045</t>
  </si>
  <si>
    <t>2015-Grimault_1</t>
  </si>
  <si>
    <t>2015_046</t>
  </si>
  <si>
    <t>2015-Grimault_2</t>
  </si>
  <si>
    <t>2015_047</t>
  </si>
  <si>
    <t>2015-Grimault_3</t>
  </si>
  <si>
    <t>2015_048</t>
  </si>
  <si>
    <t>2015-Grimault_4</t>
  </si>
  <si>
    <t>2015_053</t>
  </si>
  <si>
    <t>2015-Beco_1</t>
  </si>
  <si>
    <t>2015_054</t>
  </si>
  <si>
    <t>2015-Beco_2</t>
  </si>
  <si>
    <t>2015_055</t>
  </si>
  <si>
    <t>2015-Beco_3</t>
  </si>
  <si>
    <t>2015_056</t>
  </si>
  <si>
    <t>2015-Beco_4</t>
  </si>
  <si>
    <t>2015_065</t>
  </si>
  <si>
    <t>2015_066</t>
  </si>
  <si>
    <t>2015_067</t>
  </si>
  <si>
    <t>2015_068</t>
  </si>
  <si>
    <t>2015_105</t>
  </si>
  <si>
    <t>2015_106</t>
  </si>
  <si>
    <t>2015_107</t>
  </si>
  <si>
    <t>2015_108</t>
  </si>
  <si>
    <t>2015_113</t>
  </si>
  <si>
    <t>2015-Cardinale Sud_1</t>
  </si>
  <si>
    <t>2015_114</t>
  </si>
  <si>
    <t>2015-Cardinale Sud_2</t>
  </si>
  <si>
    <t>2015_115</t>
  </si>
  <si>
    <t>2015-Cardinale Sud_3</t>
  </si>
  <si>
    <t>2015_116</t>
  </si>
  <si>
    <t>2015-Cardinale Sud_4</t>
  </si>
  <si>
    <t>2015_121</t>
  </si>
  <si>
    <t>2015_122</t>
  </si>
  <si>
    <t>2015_123</t>
  </si>
  <si>
    <t>2015_124</t>
  </si>
  <si>
    <t>2015_125</t>
  </si>
  <si>
    <t>2015_126</t>
  </si>
  <si>
    <t>2015_127</t>
  </si>
  <si>
    <t>2015_128</t>
  </si>
  <si>
    <t>2015_129</t>
  </si>
  <si>
    <t>2015-Base Nautique_1</t>
  </si>
  <si>
    <t>2015_130</t>
  </si>
  <si>
    <t>2015-Base Nautique_2</t>
  </si>
  <si>
    <t>2015_131</t>
  </si>
  <si>
    <t>2015-Base Nautique_3</t>
  </si>
  <si>
    <t>2015_132</t>
  </si>
  <si>
    <t>2015-Base Nautique_4</t>
  </si>
  <si>
    <t>2015_161</t>
  </si>
  <si>
    <t>2015-Ever Prosperity_1</t>
  </si>
  <si>
    <t>2015_162</t>
  </si>
  <si>
    <t>2015-Ever Prosperity_2</t>
  </si>
  <si>
    <t>2015_163</t>
  </si>
  <si>
    <t>2015-Ever Prosperity_3</t>
  </si>
  <si>
    <t>2015_164</t>
  </si>
  <si>
    <t>2015-Ever Prosperity_4</t>
  </si>
  <si>
    <t>2015_169</t>
  </si>
  <si>
    <t>2015-Bekwe_1</t>
  </si>
  <si>
    <t>2015_170</t>
  </si>
  <si>
    <t>2015-Bekwe_2</t>
  </si>
  <si>
    <t>2015_171</t>
  </si>
  <si>
    <t>2015-Bekwe_3</t>
  </si>
  <si>
    <t>2015_172</t>
  </si>
  <si>
    <t>2015-Bekwe_4</t>
  </si>
  <si>
    <t>2015_185</t>
  </si>
  <si>
    <t>2015-Daa Kouguie_1</t>
  </si>
  <si>
    <t>2015_186</t>
  </si>
  <si>
    <t>2015-Daa Kouguie_2</t>
  </si>
  <si>
    <t>2015_187</t>
  </si>
  <si>
    <t>2015-Daa Kouguie_3</t>
  </si>
  <si>
    <t>2015_188</t>
  </si>
  <si>
    <t>2015-Daa Kouguie_4</t>
  </si>
  <si>
    <t>2015_189</t>
  </si>
  <si>
    <t>2015_190</t>
  </si>
  <si>
    <t>2015_191</t>
  </si>
  <si>
    <t>2015_192</t>
  </si>
  <si>
    <t>2015_193</t>
  </si>
  <si>
    <t>2015-Da Moa_1</t>
  </si>
  <si>
    <t>2015_194</t>
  </si>
  <si>
    <t>2015-Da Moa_2</t>
  </si>
  <si>
    <t>2015_195</t>
  </si>
  <si>
    <t>2015-Da Moa_3</t>
  </si>
  <si>
    <t>2015_196</t>
  </si>
  <si>
    <t>2015-Da Moa_4</t>
  </si>
  <si>
    <t>2015_197</t>
  </si>
  <si>
    <t>2015_198</t>
  </si>
  <si>
    <t>2015_199</t>
  </si>
  <si>
    <t>2015_200</t>
  </si>
  <si>
    <t>2015_201</t>
  </si>
  <si>
    <t>2015-Daa Yetaii_1</t>
  </si>
  <si>
    <t>2015_202</t>
  </si>
  <si>
    <t>2015-Daa Yetaii_2</t>
  </si>
  <si>
    <t>2015_203</t>
  </si>
  <si>
    <t>2015-Daa Yetaii_3</t>
  </si>
  <si>
    <t>2015_204</t>
  </si>
  <si>
    <t>2015-Daa Yetaii_4</t>
  </si>
  <si>
    <t>Healthy</t>
  </si>
  <si>
    <t>Bleached</t>
  </si>
  <si>
    <t>2015_205</t>
  </si>
  <si>
    <t>2015-Baie des Citrons_1</t>
  </si>
  <si>
    <t>2015_206</t>
  </si>
  <si>
    <t>2015-Baie des Citrons_2</t>
  </si>
  <si>
    <t>2015_207</t>
  </si>
  <si>
    <t>2015-Baie des Citrons_3</t>
  </si>
  <si>
    <t>2015_208</t>
  </si>
  <si>
    <t>2015-Baie des Citrons_4</t>
  </si>
  <si>
    <t>2015_209</t>
  </si>
  <si>
    <t>2015-Seche Croissant_1</t>
  </si>
  <si>
    <t>2015_210</t>
  </si>
  <si>
    <t>2015-Seche Croissant_2</t>
  </si>
  <si>
    <t>2015_211</t>
  </si>
  <si>
    <t>2015-Seche Croissant_3</t>
  </si>
  <si>
    <t>2015_212</t>
  </si>
  <si>
    <t>2015-Seche Croissant_4</t>
  </si>
  <si>
    <t>2015_213</t>
  </si>
  <si>
    <t>2015_214</t>
  </si>
  <si>
    <t>2015_215</t>
  </si>
  <si>
    <t>2015_216</t>
  </si>
  <si>
    <t>2015_217</t>
  </si>
  <si>
    <t>2015_218</t>
  </si>
  <si>
    <t>2015_219</t>
  </si>
  <si>
    <t>2015_220</t>
  </si>
  <si>
    <t>2015_221</t>
  </si>
  <si>
    <t>2015-Bancs du Nord_1</t>
  </si>
  <si>
    <t>2015_222</t>
  </si>
  <si>
    <t>2015-Bancs du Nord_2</t>
  </si>
  <si>
    <t>2015_223</t>
  </si>
  <si>
    <t>2015-Bancs du Nord_3</t>
  </si>
  <si>
    <t>2015_224</t>
  </si>
  <si>
    <t>2015-Bancs du Nord_4</t>
  </si>
  <si>
    <t>2015_225</t>
  </si>
  <si>
    <t>2015_226</t>
  </si>
  <si>
    <t>2015_227</t>
  </si>
  <si>
    <t>2015_228</t>
  </si>
  <si>
    <t>2015_089</t>
  </si>
  <si>
    <t>2015-Qanono_1</t>
  </si>
  <si>
    <t>2015_090</t>
  </si>
  <si>
    <t>2015-Qanono_2</t>
  </si>
  <si>
    <t>2015_091</t>
  </si>
  <si>
    <t>2015-Qanono_3</t>
  </si>
  <si>
    <t>2015_092</t>
  </si>
  <si>
    <t>2015-Qanono_4</t>
  </si>
  <si>
    <t>2015_021</t>
  </si>
  <si>
    <t>2015-Moara_1</t>
  </si>
  <si>
    <t>2015_022</t>
  </si>
  <si>
    <t>2015-Moara_2</t>
  </si>
  <si>
    <t>2015_023</t>
  </si>
  <si>
    <t>2015-Moara_3</t>
  </si>
  <si>
    <t>2015_024</t>
  </si>
  <si>
    <t>2015-Moara_4</t>
  </si>
  <si>
    <t>Nepoui</t>
  </si>
  <si>
    <t>Poindimié</t>
  </si>
  <si>
    <t>Hienghène</t>
  </si>
  <si>
    <t>2016_001</t>
  </si>
  <si>
    <t>2016_002</t>
  </si>
  <si>
    <t>2016_003</t>
  </si>
  <si>
    <t>2016_004</t>
  </si>
  <si>
    <t>2016_005</t>
  </si>
  <si>
    <t>2016_006</t>
  </si>
  <si>
    <t>2016_007</t>
  </si>
  <si>
    <t>2016_008</t>
  </si>
  <si>
    <t>2016_149</t>
  </si>
  <si>
    <t>2016_150</t>
  </si>
  <si>
    <t>2016_151</t>
  </si>
  <si>
    <t>2016_152</t>
  </si>
  <si>
    <t>2016_153</t>
  </si>
  <si>
    <t>2016_154</t>
  </si>
  <si>
    <t>2016_155</t>
  </si>
  <si>
    <t>2016_156</t>
  </si>
  <si>
    <t>2016_157</t>
  </si>
  <si>
    <t>2016_158</t>
  </si>
  <si>
    <t>2016_159</t>
  </si>
  <si>
    <t>2016_160</t>
  </si>
  <si>
    <t>2016_165</t>
  </si>
  <si>
    <t>2016_166</t>
  </si>
  <si>
    <t>2016_167</t>
  </si>
  <si>
    <t>2016_168</t>
  </si>
  <si>
    <t>2016-Casy_1</t>
  </si>
  <si>
    <t>2016-Casy_2</t>
  </si>
  <si>
    <t>2016-Casy_3</t>
  </si>
  <si>
    <t>2016-Casy_4</t>
  </si>
  <si>
    <t>2016-Bonne Anse_1</t>
  </si>
  <si>
    <t>2016-Bonne Anse_2</t>
  </si>
  <si>
    <t>2016-Bonne Anse_3</t>
  </si>
  <si>
    <t>2016-Bonne Anse_4</t>
  </si>
  <si>
    <t>2016-Nouville_1</t>
  </si>
  <si>
    <t>2016-Nouville_2</t>
  </si>
  <si>
    <t>2016-Nouville_3</t>
  </si>
  <si>
    <t>2016-Nouville_4</t>
  </si>
  <si>
    <t>2016-Maitre_1</t>
  </si>
  <si>
    <t>2016-Maitre_2</t>
  </si>
  <si>
    <t>2016-Maitre_3</t>
  </si>
  <si>
    <t>2016-Maitre_4</t>
  </si>
  <si>
    <t>2016-Ricaudy_1</t>
  </si>
  <si>
    <t>2016-Ricaudy_2</t>
  </si>
  <si>
    <t>2016-Ricaudy_3</t>
  </si>
  <si>
    <t>2016-Ricaudy_4</t>
  </si>
  <si>
    <t>2016_009</t>
  </si>
  <si>
    <t>2016-Akaia_1</t>
  </si>
  <si>
    <t>2016_010</t>
  </si>
  <si>
    <t>2016-Akaia_2</t>
  </si>
  <si>
    <t>2016_011</t>
  </si>
  <si>
    <t>2016-Akaia_3</t>
  </si>
  <si>
    <t>2016_012</t>
  </si>
  <si>
    <t>2016-Akaia_4</t>
  </si>
  <si>
    <t>2016_013</t>
  </si>
  <si>
    <t>2016-Ile Verte_1</t>
  </si>
  <si>
    <t>2016_014</t>
  </si>
  <si>
    <t>2016-Ile Verte_2</t>
  </si>
  <si>
    <t>2016_015</t>
  </si>
  <si>
    <t>2016-Ile Verte_3</t>
  </si>
  <si>
    <t>2016_016</t>
  </si>
  <si>
    <t>2016-Ile Verte_4</t>
  </si>
  <si>
    <t>2016_017</t>
  </si>
  <si>
    <t>2016-Siande_1</t>
  </si>
  <si>
    <t>2016_018</t>
  </si>
  <si>
    <t>2016-Siande_2</t>
  </si>
  <si>
    <t>2016_019</t>
  </si>
  <si>
    <t>2016-Siande_3</t>
  </si>
  <si>
    <t>2016_020</t>
  </si>
  <si>
    <t>2016-Siande_4</t>
  </si>
  <si>
    <t>2016_033</t>
  </si>
  <si>
    <t>2016-Koulnoue_1</t>
  </si>
  <si>
    <t>2016_034</t>
  </si>
  <si>
    <t>2016-Koulnoue_2</t>
  </si>
  <si>
    <t>2016_035</t>
  </si>
  <si>
    <t>2016-Koulnoue_3</t>
  </si>
  <si>
    <t>2016_036</t>
  </si>
  <si>
    <t>2016-Koulnoue_4</t>
  </si>
  <si>
    <t>2016_037</t>
  </si>
  <si>
    <t>2016-Hiengabat_1</t>
  </si>
  <si>
    <t>2016_038</t>
  </si>
  <si>
    <t>2016-Hiengabat_2</t>
  </si>
  <si>
    <t>2016_039</t>
  </si>
  <si>
    <t>2016-Hiengabat_3</t>
  </si>
  <si>
    <t>2016_040</t>
  </si>
  <si>
    <t>2016-Hiengabat_4</t>
  </si>
  <si>
    <t>2016_041</t>
  </si>
  <si>
    <t>2016-Donga Hienga_1</t>
  </si>
  <si>
    <t>2016_042</t>
  </si>
  <si>
    <t>2016-Donga Hienga_2</t>
  </si>
  <si>
    <t>2016_043</t>
  </si>
  <si>
    <t>2016-Donga Hienga_3</t>
  </si>
  <si>
    <t>2016_044</t>
  </si>
  <si>
    <t>2016-Donga Hienga_4</t>
  </si>
  <si>
    <t>2016_049</t>
  </si>
  <si>
    <t>2016-Pindai_1</t>
  </si>
  <si>
    <t>2016_050</t>
  </si>
  <si>
    <t>2016-Pindai_2</t>
  </si>
  <si>
    <t>2016_051</t>
  </si>
  <si>
    <t>2016-Pindai_3</t>
  </si>
  <si>
    <t>2016_052</t>
  </si>
  <si>
    <t>2016-Pindai_4</t>
  </si>
  <si>
    <t>2016_053</t>
  </si>
  <si>
    <t>2016-Beco_1</t>
  </si>
  <si>
    <t>2016_054</t>
  </si>
  <si>
    <t>2016-Beco_2</t>
  </si>
  <si>
    <t>2016_055</t>
  </si>
  <si>
    <t>2016-Beco_3</t>
  </si>
  <si>
    <t>2016_056</t>
  </si>
  <si>
    <t>2016-Beco_4</t>
  </si>
  <si>
    <t>2016_061</t>
  </si>
  <si>
    <t>2016-Koniene_1</t>
  </si>
  <si>
    <t>2016_062</t>
  </si>
  <si>
    <t>2016-Koniene_2</t>
  </si>
  <si>
    <t>2016_063</t>
  </si>
  <si>
    <t>2016-Koniene_3</t>
  </si>
  <si>
    <t>2016_064</t>
  </si>
  <si>
    <t>2016-Koniene_4</t>
  </si>
  <si>
    <t>2016_065</t>
  </si>
  <si>
    <t>2016_066</t>
  </si>
  <si>
    <t>2016_067</t>
  </si>
  <si>
    <t>2016_068</t>
  </si>
  <si>
    <t>2016_097</t>
  </si>
  <si>
    <t>2016-Passe en S_1</t>
  </si>
  <si>
    <t>2016_098</t>
  </si>
  <si>
    <t>2016-Passe en S_2</t>
  </si>
  <si>
    <t>2016_099</t>
  </si>
  <si>
    <t>2016-Passe en S_3</t>
  </si>
  <si>
    <t>2016_100</t>
  </si>
  <si>
    <t>2016-Passe en S_4</t>
  </si>
  <si>
    <t>2016_101</t>
  </si>
  <si>
    <t>2016-Ilot Tibarama_1</t>
  </si>
  <si>
    <t>2016_102</t>
  </si>
  <si>
    <t>2016-Ilot Tibarama_2</t>
  </si>
  <si>
    <t>2016_103</t>
  </si>
  <si>
    <t>2016-Ilot Tibarama_3</t>
  </si>
  <si>
    <t>2016_104</t>
  </si>
  <si>
    <t>2016-Ilot Tibarama_4</t>
  </si>
  <si>
    <t>2016_105</t>
  </si>
  <si>
    <t>2016_106</t>
  </si>
  <si>
    <t>2016_107</t>
  </si>
  <si>
    <t>2016_108</t>
  </si>
  <si>
    <t>2016_109</t>
  </si>
  <si>
    <t>2016-Kendec_1</t>
  </si>
  <si>
    <t>2016_110</t>
  </si>
  <si>
    <t>2016-Kendec_2</t>
  </si>
  <si>
    <t>2016_111</t>
  </si>
  <si>
    <t>2016-Kendec_3</t>
  </si>
  <si>
    <t>2016_112</t>
  </si>
  <si>
    <t>2016-Kendec_4</t>
  </si>
  <si>
    <t>2016_113</t>
  </si>
  <si>
    <t>2016-Cardinale Sud_1</t>
  </si>
  <si>
    <t>2016_114</t>
  </si>
  <si>
    <t>2016-Cardinale Sud_2</t>
  </si>
  <si>
    <t>2016_115</t>
  </si>
  <si>
    <t>2016-Cardinale Sud_3</t>
  </si>
  <si>
    <t>2016_116</t>
  </si>
  <si>
    <t>2016-Cardinale Sud_4</t>
  </si>
  <si>
    <t>2016_117</t>
  </si>
  <si>
    <t>2016-Ilot Rat_1</t>
  </si>
  <si>
    <t>2016_118</t>
  </si>
  <si>
    <t>2016-Ilot Rat_2</t>
  </si>
  <si>
    <t>2016_119</t>
  </si>
  <si>
    <t>2016-Ilot Rat_3</t>
  </si>
  <si>
    <t>2016_120</t>
  </si>
  <si>
    <t>2016-Ilot Rat_4</t>
  </si>
  <si>
    <t>2016_121</t>
  </si>
  <si>
    <t>2016_122</t>
  </si>
  <si>
    <t>2016_123</t>
  </si>
  <si>
    <t>2016_124</t>
  </si>
  <si>
    <t>2016_125</t>
  </si>
  <si>
    <t>2016_126</t>
  </si>
  <si>
    <t>2016_127</t>
  </si>
  <si>
    <t>2016_128</t>
  </si>
  <si>
    <t>2016_133</t>
  </si>
  <si>
    <t>2016_134</t>
  </si>
  <si>
    <t>2016_135</t>
  </si>
  <si>
    <t>2016_136</t>
  </si>
  <si>
    <t>2016_137</t>
  </si>
  <si>
    <t>2016-Tiari_1</t>
  </si>
  <si>
    <t>2016_138</t>
  </si>
  <si>
    <t>2016-Tiari_2</t>
  </si>
  <si>
    <t>2016_139</t>
  </si>
  <si>
    <t>2016-Tiari_3</t>
  </si>
  <si>
    <t>2016_140</t>
  </si>
  <si>
    <t>2016-Tiari_4</t>
  </si>
  <si>
    <t>2016_141</t>
  </si>
  <si>
    <t>2016_142</t>
  </si>
  <si>
    <t>2016_143</t>
  </si>
  <si>
    <t>2016_144</t>
  </si>
  <si>
    <t>2016_129</t>
  </si>
  <si>
    <t>2016-Base Nautique_1</t>
  </si>
  <si>
    <t>2016_130</t>
  </si>
  <si>
    <t>2016-Base Nautique_2</t>
  </si>
  <si>
    <t>2016_131</t>
  </si>
  <si>
    <t>2016-Base Nautique_3</t>
  </si>
  <si>
    <t>2016_132</t>
  </si>
  <si>
    <t>2016-Base Nautique_4</t>
  </si>
  <si>
    <t>2016_181</t>
  </si>
  <si>
    <t>2016-Kanga Daa_1</t>
  </si>
  <si>
    <t>2016_182</t>
  </si>
  <si>
    <t>2016-Kanga Daa_2</t>
  </si>
  <si>
    <t>2016_183</t>
  </si>
  <si>
    <t>2016-Kanga Daa_3</t>
  </si>
  <si>
    <t>2016_184</t>
  </si>
  <si>
    <t>2016-Kanga Daa_4</t>
  </si>
  <si>
    <t>2016_185</t>
  </si>
  <si>
    <t>2016-Daa Kouguie_1</t>
  </si>
  <si>
    <t>2016_186</t>
  </si>
  <si>
    <t>2016-Daa Kouguie_2</t>
  </si>
  <si>
    <t>2016_187</t>
  </si>
  <si>
    <t>2016-Daa Kouguie_3</t>
  </si>
  <si>
    <t>2016_188</t>
  </si>
  <si>
    <t>2016-Daa Kouguie_4</t>
  </si>
  <si>
    <t>2016_189</t>
  </si>
  <si>
    <t>2016_190</t>
  </si>
  <si>
    <t>2016_191</t>
  </si>
  <si>
    <t>2016_192</t>
  </si>
  <si>
    <t>2016_193</t>
  </si>
  <si>
    <t>2016-Da Moa_1</t>
  </si>
  <si>
    <t>2016_194</t>
  </si>
  <si>
    <t>2016-Da Moa_2</t>
  </si>
  <si>
    <t>2016_195</t>
  </si>
  <si>
    <t>2016-Da Moa_3</t>
  </si>
  <si>
    <t>2016_196</t>
  </si>
  <si>
    <t>2016-Da Moa_4</t>
  </si>
  <si>
    <t>2016_197</t>
  </si>
  <si>
    <t>2016_198</t>
  </si>
  <si>
    <t>2016_199</t>
  </si>
  <si>
    <t>2016_200</t>
  </si>
  <si>
    <t>2016_201</t>
  </si>
  <si>
    <t>2016-Daa Yetaii_1</t>
  </si>
  <si>
    <t>2016_202</t>
  </si>
  <si>
    <t>2016-Daa Yetaii_2</t>
  </si>
  <si>
    <t>2016_203</t>
  </si>
  <si>
    <t>2016-Daa Yetaii_3</t>
  </si>
  <si>
    <t>2016_204</t>
  </si>
  <si>
    <t>2016-Daa Yetaii_4</t>
  </si>
  <si>
    <t>Yaté</t>
  </si>
  <si>
    <t>2016_169</t>
  </si>
  <si>
    <t>2016-Bekwe_1</t>
  </si>
  <si>
    <t>2016_170</t>
  </si>
  <si>
    <t>2016-Bekwe_2</t>
  </si>
  <si>
    <t>2016_171</t>
  </si>
  <si>
    <t>2016-Bekwe_3</t>
  </si>
  <si>
    <t>2016_172</t>
  </si>
  <si>
    <t>2016-Bekwe_4</t>
  </si>
  <si>
    <t>2016_173</t>
  </si>
  <si>
    <t>2016_174</t>
  </si>
  <si>
    <t>2016_175</t>
  </si>
  <si>
    <t>2016_176</t>
  </si>
  <si>
    <t>2016_177</t>
  </si>
  <si>
    <t>2016-Paradis_1</t>
  </si>
  <si>
    <t>2016_178</t>
  </si>
  <si>
    <t>2016-Paradis_2</t>
  </si>
  <si>
    <t>2016_179</t>
  </si>
  <si>
    <t>2016-Paradis_3</t>
  </si>
  <si>
    <t>2016_180</t>
  </si>
  <si>
    <t>2016-Paradis_4</t>
  </si>
  <si>
    <t>La Foa</t>
  </si>
  <si>
    <t>Gece</t>
  </si>
  <si>
    <t>Gee</t>
  </si>
  <si>
    <t>Waugni</t>
  </si>
  <si>
    <t>Anemeec</t>
  </si>
  <si>
    <t>Mouli Velo</t>
  </si>
  <si>
    <t>Côtière La Foa</t>
  </si>
  <si>
    <t>Ever Prosperity 2</t>
  </si>
  <si>
    <t>320562A</t>
  </si>
  <si>
    <t>320553A</t>
  </si>
  <si>
    <t>320572A</t>
  </si>
  <si>
    <t>321582A</t>
  </si>
  <si>
    <t>321592A</t>
  </si>
  <si>
    <t>321602A</t>
  </si>
  <si>
    <t>323671A</t>
  </si>
  <si>
    <t>323661A</t>
  </si>
  <si>
    <t>323651A</t>
  </si>
  <si>
    <t>323641A</t>
  </si>
  <si>
    <t>323691A</t>
  </si>
  <si>
    <t>322611A</t>
  </si>
  <si>
    <t>322622A</t>
  </si>
  <si>
    <t>322631A</t>
  </si>
  <si>
    <t>Formule?</t>
  </si>
  <si>
    <t>323681A</t>
  </si>
  <si>
    <t>Ilot Isié</t>
  </si>
  <si>
    <t>2016_021</t>
  </si>
  <si>
    <t>2016-Moara_1</t>
  </si>
  <si>
    <t>2016_022</t>
  </si>
  <si>
    <t>2016-Moara_2</t>
  </si>
  <si>
    <t>2016_023</t>
  </si>
  <si>
    <t>2016-Moara_3</t>
  </si>
  <si>
    <t>2016_024</t>
  </si>
  <si>
    <t>2016-Moara_4</t>
  </si>
  <si>
    <t>2016_025</t>
  </si>
  <si>
    <t>2016_026</t>
  </si>
  <si>
    <t>2016_027</t>
  </si>
  <si>
    <t>2016_028</t>
  </si>
  <si>
    <t>2016_029</t>
  </si>
  <si>
    <t>2016_030</t>
  </si>
  <si>
    <t>2016_031</t>
  </si>
  <si>
    <t>2016_032</t>
  </si>
  <si>
    <t>2016_161</t>
  </si>
  <si>
    <t>2016-Ever Prosperity_1</t>
  </si>
  <si>
    <t>2016_162</t>
  </si>
  <si>
    <t>2016-Ever Prosperity_2</t>
  </si>
  <si>
    <t>2016_163</t>
  </si>
  <si>
    <t>2016-Ever Prosperity_3</t>
  </si>
  <si>
    <t>2016_164</t>
  </si>
  <si>
    <t>2016-Ever Prosperity_4</t>
  </si>
  <si>
    <t>2016_217</t>
  </si>
  <si>
    <t>2016_218</t>
  </si>
  <si>
    <t>2016_219</t>
  </si>
  <si>
    <t>2016_220</t>
  </si>
  <si>
    <t>2016_221</t>
  </si>
  <si>
    <t>2016-Bancs du Nord_1</t>
  </si>
  <si>
    <t>2016_222</t>
  </si>
  <si>
    <t>2016-Bancs du Nord_2</t>
  </si>
  <si>
    <t>2016_223</t>
  </si>
  <si>
    <t>2016-Bancs du Nord_3</t>
  </si>
  <si>
    <t>2016_224</t>
  </si>
  <si>
    <t>2016-Bancs du Nord_4</t>
  </si>
  <si>
    <t>2016_045</t>
  </si>
  <si>
    <t>2016-Grimault_1</t>
  </si>
  <si>
    <t>2016_046</t>
  </si>
  <si>
    <t>2016-Grimault_2</t>
  </si>
  <si>
    <t>2016_047</t>
  </si>
  <si>
    <t>2016-Grimault_3</t>
  </si>
  <si>
    <t>2016_048</t>
  </si>
  <si>
    <t>2016-Grimault_4</t>
  </si>
  <si>
    <t>2016_145</t>
  </si>
  <si>
    <t>2016-Mbere_1</t>
  </si>
  <si>
    <t>2016_146</t>
  </si>
  <si>
    <t>2016-Mbere_2</t>
  </si>
  <si>
    <t>2016_147</t>
  </si>
  <si>
    <t>2016-Mbere_3</t>
  </si>
  <si>
    <t>2016_148</t>
  </si>
  <si>
    <t>2016-Mbere_4</t>
  </si>
  <si>
    <t>2016_205</t>
  </si>
  <si>
    <t>2016-Baie des Citrons_1</t>
  </si>
  <si>
    <t>2016_206</t>
  </si>
  <si>
    <t>2016-Baie des Citrons_2</t>
  </si>
  <si>
    <t>2016_207</t>
  </si>
  <si>
    <t>2016-Baie des Citrons_3</t>
  </si>
  <si>
    <t>2016_208</t>
  </si>
  <si>
    <t>2016-Baie des Citrons_4</t>
  </si>
  <si>
    <t>2016_209</t>
  </si>
  <si>
    <t>2016-Seche Croissant_1</t>
  </si>
  <si>
    <t>2016_210</t>
  </si>
  <si>
    <t>2016-Seche Croissant_2</t>
  </si>
  <si>
    <t>2016_211</t>
  </si>
  <si>
    <t>2016-Seche Croissant_3</t>
  </si>
  <si>
    <t>2016_212</t>
  </si>
  <si>
    <t>2016-Seche Croissant_4</t>
  </si>
  <si>
    <t>2016_213</t>
  </si>
  <si>
    <t>2016_214</t>
  </si>
  <si>
    <t>2016_215</t>
  </si>
  <si>
    <t>2016_216</t>
  </si>
  <si>
    <t>2016_225</t>
  </si>
  <si>
    <t>2016_226</t>
  </si>
  <si>
    <t>2016_227</t>
  </si>
  <si>
    <t>2016_228</t>
  </si>
  <si>
    <t>2016_229</t>
  </si>
  <si>
    <t>2016_230</t>
  </si>
  <si>
    <t>2016_231</t>
  </si>
  <si>
    <t>2016_232</t>
  </si>
  <si>
    <t>2016_233</t>
  </si>
  <si>
    <t>2016-Gece_1</t>
  </si>
  <si>
    <t>2016_234</t>
  </si>
  <si>
    <t>2016-Gece_2</t>
  </si>
  <si>
    <t>2016_235</t>
  </si>
  <si>
    <t>2016-Gece_3</t>
  </si>
  <si>
    <t>2016_236</t>
  </si>
  <si>
    <t>2016-Gece_4</t>
  </si>
  <si>
    <t>2016_237</t>
  </si>
  <si>
    <t>2016-Gee_1</t>
  </si>
  <si>
    <t>2016_238</t>
  </si>
  <si>
    <t>2016-Gee_2</t>
  </si>
  <si>
    <t>2016_239</t>
  </si>
  <si>
    <t>2016-Gee_3</t>
  </si>
  <si>
    <t>2016_240</t>
  </si>
  <si>
    <t>2016-Gee_4</t>
  </si>
  <si>
    <t>2016_241</t>
  </si>
  <si>
    <t>2016-Waugni_1</t>
  </si>
  <si>
    <t>2016_242</t>
  </si>
  <si>
    <t>2016-Waugni_2</t>
  </si>
  <si>
    <t>2016_243</t>
  </si>
  <si>
    <t>2016-Waugni_3</t>
  </si>
  <si>
    <t>2016_244</t>
  </si>
  <si>
    <t>2016-Waugni_4</t>
  </si>
  <si>
    <t>2016_245</t>
  </si>
  <si>
    <t>2016-Anemeec_1</t>
  </si>
  <si>
    <t>2016_246</t>
  </si>
  <si>
    <t>2016-Anemeec_2</t>
  </si>
  <si>
    <t>2016_247</t>
  </si>
  <si>
    <t>2016-Anemeec_3</t>
  </si>
  <si>
    <t>2016_248</t>
  </si>
  <si>
    <t>2016-Anemeec_4</t>
  </si>
  <si>
    <t>2016_249</t>
  </si>
  <si>
    <t>2016-Mouli Velo_1</t>
  </si>
  <si>
    <t>2016_250</t>
  </si>
  <si>
    <t>2016-Mouli Velo_2</t>
  </si>
  <si>
    <t>2016_251</t>
  </si>
  <si>
    <t>2016-Mouli Velo_3</t>
  </si>
  <si>
    <t>2016_252</t>
  </si>
  <si>
    <t>2016-Mouli Velo_4</t>
  </si>
  <si>
    <t>2016_253</t>
  </si>
  <si>
    <t>2016_254</t>
  </si>
  <si>
    <t>2016_255</t>
  </si>
  <si>
    <t>2016_256</t>
  </si>
  <si>
    <t>2016_257</t>
  </si>
  <si>
    <t>2016_258</t>
  </si>
  <si>
    <t>2016_259</t>
  </si>
  <si>
    <t>2016_260</t>
  </si>
  <si>
    <t>2016_261</t>
  </si>
  <si>
    <t>2016_262</t>
  </si>
  <si>
    <t>2016_263</t>
  </si>
  <si>
    <t>2016_264</t>
  </si>
  <si>
    <t>2017_009</t>
  </si>
  <si>
    <t>2017_010</t>
  </si>
  <si>
    <t>2017_011</t>
  </si>
  <si>
    <t>2017_012</t>
  </si>
  <si>
    <t>2017_013</t>
  </si>
  <si>
    <t>2017-Ile verte_1</t>
  </si>
  <si>
    <t>2017_014</t>
  </si>
  <si>
    <t>2017-Ile verte_2</t>
  </si>
  <si>
    <t>2017_015</t>
  </si>
  <si>
    <t>2017-Ile verte_3</t>
  </si>
  <si>
    <t>2017_016</t>
  </si>
  <si>
    <t>2017-Ile verte_4</t>
  </si>
  <si>
    <t>2017_017</t>
  </si>
  <si>
    <t>2017_018</t>
  </si>
  <si>
    <t>2017_019</t>
  </si>
  <si>
    <t>2017_020</t>
  </si>
  <si>
    <t>2017_033</t>
  </si>
  <si>
    <t>2017-Koulnoue_1</t>
  </si>
  <si>
    <t>2017_034</t>
  </si>
  <si>
    <t>2017-Koulnoue_2</t>
  </si>
  <si>
    <t>2017_035</t>
  </si>
  <si>
    <t>2017-Koulnoue_3</t>
  </si>
  <si>
    <t>2017_036</t>
  </si>
  <si>
    <t>2017-Koulnoue_4</t>
  </si>
  <si>
    <t>2017_037</t>
  </si>
  <si>
    <t>2017-Hiengabat_1</t>
  </si>
  <si>
    <t>2017_038</t>
  </si>
  <si>
    <t>2017-Hiengabat_2</t>
  </si>
  <si>
    <t>2017_039</t>
  </si>
  <si>
    <t>2017-Hiengabat_3</t>
  </si>
  <si>
    <t>2017_040</t>
  </si>
  <si>
    <t>2017-Hiengabat_4</t>
  </si>
  <si>
    <t>2017_045</t>
  </si>
  <si>
    <t>2017-Grimault_1</t>
  </si>
  <si>
    <t>2017_046</t>
  </si>
  <si>
    <t>2017-Grimault_2</t>
  </si>
  <si>
    <t>2017_047</t>
  </si>
  <si>
    <t>2017-Grimault_3</t>
  </si>
  <si>
    <t>2017_048</t>
  </si>
  <si>
    <t>2017-Grimault_4</t>
  </si>
  <si>
    <t>2017_049</t>
  </si>
  <si>
    <t>2017_050</t>
  </si>
  <si>
    <t>2017_051</t>
  </si>
  <si>
    <t>2017_052</t>
  </si>
  <si>
    <t>2017_061</t>
  </si>
  <si>
    <t>2017-Koniene_1</t>
  </si>
  <si>
    <t>2017_062</t>
  </si>
  <si>
    <t>2017-Koniene_2</t>
  </si>
  <si>
    <t>2017_063</t>
  </si>
  <si>
    <t>2017-Koniene_3</t>
  </si>
  <si>
    <t>2017_064</t>
  </si>
  <si>
    <t>2017-Koniene_4</t>
  </si>
  <si>
    <t>2017_065</t>
  </si>
  <si>
    <t>2017_066</t>
  </si>
  <si>
    <t>2017_067</t>
  </si>
  <si>
    <t>2017_068</t>
  </si>
  <si>
    <t>2017_097</t>
  </si>
  <si>
    <t>2017_098</t>
  </si>
  <si>
    <t>2017_099</t>
  </si>
  <si>
    <t>2017_100</t>
  </si>
  <si>
    <t>2017_101</t>
  </si>
  <si>
    <t>2017-Ilot Tibarama_1</t>
  </si>
  <si>
    <t>2017_102</t>
  </si>
  <si>
    <t>2017-Ilot Tibarama_2</t>
  </si>
  <si>
    <t>2017_103</t>
  </si>
  <si>
    <t>2017-Ilot Tibarama_3</t>
  </si>
  <si>
    <t>2017_104</t>
  </si>
  <si>
    <t>2017-Ilot Tibarama_4</t>
  </si>
  <si>
    <t>2017_109</t>
  </si>
  <si>
    <t>2017-Kendec_1</t>
  </si>
  <si>
    <t>2017_110</t>
  </si>
  <si>
    <t>2017-Kendec_2</t>
  </si>
  <si>
    <t>2017_111</t>
  </si>
  <si>
    <t>2017-Kendec_3</t>
  </si>
  <si>
    <t>2017_112</t>
  </si>
  <si>
    <t>2017-Kendec_4</t>
  </si>
  <si>
    <t>2017_113</t>
  </si>
  <si>
    <t>2017-Cardinale Sud_1</t>
  </si>
  <si>
    <t>2017_114</t>
  </si>
  <si>
    <t>2017-Cardinale Sud_2</t>
  </si>
  <si>
    <t>2017_115</t>
  </si>
  <si>
    <t>2017-Cardinale Sud_3</t>
  </si>
  <si>
    <t>2017_116</t>
  </si>
  <si>
    <t>2017-Cardinale Sud_4</t>
  </si>
  <si>
    <t>2017_117</t>
  </si>
  <si>
    <t>2017-Ilot Rat_1</t>
  </si>
  <si>
    <t>2017_118</t>
  </si>
  <si>
    <t>2017-Ilot Rat_2</t>
  </si>
  <si>
    <t>2017_119</t>
  </si>
  <si>
    <t>2017-Ilot Rat_3</t>
  </si>
  <si>
    <t>2017_120</t>
  </si>
  <si>
    <t>2017-Ilot Rat_4</t>
  </si>
  <si>
    <t>2017_121</t>
  </si>
  <si>
    <t>2017_122</t>
  </si>
  <si>
    <t>2017_123</t>
  </si>
  <si>
    <t>2017_124</t>
  </si>
  <si>
    <t>2017_125</t>
  </si>
  <si>
    <t>2017_126</t>
  </si>
  <si>
    <t>2017_127</t>
  </si>
  <si>
    <t>2017_128</t>
  </si>
  <si>
    <t>2017_129</t>
  </si>
  <si>
    <t>2017_130</t>
  </si>
  <si>
    <t>2017_131</t>
  </si>
  <si>
    <t>2017_132</t>
  </si>
  <si>
    <t>2017_145</t>
  </si>
  <si>
    <t>2017-Mbere_1</t>
  </si>
  <si>
    <t>2017_146</t>
  </si>
  <si>
    <t>2017-Mbere_2</t>
  </si>
  <si>
    <t>2017_147</t>
  </si>
  <si>
    <t>2017-Mbere_3</t>
  </si>
  <si>
    <t>2017_148</t>
  </si>
  <si>
    <t>2017-Mbere_4</t>
  </si>
  <si>
    <t>2017_149</t>
  </si>
  <si>
    <t>2017_150</t>
  </si>
  <si>
    <t>2017_151</t>
  </si>
  <si>
    <t>2017_152</t>
  </si>
  <si>
    <t>2017_153</t>
  </si>
  <si>
    <t>2017-Nouville_1</t>
  </si>
  <si>
    <t>2017_154</t>
  </si>
  <si>
    <t>2017-Nouville_2</t>
  </si>
  <si>
    <t>2017_155</t>
  </si>
  <si>
    <t>2017-Nouville_3</t>
  </si>
  <si>
    <t>2017_156</t>
  </si>
  <si>
    <t>2017-Nouville_4</t>
  </si>
  <si>
    <t>2017_157</t>
  </si>
  <si>
    <t>2017-Maitre_1</t>
  </si>
  <si>
    <t>2017_158</t>
  </si>
  <si>
    <t>2017-Maitre_2</t>
  </si>
  <si>
    <t>2017_159</t>
  </si>
  <si>
    <t>2017-Maitre_3</t>
  </si>
  <si>
    <t>2017_160</t>
  </si>
  <si>
    <t>2017-Maitre_4</t>
  </si>
  <si>
    <t>2017_165</t>
  </si>
  <si>
    <t>2017_166</t>
  </si>
  <si>
    <t>2017_167</t>
  </si>
  <si>
    <t>2017_168</t>
  </si>
  <si>
    <t>2017_041</t>
  </si>
  <si>
    <t>2017-Donga Hienga_1</t>
  </si>
  <si>
    <t>2017_042</t>
  </si>
  <si>
    <t>2017-Donga Hienga_2</t>
  </si>
  <si>
    <t>2017_043</t>
  </si>
  <si>
    <t>2017-Donga Hienga_3</t>
  </si>
  <si>
    <t>2017_044</t>
  </si>
  <si>
    <t>2017-Donga Hienga_4</t>
  </si>
  <si>
    <t>2017_105</t>
  </si>
  <si>
    <t>2017_106</t>
  </si>
  <si>
    <t>2017_107</t>
  </si>
  <si>
    <t>2017_108</t>
  </si>
  <si>
    <t>2017_161</t>
  </si>
  <si>
    <t>2017-Ever Prosperity_1</t>
  </si>
  <si>
    <t>2017_162</t>
  </si>
  <si>
    <t>2017-Ever Prosperity_2</t>
  </si>
  <si>
    <t>2017_163</t>
  </si>
  <si>
    <t>2017-Ever Prosperity_3</t>
  </si>
  <si>
    <t>2017_164</t>
  </si>
  <si>
    <t>2017-Ever Prosperity_4</t>
  </si>
  <si>
    <t>2017_253</t>
  </si>
  <si>
    <t>2017_254</t>
  </si>
  <si>
    <t>2017_255</t>
  </si>
  <si>
    <t>2017_256</t>
  </si>
  <si>
    <t>2017_257</t>
  </si>
  <si>
    <t>2017_258</t>
  </si>
  <si>
    <t>2017_259</t>
  </si>
  <si>
    <t>2017_260</t>
  </si>
  <si>
    <t>2017_261</t>
  </si>
  <si>
    <t>2017-Ever Prosperity 2_1</t>
  </si>
  <si>
    <t>2017_262</t>
  </si>
  <si>
    <t>2017-Ever Prosperity 2_2</t>
  </si>
  <si>
    <t>2017_263</t>
  </si>
  <si>
    <t>2017-Ever Prosperity 2_3</t>
  </si>
  <si>
    <t>2017_264</t>
  </si>
  <si>
    <t>2017-Ever Prosperity 2_4</t>
  </si>
  <si>
    <t>2017_053</t>
  </si>
  <si>
    <t>2017_054</t>
  </si>
  <si>
    <t>2017_055</t>
  </si>
  <si>
    <t>2017_056</t>
  </si>
  <si>
    <t>2017_133</t>
  </si>
  <si>
    <t>2017_134</t>
  </si>
  <si>
    <t>2017_135</t>
  </si>
  <si>
    <t>2017_136</t>
  </si>
  <si>
    <t>2017_137</t>
  </si>
  <si>
    <t>2017-Tiari_1</t>
  </si>
  <si>
    <t>2017_138</t>
  </si>
  <si>
    <t>2017-Tiari_2</t>
  </si>
  <si>
    <t>2017_139</t>
  </si>
  <si>
    <t>2017-Tiari_3</t>
  </si>
  <si>
    <t>2017_140</t>
  </si>
  <si>
    <t>2017-Tiari_4</t>
  </si>
  <si>
    <t>2017_141</t>
  </si>
  <si>
    <t>2017_142</t>
  </si>
  <si>
    <t>2017_143</t>
  </si>
  <si>
    <t>2017_144</t>
  </si>
  <si>
    <t>2017_025</t>
  </si>
  <si>
    <t>2017_026</t>
  </si>
  <si>
    <t>2017_027</t>
  </si>
  <si>
    <t>2017_028</t>
  </si>
  <si>
    <t>2017_029</t>
  </si>
  <si>
    <t>2017_030</t>
  </si>
  <si>
    <t>2017_031</t>
  </si>
  <si>
    <t>2017_032</t>
  </si>
  <si>
    <t>2017-Ricaudy_1</t>
  </si>
  <si>
    <t>2017_169</t>
  </si>
  <si>
    <t>2017-Bekwe_1</t>
  </si>
  <si>
    <t>2017_170</t>
  </si>
  <si>
    <t>2017-Bekwe_2</t>
  </si>
  <si>
    <t>2017_171</t>
  </si>
  <si>
    <t>2017-Bekwe_3</t>
  </si>
  <si>
    <t>2017_172</t>
  </si>
  <si>
    <t>2017-Bekwe_4</t>
  </si>
  <si>
    <t>2017_173</t>
  </si>
  <si>
    <t>2017_174</t>
  </si>
  <si>
    <t>2017_175</t>
  </si>
  <si>
    <t>2017_176</t>
  </si>
  <si>
    <t>2017_177</t>
  </si>
  <si>
    <t>2017-Paradis_1</t>
  </si>
  <si>
    <t>2017_178</t>
  </si>
  <si>
    <t>2017-Paradis_2</t>
  </si>
  <si>
    <t>2017_179</t>
  </si>
  <si>
    <t>2017-Paradis_3</t>
  </si>
  <si>
    <t>2017_180</t>
  </si>
  <si>
    <t>2017-Paradis_4</t>
  </si>
  <si>
    <t>2017-Akaia_1</t>
  </si>
  <si>
    <t>2017-Akaia_2</t>
  </si>
  <si>
    <t>2017-Akaia_3</t>
  </si>
  <si>
    <t>2017-Akaia_4</t>
  </si>
  <si>
    <t>2017-Siande_1</t>
  </si>
  <si>
    <t>2017-Siande_2</t>
  </si>
  <si>
    <t>2017-Siande_3</t>
  </si>
  <si>
    <t>2017-Siande_4</t>
  </si>
  <si>
    <t>2017-Pindai_1</t>
  </si>
  <si>
    <t>2017-Pindai_2</t>
  </si>
  <si>
    <t>2017-Pindai_3</t>
  </si>
  <si>
    <t>2017-Pindai_4</t>
  </si>
  <si>
    <t>2017-Beco_1</t>
  </si>
  <si>
    <t>2017-Beco_2</t>
  </si>
  <si>
    <t>2017-Beco_3</t>
  </si>
  <si>
    <t>2017-Beco_4</t>
  </si>
  <si>
    <t>2017-Passe en S_1</t>
  </si>
  <si>
    <t>2017-Passe en S_2</t>
  </si>
  <si>
    <t>2017-Passe en S_3</t>
  </si>
  <si>
    <t>2017-Passe en S_4</t>
  </si>
  <si>
    <t>2017-Base Nautique_1</t>
  </si>
  <si>
    <t>2017-Base Nautique_2</t>
  </si>
  <si>
    <t>2017-Base Nautique_3</t>
  </si>
  <si>
    <t>2017-Base Nautique_4</t>
  </si>
  <si>
    <t>2017-Ricaudy_2</t>
  </si>
  <si>
    <t>2017-Ricaudy_3</t>
  </si>
  <si>
    <t>2017-Ricaudy_4</t>
  </si>
  <si>
    <t>2017_181</t>
  </si>
  <si>
    <t>2017-Kanga Daa_1</t>
  </si>
  <si>
    <t>2017_182</t>
  </si>
  <si>
    <t>2017-Kanga Daa_2</t>
  </si>
  <si>
    <t>2017_183</t>
  </si>
  <si>
    <t>2017-Kanga Daa_3</t>
  </si>
  <si>
    <t>2017_184</t>
  </si>
  <si>
    <t>2017-Kanga Daa_4</t>
  </si>
  <si>
    <t>2017_185</t>
  </si>
  <si>
    <t>2017-Daa Kouguie_1</t>
  </si>
  <si>
    <t>2017_186</t>
  </si>
  <si>
    <t>2017-Daa Kouguie_2</t>
  </si>
  <si>
    <t>2017_187</t>
  </si>
  <si>
    <t>2017-Daa Kouguie_3</t>
  </si>
  <si>
    <t>2017_188</t>
  </si>
  <si>
    <t>2017-Daa Kouguie_4</t>
  </si>
  <si>
    <t>2017_201</t>
  </si>
  <si>
    <t>2017-Daa Yetaii_1</t>
  </si>
  <si>
    <t>2017_202</t>
  </si>
  <si>
    <t>2017-Daa Yetaii_2</t>
  </si>
  <si>
    <t>2017_203</t>
  </si>
  <si>
    <t>2017-Daa Yetaii_3</t>
  </si>
  <si>
    <t>2017_204</t>
  </si>
  <si>
    <t>2017-Daa Yetaii_4</t>
  </si>
  <si>
    <t>2017_089</t>
  </si>
  <si>
    <t>2017-Qanono_1</t>
  </si>
  <si>
    <t>2017_090</t>
  </si>
  <si>
    <t>2017-Qanono_2</t>
  </si>
  <si>
    <t>2017_091</t>
  </si>
  <si>
    <t>2017-Qanono_3</t>
  </si>
  <si>
    <t>2017_092</t>
  </si>
  <si>
    <t>2017-Qanono_4</t>
  </si>
  <si>
    <t>2017_093</t>
  </si>
  <si>
    <t>2017-Wé port_1</t>
  </si>
  <si>
    <t>2017_094</t>
  </si>
  <si>
    <t>2017-Wé port_2</t>
  </si>
  <si>
    <t>2017_095</t>
  </si>
  <si>
    <t>2017-Wé port_3</t>
  </si>
  <si>
    <t>2017_096</t>
  </si>
  <si>
    <t>2017-Wé port_4</t>
  </si>
  <si>
    <t>2017_001</t>
  </si>
  <si>
    <t>2017-Casy_1</t>
  </si>
  <si>
    <t>2017_002</t>
  </si>
  <si>
    <t>2017-Casy_2</t>
  </si>
  <si>
    <t>2017_003</t>
  </si>
  <si>
    <t>2017-Casy_3</t>
  </si>
  <si>
    <t>2017_004</t>
  </si>
  <si>
    <t>2017-Casy_4</t>
  </si>
  <si>
    <t>2017_005</t>
  </si>
  <si>
    <t>2017-Bonne Anse_1</t>
  </si>
  <si>
    <t>2017_006</t>
  </si>
  <si>
    <t>2017-Bonne Anse_2</t>
  </si>
  <si>
    <t>2017_007</t>
  </si>
  <si>
    <t>2017-Bonne Anse_3</t>
  </si>
  <si>
    <t>2017_008</t>
  </si>
  <si>
    <t>2017-Bonne Anse_4</t>
  </si>
  <si>
    <t>2017_021</t>
  </si>
  <si>
    <t>2017-Moara_1</t>
  </si>
  <si>
    <t>2017_022</t>
  </si>
  <si>
    <t>2017-Moara_2</t>
  </si>
  <si>
    <t>2017_023</t>
  </si>
  <si>
    <t>2017-Moara_3</t>
  </si>
  <si>
    <t>2017_024</t>
  </si>
  <si>
    <t>2017-Moara_4</t>
  </si>
  <si>
    <t>2017_069</t>
  </si>
  <si>
    <t>2017_070</t>
  </si>
  <si>
    <t>2017_071</t>
  </si>
  <si>
    <t>2017_072</t>
  </si>
  <si>
    <t>2017_077</t>
  </si>
  <si>
    <t>2017-Jinek_1</t>
  </si>
  <si>
    <t>2017_078</t>
  </si>
  <si>
    <t>2017-Jinek_2</t>
  </si>
  <si>
    <t>2017_079</t>
  </si>
  <si>
    <t>2017-Jinek_3</t>
  </si>
  <si>
    <t>2017_080</t>
  </si>
  <si>
    <t>2017-Jinek_4</t>
  </si>
  <si>
    <t>2017_081</t>
  </si>
  <si>
    <t>2017_082</t>
  </si>
  <si>
    <t>2017_083</t>
  </si>
  <si>
    <t>2017_084</t>
  </si>
  <si>
    <t>2017_085</t>
  </si>
  <si>
    <t>2017_086</t>
  </si>
  <si>
    <t>2017_087</t>
  </si>
  <si>
    <t>2017_088</t>
  </si>
  <si>
    <t>2017_189</t>
  </si>
  <si>
    <t>2017_190</t>
  </si>
  <si>
    <t>2017_191</t>
  </si>
  <si>
    <t>2017_192</t>
  </si>
  <si>
    <t>2017_193</t>
  </si>
  <si>
    <t>2017-Da Moa_1</t>
  </si>
  <si>
    <t>2017_194</t>
  </si>
  <si>
    <t>2017-Da Moa_2</t>
  </si>
  <si>
    <t>2017_195</t>
  </si>
  <si>
    <t>2017-Da Moa_3</t>
  </si>
  <si>
    <t>2017_196</t>
  </si>
  <si>
    <t>2017-Da Moa_4</t>
  </si>
  <si>
    <t>2017_197</t>
  </si>
  <si>
    <t>2017_198</t>
  </si>
  <si>
    <t>2017_199</t>
  </si>
  <si>
    <t>2017_200</t>
  </si>
  <si>
    <t>Fassy</t>
  </si>
  <si>
    <t>Iaai Nord</t>
  </si>
  <si>
    <t>Niu</t>
  </si>
  <si>
    <t>Nyekonpu</t>
  </si>
  <si>
    <t>2017_229</t>
  </si>
  <si>
    <t>2017_230</t>
  </si>
  <si>
    <t>2017_231</t>
  </si>
  <si>
    <t>2017_232</t>
  </si>
  <si>
    <t>2017_233</t>
  </si>
  <si>
    <t>2017-Gece_1</t>
  </si>
  <si>
    <t>2017_234</t>
  </si>
  <si>
    <t>2017-Gece_2</t>
  </si>
  <si>
    <t>2017_235</t>
  </si>
  <si>
    <t>2017-Gece_3</t>
  </si>
  <si>
    <t>2017_236</t>
  </si>
  <si>
    <t>2017-Gece_4</t>
  </si>
  <si>
    <t>2017_237</t>
  </si>
  <si>
    <t>2017-Gee_1</t>
  </si>
  <si>
    <t>2017_238</t>
  </si>
  <si>
    <t>2017-Gee_2</t>
  </si>
  <si>
    <t>2017_239</t>
  </si>
  <si>
    <t>2017-Gee_3</t>
  </si>
  <si>
    <t>2017_240</t>
  </si>
  <si>
    <t>2017-Gee_4</t>
  </si>
  <si>
    <t>2017_241</t>
  </si>
  <si>
    <t>2017-Waugni_1</t>
  </si>
  <si>
    <t>2017_242</t>
  </si>
  <si>
    <t>2017-Waugni_2</t>
  </si>
  <si>
    <t>2017_243</t>
  </si>
  <si>
    <t>2017-Waugni_3</t>
  </si>
  <si>
    <t>2017_244</t>
  </si>
  <si>
    <t>2017-Waugni_4</t>
  </si>
  <si>
    <t>2017_245</t>
  </si>
  <si>
    <t>2017-Anemeec_1</t>
  </si>
  <si>
    <t>2017_246</t>
  </si>
  <si>
    <t>2017-Anemeec_2</t>
  </si>
  <si>
    <t>2017_247</t>
  </si>
  <si>
    <t>2017-Anemeec_3</t>
  </si>
  <si>
    <t>2017_248</t>
  </si>
  <si>
    <t>2017-Anemeec_4</t>
  </si>
  <si>
    <t>2017_249</t>
  </si>
  <si>
    <t>2017-Mouli Velo_1</t>
  </si>
  <si>
    <t>2017_250</t>
  </si>
  <si>
    <t>2017-Mouli Velo_2</t>
  </si>
  <si>
    <t>2017_251</t>
  </si>
  <si>
    <t>2017-Mouli Velo_3</t>
  </si>
  <si>
    <t>2017_252</t>
  </si>
  <si>
    <t>2017-Mouli Velo_4</t>
  </si>
  <si>
    <t>Pe Iejere</t>
  </si>
  <si>
    <t>Ma ieno</t>
  </si>
  <si>
    <t>Leunag</t>
  </si>
  <si>
    <t>Mujero</t>
  </si>
  <si>
    <t>Wabao</t>
  </si>
  <si>
    <t>Yejele</t>
  </si>
  <si>
    <t>Patho</t>
  </si>
  <si>
    <t>Tadine</t>
  </si>
  <si>
    <t>Wabao-Yejele</t>
  </si>
  <si>
    <t>Vide6</t>
  </si>
  <si>
    <t>Vide7</t>
  </si>
  <si>
    <t>Vide8</t>
  </si>
  <si>
    <t>Vide20</t>
  </si>
  <si>
    <t>Vide21</t>
  </si>
  <si>
    <t>Vide22</t>
  </si>
  <si>
    <t>Vide23</t>
  </si>
  <si>
    <t>Vide24</t>
  </si>
  <si>
    <t>Vide25</t>
  </si>
  <si>
    <t>Vide26</t>
  </si>
  <si>
    <t>Vide27</t>
  </si>
  <si>
    <t>Vide28</t>
  </si>
  <si>
    <t>Vide29</t>
  </si>
  <si>
    <t>Vide30</t>
  </si>
  <si>
    <t>Vide31</t>
  </si>
  <si>
    <t>Vide32</t>
  </si>
  <si>
    <t>Vide33</t>
  </si>
  <si>
    <t>Vide34</t>
  </si>
  <si>
    <t>Vide35</t>
  </si>
  <si>
    <t>Vide36</t>
  </si>
  <si>
    <t>2017_265</t>
  </si>
  <si>
    <t>2017-Fassy_1</t>
  </si>
  <si>
    <t>2017_266</t>
  </si>
  <si>
    <t>2017-Fassy_2</t>
  </si>
  <si>
    <t>2017_267</t>
  </si>
  <si>
    <t>2017-Fassy_3</t>
  </si>
  <si>
    <t>2017_268</t>
  </si>
  <si>
    <t>2017-Fassy_4</t>
  </si>
  <si>
    <t>2017_269</t>
  </si>
  <si>
    <t>2017-Niu_1</t>
  </si>
  <si>
    <t>2017_270</t>
  </si>
  <si>
    <t>2017-Niu_2</t>
  </si>
  <si>
    <t>2017_271</t>
  </si>
  <si>
    <t>2017-Niu_3</t>
  </si>
  <si>
    <t>2017_272</t>
  </si>
  <si>
    <t>2017-Niu_4</t>
  </si>
  <si>
    <t>2017_273</t>
  </si>
  <si>
    <t>2017-Nyekonpu_1</t>
  </si>
  <si>
    <t>2017_274</t>
  </si>
  <si>
    <t>2017-Nyekonpu_2</t>
  </si>
  <si>
    <t>2017_275</t>
  </si>
  <si>
    <t>2017-Nyekonpu_3</t>
  </si>
  <si>
    <t>2017_276</t>
  </si>
  <si>
    <t>2017-Nyekonpu_4</t>
  </si>
  <si>
    <t>2017_277</t>
  </si>
  <si>
    <t>2017-Pe Iejere_1</t>
  </si>
  <si>
    <t>2017_278</t>
  </si>
  <si>
    <t>2017-Pe Iejere_2</t>
  </si>
  <si>
    <t>2017_279</t>
  </si>
  <si>
    <t>2017-Pe Iejere_3</t>
  </si>
  <si>
    <t>2017_280</t>
  </si>
  <si>
    <t>2017-Pe Iejere_4</t>
  </si>
  <si>
    <t>2017_281</t>
  </si>
  <si>
    <t>2017-Ma ieno_1</t>
  </si>
  <si>
    <t>2017_282</t>
  </si>
  <si>
    <t>2017-Ma ieno_2</t>
  </si>
  <si>
    <t>2017_283</t>
  </si>
  <si>
    <t>2017-Ma ieno_3</t>
  </si>
  <si>
    <t>2017_284</t>
  </si>
  <si>
    <t>2017-Ma ieno_4</t>
  </si>
  <si>
    <t>2017_285</t>
  </si>
  <si>
    <t>2017-Leunag_1</t>
  </si>
  <si>
    <t>2017_286</t>
  </si>
  <si>
    <t>2017-Leunag_2</t>
  </si>
  <si>
    <t>2017_287</t>
  </si>
  <si>
    <t>2017-Leunag_3</t>
  </si>
  <si>
    <t>2017_288</t>
  </si>
  <si>
    <t>2017-Leunag_4</t>
  </si>
  <si>
    <t>2017_289</t>
  </si>
  <si>
    <t>2017-Mujero_1</t>
  </si>
  <si>
    <t>2017_290</t>
  </si>
  <si>
    <t>2017-Mujero_2</t>
  </si>
  <si>
    <t>2017_291</t>
  </si>
  <si>
    <t>2017-Mujero_3</t>
  </si>
  <si>
    <t>2017_292</t>
  </si>
  <si>
    <t>2017-Mujero_4</t>
  </si>
  <si>
    <t>2017_293</t>
  </si>
  <si>
    <t>2017-Wabao_1</t>
  </si>
  <si>
    <t>2017_294</t>
  </si>
  <si>
    <t>2017-Wabao_2</t>
  </si>
  <si>
    <t>2017_295</t>
  </si>
  <si>
    <t>2017-Wabao_3</t>
  </si>
  <si>
    <t>2017_296</t>
  </si>
  <si>
    <t>2017-Wabao_4</t>
  </si>
  <si>
    <t>2017_297</t>
  </si>
  <si>
    <t>2017-Yejele_1</t>
  </si>
  <si>
    <t>2017_298</t>
  </si>
  <si>
    <t>2017-Yejele_2</t>
  </si>
  <si>
    <t>2017_299</t>
  </si>
  <si>
    <t>2017-Yejele_3</t>
  </si>
  <si>
    <t>2017_300</t>
  </si>
  <si>
    <t>2017-Yejele_4</t>
  </si>
  <si>
    <t>Noumea Nord</t>
  </si>
  <si>
    <t>Noumea Sud</t>
  </si>
  <si>
    <t>Noumea Centre</t>
  </si>
  <si>
    <t>Mouli</t>
  </si>
  <si>
    <t>Lekiny</t>
  </si>
  <si>
    <t>2016-Lekiny_1</t>
  </si>
  <si>
    <t>2016-Lekiny_2</t>
  </si>
  <si>
    <t>2016-Lekiny_3</t>
  </si>
  <si>
    <t>2016-Lekiny_4</t>
  </si>
  <si>
    <t>2017-Lekiny_1</t>
  </si>
  <si>
    <t>2017-Lekiny_2</t>
  </si>
  <si>
    <t>2017-Lekiny_3</t>
  </si>
  <si>
    <t>2017-Lekiny_4</t>
  </si>
  <si>
    <t>N°ligne</t>
  </si>
  <si>
    <t>Nom</t>
  </si>
  <si>
    <t>#</t>
  </si>
  <si>
    <t>Ancien Nom</t>
  </si>
  <si>
    <t>Nouveau Nom</t>
  </si>
  <si>
    <t>Népoui</t>
  </si>
  <si>
    <t>Nouméa Nord</t>
  </si>
  <si>
    <t>Ouégoa</t>
  </si>
  <si>
    <t>Ouvéa</t>
  </si>
  <si>
    <t>Hnasse</t>
  </si>
  <si>
    <t>Barriere interne de Deva</t>
  </si>
  <si>
    <t>Bordure faille de Poe</t>
  </si>
  <si>
    <t>Bodjo</t>
  </si>
  <si>
    <t>Menondja</t>
  </si>
  <si>
    <t>Ouano</t>
  </si>
  <si>
    <t>Isie</t>
  </si>
  <si>
    <t>Jo ne weg</t>
  </si>
  <si>
    <t>Charbon</t>
  </si>
  <si>
    <t>Tombo</t>
  </si>
  <si>
    <t>Nde</t>
  </si>
  <si>
    <t>Signal</t>
  </si>
  <si>
    <t>Balade</t>
  </si>
  <si>
    <t>Lekine</t>
  </si>
  <si>
    <t>Darse de Tibarama</t>
  </si>
  <si>
    <t>Pinjen</t>
  </si>
  <si>
    <t>Xajaxa</t>
  </si>
  <si>
    <t>Xepenehe</t>
  </si>
  <si>
    <t>Grand recif de Thio</t>
  </si>
  <si>
    <t>Recif interieur de Thio</t>
  </si>
  <si>
    <t>Passe de Toemo</t>
  </si>
  <si>
    <t>Endline</t>
  </si>
  <si>
    <t>2015-Hnasse_1</t>
  </si>
  <si>
    <t>2015-Hnasse_2</t>
  </si>
  <si>
    <t>2015-Hnasse_3</t>
  </si>
  <si>
    <t>2015-Hnasse_4</t>
  </si>
  <si>
    <t>i</t>
  </si>
  <si>
    <t>2012-Bodjo_1</t>
  </si>
  <si>
    <t>2012-Bodjo_2</t>
  </si>
  <si>
    <t>2012-Bodjo_3</t>
  </si>
  <si>
    <t>2012-Bodjo_4</t>
  </si>
  <si>
    <t>2013-Bodjo_1</t>
  </si>
  <si>
    <t>2013-Bodjo_2</t>
  </si>
  <si>
    <t>2013-Bodjo_3</t>
  </si>
  <si>
    <t>2013-Bodjo_4</t>
  </si>
  <si>
    <t>2014-Bodjo_1</t>
  </si>
  <si>
    <t>2014-Bodjo_2</t>
  </si>
  <si>
    <t>2014-Bodjo_3</t>
  </si>
  <si>
    <t>2014-Bodjo_4</t>
  </si>
  <si>
    <t>2015-Bodjo_1</t>
  </si>
  <si>
    <t>2015-Bodjo_2</t>
  </si>
  <si>
    <t>2015-Bodjo_3</t>
  </si>
  <si>
    <t>2015-Bodjo_4</t>
  </si>
  <si>
    <t>2016-Bodjo_1</t>
  </si>
  <si>
    <t>2016-Bodjo_2</t>
  </si>
  <si>
    <t>2016-Bodjo_3</t>
  </si>
  <si>
    <t>2016-Bodjo_4</t>
  </si>
  <si>
    <t>2017-Bodjo_1</t>
  </si>
  <si>
    <t>2017-Bodjo_2</t>
  </si>
  <si>
    <t>2017-Bodjo_3</t>
  </si>
  <si>
    <t>2017-Bodjo_4</t>
  </si>
  <si>
    <t>2012-Passe de Toemo_1</t>
  </si>
  <si>
    <t>2012-Passe de Toemo_2</t>
  </si>
  <si>
    <t>2012-Passe de Toemo_3</t>
  </si>
  <si>
    <t>2012-Passe de Toemo_4</t>
  </si>
  <si>
    <t>2013-Passe de Toemo_1</t>
  </si>
  <si>
    <t>2013-Passe de Toemo_2</t>
  </si>
  <si>
    <t>2013-Passe de Toemo_3</t>
  </si>
  <si>
    <t>2013-Passe de Toemo_4</t>
  </si>
  <si>
    <t>2014-Passe de Toemo_1</t>
  </si>
  <si>
    <t>2014-Passe de Toemo_2</t>
  </si>
  <si>
    <t>2014-Passe de Toemo_3</t>
  </si>
  <si>
    <t>2014-Passe de Toemo_4</t>
  </si>
  <si>
    <t>2015-Passe de Toemo_1</t>
  </si>
  <si>
    <t>2015-Passe de Toemo_2</t>
  </si>
  <si>
    <t>2015-Passe de Toemo_3</t>
  </si>
  <si>
    <t>2015-Passe de Toemo_4</t>
  </si>
  <si>
    <t>2016-Passe de Toemo_1</t>
  </si>
  <si>
    <t>2016-Passe de Toemo_2</t>
  </si>
  <si>
    <t>2016-Passe de Toemo_3</t>
  </si>
  <si>
    <t>2016-Passe de Toemo_4</t>
  </si>
  <si>
    <t>2017-Passe de Toemo_1</t>
  </si>
  <si>
    <t>2017-Passe de Toemo_2</t>
  </si>
  <si>
    <t>2017-Passe de Toemo_3</t>
  </si>
  <si>
    <t>2017-Passe de Toemo_4</t>
  </si>
  <si>
    <t>2010-Recif interieur de Thio_1</t>
  </si>
  <si>
    <t>2010-Recif interieur de Thio_2</t>
  </si>
  <si>
    <t>2010-Recif interieur de Thio_3</t>
  </si>
  <si>
    <t>2010-Recif interieur de Thio_4</t>
  </si>
  <si>
    <t>2011-Recif interieur de Thio_1</t>
  </si>
  <si>
    <t>2011-Recif interieur de Thio_2</t>
  </si>
  <si>
    <t>2011-Recif interieur de Thio_3</t>
  </si>
  <si>
    <t>2011-Recif interieur de Thio_4</t>
  </si>
  <si>
    <t>2012-Recif interieur de Thio_1</t>
  </si>
  <si>
    <t>2012-Recif interieur de Thio_2</t>
  </si>
  <si>
    <t>2012-Recif interieur de Thio_3</t>
  </si>
  <si>
    <t>2012-Recif interieur de Thio_4</t>
  </si>
  <si>
    <t>2013-Recif interieur de Thio_1</t>
  </si>
  <si>
    <t>2013-Recif interieur de Thio_2</t>
  </si>
  <si>
    <t>2013-Recif interieur de Thio_3</t>
  </si>
  <si>
    <t>2013-Recif interieur de Thio_4</t>
  </si>
  <si>
    <t>2014-Recif interieur de Thio_1</t>
  </si>
  <si>
    <t>2014-Recif interieur de Thio_2</t>
  </si>
  <si>
    <t>2014-Recif interieur de Thio_3</t>
  </si>
  <si>
    <t>2014-Recif interieur de Thio_4</t>
  </si>
  <si>
    <t>2015-Recif interieur de Thio_1</t>
  </si>
  <si>
    <t>2015-Recif interieur de Thio_2</t>
  </si>
  <si>
    <t>2015-Recif interieur de Thio_3</t>
  </si>
  <si>
    <t>2015-Recif interieur de Thio_4</t>
  </si>
  <si>
    <t>2016-Recif interieur de Thio_1</t>
  </si>
  <si>
    <t>2016-Recif interieur de Thio_2</t>
  </si>
  <si>
    <t>2016-Recif interieur de Thio_3</t>
  </si>
  <si>
    <t>2016-Recif interieur de Thio_4</t>
  </si>
  <si>
    <t>2017-Recif interieur de Thio_1</t>
  </si>
  <si>
    <t>2017-Recif interieur de Thio_2</t>
  </si>
  <si>
    <t>2017-Recif interieur de Thio_3</t>
  </si>
  <si>
    <t>2017-Recif interieur de Thio_4</t>
  </si>
  <si>
    <t>2012-Barriere interne de Deva_1</t>
  </si>
  <si>
    <t>2012-Barriere interne de Deva_2</t>
  </si>
  <si>
    <t>2012-Barriere interne de Deva_3</t>
  </si>
  <si>
    <t>2012-Barriere interne de Deva_4</t>
  </si>
  <si>
    <t>2013-Barriere interne de Deva_1</t>
  </si>
  <si>
    <t>2013-Barriere interne de Deva_2</t>
  </si>
  <si>
    <t>2013-Barriere interne de Deva_3</t>
  </si>
  <si>
    <t>2013-Barriere interne de Deva_4</t>
  </si>
  <si>
    <t>2014-Barriere interne de Deva_1</t>
  </si>
  <si>
    <t>2014-Barriere interne de Deva_2</t>
  </si>
  <si>
    <t>2014-Barriere interne de Deva_3</t>
  </si>
  <si>
    <t>2014-Barriere interne de Deva_4</t>
  </si>
  <si>
    <t>2015-Barriere interne de Deva_1</t>
  </si>
  <si>
    <t>2015-Barriere interne de Deva_2</t>
  </si>
  <si>
    <t>2015-Barriere interne de Deva_3</t>
  </si>
  <si>
    <t>2015-Barriere interne de Deva_4</t>
  </si>
  <si>
    <t>2016-Barriere interne de Deva_1</t>
  </si>
  <si>
    <t>2016-Barriere interne de Deva_2</t>
  </si>
  <si>
    <t>2016-Barriere interne de Deva_3</t>
  </si>
  <si>
    <t>2016-Barriere interne de Deva_4</t>
  </si>
  <si>
    <t>2017-Barriere interne de Deva_1</t>
  </si>
  <si>
    <t>2017-Barriere interne de Deva_2</t>
  </si>
  <si>
    <t>2017-Barriere interne de Deva_3</t>
  </si>
  <si>
    <t>2017-Barriere interne de Deva_4</t>
  </si>
  <si>
    <t>2012-Bordure faille de Poe_1</t>
  </si>
  <si>
    <t>2012-Bordure faille de Poe_2</t>
  </si>
  <si>
    <t>2012-Bordure faille de Poe_3</t>
  </si>
  <si>
    <t>2012-Bordure faille de Poe_4</t>
  </si>
  <si>
    <t>2013-Bordure faille de Poe_1</t>
  </si>
  <si>
    <t>2013-Bordure faille de Poe_2</t>
  </si>
  <si>
    <t>2013-Bordure faille de Poe_3</t>
  </si>
  <si>
    <t>2013-Bordure faille de Poe_4</t>
  </si>
  <si>
    <t>2014-Bordure faille de Poe_1</t>
  </si>
  <si>
    <t>2014-Bordure faille de Poe_2</t>
  </si>
  <si>
    <t>2014-Bordure faille de Poe_3</t>
  </si>
  <si>
    <t>2014-Bordure faille de Poe_4</t>
  </si>
  <si>
    <t>2015-Bordure faille de Poe_1</t>
  </si>
  <si>
    <t>2015-Bordure faille de Poe_2</t>
  </si>
  <si>
    <t>2015-Bordure faille de Poe_3</t>
  </si>
  <si>
    <t>2015-Bordure faille de Poe_4</t>
  </si>
  <si>
    <t>2016-Bordure faille de Poe_1</t>
  </si>
  <si>
    <t>2016-Bordure faille de Poe_2</t>
  </si>
  <si>
    <t>2016-Bordure faille de Poe_3</t>
  </si>
  <si>
    <t>2016-Bordure faille de Poe_4</t>
  </si>
  <si>
    <t>2017-Bordure faille de Poe_1</t>
  </si>
  <si>
    <t>2017-Bordure faille de Poe_2</t>
  </si>
  <si>
    <t>2017-Bordure faille de Poe_3</t>
  </si>
  <si>
    <t>2017-Bordure faille de Poe_4</t>
  </si>
  <si>
    <t>2012-Menondja_1</t>
  </si>
  <si>
    <t>2012-Menondja_2</t>
  </si>
  <si>
    <t>2012-Menondja_3</t>
  </si>
  <si>
    <t>2012-Menondja_4</t>
  </si>
  <si>
    <t>2013-Menondja_1</t>
  </si>
  <si>
    <t>2013-Menondja_2</t>
  </si>
  <si>
    <t>2013-Menondja_3</t>
  </si>
  <si>
    <t>2013-Menondja_4</t>
  </si>
  <si>
    <t>2014-Menondja_1</t>
  </si>
  <si>
    <t>2014-Menondja_2</t>
  </si>
  <si>
    <t>2014-Menondja_3</t>
  </si>
  <si>
    <t>2014-Menondja_4</t>
  </si>
  <si>
    <t>2015-Menondja_1</t>
  </si>
  <si>
    <t>2015-Menondja_2</t>
  </si>
  <si>
    <t>2015-Menondja_3</t>
  </si>
  <si>
    <t>2015-Menondja_4</t>
  </si>
  <si>
    <t>2016-Menondja_1</t>
  </si>
  <si>
    <t>2016-Menondja_2</t>
  </si>
  <si>
    <t>2016-Menondja_3</t>
  </si>
  <si>
    <t>2016-Menondja_4</t>
  </si>
  <si>
    <t>2017-Menondja_1</t>
  </si>
  <si>
    <t>2017-Menondja_2</t>
  </si>
  <si>
    <t>2017-Menondja_3</t>
  </si>
  <si>
    <t>2017-Menondja_4</t>
  </si>
  <si>
    <t>2016-Ouano_1</t>
  </si>
  <si>
    <t>2016-Ouano_2</t>
  </si>
  <si>
    <t>2016-Ouano_3</t>
  </si>
  <si>
    <t>2016-Ouano_4</t>
  </si>
  <si>
    <t>2017-Ouano_1</t>
  </si>
  <si>
    <t>2017-Ouano_2</t>
  </si>
  <si>
    <t>2017-Ouano_3</t>
  </si>
  <si>
    <t>2017-Ouano_4</t>
  </si>
  <si>
    <t>2016-Isie_1</t>
  </si>
  <si>
    <t>2016-Isie_2</t>
  </si>
  <si>
    <t>2016-Isie_3</t>
  </si>
  <si>
    <t>2016-Isie_4</t>
  </si>
  <si>
    <t>2017-Isie_1</t>
  </si>
  <si>
    <t>2017-Isie_2</t>
  </si>
  <si>
    <t>2017-Isie_3</t>
  </si>
  <si>
    <t>2017-Isie_4</t>
  </si>
  <si>
    <t>2010-Jo ne weg_1</t>
  </si>
  <si>
    <t>2010-Jo ne weg_2</t>
  </si>
  <si>
    <t>2010-Jo ne weg_3</t>
  </si>
  <si>
    <t>2010-Jo ne weg_4</t>
  </si>
  <si>
    <t>2011-Jo ne weg_1</t>
  </si>
  <si>
    <t>2011-Jo ne weg_2</t>
  </si>
  <si>
    <t>2011-Jo ne weg_3</t>
  </si>
  <si>
    <t>2011-Jo ne weg_4</t>
  </si>
  <si>
    <t>2012-Jo ne weg_1</t>
  </si>
  <si>
    <t>2012-Jo ne weg_2</t>
  </si>
  <si>
    <t>2012-Jo ne weg_3</t>
  </si>
  <si>
    <t>2012-Jo ne weg_4</t>
  </si>
  <si>
    <t>2013-Jo ne weg_1</t>
  </si>
  <si>
    <t>2013-Jo ne weg_2</t>
  </si>
  <si>
    <t>2013-Jo ne weg_3</t>
  </si>
  <si>
    <t>2013-Jo ne weg_4</t>
  </si>
  <si>
    <t>2014-Jo ne weg_1</t>
  </si>
  <si>
    <t>2014-Jo ne weg_2</t>
  </si>
  <si>
    <t>2014-Jo ne weg_3</t>
  </si>
  <si>
    <t>2014-Jo ne weg_4</t>
  </si>
  <si>
    <t>2015-Jo ne weg_1</t>
  </si>
  <si>
    <t>2015-Jo ne weg_2</t>
  </si>
  <si>
    <t>2015-Jo ne weg_3</t>
  </si>
  <si>
    <t>2015-Jo ne weg_4</t>
  </si>
  <si>
    <t>2017-Jo ne weg_1</t>
  </si>
  <si>
    <t>2017-Jo ne weg_2</t>
  </si>
  <si>
    <t>2017-Jo ne weg_3</t>
  </si>
  <si>
    <t>2017-Jo ne weg_4</t>
  </si>
  <si>
    <t>2010-Luengoni_1</t>
  </si>
  <si>
    <t>2010-Luengoni_2</t>
  </si>
  <si>
    <t>2010-Luengoni_3</t>
  </si>
  <si>
    <t>2010-Luengoni_4</t>
  </si>
  <si>
    <t>2011-Luengoni_1</t>
  </si>
  <si>
    <t>2011-Luengoni_2</t>
  </si>
  <si>
    <t>2011-Luengoni_3</t>
  </si>
  <si>
    <t>2011-Luengoni_4</t>
  </si>
  <si>
    <t>2012-Luengoni_1</t>
  </si>
  <si>
    <t>2012-Luengoni_2</t>
  </si>
  <si>
    <t>2012-Luengoni_3</t>
  </si>
  <si>
    <t>2012-Luengoni_4</t>
  </si>
  <si>
    <t>2013-Luengoni_1</t>
  </si>
  <si>
    <t>2013-Luengoni_2</t>
  </si>
  <si>
    <t>2013-Luengoni_3</t>
  </si>
  <si>
    <t>2013-Luengoni_4</t>
  </si>
  <si>
    <t>2014-Luengoni_1</t>
  </si>
  <si>
    <t>2014-Luengoni_2</t>
  </si>
  <si>
    <t>2014-Luengoni_3</t>
  </si>
  <si>
    <t>2014-Luengoni_4</t>
  </si>
  <si>
    <t>2015-Luengoni_1</t>
  </si>
  <si>
    <t>2015-Luengoni_2</t>
  </si>
  <si>
    <t>2015-Luengoni_3</t>
  </si>
  <si>
    <t>2015-Luengoni_4</t>
  </si>
  <si>
    <t>2013-Charbon_1</t>
  </si>
  <si>
    <t>2013-Charbon_2</t>
  </si>
  <si>
    <t>2013-Charbon_3</t>
  </si>
  <si>
    <t>2013-Charbon_4</t>
  </si>
  <si>
    <t>2014-Charbon_1</t>
  </si>
  <si>
    <t>2014-Charbon_2</t>
  </si>
  <si>
    <t>2014-Charbon_3</t>
  </si>
  <si>
    <t>2014-Charbon_4</t>
  </si>
  <si>
    <t>2015-Charbon_1</t>
  </si>
  <si>
    <t>2015-Charbon_2</t>
  </si>
  <si>
    <t>2015-Charbon_3</t>
  </si>
  <si>
    <t>2015-Charbon_4</t>
  </si>
  <si>
    <t>2016-Charbon_1</t>
  </si>
  <si>
    <t>2016-Charbon_2</t>
  </si>
  <si>
    <t>2016-Charbon_3</t>
  </si>
  <si>
    <t>2016-Charbon_4</t>
  </si>
  <si>
    <t>2013-Tombo_1</t>
  </si>
  <si>
    <t>2013-Tombo_2</t>
  </si>
  <si>
    <t>2013-Tombo_3</t>
  </si>
  <si>
    <t>2013-Tombo_4</t>
  </si>
  <si>
    <t>2014-Tombo_1</t>
  </si>
  <si>
    <t>2014-Tombo_2</t>
  </si>
  <si>
    <t>2014-Tombo_3</t>
  </si>
  <si>
    <t>2014-Tombo_4</t>
  </si>
  <si>
    <t>2015-Tombo_1</t>
  </si>
  <si>
    <t>2015-Tombo_2</t>
  </si>
  <si>
    <t>2015-Tombo_3</t>
  </si>
  <si>
    <t>2015-Tombo_4</t>
  </si>
  <si>
    <t>2016-Tombo_1</t>
  </si>
  <si>
    <t>2016-Tombo_2</t>
  </si>
  <si>
    <t>2016-Tombo_3</t>
  </si>
  <si>
    <t>2016-Tombo_4</t>
  </si>
  <si>
    <t>2013-Nde_1</t>
  </si>
  <si>
    <t>2013-Nde_2</t>
  </si>
  <si>
    <t>2013-Nde_3</t>
  </si>
  <si>
    <t>2013-Nde_4</t>
  </si>
  <si>
    <t>2014-Nde_1</t>
  </si>
  <si>
    <t>2014-Nde_2</t>
  </si>
  <si>
    <t>2014-Nde_3</t>
  </si>
  <si>
    <t>2014-Nde_4</t>
  </si>
  <si>
    <t>2015-Nde_1</t>
  </si>
  <si>
    <t>2015-Nde_2</t>
  </si>
  <si>
    <t>2015-Nde_3</t>
  </si>
  <si>
    <t>2015-Nde_4</t>
  </si>
  <si>
    <t>2016-Nde_1</t>
  </si>
  <si>
    <t>2016-Nde_2</t>
  </si>
  <si>
    <t>2016-Nde_3</t>
  </si>
  <si>
    <t>2016-Nde_4</t>
  </si>
  <si>
    <t>1997-Signal_1</t>
  </si>
  <si>
    <t>1997-Signal_2</t>
  </si>
  <si>
    <t>1997-Signal_3</t>
  </si>
  <si>
    <t>1997-Signal_4</t>
  </si>
  <si>
    <t>1998-Signal_1</t>
  </si>
  <si>
    <t>1998-Signal_2</t>
  </si>
  <si>
    <t>1998-Signal_3</t>
  </si>
  <si>
    <t>1998-Signal_4</t>
  </si>
  <si>
    <t>2001-Signal_1</t>
  </si>
  <si>
    <t>2001-Signal_2</t>
  </si>
  <si>
    <t>2001-Signal_3</t>
  </si>
  <si>
    <t>2001-Signal_4</t>
  </si>
  <si>
    <t>2003-Signal_1</t>
  </si>
  <si>
    <t>2003-Signal_2</t>
  </si>
  <si>
    <t>2003-Signal_3</t>
  </si>
  <si>
    <t>2003-Signal_4</t>
  </si>
  <si>
    <t>2004-Signal_1</t>
  </si>
  <si>
    <t>2004-Signal_2</t>
  </si>
  <si>
    <t>2004-Signal_3</t>
  </si>
  <si>
    <t>2004-Signal_4</t>
  </si>
  <si>
    <t>2005-Signal_1</t>
  </si>
  <si>
    <t>2005-Signal_2</t>
  </si>
  <si>
    <t>2005-Signal_3</t>
  </si>
  <si>
    <t>2005-Signal_4</t>
  </si>
  <si>
    <t>2006-Signal_1</t>
  </si>
  <si>
    <t>2006-Signal_2</t>
  </si>
  <si>
    <t>2006-Signal_3</t>
  </si>
  <si>
    <t>2006-Signal_4</t>
  </si>
  <si>
    <t>2008-Signal_1</t>
  </si>
  <si>
    <t>2008-Signal_2</t>
  </si>
  <si>
    <t>2008-Signal_3</t>
  </si>
  <si>
    <t>2008-Signal_4</t>
  </si>
  <si>
    <t>2011-Signal_1</t>
  </si>
  <si>
    <t>2011-Signal_2</t>
  </si>
  <si>
    <t>2011-Signal_3</t>
  </si>
  <si>
    <t>2011-Signal_4</t>
  </si>
  <si>
    <t>2012-Signal_1</t>
  </si>
  <si>
    <t>2012-Signal_2</t>
  </si>
  <si>
    <t>2012-Signal_3</t>
  </si>
  <si>
    <t>2012-Signal_4</t>
  </si>
  <si>
    <t>2013-Signal_1</t>
  </si>
  <si>
    <t>2013-Signal_2</t>
  </si>
  <si>
    <t>2013-Signal_3</t>
  </si>
  <si>
    <t>2013-Signal_4</t>
  </si>
  <si>
    <t>2014-Signal_1</t>
  </si>
  <si>
    <t>2014-Signal_2</t>
  </si>
  <si>
    <t>2014-Signal_3</t>
  </si>
  <si>
    <t>2014-Signal_4</t>
  </si>
  <si>
    <t>2015-Signal_1</t>
  </si>
  <si>
    <t>2015-Signal_2</t>
  </si>
  <si>
    <t>2015-Signal_3</t>
  </si>
  <si>
    <t>2015-Signal_4</t>
  </si>
  <si>
    <t>2016-Signal_1</t>
  </si>
  <si>
    <t>2016-Signal_2</t>
  </si>
  <si>
    <t>2016-Signal_3</t>
  </si>
  <si>
    <t>2016-Signal_4</t>
  </si>
  <si>
    <t>2017-Signal_1</t>
  </si>
  <si>
    <t>2017-Signal_2</t>
  </si>
  <si>
    <t>2017-Signal_3</t>
  </si>
  <si>
    <t>2017-Signal_4</t>
  </si>
  <si>
    <t>2011-Plateau d'Amos_1</t>
  </si>
  <si>
    <t>2011-Plateau d'Amos_2</t>
  </si>
  <si>
    <t>2011-Plateau d'Amos_3</t>
  </si>
  <si>
    <t>2011-Plateau d'Amos_4</t>
  </si>
  <si>
    <t>2012-Plateau d'Amos_1</t>
  </si>
  <si>
    <t>2012-Plateau d'Amos_2</t>
  </si>
  <si>
    <t>2012-Plateau d'Amos_3</t>
  </si>
  <si>
    <t>2012-Plateau d'Amos_4</t>
  </si>
  <si>
    <t>2013-Plateau d'Amos_1</t>
  </si>
  <si>
    <t>2013-Plateau d'Amos_2</t>
  </si>
  <si>
    <t>2013-Plateau d'Amos_3</t>
  </si>
  <si>
    <t>2013-Plateau d'Amos_4</t>
  </si>
  <si>
    <t>2016-Plateau d'Amos_1</t>
  </si>
  <si>
    <t>2016-Plateau d'Amos_2</t>
  </si>
  <si>
    <t>2016-Plateau d'Amos_3</t>
  </si>
  <si>
    <t>2016-Plateau d'Amos_4</t>
  </si>
  <si>
    <t>2017-Plateau d'Amos_1</t>
  </si>
  <si>
    <t>2017-Plateau d'Amos_2</t>
  </si>
  <si>
    <t>2017-Plateau d'Amos_3</t>
  </si>
  <si>
    <t>2017-Plateau d'Amos_4</t>
  </si>
  <si>
    <t>2011-Balade_1</t>
  </si>
  <si>
    <t>2011-Balade_2</t>
  </si>
  <si>
    <t>2011-Balade_3</t>
  </si>
  <si>
    <t>2011-Balade_4</t>
  </si>
  <si>
    <t>2012-Balade_1</t>
  </si>
  <si>
    <t>2012-Balade_2</t>
  </si>
  <si>
    <t>2012-Balade_3</t>
  </si>
  <si>
    <t>2012-Balade_4</t>
  </si>
  <si>
    <t>2013-Balade_1</t>
  </si>
  <si>
    <t>2013-Balade_2</t>
  </si>
  <si>
    <t>2013-Balade_3</t>
  </si>
  <si>
    <t>2013-Balade_4</t>
  </si>
  <si>
    <t>2016-Balade_1</t>
  </si>
  <si>
    <t>2016-Balade_2</t>
  </si>
  <si>
    <t>2016-Balade_3</t>
  </si>
  <si>
    <t>2016-Balade_4</t>
  </si>
  <si>
    <t>2017-Balade_1</t>
  </si>
  <si>
    <t>2017-Balade_2</t>
  </si>
  <si>
    <t>2017-Balade_3</t>
  </si>
  <si>
    <t>2017-Balade_4</t>
  </si>
  <si>
    <t>2012-Darse de Tibarama_1</t>
  </si>
  <si>
    <t>2012-Darse de Tibarama_2</t>
  </si>
  <si>
    <t>2012-Darse de Tibarama_3</t>
  </si>
  <si>
    <t>2012-Darse de Tibarama_4</t>
  </si>
  <si>
    <t>2013-Darse de Tibarama_1</t>
  </si>
  <si>
    <t>2013-Darse de Tibarama_2</t>
  </si>
  <si>
    <t>2013-Darse de Tibarama_3</t>
  </si>
  <si>
    <t>2013-Darse de Tibarama_4</t>
  </si>
  <si>
    <t>2014-Darse de Tibarama_1</t>
  </si>
  <si>
    <t>2014-Darse de Tibarama_2</t>
  </si>
  <si>
    <t>2014-Darse de Tibarama_3</t>
  </si>
  <si>
    <t>2014-Darse de Tibarama_4</t>
  </si>
  <si>
    <t>2015-Darse de Tibarama_1</t>
  </si>
  <si>
    <t>2015-Darse de Tibarama_2</t>
  </si>
  <si>
    <t>2015-Darse de Tibarama_3</t>
  </si>
  <si>
    <t>2015-Darse de Tibarama_4</t>
  </si>
  <si>
    <t>2016-Darse de Tibarama_1</t>
  </si>
  <si>
    <t>2016-Darse de Tibarama_2</t>
  </si>
  <si>
    <t>2016-Darse de Tibarama_3</t>
  </si>
  <si>
    <t>2016-Darse de Tibarama_4</t>
  </si>
  <si>
    <t>2017-Darse de Tibarama_1</t>
  </si>
  <si>
    <t>2017-Darse de Tibarama_2</t>
  </si>
  <si>
    <t>2017-Darse de Tibarama_3</t>
  </si>
  <si>
    <t>2017-Darse de Tibarama_4</t>
  </si>
  <si>
    <t>2010-Fausse passe de Pouembout_1</t>
  </si>
  <si>
    <t>2010-Fausse passe de Pouembout_2</t>
  </si>
  <si>
    <t>2010-Fausse passe de Pouembout_3</t>
  </si>
  <si>
    <t>2010-Fausse passe de Pouembout_4</t>
  </si>
  <si>
    <t>2011-Fausse passe de Pouembout_1</t>
  </si>
  <si>
    <t>2011-Fausse passe de Pouembout_2</t>
  </si>
  <si>
    <t>2011-Fausse passe de Pouembout_3</t>
  </si>
  <si>
    <t>2011-Fausse passe de Pouembout_4</t>
  </si>
  <si>
    <t>2012-Fausse passe de Pouembout_1</t>
  </si>
  <si>
    <t>2012-Fausse passe de Pouembout_2</t>
  </si>
  <si>
    <t>2012-Fausse passe de Pouembout_3</t>
  </si>
  <si>
    <t>2012-Fausse passe de Pouembout_4</t>
  </si>
  <si>
    <t>2013-Fausse passe de Pouembout_1</t>
  </si>
  <si>
    <t>2013-Fausse passe de Pouembout_2</t>
  </si>
  <si>
    <t>2013-Fausse passe de Pouembout_3</t>
  </si>
  <si>
    <t>2013-Fausse passe de Pouembout_4</t>
  </si>
  <si>
    <t>2014-Fausse passe de Pouembout_1</t>
  </si>
  <si>
    <t>2014-Fausse passe de Pouembout_2</t>
  </si>
  <si>
    <t>2014-Fausse passe de Pouembout_3</t>
  </si>
  <si>
    <t>2014-Fausse passe de Pouembout_4</t>
  </si>
  <si>
    <t>2015-Fausse passe de Pouembout_1</t>
  </si>
  <si>
    <t>2015-Fausse passe de Pouembout_2</t>
  </si>
  <si>
    <t>2015-Fausse passe de Pouembout_3</t>
  </si>
  <si>
    <t>2015-Fausse passe de Pouembout_4</t>
  </si>
  <si>
    <t>2016-Fausse passe de Pouembout_1</t>
  </si>
  <si>
    <t>2016-Fausse passe de Pouembout_2</t>
  </si>
  <si>
    <t>2016-Fausse passe de Pouembout_3</t>
  </si>
  <si>
    <t>2016-Fausse passe de Pouembout_4</t>
  </si>
  <si>
    <t>2017-Fausse passe de Pouembout_1</t>
  </si>
  <si>
    <t>2017-Fausse passe de Pouembout_2</t>
  </si>
  <si>
    <t>2017-Fausse passe de Pouembout_3</t>
  </si>
  <si>
    <t>2017-Fausse passe de Pouembout_4</t>
  </si>
  <si>
    <t>2010-Pinjen_1</t>
  </si>
  <si>
    <t>2010-Pinjen_2</t>
  </si>
  <si>
    <t>2010-Pinjen_3</t>
  </si>
  <si>
    <t>2010-Pinjen_4</t>
  </si>
  <si>
    <t>2010-Xajaxa_1</t>
  </si>
  <si>
    <t>2010-Xajaxa_2</t>
  </si>
  <si>
    <t>2010-Xajaxa_3</t>
  </si>
  <si>
    <t>2010-Xajaxa_4</t>
  </si>
  <si>
    <t>2011-Xajaxa_1</t>
  </si>
  <si>
    <t>2011-Xajaxa_2</t>
  </si>
  <si>
    <t>2011-Xajaxa_3</t>
  </si>
  <si>
    <t>2011-Xajaxa_4</t>
  </si>
  <si>
    <t>2012-Xajaxa_1</t>
  </si>
  <si>
    <t>2012-Xajaxa_2</t>
  </si>
  <si>
    <t>2012-Xajaxa_3</t>
  </si>
  <si>
    <t>2012-Xajaxa_4</t>
  </si>
  <si>
    <t>2013-Xajaxa_1</t>
  </si>
  <si>
    <t>2013-Xajaxa_2</t>
  </si>
  <si>
    <t>2013-Xajaxa_3</t>
  </si>
  <si>
    <t>2013-Xajaxa_4</t>
  </si>
  <si>
    <t>2014-Xajaxa_1</t>
  </si>
  <si>
    <t>2014-Xajaxa_2</t>
  </si>
  <si>
    <t>2014-Xajaxa_3</t>
  </si>
  <si>
    <t>2014-Xajaxa_4</t>
  </si>
  <si>
    <t>2015-Xajaxa_1</t>
  </si>
  <si>
    <t>2015-Xajaxa_2</t>
  </si>
  <si>
    <t>2015-Xajaxa_3</t>
  </si>
  <si>
    <t>2015-Xajaxa_4</t>
  </si>
  <si>
    <t>2017-Xajaxa_1</t>
  </si>
  <si>
    <t>2017-Xajaxa_2</t>
  </si>
  <si>
    <t>2017-Xajaxa_3</t>
  </si>
  <si>
    <t>2017-Xajaxa_4</t>
  </si>
  <si>
    <t>2010-Xepenehe_1</t>
  </si>
  <si>
    <t>2010-Xepenehe_2</t>
  </si>
  <si>
    <t>2010-Xepenehe_3</t>
  </si>
  <si>
    <t>2010-Xepenehe_4</t>
  </si>
  <si>
    <t>2011-Xepenehe_1</t>
  </si>
  <si>
    <t>2011-Xepenehe_2</t>
  </si>
  <si>
    <t>2011-Xepenehe_3</t>
  </si>
  <si>
    <t>2011-Xepenehe_4</t>
  </si>
  <si>
    <t>2012-Xepenehe_1</t>
  </si>
  <si>
    <t>2012-Xepenehe_2</t>
  </si>
  <si>
    <t>2012-Xepenehe_3</t>
  </si>
  <si>
    <t>2012-Xepenehe_4</t>
  </si>
  <si>
    <t>2013-Xepenehe_1</t>
  </si>
  <si>
    <t>2013-Xepenehe_2</t>
  </si>
  <si>
    <t>2013-Xepenehe_3</t>
  </si>
  <si>
    <t>2013-Xepenehe_4</t>
  </si>
  <si>
    <t>2014-Xepenehe_1</t>
  </si>
  <si>
    <t>2014-Xepenehe_2</t>
  </si>
  <si>
    <t>2014-Xepenehe_3</t>
  </si>
  <si>
    <t>2014-Xepenehe_4</t>
  </si>
  <si>
    <t>2015-Xepenehe_1</t>
  </si>
  <si>
    <t>2015-Xepenehe_2</t>
  </si>
  <si>
    <t>2015-Xepenehe_3</t>
  </si>
  <si>
    <t>2015-Xepenehe_4</t>
  </si>
  <si>
    <t>2017-Xepenehe_1</t>
  </si>
  <si>
    <t>2017-Xepenehe_2</t>
  </si>
  <si>
    <t>2017-Xepenehe_3</t>
  </si>
  <si>
    <t>2017-Xepenehe_4</t>
  </si>
  <si>
    <t>2010-Grand recif de Thio_1</t>
  </si>
  <si>
    <t>2010-Grand recif de Thio_2</t>
  </si>
  <si>
    <t>2010-Grand recif de Thio_3</t>
  </si>
  <si>
    <t>2010-Grand recif de Thio_4</t>
  </si>
  <si>
    <t>2011-Grand recif de Thio_1</t>
  </si>
  <si>
    <t>2011-Grand recif de Thio_2</t>
  </si>
  <si>
    <t>2011-Grand recif de Thio_3</t>
  </si>
  <si>
    <t>2011-Grand recif de Thio_4</t>
  </si>
  <si>
    <t>2012-Grand recif de Thio_1</t>
  </si>
  <si>
    <t>2012-Grand recif de Thio_2</t>
  </si>
  <si>
    <t>2012-Grand recif de Thio_3</t>
  </si>
  <si>
    <t>2012-Grand recif de Thio_4</t>
  </si>
  <si>
    <t>2013-Grand recif de Thio_1</t>
  </si>
  <si>
    <t>2013-Grand recif de Thio_2</t>
  </si>
  <si>
    <t>2013-Grand recif de Thio_3</t>
  </si>
  <si>
    <t>2013-Grand recif de Thio_4</t>
  </si>
  <si>
    <t>2014-Grand recif de Thio_1</t>
  </si>
  <si>
    <t>2014-Grand recif de Thio_2</t>
  </si>
  <si>
    <t>2014-Grand recif de Thio_3</t>
  </si>
  <si>
    <t>2014-Grand recif de Thio_4</t>
  </si>
  <si>
    <t>2015-Grand recif de Thio_1</t>
  </si>
  <si>
    <t>2015-Grand recif de Thio_2</t>
  </si>
  <si>
    <t>2015-Grand recif de Thio_3</t>
  </si>
  <si>
    <t>2015-Grand recif de Thio_4</t>
  </si>
  <si>
    <t>2016-Grand recif de Thio_1</t>
  </si>
  <si>
    <t>2016-Grand recif de Thio_2</t>
  </si>
  <si>
    <t>2016-Grand recif de Thio_3</t>
  </si>
  <si>
    <t>2016-Grand recif de Thio_4</t>
  </si>
  <si>
    <t>2017-Grand recif de Thio_1</t>
  </si>
  <si>
    <t>2017-Grand recif de Thio_2</t>
  </si>
  <si>
    <t>2017-Grand recif de Thio_3</t>
  </si>
  <si>
    <t>2017-Grand recif de Thio_4</t>
  </si>
  <si>
    <t>Nom supprimés</t>
  </si>
  <si>
    <t>Nom introduits</t>
  </si>
  <si>
    <r>
      <t xml:space="preserve">Anciens Nom </t>
    </r>
    <r>
      <rPr>
        <b/>
        <sz val="12"/>
        <color indexed="27"/>
        <rFont val="Arial"/>
        <family val="2"/>
      </rPr>
      <t>COREMO</t>
    </r>
  </si>
  <si>
    <r>
      <t xml:space="preserve">Nom </t>
    </r>
    <r>
      <rPr>
        <b/>
        <sz val="12"/>
        <color indexed="27"/>
        <rFont val="Arial"/>
        <family val="2"/>
      </rPr>
      <t>COREMO</t>
    </r>
    <r>
      <rPr>
        <b/>
        <sz val="12"/>
        <color rgb="FFFFFF00"/>
        <rFont val="Arial"/>
        <family val="2"/>
      </rPr>
      <t xml:space="preserve">
si différent</t>
    </r>
  </si>
  <si>
    <t>2017_205</t>
  </si>
  <si>
    <t>2017-Baie des Citrons_1</t>
  </si>
  <si>
    <t>2017_206</t>
  </si>
  <si>
    <t>2017-Baie des Citrons_2</t>
  </si>
  <si>
    <t>2017_207</t>
  </si>
  <si>
    <t>2017-Baie des Citrons_3</t>
  </si>
  <si>
    <t>2017_208</t>
  </si>
  <si>
    <t>2017-Baie des Citrons_4</t>
  </si>
  <si>
    <t>2017_209</t>
  </si>
  <si>
    <t>2017-Seche Croissant_1</t>
  </si>
  <si>
    <t>2017_210</t>
  </si>
  <si>
    <t>2017-Seche Croissant_2</t>
  </si>
  <si>
    <t>2017_211</t>
  </si>
  <si>
    <t>2017-Seche Croissant_3</t>
  </si>
  <si>
    <t>2017_212</t>
  </si>
  <si>
    <t>2017-Seche Croissant_4</t>
  </si>
  <si>
    <t>2017_213</t>
  </si>
  <si>
    <t>2017-Nde_1</t>
  </si>
  <si>
    <t>2017_214</t>
  </si>
  <si>
    <t>2017-Nde_2</t>
  </si>
  <si>
    <t>2017_215</t>
  </si>
  <si>
    <t>2017-Nde_3</t>
  </si>
  <si>
    <t>2017_216</t>
  </si>
  <si>
    <t>2017-Nde_4</t>
  </si>
  <si>
    <t>2017_217</t>
  </si>
  <si>
    <t>2017-Charbon_1</t>
  </si>
  <si>
    <t>2017_218</t>
  </si>
  <si>
    <t>2017-Charbon_2</t>
  </si>
  <si>
    <t>2017_219</t>
  </si>
  <si>
    <t>2017-Charbon_3</t>
  </si>
  <si>
    <t>2017_220</t>
  </si>
  <si>
    <t>2017-Charbon_4</t>
  </si>
  <si>
    <t>2017_221</t>
  </si>
  <si>
    <t>2017-Bancs du Nord_1</t>
  </si>
  <si>
    <t>2017_222</t>
  </si>
  <si>
    <t>2017-Bancs du Nord_2</t>
  </si>
  <si>
    <t>2017_223</t>
  </si>
  <si>
    <t>2017-Bancs du Nord_3</t>
  </si>
  <si>
    <t>2017_224</t>
  </si>
  <si>
    <t>2017-Bancs du Nord_4</t>
  </si>
  <si>
    <t>2017_225</t>
  </si>
  <si>
    <t>2017-Tombo_1</t>
  </si>
  <si>
    <t>2017_226</t>
  </si>
  <si>
    <t>2017-Tombo_2</t>
  </si>
  <si>
    <t>2017_227</t>
  </si>
  <si>
    <t>2017-Tombo_3</t>
  </si>
  <si>
    <t>2017_228</t>
  </si>
  <si>
    <t>2017-Tombo_4</t>
  </si>
  <si>
    <t>2018_001</t>
  </si>
  <si>
    <t>2018-Casy_1</t>
  </si>
  <si>
    <t>2018_002</t>
  </si>
  <si>
    <t>2018-Casy_2</t>
  </si>
  <si>
    <t>2018_003</t>
  </si>
  <si>
    <t>2018-Casy_3</t>
  </si>
  <si>
    <t>2018_004</t>
  </si>
  <si>
    <t>2018-Casy_4</t>
  </si>
  <si>
    <t>2018_005</t>
  </si>
  <si>
    <t>2018-Bonne Anse_1</t>
  </si>
  <si>
    <t>2018_006</t>
  </si>
  <si>
    <t>2018-Bonne Anse_2</t>
  </si>
  <si>
    <t>2018_007</t>
  </si>
  <si>
    <t>2018-Bonne Anse_3</t>
  </si>
  <si>
    <t>2018_008</t>
  </si>
  <si>
    <t>2018-Bonne Anse_4</t>
  </si>
  <si>
    <t>2018_045</t>
  </si>
  <si>
    <t>2018-Grimault_1</t>
  </si>
  <si>
    <t>2018_046</t>
  </si>
  <si>
    <t>2018-Grimault_2</t>
  </si>
  <si>
    <t>2018_047</t>
  </si>
  <si>
    <t>2018-Grimault_3</t>
  </si>
  <si>
    <t>2018_048</t>
  </si>
  <si>
    <t>2018-Grimault_4</t>
  </si>
  <si>
    <t>2018_149</t>
  </si>
  <si>
    <t>2018-Signal_1</t>
  </si>
  <si>
    <t>2018_150</t>
  </si>
  <si>
    <t>2018-Signal_2</t>
  </si>
  <si>
    <t>2018_151</t>
  </si>
  <si>
    <t>2018-Signal_3</t>
  </si>
  <si>
    <t>2018_152</t>
  </si>
  <si>
    <t>2018-Signal_4</t>
  </si>
  <si>
    <t>2018_229</t>
  </si>
  <si>
    <t>2018-Lekiny_1</t>
  </si>
  <si>
    <t>2018_230</t>
  </si>
  <si>
    <t>2018-Lekiny_2</t>
  </si>
  <si>
    <t>2018_231</t>
  </si>
  <si>
    <t>2018-Lekiny_3</t>
  </si>
  <si>
    <t>2018_232</t>
  </si>
  <si>
    <t>2018-Lekiny_4</t>
  </si>
  <si>
    <t>2018_233</t>
  </si>
  <si>
    <t>2018-Gece_1</t>
  </si>
  <si>
    <t>2018_234</t>
  </si>
  <si>
    <t>2018-Gece_2</t>
  </si>
  <si>
    <t>2018_235</t>
  </si>
  <si>
    <t>2018-Gece_3</t>
  </si>
  <si>
    <t>2018_236</t>
  </si>
  <si>
    <t>2018-Gece_4</t>
  </si>
  <si>
    <t>2018_237</t>
  </si>
  <si>
    <t>2018-Gee_1</t>
  </si>
  <si>
    <t>2018_238</t>
  </si>
  <si>
    <t>2018-Gee_2</t>
  </si>
  <si>
    <t>2018_239</t>
  </si>
  <si>
    <t>2018-Gee_3</t>
  </si>
  <si>
    <t>2018_240</t>
  </si>
  <si>
    <t>2018-Gee_4</t>
  </si>
  <si>
    <t>2018_241</t>
  </si>
  <si>
    <t>2018-Waugni_1</t>
  </si>
  <si>
    <t>2018_242</t>
  </si>
  <si>
    <t>2018-Waugni_2</t>
  </si>
  <si>
    <t>2018_243</t>
  </si>
  <si>
    <t>2018-Waugni_3</t>
  </si>
  <si>
    <t>2018_244</t>
  </si>
  <si>
    <t>2018-Waugni_4</t>
  </si>
  <si>
    <t>2018_245</t>
  </si>
  <si>
    <t>2018-Anemeec_1</t>
  </si>
  <si>
    <t>2018_246</t>
  </si>
  <si>
    <t>2018-Anemeec_2</t>
  </si>
  <si>
    <t>2018_247</t>
  </si>
  <si>
    <t>2018-Anemeec_3</t>
  </si>
  <si>
    <t>2018_248</t>
  </si>
  <si>
    <t>2018-Anemeec_4</t>
  </si>
  <si>
    <t>2018_249</t>
  </si>
  <si>
    <t>2018-Mouli Velo_1</t>
  </si>
  <si>
    <t>2018_250</t>
  </si>
  <si>
    <t>2018-Mouli Velo_2</t>
  </si>
  <si>
    <t>2018_251</t>
  </si>
  <si>
    <t>2018-Mouli Velo_3</t>
  </si>
  <si>
    <t>2018_252</t>
  </si>
  <si>
    <t>2018-Mouli Velo_4</t>
  </si>
  <si>
    <t>2018_257</t>
  </si>
  <si>
    <t>2018-Isie_1</t>
  </si>
  <si>
    <t>2018_258</t>
  </si>
  <si>
    <t>2018-Isie_2</t>
  </si>
  <si>
    <t>2018_259</t>
  </si>
  <si>
    <t>2018-Isie_3</t>
  </si>
  <si>
    <t>2018_260</t>
  </si>
  <si>
    <t>2018-Isie_4</t>
  </si>
  <si>
    <t>2018_265</t>
  </si>
  <si>
    <t>2018-Fassy_1</t>
  </si>
  <si>
    <t>2018_266</t>
  </si>
  <si>
    <t>2018-Fassy_2</t>
  </si>
  <si>
    <t>2018_267</t>
  </si>
  <si>
    <t>2018-Fassy_3</t>
  </si>
  <si>
    <t>2018_268</t>
  </si>
  <si>
    <t>2018-Fassy_4</t>
  </si>
  <si>
    <t>2018_165</t>
  </si>
  <si>
    <t>2018-Ricaudy_1</t>
  </si>
  <si>
    <t>2018_166</t>
  </si>
  <si>
    <t>2018-Ricaudy_2</t>
  </si>
  <si>
    <t>2018_167</t>
  </si>
  <si>
    <t>2018-Ricaudy_3</t>
  </si>
  <si>
    <t>2018_168</t>
  </si>
  <si>
    <t>2018-Ricaudy_4</t>
  </si>
  <si>
    <t>2018_021</t>
  </si>
  <si>
    <t>2018-Moara_1</t>
  </si>
  <si>
    <t>2018_022</t>
  </si>
  <si>
    <t>2018-Moara_2</t>
  </si>
  <si>
    <t>2018_023</t>
  </si>
  <si>
    <t>2018-Moara_3</t>
  </si>
  <si>
    <t>2018_024</t>
  </si>
  <si>
    <t>2018-Moara_4</t>
  </si>
  <si>
    <t>2018_025</t>
  </si>
  <si>
    <t>2018-Recif interieur de Thio_1</t>
  </si>
  <si>
    <t>2018_026</t>
  </si>
  <si>
    <t>2018-Recif interieur de Thio_2</t>
  </si>
  <si>
    <t>2018_027</t>
  </si>
  <si>
    <t>2018-Recif interieur de Thio_3</t>
  </si>
  <si>
    <t>2018_028</t>
  </si>
  <si>
    <t>2018-Recif interieur de Thio_4</t>
  </si>
  <si>
    <t>2018_029</t>
  </si>
  <si>
    <t>2018-Grand recif de Thio_1</t>
  </si>
  <si>
    <t>2018_030</t>
  </si>
  <si>
    <t>2018-Grand recif de Thio_2</t>
  </si>
  <si>
    <t>2018_031</t>
  </si>
  <si>
    <t>2018-Grand recif de Thio_3</t>
  </si>
  <si>
    <t>2018_032</t>
  </si>
  <si>
    <t>2018-Grand recif de Thio_4</t>
  </si>
  <si>
    <t>2018_033</t>
  </si>
  <si>
    <t>2018-Koulnoue_1</t>
  </si>
  <si>
    <t>2018_034</t>
  </si>
  <si>
    <t>2018-Koulnoue_2</t>
  </si>
  <si>
    <t>2018_035</t>
  </si>
  <si>
    <t>2018-Koulnoue_3</t>
  </si>
  <si>
    <t>2018_036</t>
  </si>
  <si>
    <t>2018-Koulnoue_4</t>
  </si>
  <si>
    <t>2018_037</t>
  </si>
  <si>
    <t>2018-Hiengabat_1</t>
  </si>
  <si>
    <t>2018_038</t>
  </si>
  <si>
    <t>2018-Hiengabat_2</t>
  </si>
  <si>
    <t>2018_039</t>
  </si>
  <si>
    <t>2018-Hiengabat_3</t>
  </si>
  <si>
    <t>2018_040</t>
  </si>
  <si>
    <t>2018-Hiengabat_4</t>
  </si>
  <si>
    <t>2018_041</t>
  </si>
  <si>
    <t>2018-Donga Hienga_1</t>
  </si>
  <si>
    <t>2018_042</t>
  </si>
  <si>
    <t>2018-Donga Hienga_2</t>
  </si>
  <si>
    <t>2018_043</t>
  </si>
  <si>
    <t>2018-Donga Hienga_3</t>
  </si>
  <si>
    <t>2018_044</t>
  </si>
  <si>
    <t>2018-Donga Hienga_4</t>
  </si>
  <si>
    <t>2018_049</t>
  </si>
  <si>
    <t>2018-Pindai_1</t>
  </si>
  <si>
    <t>2018_050</t>
  </si>
  <si>
    <t>2018-Pindai_2</t>
  </si>
  <si>
    <t>2018_051</t>
  </si>
  <si>
    <t>2018-Pindai_3</t>
  </si>
  <si>
    <t>2018_052</t>
  </si>
  <si>
    <t>2018-Pindai_4</t>
  </si>
  <si>
    <t>2018_053</t>
  </si>
  <si>
    <t>2018-Beco_1</t>
  </si>
  <si>
    <t>2018_054</t>
  </si>
  <si>
    <t>2018-Beco_2</t>
  </si>
  <si>
    <t>2018_055</t>
  </si>
  <si>
    <t>2018-Beco_3</t>
  </si>
  <si>
    <t>2018_056</t>
  </si>
  <si>
    <t>2018-Beco_4</t>
  </si>
  <si>
    <t>2018_061</t>
  </si>
  <si>
    <t>2018-Koniene_1</t>
  </si>
  <si>
    <t>2018_062</t>
  </si>
  <si>
    <t>2018-Koniene_2</t>
  </si>
  <si>
    <t>2018_063</t>
  </si>
  <si>
    <t>2018-Koniene_3</t>
  </si>
  <si>
    <t>2018_064</t>
  </si>
  <si>
    <t>2018-Koniene_4</t>
  </si>
  <si>
    <t>2018_065</t>
  </si>
  <si>
    <t>2018-Fausse passe de Pouembout_1</t>
  </si>
  <si>
    <t>2018_066</t>
  </si>
  <si>
    <t>2018-Fausse passe de Pouembout_2</t>
  </si>
  <si>
    <t>2018_067</t>
  </si>
  <si>
    <t>2018-Fausse passe de Pouembout_3</t>
  </si>
  <si>
    <t>2018_068</t>
  </si>
  <si>
    <t>2018-Fausse passe de Pouembout_4</t>
  </si>
  <si>
    <t>2018_097</t>
  </si>
  <si>
    <t>2018-Passe en S_1</t>
  </si>
  <si>
    <t>2018_098</t>
  </si>
  <si>
    <t>2018-Passe en S_2</t>
  </si>
  <si>
    <t>2018_099</t>
  </si>
  <si>
    <t>2018-Passe en S_3</t>
  </si>
  <si>
    <t>2018_100</t>
  </si>
  <si>
    <t>2018-Passe en S_4</t>
  </si>
  <si>
    <t>2018_101</t>
  </si>
  <si>
    <t>2018-Ilot Tibarama_1</t>
  </si>
  <si>
    <t>2018_102</t>
  </si>
  <si>
    <t>2018-Ilot Tibarama_2</t>
  </si>
  <si>
    <t>2018_103</t>
  </si>
  <si>
    <t>2018-Ilot Tibarama_3</t>
  </si>
  <si>
    <t>2018_104</t>
  </si>
  <si>
    <t>2018-Ilot Tibarama_4</t>
  </si>
  <si>
    <t>2018_105</t>
  </si>
  <si>
    <t>2018-Darse de Tibarama_1</t>
  </si>
  <si>
    <t>2018_106</t>
  </si>
  <si>
    <t>2018-Darse de Tibarama_2</t>
  </si>
  <si>
    <t>2018_107</t>
  </si>
  <si>
    <t>2018-Darse de Tibarama_3</t>
  </si>
  <si>
    <t>2018_108</t>
  </si>
  <si>
    <t>2018-Darse de Tibarama_4</t>
  </si>
  <si>
    <t>2018_109</t>
  </si>
  <si>
    <t>2018-Kendec_1</t>
  </si>
  <si>
    <t>2018_110</t>
  </si>
  <si>
    <t>2018-Kendec_2</t>
  </si>
  <si>
    <t>2018_111</t>
  </si>
  <si>
    <t>2018-Kendec_3</t>
  </si>
  <si>
    <t>2018_112</t>
  </si>
  <si>
    <t>2018-Kendec_4</t>
  </si>
  <si>
    <t>2018_113</t>
  </si>
  <si>
    <t>2018-Cardinale Sud_1</t>
  </si>
  <si>
    <t>2018_114</t>
  </si>
  <si>
    <t>2018-Cardinale Sud_2</t>
  </si>
  <si>
    <t>2018_115</t>
  </si>
  <si>
    <t>2018-Cardinale Sud_3</t>
  </si>
  <si>
    <t>2018_116</t>
  </si>
  <si>
    <t>2018-Cardinale Sud_4</t>
  </si>
  <si>
    <t>2018_117</t>
  </si>
  <si>
    <t>2018-Ilot Rat_1</t>
  </si>
  <si>
    <t>2018_118</t>
  </si>
  <si>
    <t>2018-Ilot Rat_2</t>
  </si>
  <si>
    <t>2018_119</t>
  </si>
  <si>
    <t>2018-Ilot Rat_3</t>
  </si>
  <si>
    <t>2018_120</t>
  </si>
  <si>
    <t>2018-Ilot Rat_4</t>
  </si>
  <si>
    <t>2018_145</t>
  </si>
  <si>
    <t>2018-Mbere_1</t>
  </si>
  <si>
    <t>2018_146</t>
  </si>
  <si>
    <t>2018-Mbere_2</t>
  </si>
  <si>
    <t>2018_147</t>
  </si>
  <si>
    <t>2018-Mbere_3</t>
  </si>
  <si>
    <t>2018_148</t>
  </si>
  <si>
    <t>2018-Mbere_4</t>
  </si>
  <si>
    <t>2018_153</t>
  </si>
  <si>
    <t>2018-Nouville_1</t>
  </si>
  <si>
    <t>2018_154</t>
  </si>
  <si>
    <t>2018-Nouville_2</t>
  </si>
  <si>
    <t>2018_155</t>
  </si>
  <si>
    <t>2018-Nouville_3</t>
  </si>
  <si>
    <t>2018_156</t>
  </si>
  <si>
    <t>2018-Nouville_4</t>
  </si>
  <si>
    <t>2018_157</t>
  </si>
  <si>
    <t>2018-Maitre_1</t>
  </si>
  <si>
    <t>2018_158</t>
  </si>
  <si>
    <t>2018-Maitre_2</t>
  </si>
  <si>
    <t>2018_159</t>
  </si>
  <si>
    <t>2018-Maitre_3</t>
  </si>
  <si>
    <t>2018_160</t>
  </si>
  <si>
    <t>2018-Maitre_4</t>
  </si>
  <si>
    <t>2018_161</t>
  </si>
  <si>
    <t>2018-Ever Prosperity_1</t>
  </si>
  <si>
    <t>2018_162</t>
  </si>
  <si>
    <t>2018-Ever Prosperity_2</t>
  </si>
  <si>
    <t>2018_163</t>
  </si>
  <si>
    <t>2018-Ever Prosperity_3</t>
  </si>
  <si>
    <t>2018_164</t>
  </si>
  <si>
    <t>2018-Ever Prosperity_4</t>
  </si>
  <si>
    <t>2018_269</t>
  </si>
  <si>
    <t>2018-Niu_1</t>
  </si>
  <si>
    <t>2018_270</t>
  </si>
  <si>
    <t>2018-Niu_2</t>
  </si>
  <si>
    <t>2018_271</t>
  </si>
  <si>
    <t>2018-Niu_3</t>
  </si>
  <si>
    <t>2018_272</t>
  </si>
  <si>
    <t>2018-Niu_4</t>
  </si>
  <si>
    <t>2018_273</t>
  </si>
  <si>
    <t>2018-Nyekonpu_1</t>
  </si>
  <si>
    <t>2018_274</t>
  </si>
  <si>
    <t>2018-Nyekonpu_2</t>
  </si>
  <si>
    <t>2018_275</t>
  </si>
  <si>
    <t>2018-Nyekonpu_3</t>
  </si>
  <si>
    <t>2018_276</t>
  </si>
  <si>
    <t>2018-Nyekonpu_4</t>
  </si>
  <si>
    <t>2018_277</t>
  </si>
  <si>
    <t>2018-Pe Iejere_1</t>
  </si>
  <si>
    <t>2018_278</t>
  </si>
  <si>
    <t>2018-Pe Iejere_2</t>
  </si>
  <si>
    <t>2018_279</t>
  </si>
  <si>
    <t>2018-Pe Iejere_3</t>
  </si>
  <si>
    <t>2018_280</t>
  </si>
  <si>
    <t>2018-Pe Iejere_4</t>
  </si>
  <si>
    <t>2018_281</t>
  </si>
  <si>
    <t>2018-Ma ieno_1</t>
  </si>
  <si>
    <t>2018_282</t>
  </si>
  <si>
    <t>2018-Ma ieno_2</t>
  </si>
  <si>
    <t>2018_283</t>
  </si>
  <si>
    <t>2018-Ma ieno_3</t>
  </si>
  <si>
    <t>2018_284</t>
  </si>
  <si>
    <t>2018-Ma ieno_4</t>
  </si>
  <si>
    <t>2018_009</t>
  </si>
  <si>
    <t>2018-Akaia_1</t>
  </si>
  <si>
    <t>2018_010</t>
  </si>
  <si>
    <t>2018-Akaia_2</t>
  </si>
  <si>
    <t>2018_011</t>
  </si>
  <si>
    <t>2018-Akaia_3</t>
  </si>
  <si>
    <t>2018_012</t>
  </si>
  <si>
    <t>2018-Akaia_4</t>
  </si>
  <si>
    <t>2018_013</t>
  </si>
  <si>
    <t>2018-Ile verte_1</t>
  </si>
  <si>
    <t>2018_014</t>
  </si>
  <si>
    <t>2018-Ile verte_2</t>
  </si>
  <si>
    <t>2018_015</t>
  </si>
  <si>
    <t>2018-Ile verte_3</t>
  </si>
  <si>
    <t>2018_016</t>
  </si>
  <si>
    <t>2018-Ile verte_4</t>
  </si>
  <si>
    <t>2018_017</t>
  </si>
  <si>
    <t>2018-Siande_1</t>
  </si>
  <si>
    <t>2018_018</t>
  </si>
  <si>
    <t>2018-Siande_2</t>
  </si>
  <si>
    <t>2018_019</t>
  </si>
  <si>
    <t>2018-Siande_3</t>
  </si>
  <si>
    <t>2018_020</t>
  </si>
  <si>
    <t>2018-Siande_4</t>
  </si>
  <si>
    <t>2018_121</t>
  </si>
  <si>
    <t>2018-Barriere interne de Deva_1</t>
  </si>
  <si>
    <t>2018_122</t>
  </si>
  <si>
    <t>2018-Barriere interne de Deva_2</t>
  </si>
  <si>
    <t>2018_123</t>
  </si>
  <si>
    <t>2018-Barriere interne de Deva_3</t>
  </si>
  <si>
    <t>2018_124</t>
  </si>
  <si>
    <t>2018-Barriere interne de Deva_4</t>
  </si>
  <si>
    <t>2018_125</t>
  </si>
  <si>
    <t>2018-Bordure faille de Poe_1</t>
  </si>
  <si>
    <t>2018_126</t>
  </si>
  <si>
    <t>2018-Bordure faille de Poe_2</t>
  </si>
  <si>
    <t>2018_127</t>
  </si>
  <si>
    <t>2018-Bordure faille de Poe_3</t>
  </si>
  <si>
    <t>2018_128</t>
  </si>
  <si>
    <t>2018-Bordure faille de Poe_4</t>
  </si>
  <si>
    <t>2018_129</t>
  </si>
  <si>
    <t>2018-Base Nautique_1</t>
  </si>
  <si>
    <t>2018_130</t>
  </si>
  <si>
    <t>2018-Base Nautique_2</t>
  </si>
  <si>
    <t>2018_131</t>
  </si>
  <si>
    <t>2018-Base Nautique_3</t>
  </si>
  <si>
    <t>2018_132</t>
  </si>
  <si>
    <t>2018-Base Nautique_4</t>
  </si>
  <si>
    <t>2018_169</t>
  </si>
  <si>
    <t>2018-Bekwe_1</t>
  </si>
  <si>
    <t>2018_170</t>
  </si>
  <si>
    <t>2018-Bekwe_2</t>
  </si>
  <si>
    <t>2018_171</t>
  </si>
  <si>
    <t>2018-Bekwe_3</t>
  </si>
  <si>
    <t>2018_172</t>
  </si>
  <si>
    <t>2018-Bekwe_4</t>
  </si>
  <si>
    <t>2018_173</t>
  </si>
  <si>
    <t>2018-Passe de Toemo_1</t>
  </si>
  <si>
    <t>2018_174</t>
  </si>
  <si>
    <t>2018-Passe de Toemo_2</t>
  </si>
  <si>
    <t>2018_175</t>
  </si>
  <si>
    <t>2018-Passe de Toemo_3</t>
  </si>
  <si>
    <t>2018_176</t>
  </si>
  <si>
    <t>2018-Passe de Toemo_4</t>
  </si>
  <si>
    <t>2018_177</t>
  </si>
  <si>
    <t>2018-Paradis_1</t>
  </si>
  <si>
    <t>2018_178</t>
  </si>
  <si>
    <t>2018-Paradis_2</t>
  </si>
  <si>
    <t>2018_179</t>
  </si>
  <si>
    <t>2018-Paradis_3</t>
  </si>
  <si>
    <t>2018_180</t>
  </si>
  <si>
    <t>2018-Paradis_4</t>
  </si>
  <si>
    <t>2018_253</t>
  </si>
  <si>
    <t>2018-Ouano_1</t>
  </si>
  <si>
    <t>2018_254</t>
  </si>
  <si>
    <t>2018-Ouano_2</t>
  </si>
  <si>
    <t>2018_255</t>
  </si>
  <si>
    <t>2018-Ouano_3</t>
  </si>
  <si>
    <t>2018_256</t>
  </si>
  <si>
    <t>2018-Ouano_4</t>
  </si>
  <si>
    <t>2018_261</t>
  </si>
  <si>
    <t>2018-Ever Prosperity 2_1</t>
  </si>
  <si>
    <t>2018_262</t>
  </si>
  <si>
    <t>2018-Ever Prosperity 2_2</t>
  </si>
  <si>
    <t>2018_263</t>
  </si>
  <si>
    <t>2018-Ever Prosperity 2_3</t>
  </si>
  <si>
    <t>2018_264</t>
  </si>
  <si>
    <t>2018-Ever Prosperity 2_4</t>
  </si>
  <si>
    <t>Jo Ne Weg</t>
  </si>
  <si>
    <t>2018_069</t>
  </si>
  <si>
    <t>2018-Jo Ne Weg_1</t>
  </si>
  <si>
    <t>2018_070</t>
  </si>
  <si>
    <t>2018-Jo Ne Weg_2</t>
  </si>
  <si>
    <t>2018_071</t>
  </si>
  <si>
    <t>2018-Jo Ne Weg_3</t>
  </si>
  <si>
    <t>2018_072</t>
  </si>
  <si>
    <t>2018-Jo Ne Weg_4</t>
  </si>
  <si>
    <t>2018_073</t>
  </si>
  <si>
    <t>2018-Luengoni_1</t>
  </si>
  <si>
    <t>2018_074</t>
  </si>
  <si>
    <t>2018-Luengoni_2</t>
  </si>
  <si>
    <t>2018_075</t>
  </si>
  <si>
    <t>2018-Luengoni_3</t>
  </si>
  <si>
    <t>2018_076</t>
  </si>
  <si>
    <t>2018-Luengoni_4</t>
  </si>
  <si>
    <t>2018_077</t>
  </si>
  <si>
    <t>2018-Jinek_1</t>
  </si>
  <si>
    <t>2018_078</t>
  </si>
  <si>
    <t>2018-Jinek_2</t>
  </si>
  <si>
    <t>2018_079</t>
  </si>
  <si>
    <t>2018-Jinek_3</t>
  </si>
  <si>
    <t>2018_080</t>
  </si>
  <si>
    <t>2018-Jinek_4</t>
  </si>
  <si>
    <t>2018_081</t>
  </si>
  <si>
    <t>2018-Xajaxa_1</t>
  </si>
  <si>
    <t>2018_082</t>
  </si>
  <si>
    <t>2018-Xajaxa_2</t>
  </si>
  <si>
    <t>2018_083</t>
  </si>
  <si>
    <t>2018-Xajaxa_3</t>
  </si>
  <si>
    <t>2018_084</t>
  </si>
  <si>
    <t>2018-Xajaxa_4</t>
  </si>
  <si>
    <t>2018_085</t>
  </si>
  <si>
    <t>2018-Xepenehe_1</t>
  </si>
  <si>
    <t>2018_086</t>
  </si>
  <si>
    <t>2018-Xepenehe_2</t>
  </si>
  <si>
    <t>2018_087</t>
  </si>
  <si>
    <t>2018-Xepenehe_3</t>
  </si>
  <si>
    <t>2018_088</t>
  </si>
  <si>
    <t>2018-Xepenehe_4</t>
  </si>
  <si>
    <t>2018_089</t>
  </si>
  <si>
    <t>2018-Qanono_1</t>
  </si>
  <si>
    <t>2018_090</t>
  </si>
  <si>
    <t>2018-Qanono_2</t>
  </si>
  <si>
    <t>2018_091</t>
  </si>
  <si>
    <t>2018-Qanono_3</t>
  </si>
  <si>
    <t>2018_092</t>
  </si>
  <si>
    <t>2018-Qanono_4</t>
  </si>
  <si>
    <t>2018_093</t>
  </si>
  <si>
    <t>2018-Hnasse_1</t>
  </si>
  <si>
    <t>2018_094</t>
  </si>
  <si>
    <t>2018-Hnasse_2</t>
  </si>
  <si>
    <t>2018_095</t>
  </si>
  <si>
    <t>2018-Hnasse_3</t>
  </si>
  <si>
    <t>2018_096</t>
  </si>
  <si>
    <t>2018-Hnasse_4</t>
  </si>
  <si>
    <t>2018_205</t>
  </si>
  <si>
    <t>2018-Baie des Citrons_1</t>
  </si>
  <si>
    <t>2018_206</t>
  </si>
  <si>
    <t>2018-Baie des Citrons_2</t>
  </si>
  <si>
    <t>2018_207</t>
  </si>
  <si>
    <t>2018-Baie des Citrons_3</t>
  </si>
  <si>
    <t>2018_208</t>
  </si>
  <si>
    <t>2018-Baie des Citrons_4</t>
  </si>
  <si>
    <t>2018_209</t>
  </si>
  <si>
    <t>2018-Seche Croissant_1</t>
  </si>
  <si>
    <t>2018_210</t>
  </si>
  <si>
    <t>2018-Seche Croissant_2</t>
  </si>
  <si>
    <t>2018_211</t>
  </si>
  <si>
    <t>2018-Seche Croissant_3</t>
  </si>
  <si>
    <t>2018_212</t>
  </si>
  <si>
    <t>2018-Seche Croissant_4</t>
  </si>
  <si>
    <t>2018_213</t>
  </si>
  <si>
    <t>2018-Nde_1</t>
  </si>
  <si>
    <t>2018_214</t>
  </si>
  <si>
    <t>2018-Nde_2</t>
  </si>
  <si>
    <t>2018_215</t>
  </si>
  <si>
    <t>2018-Nde_3</t>
  </si>
  <si>
    <t>2018_216</t>
  </si>
  <si>
    <t>2018-Nde_4</t>
  </si>
  <si>
    <t>2018_217</t>
  </si>
  <si>
    <t>2018-Charbon_1</t>
  </si>
  <si>
    <t>2018_218</t>
  </si>
  <si>
    <t>2018-Charbon_2</t>
  </si>
  <si>
    <t>2018_219</t>
  </si>
  <si>
    <t>2018-Charbon_3</t>
  </si>
  <si>
    <t>2018_220</t>
  </si>
  <si>
    <t>2018-Charbon_4</t>
  </si>
  <si>
    <t>2018_221</t>
  </si>
  <si>
    <t>2018-Bancs du Nord_1</t>
  </si>
  <si>
    <t>2018_222</t>
  </si>
  <si>
    <t>2018-Bancs du Nord_2</t>
  </si>
  <si>
    <t>2018_223</t>
  </si>
  <si>
    <t>2018-Bancs du Nord_3</t>
  </si>
  <si>
    <t>2018_224</t>
  </si>
  <si>
    <t>2018-Bancs du Nord_4</t>
  </si>
  <si>
    <t>2018_225</t>
  </si>
  <si>
    <t>2018-Tombo_1</t>
  </si>
  <si>
    <t>2018_226</t>
  </si>
  <si>
    <t>2018-Tombo_2</t>
  </si>
  <si>
    <t>2018_227</t>
  </si>
  <si>
    <t>2018-Tombo_3</t>
  </si>
  <si>
    <t>2018_228</t>
  </si>
  <si>
    <t>2018-Tombo_4</t>
  </si>
  <si>
    <t>Mou</t>
  </si>
  <si>
    <t>Kanaï</t>
  </si>
  <si>
    <t>Hniekej</t>
  </si>
  <si>
    <t>2018_181</t>
  </si>
  <si>
    <t>2018-Kanga Daa_1</t>
  </si>
  <si>
    <t>2018_182</t>
  </si>
  <si>
    <t>2018-Kanga Daa_2</t>
  </si>
  <si>
    <t>2018_183</t>
  </si>
  <si>
    <t>2018-Kanga Daa_3</t>
  </si>
  <si>
    <t>2018_184</t>
  </si>
  <si>
    <t>2018-Kanga Daa_4</t>
  </si>
  <si>
    <t>2018_185</t>
  </si>
  <si>
    <t>2018-Daa Kouguie_1</t>
  </si>
  <si>
    <t>2018_186</t>
  </si>
  <si>
    <t>2018-Daa Kouguie_2</t>
  </si>
  <si>
    <t>2018_187</t>
  </si>
  <si>
    <t>2018-Daa Kouguie_3</t>
  </si>
  <si>
    <t>2018_188</t>
  </si>
  <si>
    <t>2018-Daa Kouguie_4</t>
  </si>
  <si>
    <t>2018_201</t>
  </si>
  <si>
    <t>2018-Daa Yetaii_1</t>
  </si>
  <si>
    <t>2018_202</t>
  </si>
  <si>
    <t>2018-Daa Yetaii_2</t>
  </si>
  <si>
    <t>2018_203</t>
  </si>
  <si>
    <t>2018-Daa Yetaii_3</t>
  </si>
  <si>
    <t>2018_204</t>
  </si>
  <si>
    <t>2018-Daa Yetaii_4</t>
  </si>
  <si>
    <t>2018_285</t>
  </si>
  <si>
    <t>2018-Leunag_1</t>
  </si>
  <si>
    <t>2018_286</t>
  </si>
  <si>
    <t>2018-Leunag_2</t>
  </si>
  <si>
    <t>2018_287</t>
  </si>
  <si>
    <t>2018-Leunag_3</t>
  </si>
  <si>
    <t>2018_288</t>
  </si>
  <si>
    <t>2018-Leunag_4</t>
  </si>
  <si>
    <t>2018_289</t>
  </si>
  <si>
    <t>2018-Mujero_1</t>
  </si>
  <si>
    <t>2018_290</t>
  </si>
  <si>
    <t>2018-Mujero_2</t>
  </si>
  <si>
    <t>2018_291</t>
  </si>
  <si>
    <t>2018-Mujero_3</t>
  </si>
  <si>
    <t>2018_292</t>
  </si>
  <si>
    <t>2018-Mujero_4</t>
  </si>
  <si>
    <t>2018_293</t>
  </si>
  <si>
    <t>2018-Wabao_1</t>
  </si>
  <si>
    <t>2018_294</t>
  </si>
  <si>
    <t>2018-Wabao_2</t>
  </si>
  <si>
    <t>2018_295</t>
  </si>
  <si>
    <t>2018-Wabao_3</t>
  </si>
  <si>
    <t>2018_296</t>
  </si>
  <si>
    <t>2018-Wabao_4</t>
  </si>
  <si>
    <t>2018_297</t>
  </si>
  <si>
    <t>2018-Yejele_1</t>
  </si>
  <si>
    <t>2018_298</t>
  </si>
  <si>
    <t>2018-Yejele_2</t>
  </si>
  <si>
    <t>2018_299</t>
  </si>
  <si>
    <t>2018-Yejele_3</t>
  </si>
  <si>
    <t>2018_300</t>
  </si>
  <si>
    <t>2018-Yejele_4</t>
  </si>
  <si>
    <t>2018_301</t>
  </si>
  <si>
    <t>2018-Kanaï_1</t>
  </si>
  <si>
    <t>2018_302</t>
  </si>
  <si>
    <t>2018-Kanaï_2</t>
  </si>
  <si>
    <t>2018_303</t>
  </si>
  <si>
    <t>2018-Kanaï_3</t>
  </si>
  <si>
    <t>2018_304</t>
  </si>
  <si>
    <t>2018-Kanaï_4</t>
  </si>
  <si>
    <t>2018_305</t>
  </si>
  <si>
    <t>2018-Hniekej_1</t>
  </si>
  <si>
    <t>2018_306</t>
  </si>
  <si>
    <t>2018-Hniekej_2</t>
  </si>
  <si>
    <t>2018_307</t>
  </si>
  <si>
    <t>2018-Hniekej_3</t>
  </si>
  <si>
    <t>2018_308</t>
  </si>
  <si>
    <t>2018-Hniekej_4</t>
  </si>
  <si>
    <t>Easo</t>
  </si>
  <si>
    <t>N'Goni</t>
  </si>
  <si>
    <t>Engeny</t>
  </si>
  <si>
    <t>Jua</t>
  </si>
  <si>
    <t>Jothie</t>
  </si>
  <si>
    <t>Honem</t>
  </si>
  <si>
    <t>Province des îles Loyauté</t>
  </si>
  <si>
    <t>129781A</t>
  </si>
  <si>
    <t>129771A</t>
  </si>
  <si>
    <t>129761A</t>
  </si>
  <si>
    <t>126711A</t>
  </si>
  <si>
    <t>126701A</t>
  </si>
  <si>
    <t>127741A</t>
  </si>
  <si>
    <t>127751A</t>
  </si>
  <si>
    <t>128721A</t>
  </si>
  <si>
    <t>128731A</t>
  </si>
  <si>
    <t>130791A</t>
  </si>
  <si>
    <t>130801A</t>
  </si>
  <si>
    <t>131811A</t>
  </si>
  <si>
    <t>131821A</t>
  </si>
  <si>
    <t>131831A</t>
  </si>
  <si>
    <t>103841A</t>
  </si>
  <si>
    <t>103851A</t>
  </si>
  <si>
    <t>2018_309</t>
  </si>
  <si>
    <t>2018-N'Goni_1</t>
  </si>
  <si>
    <t>2018_310</t>
  </si>
  <si>
    <t>2018-N'Goni_2</t>
  </si>
  <si>
    <t>2018_311</t>
  </si>
  <si>
    <t>2018-N'Goni_3</t>
  </si>
  <si>
    <t>2018_312</t>
  </si>
  <si>
    <t>2018-N'Goni_4</t>
  </si>
  <si>
    <t>2018_313</t>
  </si>
  <si>
    <t>2018-Engeny_1</t>
  </si>
  <si>
    <t>2018_314</t>
  </si>
  <si>
    <t>2018-Engeny_2</t>
  </si>
  <si>
    <t>2018_315</t>
  </si>
  <si>
    <t>2018-Engeny_3</t>
  </si>
  <si>
    <t>2018_316</t>
  </si>
  <si>
    <t>2018-Engeny_4</t>
  </si>
  <si>
    <t>2018_317</t>
  </si>
  <si>
    <t>2018-Jua_1</t>
  </si>
  <si>
    <t>2018_318</t>
  </si>
  <si>
    <t>2018-Jua_2</t>
  </si>
  <si>
    <t>2018_319</t>
  </si>
  <si>
    <t>2018-Jua_3</t>
  </si>
  <si>
    <t>2018_320</t>
  </si>
  <si>
    <t>2018-Jua_4</t>
  </si>
  <si>
    <t>2018_321</t>
  </si>
  <si>
    <t>2018-Jothie_1</t>
  </si>
  <si>
    <t>2018_322</t>
  </si>
  <si>
    <t>2018-Jothie_2</t>
  </si>
  <si>
    <t>2018_323</t>
  </si>
  <si>
    <t>2018-Jothie_3</t>
  </si>
  <si>
    <t>2018_324</t>
  </si>
  <si>
    <t>2018-Jothie_4</t>
  </si>
  <si>
    <t>2018_325</t>
  </si>
  <si>
    <t>2018-Honem_1</t>
  </si>
  <si>
    <t>2018_326</t>
  </si>
  <si>
    <t>2018-Honem_2</t>
  </si>
  <si>
    <t>2018_327</t>
  </si>
  <si>
    <t>2018-Honem_3</t>
  </si>
  <si>
    <t>2018_328</t>
  </si>
  <si>
    <t>2018-Honem_4</t>
  </si>
  <si>
    <t>2018_189</t>
  </si>
  <si>
    <t>2018-Bodjo_1</t>
  </si>
  <si>
    <t>2018_190</t>
  </si>
  <si>
    <t>2018-Bodjo_2</t>
  </si>
  <si>
    <t>2018_191</t>
  </si>
  <si>
    <t>2018-Bodjo_3</t>
  </si>
  <si>
    <t>2018_192</t>
  </si>
  <si>
    <t>2018-Bodjo_4</t>
  </si>
  <si>
    <t>2018_193</t>
  </si>
  <si>
    <t>2018-Da Moa_1</t>
  </si>
  <si>
    <t>2018_194</t>
  </si>
  <si>
    <t>2018-Da Moa_2</t>
  </si>
  <si>
    <t>2018_195</t>
  </si>
  <si>
    <t>2018-Da Moa_3</t>
  </si>
  <si>
    <t>2018_196</t>
  </si>
  <si>
    <t>2018-Da Moa_4</t>
  </si>
  <si>
    <t>2018_197</t>
  </si>
  <si>
    <t>2018-Menondja_1</t>
  </si>
  <si>
    <t>2018_198</t>
  </si>
  <si>
    <t>2018-Menondja_2</t>
  </si>
  <si>
    <t>2018_199</t>
  </si>
  <si>
    <t>2018-Menondja_3</t>
  </si>
  <si>
    <t>2018_200</t>
  </si>
  <si>
    <t>2018-Menondja_4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</si>
</sst>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/mm/yy;@"/>
    <numFmt numFmtId="165" formatCode="0.000"/>
    <numFmt numFmtId="166" formatCode="0.0%"/>
    <numFmt numFmtId="167" formatCode="##0"/>
    <numFmt numFmtId="168" formatCode="[$-40C]mmmm\-yy;@"/>
  </numFmts>
  <fonts count="68" x14ac:knownFonts="1">
    <font>
      <b/>
      <sz val="1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charset val="204"/>
    </font>
    <font>
      <sz val="10"/>
      <color theme="4" tint="0.79998168889431442"/>
      <name val="Arial"/>
      <family val="2"/>
    </font>
    <font>
      <sz val="11"/>
      <name val="Arial"/>
    </font>
    <font>
      <sz val="11"/>
      <color theme="4" tint="0.79998168889431442"/>
      <name val="Arial"/>
      <family val="2"/>
    </font>
    <font>
      <b/>
      <sz val="11"/>
      <name val="Arial"/>
      <family val="2"/>
    </font>
    <font>
      <b/>
      <sz val="14"/>
      <color rgb="FF000090"/>
      <name val="Arial"/>
      <family val="2"/>
    </font>
    <font>
      <sz val="11"/>
      <color indexed="60"/>
      <name val="Calibri"/>
      <family val="2"/>
    </font>
    <font>
      <b/>
      <sz val="18"/>
      <color indexed="62"/>
      <name val="Cambria"/>
      <family val="2"/>
    </font>
    <font>
      <sz val="8"/>
      <name val="Arial"/>
    </font>
    <font>
      <sz val="9"/>
      <name val="Arial"/>
      <family val="2"/>
    </font>
    <font>
      <b/>
      <sz val="12"/>
      <name val="Arial"/>
    </font>
    <font>
      <sz val="11"/>
      <color indexed="10"/>
      <name val="Arial"/>
    </font>
    <font>
      <sz val="8"/>
      <name val="Verdana"/>
    </font>
    <font>
      <b/>
      <sz val="12"/>
      <color theme="4" tint="0.79998168889431442"/>
      <name val="Arial"/>
      <family val="2"/>
    </font>
    <font>
      <i/>
      <sz val="11"/>
      <color indexed="10"/>
      <name val="Arial"/>
      <family val="2"/>
    </font>
    <font>
      <i/>
      <sz val="11"/>
      <color theme="9" tint="-0.249977111117893"/>
      <name val="Arial"/>
      <family val="2"/>
    </font>
    <font>
      <b/>
      <i/>
      <sz val="11"/>
      <color theme="9" tint="-0.249977111117893"/>
      <name val="Arial"/>
      <family val="2"/>
    </font>
    <font>
      <sz val="11"/>
      <color theme="9" tint="-0.249977111117893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Arial"/>
      <family val="2"/>
    </font>
    <font>
      <b/>
      <sz val="11"/>
      <color theme="5" tint="-0.249977111117893"/>
      <name val="Arial"/>
      <family val="2"/>
    </font>
    <font>
      <sz val="11"/>
      <color theme="9" tint="0.79998168889431442"/>
      <name val="Arial"/>
      <family val="2"/>
    </font>
    <font>
      <sz val="11"/>
      <color indexed="13"/>
      <name val="Arial"/>
      <family val="2"/>
    </font>
    <font>
      <i/>
      <sz val="11"/>
      <color theme="0" tint="-0.499984740745262"/>
      <name val="Arial"/>
      <family val="2"/>
    </font>
    <font>
      <sz val="11"/>
      <color theme="8" tint="0.79998168889431442"/>
      <name val="Arial"/>
      <family val="2"/>
    </font>
    <font>
      <b/>
      <sz val="16"/>
      <color rgb="FF000090"/>
      <name val="Arial"/>
      <family val="2"/>
    </font>
    <font>
      <b/>
      <sz val="12"/>
      <color theme="8" tint="0.79998168889431442"/>
      <name val="Arial"/>
      <family val="2"/>
    </font>
    <font>
      <sz val="11"/>
      <color indexed="8"/>
      <name val="Arial"/>
      <family val="2"/>
      <charset val="204"/>
    </font>
    <font>
      <b/>
      <sz val="11"/>
      <color indexed="8"/>
      <name val="Arial"/>
      <family val="2"/>
    </font>
    <font>
      <b/>
      <sz val="11"/>
      <color indexed="16"/>
      <name val="Arial"/>
      <family val="2"/>
    </font>
    <font>
      <b/>
      <sz val="11"/>
      <color indexed="13"/>
      <name val="Arial"/>
      <family val="2"/>
    </font>
    <font>
      <b/>
      <sz val="14"/>
      <name val="Verdana"/>
      <family val="2"/>
    </font>
    <font>
      <sz val="10"/>
      <name val="Verdana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14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2"/>
      <color theme="8" tint="0.79998168889431442"/>
      <name val="Arial"/>
    </font>
    <font>
      <i/>
      <sz val="11"/>
      <color theme="9" tint="-0.499984740745262"/>
      <name val="Arial"/>
    </font>
    <font>
      <sz val="11"/>
      <color indexed="16"/>
      <name val="Arial"/>
    </font>
    <font>
      <sz val="11"/>
      <color indexed="8"/>
      <name val="Arial"/>
      <family val="2"/>
      <charset val="204"/>
    </font>
    <font>
      <b/>
      <sz val="12"/>
      <color indexed="27"/>
      <name val="Arial"/>
      <family val="2"/>
    </font>
    <font>
      <b/>
      <sz val="11"/>
      <color indexed="14"/>
      <name val="Arial"/>
    </font>
    <font>
      <b/>
      <sz val="11"/>
      <color indexed="57"/>
      <name val="Arial"/>
    </font>
    <font>
      <b/>
      <u/>
      <sz val="11"/>
      <color indexed="12"/>
      <name val="Arial"/>
      <family val="2"/>
    </font>
    <font>
      <b/>
      <u/>
      <sz val="11"/>
      <color indexed="20"/>
      <name val="Arial"/>
      <family val="2"/>
    </font>
    <font>
      <b/>
      <u/>
      <sz val="11"/>
      <color theme="10"/>
      <name val="Arial"/>
      <family val="2"/>
    </font>
    <font>
      <b/>
      <u/>
      <sz val="11"/>
      <color theme="11"/>
      <name val="Arial"/>
      <family val="2"/>
    </font>
    <font>
      <sz val="11"/>
      <name val="Arial"/>
      <family val="2"/>
    </font>
    <font>
      <sz val="11"/>
      <color rgb="FFFF0000"/>
      <name val="Calibri"/>
      <family val="2"/>
    </font>
    <font>
      <sz val="11"/>
      <color rgb="FFFFFF00"/>
      <name val="Arial"/>
      <family val="2"/>
      <charset val="204"/>
    </font>
    <font>
      <b/>
      <sz val="11"/>
      <color rgb="FFFF0000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rgb="FFFFFF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009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lightTrellis">
        <fgColor indexed="42"/>
      </patternFill>
    </fill>
    <fill>
      <patternFill patternType="lightTrellis">
        <fgColor indexed="42"/>
        <bgColor theme="0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lightTrellis">
        <fgColor rgb="FFFFFF00"/>
        <bgColor auto="1"/>
      </patternFill>
    </fill>
    <fill>
      <patternFill patternType="solid">
        <fgColor theme="5" tint="-0.249977111117893"/>
        <bgColor indexed="65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5"/>
      </patternFill>
    </fill>
    <fill>
      <patternFill patternType="lightTrellis">
        <fgColor indexed="22"/>
        <bgColor theme="9" tint="0.79998168889431442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rgb="FF6600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DDD9C4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D95D41"/>
        <bgColor indexed="64"/>
      </patternFill>
    </fill>
  </fills>
  <borders count="1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auto="1"/>
      </right>
      <top/>
      <bottom style="thin">
        <color theme="0" tint="-4.9989318521683403E-2"/>
      </bottom>
      <diagonal/>
    </border>
    <border>
      <left style="thin">
        <color auto="1"/>
      </left>
      <right/>
      <top/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1671">
    <xf numFmtId="0" fontId="0" fillId="5" borderId="0" applyBorder="0">
      <alignment horizontal="center" vertical="center" wrapText="1"/>
    </xf>
    <xf numFmtId="0" fontId="4" fillId="0" borderId="0"/>
    <xf numFmtId="0" fontId="6" fillId="25" borderId="68" applyBorder="0">
      <alignment horizontal="center" vertical="center" wrapText="1"/>
    </xf>
    <xf numFmtId="0" fontId="6" fillId="24" borderId="8" applyBorder="0">
      <alignment horizontal="left" vertical="center" wrapText="1"/>
    </xf>
    <xf numFmtId="168" fontId="24" fillId="21" borderId="0" applyBorder="0">
      <alignment horizontal="left" vertical="center"/>
      <protection hidden="1"/>
    </xf>
    <xf numFmtId="0" fontId="10" fillId="9" borderId="0" applyNumberFormat="0" applyBorder="0" applyAlignment="0" applyProtection="0"/>
    <xf numFmtId="0" fontId="11" fillId="0" borderId="0" applyNumberFormat="0" applyFill="0" applyBorder="0" applyProtection="0">
      <alignment vertical="center"/>
    </xf>
    <xf numFmtId="0" fontId="23" fillId="10" borderId="50" applyNumberFormat="0" applyBorder="0"/>
    <xf numFmtId="0" fontId="6" fillId="6" borderId="8" applyBorder="0">
      <alignment horizontal="center" vertical="center" wrapText="1"/>
    </xf>
    <xf numFmtId="168" fontId="21" fillId="12" borderId="61" applyBorder="0">
      <alignment horizontal="center" vertical="center"/>
    </xf>
    <xf numFmtId="0" fontId="33" fillId="23" borderId="0" applyBorder="0">
      <alignment horizontal="centerContinuous" vertical="center" wrapText="1"/>
    </xf>
    <xf numFmtId="168" fontId="26" fillId="12" borderId="0" applyBorder="0">
      <alignment horizontal="center" vertical="center" shrinkToFit="1"/>
    </xf>
    <xf numFmtId="168" fontId="25" fillId="22" borderId="8" applyBorder="0">
      <alignment horizontal="center" vertical="center" shrinkToFit="1"/>
    </xf>
    <xf numFmtId="0" fontId="35" fillId="8" borderId="49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6" fillId="4" borderId="60" applyBorder="0">
      <alignment horizontal="center" vertical="center" wrapText="1"/>
      <protection locked="0"/>
    </xf>
    <xf numFmtId="168" fontId="3" fillId="0" borderId="0" applyFont="0" applyFill="0" applyBorder="0"/>
    <xf numFmtId="0" fontId="27" fillId="26" borderId="2" applyNumberFormat="0" applyBorder="0">
      <alignment horizontal="center" vertical="center" wrapText="1"/>
      <protection locked="0"/>
    </xf>
    <xf numFmtId="168" fontId="4" fillId="0" borderId="0" applyNumberFormat="0" applyFont="0" applyFill="0" applyBorder="0">
      <alignment horizontal="center" vertical="center" wrapText="1"/>
    </xf>
    <xf numFmtId="0" fontId="31" fillId="0" borderId="68" applyBorder="0">
      <alignment horizontal="center" vertical="center" wrapText="1"/>
    </xf>
    <xf numFmtId="168" fontId="28" fillId="28" borderId="59" applyBorder="0">
      <alignment horizontal="center" vertical="top" wrapText="1"/>
      <protection hidden="1"/>
    </xf>
    <xf numFmtId="168" fontId="29" fillId="27" borderId="0">
      <alignment vertical="center"/>
      <protection hidden="1"/>
    </xf>
    <xf numFmtId="0" fontId="30" fillId="3" borderId="62" applyBorder="0">
      <alignment horizontal="center" vertical="top" wrapText="1"/>
      <protection hidden="1"/>
    </xf>
    <xf numFmtId="0" fontId="9" fillId="5" borderId="68" applyBorder="0">
      <alignment vertical="center"/>
      <protection hidden="1"/>
    </xf>
    <xf numFmtId="0" fontId="6" fillId="30" borderId="60" applyBorder="0">
      <alignment horizontal="center" vertical="center"/>
      <protection locked="0"/>
    </xf>
    <xf numFmtId="0" fontId="31" fillId="4" borderId="68" applyBorder="0">
      <alignment horizontal="center" vertical="center" wrapText="1"/>
    </xf>
    <xf numFmtId="0" fontId="4" fillId="0" borderId="0"/>
    <xf numFmtId="0" fontId="36" fillId="0" borderId="0"/>
    <xf numFmtId="0" fontId="37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1" borderId="0" applyNumberFormat="0" applyBorder="0" applyAlignment="0" applyProtection="0"/>
    <xf numFmtId="0" fontId="37" fillId="34" borderId="0" applyNumberFormat="0" applyBorder="0" applyAlignment="0" applyProtection="0"/>
    <xf numFmtId="0" fontId="37" fillId="32" borderId="0" applyNumberFormat="0" applyBorder="0" applyAlignment="0" applyProtection="0"/>
    <xf numFmtId="0" fontId="37" fillId="35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2" borderId="0" applyNumberFormat="0" applyBorder="0" applyAlignment="0" applyProtection="0"/>
    <xf numFmtId="0" fontId="38" fillId="37" borderId="0" applyNumberFormat="0" applyBorder="0" applyAlignment="0" applyProtection="0"/>
    <xf numFmtId="0" fontId="38" fillId="38" borderId="0" applyNumberFormat="0" applyBorder="0" applyAlignment="0" applyProtection="0"/>
    <xf numFmtId="0" fontId="38" fillId="33" borderId="0" applyNumberFormat="0" applyBorder="0" applyAlignment="0" applyProtection="0"/>
    <xf numFmtId="0" fontId="38" fillId="35" borderId="0" applyNumberFormat="0" applyBorder="0" applyAlignment="0" applyProtection="0"/>
    <xf numFmtId="0" fontId="38" fillId="37" borderId="0" applyNumberFormat="0" applyBorder="0" applyAlignment="0" applyProtection="0"/>
    <xf numFmtId="0" fontId="38" fillId="32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1" borderId="80" applyNumberFormat="0" applyAlignment="0" applyProtection="0"/>
    <xf numFmtId="0" fontId="41" fillId="0" borderId="81" applyNumberFormat="0" applyFill="0" applyAlignment="0" applyProtection="0"/>
    <xf numFmtId="0" fontId="36" fillId="8" borderId="49" applyNumberFormat="0" applyFont="0" applyAlignment="0" applyProtection="0"/>
    <xf numFmtId="0" fontId="42" fillId="32" borderId="80" applyNumberFormat="0" applyAlignment="0" applyProtection="0"/>
    <xf numFmtId="0" fontId="43" fillId="39" borderId="0" applyNumberFormat="0" applyBorder="0" applyAlignment="0" applyProtection="0"/>
    <xf numFmtId="0" fontId="44" fillId="40" borderId="0" applyNumberFormat="0" applyBorder="0" applyAlignment="0" applyProtection="0"/>
    <xf numFmtId="0" fontId="45" fillId="31" borderId="50" applyNumberFormat="0" applyAlignment="0" applyProtection="0"/>
    <xf numFmtId="0" fontId="46" fillId="0" borderId="0" applyNumberFormat="0" applyFill="0" applyBorder="0" applyAlignment="0" applyProtection="0"/>
    <xf numFmtId="0" fontId="47" fillId="0" borderId="82" applyNumberFormat="0" applyFill="0" applyAlignment="0" applyProtection="0"/>
    <xf numFmtId="0" fontId="48" fillId="0" borderId="83" applyNumberFormat="0" applyFill="0" applyAlignment="0" applyProtection="0"/>
    <xf numFmtId="0" fontId="49" fillId="0" borderId="84" applyNumberFormat="0" applyFill="0" applyAlignment="0" applyProtection="0"/>
    <xf numFmtId="0" fontId="49" fillId="0" borderId="0" applyNumberFormat="0" applyFill="0" applyBorder="0" applyAlignment="0" applyProtection="0"/>
    <xf numFmtId="0" fontId="4" fillId="27" borderId="0" applyBorder="0">
      <alignment vertical="center"/>
    </xf>
    <xf numFmtId="168" fontId="9" fillId="27" borderId="0" applyBorder="0">
      <alignment vertical="center"/>
      <protection hidden="1"/>
    </xf>
    <xf numFmtId="0" fontId="30" fillId="3" borderId="73" applyBorder="0">
      <alignment horizontal="center" vertical="top" wrapText="1"/>
      <protection hidden="1"/>
    </xf>
    <xf numFmtId="168" fontId="24" fillId="21" borderId="0" applyBorder="0">
      <alignment horizontal="centerContinuous" vertical="center" wrapText="1"/>
      <protection hidden="1"/>
    </xf>
    <xf numFmtId="0" fontId="6" fillId="25" borderId="4" applyBorder="0">
      <alignment horizontal="center" vertical="center" wrapText="1"/>
    </xf>
    <xf numFmtId="168" fontId="21" fillId="12" borderId="74" applyBorder="0">
      <alignment horizontal="center" vertical="center"/>
    </xf>
    <xf numFmtId="14" fontId="8" fillId="42" borderId="55" applyBorder="0">
      <alignment horizontal="center" vertical="top" wrapText="1"/>
      <protection hidden="1"/>
    </xf>
    <xf numFmtId="0" fontId="6" fillId="6" borderId="8" applyBorder="0">
      <alignment horizontal="center" vertical="center" wrapText="1"/>
    </xf>
    <xf numFmtId="0" fontId="6" fillId="6" borderId="8" applyBorder="0">
      <alignment horizontal="center" vertical="center"/>
    </xf>
    <xf numFmtId="0" fontId="6" fillId="43" borderId="68" applyBorder="0">
      <alignment horizontal="center" vertical="center" wrapText="1"/>
    </xf>
    <xf numFmtId="168" fontId="6" fillId="44" borderId="4" applyBorder="0">
      <alignment horizontal="center" vertical="center" wrapText="1"/>
    </xf>
    <xf numFmtId="168" fontId="4" fillId="0" borderId="0" applyFill="0" applyBorder="0"/>
    <xf numFmtId="168" fontId="2" fillId="0" borderId="0" applyFont="0" applyFill="0" applyBorder="0"/>
    <xf numFmtId="168" fontId="4" fillId="0" borderId="68" applyBorder="0">
      <alignment vertical="center" wrapText="1"/>
    </xf>
    <xf numFmtId="9" fontId="8" fillId="0" borderId="0" applyFont="0" applyFill="0" applyBorder="0" applyAlignment="0" applyProtection="0"/>
    <xf numFmtId="0" fontId="57" fillId="5" borderId="0" applyNumberFormat="0" applyFill="0" applyBorder="0" applyAlignment="0" applyProtection="0">
      <alignment horizontal="center" vertical="center" wrapText="1"/>
    </xf>
    <xf numFmtId="0" fontId="58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</cellStyleXfs>
  <cellXfs count="707">
    <xf numFmtId="0" fontId="0" fillId="5" borderId="0" xfId="0">
      <alignment horizontal="center" vertical="center" wrapText="1"/>
    </xf>
    <xf numFmtId="0" fontId="6" fillId="14" borderId="4" xfId="0" applyFont="1" applyFill="1" applyBorder="1" applyAlignment="1">
      <alignment horizontal="center" vertical="center"/>
    </xf>
    <xf numFmtId="0" fontId="6" fillId="14" borderId="0" xfId="0" applyFont="1" applyFill="1" applyBorder="1" applyAlignment="1">
      <alignment horizontal="center" vertical="center"/>
    </xf>
    <xf numFmtId="0" fontId="6" fillId="45" borderId="0" xfId="0" applyFont="1" applyFill="1" applyBorder="1" applyAlignment="1">
      <alignment vertical="center"/>
    </xf>
    <xf numFmtId="4" fontId="0" fillId="45" borderId="0" xfId="1" applyNumberFormat="1" applyFont="1" applyFill="1" applyBorder="1" applyAlignment="1" applyProtection="1">
      <alignment horizontal="right" vertical="center"/>
    </xf>
    <xf numFmtId="0" fontId="0" fillId="45" borderId="0" xfId="1" applyNumberFormat="1" applyFont="1" applyFill="1" applyBorder="1" applyAlignment="1" applyProtection="1">
      <alignment horizontal="left" vertical="center"/>
    </xf>
    <xf numFmtId="14" fontId="6" fillId="4" borderId="4" xfId="20" applyNumberFormat="1" applyBorder="1">
      <alignment horizontal="center" vertical="center" wrapText="1"/>
      <protection locked="0"/>
    </xf>
    <xf numFmtId="168" fontId="31" fillId="0" borderId="4" xfId="24" applyNumberFormat="1" applyFont="1" applyBorder="1">
      <alignment horizontal="center" vertical="center" wrapText="1"/>
    </xf>
    <xf numFmtId="0" fontId="54" fillId="3" borderId="0" xfId="27" applyFont="1" applyBorder="1">
      <alignment horizontal="center" vertical="top" wrapText="1"/>
      <protection hidden="1"/>
    </xf>
    <xf numFmtId="0" fontId="30" fillId="3" borderId="0" xfId="27" applyFont="1" applyBorder="1">
      <alignment horizontal="center" vertical="top" wrapText="1"/>
      <protection hidden="1"/>
    </xf>
    <xf numFmtId="0" fontId="6" fillId="14" borderId="6" xfId="0" applyFont="1" applyFill="1" applyBorder="1" applyAlignment="1">
      <alignment horizontal="center" vertical="center"/>
    </xf>
    <xf numFmtId="0" fontId="6" fillId="14" borderId="13" xfId="0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 applyProtection="1">
      <alignment horizontal="left" vertical="center"/>
    </xf>
    <xf numFmtId="0" fontId="0" fillId="0" borderId="0" xfId="1" applyNumberFormat="1" applyFont="1" applyFill="1" applyBorder="1" applyAlignment="1" applyProtection="1">
      <alignment horizontal="left" vertical="center" wrapText="1"/>
    </xf>
    <xf numFmtId="0" fontId="0" fillId="5" borderId="0" xfId="0" applyAlignment="1">
      <alignment vertical="center" wrapText="1"/>
    </xf>
    <xf numFmtId="0" fontId="0" fillId="5" borderId="0" xfId="0" applyAlignment="1">
      <alignment horizontal="center" vertical="center" wrapText="1"/>
    </xf>
    <xf numFmtId="0" fontId="0" fillId="0" borderId="0" xfId="1" applyNumberFormat="1" applyFont="1" applyFill="1" applyBorder="1" applyAlignment="1" applyProtection="1">
      <alignment horizontal="center" vertical="center" wrapText="1"/>
    </xf>
    <xf numFmtId="0" fontId="5" fillId="3" borderId="0" xfId="1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4" fillId="0" borderId="15" xfId="1" applyNumberFormat="1" applyFont="1" applyFill="1" applyBorder="1" applyAlignment="1" applyProtection="1">
      <alignment horizontal="center" vertical="center" wrapText="1"/>
    </xf>
    <xf numFmtId="164" fontId="4" fillId="0" borderId="15" xfId="1" applyNumberFormat="1" applyFont="1" applyFill="1" applyBorder="1" applyAlignment="1" applyProtection="1">
      <alignment horizontal="center" vertical="center" wrapText="1"/>
    </xf>
    <xf numFmtId="0" fontId="4" fillId="0" borderId="16" xfId="1" applyNumberFormat="1" applyFont="1" applyFill="1" applyBorder="1" applyAlignment="1" applyProtection="1">
      <alignment horizontal="center" vertical="center" wrapText="1"/>
    </xf>
    <xf numFmtId="0" fontId="4" fillId="0" borderId="17" xfId="1" applyNumberFormat="1" applyFont="1" applyFill="1" applyBorder="1" applyAlignment="1" applyProtection="1">
      <alignment horizontal="center" vertical="center" wrapText="1"/>
    </xf>
    <xf numFmtId="0" fontId="4" fillId="0" borderId="18" xfId="1" applyNumberFormat="1" applyFont="1" applyFill="1" applyBorder="1" applyAlignment="1" applyProtection="1">
      <alignment horizontal="center" vertical="center" wrapText="1"/>
    </xf>
    <xf numFmtId="0" fontId="0" fillId="0" borderId="16" xfId="0" quotePrefix="1" applyFill="1" applyBorder="1" applyAlignment="1">
      <alignment horizontal="center" vertical="center" wrapText="1"/>
    </xf>
    <xf numFmtId="0" fontId="0" fillId="0" borderId="17" xfId="0" quotePrefix="1" applyFill="1" applyBorder="1" applyAlignment="1">
      <alignment horizontal="center" vertical="center" wrapText="1"/>
    </xf>
    <xf numFmtId="0" fontId="0" fillId="0" borderId="18" xfId="0" quotePrefix="1" applyFill="1" applyBorder="1" applyAlignment="1">
      <alignment horizontal="center" vertical="center" wrapText="1"/>
    </xf>
    <xf numFmtId="0" fontId="4" fillId="0" borderId="19" xfId="1" applyNumberFormat="1" applyFont="1" applyFill="1" applyBorder="1" applyAlignment="1" applyProtection="1">
      <alignment horizontal="center" vertical="center" wrapText="1"/>
    </xf>
    <xf numFmtId="164" fontId="4" fillId="0" borderId="19" xfId="1" applyNumberFormat="1" applyFont="1" applyFill="1" applyBorder="1" applyAlignment="1" applyProtection="1">
      <alignment horizontal="center" vertical="center" wrapText="1"/>
    </xf>
    <xf numFmtId="0" fontId="4" fillId="0" borderId="20" xfId="1" applyNumberFormat="1" applyFont="1" applyFill="1" applyBorder="1" applyAlignment="1" applyProtection="1">
      <alignment horizontal="center" vertical="center" wrapText="1"/>
    </xf>
    <xf numFmtId="0" fontId="4" fillId="0" borderId="21" xfId="1" applyNumberFormat="1" applyFont="1" applyFill="1" applyBorder="1" applyAlignment="1" applyProtection="1">
      <alignment horizontal="center" vertical="center" wrapText="1"/>
    </xf>
    <xf numFmtId="0" fontId="4" fillId="0" borderId="22" xfId="1" applyNumberFormat="1" applyFont="1" applyFill="1" applyBorder="1" applyAlignment="1" applyProtection="1">
      <alignment horizontal="center" vertical="center" wrapText="1"/>
    </xf>
    <xf numFmtId="0" fontId="0" fillId="0" borderId="20" xfId="0" quotePrefix="1" applyFill="1" applyBorder="1" applyAlignment="1">
      <alignment horizontal="center" vertical="center" wrapText="1"/>
    </xf>
    <xf numFmtId="0" fontId="0" fillId="0" borderId="21" xfId="0" quotePrefix="1" applyFill="1" applyBorder="1" applyAlignment="1">
      <alignment horizontal="center" vertical="center" wrapText="1"/>
    </xf>
    <xf numFmtId="0" fontId="0" fillId="0" borderId="22" xfId="0" quotePrefix="1" applyFill="1" applyBorder="1" applyAlignment="1">
      <alignment horizontal="center" vertical="center" wrapText="1"/>
    </xf>
    <xf numFmtId="0" fontId="4" fillId="0" borderId="23" xfId="1" applyNumberFormat="1" applyFont="1" applyFill="1" applyBorder="1" applyAlignment="1" applyProtection="1">
      <alignment horizontal="center" vertical="center" wrapText="1"/>
    </xf>
    <xf numFmtId="164" fontId="4" fillId="0" borderId="23" xfId="1" applyNumberFormat="1" applyFont="1" applyFill="1" applyBorder="1" applyAlignment="1" applyProtection="1">
      <alignment horizontal="center" vertical="center" wrapText="1"/>
    </xf>
    <xf numFmtId="0" fontId="4" fillId="0" borderId="24" xfId="1" applyNumberFormat="1" applyFont="1" applyFill="1" applyBorder="1" applyAlignment="1" applyProtection="1">
      <alignment horizontal="center" vertical="center" wrapText="1"/>
    </xf>
    <xf numFmtId="0" fontId="4" fillId="0" borderId="25" xfId="1" applyNumberFormat="1" applyFont="1" applyFill="1" applyBorder="1" applyAlignment="1" applyProtection="1">
      <alignment horizontal="center" vertical="center" wrapText="1"/>
    </xf>
    <xf numFmtId="0" fontId="4" fillId="0" borderId="26" xfId="1" applyNumberFormat="1" applyFont="1" applyFill="1" applyBorder="1" applyAlignment="1" applyProtection="1">
      <alignment horizontal="center" vertical="center" wrapText="1"/>
    </xf>
    <xf numFmtId="0" fontId="0" fillId="0" borderId="24" xfId="0" quotePrefix="1" applyFill="1" applyBorder="1" applyAlignment="1">
      <alignment horizontal="center" vertical="center" wrapText="1"/>
    </xf>
    <xf numFmtId="0" fontId="0" fillId="0" borderId="25" xfId="0" quotePrefix="1" applyFill="1" applyBorder="1" applyAlignment="1">
      <alignment horizontal="center" vertical="center" wrapText="1"/>
    </xf>
    <xf numFmtId="0" fontId="0" fillId="0" borderId="26" xfId="0" quotePrefix="1" applyFill="1" applyBorder="1" applyAlignment="1">
      <alignment horizontal="center" vertical="center" wrapText="1"/>
    </xf>
    <xf numFmtId="0" fontId="0" fillId="5" borderId="27" xfId="0" applyBorder="1" applyAlignment="1">
      <alignment vertical="center"/>
    </xf>
    <xf numFmtId="0" fontId="0" fillId="5" borderId="28" xfId="0" applyBorder="1" applyAlignment="1">
      <alignment vertical="center"/>
    </xf>
    <xf numFmtId="0" fontId="0" fillId="5" borderId="29" xfId="0" applyBorder="1" applyAlignment="1">
      <alignment vertical="center"/>
    </xf>
    <xf numFmtId="0" fontId="0" fillId="5" borderId="30" xfId="0" applyBorder="1" applyAlignment="1">
      <alignment vertical="center"/>
    </xf>
    <xf numFmtId="0" fontId="0" fillId="5" borderId="31" xfId="0" applyBorder="1" applyAlignment="1">
      <alignment vertical="center"/>
    </xf>
    <xf numFmtId="0" fontId="0" fillId="5" borderId="32" xfId="0" applyBorder="1" applyAlignment="1">
      <alignment vertical="center"/>
    </xf>
    <xf numFmtId="165" fontId="0" fillId="5" borderId="28" xfId="0" applyNumberFormat="1" applyBorder="1" applyAlignment="1">
      <alignment vertical="center"/>
    </xf>
    <xf numFmtId="165" fontId="0" fillId="5" borderId="30" xfId="0" applyNumberFormat="1" applyBorder="1" applyAlignment="1">
      <alignment vertical="center"/>
    </xf>
    <xf numFmtId="165" fontId="0" fillId="5" borderId="32" xfId="0" applyNumberFormat="1" applyBorder="1" applyAlignment="1">
      <alignment vertical="center"/>
    </xf>
    <xf numFmtId="165" fontId="0" fillId="5" borderId="33" xfId="0" applyNumberFormat="1" applyBorder="1" applyAlignment="1">
      <alignment vertical="center"/>
    </xf>
    <xf numFmtId="165" fontId="0" fillId="5" borderId="34" xfId="0" applyNumberFormat="1" applyBorder="1" applyAlignment="1">
      <alignment vertical="center"/>
    </xf>
    <xf numFmtId="165" fontId="0" fillId="5" borderId="35" xfId="0" applyNumberFormat="1" applyBorder="1" applyAlignment="1">
      <alignment vertical="center"/>
    </xf>
    <xf numFmtId="0" fontId="5" fillId="3" borderId="14" xfId="1" applyNumberFormat="1" applyFont="1" applyFill="1" applyBorder="1" applyAlignment="1" applyProtection="1">
      <alignment horizontal="center" vertical="center" wrapText="1"/>
    </xf>
    <xf numFmtId="0" fontId="5" fillId="3" borderId="11" xfId="1" applyNumberFormat="1" applyFont="1" applyFill="1" applyBorder="1" applyAlignment="1" applyProtection="1">
      <alignment horizontal="center" vertical="center" wrapText="1"/>
    </xf>
    <xf numFmtId="165" fontId="5" fillId="3" borderId="11" xfId="1" applyNumberFormat="1" applyFont="1" applyFill="1" applyBorder="1" applyAlignment="1" applyProtection="1">
      <alignment horizontal="center" vertical="center" wrapText="1"/>
    </xf>
    <xf numFmtId="0" fontId="5" fillId="3" borderId="36" xfId="1" applyNumberFormat="1" applyFont="1" applyFill="1" applyBorder="1" applyAlignment="1" applyProtection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left" vertical="center"/>
    </xf>
    <xf numFmtId="0" fontId="7" fillId="3" borderId="0" xfId="1" applyNumberFormat="1" applyFont="1" applyFill="1" applyBorder="1" applyAlignment="1" applyProtection="1">
      <alignment horizontal="center" vertical="center" wrapText="1"/>
    </xf>
    <xf numFmtId="0" fontId="7" fillId="3" borderId="14" xfId="1" applyNumberFormat="1" applyFont="1" applyFill="1" applyBorder="1" applyAlignment="1" applyProtection="1">
      <alignment horizontal="center" vertical="center" wrapText="1"/>
    </xf>
    <xf numFmtId="0" fontId="7" fillId="3" borderId="11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Alignment="1">
      <alignment vertical="center" wrapText="1"/>
    </xf>
    <xf numFmtId="1" fontId="6" fillId="0" borderId="17" xfId="0" quotePrefix="1" applyNumberFormat="1" applyFont="1" applyFill="1" applyBorder="1" applyAlignment="1">
      <alignment horizontal="center" vertical="center" wrapText="1"/>
    </xf>
    <xf numFmtId="1" fontId="6" fillId="0" borderId="18" xfId="0" quotePrefix="1" applyNumberFormat="1" applyFont="1" applyFill="1" applyBorder="1" applyAlignment="1">
      <alignment horizontal="center" vertical="center" wrapText="1"/>
    </xf>
    <xf numFmtId="1" fontId="6" fillId="0" borderId="21" xfId="0" quotePrefix="1" applyNumberFormat="1" applyFont="1" applyFill="1" applyBorder="1" applyAlignment="1">
      <alignment horizontal="center" vertical="center" wrapText="1"/>
    </xf>
    <xf numFmtId="1" fontId="6" fillId="0" borderId="22" xfId="0" quotePrefix="1" applyNumberFormat="1" applyFont="1" applyFill="1" applyBorder="1" applyAlignment="1">
      <alignment horizontal="center" vertical="center" wrapText="1"/>
    </xf>
    <xf numFmtId="1" fontId="6" fillId="0" borderId="25" xfId="0" quotePrefix="1" applyNumberFormat="1" applyFont="1" applyFill="1" applyBorder="1" applyAlignment="1">
      <alignment horizontal="center" vertical="center" wrapText="1"/>
    </xf>
    <xf numFmtId="1" fontId="6" fillId="0" borderId="26" xfId="0" quotePrefix="1" applyNumberFormat="1" applyFont="1" applyFill="1" applyBorder="1" applyAlignment="1">
      <alignment horizontal="center" vertical="center" wrapText="1"/>
    </xf>
    <xf numFmtId="0" fontId="6" fillId="5" borderId="0" xfId="0" applyFont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6" fillId="5" borderId="0" xfId="0" applyFont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left" vertical="center" wrapText="1"/>
    </xf>
    <xf numFmtId="165" fontId="7" fillId="3" borderId="11" xfId="1" applyNumberFormat="1" applyFont="1" applyFill="1" applyBorder="1" applyAlignment="1" applyProtection="1">
      <alignment horizontal="center" vertical="center" wrapText="1"/>
    </xf>
    <xf numFmtId="0" fontId="7" fillId="3" borderId="36" xfId="1" applyNumberFormat="1" applyFont="1" applyFill="1" applyBorder="1" applyAlignment="1" applyProtection="1">
      <alignment horizontal="center" vertical="center" wrapText="1"/>
    </xf>
    <xf numFmtId="0" fontId="6" fillId="0" borderId="14" xfId="1" applyNumberFormat="1" applyFont="1" applyFill="1" applyBorder="1" applyAlignment="1" applyProtection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6" fillId="0" borderId="3" xfId="1" applyNumberFormat="1" applyFont="1" applyFill="1" applyBorder="1" applyAlignment="1" applyProtection="1">
      <alignment horizontal="center" vertical="center" wrapText="1"/>
    </xf>
    <xf numFmtId="0" fontId="6" fillId="2" borderId="1" xfId="1" applyNumberFormat="1" applyFont="1" applyFill="1" applyBorder="1" applyAlignment="1" applyProtection="1">
      <alignment horizontal="left" vertical="center" wrapText="1"/>
    </xf>
    <xf numFmtId="0" fontId="6" fillId="5" borderId="3" xfId="1" applyNumberFormat="1" applyFont="1" applyFill="1" applyBorder="1" applyAlignment="1" applyProtection="1">
      <alignment horizontal="center" vertical="center" wrapText="1"/>
    </xf>
    <xf numFmtId="0" fontId="6" fillId="0" borderId="4" xfId="1" quotePrefix="1" applyNumberFormat="1" applyFont="1" applyFill="1" applyBorder="1" applyAlignment="1" applyProtection="1">
      <alignment horizontal="center" vertical="center" wrapText="1"/>
    </xf>
    <xf numFmtId="0" fontId="6" fillId="0" borderId="4" xfId="1" applyNumberFormat="1" applyFont="1" applyFill="1" applyBorder="1" applyAlignment="1" applyProtection="1">
      <alignment horizontal="center" vertical="center" wrapText="1"/>
    </xf>
    <xf numFmtId="0" fontId="6" fillId="2" borderId="2" xfId="1" applyNumberFormat="1" applyFont="1" applyFill="1" applyBorder="1" applyAlignment="1" applyProtection="1">
      <alignment horizontal="left" vertical="center" wrapText="1"/>
    </xf>
    <xf numFmtId="0" fontId="6" fillId="5" borderId="4" xfId="1" applyNumberFormat="1" applyFont="1" applyFill="1" applyBorder="1" applyAlignment="1" applyProtection="1">
      <alignment horizontal="center" vertical="center" wrapText="1"/>
    </xf>
    <xf numFmtId="164" fontId="6" fillId="0" borderId="4" xfId="1" applyNumberFormat="1" applyFont="1" applyFill="1" applyBorder="1" applyAlignment="1" applyProtection="1">
      <alignment horizontal="center" vertical="center" wrapText="1"/>
    </xf>
    <xf numFmtId="164" fontId="6" fillId="5" borderId="4" xfId="1" applyNumberFormat="1" applyFont="1" applyFill="1" applyBorder="1" applyAlignment="1" applyProtection="1">
      <alignment horizontal="center" vertical="center" wrapText="1"/>
    </xf>
    <xf numFmtId="0" fontId="6" fillId="2" borderId="2" xfId="1" quotePrefix="1" applyNumberFormat="1" applyFont="1" applyFill="1" applyBorder="1" applyAlignment="1" applyProtection="1">
      <alignment horizontal="left" vertical="center" wrapText="1"/>
    </xf>
    <xf numFmtId="0" fontId="6" fillId="5" borderId="4" xfId="1" quotePrefix="1" applyNumberFormat="1" applyFont="1" applyFill="1" applyBorder="1" applyAlignment="1" applyProtection="1">
      <alignment horizontal="center" vertical="center" wrapText="1"/>
    </xf>
    <xf numFmtId="0" fontId="6" fillId="0" borderId="7" xfId="1" applyNumberFormat="1" applyFont="1" applyFill="1" applyBorder="1" applyAlignment="1" applyProtection="1">
      <alignment horizontal="center" vertical="center" wrapText="1"/>
    </xf>
    <xf numFmtId="0" fontId="6" fillId="2" borderId="0" xfId="0" quotePrefix="1" applyFont="1" applyFill="1" applyAlignment="1">
      <alignment horizontal="center" vertical="center" wrapText="1"/>
    </xf>
    <xf numFmtId="0" fontId="6" fillId="0" borderId="8" xfId="1" applyNumberFormat="1" applyFont="1" applyFill="1" applyBorder="1" applyAlignment="1" applyProtection="1">
      <alignment horizontal="center" vertical="center" wrapText="1"/>
    </xf>
    <xf numFmtId="0" fontId="6" fillId="5" borderId="8" xfId="1" applyNumberFormat="1" applyFont="1" applyFill="1" applyBorder="1" applyAlignment="1" applyProtection="1">
      <alignment horizontal="center" vertical="center" wrapText="1"/>
    </xf>
    <xf numFmtId="0" fontId="6" fillId="2" borderId="11" xfId="0" quotePrefix="1" applyFont="1" applyFill="1" applyBorder="1" applyAlignment="1">
      <alignment horizontal="center" vertical="center" wrapText="1"/>
    </xf>
    <xf numFmtId="0" fontId="6" fillId="5" borderId="14" xfId="1" applyNumberFormat="1" applyFont="1" applyFill="1" applyBorder="1" applyAlignment="1" applyProtection="1">
      <alignment horizontal="center" vertical="center" wrapText="1"/>
    </xf>
    <xf numFmtId="0" fontId="6" fillId="2" borderId="8" xfId="0" quotePrefix="1" applyFont="1" applyFill="1" applyBorder="1" applyAlignment="1">
      <alignment horizontal="center" vertical="center" wrapText="1"/>
    </xf>
    <xf numFmtId="0" fontId="6" fillId="2" borderId="12" xfId="0" quotePrefix="1" applyFont="1" applyFill="1" applyBorder="1" applyAlignment="1">
      <alignment horizontal="center" vertical="center" wrapText="1"/>
    </xf>
    <xf numFmtId="0" fontId="6" fillId="2" borderId="0" xfId="0" quotePrefix="1" applyFont="1" applyFill="1" applyBorder="1" applyAlignment="1">
      <alignment horizontal="center" vertical="center" wrapText="1"/>
    </xf>
    <xf numFmtId="0" fontId="6" fillId="2" borderId="9" xfId="0" quotePrefix="1" applyFont="1" applyFill="1" applyBorder="1" applyAlignment="1">
      <alignment horizontal="center" vertical="center" wrapText="1"/>
    </xf>
    <xf numFmtId="0" fontId="6" fillId="2" borderId="13" xfId="0" quotePrefix="1" applyFont="1" applyFill="1" applyBorder="1" applyAlignment="1">
      <alignment horizontal="center" vertical="center" wrapText="1"/>
    </xf>
    <xf numFmtId="0" fontId="6" fillId="2" borderId="1" xfId="1" applyNumberFormat="1" applyFont="1" applyFill="1" applyBorder="1" applyAlignment="1" applyProtection="1">
      <alignment horizontal="center" vertical="center" wrapText="1"/>
    </xf>
    <xf numFmtId="0" fontId="6" fillId="2" borderId="2" xfId="1" applyNumberFormat="1" applyFont="1" applyFill="1" applyBorder="1" applyAlignment="1" applyProtection="1">
      <alignment horizontal="center" vertical="center" wrapText="1"/>
    </xf>
    <xf numFmtId="0" fontId="6" fillId="2" borderId="2" xfId="1" quotePrefix="1" applyNumberFormat="1" applyFont="1" applyFill="1" applyBorder="1" applyAlignment="1" applyProtection="1">
      <alignment horizontal="center" vertical="center" wrapText="1"/>
    </xf>
    <xf numFmtId="0" fontId="6" fillId="2" borderId="5" xfId="1" applyNumberFormat="1" applyFont="1" applyFill="1" applyBorder="1" applyAlignment="1" applyProtection="1">
      <alignment horizontal="center" vertical="center" wrapText="1"/>
    </xf>
    <xf numFmtId="0" fontId="6" fillId="0" borderId="6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Alignment="1">
      <alignment vertical="center"/>
    </xf>
    <xf numFmtId="0" fontId="6" fillId="5" borderId="4" xfId="0" applyFont="1" applyBorder="1" applyAlignment="1">
      <alignment horizontal="center" vertical="center"/>
    </xf>
    <xf numFmtId="0" fontId="6" fillId="5" borderId="2" xfId="0" applyFont="1" applyBorder="1" applyAlignment="1">
      <alignment vertical="center"/>
    </xf>
    <xf numFmtId="0" fontId="6" fillId="5" borderId="8" xfId="0" applyFont="1" applyBorder="1" applyAlignment="1">
      <alignment vertical="center"/>
    </xf>
    <xf numFmtId="0" fontId="6" fillId="5" borderId="0" xfId="0" applyFont="1" applyBorder="1" applyAlignment="1">
      <alignment vertical="center"/>
    </xf>
    <xf numFmtId="0" fontId="6" fillId="5" borderId="0" xfId="0" applyFont="1" applyAlignment="1">
      <alignment horizontal="center" vertical="center"/>
    </xf>
    <xf numFmtId="0" fontId="7" fillId="11" borderId="12" xfId="1" applyNumberFormat="1" applyFont="1" applyFill="1" applyBorder="1" applyAlignment="1" applyProtection="1">
      <alignment horizontal="center" vertical="center" wrapText="1"/>
    </xf>
    <xf numFmtId="0" fontId="7" fillId="11" borderId="1" xfId="1" applyNumberFormat="1" applyFont="1" applyFill="1" applyBorder="1" applyAlignment="1" applyProtection="1">
      <alignment horizontal="center" vertical="center" wrapText="1"/>
    </xf>
    <xf numFmtId="165" fontId="7" fillId="11" borderId="12" xfId="1" applyNumberFormat="1" applyFont="1" applyFill="1" applyBorder="1" applyAlignment="1" applyProtection="1">
      <alignment horizontal="center" vertical="center" wrapText="1"/>
    </xf>
    <xf numFmtId="0" fontId="7" fillId="11" borderId="3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Border="1" applyAlignment="1">
      <alignment horizontal="center" vertical="center"/>
    </xf>
    <xf numFmtId="0" fontId="6" fillId="5" borderId="0" xfId="0" applyFont="1" applyBorder="1" applyAlignment="1">
      <alignment horizontal="center" vertical="center" wrapText="1"/>
    </xf>
    <xf numFmtId="0" fontId="13" fillId="5" borderId="0" xfId="0" applyFont="1" applyAlignment="1">
      <alignment vertical="center" wrapText="1"/>
    </xf>
    <xf numFmtId="0" fontId="6" fillId="5" borderId="12" xfId="0" applyFont="1" applyBorder="1" applyAlignment="1">
      <alignment vertical="center"/>
    </xf>
    <xf numFmtId="0" fontId="9" fillId="5" borderId="0" xfId="0" applyFont="1" applyAlignment="1">
      <alignment vertical="center"/>
    </xf>
    <xf numFmtId="0" fontId="6" fillId="5" borderId="0" xfId="0" applyFont="1" applyBorder="1" applyAlignment="1">
      <alignment horizontal="left" vertical="center"/>
    </xf>
    <xf numFmtId="0" fontId="6" fillId="5" borderId="0" xfId="0" applyFont="1" applyAlignment="1">
      <alignment wrapText="1"/>
    </xf>
    <xf numFmtId="0" fontId="6" fillId="5" borderId="0" xfId="0" applyFont="1" applyAlignment="1">
      <alignment horizontal="center" wrapText="1"/>
    </xf>
    <xf numFmtId="0" fontId="6" fillId="5" borderId="0" xfId="0" applyFont="1" applyAlignment="1">
      <alignment vertical="center" wrapText="1"/>
    </xf>
    <xf numFmtId="0" fontId="6" fillId="5" borderId="0" xfId="0" applyFont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5" borderId="2" xfId="0" applyFont="1" applyBorder="1" applyAlignment="1">
      <alignment horizontal="center" vertical="center" wrapText="1"/>
    </xf>
    <xf numFmtId="16" fontId="6" fillId="5" borderId="0" xfId="0" applyNumberFormat="1" applyFont="1" applyBorder="1" applyAlignment="1">
      <alignment horizontal="center" vertical="center" wrapText="1"/>
    </xf>
    <xf numFmtId="0" fontId="6" fillId="5" borderId="0" xfId="0" applyFont="1" applyBorder="1" applyAlignment="1">
      <alignment vertical="center" wrapText="1"/>
    </xf>
    <xf numFmtId="0" fontId="6" fillId="5" borderId="4" xfId="0" applyFont="1" applyBorder="1" applyAlignment="1">
      <alignment vertical="center" wrapText="1"/>
    </xf>
    <xf numFmtId="0" fontId="6" fillId="5" borderId="4" xfId="0" applyFont="1" applyBorder="1" applyAlignment="1">
      <alignment horizontal="center" vertical="center" wrapText="1"/>
    </xf>
    <xf numFmtId="4" fontId="6" fillId="0" borderId="0" xfId="1" applyNumberFormat="1" applyFont="1" applyFill="1" applyBorder="1" applyAlignment="1" applyProtection="1">
      <alignment horizontal="right" vertical="center" wrapText="1"/>
    </xf>
    <xf numFmtId="167" fontId="6" fillId="0" borderId="0" xfId="1" applyNumberFormat="1" applyFont="1" applyFill="1" applyBorder="1" applyAlignment="1" applyProtection="1">
      <alignment horizontal="right" vertical="center" wrapText="1"/>
    </xf>
    <xf numFmtId="3" fontId="6" fillId="0" borderId="0" xfId="1" applyNumberFormat="1" applyFont="1" applyFill="1" applyBorder="1" applyAlignment="1" applyProtection="1">
      <alignment horizontal="right" vertical="center" wrapText="1"/>
    </xf>
    <xf numFmtId="0" fontId="6" fillId="5" borderId="4" xfId="0" quotePrefix="1" applyFont="1" applyBorder="1" applyAlignment="1">
      <alignment horizontal="center" vertical="center" wrapText="1"/>
    </xf>
    <xf numFmtId="0" fontId="6" fillId="5" borderId="5" xfId="0" applyFont="1" applyBorder="1" applyAlignment="1">
      <alignment horizontal="center" vertical="center" wrapText="1"/>
    </xf>
    <xf numFmtId="0" fontId="6" fillId="5" borderId="13" xfId="0" applyFont="1" applyBorder="1" applyAlignment="1">
      <alignment vertical="center" wrapText="1"/>
    </xf>
    <xf numFmtId="0" fontId="6" fillId="5" borderId="6" xfId="0" applyFont="1" applyBorder="1" applyAlignment="1">
      <alignment vertical="center" wrapText="1"/>
    </xf>
    <xf numFmtId="0" fontId="6" fillId="5" borderId="6" xfId="0" applyFont="1" applyBorder="1" applyAlignment="1">
      <alignment horizontal="center" vertical="center" wrapText="1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16" fontId="6" fillId="5" borderId="13" xfId="0" applyNumberFormat="1" applyFont="1" applyBorder="1" applyAlignment="1">
      <alignment horizontal="center" vertical="center" wrapText="1"/>
    </xf>
    <xf numFmtId="0" fontId="15" fillId="5" borderId="2" xfId="0" applyFont="1" applyBorder="1" applyAlignment="1">
      <alignment horizontal="center" vertical="center" wrapText="1"/>
    </xf>
    <xf numFmtId="16" fontId="15" fillId="5" borderId="0" xfId="0" applyNumberFormat="1" applyFont="1" applyBorder="1" applyAlignment="1">
      <alignment horizontal="center" vertical="center" wrapText="1"/>
    </xf>
    <xf numFmtId="0" fontId="15" fillId="5" borderId="0" xfId="0" applyFont="1" applyBorder="1" applyAlignment="1">
      <alignment vertical="center" wrapText="1"/>
    </xf>
    <xf numFmtId="0" fontId="15" fillId="5" borderId="4" xfId="0" applyFont="1" applyBorder="1" applyAlignment="1">
      <alignment vertical="center" wrapText="1"/>
    </xf>
    <xf numFmtId="0" fontId="15" fillId="5" borderId="4" xfId="0" applyFont="1" applyBorder="1" applyAlignment="1">
      <alignment horizontal="center" vertical="center" wrapText="1"/>
    </xf>
    <xf numFmtId="0" fontId="15" fillId="5" borderId="4" xfId="0" quotePrefix="1" applyFont="1" applyBorder="1" applyAlignment="1">
      <alignment horizontal="center" vertical="center" wrapText="1"/>
    </xf>
    <xf numFmtId="0" fontId="6" fillId="5" borderId="4" xfId="0" quotePrefix="1" applyFont="1" applyBorder="1" applyAlignment="1">
      <alignment vertical="center" wrapText="1"/>
    </xf>
    <xf numFmtId="0" fontId="0" fillId="5" borderId="0" xfId="0" applyBorder="1" applyAlignment="1">
      <alignment vertical="center"/>
    </xf>
    <xf numFmtId="0" fontId="0" fillId="5" borderId="0" xfId="0" applyBorder="1" applyAlignment="1">
      <alignment horizontal="left" vertical="center"/>
    </xf>
    <xf numFmtId="0" fontId="0" fillId="5" borderId="0" xfId="0" applyBorder="1" applyAlignment="1">
      <alignment vertical="center" wrapText="1"/>
    </xf>
    <xf numFmtId="0" fontId="6" fillId="5" borderId="0" xfId="0" applyFont="1" applyAlignment="1">
      <alignment vertical="center"/>
    </xf>
    <xf numFmtId="0" fontId="6" fillId="5" borderId="0" xfId="0" applyFont="1" applyFill="1" applyAlignment="1">
      <alignment vertical="center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6" fillId="4" borderId="8" xfId="0" applyFont="1" applyFill="1" applyBorder="1" applyAlignment="1">
      <alignment horizontal="center" vertical="center"/>
    </xf>
    <xf numFmtId="0" fontId="14" fillId="7" borderId="60" xfId="0" applyFont="1" applyFill="1" applyBorder="1" applyAlignment="1">
      <alignment horizontal="center" vertical="center"/>
    </xf>
    <xf numFmtId="0" fontId="17" fillId="3" borderId="60" xfId="0" applyFont="1" applyFill="1" applyBorder="1" applyAlignment="1">
      <alignment horizontal="centerContinuous" vertical="center"/>
    </xf>
    <xf numFmtId="0" fontId="6" fillId="13" borderId="8" xfId="0" applyFont="1" applyFill="1" applyBorder="1" applyAlignment="1">
      <alignment horizontal="center" vertical="center"/>
    </xf>
    <xf numFmtId="0" fontId="6" fillId="4" borderId="59" xfId="1" applyNumberFormat="1" applyFont="1" applyFill="1" applyBorder="1" applyAlignment="1" applyProtection="1">
      <alignment horizontal="left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6" fillId="4" borderId="8" xfId="0" applyFont="1" applyFill="1" applyBorder="1" applyAlignment="1">
      <alignment vertical="center"/>
    </xf>
    <xf numFmtId="0" fontId="6" fillId="4" borderId="66" xfId="0" applyFont="1" applyFill="1" applyBorder="1" applyAlignment="1">
      <alignment vertical="center"/>
    </xf>
    <xf numFmtId="0" fontId="6" fillId="14" borderId="2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vertical="center"/>
    </xf>
    <xf numFmtId="0" fontId="6" fillId="13" borderId="9" xfId="0" applyFont="1" applyFill="1" applyBorder="1" applyAlignment="1">
      <alignment horizontal="center" vertical="center"/>
    </xf>
    <xf numFmtId="0" fontId="18" fillId="5" borderId="0" xfId="0" applyFont="1" applyAlignment="1">
      <alignment vertical="center"/>
    </xf>
    <xf numFmtId="0" fontId="18" fillId="5" borderId="0" xfId="0" applyFont="1" applyAlignment="1">
      <alignment horizontal="center" vertical="center" wrapText="1"/>
    </xf>
    <xf numFmtId="0" fontId="9" fillId="5" borderId="0" xfId="0" applyFont="1" applyFill="1" applyAlignment="1">
      <alignment vertical="center"/>
    </xf>
    <xf numFmtId="0" fontId="20" fillId="13" borderId="8" xfId="0" applyFont="1" applyFill="1" applyBorder="1" applyAlignment="1">
      <alignment horizontal="center" vertical="center"/>
    </xf>
    <xf numFmtId="0" fontId="20" fillId="5" borderId="0" xfId="0" applyFont="1" applyFill="1" applyAlignment="1">
      <alignment vertical="center" wrapText="1"/>
    </xf>
    <xf numFmtId="0" fontId="20" fillId="4" borderId="8" xfId="0" applyFont="1" applyFill="1" applyBorder="1" applyAlignment="1">
      <alignment horizontal="center" vertical="center"/>
    </xf>
    <xf numFmtId="0" fontId="19" fillId="5" borderId="0" xfId="0" applyFont="1" applyAlignment="1">
      <alignment vertical="center"/>
    </xf>
    <xf numFmtId="0" fontId="21" fillId="5" borderId="0" xfId="0" applyFont="1" applyAlignment="1">
      <alignment vertical="center"/>
    </xf>
    <xf numFmtId="0" fontId="19" fillId="5" borderId="56" xfId="0" applyFont="1" applyBorder="1" applyAlignment="1">
      <alignment horizontal="center" vertical="center"/>
    </xf>
    <xf numFmtId="0" fontId="19" fillId="5" borderId="57" xfId="0" applyFont="1" applyBorder="1" applyAlignment="1">
      <alignment horizontal="center" vertical="center"/>
    </xf>
    <xf numFmtId="0" fontId="19" fillId="5" borderId="58" xfId="0" applyFont="1" applyBorder="1" applyAlignment="1">
      <alignment horizontal="center" vertical="center"/>
    </xf>
    <xf numFmtId="0" fontId="21" fillId="5" borderId="0" xfId="0" applyFont="1" applyAlignment="1">
      <alignment horizontal="center" vertical="center"/>
    </xf>
    <xf numFmtId="0" fontId="19" fillId="5" borderId="2" xfId="0" applyFont="1" applyBorder="1" applyAlignment="1">
      <alignment horizontal="center" vertical="center"/>
    </xf>
    <xf numFmtId="0" fontId="19" fillId="5" borderId="0" xfId="0" applyFont="1" applyBorder="1" applyAlignment="1">
      <alignment horizontal="center" vertical="center"/>
    </xf>
    <xf numFmtId="0" fontId="19" fillId="5" borderId="4" xfId="0" applyFont="1" applyBorder="1" applyAlignment="1">
      <alignment horizontal="center" vertical="center"/>
    </xf>
    <xf numFmtId="0" fontId="19" fillId="5" borderId="5" xfId="0" applyFont="1" applyBorder="1" applyAlignment="1">
      <alignment vertical="center"/>
    </xf>
    <xf numFmtId="0" fontId="19" fillId="5" borderId="13" xfId="0" applyFont="1" applyBorder="1" applyAlignment="1">
      <alignment vertical="center"/>
    </xf>
    <xf numFmtId="0" fontId="19" fillId="5" borderId="6" xfId="0" applyFont="1" applyBorder="1" applyAlignment="1">
      <alignment vertical="center"/>
    </xf>
    <xf numFmtId="0" fontId="20" fillId="13" borderId="8" xfId="0" applyFont="1" applyFill="1" applyBorder="1" applyAlignment="1">
      <alignment horizontal="center" vertical="center" wrapText="1"/>
    </xf>
    <xf numFmtId="0" fontId="19" fillId="5" borderId="0" xfId="0" applyFont="1" applyAlignment="1">
      <alignment vertical="center" wrapText="1"/>
    </xf>
    <xf numFmtId="0" fontId="21" fillId="5" borderId="0" xfId="0" applyFont="1" applyAlignment="1">
      <alignment vertical="center" wrapText="1"/>
    </xf>
    <xf numFmtId="0" fontId="19" fillId="5" borderId="56" xfId="0" applyFont="1" applyBorder="1" applyAlignment="1">
      <alignment horizontal="center" vertical="center" wrapText="1"/>
    </xf>
    <xf numFmtId="0" fontId="19" fillId="5" borderId="57" xfId="0" applyFont="1" applyBorder="1" applyAlignment="1">
      <alignment horizontal="center" vertical="center" wrapText="1"/>
    </xf>
    <xf numFmtId="0" fontId="19" fillId="5" borderId="58" xfId="0" applyFont="1" applyBorder="1" applyAlignment="1">
      <alignment horizontal="center" vertical="center" wrapText="1"/>
    </xf>
    <xf numFmtId="0" fontId="19" fillId="5" borderId="0" xfId="0" applyFont="1" applyAlignment="1">
      <alignment horizontal="center" vertical="center" wrapText="1"/>
    </xf>
    <xf numFmtId="0" fontId="21" fillId="5" borderId="0" xfId="0" applyFont="1" applyAlignment="1">
      <alignment horizontal="center" vertical="center" wrapText="1"/>
    </xf>
    <xf numFmtId="0" fontId="19" fillId="5" borderId="2" xfId="0" applyFont="1" applyBorder="1" applyAlignment="1">
      <alignment horizontal="center" vertical="center" wrapText="1"/>
    </xf>
    <xf numFmtId="0" fontId="19" fillId="5" borderId="0" xfId="0" applyFont="1" applyBorder="1" applyAlignment="1">
      <alignment horizontal="center" vertical="center" wrapText="1"/>
    </xf>
    <xf numFmtId="0" fontId="19" fillId="5" borderId="4" xfId="0" applyFont="1" applyBorder="1" applyAlignment="1">
      <alignment horizontal="center" vertical="center" wrapText="1"/>
    </xf>
    <xf numFmtId="0" fontId="30" fillId="3" borderId="0" xfId="27" applyBorder="1">
      <alignment horizontal="center" vertical="top" wrapText="1"/>
      <protection hidden="1"/>
    </xf>
    <xf numFmtId="0" fontId="0" fillId="5" borderId="0" xfId="0" applyBorder="1">
      <alignment horizontal="center" vertical="center" wrapText="1"/>
    </xf>
    <xf numFmtId="168" fontId="29" fillId="27" borderId="0" xfId="26">
      <alignment vertical="center"/>
      <protection hidden="1"/>
    </xf>
    <xf numFmtId="0" fontId="30" fillId="3" borderId="62" xfId="27" applyBorder="1">
      <alignment horizontal="center" vertical="top" wrapText="1"/>
      <protection hidden="1"/>
    </xf>
    <xf numFmtId="0" fontId="30" fillId="3" borderId="61" xfId="27" applyBorder="1">
      <alignment horizontal="center" vertical="top" wrapText="1"/>
      <protection hidden="1"/>
    </xf>
    <xf numFmtId="0" fontId="30" fillId="3" borderId="60" xfId="27" applyBorder="1">
      <alignment horizontal="center" vertical="top" wrapText="1"/>
      <protection hidden="1"/>
    </xf>
    <xf numFmtId="0" fontId="30" fillId="3" borderId="63" xfId="27" applyBorder="1">
      <alignment horizontal="center" vertical="top" wrapText="1"/>
      <protection hidden="1"/>
    </xf>
    <xf numFmtId="0" fontId="6" fillId="24" borderId="56" xfId="3" applyBorder="1">
      <alignment horizontal="left" vertical="center" wrapText="1"/>
    </xf>
    <xf numFmtId="0" fontId="6" fillId="24" borderId="2" xfId="3" applyBorder="1">
      <alignment horizontal="left" vertical="center" wrapText="1"/>
    </xf>
    <xf numFmtId="0" fontId="6" fillId="4" borderId="58" xfId="20" applyBorder="1">
      <alignment horizontal="center" vertical="center" wrapText="1"/>
      <protection locked="0"/>
    </xf>
    <xf numFmtId="0" fontId="6" fillId="4" borderId="4" xfId="20" applyBorder="1">
      <alignment horizontal="center" vertical="center" wrapText="1"/>
      <protection locked="0"/>
    </xf>
    <xf numFmtId="0" fontId="6" fillId="4" borderId="8" xfId="20" applyBorder="1">
      <alignment horizontal="center" vertical="center" wrapText="1"/>
      <protection locked="0"/>
    </xf>
    <xf numFmtId="0" fontId="31" fillId="0" borderId="59" xfId="24" applyBorder="1">
      <alignment horizontal="center" vertical="center" wrapText="1"/>
    </xf>
    <xf numFmtId="0" fontId="31" fillId="0" borderId="8" xfId="24" applyBorder="1">
      <alignment horizontal="center" vertical="center" wrapText="1"/>
    </xf>
    <xf numFmtId="0" fontId="31" fillId="0" borderId="66" xfId="24" applyBorder="1">
      <alignment horizontal="center" vertical="center" wrapText="1"/>
    </xf>
    <xf numFmtId="0" fontId="31" fillId="0" borderId="58" xfId="24" applyBorder="1" applyAlignment="1">
      <alignment horizontal="center"/>
    </xf>
    <xf numFmtId="0" fontId="31" fillId="0" borderId="59" xfId="24" applyBorder="1" applyAlignment="1">
      <alignment horizontal="center"/>
    </xf>
    <xf numFmtId="0" fontId="31" fillId="0" borderId="4" xfId="24" applyBorder="1" applyAlignment="1">
      <alignment horizontal="center"/>
    </xf>
    <xf numFmtId="0" fontId="31" fillId="0" borderId="8" xfId="24" applyBorder="1" applyAlignment="1">
      <alignment horizontal="center"/>
    </xf>
    <xf numFmtId="0" fontId="31" fillId="0" borderId="67" xfId="24" applyBorder="1" applyAlignment="1">
      <alignment horizontal="center"/>
    </xf>
    <xf numFmtId="0" fontId="31" fillId="0" borderId="66" xfId="24" applyBorder="1" applyAlignment="1">
      <alignment horizontal="center"/>
    </xf>
    <xf numFmtId="0" fontId="6" fillId="25" borderId="59" xfId="2" applyBorder="1">
      <alignment horizontal="center" vertical="center" wrapText="1"/>
    </xf>
    <xf numFmtId="0" fontId="6" fillId="25" borderId="8" xfId="2" applyBorder="1">
      <alignment horizontal="center" vertical="center" wrapText="1"/>
    </xf>
    <xf numFmtId="0" fontId="6" fillId="25" borderId="66" xfId="2" applyBorder="1">
      <alignment horizontal="center" vertical="center" wrapText="1"/>
    </xf>
    <xf numFmtId="168" fontId="26" fillId="12" borderId="59" xfId="11" applyBorder="1">
      <alignment horizontal="center" vertical="center" shrinkToFit="1"/>
    </xf>
    <xf numFmtId="168" fontId="26" fillId="12" borderId="8" xfId="11" applyBorder="1">
      <alignment horizontal="center" vertical="center" shrinkToFit="1"/>
    </xf>
    <xf numFmtId="0" fontId="31" fillId="0" borderId="56" xfId="24" applyBorder="1">
      <alignment horizontal="center" vertical="center" wrapText="1"/>
    </xf>
    <xf numFmtId="0" fontId="31" fillId="0" borderId="57" xfId="24" applyBorder="1">
      <alignment horizontal="center" vertical="center" wrapText="1"/>
    </xf>
    <xf numFmtId="0" fontId="31" fillId="0" borderId="2" xfId="24" applyBorder="1">
      <alignment horizontal="center" vertical="center" wrapText="1"/>
    </xf>
    <xf numFmtId="0" fontId="31" fillId="0" borderId="0" xfId="24" applyBorder="1">
      <alignment horizontal="center" vertical="center" wrapText="1"/>
    </xf>
    <xf numFmtId="0" fontId="31" fillId="0" borderId="64" xfId="24" applyBorder="1">
      <alignment horizontal="center" vertical="center" wrapText="1"/>
    </xf>
    <xf numFmtId="0" fontId="31" fillId="0" borderId="65" xfId="24" applyBorder="1">
      <alignment horizontal="center" vertical="center" wrapText="1"/>
    </xf>
    <xf numFmtId="0" fontId="6" fillId="24" borderId="5" xfId="3" applyBorder="1">
      <alignment horizontal="left" vertical="center" wrapText="1"/>
    </xf>
    <xf numFmtId="0" fontId="6" fillId="4" borderId="6" xfId="20" applyBorder="1">
      <alignment horizontal="center" vertical="center" wrapText="1"/>
      <protection locked="0"/>
    </xf>
    <xf numFmtId="0" fontId="6" fillId="4" borderId="9" xfId="20" applyBorder="1">
      <alignment horizontal="center" vertical="center" wrapText="1"/>
      <protection locked="0"/>
    </xf>
    <xf numFmtId="0" fontId="6" fillId="6" borderId="2" xfId="8" applyBorder="1">
      <alignment horizontal="center" vertical="center" wrapText="1"/>
    </xf>
    <xf numFmtId="0" fontId="6" fillId="6" borderId="0" xfId="8" applyBorder="1">
      <alignment horizontal="center" vertical="center" wrapText="1"/>
    </xf>
    <xf numFmtId="0" fontId="6" fillId="6" borderId="8" xfId="8" applyBorder="1">
      <alignment horizontal="center" vertical="center" wrapText="1"/>
    </xf>
    <xf numFmtId="0" fontId="6" fillId="6" borderId="56" xfId="8" applyBorder="1">
      <alignment horizontal="center" vertical="center" wrapText="1"/>
    </xf>
    <xf numFmtId="0" fontId="6" fillId="6" borderId="57" xfId="8" applyBorder="1">
      <alignment horizontal="center" vertical="center" wrapText="1"/>
    </xf>
    <xf numFmtId="0" fontId="6" fillId="6" borderId="59" xfId="8" applyBorder="1">
      <alignment horizontal="center" vertical="center" wrapText="1"/>
    </xf>
    <xf numFmtId="0" fontId="6" fillId="6" borderId="5" xfId="8" applyBorder="1">
      <alignment horizontal="center" vertical="center" wrapText="1"/>
    </xf>
    <xf numFmtId="0" fontId="6" fillId="6" borderId="13" xfId="8" applyBorder="1">
      <alignment horizontal="center" vertical="center" wrapText="1"/>
    </xf>
    <xf numFmtId="0" fontId="6" fillId="6" borderId="6" xfId="8" applyBorder="1">
      <alignment horizontal="center" vertical="center" wrapText="1"/>
    </xf>
    <xf numFmtId="0" fontId="6" fillId="6" borderId="9" xfId="8" applyBorder="1">
      <alignment horizontal="center" vertical="center" wrapText="1"/>
    </xf>
    <xf numFmtId="0" fontId="6" fillId="6" borderId="4" xfId="8" applyBorder="1">
      <alignment horizontal="center" vertical="center" wrapText="1"/>
    </xf>
    <xf numFmtId="0" fontId="6" fillId="6" borderId="58" xfId="8" applyBorder="1">
      <alignment horizontal="center" vertical="center" wrapText="1"/>
    </xf>
    <xf numFmtId="0" fontId="6" fillId="25" borderId="9" xfId="2" applyBorder="1">
      <alignment horizontal="center" vertical="center" wrapText="1"/>
    </xf>
    <xf numFmtId="0" fontId="27" fillId="26" borderId="8" xfId="22" applyBorder="1">
      <alignment horizontal="center" vertical="center" wrapText="1"/>
      <protection locked="0"/>
    </xf>
    <xf numFmtId="0" fontId="27" fillId="26" borderId="54" xfId="22" applyBorder="1">
      <alignment horizontal="center" vertical="center" wrapText="1"/>
      <protection locked="0"/>
    </xf>
    <xf numFmtId="0" fontId="27" fillId="26" borderId="9" xfId="22" applyBorder="1">
      <alignment horizontal="center" vertical="center" wrapText="1"/>
      <protection locked="0"/>
    </xf>
    <xf numFmtId="0" fontId="30" fillId="3" borderId="59" xfId="27" applyBorder="1">
      <alignment horizontal="center" vertical="top" wrapText="1"/>
      <protection hidden="1"/>
    </xf>
    <xf numFmtId="0" fontId="30" fillId="3" borderId="56" xfId="27" applyBorder="1">
      <alignment horizontal="center" vertical="top" wrapText="1"/>
      <protection hidden="1"/>
    </xf>
    <xf numFmtId="0" fontId="30" fillId="3" borderId="57" xfId="27" applyBorder="1">
      <alignment horizontal="center" vertical="top" wrapText="1"/>
      <protection hidden="1"/>
    </xf>
    <xf numFmtId="0" fontId="30" fillId="3" borderId="58" xfId="27" applyBorder="1">
      <alignment horizontal="center" vertical="top" wrapText="1"/>
      <protection hidden="1"/>
    </xf>
    <xf numFmtId="168" fontId="31" fillId="0" borderId="8" xfId="24" applyNumberFormat="1" applyBorder="1">
      <alignment horizontal="center" vertical="center" wrapText="1"/>
    </xf>
    <xf numFmtId="168" fontId="31" fillId="29" borderId="8" xfId="24" applyNumberFormat="1" applyFill="1" applyBorder="1">
      <alignment horizontal="center" vertical="center" wrapText="1"/>
    </xf>
    <xf numFmtId="0" fontId="6" fillId="4" borderId="54" xfId="20" applyBorder="1">
      <alignment horizontal="center" vertical="center" wrapText="1"/>
      <protection locked="0"/>
    </xf>
    <xf numFmtId="168" fontId="31" fillId="0" borderId="0" xfId="24" applyNumberFormat="1" applyBorder="1">
      <alignment horizontal="center" vertical="center" wrapText="1"/>
    </xf>
    <xf numFmtId="168" fontId="31" fillId="0" borderId="4" xfId="24" applyNumberFormat="1" applyBorder="1">
      <alignment horizontal="center" vertical="center" wrapText="1"/>
    </xf>
    <xf numFmtId="0" fontId="31" fillId="0" borderId="0" xfId="24" applyNumberFormat="1" applyBorder="1">
      <alignment horizontal="center" vertical="center" wrapText="1"/>
    </xf>
    <xf numFmtId="0" fontId="6" fillId="25" borderId="60" xfId="2" applyBorder="1">
      <alignment horizontal="center" vertical="center" wrapText="1"/>
    </xf>
    <xf numFmtId="0" fontId="6" fillId="6" borderId="60" xfId="8" applyBorder="1">
      <alignment horizontal="center" vertical="center" wrapText="1"/>
    </xf>
    <xf numFmtId="0" fontId="31" fillId="0" borderId="2" xfId="24" applyNumberFormat="1" applyBorder="1">
      <alignment horizontal="center" vertical="center" wrapText="1"/>
    </xf>
    <xf numFmtId="0" fontId="31" fillId="0" borderId="4" xfId="24" applyNumberFormat="1" applyBorder="1">
      <alignment horizontal="center" vertical="center" wrapText="1"/>
    </xf>
    <xf numFmtId="0" fontId="6" fillId="25" borderId="72" xfId="2" applyBorder="1">
      <alignment horizontal="center" vertical="center" wrapText="1"/>
    </xf>
    <xf numFmtId="0" fontId="6" fillId="6" borderId="72" xfId="8" applyBorder="1">
      <alignment horizontal="center" vertical="center" wrapText="1"/>
    </xf>
    <xf numFmtId="0" fontId="31" fillId="0" borderId="73" xfId="24" applyNumberFormat="1" applyBorder="1">
      <alignment horizontal="center" vertical="center" wrapText="1"/>
    </xf>
    <xf numFmtId="0" fontId="31" fillId="0" borderId="74" xfId="24" applyNumberFormat="1" applyBorder="1">
      <alignment horizontal="center" vertical="center" wrapText="1"/>
    </xf>
    <xf numFmtId="0" fontId="31" fillId="0" borderId="75" xfId="24" applyNumberFormat="1" applyBorder="1">
      <alignment horizontal="center" vertical="center" wrapText="1"/>
    </xf>
    <xf numFmtId="0" fontId="30" fillId="3" borderId="69" xfId="27" applyBorder="1">
      <alignment horizontal="center" vertical="top" wrapText="1"/>
      <protection hidden="1"/>
    </xf>
    <xf numFmtId="0" fontId="30" fillId="3" borderId="70" xfId="27" applyBorder="1">
      <alignment horizontal="center" vertical="top" wrapText="1"/>
      <protection hidden="1"/>
    </xf>
    <xf numFmtId="0" fontId="30" fillId="3" borderId="71" xfId="27" applyBorder="1">
      <alignment horizontal="center" vertical="top" wrapText="1"/>
      <protection hidden="1"/>
    </xf>
    <xf numFmtId="0" fontId="30" fillId="3" borderId="5" xfId="27" applyBorder="1">
      <alignment horizontal="center" vertical="top" wrapText="1"/>
      <protection hidden="1"/>
    </xf>
    <xf numFmtId="0" fontId="30" fillId="3" borderId="13" xfId="27" applyBorder="1">
      <alignment horizontal="center" vertical="top" wrapText="1"/>
      <protection hidden="1"/>
    </xf>
    <xf numFmtId="0" fontId="30" fillId="3" borderId="6" xfId="27" applyBorder="1">
      <alignment horizontal="center" vertical="top" wrapText="1"/>
      <protection hidden="1"/>
    </xf>
    <xf numFmtId="14" fontId="0" fillId="5" borderId="0" xfId="0" applyNumberFormat="1" applyBorder="1">
      <alignment horizontal="center" vertical="center" wrapText="1"/>
    </xf>
    <xf numFmtId="0" fontId="9" fillId="5" borderId="0" xfId="28" applyBorder="1">
      <alignment vertical="center"/>
      <protection hidden="1"/>
    </xf>
    <xf numFmtId="0" fontId="30" fillId="3" borderId="36" xfId="27" applyBorder="1">
      <alignment horizontal="center" vertical="top" wrapText="1"/>
      <protection hidden="1"/>
    </xf>
    <xf numFmtId="0" fontId="33" fillId="23" borderId="36" xfId="10" applyBorder="1">
      <alignment horizontal="centerContinuous" vertical="center" wrapText="1"/>
    </xf>
    <xf numFmtId="0" fontId="8" fillId="6" borderId="14" xfId="8" applyFont="1" applyBorder="1">
      <alignment horizontal="center" vertical="center" wrapText="1"/>
    </xf>
    <xf numFmtId="0" fontId="6" fillId="24" borderId="1" xfId="3" applyBorder="1">
      <alignment horizontal="left" vertical="center" wrapText="1"/>
    </xf>
    <xf numFmtId="0" fontId="6" fillId="24" borderId="2" xfId="3" quotePrefix="1" applyBorder="1">
      <alignment horizontal="left" vertical="center" wrapText="1"/>
    </xf>
    <xf numFmtId="0" fontId="6" fillId="4" borderId="3" xfId="20" applyBorder="1">
      <alignment horizontal="center" vertical="center" wrapText="1"/>
      <protection locked="0"/>
    </xf>
    <xf numFmtId="0" fontId="6" fillId="4" borderId="4" xfId="20" quotePrefix="1" applyBorder="1">
      <alignment horizontal="center" vertical="center" wrapText="1"/>
      <protection locked="0"/>
    </xf>
    <xf numFmtId="0" fontId="8" fillId="6" borderId="4" xfId="8" applyFont="1" applyBorder="1">
      <alignment horizontal="center" vertical="center" wrapText="1"/>
    </xf>
    <xf numFmtId="0" fontId="6" fillId="24" borderId="2" xfId="3" applyBorder="1" applyAlignment="1">
      <alignment horizontal="left" vertical="center" wrapText="1"/>
    </xf>
    <xf numFmtId="0" fontId="6" fillId="2" borderId="56" xfId="1" applyNumberFormat="1" applyFont="1" applyFill="1" applyBorder="1" applyAlignment="1" applyProtection="1">
      <alignment horizontal="center" vertical="center" wrapText="1"/>
    </xf>
    <xf numFmtId="0" fontId="6" fillId="2" borderId="56" xfId="1" applyNumberFormat="1" applyFont="1" applyFill="1" applyBorder="1" applyAlignment="1" applyProtection="1">
      <alignment horizontal="left" vertical="center" wrapText="1"/>
    </xf>
    <xf numFmtId="0" fontId="6" fillId="0" borderId="58" xfId="1" applyNumberFormat="1" applyFont="1" applyFill="1" applyBorder="1" applyAlignment="1" applyProtection="1">
      <alignment horizontal="center" vertical="center" wrapText="1"/>
    </xf>
    <xf numFmtId="0" fontId="6" fillId="2" borderId="5" xfId="1" applyNumberFormat="1" applyFont="1" applyFill="1" applyBorder="1" applyAlignment="1" applyProtection="1">
      <alignment horizontal="left" vertical="center" wrapText="1"/>
    </xf>
    <xf numFmtId="168" fontId="26" fillId="12" borderId="68" xfId="11" applyBorder="1">
      <alignment horizontal="center" vertical="center" shrinkToFit="1"/>
    </xf>
    <xf numFmtId="168" fontId="26" fillId="12" borderId="8" xfId="11" quotePrefix="1" applyBorder="1">
      <alignment horizontal="center" vertical="center" shrinkToFit="1"/>
    </xf>
    <xf numFmtId="168" fontId="26" fillId="12" borderId="9" xfId="11" quotePrefix="1" applyBorder="1">
      <alignment horizontal="center" vertical="center" shrinkToFit="1"/>
    </xf>
    <xf numFmtId="0" fontId="6" fillId="25" borderId="8" xfId="2" quotePrefix="1" applyBorder="1">
      <alignment horizontal="center" vertical="center" wrapText="1"/>
    </xf>
    <xf numFmtId="0" fontId="6" fillId="25" borderId="9" xfId="2" quotePrefix="1" applyBorder="1">
      <alignment horizontal="center" vertical="center" wrapText="1"/>
    </xf>
    <xf numFmtId="0" fontId="6" fillId="24" borderId="0" xfId="3" quotePrefix="1" applyBorder="1">
      <alignment horizontal="left" vertical="center" wrapText="1"/>
    </xf>
    <xf numFmtId="0" fontId="6" fillId="24" borderId="10" xfId="3" quotePrefix="1" applyBorder="1">
      <alignment horizontal="left" vertical="center" wrapText="1"/>
    </xf>
    <xf numFmtId="0" fontId="6" fillId="24" borderId="1" xfId="3" quotePrefix="1" applyBorder="1">
      <alignment horizontal="left" vertical="center" wrapText="1"/>
    </xf>
    <xf numFmtId="0" fontId="6" fillId="24" borderId="5" xfId="3" quotePrefix="1" applyBorder="1">
      <alignment horizontal="left" vertical="center" wrapText="1"/>
    </xf>
    <xf numFmtId="0" fontId="31" fillId="0" borderId="3" xfId="24" applyNumberFormat="1" applyBorder="1">
      <alignment horizontal="center" vertical="center" wrapText="1"/>
    </xf>
    <xf numFmtId="164" fontId="31" fillId="0" borderId="4" xfId="24" applyNumberFormat="1" applyBorder="1">
      <alignment horizontal="center" vertical="center" wrapText="1"/>
    </xf>
    <xf numFmtId="0" fontId="31" fillId="0" borderId="4" xfId="24" quotePrefix="1" applyNumberFormat="1" applyBorder="1">
      <alignment horizontal="center" vertical="center" wrapText="1"/>
    </xf>
    <xf numFmtId="0" fontId="31" fillId="0" borderId="8" xfId="24" applyNumberFormat="1" applyBorder="1">
      <alignment horizontal="center" vertical="center" wrapText="1"/>
    </xf>
    <xf numFmtId="0" fontId="6" fillId="4" borderId="14" xfId="20" applyBorder="1">
      <alignment horizontal="center" vertical="center" wrapText="1"/>
      <protection locked="0"/>
    </xf>
    <xf numFmtId="0" fontId="8" fillId="24" borderId="64" xfId="3" quotePrefix="1" applyFont="1" applyBorder="1">
      <alignment horizontal="left" vertical="center" wrapText="1"/>
    </xf>
    <xf numFmtId="0" fontId="0" fillId="2" borderId="65" xfId="0" quotePrefix="1" applyFont="1" applyFill="1" applyBorder="1" applyAlignment="1">
      <alignment horizontal="center" vertical="center" wrapText="1"/>
    </xf>
    <xf numFmtId="0" fontId="8" fillId="5" borderId="76" xfId="1" applyNumberFormat="1" applyFont="1" applyFill="1" applyBorder="1" applyAlignment="1" applyProtection="1">
      <alignment horizontal="center" vertical="center" wrapText="1"/>
    </xf>
    <xf numFmtId="0" fontId="32" fillId="0" borderId="76" xfId="24" applyNumberFormat="1" applyFont="1" applyBorder="1">
      <alignment horizontal="center" vertical="center" wrapText="1"/>
    </xf>
    <xf numFmtId="168" fontId="34" fillId="12" borderId="76" xfId="11" applyFont="1" applyBorder="1">
      <alignment horizontal="center" vertical="center" shrinkToFit="1"/>
    </xf>
    <xf numFmtId="0" fontId="30" fillId="3" borderId="14" xfId="27" applyBorder="1">
      <alignment horizontal="center" vertical="top" wrapText="1"/>
      <protection hidden="1"/>
    </xf>
    <xf numFmtId="0" fontId="30" fillId="3" borderId="11" xfId="27" applyBorder="1">
      <alignment horizontal="center" vertical="top" wrapText="1"/>
      <protection hidden="1"/>
    </xf>
    <xf numFmtId="0" fontId="30" fillId="3" borderId="15" xfId="27" applyBorder="1">
      <alignment horizontal="center" vertical="top" wrapText="1"/>
      <protection hidden="1"/>
    </xf>
    <xf numFmtId="0" fontId="30" fillId="3" borderId="19" xfId="27" applyBorder="1">
      <alignment horizontal="center" vertical="top" wrapText="1"/>
      <protection hidden="1"/>
    </xf>
    <xf numFmtId="0" fontId="30" fillId="3" borderId="23" xfId="27" applyBorder="1">
      <alignment horizontal="center" vertical="top" wrapText="1"/>
      <protection hidden="1"/>
    </xf>
    <xf numFmtId="0" fontId="30" fillId="3" borderId="38" xfId="27" applyBorder="1">
      <alignment horizontal="center" vertical="top" wrapText="1"/>
      <protection hidden="1"/>
    </xf>
    <xf numFmtId="0" fontId="30" fillId="3" borderId="39" xfId="27" applyBorder="1">
      <alignment horizontal="center" vertical="top" wrapText="1"/>
      <protection hidden="1"/>
    </xf>
    <xf numFmtId="0" fontId="30" fillId="3" borderId="40" xfId="27" applyBorder="1">
      <alignment horizontal="center" vertical="top" wrapText="1"/>
      <protection hidden="1"/>
    </xf>
    <xf numFmtId="0" fontId="30" fillId="3" borderId="55" xfId="27" applyBorder="1">
      <alignment horizontal="center" vertical="top" wrapText="1"/>
      <protection hidden="1"/>
    </xf>
    <xf numFmtId="0" fontId="30" fillId="3" borderId="43" xfId="27" applyBorder="1">
      <alignment horizontal="center" vertical="top" wrapText="1"/>
      <protection hidden="1"/>
    </xf>
    <xf numFmtId="0" fontId="30" fillId="3" borderId="44" xfId="27" applyBorder="1">
      <alignment horizontal="center" vertical="top" wrapText="1"/>
      <protection hidden="1"/>
    </xf>
    <xf numFmtId="0" fontId="30" fillId="3" borderId="14" xfId="27" applyBorder="1" applyAlignment="1">
      <alignment horizontal="centerContinuous" vertical="top" wrapText="1"/>
      <protection hidden="1"/>
    </xf>
    <xf numFmtId="168" fontId="26" fillId="12" borderId="37" xfId="11" applyBorder="1">
      <alignment horizontal="center" vertical="center" shrinkToFit="1"/>
    </xf>
    <xf numFmtId="168" fontId="26" fillId="12" borderId="25" xfId="11" applyBorder="1">
      <alignment horizontal="center" vertical="center" shrinkToFit="1"/>
    </xf>
    <xf numFmtId="168" fontId="26" fillId="12" borderId="23" xfId="11" applyBorder="1">
      <alignment horizontal="center" vertical="center" shrinkToFit="1"/>
    </xf>
    <xf numFmtId="0" fontId="31" fillId="0" borderId="17" xfId="24" applyNumberFormat="1" applyBorder="1">
      <alignment horizontal="center" vertical="center" wrapText="1"/>
    </xf>
    <xf numFmtId="0" fontId="31" fillId="0" borderId="18" xfId="24" applyNumberFormat="1" applyBorder="1">
      <alignment horizontal="center" vertical="center" wrapText="1"/>
    </xf>
    <xf numFmtId="0" fontId="31" fillId="0" borderId="15" xfId="24" applyNumberFormat="1" applyBorder="1">
      <alignment horizontal="center" vertical="center" wrapText="1"/>
    </xf>
    <xf numFmtId="0" fontId="31" fillId="0" borderId="21" xfId="24" applyNumberFormat="1" applyBorder="1">
      <alignment horizontal="center" vertical="center" wrapText="1"/>
    </xf>
    <xf numFmtId="0" fontId="31" fillId="0" borderId="22" xfId="24" applyNumberFormat="1" applyBorder="1">
      <alignment horizontal="center" vertical="center" wrapText="1"/>
    </xf>
    <xf numFmtId="0" fontId="31" fillId="0" borderId="19" xfId="24" applyNumberFormat="1" applyBorder="1">
      <alignment horizontal="center" vertical="center" wrapText="1"/>
    </xf>
    <xf numFmtId="0" fontId="31" fillId="0" borderId="25" xfId="24" applyNumberFormat="1" applyBorder="1">
      <alignment horizontal="center" vertical="center" wrapText="1"/>
    </xf>
    <xf numFmtId="0" fontId="31" fillId="0" borderId="26" xfId="24" applyNumberFormat="1" applyBorder="1">
      <alignment horizontal="center" vertical="center" wrapText="1"/>
    </xf>
    <xf numFmtId="0" fontId="31" fillId="0" borderId="23" xfId="24" applyNumberFormat="1" applyBorder="1">
      <alignment horizontal="center" vertical="center" wrapText="1"/>
    </xf>
    <xf numFmtId="168" fontId="26" fillId="12" borderId="24" xfId="11" applyBorder="1">
      <alignment horizontal="center" vertical="center" shrinkToFit="1"/>
    </xf>
    <xf numFmtId="168" fontId="26" fillId="12" borderId="24" xfId="11" quotePrefix="1" applyBorder="1">
      <alignment horizontal="center" vertical="center" shrinkToFit="1"/>
    </xf>
    <xf numFmtId="168" fontId="26" fillId="12" borderId="25" xfId="11" quotePrefix="1" applyBorder="1">
      <alignment horizontal="center" vertical="center" shrinkToFit="1"/>
    </xf>
    <xf numFmtId="168" fontId="26" fillId="12" borderId="26" xfId="11" quotePrefix="1" applyBorder="1">
      <alignment horizontal="center" vertical="center" shrinkToFit="1"/>
    </xf>
    <xf numFmtId="164" fontId="31" fillId="0" borderId="15" xfId="24" applyNumberFormat="1" applyBorder="1">
      <alignment horizontal="center" vertical="center" wrapText="1"/>
    </xf>
    <xf numFmtId="0" fontId="31" fillId="0" borderId="16" xfId="24" applyNumberFormat="1" applyBorder="1">
      <alignment horizontal="center" vertical="center" wrapText="1"/>
    </xf>
    <xf numFmtId="0" fontId="31" fillId="0" borderId="16" xfId="24" quotePrefix="1" applyBorder="1">
      <alignment horizontal="center" vertical="center" wrapText="1"/>
    </xf>
    <xf numFmtId="0" fontId="31" fillId="0" borderId="17" xfId="24" quotePrefix="1" applyBorder="1">
      <alignment horizontal="center" vertical="center" wrapText="1"/>
    </xf>
    <xf numFmtId="0" fontId="31" fillId="0" borderId="18" xfId="24" quotePrefix="1" applyBorder="1">
      <alignment horizontal="center" vertical="center" wrapText="1"/>
    </xf>
    <xf numFmtId="0" fontId="31" fillId="0" borderId="7" xfId="24" applyBorder="1">
      <alignment horizontal="center" vertical="center" wrapText="1"/>
    </xf>
    <xf numFmtId="0" fontId="31" fillId="0" borderId="46" xfId="24" applyBorder="1">
      <alignment horizontal="center" vertical="center" wrapText="1"/>
    </xf>
    <xf numFmtId="0" fontId="31" fillId="0" borderId="28" xfId="24" applyBorder="1">
      <alignment horizontal="center" vertical="center" wrapText="1"/>
    </xf>
    <xf numFmtId="165" fontId="31" fillId="0" borderId="28" xfId="24" applyNumberFormat="1" applyBorder="1">
      <alignment horizontal="center" vertical="center" wrapText="1"/>
    </xf>
    <xf numFmtId="165" fontId="31" fillId="0" borderId="33" xfId="24" applyNumberFormat="1" applyBorder="1">
      <alignment horizontal="center" vertical="center" wrapText="1"/>
    </xf>
    <xf numFmtId="164" fontId="31" fillId="0" borderId="19" xfId="24" applyNumberFormat="1" applyBorder="1">
      <alignment horizontal="center" vertical="center" wrapText="1"/>
    </xf>
    <xf numFmtId="0" fontId="31" fillId="0" borderId="20" xfId="24" applyNumberFormat="1" applyBorder="1">
      <alignment horizontal="center" vertical="center" wrapText="1"/>
    </xf>
    <xf numFmtId="0" fontId="31" fillId="0" borderId="20" xfId="24" quotePrefix="1" applyBorder="1">
      <alignment horizontal="center" vertical="center" wrapText="1"/>
    </xf>
    <xf numFmtId="0" fontId="31" fillId="0" borderId="21" xfId="24" quotePrefix="1" applyBorder="1">
      <alignment horizontal="center" vertical="center" wrapText="1"/>
    </xf>
    <xf numFmtId="0" fontId="31" fillId="0" borderId="22" xfId="24" quotePrefix="1" applyBorder="1">
      <alignment horizontal="center" vertical="center" wrapText="1"/>
    </xf>
    <xf numFmtId="0" fontId="31" fillId="0" borderId="47" xfId="24" applyBorder="1">
      <alignment horizontal="center" vertical="center" wrapText="1"/>
    </xf>
    <xf numFmtId="0" fontId="31" fillId="0" borderId="30" xfId="24" applyBorder="1">
      <alignment horizontal="center" vertical="center" wrapText="1"/>
    </xf>
    <xf numFmtId="165" fontId="31" fillId="0" borderId="30" xfId="24" applyNumberFormat="1" applyBorder="1">
      <alignment horizontal="center" vertical="center" wrapText="1"/>
    </xf>
    <xf numFmtId="165" fontId="31" fillId="0" borderId="34" xfId="24" applyNumberFormat="1" applyBorder="1">
      <alignment horizontal="center" vertical="center" wrapText="1"/>
    </xf>
    <xf numFmtId="164" fontId="31" fillId="0" borderId="23" xfId="24" applyNumberFormat="1" applyBorder="1">
      <alignment horizontal="center" vertical="center" wrapText="1"/>
    </xf>
    <xf numFmtId="0" fontId="31" fillId="0" borderId="24" xfId="24" applyNumberFormat="1" applyBorder="1">
      <alignment horizontal="center" vertical="center" wrapText="1"/>
    </xf>
    <xf numFmtId="0" fontId="31" fillId="0" borderId="24" xfId="24" quotePrefix="1" applyBorder="1">
      <alignment horizontal="center" vertical="center" wrapText="1"/>
    </xf>
    <xf numFmtId="0" fontId="31" fillId="0" borderId="25" xfId="24" quotePrefix="1" applyBorder="1">
      <alignment horizontal="center" vertical="center" wrapText="1"/>
    </xf>
    <xf numFmtId="0" fontId="31" fillId="0" borderId="26" xfId="24" quotePrefix="1" applyBorder="1">
      <alignment horizontal="center" vertical="center" wrapText="1"/>
    </xf>
    <xf numFmtId="0" fontId="31" fillId="0" borderId="9" xfId="24" applyBorder="1">
      <alignment horizontal="center" vertical="center" wrapText="1"/>
    </xf>
    <xf numFmtId="0" fontId="31" fillId="0" borderId="48" xfId="24" applyBorder="1">
      <alignment horizontal="center" vertical="center" wrapText="1"/>
    </xf>
    <xf numFmtId="0" fontId="31" fillId="0" borderId="32" xfId="24" applyBorder="1">
      <alignment horizontal="center" vertical="center" wrapText="1"/>
    </xf>
    <xf numFmtId="165" fontId="31" fillId="0" borderId="32" xfId="24" applyNumberFormat="1" applyBorder="1">
      <alignment horizontal="center" vertical="center" wrapText="1"/>
    </xf>
    <xf numFmtId="165" fontId="31" fillId="0" borderId="35" xfId="24" applyNumberFormat="1" applyBorder="1">
      <alignment horizontal="center" vertical="center" wrapText="1"/>
    </xf>
    <xf numFmtId="166" fontId="31" fillId="0" borderId="25" xfId="24" quotePrefix="1" applyNumberFormat="1" applyBorder="1">
      <alignment horizontal="center" vertical="center" wrapText="1"/>
    </xf>
    <xf numFmtId="166" fontId="31" fillId="0" borderId="26" xfId="24" quotePrefix="1" applyNumberFormat="1" applyBorder="1">
      <alignment horizontal="center" vertical="center" wrapText="1"/>
    </xf>
    <xf numFmtId="0" fontId="6" fillId="4" borderId="15" xfId="20" applyBorder="1">
      <alignment horizontal="center" vertical="center" wrapText="1"/>
      <protection locked="0"/>
    </xf>
    <xf numFmtId="0" fontId="6" fillId="4" borderId="16" xfId="20" applyBorder="1">
      <alignment horizontal="center" vertical="center" wrapText="1"/>
      <protection locked="0"/>
    </xf>
    <xf numFmtId="0" fontId="6" fillId="4" borderId="17" xfId="20" applyBorder="1">
      <alignment horizontal="center" vertical="center" wrapText="1"/>
      <protection locked="0"/>
    </xf>
    <xf numFmtId="0" fontId="6" fillId="4" borderId="18" xfId="20" applyBorder="1">
      <alignment horizontal="center" vertical="center" wrapText="1"/>
      <protection locked="0"/>
    </xf>
    <xf numFmtId="0" fontId="6" fillId="4" borderId="19" xfId="20" applyBorder="1">
      <alignment horizontal="center" vertical="center" wrapText="1"/>
      <protection locked="0"/>
    </xf>
    <xf numFmtId="0" fontId="6" fillId="4" borderId="20" xfId="20" applyBorder="1">
      <alignment horizontal="center" vertical="center" wrapText="1"/>
      <protection locked="0"/>
    </xf>
    <xf numFmtId="0" fontId="6" fillId="4" borderId="21" xfId="20" applyBorder="1">
      <alignment horizontal="center" vertical="center" wrapText="1"/>
      <protection locked="0"/>
    </xf>
    <xf numFmtId="0" fontId="6" fillId="4" borderId="22" xfId="20" applyBorder="1">
      <alignment horizontal="center" vertical="center" wrapText="1"/>
      <protection locked="0"/>
    </xf>
    <xf numFmtId="0" fontId="6" fillId="4" borderId="23" xfId="20" applyBorder="1">
      <alignment horizontal="center" vertical="center" wrapText="1"/>
      <protection locked="0"/>
    </xf>
    <xf numFmtId="0" fontId="6" fillId="4" borderId="24" xfId="20" applyBorder="1">
      <alignment horizontal="center" vertical="center" wrapText="1"/>
      <protection locked="0"/>
    </xf>
    <xf numFmtId="0" fontId="6" fillId="4" borderId="25" xfId="20" applyBorder="1">
      <alignment horizontal="center" vertical="center" wrapText="1"/>
      <protection locked="0"/>
    </xf>
    <xf numFmtId="0" fontId="6" fillId="4" borderId="26" xfId="20" applyBorder="1">
      <alignment horizontal="center" vertical="center" wrapText="1"/>
      <protection locked="0"/>
    </xf>
    <xf numFmtId="1" fontId="31" fillId="0" borderId="15" xfId="24" applyNumberFormat="1" applyBorder="1">
      <alignment horizontal="center" vertical="center" wrapText="1"/>
    </xf>
    <xf numFmtId="1" fontId="31" fillId="0" borderId="16" xfId="24" applyNumberFormat="1" applyBorder="1">
      <alignment horizontal="center" vertical="center" wrapText="1"/>
    </xf>
    <xf numFmtId="1" fontId="31" fillId="0" borderId="17" xfId="24" applyNumberFormat="1" applyBorder="1">
      <alignment horizontal="center" vertical="center" wrapText="1"/>
    </xf>
    <xf numFmtId="1" fontId="31" fillId="0" borderId="18" xfId="24" applyNumberFormat="1" applyBorder="1">
      <alignment horizontal="center" vertical="center" wrapText="1"/>
    </xf>
    <xf numFmtId="1" fontId="31" fillId="0" borderId="16" xfId="24" quotePrefix="1" applyNumberFormat="1" applyBorder="1">
      <alignment horizontal="center" vertical="center" wrapText="1"/>
    </xf>
    <xf numFmtId="1" fontId="31" fillId="0" borderId="19" xfId="24" applyNumberFormat="1" applyBorder="1">
      <alignment horizontal="center" vertical="center" wrapText="1"/>
    </xf>
    <xf numFmtId="1" fontId="31" fillId="0" borderId="20" xfId="24" applyNumberFormat="1" applyBorder="1">
      <alignment horizontal="center" vertical="center" wrapText="1"/>
    </xf>
    <xf numFmtId="1" fontId="31" fillId="0" borderId="21" xfId="24" applyNumberFormat="1" applyBorder="1">
      <alignment horizontal="center" vertical="center" wrapText="1"/>
    </xf>
    <xf numFmtId="1" fontId="31" fillId="0" borderId="22" xfId="24" applyNumberFormat="1" applyBorder="1">
      <alignment horizontal="center" vertical="center" wrapText="1"/>
    </xf>
    <xf numFmtId="1" fontId="31" fillId="0" borderId="20" xfId="24" quotePrefix="1" applyNumberFormat="1" applyBorder="1">
      <alignment horizontal="center" vertical="center" wrapText="1"/>
    </xf>
    <xf numFmtId="1" fontId="31" fillId="0" borderId="23" xfId="24" applyNumberFormat="1" applyBorder="1">
      <alignment horizontal="center" vertical="center" wrapText="1"/>
    </xf>
    <xf numFmtId="1" fontId="31" fillId="0" borderId="24" xfId="24" applyNumberFormat="1" applyBorder="1">
      <alignment horizontal="center" vertical="center" wrapText="1"/>
    </xf>
    <xf numFmtId="1" fontId="31" fillId="0" borderId="25" xfId="24" applyNumberFormat="1" applyBorder="1">
      <alignment horizontal="center" vertical="center" wrapText="1"/>
    </xf>
    <xf numFmtId="1" fontId="31" fillId="0" borderId="26" xfId="24" applyNumberFormat="1" applyBorder="1">
      <alignment horizontal="center" vertical="center" wrapText="1"/>
    </xf>
    <xf numFmtId="1" fontId="31" fillId="0" borderId="24" xfId="24" quotePrefix="1" applyNumberFormat="1" applyBorder="1">
      <alignment horizontal="center" vertical="center" wrapText="1"/>
    </xf>
    <xf numFmtId="0" fontId="30" fillId="3" borderId="1" xfId="27" applyBorder="1">
      <alignment horizontal="center" vertical="top" wrapText="1"/>
      <protection hidden="1"/>
    </xf>
    <xf numFmtId="0" fontId="30" fillId="3" borderId="7" xfId="27" applyBorder="1">
      <alignment horizontal="center" vertical="top" wrapText="1"/>
      <protection hidden="1"/>
    </xf>
    <xf numFmtId="0" fontId="35" fillId="8" borderId="77" xfId="13" applyBorder="1" applyAlignment="1">
      <alignment horizontal="centerContinuous" vertical="center" wrapText="1"/>
    </xf>
    <xf numFmtId="0" fontId="35" fillId="8" borderId="78" xfId="13" applyBorder="1" applyAlignment="1">
      <alignment horizontal="centerContinuous" vertical="center" wrapText="1"/>
    </xf>
    <xf numFmtId="0" fontId="35" fillId="8" borderId="79" xfId="13" applyBorder="1" applyAlignment="1">
      <alignment horizontal="centerContinuous" vertical="center" wrapText="1"/>
    </xf>
    <xf numFmtId="0" fontId="6" fillId="4" borderId="41" xfId="20" applyBorder="1">
      <alignment horizontal="center" vertical="center" wrapText="1"/>
      <protection locked="0"/>
    </xf>
    <xf numFmtId="0" fontId="6" fillId="4" borderId="42" xfId="20" applyBorder="1">
      <alignment horizontal="center" vertical="center" wrapText="1"/>
      <protection locked="0"/>
    </xf>
    <xf numFmtId="0" fontId="6" fillId="4" borderId="37" xfId="20" applyBorder="1">
      <alignment horizontal="center" vertical="center" wrapText="1"/>
      <protection locked="0"/>
    </xf>
    <xf numFmtId="0" fontId="6" fillId="25" borderId="16" xfId="2" quotePrefix="1" applyBorder="1">
      <alignment horizontal="center" vertical="center" wrapText="1"/>
    </xf>
    <xf numFmtId="0" fontId="6" fillId="25" borderId="17" xfId="2" quotePrefix="1" applyBorder="1">
      <alignment horizontal="center" vertical="center" wrapText="1"/>
    </xf>
    <xf numFmtId="0" fontId="6" fillId="25" borderId="18" xfId="2" quotePrefix="1" applyBorder="1">
      <alignment horizontal="center" vertical="center" wrapText="1"/>
    </xf>
    <xf numFmtId="0" fontId="6" fillId="25" borderId="20" xfId="2" quotePrefix="1" applyBorder="1">
      <alignment horizontal="center" vertical="center" wrapText="1"/>
    </xf>
    <xf numFmtId="0" fontId="6" fillId="25" borderId="21" xfId="2" quotePrefix="1" applyBorder="1">
      <alignment horizontal="center" vertical="center" wrapText="1"/>
    </xf>
    <xf numFmtId="0" fontId="6" fillId="25" borderId="22" xfId="2" quotePrefix="1" applyBorder="1">
      <alignment horizontal="center" vertical="center" wrapText="1"/>
    </xf>
    <xf numFmtId="0" fontId="6" fillId="25" borderId="24" xfId="2" quotePrefix="1" applyBorder="1">
      <alignment horizontal="center" vertical="center" wrapText="1"/>
    </xf>
    <xf numFmtId="0" fontId="6" fillId="25" borderId="25" xfId="2" quotePrefix="1" applyBorder="1">
      <alignment horizontal="center" vertical="center" wrapText="1"/>
    </xf>
    <xf numFmtId="0" fontId="6" fillId="25" borderId="26" xfId="2" quotePrefix="1" applyBorder="1">
      <alignment horizontal="center" vertical="center" wrapText="1"/>
    </xf>
    <xf numFmtId="0" fontId="6" fillId="4" borderId="45" xfId="20" applyBorder="1">
      <alignment horizontal="center" vertical="center" wrapText="1"/>
      <protection locked="0"/>
    </xf>
    <xf numFmtId="0" fontId="6" fillId="4" borderId="43" xfId="20" applyBorder="1">
      <alignment horizontal="center" vertical="center" wrapText="1"/>
      <protection locked="0"/>
    </xf>
    <xf numFmtId="0" fontId="6" fillId="4" borderId="44" xfId="20" applyBorder="1">
      <alignment horizontal="center" vertical="center" wrapText="1"/>
      <protection locked="0"/>
    </xf>
    <xf numFmtId="0" fontId="6" fillId="30" borderId="45" xfId="29" applyBorder="1">
      <alignment horizontal="center" vertical="center"/>
      <protection locked="0"/>
    </xf>
    <xf numFmtId="0" fontId="6" fillId="30" borderId="43" xfId="29" applyBorder="1">
      <alignment horizontal="center" vertical="center"/>
      <protection locked="0"/>
    </xf>
    <xf numFmtId="0" fontId="6" fillId="30" borderId="44" xfId="29" applyBorder="1">
      <alignment horizontal="center" vertical="center"/>
      <protection locked="0"/>
    </xf>
    <xf numFmtId="0" fontId="6" fillId="30" borderId="14" xfId="29" applyBorder="1">
      <alignment horizontal="center" vertical="center"/>
      <protection locked="0"/>
    </xf>
    <xf numFmtId="0" fontId="30" fillId="3" borderId="60" xfId="27" applyBorder="1" applyAlignment="1">
      <alignment horizontal="centerContinuous" vertical="top" wrapText="1"/>
      <protection hidden="1"/>
    </xf>
    <xf numFmtId="0" fontId="30" fillId="3" borderId="61" xfId="27" applyBorder="1" applyAlignment="1">
      <alignment horizontal="centerContinuous" vertical="top" wrapText="1"/>
      <protection hidden="1"/>
    </xf>
    <xf numFmtId="0" fontId="30" fillId="3" borderId="75" xfId="27" applyBorder="1" applyAlignment="1">
      <alignment horizontal="centerContinuous" vertical="top" wrapText="1"/>
      <protection hidden="1"/>
    </xf>
    <xf numFmtId="0" fontId="8" fillId="4" borderId="75" xfId="20" applyFont="1" applyBorder="1">
      <alignment horizontal="center" vertical="center" wrapText="1"/>
      <protection locked="0"/>
    </xf>
    <xf numFmtId="0" fontId="30" fillId="3" borderId="12" xfId="27" applyBorder="1">
      <alignment horizontal="center" vertical="top" wrapText="1"/>
      <protection hidden="1"/>
    </xf>
    <xf numFmtId="0" fontId="30" fillId="3" borderId="8" xfId="27" applyBorder="1">
      <alignment horizontal="center" vertical="top" wrapText="1"/>
      <protection hidden="1"/>
    </xf>
    <xf numFmtId="0" fontId="50" fillId="3" borderId="63" xfId="27" applyFont="1" applyBorder="1">
      <alignment horizontal="center" vertical="top" wrapText="1"/>
      <protection hidden="1"/>
    </xf>
    <xf numFmtId="0" fontId="51" fillId="0" borderId="58" xfId="24" applyFont="1" applyBorder="1" applyAlignment="1">
      <alignment horizontal="center"/>
    </xf>
    <xf numFmtId="0" fontId="51" fillId="0" borderId="4" xfId="24" applyFont="1" applyBorder="1" applyAlignment="1">
      <alignment horizontal="center"/>
    </xf>
    <xf numFmtId="0" fontId="51" fillId="0" borderId="67" xfId="24" applyFont="1" applyBorder="1" applyAlignment="1">
      <alignment horizontal="center"/>
    </xf>
    <xf numFmtId="0" fontId="51" fillId="6" borderId="8" xfId="8" applyFont="1" applyBorder="1">
      <alignment horizontal="center" vertical="center" wrapText="1"/>
    </xf>
    <xf numFmtId="0" fontId="51" fillId="6" borderId="59" xfId="8" applyFont="1" applyBorder="1">
      <alignment horizontal="center" vertical="center" wrapText="1"/>
    </xf>
    <xf numFmtId="0" fontId="51" fillId="6" borderId="9" xfId="8" applyFont="1" applyBorder="1">
      <alignment horizontal="center" vertical="center" wrapText="1"/>
    </xf>
    <xf numFmtId="0" fontId="27" fillId="26" borderId="2" xfId="22" applyBorder="1">
      <alignment horizontal="center" vertical="center" wrapText="1"/>
      <protection locked="0"/>
    </xf>
    <xf numFmtId="0" fontId="27" fillId="26" borderId="53" xfId="22" applyBorder="1">
      <alignment horizontal="center" vertical="center" wrapText="1"/>
      <protection locked="0"/>
    </xf>
    <xf numFmtId="0" fontId="27" fillId="26" borderId="5" xfId="22" applyBorder="1">
      <alignment horizontal="center" vertical="center" wrapText="1"/>
      <protection locked="0"/>
    </xf>
    <xf numFmtId="0" fontId="6" fillId="5" borderId="2" xfId="0" applyFont="1" applyFill="1" applyBorder="1" applyAlignment="1">
      <alignment horizontal="center" vertical="center"/>
    </xf>
    <xf numFmtId="168" fontId="26" fillId="12" borderId="9" xfId="11" applyBorder="1">
      <alignment horizontal="center" vertical="center" shrinkToFit="1"/>
    </xf>
    <xf numFmtId="168" fontId="26" fillId="12" borderId="5" xfId="11" applyBorder="1">
      <alignment horizontal="center" vertical="center" shrinkToFit="1"/>
    </xf>
    <xf numFmtId="168" fontId="26" fillId="12" borderId="13" xfId="11" applyBorder="1">
      <alignment horizontal="center" vertical="center" shrinkToFit="1"/>
    </xf>
    <xf numFmtId="168" fontId="26" fillId="12" borderId="6" xfId="11" applyBorder="1">
      <alignment horizontal="center" vertical="center" shrinkToFit="1"/>
    </xf>
    <xf numFmtId="0" fontId="8" fillId="4" borderId="45" xfId="20" applyFont="1" applyBorder="1">
      <alignment horizontal="center" vertical="center" wrapText="1"/>
      <protection locked="0"/>
    </xf>
    <xf numFmtId="0" fontId="8" fillId="4" borderId="43" xfId="20" applyFont="1" applyBorder="1">
      <alignment horizontal="center" vertical="center" wrapText="1"/>
      <protection locked="0"/>
    </xf>
    <xf numFmtId="0" fontId="8" fillId="4" borderId="44" xfId="20" applyFont="1" applyBorder="1">
      <alignment horizontal="center" vertical="center" wrapText="1"/>
      <protection locked="0"/>
    </xf>
    <xf numFmtId="0" fontId="8" fillId="4" borderId="14" xfId="20" applyFont="1" applyBorder="1">
      <alignment horizontal="center" vertical="center" wrapText="1"/>
      <protection locked="0"/>
    </xf>
    <xf numFmtId="0" fontId="33" fillId="23" borderId="73" xfId="10" applyBorder="1">
      <alignment horizontal="centerContinuous" vertical="center" wrapText="1"/>
    </xf>
    <xf numFmtId="0" fontId="33" fillId="23" borderId="75" xfId="10" applyBorder="1">
      <alignment horizontal="centerContinuous" vertical="center" wrapText="1"/>
    </xf>
    <xf numFmtId="0" fontId="33" fillId="23" borderId="68" xfId="10" applyBorder="1">
      <alignment horizontal="centerContinuous" vertical="center" wrapText="1"/>
    </xf>
    <xf numFmtId="0" fontId="6" fillId="6" borderId="75" xfId="8" applyBorder="1">
      <alignment horizontal="center" vertical="center" wrapText="1"/>
    </xf>
    <xf numFmtId="0" fontId="33" fillId="23" borderId="69" xfId="10" applyBorder="1">
      <alignment horizontal="centerContinuous" vertical="center" wrapText="1"/>
    </xf>
    <xf numFmtId="0" fontId="33" fillId="23" borderId="71" xfId="10" applyBorder="1">
      <alignment horizontal="centerContinuous" vertical="center" wrapText="1"/>
    </xf>
    <xf numFmtId="0" fontId="33" fillId="23" borderId="72" xfId="10" applyBorder="1">
      <alignment horizontal="centerContinuous" vertical="center" wrapText="1"/>
    </xf>
    <xf numFmtId="0" fontId="30" fillId="3" borderId="9" xfId="27" applyBorder="1">
      <alignment horizontal="center" vertical="top" wrapText="1"/>
      <protection hidden="1"/>
    </xf>
    <xf numFmtId="0" fontId="6" fillId="4" borderId="76" xfId="20" applyBorder="1">
      <alignment horizontal="center" vertical="center" wrapText="1"/>
      <protection locked="0"/>
    </xf>
    <xf numFmtId="0" fontId="6" fillId="30" borderId="76" xfId="29" applyBorder="1">
      <alignment horizontal="center" vertical="center"/>
      <protection locked="0"/>
    </xf>
    <xf numFmtId="0" fontId="6" fillId="30" borderId="19" xfId="29" applyBorder="1">
      <alignment horizontal="center" vertical="center"/>
      <protection locked="0"/>
    </xf>
    <xf numFmtId="0" fontId="6" fillId="30" borderId="23" xfId="29" applyBorder="1">
      <alignment horizontal="center" vertical="center"/>
      <protection locked="0"/>
    </xf>
    <xf numFmtId="0" fontId="30" fillId="3" borderId="2" xfId="27" applyBorder="1">
      <alignment horizontal="center" vertical="top" wrapText="1"/>
      <protection hidden="1"/>
    </xf>
    <xf numFmtId="0" fontId="31" fillId="0" borderId="87" xfId="24" applyBorder="1">
      <alignment horizontal="center" vertical="center" wrapText="1"/>
    </xf>
    <xf numFmtId="0" fontId="31" fillId="0" borderId="88" xfId="24" applyBorder="1">
      <alignment horizontal="center" vertical="center" wrapText="1"/>
    </xf>
    <xf numFmtId="0" fontId="31" fillId="0" borderId="89" xfId="24" applyBorder="1">
      <alignment horizontal="center" vertical="center" wrapText="1"/>
    </xf>
    <xf numFmtId="0" fontId="31" fillId="0" borderId="90" xfId="24" applyBorder="1">
      <alignment horizontal="center" vertical="center" wrapText="1"/>
    </xf>
    <xf numFmtId="0" fontId="6" fillId="5" borderId="87" xfId="0" applyFont="1" applyBorder="1" applyAlignment="1">
      <alignment vertical="center"/>
    </xf>
    <xf numFmtId="0" fontId="31" fillId="0" borderId="91" xfId="24" applyBorder="1">
      <alignment horizontal="center" vertical="center" wrapText="1"/>
    </xf>
    <xf numFmtId="0" fontId="31" fillId="0" borderId="92" xfId="24" applyBorder="1">
      <alignment horizontal="center" vertical="center" wrapText="1"/>
    </xf>
    <xf numFmtId="0" fontId="31" fillId="0" borderId="93" xfId="24" applyBorder="1">
      <alignment horizontal="center" vertical="center" wrapText="1"/>
    </xf>
    <xf numFmtId="0" fontId="31" fillId="0" borderId="94" xfId="24" applyBorder="1">
      <alignment horizontal="center" vertical="center" wrapText="1"/>
    </xf>
    <xf numFmtId="0" fontId="6" fillId="5" borderId="91" xfId="0" applyFont="1" applyBorder="1" applyAlignment="1">
      <alignment vertical="center"/>
    </xf>
    <xf numFmtId="0" fontId="31" fillId="4" borderId="91" xfId="30" applyBorder="1">
      <alignment horizontal="center" vertical="center" wrapText="1"/>
    </xf>
    <xf numFmtId="0" fontId="31" fillId="4" borderId="93" xfId="30" applyBorder="1">
      <alignment horizontal="center" vertical="center" wrapText="1"/>
    </xf>
    <xf numFmtId="0" fontId="31" fillId="4" borderId="94" xfId="30" applyBorder="1">
      <alignment horizontal="center" vertical="center" wrapText="1"/>
    </xf>
    <xf numFmtId="0" fontId="53" fillId="27" borderId="0" xfId="64" applyFont="1" applyAlignment="1">
      <alignment vertical="center"/>
    </xf>
    <xf numFmtId="0" fontId="53" fillId="27" borderId="0" xfId="64" applyFont="1" applyAlignment="1">
      <alignment horizontal="center" vertical="center"/>
    </xf>
    <xf numFmtId="0" fontId="53" fillId="0" borderId="0" xfId="64" applyFont="1" applyFill="1" applyAlignment="1">
      <alignment vertical="center"/>
    </xf>
    <xf numFmtId="168" fontId="9" fillId="27" borderId="0" xfId="65">
      <alignment vertical="center"/>
      <protection hidden="1"/>
    </xf>
    <xf numFmtId="0" fontId="30" fillId="3" borderId="0" xfId="66" applyBorder="1">
      <alignment horizontal="center" vertical="top" wrapText="1"/>
      <protection hidden="1"/>
    </xf>
    <xf numFmtId="168" fontId="24" fillId="21" borderId="0" xfId="67" applyAlignment="1">
      <alignment horizontal="center" vertical="center" wrapText="1"/>
      <protection hidden="1"/>
    </xf>
    <xf numFmtId="0" fontId="6" fillId="27" borderId="0" xfId="64" applyFont="1" applyAlignment="1">
      <alignment vertical="center"/>
    </xf>
    <xf numFmtId="0" fontId="4" fillId="27" borderId="0" xfId="64">
      <alignment vertical="center"/>
    </xf>
    <xf numFmtId="0" fontId="30" fillId="3" borderId="55" xfId="66" applyBorder="1">
      <alignment horizontal="center" vertical="top" wrapText="1"/>
      <protection hidden="1"/>
    </xf>
    <xf numFmtId="0" fontId="30" fillId="3" borderId="43" xfId="66" applyBorder="1">
      <alignment horizontal="center" vertical="top" wrapText="1"/>
      <protection hidden="1"/>
    </xf>
    <xf numFmtId="0" fontId="30" fillId="3" borderId="44" xfId="66" applyBorder="1">
      <alignment horizontal="center" vertical="top" wrapText="1"/>
      <protection hidden="1"/>
    </xf>
    <xf numFmtId="0" fontId="30" fillId="3" borderId="95" xfId="66" applyBorder="1">
      <alignment horizontal="center" vertical="top" wrapText="1"/>
      <protection hidden="1"/>
    </xf>
    <xf numFmtId="0" fontId="6" fillId="25" borderId="27" xfId="68" applyBorder="1">
      <alignment horizontal="center" vertical="center" wrapText="1"/>
    </xf>
    <xf numFmtId="0" fontId="6" fillId="25" borderId="28" xfId="68" applyBorder="1">
      <alignment horizontal="center" vertical="center" wrapText="1"/>
    </xf>
    <xf numFmtId="0" fontId="6" fillId="25" borderId="33" xfId="68" applyBorder="1">
      <alignment horizontal="center" vertical="center" wrapText="1"/>
    </xf>
    <xf numFmtId="0" fontId="6" fillId="41" borderId="27" xfId="64" applyFont="1" applyFill="1" applyBorder="1" applyAlignment="1">
      <alignment horizontal="center" vertical="center" wrapText="1"/>
    </xf>
    <xf numFmtId="0" fontId="6" fillId="41" borderId="71" xfId="64" applyFont="1" applyFill="1" applyBorder="1" applyAlignment="1">
      <alignment horizontal="center" vertical="center" wrapText="1"/>
    </xf>
    <xf numFmtId="0" fontId="6" fillId="41" borderId="46" xfId="64" applyFont="1" applyFill="1" applyBorder="1" applyAlignment="1">
      <alignment horizontal="center" vertical="center" wrapText="1"/>
    </xf>
    <xf numFmtId="0" fontId="6" fillId="25" borderId="29" xfId="68" applyBorder="1">
      <alignment horizontal="center" vertical="center" wrapText="1"/>
    </xf>
    <xf numFmtId="0" fontId="6" fillId="25" borderId="30" xfId="68" applyBorder="1">
      <alignment horizontal="center" vertical="center" wrapText="1"/>
    </xf>
    <xf numFmtId="0" fontId="6" fillId="25" borderId="34" xfId="68" applyBorder="1">
      <alignment horizontal="center" vertical="center" wrapText="1"/>
    </xf>
    <xf numFmtId="0" fontId="6" fillId="41" borderId="29" xfId="64" applyFont="1" applyFill="1" applyBorder="1" applyAlignment="1">
      <alignment horizontal="center" vertical="center" wrapText="1"/>
    </xf>
    <xf numFmtId="0" fontId="6" fillId="41" borderId="4" xfId="64" applyFont="1" applyFill="1" applyBorder="1" applyAlignment="1">
      <alignment horizontal="center" vertical="center" wrapText="1"/>
    </xf>
    <xf numFmtId="0" fontId="6" fillId="41" borderId="47" xfId="64" applyFont="1" applyFill="1" applyBorder="1" applyAlignment="1">
      <alignment horizontal="center" vertical="center" wrapText="1"/>
    </xf>
    <xf numFmtId="0" fontId="6" fillId="25" borderId="55" xfId="68" applyBorder="1">
      <alignment horizontal="center" vertical="center" wrapText="1"/>
    </xf>
    <xf numFmtId="0" fontId="6" fillId="25" borderId="43" xfId="68" applyBorder="1">
      <alignment horizontal="center" vertical="center" wrapText="1"/>
    </xf>
    <xf numFmtId="0" fontId="6" fillId="25" borderId="44" xfId="68" applyBorder="1">
      <alignment horizontal="center" vertical="center" wrapText="1"/>
    </xf>
    <xf numFmtId="0" fontId="6" fillId="41" borderId="55" xfId="64" applyFont="1" applyFill="1" applyBorder="1" applyAlignment="1">
      <alignment horizontal="center" vertical="center" wrapText="1"/>
    </xf>
    <xf numFmtId="0" fontId="6" fillId="41" borderId="75" xfId="64" applyFont="1" applyFill="1" applyBorder="1" applyAlignment="1">
      <alignment horizontal="center" vertical="center" wrapText="1"/>
    </xf>
    <xf numFmtId="0" fontId="6" fillId="41" borderId="45" xfId="64" applyFont="1" applyFill="1" applyBorder="1" applyAlignment="1">
      <alignment horizontal="center" vertical="center" wrapText="1"/>
    </xf>
    <xf numFmtId="0" fontId="6" fillId="25" borderId="31" xfId="68" applyBorder="1">
      <alignment horizontal="center" vertical="center" wrapText="1"/>
    </xf>
    <xf numFmtId="0" fontId="6" fillId="25" borderId="32" xfId="68" applyBorder="1">
      <alignment horizontal="center" vertical="center" wrapText="1"/>
    </xf>
    <xf numFmtId="0" fontId="6" fillId="25" borderId="35" xfId="68" applyBorder="1">
      <alignment horizontal="center" vertical="center" wrapText="1"/>
    </xf>
    <xf numFmtId="0" fontId="6" fillId="41" borderId="31" xfId="64" applyFont="1" applyFill="1" applyBorder="1" applyAlignment="1">
      <alignment horizontal="center" vertical="center" wrapText="1"/>
    </xf>
    <xf numFmtId="0" fontId="6" fillId="41" borderId="6" xfId="64" applyFont="1" applyFill="1" applyBorder="1" applyAlignment="1">
      <alignment horizontal="center" vertical="center" wrapText="1"/>
    </xf>
    <xf numFmtId="0" fontId="6" fillId="41" borderId="48" xfId="64" applyFont="1" applyFill="1" applyBorder="1" applyAlignment="1">
      <alignment horizontal="center" vertical="center" wrapText="1"/>
    </xf>
    <xf numFmtId="168" fontId="21" fillId="12" borderId="0" xfId="69" applyBorder="1">
      <alignment horizontal="center" vertical="center"/>
    </xf>
    <xf numFmtId="168" fontId="21" fillId="12" borderId="47" xfId="69" applyBorder="1">
      <alignment horizontal="center" vertical="center"/>
    </xf>
    <xf numFmtId="168" fontId="21" fillId="12" borderId="96" xfId="69" applyBorder="1">
      <alignment horizontal="center" vertical="center"/>
    </xf>
    <xf numFmtId="168" fontId="26" fillId="12" borderId="26" xfId="11" applyBorder="1">
      <alignment horizontal="center" vertical="center" shrinkToFit="1"/>
    </xf>
    <xf numFmtId="168" fontId="26" fillId="12" borderId="48" xfId="11" applyBorder="1">
      <alignment horizontal="center" vertical="center" shrinkToFit="1"/>
    </xf>
    <xf numFmtId="168" fontId="26" fillId="12" borderId="32" xfId="11" applyBorder="1">
      <alignment horizontal="center" vertical="center" shrinkToFit="1"/>
    </xf>
    <xf numFmtId="168" fontId="26" fillId="12" borderId="35" xfId="11" applyBorder="1">
      <alignment horizontal="center" vertical="center" shrinkToFit="1"/>
    </xf>
    <xf numFmtId="168" fontId="26" fillId="12" borderId="91" xfId="11" applyBorder="1">
      <alignment horizontal="center" vertical="center" shrinkToFit="1"/>
    </xf>
    <xf numFmtId="168" fontId="26" fillId="12" borderId="93" xfId="11" applyBorder="1">
      <alignment horizontal="center" vertical="center" shrinkToFit="1"/>
    </xf>
    <xf numFmtId="168" fontId="26" fillId="12" borderId="94" xfId="11" applyBorder="1">
      <alignment horizontal="center" vertical="center" shrinkToFit="1"/>
    </xf>
    <xf numFmtId="0" fontId="30" fillId="3" borderId="74" xfId="27" applyBorder="1">
      <alignment horizontal="center" vertical="top" wrapText="1"/>
      <protection hidden="1"/>
    </xf>
    <xf numFmtId="0" fontId="30" fillId="3" borderId="75" xfId="27" applyBorder="1">
      <alignment horizontal="center" vertical="top" wrapText="1"/>
      <protection hidden="1"/>
    </xf>
    <xf numFmtId="0" fontId="27" fillId="26" borderId="42" xfId="22" applyBorder="1">
      <alignment horizontal="center" vertical="center" wrapText="1"/>
      <protection locked="0"/>
    </xf>
    <xf numFmtId="0" fontId="27" fillId="26" borderId="21" xfId="22" applyBorder="1">
      <alignment horizontal="center" vertical="center" wrapText="1"/>
      <protection locked="0"/>
    </xf>
    <xf numFmtId="0" fontId="27" fillId="26" borderId="37" xfId="22" applyBorder="1">
      <alignment horizontal="center" vertical="center" wrapText="1"/>
      <protection locked="0"/>
    </xf>
    <xf numFmtId="0" fontId="27" fillId="26" borderId="25" xfId="22" applyBorder="1">
      <alignment horizontal="center" vertical="center" wrapText="1"/>
      <protection locked="0"/>
    </xf>
    <xf numFmtId="0" fontId="7" fillId="3" borderId="0" xfId="32" applyFont="1" applyFill="1" applyAlignment="1">
      <alignment horizontal="center" vertical="center"/>
    </xf>
    <xf numFmtId="0" fontId="7" fillId="3" borderId="68" xfId="1" applyNumberFormat="1" applyFont="1" applyFill="1" applyBorder="1" applyAlignment="1" applyProtection="1">
      <alignment horizontal="center" vertical="center" wrapText="1"/>
    </xf>
    <xf numFmtId="0" fontId="7" fillId="3" borderId="74" xfId="1" applyNumberFormat="1" applyFont="1" applyFill="1" applyBorder="1" applyAlignment="1" applyProtection="1">
      <alignment horizontal="center" vertical="center" wrapText="1"/>
    </xf>
    <xf numFmtId="0" fontId="7" fillId="3" borderId="75" xfId="1" applyNumberFormat="1" applyFont="1" applyFill="1" applyBorder="1" applyAlignment="1" applyProtection="1">
      <alignment horizontal="center" vertical="center" wrapText="1"/>
    </xf>
    <xf numFmtId="165" fontId="7" fillId="3" borderId="74" xfId="1" applyNumberFormat="1" applyFont="1" applyFill="1" applyBorder="1" applyAlignment="1" applyProtection="1">
      <alignment horizontal="center" vertical="center" wrapText="1"/>
    </xf>
    <xf numFmtId="0" fontId="6" fillId="5" borderId="72" xfId="0" applyFont="1" applyBorder="1" applyAlignment="1">
      <alignment vertical="center"/>
    </xf>
    <xf numFmtId="0" fontId="6" fillId="5" borderId="46" xfId="0" applyFont="1" applyBorder="1" applyAlignment="1">
      <alignment vertical="center"/>
    </xf>
    <xf numFmtId="0" fontId="6" fillId="5" borderId="28" xfId="0" applyFont="1" applyBorder="1" applyAlignment="1">
      <alignment vertical="center"/>
    </xf>
    <xf numFmtId="165" fontId="6" fillId="5" borderId="28" xfId="0" applyNumberFormat="1" applyFont="1" applyBorder="1" applyAlignment="1">
      <alignment vertical="center"/>
    </xf>
    <xf numFmtId="165" fontId="6" fillId="5" borderId="33" xfId="0" applyNumberFormat="1" applyFont="1" applyBorder="1" applyAlignment="1">
      <alignment vertical="center"/>
    </xf>
    <xf numFmtId="0" fontId="6" fillId="5" borderId="47" xfId="0" applyFont="1" applyBorder="1" applyAlignment="1">
      <alignment vertical="center"/>
    </xf>
    <xf numFmtId="0" fontId="6" fillId="5" borderId="30" xfId="0" applyFont="1" applyBorder="1" applyAlignment="1">
      <alignment vertical="center"/>
    </xf>
    <xf numFmtId="165" fontId="6" fillId="5" borderId="30" xfId="0" applyNumberFormat="1" applyFont="1" applyBorder="1" applyAlignment="1">
      <alignment vertical="center"/>
    </xf>
    <xf numFmtId="165" fontId="6" fillId="5" borderId="34" xfId="0" applyNumberFormat="1" applyFont="1" applyBorder="1" applyAlignment="1">
      <alignment vertical="center"/>
    </xf>
    <xf numFmtId="0" fontId="6" fillId="5" borderId="9" xfId="0" applyFont="1" applyBorder="1" applyAlignment="1">
      <alignment vertical="center"/>
    </xf>
    <xf numFmtId="0" fontId="6" fillId="5" borderId="48" xfId="0" applyFont="1" applyBorder="1" applyAlignment="1">
      <alignment vertical="center"/>
    </xf>
    <xf numFmtId="0" fontId="6" fillId="5" borderId="32" xfId="0" applyFont="1" applyBorder="1" applyAlignment="1">
      <alignment vertical="center"/>
    </xf>
    <xf numFmtId="165" fontId="6" fillId="5" borderId="32" xfId="0" applyNumberFormat="1" applyFont="1" applyBorder="1" applyAlignment="1">
      <alignment vertical="center"/>
    </xf>
    <xf numFmtId="165" fontId="6" fillId="5" borderId="35" xfId="0" applyNumberFormat="1" applyFont="1" applyBorder="1" applyAlignment="1">
      <alignment vertical="center"/>
    </xf>
    <xf numFmtId="166" fontId="6" fillId="5" borderId="9" xfId="0" applyNumberFormat="1" applyFont="1" applyBorder="1" applyAlignment="1">
      <alignment vertical="center"/>
    </xf>
    <xf numFmtId="0" fontId="6" fillId="0" borderId="76" xfId="1" applyNumberFormat="1" applyFont="1" applyFill="1" applyBorder="1" applyAlignment="1" applyProtection="1">
      <alignment horizontal="center" vertical="center" wrapText="1"/>
    </xf>
    <xf numFmtId="0" fontId="6" fillId="0" borderId="76" xfId="1" applyNumberFormat="1" applyFont="1" applyFill="1" applyBorder="1" applyAlignment="1" applyProtection="1">
      <alignment horizontal="left" vertical="center" wrapText="1"/>
    </xf>
    <xf numFmtId="164" fontId="6" fillId="0" borderId="76" xfId="1" applyNumberFormat="1" applyFont="1" applyFill="1" applyBorder="1" applyAlignment="1" applyProtection="1">
      <alignment horizontal="center" vertical="center" wrapText="1"/>
    </xf>
    <xf numFmtId="0" fontId="6" fillId="0" borderId="16" xfId="1" applyNumberFormat="1" applyFont="1" applyFill="1" applyBorder="1" applyAlignment="1" applyProtection="1">
      <alignment horizontal="center" vertical="center" wrapText="1"/>
    </xf>
    <xf numFmtId="0" fontId="6" fillId="0" borderId="17" xfId="1" applyNumberFormat="1" applyFont="1" applyFill="1" applyBorder="1" applyAlignment="1" applyProtection="1">
      <alignment horizontal="center" vertical="center" wrapText="1"/>
    </xf>
    <xf numFmtId="0" fontId="6" fillId="0" borderId="18" xfId="1" applyNumberFormat="1" applyFont="1" applyFill="1" applyBorder="1" applyAlignment="1" applyProtection="1">
      <alignment horizontal="center" vertical="center" wrapText="1"/>
    </xf>
    <xf numFmtId="0" fontId="6" fillId="0" borderId="19" xfId="1" applyNumberFormat="1" applyFont="1" applyFill="1" applyBorder="1" applyAlignment="1" applyProtection="1">
      <alignment horizontal="center" vertical="center" wrapText="1"/>
    </xf>
    <xf numFmtId="0" fontId="6" fillId="0" borderId="19" xfId="1" applyNumberFormat="1" applyFont="1" applyFill="1" applyBorder="1" applyAlignment="1" applyProtection="1">
      <alignment horizontal="left" vertical="center" wrapText="1"/>
    </xf>
    <xf numFmtId="164" fontId="6" fillId="0" borderId="19" xfId="1" applyNumberFormat="1" applyFont="1" applyFill="1" applyBorder="1" applyAlignment="1" applyProtection="1">
      <alignment horizontal="center" vertical="center" wrapText="1"/>
    </xf>
    <xf numFmtId="0" fontId="6" fillId="0" borderId="20" xfId="1" applyNumberFormat="1" applyFont="1" applyFill="1" applyBorder="1" applyAlignment="1" applyProtection="1">
      <alignment horizontal="center" vertical="center" wrapText="1"/>
    </xf>
    <xf numFmtId="0" fontId="6" fillId="0" borderId="21" xfId="1" applyNumberFormat="1" applyFont="1" applyFill="1" applyBorder="1" applyAlignment="1" applyProtection="1">
      <alignment horizontal="center" vertical="center" wrapText="1"/>
    </xf>
    <xf numFmtId="0" fontId="6" fillId="0" borderId="22" xfId="1" applyNumberFormat="1" applyFont="1" applyFill="1" applyBorder="1" applyAlignment="1" applyProtection="1">
      <alignment horizontal="center" vertical="center" wrapText="1"/>
    </xf>
    <xf numFmtId="0" fontId="6" fillId="0" borderId="23" xfId="1" applyNumberFormat="1" applyFont="1" applyFill="1" applyBorder="1" applyAlignment="1" applyProtection="1">
      <alignment horizontal="center" vertical="center" wrapText="1"/>
    </xf>
    <xf numFmtId="0" fontId="6" fillId="0" borderId="23" xfId="1" applyNumberFormat="1" applyFont="1" applyFill="1" applyBorder="1" applyAlignment="1" applyProtection="1">
      <alignment horizontal="left" vertical="center" wrapText="1"/>
    </xf>
    <xf numFmtId="164" fontId="6" fillId="0" borderId="23" xfId="1" applyNumberFormat="1" applyFont="1" applyFill="1" applyBorder="1" applyAlignment="1" applyProtection="1">
      <alignment horizontal="center" vertical="center" wrapText="1"/>
    </xf>
    <xf numFmtId="0" fontId="6" fillId="0" borderId="24" xfId="1" applyNumberFormat="1" applyFont="1" applyFill="1" applyBorder="1" applyAlignment="1" applyProtection="1">
      <alignment horizontal="center" vertical="center" wrapText="1"/>
    </xf>
    <xf numFmtId="0" fontId="6" fillId="0" borderId="25" xfId="1" applyNumberFormat="1" applyFont="1" applyFill="1" applyBorder="1" applyAlignment="1" applyProtection="1">
      <alignment horizontal="center" vertical="center" wrapText="1"/>
    </xf>
    <xf numFmtId="0" fontId="6" fillId="0" borderId="26" xfId="1" applyNumberFormat="1" applyFont="1" applyFill="1" applyBorder="1" applyAlignment="1" applyProtection="1">
      <alignment horizontal="center" vertical="center" wrapText="1"/>
    </xf>
    <xf numFmtId="0" fontId="6" fillId="0" borderId="68" xfId="1" applyNumberFormat="1" applyFont="1" applyFill="1" applyBorder="1" applyAlignment="1" applyProtection="1">
      <alignment horizontal="center" vertical="center" wrapText="1"/>
    </xf>
    <xf numFmtId="166" fontId="6" fillId="0" borderId="24" xfId="1" applyNumberFormat="1" applyFont="1" applyFill="1" applyBorder="1" applyAlignment="1" applyProtection="1">
      <alignment horizontal="center" vertical="center" wrapText="1"/>
    </xf>
    <xf numFmtId="166" fontId="6" fillId="0" borderId="25" xfId="1" applyNumberFormat="1" applyFont="1" applyFill="1" applyBorder="1" applyAlignment="1" applyProtection="1">
      <alignment horizontal="center" vertical="center" wrapText="1"/>
    </xf>
    <xf numFmtId="166" fontId="6" fillId="0" borderId="26" xfId="1" applyNumberFormat="1" applyFont="1" applyFill="1" applyBorder="1" applyAlignment="1" applyProtection="1">
      <alignment horizontal="center" vertical="center" wrapText="1"/>
    </xf>
    <xf numFmtId="166" fontId="6" fillId="0" borderId="23" xfId="1" applyNumberFormat="1" applyFont="1" applyFill="1" applyBorder="1" applyAlignment="1" applyProtection="1">
      <alignment horizontal="center" vertical="center" wrapText="1"/>
    </xf>
    <xf numFmtId="0" fontId="27" fillId="26" borderId="22" xfId="22" applyBorder="1">
      <alignment horizontal="center" vertical="center" wrapText="1"/>
      <protection locked="0"/>
    </xf>
    <xf numFmtId="0" fontId="27" fillId="26" borderId="26" xfId="22" applyBorder="1">
      <alignment horizontal="center" vertical="center" wrapText="1"/>
      <protection locked="0"/>
    </xf>
    <xf numFmtId="0" fontId="30" fillId="3" borderId="73" xfId="27" applyBorder="1">
      <alignment horizontal="center" vertical="top" wrapText="1"/>
      <protection hidden="1"/>
    </xf>
    <xf numFmtId="0" fontId="6" fillId="4" borderId="85" xfId="20" applyBorder="1">
      <alignment horizontal="center" vertical="center" wrapText="1"/>
      <protection locked="0"/>
    </xf>
    <xf numFmtId="0" fontId="6" fillId="4" borderId="86" xfId="20" applyBorder="1">
      <alignment horizontal="center" vertical="center" wrapText="1"/>
      <protection locked="0"/>
    </xf>
    <xf numFmtId="0" fontId="27" fillId="26" borderId="20" xfId="22" applyBorder="1">
      <alignment horizontal="center" vertical="center" wrapText="1"/>
      <protection locked="0"/>
    </xf>
    <xf numFmtId="0" fontId="27" fillId="26" borderId="24" xfId="22" applyBorder="1">
      <alignment horizontal="center" vertical="center" wrapText="1"/>
      <protection locked="0"/>
    </xf>
    <xf numFmtId="168" fontId="9" fillId="27" borderId="0" xfId="65" applyBorder="1">
      <alignment vertical="center"/>
      <protection hidden="1"/>
    </xf>
    <xf numFmtId="14" fontId="31" fillId="0" borderId="87" xfId="24" applyNumberFormat="1" applyBorder="1">
      <alignment horizontal="center" vertical="center" wrapText="1"/>
    </xf>
    <xf numFmtId="14" fontId="31" fillId="0" borderId="91" xfId="24" applyNumberFormat="1" applyBorder="1">
      <alignment horizontal="center" vertical="center" wrapText="1"/>
    </xf>
    <xf numFmtId="14" fontId="31" fillId="0" borderId="91" xfId="24" applyNumberFormat="1" applyBorder="1">
      <alignment horizontal="center" vertical="center" wrapText="1"/>
    </xf>
    <xf numFmtId="0" fontId="6" fillId="4" borderId="97" xfId="20" applyBorder="1">
      <alignment horizontal="center" vertical="center" wrapText="1"/>
      <protection locked="0"/>
    </xf>
    <xf numFmtId="0" fontId="6" fillId="4" borderId="98" xfId="20" applyBorder="1">
      <alignment horizontal="center" vertical="center" wrapText="1"/>
      <protection locked="0"/>
    </xf>
    <xf numFmtId="0" fontId="6" fillId="4" borderId="99" xfId="20" applyBorder="1">
      <alignment horizontal="center" vertical="center" wrapText="1"/>
      <protection locked="0"/>
    </xf>
    <xf numFmtId="14" fontId="6" fillId="4" borderId="15" xfId="20" applyNumberFormat="1" applyBorder="1">
      <alignment horizontal="center" vertical="center" wrapText="1"/>
      <protection locked="0"/>
    </xf>
    <xf numFmtId="14" fontId="6" fillId="4" borderId="19" xfId="20" applyNumberFormat="1" applyBorder="1">
      <alignment horizontal="center" vertical="center" wrapText="1"/>
      <protection locked="0"/>
    </xf>
    <xf numFmtId="14" fontId="6" fillId="4" borderId="23" xfId="20" applyNumberFormat="1" applyBorder="1">
      <alignment horizontal="center" vertical="center" wrapText="1"/>
      <protection locked="0"/>
    </xf>
    <xf numFmtId="0" fontId="30" fillId="3" borderId="11" xfId="27" applyFont="1" applyBorder="1">
      <alignment horizontal="center" vertical="top" wrapText="1"/>
      <protection hidden="1"/>
    </xf>
    <xf numFmtId="0" fontId="31" fillId="0" borderId="91" xfId="24" applyFont="1" applyBorder="1">
      <alignment horizontal="center" vertical="center" wrapText="1"/>
    </xf>
    <xf numFmtId="0" fontId="6" fillId="44" borderId="100" xfId="20" applyFill="1" applyBorder="1">
      <alignment horizontal="center" vertical="center" wrapText="1"/>
      <protection locked="0"/>
    </xf>
    <xf numFmtId="0" fontId="6" fillId="0" borderId="8" xfId="0" applyFont="1" applyFill="1" applyBorder="1" applyAlignment="1">
      <alignment horizontal="center" vertical="center"/>
    </xf>
    <xf numFmtId="0" fontId="27" fillId="0" borderId="8" xfId="22" applyFill="1" applyBorder="1">
      <alignment horizontal="center" vertical="center" wrapText="1"/>
      <protection locked="0"/>
    </xf>
    <xf numFmtId="0" fontId="6" fillId="0" borderId="8" xfId="20" applyFill="1" applyBorder="1">
      <alignment horizontal="center" vertical="center" wrapText="1"/>
      <protection locked="0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8" fontId="31" fillId="0" borderId="0" xfId="24" applyNumberFormat="1" applyFill="1" applyBorder="1">
      <alignment horizontal="center" vertical="center" wrapText="1"/>
    </xf>
    <xf numFmtId="0" fontId="6" fillId="0" borderId="4" xfId="0" applyFont="1" applyFill="1" applyBorder="1" applyAlignment="1">
      <alignment horizontal="center" vertical="center"/>
    </xf>
    <xf numFmtId="0" fontId="6" fillId="0" borderId="4" xfId="20" applyFill="1" applyBorder="1">
      <alignment horizontal="center" vertical="center" wrapText="1"/>
      <protection locked="0"/>
    </xf>
    <xf numFmtId="0" fontId="27" fillId="0" borderId="2" xfId="22" applyFill="1" applyBorder="1">
      <alignment horizontal="center" vertical="center" wrapText="1"/>
      <protection locked="0"/>
    </xf>
    <xf numFmtId="0" fontId="6" fillId="0" borderId="0" xfId="0" applyFont="1" applyFill="1" applyAlignment="1">
      <alignment vertical="center"/>
    </xf>
    <xf numFmtId="0" fontId="6" fillId="0" borderId="9" xfId="0" applyFont="1" applyFill="1" applyBorder="1" applyAlignment="1">
      <alignment horizontal="center" vertical="center"/>
    </xf>
    <xf numFmtId="0" fontId="27" fillId="0" borderId="9" xfId="22" applyFill="1" applyBorder="1">
      <alignment horizontal="center" vertical="center" wrapText="1"/>
      <protection locked="0"/>
    </xf>
    <xf numFmtId="0" fontId="6" fillId="0" borderId="9" xfId="20" applyFill="1" applyBorder="1">
      <alignment horizontal="center" vertical="center" wrapText="1"/>
      <protection locked="0"/>
    </xf>
    <xf numFmtId="0" fontId="6" fillId="0" borderId="5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6" xfId="20" applyFill="1" applyBorder="1">
      <alignment horizontal="center" vertical="center" wrapText="1"/>
      <protection locked="0"/>
    </xf>
    <xf numFmtId="0" fontId="27" fillId="0" borderId="5" xfId="22" applyFill="1" applyBorder="1">
      <alignment horizontal="center" vertical="center" wrapText="1"/>
      <protection locked="0"/>
    </xf>
    <xf numFmtId="0" fontId="6" fillId="0" borderId="54" xfId="0" applyFont="1" applyFill="1" applyBorder="1" applyAlignment="1">
      <alignment horizontal="center" vertical="center"/>
    </xf>
    <xf numFmtId="0" fontId="27" fillId="0" borderId="54" xfId="22" applyFill="1" applyBorder="1">
      <alignment horizontal="center" vertical="center" wrapText="1"/>
      <protection locked="0"/>
    </xf>
    <xf numFmtId="0" fontId="6" fillId="0" borderId="54" xfId="20" applyFill="1" applyBorder="1">
      <alignment horizontal="center" vertical="center" wrapText="1"/>
      <protection locked="0"/>
    </xf>
    <xf numFmtId="0" fontId="6" fillId="0" borderId="53" xfId="0" applyFont="1" applyFill="1" applyBorder="1" applyAlignment="1">
      <alignment horizontal="center" vertical="center"/>
    </xf>
    <xf numFmtId="0" fontId="6" fillId="0" borderId="51" xfId="0" applyFont="1" applyFill="1" applyBorder="1" applyAlignment="1">
      <alignment horizontal="center" vertical="center"/>
    </xf>
    <xf numFmtId="0" fontId="6" fillId="0" borderId="52" xfId="0" applyFont="1" applyFill="1" applyBorder="1" applyAlignment="1">
      <alignment horizontal="center" vertical="center"/>
    </xf>
    <xf numFmtId="0" fontId="27" fillId="0" borderId="53" xfId="22" applyFill="1" applyBorder="1">
      <alignment horizontal="center" vertical="center" wrapText="1"/>
      <protection locked="0"/>
    </xf>
    <xf numFmtId="0" fontId="31" fillId="0" borderId="103" xfId="24" applyBorder="1">
      <alignment horizontal="center" vertical="center" wrapText="1"/>
    </xf>
    <xf numFmtId="0" fontId="31" fillId="0" borderId="104" xfId="24" applyBorder="1">
      <alignment horizontal="center" vertical="center" wrapText="1"/>
    </xf>
    <xf numFmtId="0" fontId="31" fillId="0" borderId="105" xfId="24" applyBorder="1">
      <alignment horizontal="center" vertical="center" wrapText="1"/>
    </xf>
    <xf numFmtId="0" fontId="31" fillId="0" borderId="101" xfId="24" applyBorder="1">
      <alignment horizontal="center" vertical="center" wrapText="1"/>
    </xf>
    <xf numFmtId="0" fontId="31" fillId="0" borderId="102" xfId="24" applyBorder="1">
      <alignment horizontal="center" vertical="center" wrapText="1"/>
    </xf>
    <xf numFmtId="0" fontId="31" fillId="45" borderId="0" xfId="30" applyFill="1" applyBorder="1">
      <alignment horizontal="center" vertical="center" wrapText="1"/>
    </xf>
    <xf numFmtId="168" fontId="26" fillId="46" borderId="0" xfId="11" applyFill="1" applyBorder="1">
      <alignment horizontal="center" vertical="center" shrinkToFit="1"/>
    </xf>
    <xf numFmtId="0" fontId="6" fillId="45" borderId="2" xfId="0" applyFont="1" applyFill="1" applyBorder="1" applyAlignment="1">
      <alignment horizontal="left" vertical="center"/>
    </xf>
    <xf numFmtId="0" fontId="31" fillId="45" borderId="2" xfId="30" applyFill="1" applyBorder="1">
      <alignment horizontal="center" vertical="center" wrapText="1"/>
    </xf>
    <xf numFmtId="168" fontId="26" fillId="46" borderId="2" xfId="11" applyFill="1" applyBorder="1">
      <alignment horizontal="center" vertical="center" shrinkToFit="1"/>
    </xf>
    <xf numFmtId="168" fontId="31" fillId="0" borderId="8" xfId="24" applyNumberFormat="1" applyFont="1" applyBorder="1">
      <alignment horizontal="center" vertical="center" wrapText="1"/>
    </xf>
    <xf numFmtId="168" fontId="31" fillId="29" borderId="8" xfId="24" applyNumberFormat="1" applyFont="1" applyFill="1" applyBorder="1">
      <alignment horizontal="center" vertical="center" wrapText="1"/>
    </xf>
    <xf numFmtId="9" fontId="6" fillId="4" borderId="15" xfId="78" applyFont="1" applyFill="1" applyBorder="1" applyAlignment="1" applyProtection="1">
      <alignment horizontal="center" vertical="center" wrapText="1"/>
      <protection locked="0"/>
    </xf>
    <xf numFmtId="9" fontId="6" fillId="4" borderId="19" xfId="78" applyFont="1" applyFill="1" applyBorder="1" applyAlignment="1" applyProtection="1">
      <alignment horizontal="center" vertical="center" wrapText="1"/>
      <protection locked="0"/>
    </xf>
    <xf numFmtId="9" fontId="6" fillId="4" borderId="23" xfId="78" applyFont="1" applyFill="1" applyBorder="1" applyAlignment="1" applyProtection="1">
      <alignment horizontal="center" vertical="center" wrapText="1"/>
      <protection locked="0"/>
    </xf>
    <xf numFmtId="9" fontId="6" fillId="30" borderId="14" xfId="78" applyFont="1" applyFill="1" applyBorder="1" applyAlignment="1" applyProtection="1">
      <alignment horizontal="center" vertical="center"/>
      <protection locked="0"/>
    </xf>
    <xf numFmtId="9" fontId="55" fillId="4" borderId="14" xfId="78" applyFont="1" applyFill="1" applyBorder="1" applyAlignment="1" applyProtection="1">
      <alignment horizontal="center" vertical="center" wrapText="1"/>
      <protection locked="0"/>
    </xf>
    <xf numFmtId="9" fontId="56" fillId="4" borderId="19" xfId="78" applyFont="1" applyFill="1" applyBorder="1" applyAlignment="1" applyProtection="1">
      <alignment horizontal="center" vertical="center" wrapText="1"/>
      <protection locked="0"/>
    </xf>
    <xf numFmtId="9" fontId="0" fillId="5" borderId="0" xfId="0" applyNumberFormat="1">
      <alignment horizontal="center" vertical="center" wrapText="1"/>
    </xf>
    <xf numFmtId="0" fontId="0" fillId="5" borderId="0" xfId="78" applyNumberFormat="1" applyFont="1" applyFill="1" applyAlignment="1">
      <alignment horizontal="center" vertical="center" wrapText="1"/>
    </xf>
    <xf numFmtId="0" fontId="30" fillId="3" borderId="14" xfId="27" applyFont="1" applyBorder="1" applyAlignment="1">
      <alignment horizontal="centerContinuous" vertical="top" wrapText="1"/>
      <protection hidden="1"/>
    </xf>
    <xf numFmtId="9" fontId="0" fillId="5" borderId="0" xfId="0" applyNumberFormat="1" applyBorder="1">
      <alignment horizontal="center" vertical="center" wrapText="1"/>
    </xf>
    <xf numFmtId="0" fontId="61" fillId="0" borderId="8" xfId="0" applyFont="1" applyFill="1" applyBorder="1" applyAlignment="1">
      <alignment horizontal="center" vertical="center"/>
    </xf>
    <xf numFmtId="0" fontId="61" fillId="13" borderId="8" xfId="0" applyFont="1" applyFill="1" applyBorder="1" applyAlignment="1">
      <alignment horizontal="center" vertical="center"/>
    </xf>
    <xf numFmtId="0" fontId="6" fillId="13" borderId="107" xfId="0" applyFont="1" applyFill="1" applyBorder="1" applyAlignment="1">
      <alignment horizontal="center" vertical="center"/>
    </xf>
    <xf numFmtId="0" fontId="27" fillId="26" borderId="107" xfId="22" applyBorder="1">
      <alignment horizontal="center" vertical="center" wrapText="1"/>
      <protection locked="0"/>
    </xf>
    <xf numFmtId="0" fontId="61" fillId="13" borderId="107" xfId="0" applyFont="1" applyFill="1" applyBorder="1" applyAlignment="1">
      <alignment horizontal="center" vertical="center"/>
    </xf>
    <xf numFmtId="0" fontId="6" fillId="4" borderId="107" xfId="20" applyBorder="1">
      <alignment horizontal="center" vertical="center" wrapText="1"/>
      <protection locked="0"/>
    </xf>
    <xf numFmtId="0" fontId="6" fillId="14" borderId="106" xfId="0" applyFont="1" applyFill="1" applyBorder="1" applyAlignment="1">
      <alignment horizontal="center" vertical="center"/>
    </xf>
    <xf numFmtId="0" fontId="6" fillId="14" borderId="108" xfId="0" applyFont="1" applyFill="1" applyBorder="1" applyAlignment="1">
      <alignment horizontal="center" vertical="center"/>
    </xf>
    <xf numFmtId="168" fontId="31" fillId="0" borderId="108" xfId="24" applyNumberFormat="1" applyBorder="1">
      <alignment horizontal="center" vertical="center" wrapText="1"/>
    </xf>
    <xf numFmtId="0" fontId="6" fillId="14" borderId="109" xfId="0" applyFont="1" applyFill="1" applyBorder="1" applyAlignment="1">
      <alignment horizontal="center" vertical="center"/>
    </xf>
    <xf numFmtId="0" fontId="6" fillId="4" borderId="109" xfId="20" applyBorder="1">
      <alignment horizontal="center" vertical="center" wrapText="1"/>
      <protection locked="0"/>
    </xf>
    <xf numFmtId="0" fontId="27" fillId="26" borderId="106" xfId="22" applyBorder="1">
      <alignment horizontal="center" vertical="center" wrapText="1"/>
      <protection locked="0"/>
    </xf>
    <xf numFmtId="0" fontId="6" fillId="5" borderId="106" xfId="0" applyFont="1" applyFill="1" applyBorder="1" applyAlignment="1">
      <alignment horizontal="center" vertical="center"/>
    </xf>
    <xf numFmtId="0" fontId="6" fillId="5" borderId="108" xfId="0" applyFont="1" applyFill="1" applyBorder="1" applyAlignment="1">
      <alignment horizontal="center" vertical="center"/>
    </xf>
    <xf numFmtId="0" fontId="6" fillId="5" borderId="108" xfId="0" applyFont="1" applyFill="1" applyBorder="1" applyAlignment="1">
      <alignment vertical="center"/>
    </xf>
    <xf numFmtId="0" fontId="6" fillId="5" borderId="108" xfId="0" applyFont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0" fontId="61" fillId="1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vertical="center"/>
    </xf>
    <xf numFmtId="0" fontId="6" fillId="5" borderId="13" xfId="0" applyFont="1" applyBorder="1" applyAlignment="1">
      <alignment vertical="center"/>
    </xf>
    <xf numFmtId="0" fontId="6" fillId="0" borderId="107" xfId="0" applyFont="1" applyFill="1" applyBorder="1" applyAlignment="1">
      <alignment horizontal="center" vertical="center"/>
    </xf>
    <xf numFmtId="0" fontId="27" fillId="0" borderId="107" xfId="22" applyFill="1" applyBorder="1">
      <alignment horizontal="center" vertical="center" wrapText="1"/>
      <protection locked="0"/>
    </xf>
    <xf numFmtId="0" fontId="61" fillId="0" borderId="107" xfId="0" applyFont="1" applyFill="1" applyBorder="1" applyAlignment="1">
      <alignment horizontal="center" vertical="center"/>
    </xf>
    <xf numFmtId="0" fontId="6" fillId="0" borderId="107" xfId="20" applyFill="1" applyBorder="1">
      <alignment horizontal="center" vertical="center" wrapText="1"/>
      <protection locked="0"/>
    </xf>
    <xf numFmtId="0" fontId="6" fillId="0" borderId="106" xfId="0" applyFont="1" applyFill="1" applyBorder="1" applyAlignment="1">
      <alignment horizontal="center" vertical="center"/>
    </xf>
    <xf numFmtId="0" fontId="6" fillId="0" borderId="108" xfId="0" applyFont="1" applyFill="1" applyBorder="1" applyAlignment="1">
      <alignment horizontal="center" vertical="center"/>
    </xf>
    <xf numFmtId="0" fontId="6" fillId="0" borderId="109" xfId="0" applyFont="1" applyFill="1" applyBorder="1" applyAlignment="1">
      <alignment horizontal="center" vertical="center"/>
    </xf>
    <xf numFmtId="0" fontId="6" fillId="0" borderId="109" xfId="20" applyFill="1" applyBorder="1">
      <alignment horizontal="center" vertical="center" wrapText="1"/>
      <protection locked="0"/>
    </xf>
    <xf numFmtId="0" fontId="27" fillId="0" borderId="106" xfId="22" applyFill="1" applyBorder="1">
      <alignment horizontal="center" vertical="center" wrapText="1"/>
      <protection locked="0"/>
    </xf>
    <xf numFmtId="0" fontId="6" fillId="0" borderId="108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1" fillId="0" borderId="9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center"/>
    </xf>
    <xf numFmtId="0" fontId="61" fillId="14" borderId="4" xfId="0" applyFont="1" applyFill="1" applyBorder="1" applyAlignment="1">
      <alignment horizontal="center" vertical="center"/>
    </xf>
    <xf numFmtId="0" fontId="62" fillId="29" borderId="0" xfId="51" applyFont="1" applyFill="1" applyBorder="1" applyAlignment="1">
      <alignment horizontal="center" vertical="center"/>
    </xf>
    <xf numFmtId="0" fontId="0" fillId="6" borderId="4" xfId="8" applyFont="1" applyBorder="1">
      <alignment horizontal="center" vertical="center" wrapText="1"/>
    </xf>
    <xf numFmtId="0" fontId="6" fillId="0" borderId="109" xfId="1" applyNumberFormat="1" applyFont="1" applyFill="1" applyBorder="1" applyAlignment="1" applyProtection="1">
      <alignment horizontal="center" vertical="center" wrapText="1"/>
    </xf>
    <xf numFmtId="14" fontId="31" fillId="4" borderId="91" xfId="30" applyNumberFormat="1" applyBorder="1">
      <alignment horizontal="center" vertical="center" wrapText="1"/>
    </xf>
    <xf numFmtId="14" fontId="26" fillId="12" borderId="91" xfId="11" applyNumberFormat="1" applyBorder="1">
      <alignment horizontal="center" vertical="center" shrinkToFit="1"/>
    </xf>
    <xf numFmtId="0" fontId="61" fillId="14" borderId="108" xfId="0" applyFont="1" applyFill="1" applyBorder="1" applyAlignment="1">
      <alignment horizontal="center" vertical="center"/>
    </xf>
    <xf numFmtId="0" fontId="61" fillId="14" borderId="0" xfId="0" applyFont="1" applyFill="1" applyBorder="1" applyAlignment="1">
      <alignment horizontal="center" vertical="center"/>
    </xf>
    <xf numFmtId="0" fontId="61" fillId="6" borderId="71" xfId="8" applyFont="1" applyBorder="1">
      <alignment horizontal="center" vertical="center" wrapText="1"/>
    </xf>
    <xf numFmtId="0" fontId="30" fillId="3" borderId="73" xfId="66" applyBorder="1">
      <alignment horizontal="center" vertical="top" wrapText="1"/>
      <protection hidden="1"/>
    </xf>
    <xf numFmtId="0" fontId="8" fillId="6" borderId="110" xfId="8" applyFont="1" applyBorder="1">
      <alignment horizontal="center" vertical="center" wrapText="1"/>
    </xf>
    <xf numFmtId="0" fontId="49" fillId="32" borderId="111" xfId="55" applyFont="1" applyBorder="1" applyAlignment="1">
      <alignment vertical="center"/>
    </xf>
    <xf numFmtId="0" fontId="49" fillId="32" borderId="80" xfId="55" applyFont="1" applyAlignment="1">
      <alignment vertical="center"/>
    </xf>
    <xf numFmtId="0" fontId="6" fillId="6" borderId="27" xfId="8" applyBorder="1">
      <alignment horizontal="center" vertical="center" wrapText="1"/>
    </xf>
    <xf numFmtId="0" fontId="6" fillId="6" borderId="28" xfId="8" applyBorder="1">
      <alignment horizontal="center" vertical="center" wrapText="1"/>
    </xf>
    <xf numFmtId="0" fontId="6" fillId="6" borderId="29" xfId="8" applyBorder="1">
      <alignment horizontal="center" vertical="center" wrapText="1"/>
    </xf>
    <xf numFmtId="0" fontId="6" fillId="6" borderId="30" xfId="8" applyBorder="1">
      <alignment horizontal="center" vertical="center" wrapText="1"/>
    </xf>
    <xf numFmtId="0" fontId="64" fillId="6" borderId="112" xfId="8" applyFont="1" applyBorder="1">
      <alignment horizontal="center" vertical="center" wrapText="1"/>
    </xf>
    <xf numFmtId="0" fontId="64" fillId="6" borderId="113" xfId="8" applyFont="1" applyBorder="1">
      <alignment horizontal="center" vertical="center" wrapText="1"/>
    </xf>
    <xf numFmtId="0" fontId="30" fillId="3" borderId="114" xfId="66" applyBorder="1">
      <alignment horizontal="center" vertical="top" wrapText="1"/>
      <protection hidden="1"/>
    </xf>
    <xf numFmtId="0" fontId="30" fillId="3" borderId="115" xfId="66" applyBorder="1">
      <alignment horizontal="center" vertical="top" wrapText="1"/>
      <protection hidden="1"/>
    </xf>
    <xf numFmtId="0" fontId="6" fillId="4" borderId="27" xfId="20" applyBorder="1">
      <alignment horizontal="center" vertical="center" wrapText="1"/>
      <protection locked="0"/>
    </xf>
    <xf numFmtId="0" fontId="6" fillId="4" borderId="28" xfId="20" applyBorder="1">
      <alignment horizontal="center" vertical="center" wrapText="1"/>
      <protection locked="0"/>
    </xf>
    <xf numFmtId="0" fontId="6" fillId="4" borderId="29" xfId="20" applyBorder="1">
      <alignment horizontal="center" vertical="center" wrapText="1"/>
      <protection locked="0"/>
    </xf>
    <xf numFmtId="0" fontId="6" fillId="4" borderId="30" xfId="20" applyBorder="1">
      <alignment horizontal="center" vertical="center" wrapText="1"/>
      <protection locked="0"/>
    </xf>
    <xf numFmtId="0" fontId="6" fillId="4" borderId="112" xfId="20" applyBorder="1">
      <alignment horizontal="center" vertical="center" wrapText="1"/>
      <protection locked="0"/>
    </xf>
    <xf numFmtId="0" fontId="6" fillId="4" borderId="113" xfId="20" applyBorder="1">
      <alignment horizontal="center" vertical="center" wrapText="1"/>
      <protection locked="0"/>
    </xf>
    <xf numFmtId="0" fontId="8" fillId="47" borderId="110" xfId="68" applyFont="1" applyFill="1" applyBorder="1">
      <alignment horizontal="center" vertical="center" wrapText="1"/>
    </xf>
    <xf numFmtId="0" fontId="8" fillId="47" borderId="110" xfId="8" applyFont="1" applyFill="1" applyBorder="1">
      <alignment horizontal="center" vertical="center" wrapText="1"/>
    </xf>
    <xf numFmtId="14" fontId="31" fillId="0" borderId="0" xfId="24" applyNumberFormat="1" applyBorder="1">
      <alignment horizontal="center" vertical="center" wrapText="1"/>
    </xf>
    <xf numFmtId="0" fontId="31" fillId="4" borderId="91" xfId="30" applyFill="1" applyBorder="1">
      <alignment horizontal="center" vertical="center" wrapText="1"/>
    </xf>
    <xf numFmtId="0" fontId="31" fillId="4" borderId="93" xfId="30" applyFill="1" applyBorder="1">
      <alignment horizontal="center" vertical="center" wrapText="1"/>
    </xf>
    <xf numFmtId="14" fontId="31" fillId="4" borderId="91" xfId="30" applyNumberFormat="1" applyFill="1" applyBorder="1">
      <alignment horizontal="center" vertical="center" wrapText="1"/>
    </xf>
    <xf numFmtId="0" fontId="31" fillId="4" borderId="2" xfId="30" applyFill="1" applyBorder="1">
      <alignment horizontal="center" vertical="center" wrapText="1"/>
    </xf>
    <xf numFmtId="0" fontId="31" fillId="4" borderId="94" xfId="30" applyFill="1" applyBorder="1">
      <alignment horizontal="center" vertical="center" wrapText="1"/>
    </xf>
    <xf numFmtId="0" fontId="31" fillId="4" borderId="0" xfId="30" applyFill="1" applyBorder="1">
      <alignment horizontal="center" vertical="center" wrapText="1"/>
    </xf>
    <xf numFmtId="0" fontId="63" fillId="4" borderId="91" xfId="0" applyFont="1" applyFill="1" applyBorder="1" applyAlignment="1">
      <alignment vertical="center"/>
    </xf>
    <xf numFmtId="0" fontId="52" fillId="23" borderId="0" xfId="10" applyFont="1" applyAlignment="1">
      <alignment horizontal="center" vertical="center" wrapText="1"/>
    </xf>
  </cellXfs>
  <cellStyles count="1671">
    <cellStyle name="&lt;== Cliquez ici" xfId="4"/>
    <cellStyle name="20 % - Accent1" xfId="33"/>
    <cellStyle name="20 % - Accent2" xfId="34"/>
    <cellStyle name="20 % - Accent3" xfId="35"/>
    <cellStyle name="20 % - Accent4" xfId="36"/>
    <cellStyle name="20 % - Accent5" xfId="37"/>
    <cellStyle name="20 % - Accent6" xfId="38"/>
    <cellStyle name="40 % - Accent1" xfId="39"/>
    <cellStyle name="40 % - Accent2" xfId="40"/>
    <cellStyle name="40 % - Accent3" xfId="41"/>
    <cellStyle name="40 % - Accent4" xfId="42"/>
    <cellStyle name="40 % - Accent5" xfId="43"/>
    <cellStyle name="40 % - Accent6" xfId="44"/>
    <cellStyle name="60 % - Accent1" xfId="45"/>
    <cellStyle name="60 % - Accent2" xfId="46"/>
    <cellStyle name="60 % - Accent3" xfId="47"/>
    <cellStyle name="60 % - Accent4" xfId="48"/>
    <cellStyle name="60 % - Accent5" xfId="49"/>
    <cellStyle name="60 % - Accent6" xfId="50"/>
    <cellStyle name="Accent1" xfId="14" builtinId="29" hidden="1"/>
    <cellStyle name="Accent2" xfId="15" builtinId="33" hidden="1"/>
    <cellStyle name="Accent3" xfId="16" builtinId="37" hidden="1"/>
    <cellStyle name="Accent4" xfId="17" builtinId="41" hidden="1"/>
    <cellStyle name="Accent5" xfId="18" builtinId="45" hidden="1"/>
    <cellStyle name="Accent6" xfId="19" builtinId="49" hidden="1"/>
    <cellStyle name="Avertissement" xfId="51"/>
    <cellStyle name="Calcul" xfId="52"/>
    <cellStyle name="Cellule liée" xfId="53"/>
    <cellStyle name="Commentaire" xfId="54"/>
    <cellStyle name="EndColSplit" xfId="12"/>
    <cellStyle name="Endline" xfId="11"/>
    <cellStyle name="Entrée" xfId="55"/>
    <cellStyle name="Entrée Aux" xfId="10"/>
    <cellStyle name="Entrée Split" xfId="9"/>
    <cellStyle name="Entrée Split 2" xfId="69"/>
    <cellStyle name="Entrée Split2" xfId="70"/>
    <cellStyle name="Entrée Std" xfId="8"/>
    <cellStyle name="Entrée Std 2" xfId="71"/>
    <cellStyle name="Entrée Std 3" xfId="72"/>
    <cellStyle name="Entrée Tbl_1" xfId="3"/>
    <cellStyle name="Entrée Vérif" xfId="2"/>
    <cellStyle name="Entrée Vérif 2" xfId="73"/>
    <cellStyle name="Entrée Vérif 3" xfId="68"/>
    <cellStyle name="Entrée Vérif_Info_BD_Cor" xfId="74"/>
    <cellStyle name="Entrée_STD" xfId="24"/>
    <cellStyle name="Entrée_STD2" xfId="30"/>
    <cellStyle name="Entrée_Tip" xfId="67"/>
    <cellStyle name="EXPORT" xfId="75"/>
    <cellStyle name="Formule_1" xfId="20"/>
    <cellStyle name="Formule_2''" xfId="29"/>
    <cellStyle name="IM/EXPORT" xfId="21"/>
    <cellStyle name="IMPORT" xfId="76"/>
    <cellStyle name="Insatisfaisant" xfId="56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 hidden="1"/>
    <cellStyle name="Lien hypertexte" xfId="723" builtinId="8" hidden="1"/>
    <cellStyle name="Lien hypertexte" xfId="725" builtinId="8" hidden="1"/>
    <cellStyle name="Lien hypertexte" xfId="727" builtinId="8" hidden="1"/>
    <cellStyle name="Lien hypertexte" xfId="729" builtinId="8" hidden="1"/>
    <cellStyle name="Lien hypertexte" xfId="731" builtinId="8" hidden="1"/>
    <cellStyle name="Lien hypertexte" xfId="733" builtinId="8" hidden="1"/>
    <cellStyle name="Lien hypertexte" xfId="735" builtinId="8" hidden="1"/>
    <cellStyle name="Lien hypertexte" xfId="737" builtinId="8" hidden="1"/>
    <cellStyle name="Lien hypertexte" xfId="739" builtinId="8" hidden="1"/>
    <cellStyle name="Lien hypertexte" xfId="741" builtinId="8" hidden="1"/>
    <cellStyle name="Lien hypertexte" xfId="743" builtinId="8" hidden="1"/>
    <cellStyle name="Lien hypertexte" xfId="745" builtinId="8" hidden="1"/>
    <cellStyle name="Lien hypertexte" xfId="747" builtinId="8" hidden="1"/>
    <cellStyle name="Lien hypertexte" xfId="749" builtinId="8" hidden="1"/>
    <cellStyle name="Lien hypertexte" xfId="751" builtinId="8" hidden="1"/>
    <cellStyle name="Lien hypertexte" xfId="753" builtinId="8" hidden="1"/>
    <cellStyle name="Lien hypertexte" xfId="755" builtinId="8" hidden="1"/>
    <cellStyle name="Lien hypertexte" xfId="757" builtinId="8" hidden="1"/>
    <cellStyle name="Lien hypertexte" xfId="759" builtinId="8" hidden="1"/>
    <cellStyle name="Lien hypertexte" xfId="761" builtinId="8" hidden="1"/>
    <cellStyle name="Lien hypertexte" xfId="763" builtinId="8" hidden="1"/>
    <cellStyle name="Lien hypertexte" xfId="765" builtinId="8" hidden="1"/>
    <cellStyle name="Lien hypertexte" xfId="767" builtinId="8" hidden="1"/>
    <cellStyle name="Lien hypertexte" xfId="769" builtinId="8" hidden="1"/>
    <cellStyle name="Lien hypertexte" xfId="771" builtinId="8" hidden="1"/>
    <cellStyle name="Lien hypertexte" xfId="773" builtinId="8" hidden="1"/>
    <cellStyle name="Lien hypertexte" xfId="775" builtinId="8" hidden="1"/>
    <cellStyle name="Lien hypertexte" xfId="777" builtinId="8" hidden="1"/>
    <cellStyle name="Lien hypertexte" xfId="779" builtinId="8" hidden="1"/>
    <cellStyle name="Lien hypertexte" xfId="781" builtinId="8" hidden="1"/>
    <cellStyle name="Lien hypertexte" xfId="783" builtinId="8" hidden="1"/>
    <cellStyle name="Lien hypertexte" xfId="785" builtinId="8" hidden="1"/>
    <cellStyle name="Lien hypertexte" xfId="787" builtinId="8" hidden="1"/>
    <cellStyle name="Lien hypertexte" xfId="789" builtinId="8" hidden="1"/>
    <cellStyle name="Lien hypertexte" xfId="791" builtinId="8" hidden="1"/>
    <cellStyle name="Lien hypertexte" xfId="793" builtinId="8" hidden="1"/>
    <cellStyle name="Lien hypertexte" xfId="795" builtinId="8" hidden="1"/>
    <cellStyle name="Lien hypertexte" xfId="797" builtinId="8" hidden="1"/>
    <cellStyle name="Lien hypertexte" xfId="799" builtinId="8" hidden="1"/>
    <cellStyle name="Lien hypertexte" xfId="801" builtinId="8" hidden="1"/>
    <cellStyle name="Lien hypertexte" xfId="803" builtinId="8" hidden="1"/>
    <cellStyle name="Lien hypertexte" xfId="805" builtinId="8" hidden="1"/>
    <cellStyle name="Lien hypertexte" xfId="807" builtinId="8" hidden="1"/>
    <cellStyle name="Lien hypertexte" xfId="809" builtinId="8" hidden="1"/>
    <cellStyle name="Lien hypertexte" xfId="811" builtinId="8" hidden="1"/>
    <cellStyle name="Lien hypertexte" xfId="813" builtinId="8" hidden="1"/>
    <cellStyle name="Lien hypertexte" xfId="815" builtinId="8" hidden="1"/>
    <cellStyle name="Lien hypertexte" xfId="817" builtinId="8" hidden="1"/>
    <cellStyle name="Lien hypertexte" xfId="819" builtinId="8" hidden="1"/>
    <cellStyle name="Lien hypertexte" xfId="821" builtinId="8" hidden="1"/>
    <cellStyle name="Lien hypertexte" xfId="823" builtinId="8" hidden="1"/>
    <cellStyle name="Lien hypertexte" xfId="825" builtinId="8" hidden="1"/>
    <cellStyle name="Lien hypertexte" xfId="827" builtinId="8" hidden="1"/>
    <cellStyle name="Lien hypertexte" xfId="829" builtinId="8" hidden="1"/>
    <cellStyle name="Lien hypertexte" xfId="831" builtinId="8" hidden="1"/>
    <cellStyle name="Lien hypertexte" xfId="833" builtinId="8" hidden="1"/>
    <cellStyle name="Lien hypertexte" xfId="835" builtinId="8" hidden="1"/>
    <cellStyle name="Lien hypertexte" xfId="837" builtinId="8" hidden="1"/>
    <cellStyle name="Lien hypertexte" xfId="839" builtinId="8" hidden="1"/>
    <cellStyle name="Lien hypertexte" xfId="841" builtinId="8" hidden="1"/>
    <cellStyle name="Lien hypertexte" xfId="843" builtinId="8" hidden="1"/>
    <cellStyle name="Lien hypertexte" xfId="845" builtinId="8" hidden="1"/>
    <cellStyle name="Lien hypertexte" xfId="847" builtinId="8" hidden="1"/>
    <cellStyle name="Lien hypertexte" xfId="849" builtinId="8" hidden="1"/>
    <cellStyle name="Lien hypertexte" xfId="851" builtinId="8" hidden="1"/>
    <cellStyle name="Lien hypertexte" xfId="853" builtinId="8" hidden="1"/>
    <cellStyle name="Lien hypertexte" xfId="855" builtinId="8" hidden="1"/>
    <cellStyle name="Lien hypertexte" xfId="857" builtinId="8" hidden="1"/>
    <cellStyle name="Lien hypertexte" xfId="859" builtinId="8" hidden="1"/>
    <cellStyle name="Lien hypertexte" xfId="861" builtinId="8" hidden="1"/>
    <cellStyle name="Lien hypertexte" xfId="863" builtinId="8" hidden="1"/>
    <cellStyle name="Lien hypertexte" xfId="865" builtinId="8" hidden="1"/>
    <cellStyle name="Lien hypertexte" xfId="867" builtinId="8" hidden="1"/>
    <cellStyle name="Lien hypertexte" xfId="869" builtinId="8" hidden="1"/>
    <cellStyle name="Lien hypertexte" xfId="871" builtinId="8" hidden="1"/>
    <cellStyle name="Lien hypertexte" xfId="873" builtinId="8" hidden="1"/>
    <cellStyle name="Lien hypertexte" xfId="875" builtinId="8" hidden="1"/>
    <cellStyle name="Lien hypertexte" xfId="877" builtinId="8" hidden="1"/>
    <cellStyle name="Lien hypertexte" xfId="879" builtinId="8" hidden="1"/>
    <cellStyle name="Lien hypertexte" xfId="881" builtinId="8" hidden="1"/>
    <cellStyle name="Lien hypertexte" xfId="883" builtinId="8" hidden="1"/>
    <cellStyle name="Lien hypertexte" xfId="885" builtinId="8" hidden="1"/>
    <cellStyle name="Lien hypertexte" xfId="887" builtinId="8" hidden="1"/>
    <cellStyle name="Lien hypertexte" xfId="889" builtinId="8" hidden="1"/>
    <cellStyle name="Lien hypertexte" xfId="891" builtinId="8" hidden="1"/>
    <cellStyle name="Lien hypertexte" xfId="893" builtinId="8" hidden="1"/>
    <cellStyle name="Lien hypertexte" xfId="895" builtinId="8" hidden="1"/>
    <cellStyle name="Lien hypertexte" xfId="897" builtinId="8" hidden="1"/>
    <cellStyle name="Lien hypertexte" xfId="899" builtinId="8" hidden="1"/>
    <cellStyle name="Lien hypertexte" xfId="901" builtinId="8" hidden="1"/>
    <cellStyle name="Lien hypertexte" xfId="903" builtinId="8" hidden="1"/>
    <cellStyle name="Lien hypertexte" xfId="905" builtinId="8" hidden="1"/>
    <cellStyle name="Lien hypertexte" xfId="907" builtinId="8" hidden="1"/>
    <cellStyle name="Lien hypertexte" xfId="909" builtinId="8" hidden="1"/>
    <cellStyle name="Lien hypertexte" xfId="911" builtinId="8" hidden="1"/>
    <cellStyle name="Lien hypertexte" xfId="913" builtinId="8" hidden="1"/>
    <cellStyle name="Lien hypertexte" xfId="915" builtinId="8" hidden="1"/>
    <cellStyle name="Lien hypertexte" xfId="917" builtinId="8" hidden="1"/>
    <cellStyle name="Lien hypertexte" xfId="919" builtinId="8" hidden="1"/>
    <cellStyle name="Lien hypertexte" xfId="921" builtinId="8" hidden="1"/>
    <cellStyle name="Lien hypertexte" xfId="923" builtinId="8" hidden="1"/>
    <cellStyle name="Lien hypertexte" xfId="925" builtinId="8" hidden="1"/>
    <cellStyle name="Lien hypertexte" xfId="927" builtinId="8" hidden="1"/>
    <cellStyle name="Lien hypertexte" xfId="929" builtinId="8" hidden="1"/>
    <cellStyle name="Lien hypertexte" xfId="931" builtinId="8" hidden="1"/>
    <cellStyle name="Lien hypertexte" xfId="933" builtinId="8" hidden="1"/>
    <cellStyle name="Lien hypertexte" xfId="935" builtinId="8" hidden="1"/>
    <cellStyle name="Lien hypertexte" xfId="937" builtinId="8" hidden="1"/>
    <cellStyle name="Lien hypertexte" xfId="939" builtinId="8" hidden="1"/>
    <cellStyle name="Lien hypertexte" xfId="941" builtinId="8" hidden="1"/>
    <cellStyle name="Lien hypertexte" xfId="943" builtinId="8" hidden="1"/>
    <cellStyle name="Lien hypertexte" xfId="945" builtinId="8" hidden="1"/>
    <cellStyle name="Lien hypertexte" xfId="947" builtinId="8" hidden="1"/>
    <cellStyle name="Lien hypertexte" xfId="949" builtinId="8" hidden="1"/>
    <cellStyle name="Lien hypertexte" xfId="951" builtinId="8" hidden="1"/>
    <cellStyle name="Lien hypertexte" xfId="953" builtinId="8" hidden="1"/>
    <cellStyle name="Lien hypertexte" xfId="955" builtinId="8" hidden="1"/>
    <cellStyle name="Lien hypertexte" xfId="957" builtinId="8" hidden="1"/>
    <cellStyle name="Lien hypertexte" xfId="959" builtinId="8" hidden="1"/>
    <cellStyle name="Lien hypertexte" xfId="961" builtinId="8" hidden="1"/>
    <cellStyle name="Lien hypertexte" xfId="963" builtinId="8" hidden="1"/>
    <cellStyle name="Lien hypertexte" xfId="965" builtinId="8" hidden="1"/>
    <cellStyle name="Lien hypertexte" xfId="967" builtinId="8" hidden="1"/>
    <cellStyle name="Lien hypertexte" xfId="969" builtinId="8" hidden="1"/>
    <cellStyle name="Lien hypertexte" xfId="971" builtinId="8" hidden="1"/>
    <cellStyle name="Lien hypertexte" xfId="973" builtinId="8" hidden="1"/>
    <cellStyle name="Lien hypertexte" xfId="975" builtinId="8" hidden="1"/>
    <cellStyle name="Lien hypertexte" xfId="977" builtinId="8" hidden="1"/>
    <cellStyle name="Lien hypertexte" xfId="979" builtinId="8" hidden="1"/>
    <cellStyle name="Lien hypertexte" xfId="981" builtinId="8" hidden="1"/>
    <cellStyle name="Lien hypertexte" xfId="983" builtinId="8" hidden="1"/>
    <cellStyle name="Lien hypertexte" xfId="985" builtinId="8" hidden="1"/>
    <cellStyle name="Lien hypertexte" xfId="987" builtinId="8" hidden="1"/>
    <cellStyle name="Lien hypertexte" xfId="989" builtinId="8" hidden="1"/>
    <cellStyle name="Lien hypertexte" xfId="991" builtinId="8" hidden="1"/>
    <cellStyle name="Lien hypertexte" xfId="993" builtinId="8" hidden="1"/>
    <cellStyle name="Lien hypertexte" xfId="995" builtinId="8" hidden="1"/>
    <cellStyle name="Lien hypertexte" xfId="997" builtinId="8" hidden="1"/>
    <cellStyle name="Lien hypertexte" xfId="999" builtinId="8" hidden="1"/>
    <cellStyle name="Lien hypertexte" xfId="1001" builtinId="8" hidden="1"/>
    <cellStyle name="Lien hypertexte" xfId="1003" builtinId="8" hidden="1"/>
    <cellStyle name="Lien hypertexte" xfId="1005" builtinId="8" hidden="1"/>
    <cellStyle name="Lien hypertexte" xfId="1007" builtinId="8" hidden="1"/>
    <cellStyle name="Lien hypertexte" xfId="1009" builtinId="8" hidden="1"/>
    <cellStyle name="Lien hypertexte" xfId="1011" builtinId="8" hidden="1"/>
    <cellStyle name="Lien hypertexte" xfId="1013" builtinId="8" hidden="1"/>
    <cellStyle name="Lien hypertexte" xfId="1015" builtinId="8" hidden="1"/>
    <cellStyle name="Lien hypertexte" xfId="1017" builtinId="8" hidden="1"/>
    <cellStyle name="Lien hypertexte" xfId="1019" builtinId="8" hidden="1"/>
    <cellStyle name="Lien hypertexte" xfId="1021" builtinId="8" hidden="1"/>
    <cellStyle name="Lien hypertexte" xfId="1023" builtinId="8" hidden="1"/>
    <cellStyle name="Lien hypertexte" xfId="1025" builtinId="8" hidden="1"/>
    <cellStyle name="Lien hypertexte" xfId="1027" builtinId="8" hidden="1"/>
    <cellStyle name="Lien hypertexte" xfId="1029" builtinId="8" hidden="1"/>
    <cellStyle name="Lien hypertexte" xfId="1031" builtinId="8" hidden="1"/>
    <cellStyle name="Lien hypertexte" xfId="1033" builtinId="8" hidden="1"/>
    <cellStyle name="Lien hypertexte" xfId="1035" builtinId="8" hidden="1"/>
    <cellStyle name="Lien hypertexte" xfId="1037" builtinId="8" hidden="1"/>
    <cellStyle name="Lien hypertexte" xfId="1039" builtinId="8" hidden="1"/>
    <cellStyle name="Lien hypertexte" xfId="1041" builtinId="8" hidden="1"/>
    <cellStyle name="Lien hypertexte" xfId="1043" builtinId="8" hidden="1"/>
    <cellStyle name="Lien hypertexte" xfId="1045" builtinId="8" hidden="1"/>
    <cellStyle name="Lien hypertexte" xfId="1047" builtinId="8" hidden="1"/>
    <cellStyle name="Lien hypertexte" xfId="1049" builtinId="8" hidden="1"/>
    <cellStyle name="Lien hypertexte" xfId="1051" builtinId="8" hidden="1"/>
    <cellStyle name="Lien hypertexte" xfId="1053" builtinId="8" hidden="1"/>
    <cellStyle name="Lien hypertexte" xfId="1055" builtinId="8" hidden="1"/>
    <cellStyle name="Lien hypertexte" xfId="1057" builtinId="8" hidden="1"/>
    <cellStyle name="Lien hypertexte" xfId="1059" builtinId="8" hidden="1"/>
    <cellStyle name="Lien hypertexte" xfId="1061" builtinId="8" hidden="1"/>
    <cellStyle name="Lien hypertexte" xfId="1063" builtinId="8" hidden="1"/>
    <cellStyle name="Lien hypertexte" xfId="1065" builtinId="8" hidden="1"/>
    <cellStyle name="Lien hypertexte" xfId="1067" builtinId="8" hidden="1"/>
    <cellStyle name="Lien hypertexte" xfId="1069" builtinId="8" hidden="1"/>
    <cellStyle name="Lien hypertexte" xfId="1071" builtinId="8" hidden="1"/>
    <cellStyle name="Lien hypertexte" xfId="1073" builtinId="8" hidden="1"/>
    <cellStyle name="Lien hypertexte" xfId="1075" builtinId="8" hidden="1"/>
    <cellStyle name="Lien hypertexte" xfId="1077" builtinId="8" hidden="1"/>
    <cellStyle name="Lien hypertexte" xfId="1079" builtinId="8" hidden="1"/>
    <cellStyle name="Lien hypertexte" xfId="1081" builtinId="8" hidden="1"/>
    <cellStyle name="Lien hypertexte" xfId="1083" builtinId="8" hidden="1"/>
    <cellStyle name="Lien hypertexte" xfId="1085" builtinId="8" hidden="1"/>
    <cellStyle name="Lien hypertexte" xfId="1087" builtinId="8" hidden="1"/>
    <cellStyle name="Lien hypertexte" xfId="1089" builtinId="8" hidden="1"/>
    <cellStyle name="Lien hypertexte" xfId="1091" builtinId="8" hidden="1"/>
    <cellStyle name="Lien hypertexte" xfId="1093" builtinId="8" hidden="1"/>
    <cellStyle name="Lien hypertexte" xfId="1095" builtinId="8" hidden="1"/>
    <cellStyle name="Lien hypertexte" xfId="1097" builtinId="8" hidden="1"/>
    <cellStyle name="Lien hypertexte" xfId="1099" builtinId="8" hidden="1"/>
    <cellStyle name="Lien hypertexte" xfId="1101" builtinId="8" hidden="1"/>
    <cellStyle name="Lien hypertexte" xfId="1103" builtinId="8" hidden="1"/>
    <cellStyle name="Lien hypertexte" xfId="1105" builtinId="8" hidden="1"/>
    <cellStyle name="Lien hypertexte" xfId="1107" builtinId="8" hidden="1"/>
    <cellStyle name="Lien hypertexte" xfId="1109" builtinId="8" hidden="1"/>
    <cellStyle name="Lien hypertexte" xfId="1111" builtinId="8" hidden="1"/>
    <cellStyle name="Lien hypertexte" xfId="1113" builtinId="8" hidden="1"/>
    <cellStyle name="Lien hypertexte" xfId="1115" builtinId="8" hidden="1"/>
    <cellStyle name="Lien hypertexte" xfId="1117" builtinId="8" hidden="1"/>
    <cellStyle name="Lien hypertexte" xfId="1119" builtinId="8" hidden="1"/>
    <cellStyle name="Lien hypertexte" xfId="1121" builtinId="8" hidden="1"/>
    <cellStyle name="Lien hypertexte" xfId="1123" builtinId="8" hidden="1"/>
    <cellStyle name="Lien hypertexte" xfId="1125" builtinId="8" hidden="1"/>
    <cellStyle name="Lien hypertexte" xfId="1127" builtinId="8" hidden="1"/>
    <cellStyle name="Lien hypertexte" xfId="1129" builtinId="8" hidden="1"/>
    <cellStyle name="Lien hypertexte" xfId="1131" builtinId="8" hidden="1"/>
    <cellStyle name="Lien hypertexte" xfId="1133" builtinId="8" hidden="1"/>
    <cellStyle name="Lien hypertexte" xfId="1135" builtinId="8" hidden="1"/>
    <cellStyle name="Lien hypertexte" xfId="1137" builtinId="8" hidden="1"/>
    <cellStyle name="Lien hypertexte" xfId="1139" builtinId="8" hidden="1"/>
    <cellStyle name="Lien hypertexte" xfId="1141" builtinId="8" hidden="1"/>
    <cellStyle name="Lien hypertexte" xfId="1143" builtinId="8" hidden="1"/>
    <cellStyle name="Lien hypertexte" xfId="1145" builtinId="8" hidden="1"/>
    <cellStyle name="Lien hypertexte" xfId="1147" builtinId="8" hidden="1"/>
    <cellStyle name="Lien hypertexte" xfId="1149" builtinId="8" hidden="1"/>
    <cellStyle name="Lien hypertexte" xfId="1151" builtinId="8" hidden="1"/>
    <cellStyle name="Lien hypertexte" xfId="1153" builtinId="8" hidden="1"/>
    <cellStyle name="Lien hypertexte" xfId="1155" builtinId="8" hidden="1"/>
    <cellStyle name="Lien hypertexte" xfId="1157" builtinId="8" hidden="1"/>
    <cellStyle name="Lien hypertexte" xfId="1159" builtinId="8" hidden="1"/>
    <cellStyle name="Lien hypertexte" xfId="1161" builtinId="8" hidden="1"/>
    <cellStyle name="Lien hypertexte" xfId="1163" builtinId="8" hidden="1"/>
    <cellStyle name="Lien hypertexte" xfId="1165" builtinId="8" hidden="1"/>
    <cellStyle name="Lien hypertexte" xfId="1167" builtinId="8" hidden="1"/>
    <cellStyle name="Lien hypertexte" xfId="1169" builtinId="8" hidden="1"/>
    <cellStyle name="Lien hypertexte" xfId="1171" builtinId="8" hidden="1"/>
    <cellStyle name="Lien hypertexte" xfId="1173" builtinId="8" hidden="1"/>
    <cellStyle name="Lien hypertexte" xfId="1175" builtinId="8" hidden="1"/>
    <cellStyle name="Lien hypertexte" xfId="1177" builtinId="8" hidden="1"/>
    <cellStyle name="Lien hypertexte" xfId="1179" builtinId="8" hidden="1"/>
    <cellStyle name="Lien hypertexte" xfId="1181" builtinId="8" hidden="1"/>
    <cellStyle name="Lien hypertexte" xfId="1183" builtinId="8" hidden="1"/>
    <cellStyle name="Lien hypertexte" xfId="1185" builtinId="8" hidden="1"/>
    <cellStyle name="Lien hypertexte" xfId="1187" builtinId="8" hidden="1"/>
    <cellStyle name="Lien hypertexte" xfId="1189" builtinId="8" hidden="1"/>
    <cellStyle name="Lien hypertexte" xfId="1191" builtinId="8" hidden="1"/>
    <cellStyle name="Lien hypertexte" xfId="1193" builtinId="8" hidden="1"/>
    <cellStyle name="Lien hypertexte" xfId="1195" builtinId="8" hidden="1"/>
    <cellStyle name="Lien hypertexte" xfId="1197" builtinId="8" hidden="1"/>
    <cellStyle name="Lien hypertexte" xfId="1199" builtinId="8" hidden="1"/>
    <cellStyle name="Lien hypertexte" xfId="1201" builtinId="8" hidden="1"/>
    <cellStyle name="Lien hypertexte" xfId="1203" builtinId="8" hidden="1"/>
    <cellStyle name="Lien hypertexte" xfId="1205" builtinId="8" hidden="1"/>
    <cellStyle name="Lien hypertexte" xfId="1207" builtinId="8" hidden="1"/>
    <cellStyle name="Lien hypertexte" xfId="1209" builtinId="8" hidden="1"/>
    <cellStyle name="Lien hypertexte" xfId="1211" builtinId="8" hidden="1"/>
    <cellStyle name="Lien hypertexte" xfId="1213" builtinId="8" hidden="1"/>
    <cellStyle name="Lien hypertexte" xfId="1215" builtinId="8" hidden="1"/>
    <cellStyle name="Lien hypertexte" xfId="1217" builtinId="8" hidden="1"/>
    <cellStyle name="Lien hypertexte" xfId="1219" builtinId="8" hidden="1"/>
    <cellStyle name="Lien hypertexte" xfId="1221" builtinId="8" hidden="1"/>
    <cellStyle name="Lien hypertexte" xfId="1223" builtinId="8" hidden="1"/>
    <cellStyle name="Lien hypertexte" xfId="1225" builtinId="8" hidden="1"/>
    <cellStyle name="Lien hypertexte" xfId="1227" builtinId="8" hidden="1"/>
    <cellStyle name="Lien hypertexte" xfId="1229" builtinId="8" hidden="1"/>
    <cellStyle name="Lien hypertexte" xfId="1231" builtinId="8" hidden="1"/>
    <cellStyle name="Lien hypertexte" xfId="1233" builtinId="8" hidden="1"/>
    <cellStyle name="Lien hypertexte" xfId="1235" builtinId="8" hidden="1"/>
    <cellStyle name="Lien hypertexte" xfId="1237" builtinId="8" hidden="1"/>
    <cellStyle name="Lien hypertexte" xfId="1239" builtinId="8" hidden="1"/>
    <cellStyle name="Lien hypertexte" xfId="1241" builtinId="8" hidden="1"/>
    <cellStyle name="Lien hypertexte" xfId="1243" builtinId="8" hidden="1"/>
    <cellStyle name="Lien hypertexte" xfId="1245" builtinId="8" hidden="1"/>
    <cellStyle name="Lien hypertexte" xfId="1247" builtinId="8" hidden="1"/>
    <cellStyle name="Lien hypertexte" xfId="1249" builtinId="8" hidden="1"/>
    <cellStyle name="Lien hypertexte" xfId="1251" builtinId="8" hidden="1"/>
    <cellStyle name="Lien hypertexte" xfId="1253" builtinId="8" hidden="1"/>
    <cellStyle name="Lien hypertexte" xfId="1255" builtinId="8" hidden="1"/>
    <cellStyle name="Lien hypertexte" xfId="1257" builtinId="8" hidden="1"/>
    <cellStyle name="Lien hypertexte" xfId="1259" builtinId="8" hidden="1"/>
    <cellStyle name="Lien hypertexte" xfId="1261" builtinId="8" hidden="1"/>
    <cellStyle name="Lien hypertexte" xfId="1263" builtinId="8" hidden="1"/>
    <cellStyle name="Lien hypertexte" xfId="1265" builtinId="8" hidden="1"/>
    <cellStyle name="Lien hypertexte" xfId="1267" builtinId="8" hidden="1"/>
    <cellStyle name="Lien hypertexte" xfId="1269" builtinId="8" hidden="1"/>
    <cellStyle name="Lien hypertexte" xfId="1271" builtinId="8" hidden="1"/>
    <cellStyle name="Lien hypertexte" xfId="1273" builtinId="8" hidden="1"/>
    <cellStyle name="Lien hypertexte" xfId="1275" builtinId="8" hidden="1"/>
    <cellStyle name="Lien hypertexte" xfId="1277" builtinId="8" hidden="1"/>
    <cellStyle name="Lien hypertexte" xfId="1279" builtinId="8" hidden="1"/>
    <cellStyle name="Lien hypertexte" xfId="1281" builtinId="8" hidden="1"/>
    <cellStyle name="Lien hypertexte" xfId="1283" builtinId="8" hidden="1"/>
    <cellStyle name="Lien hypertexte" xfId="1285" builtinId="8" hidden="1"/>
    <cellStyle name="Lien hypertexte" xfId="1287" builtinId="8" hidden="1"/>
    <cellStyle name="Lien hypertexte" xfId="1289" builtinId="8" hidden="1"/>
    <cellStyle name="Lien hypertexte" xfId="1291" builtinId="8" hidden="1"/>
    <cellStyle name="Lien hypertexte" xfId="1293" builtinId="8" hidden="1"/>
    <cellStyle name="Lien hypertexte" xfId="1295" builtinId="8" hidden="1"/>
    <cellStyle name="Lien hypertexte" xfId="1297" builtinId="8" hidden="1"/>
    <cellStyle name="Lien hypertexte" xfId="1299" builtinId="8" hidden="1"/>
    <cellStyle name="Lien hypertexte" xfId="1301" builtinId="8" hidden="1"/>
    <cellStyle name="Lien hypertexte" xfId="1303" builtinId="8" hidden="1"/>
    <cellStyle name="Lien hypertexte" xfId="1305" builtinId="8" hidden="1"/>
    <cellStyle name="Lien hypertexte" xfId="1307" builtinId="8" hidden="1"/>
    <cellStyle name="Lien hypertexte" xfId="1309" builtinId="8" hidden="1"/>
    <cellStyle name="Lien hypertexte" xfId="1311" builtinId="8" hidden="1"/>
    <cellStyle name="Lien hypertexte" xfId="1313" builtinId="8" hidden="1"/>
    <cellStyle name="Lien hypertexte" xfId="1315" builtinId="8" hidden="1"/>
    <cellStyle name="Lien hypertexte" xfId="1317" builtinId="8" hidden="1"/>
    <cellStyle name="Lien hypertexte" xfId="1319" builtinId="8" hidden="1"/>
    <cellStyle name="Lien hypertexte" xfId="1321" builtinId="8" hidden="1"/>
    <cellStyle name="Lien hypertexte" xfId="1323" builtinId="8" hidden="1"/>
    <cellStyle name="Lien hypertexte" xfId="1325" builtinId="8" hidden="1"/>
    <cellStyle name="Lien hypertexte" xfId="1327" builtinId="8" hidden="1"/>
    <cellStyle name="Lien hypertexte" xfId="1329" builtinId="8" hidden="1"/>
    <cellStyle name="Lien hypertexte" xfId="1331" builtinId="8" hidden="1"/>
    <cellStyle name="Lien hypertexte" xfId="1333" builtinId="8" hidden="1"/>
    <cellStyle name="Lien hypertexte" xfId="1335" builtinId="8" hidden="1"/>
    <cellStyle name="Lien hypertexte" xfId="1337" builtinId="8" hidden="1"/>
    <cellStyle name="Lien hypertexte" xfId="1339" builtinId="8" hidden="1"/>
    <cellStyle name="Lien hypertexte" xfId="1341" builtinId="8" hidden="1"/>
    <cellStyle name="Lien hypertexte" xfId="1343" builtinId="8" hidden="1"/>
    <cellStyle name="Lien hypertexte" xfId="1345" builtinId="8" hidden="1"/>
    <cellStyle name="Lien hypertexte" xfId="1347" builtinId="8" hidden="1"/>
    <cellStyle name="Lien hypertexte" xfId="1349" builtinId="8" hidden="1"/>
    <cellStyle name="Lien hypertexte" xfId="1351" builtinId="8" hidden="1"/>
    <cellStyle name="Lien hypertexte" xfId="1353" builtinId="8" hidden="1"/>
    <cellStyle name="Lien hypertexte" xfId="1355" builtinId="8" hidden="1"/>
    <cellStyle name="Lien hypertexte" xfId="1357" builtinId="8" hidden="1"/>
    <cellStyle name="Lien hypertexte" xfId="1359" builtinId="8" hidden="1"/>
    <cellStyle name="Lien hypertexte" xfId="1361" builtinId="8" hidden="1"/>
    <cellStyle name="Lien hypertexte" xfId="1363" builtinId="8" hidden="1"/>
    <cellStyle name="Lien hypertexte" xfId="1365" builtinId="8" hidden="1"/>
    <cellStyle name="Lien hypertexte" xfId="1367" builtinId="8" hidden="1"/>
    <cellStyle name="Lien hypertexte" xfId="1369" builtinId="8" hidden="1"/>
    <cellStyle name="Lien hypertexte" xfId="1371" builtinId="8" hidden="1"/>
    <cellStyle name="Lien hypertexte" xfId="1373" builtinId="8" hidden="1"/>
    <cellStyle name="Lien hypertexte" xfId="1375" builtinId="8" hidden="1"/>
    <cellStyle name="Lien hypertexte" xfId="1377" builtinId="8" hidden="1"/>
    <cellStyle name="Lien hypertexte" xfId="1379" builtinId="8" hidden="1"/>
    <cellStyle name="Lien hypertexte" xfId="1381" builtinId="8" hidden="1"/>
    <cellStyle name="Lien hypertexte" xfId="1383" builtinId="8" hidden="1"/>
    <cellStyle name="Lien hypertexte" xfId="1385" builtinId="8" hidden="1"/>
    <cellStyle name="Lien hypertexte" xfId="1387" builtinId="8" hidden="1"/>
    <cellStyle name="Lien hypertexte" xfId="1389" builtinId="8" hidden="1"/>
    <cellStyle name="Lien hypertexte" xfId="1391" builtinId="8" hidden="1"/>
    <cellStyle name="Lien hypertexte" xfId="1393" builtinId="8" hidden="1"/>
    <cellStyle name="Lien hypertexte" xfId="1395" builtinId="8" hidden="1"/>
    <cellStyle name="Lien hypertexte" xfId="1397" builtinId="8" hidden="1"/>
    <cellStyle name="Lien hypertexte" xfId="1399" builtinId="8" hidden="1"/>
    <cellStyle name="Lien hypertexte" xfId="1401" builtinId="8" hidden="1"/>
    <cellStyle name="Lien hypertexte" xfId="1403" builtinId="8" hidden="1"/>
    <cellStyle name="Lien hypertexte" xfId="1405" builtinId="8" hidden="1"/>
    <cellStyle name="Lien hypertexte" xfId="1407" builtinId="8" hidden="1"/>
    <cellStyle name="Lien hypertexte" xfId="1409" builtinId="8" hidden="1"/>
    <cellStyle name="Lien hypertexte" xfId="1411" builtinId="8" hidden="1"/>
    <cellStyle name="Lien hypertexte" xfId="1413" builtinId="8" hidden="1"/>
    <cellStyle name="Lien hypertexte" xfId="1415" builtinId="8" hidden="1"/>
    <cellStyle name="Lien hypertexte" xfId="1417" builtinId="8" hidden="1"/>
    <cellStyle name="Lien hypertexte" xfId="1419" builtinId="8" hidden="1"/>
    <cellStyle name="Lien hypertexte" xfId="1421" builtinId="8" hidden="1"/>
    <cellStyle name="Lien hypertexte" xfId="1423" builtinId="8" hidden="1"/>
    <cellStyle name="Lien hypertexte" xfId="1425" builtinId="8" hidden="1"/>
    <cellStyle name="Lien hypertexte" xfId="1427" builtinId="8" hidden="1"/>
    <cellStyle name="Lien hypertexte" xfId="1429" builtinId="8" hidden="1"/>
    <cellStyle name="Lien hypertexte" xfId="1431" builtinId="8" hidden="1"/>
    <cellStyle name="Lien hypertexte" xfId="1433" builtinId="8" hidden="1"/>
    <cellStyle name="Lien hypertexte" xfId="1435" builtinId="8" hidden="1"/>
    <cellStyle name="Lien hypertexte" xfId="1437" builtinId="8" hidden="1"/>
    <cellStyle name="Lien hypertexte" xfId="1439" builtinId="8" hidden="1"/>
    <cellStyle name="Lien hypertexte" xfId="1441" builtinId="8" hidden="1"/>
    <cellStyle name="Lien hypertexte" xfId="1443" builtinId="8" hidden="1"/>
    <cellStyle name="Lien hypertexte" xfId="1445" builtinId="8" hidden="1"/>
    <cellStyle name="Lien hypertexte" xfId="1447" builtinId="8" hidden="1"/>
    <cellStyle name="Lien hypertexte" xfId="1449" builtinId="8" hidden="1"/>
    <cellStyle name="Lien hypertexte" xfId="1451" builtinId="8" hidden="1"/>
    <cellStyle name="Lien hypertexte" xfId="1453" builtinId="8" hidden="1"/>
    <cellStyle name="Lien hypertexte" xfId="1455" builtinId="8" hidden="1"/>
    <cellStyle name="Lien hypertexte" xfId="1457" builtinId="8" hidden="1"/>
    <cellStyle name="Lien hypertexte" xfId="1459" builtinId="8" hidden="1"/>
    <cellStyle name="Lien hypertexte" xfId="1461" builtinId="8" hidden="1"/>
    <cellStyle name="Lien hypertexte" xfId="1463" builtinId="8" hidden="1"/>
    <cellStyle name="Lien hypertexte" xfId="1465" builtinId="8" hidden="1"/>
    <cellStyle name="Lien hypertexte" xfId="1467" builtinId="8" hidden="1"/>
    <cellStyle name="Lien hypertexte" xfId="1469" builtinId="8" hidden="1"/>
    <cellStyle name="Lien hypertexte" xfId="1471" builtinId="8" hidden="1"/>
    <cellStyle name="Lien hypertexte" xfId="1473" builtinId="8" hidden="1"/>
    <cellStyle name="Lien hypertexte" xfId="1475" builtinId="8" hidden="1"/>
    <cellStyle name="Lien hypertexte" xfId="1477" builtinId="8" hidden="1"/>
    <cellStyle name="Lien hypertexte" xfId="1479" builtinId="8" hidden="1"/>
    <cellStyle name="Lien hypertexte" xfId="1481" builtinId="8" hidden="1"/>
    <cellStyle name="Lien hypertexte" xfId="1483" builtinId="8" hidden="1"/>
    <cellStyle name="Lien hypertexte" xfId="1485" builtinId="8" hidden="1"/>
    <cellStyle name="Lien hypertexte" xfId="1487" builtinId="8" hidden="1"/>
    <cellStyle name="Lien hypertexte" xfId="1489" builtinId="8" hidden="1"/>
    <cellStyle name="Lien hypertexte" xfId="1491" builtinId="8" hidden="1"/>
    <cellStyle name="Lien hypertexte" xfId="1493" builtinId="8" hidden="1"/>
    <cellStyle name="Lien hypertexte" xfId="1495" builtinId="8" hidden="1"/>
    <cellStyle name="Lien hypertexte" xfId="1497" builtinId="8" hidden="1"/>
    <cellStyle name="Lien hypertexte" xfId="1499" builtinId="8" hidden="1"/>
    <cellStyle name="Lien hypertexte" xfId="1501" builtinId="8" hidden="1"/>
    <cellStyle name="Lien hypertexte" xfId="1503" builtinId="8" hidden="1"/>
    <cellStyle name="Lien hypertexte" xfId="1505" builtinId="8" hidden="1"/>
    <cellStyle name="Lien hypertexte" xfId="1507" builtinId="8" hidden="1"/>
    <cellStyle name="Lien hypertexte" xfId="1509" builtinId="8" hidden="1"/>
    <cellStyle name="Lien hypertexte" xfId="1511" builtinId="8" hidden="1"/>
    <cellStyle name="Lien hypertexte" xfId="1513" builtinId="8" hidden="1"/>
    <cellStyle name="Lien hypertexte" xfId="1515" builtinId="8" hidden="1"/>
    <cellStyle name="Lien hypertexte" xfId="1517" builtinId="8" hidden="1"/>
    <cellStyle name="Lien hypertexte" xfId="1519" builtinId="8" hidden="1"/>
    <cellStyle name="Lien hypertexte" xfId="1521" builtinId="8" hidden="1"/>
    <cellStyle name="Lien hypertexte" xfId="1523" builtinId="8" hidden="1"/>
    <cellStyle name="Lien hypertexte" xfId="1525" builtinId="8" hidden="1"/>
    <cellStyle name="Lien hypertexte" xfId="1527" builtinId="8" hidden="1"/>
    <cellStyle name="Lien hypertexte" xfId="1529" builtinId="8" hidden="1"/>
    <cellStyle name="Lien hypertexte" xfId="1531" builtinId="8" hidden="1"/>
    <cellStyle name="Lien hypertexte" xfId="1533" builtinId="8" hidden="1"/>
    <cellStyle name="Lien hypertexte" xfId="1535" builtinId="8" hidden="1"/>
    <cellStyle name="Lien hypertexte" xfId="1537" builtinId="8" hidden="1"/>
    <cellStyle name="Lien hypertexte" xfId="1539" builtinId="8" hidden="1"/>
    <cellStyle name="Lien hypertexte" xfId="1541" builtinId="8" hidden="1"/>
    <cellStyle name="Lien hypertexte" xfId="1543" builtinId="8" hidden="1"/>
    <cellStyle name="Lien hypertexte" xfId="1545" builtinId="8" hidden="1"/>
    <cellStyle name="Lien hypertexte" xfId="1547" builtinId="8" hidden="1"/>
    <cellStyle name="Lien hypertexte" xfId="1549" builtinId="8" hidden="1"/>
    <cellStyle name="Lien hypertexte" xfId="1551" builtinId="8" hidden="1"/>
    <cellStyle name="Lien hypertexte" xfId="1553" builtinId="8" hidden="1"/>
    <cellStyle name="Lien hypertexte" xfId="1555" builtinId="8" hidden="1"/>
    <cellStyle name="Lien hypertexte" xfId="1557" builtinId="8" hidden="1"/>
    <cellStyle name="Lien hypertexte" xfId="1559" builtinId="8" hidden="1"/>
    <cellStyle name="Lien hypertexte" xfId="1561" builtinId="8" hidden="1"/>
    <cellStyle name="Lien hypertexte" xfId="1563" builtinId="8" hidden="1"/>
    <cellStyle name="Lien hypertexte" xfId="1565" builtinId="8" hidden="1"/>
    <cellStyle name="Lien hypertexte" xfId="1567" builtinId="8" hidden="1"/>
    <cellStyle name="Lien hypertexte" xfId="1569" builtinId="8" hidden="1"/>
    <cellStyle name="Lien hypertexte" xfId="1571" builtinId="8" hidden="1"/>
    <cellStyle name="Lien hypertexte" xfId="1573" builtinId="8" hidden="1"/>
    <cellStyle name="Lien hypertexte" xfId="1575" builtinId="8" hidden="1"/>
    <cellStyle name="Lien hypertexte" xfId="1577" builtinId="8" hidden="1"/>
    <cellStyle name="Lien hypertexte" xfId="1579" builtinId="8" hidden="1"/>
    <cellStyle name="Lien hypertexte" xfId="1581" builtinId="8" hidden="1"/>
    <cellStyle name="Lien hypertexte" xfId="1583" builtinId="8" hidden="1"/>
    <cellStyle name="Lien hypertexte" xfId="1585" builtinId="8" hidden="1"/>
    <cellStyle name="Lien hypertexte" xfId="1587" builtinId="8" hidden="1"/>
    <cellStyle name="Lien hypertexte" xfId="1589" builtinId="8" hidden="1"/>
    <cellStyle name="Lien hypertexte" xfId="1591" builtinId="8" hidden="1"/>
    <cellStyle name="Lien hypertexte" xfId="1593" builtinId="8" hidden="1"/>
    <cellStyle name="Lien hypertexte" xfId="1595" builtinId="8" hidden="1"/>
    <cellStyle name="Lien hypertexte" xfId="1597" builtinId="8" hidden="1"/>
    <cellStyle name="Lien hypertexte" xfId="1599" builtinId="8" hidden="1"/>
    <cellStyle name="Lien hypertexte" xfId="1601" builtinId="8" hidden="1"/>
    <cellStyle name="Lien hypertexte" xfId="1603" builtinId="8" hidden="1"/>
    <cellStyle name="Lien hypertexte" xfId="1605" builtinId="8" hidden="1"/>
    <cellStyle name="Lien hypertexte" xfId="1607" builtinId="8" hidden="1"/>
    <cellStyle name="Lien hypertexte" xfId="1609" builtinId="8" hidden="1"/>
    <cellStyle name="Lien hypertexte" xfId="1611" builtinId="8" hidden="1"/>
    <cellStyle name="Lien hypertexte" xfId="1613" builtinId="8" hidden="1"/>
    <cellStyle name="Lien hypertexte" xfId="1615" builtinId="8" hidden="1"/>
    <cellStyle name="Lien hypertexte" xfId="1617" builtinId="8" hidden="1"/>
    <cellStyle name="Lien hypertexte" xfId="1619" builtinId="8" hidden="1"/>
    <cellStyle name="Lien hypertexte" xfId="1621" builtinId="8" hidden="1"/>
    <cellStyle name="Lien hypertexte" xfId="1623" builtinId="8" hidden="1"/>
    <cellStyle name="Lien hypertexte" xfId="1625" builtinId="8" hidden="1"/>
    <cellStyle name="Lien hypertexte" xfId="1627" builtinId="8" hidden="1"/>
    <cellStyle name="Lien hypertexte" xfId="1629" builtinId="8" hidden="1"/>
    <cellStyle name="Lien hypertexte" xfId="1631" builtinId="8" hidden="1"/>
    <cellStyle name="Lien hypertexte" xfId="1633" builtinId="8" hidden="1"/>
    <cellStyle name="Lien hypertexte" xfId="1635" builtinId="8" hidden="1"/>
    <cellStyle name="Lien hypertexte" xfId="1637" builtinId="8" hidden="1"/>
    <cellStyle name="Lien hypertexte" xfId="1639" builtinId="8" hidden="1"/>
    <cellStyle name="Lien hypertexte" xfId="1641" builtinId="8" hidden="1"/>
    <cellStyle name="Lien hypertexte" xfId="1643" builtinId="8" hidden="1"/>
    <cellStyle name="Lien hypertexte" xfId="1645" builtinId="8" hidden="1"/>
    <cellStyle name="Lien hypertexte" xfId="1647" builtinId="8" hidden="1"/>
    <cellStyle name="Lien hypertexte" xfId="1649" builtinId="8" hidden="1"/>
    <cellStyle name="Lien hypertexte" xfId="1651" builtinId="8" hidden="1"/>
    <cellStyle name="Lien hypertexte" xfId="1653" builtinId="8" hidden="1"/>
    <cellStyle name="Lien hypertexte" xfId="1655" builtinId="8" hidden="1"/>
    <cellStyle name="Lien hypertexte" xfId="1657" builtinId="8" hidden="1"/>
    <cellStyle name="Lien hypertexte" xfId="1659" builtinId="8" hidden="1"/>
    <cellStyle name="Lien hypertexte" xfId="1661" builtinId="8" hidden="1"/>
    <cellStyle name="Lien hypertexte" xfId="1663" builtinId="8" hidden="1"/>
    <cellStyle name="Lien hypertexte" xfId="1665" builtinId="8" hidden="1"/>
    <cellStyle name="Lien hypertexte" xfId="1667" builtinId="8" hidden="1"/>
    <cellStyle name="Lien hypertexte" xfId="1669" builtinId="8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Lien hypertexte visité" xfId="722" builtinId="9" hidden="1"/>
    <cellStyle name="Lien hypertexte visité" xfId="724" builtinId="9" hidden="1"/>
    <cellStyle name="Lien hypertexte visité" xfId="726" builtinId="9" hidden="1"/>
    <cellStyle name="Lien hypertexte visité" xfId="728" builtinId="9" hidden="1"/>
    <cellStyle name="Lien hypertexte visité" xfId="730" builtinId="9" hidden="1"/>
    <cellStyle name="Lien hypertexte visité" xfId="732" builtinId="9" hidden="1"/>
    <cellStyle name="Lien hypertexte visité" xfId="734" builtinId="9" hidden="1"/>
    <cellStyle name="Lien hypertexte visité" xfId="736" builtinId="9" hidden="1"/>
    <cellStyle name="Lien hypertexte visité" xfId="738" builtinId="9" hidden="1"/>
    <cellStyle name="Lien hypertexte visité" xfId="740" builtinId="9" hidden="1"/>
    <cellStyle name="Lien hypertexte visité" xfId="742" builtinId="9" hidden="1"/>
    <cellStyle name="Lien hypertexte visité" xfId="744" builtinId="9" hidden="1"/>
    <cellStyle name="Lien hypertexte visité" xfId="746" builtinId="9" hidden="1"/>
    <cellStyle name="Lien hypertexte visité" xfId="748" builtinId="9" hidden="1"/>
    <cellStyle name="Lien hypertexte visité" xfId="750" builtinId="9" hidden="1"/>
    <cellStyle name="Lien hypertexte visité" xfId="752" builtinId="9" hidden="1"/>
    <cellStyle name="Lien hypertexte visité" xfId="754" builtinId="9" hidden="1"/>
    <cellStyle name="Lien hypertexte visité" xfId="756" builtinId="9" hidden="1"/>
    <cellStyle name="Lien hypertexte visité" xfId="758" builtinId="9" hidden="1"/>
    <cellStyle name="Lien hypertexte visité" xfId="760" builtinId="9" hidden="1"/>
    <cellStyle name="Lien hypertexte visité" xfId="762" builtinId="9" hidden="1"/>
    <cellStyle name="Lien hypertexte visité" xfId="764" builtinId="9" hidden="1"/>
    <cellStyle name="Lien hypertexte visité" xfId="766" builtinId="9" hidden="1"/>
    <cellStyle name="Lien hypertexte visité" xfId="768" builtinId="9" hidden="1"/>
    <cellStyle name="Lien hypertexte visité" xfId="770" builtinId="9" hidden="1"/>
    <cellStyle name="Lien hypertexte visité" xfId="772" builtinId="9" hidden="1"/>
    <cellStyle name="Lien hypertexte visité" xfId="774" builtinId="9" hidden="1"/>
    <cellStyle name="Lien hypertexte visité" xfId="776" builtinId="9" hidden="1"/>
    <cellStyle name="Lien hypertexte visité" xfId="778" builtinId="9" hidden="1"/>
    <cellStyle name="Lien hypertexte visité" xfId="780" builtinId="9" hidden="1"/>
    <cellStyle name="Lien hypertexte visité" xfId="782" builtinId="9" hidden="1"/>
    <cellStyle name="Lien hypertexte visité" xfId="784" builtinId="9" hidden="1"/>
    <cellStyle name="Lien hypertexte visité" xfId="786" builtinId="9" hidden="1"/>
    <cellStyle name="Lien hypertexte visité" xfId="788" builtinId="9" hidden="1"/>
    <cellStyle name="Lien hypertexte visité" xfId="790" builtinId="9" hidden="1"/>
    <cellStyle name="Lien hypertexte visité" xfId="792" builtinId="9" hidden="1"/>
    <cellStyle name="Lien hypertexte visité" xfId="794" builtinId="9" hidden="1"/>
    <cellStyle name="Lien hypertexte visité" xfId="796" builtinId="9" hidden="1"/>
    <cellStyle name="Lien hypertexte visité" xfId="798" builtinId="9" hidden="1"/>
    <cellStyle name="Lien hypertexte visité" xfId="800" builtinId="9" hidden="1"/>
    <cellStyle name="Lien hypertexte visité" xfId="802" builtinId="9" hidden="1"/>
    <cellStyle name="Lien hypertexte visité" xfId="804" builtinId="9" hidden="1"/>
    <cellStyle name="Lien hypertexte visité" xfId="806" builtinId="9" hidden="1"/>
    <cellStyle name="Lien hypertexte visité" xfId="808" builtinId="9" hidden="1"/>
    <cellStyle name="Lien hypertexte visité" xfId="810" builtinId="9" hidden="1"/>
    <cellStyle name="Lien hypertexte visité" xfId="812" builtinId="9" hidden="1"/>
    <cellStyle name="Lien hypertexte visité" xfId="814" builtinId="9" hidden="1"/>
    <cellStyle name="Lien hypertexte visité" xfId="816" builtinId="9" hidden="1"/>
    <cellStyle name="Lien hypertexte visité" xfId="818" builtinId="9" hidden="1"/>
    <cellStyle name="Lien hypertexte visité" xfId="820" builtinId="9" hidden="1"/>
    <cellStyle name="Lien hypertexte visité" xfId="822" builtinId="9" hidden="1"/>
    <cellStyle name="Lien hypertexte visité" xfId="824" builtinId="9" hidden="1"/>
    <cellStyle name="Lien hypertexte visité" xfId="826" builtinId="9" hidden="1"/>
    <cellStyle name="Lien hypertexte visité" xfId="828" builtinId="9" hidden="1"/>
    <cellStyle name="Lien hypertexte visité" xfId="830" builtinId="9" hidden="1"/>
    <cellStyle name="Lien hypertexte visité" xfId="832" builtinId="9" hidden="1"/>
    <cellStyle name="Lien hypertexte visité" xfId="834" builtinId="9" hidden="1"/>
    <cellStyle name="Lien hypertexte visité" xfId="836" builtinId="9" hidden="1"/>
    <cellStyle name="Lien hypertexte visité" xfId="838" builtinId="9" hidden="1"/>
    <cellStyle name="Lien hypertexte visité" xfId="840" builtinId="9" hidden="1"/>
    <cellStyle name="Lien hypertexte visité" xfId="842" builtinId="9" hidden="1"/>
    <cellStyle name="Lien hypertexte visité" xfId="844" builtinId="9" hidden="1"/>
    <cellStyle name="Lien hypertexte visité" xfId="846" builtinId="9" hidden="1"/>
    <cellStyle name="Lien hypertexte visité" xfId="848" builtinId="9" hidden="1"/>
    <cellStyle name="Lien hypertexte visité" xfId="850" builtinId="9" hidden="1"/>
    <cellStyle name="Lien hypertexte visité" xfId="852" builtinId="9" hidden="1"/>
    <cellStyle name="Lien hypertexte visité" xfId="854" builtinId="9" hidden="1"/>
    <cellStyle name="Lien hypertexte visité" xfId="856" builtinId="9" hidden="1"/>
    <cellStyle name="Lien hypertexte visité" xfId="858" builtinId="9" hidden="1"/>
    <cellStyle name="Lien hypertexte visité" xfId="860" builtinId="9" hidden="1"/>
    <cellStyle name="Lien hypertexte visité" xfId="862" builtinId="9" hidden="1"/>
    <cellStyle name="Lien hypertexte visité" xfId="864" builtinId="9" hidden="1"/>
    <cellStyle name="Lien hypertexte visité" xfId="866" builtinId="9" hidden="1"/>
    <cellStyle name="Lien hypertexte visité" xfId="868" builtinId="9" hidden="1"/>
    <cellStyle name="Lien hypertexte visité" xfId="870" builtinId="9" hidden="1"/>
    <cellStyle name="Lien hypertexte visité" xfId="872" builtinId="9" hidden="1"/>
    <cellStyle name="Lien hypertexte visité" xfId="874" builtinId="9" hidden="1"/>
    <cellStyle name="Lien hypertexte visité" xfId="876" builtinId="9" hidden="1"/>
    <cellStyle name="Lien hypertexte visité" xfId="878" builtinId="9" hidden="1"/>
    <cellStyle name="Lien hypertexte visité" xfId="880" builtinId="9" hidden="1"/>
    <cellStyle name="Lien hypertexte visité" xfId="882" builtinId="9" hidden="1"/>
    <cellStyle name="Lien hypertexte visité" xfId="884" builtinId="9" hidden="1"/>
    <cellStyle name="Lien hypertexte visité" xfId="886" builtinId="9" hidden="1"/>
    <cellStyle name="Lien hypertexte visité" xfId="888" builtinId="9" hidden="1"/>
    <cellStyle name="Lien hypertexte visité" xfId="890" builtinId="9" hidden="1"/>
    <cellStyle name="Lien hypertexte visité" xfId="892" builtinId="9" hidden="1"/>
    <cellStyle name="Lien hypertexte visité" xfId="894" builtinId="9" hidden="1"/>
    <cellStyle name="Lien hypertexte visité" xfId="896" builtinId="9" hidden="1"/>
    <cellStyle name="Lien hypertexte visité" xfId="898" builtinId="9" hidden="1"/>
    <cellStyle name="Lien hypertexte visité" xfId="900" builtinId="9" hidden="1"/>
    <cellStyle name="Lien hypertexte visité" xfId="902" builtinId="9" hidden="1"/>
    <cellStyle name="Lien hypertexte visité" xfId="904" builtinId="9" hidden="1"/>
    <cellStyle name="Lien hypertexte visité" xfId="906" builtinId="9" hidden="1"/>
    <cellStyle name="Lien hypertexte visité" xfId="908" builtinId="9" hidden="1"/>
    <cellStyle name="Lien hypertexte visité" xfId="910" builtinId="9" hidden="1"/>
    <cellStyle name="Lien hypertexte visité" xfId="912" builtinId="9" hidden="1"/>
    <cellStyle name="Lien hypertexte visité" xfId="914" builtinId="9" hidden="1"/>
    <cellStyle name="Lien hypertexte visité" xfId="916" builtinId="9" hidden="1"/>
    <cellStyle name="Lien hypertexte visité" xfId="918" builtinId="9" hidden="1"/>
    <cellStyle name="Lien hypertexte visité" xfId="920" builtinId="9" hidden="1"/>
    <cellStyle name="Lien hypertexte visité" xfId="922" builtinId="9" hidden="1"/>
    <cellStyle name="Lien hypertexte visité" xfId="924" builtinId="9" hidden="1"/>
    <cellStyle name="Lien hypertexte visité" xfId="926" builtinId="9" hidden="1"/>
    <cellStyle name="Lien hypertexte visité" xfId="928" builtinId="9" hidden="1"/>
    <cellStyle name="Lien hypertexte visité" xfId="930" builtinId="9" hidden="1"/>
    <cellStyle name="Lien hypertexte visité" xfId="932" builtinId="9" hidden="1"/>
    <cellStyle name="Lien hypertexte visité" xfId="934" builtinId="9" hidden="1"/>
    <cellStyle name="Lien hypertexte visité" xfId="936" builtinId="9" hidden="1"/>
    <cellStyle name="Lien hypertexte visité" xfId="938" builtinId="9" hidden="1"/>
    <cellStyle name="Lien hypertexte visité" xfId="940" builtinId="9" hidden="1"/>
    <cellStyle name="Lien hypertexte visité" xfId="942" builtinId="9" hidden="1"/>
    <cellStyle name="Lien hypertexte visité" xfId="944" builtinId="9" hidden="1"/>
    <cellStyle name="Lien hypertexte visité" xfId="946" builtinId="9" hidden="1"/>
    <cellStyle name="Lien hypertexte visité" xfId="948" builtinId="9" hidden="1"/>
    <cellStyle name="Lien hypertexte visité" xfId="950" builtinId="9" hidden="1"/>
    <cellStyle name="Lien hypertexte visité" xfId="952" builtinId="9" hidden="1"/>
    <cellStyle name="Lien hypertexte visité" xfId="954" builtinId="9" hidden="1"/>
    <cellStyle name="Lien hypertexte visité" xfId="956" builtinId="9" hidden="1"/>
    <cellStyle name="Lien hypertexte visité" xfId="958" builtinId="9" hidden="1"/>
    <cellStyle name="Lien hypertexte visité" xfId="960" builtinId="9" hidden="1"/>
    <cellStyle name="Lien hypertexte visité" xfId="962" builtinId="9" hidden="1"/>
    <cellStyle name="Lien hypertexte visité" xfId="964" builtinId="9" hidden="1"/>
    <cellStyle name="Lien hypertexte visité" xfId="966" builtinId="9" hidden="1"/>
    <cellStyle name="Lien hypertexte visité" xfId="968" builtinId="9" hidden="1"/>
    <cellStyle name="Lien hypertexte visité" xfId="970" builtinId="9" hidden="1"/>
    <cellStyle name="Lien hypertexte visité" xfId="972" builtinId="9" hidden="1"/>
    <cellStyle name="Lien hypertexte visité" xfId="974" builtinId="9" hidden="1"/>
    <cellStyle name="Lien hypertexte visité" xfId="976" builtinId="9" hidden="1"/>
    <cellStyle name="Lien hypertexte visité" xfId="978" builtinId="9" hidden="1"/>
    <cellStyle name="Lien hypertexte visité" xfId="980" builtinId="9" hidden="1"/>
    <cellStyle name="Lien hypertexte visité" xfId="982" builtinId="9" hidden="1"/>
    <cellStyle name="Lien hypertexte visité" xfId="984" builtinId="9" hidden="1"/>
    <cellStyle name="Lien hypertexte visité" xfId="986" builtinId="9" hidden="1"/>
    <cellStyle name="Lien hypertexte visité" xfId="988" builtinId="9" hidden="1"/>
    <cellStyle name="Lien hypertexte visité" xfId="990" builtinId="9" hidden="1"/>
    <cellStyle name="Lien hypertexte visité" xfId="992" builtinId="9" hidden="1"/>
    <cellStyle name="Lien hypertexte visité" xfId="994" builtinId="9" hidden="1"/>
    <cellStyle name="Lien hypertexte visité" xfId="996" builtinId="9" hidden="1"/>
    <cellStyle name="Lien hypertexte visité" xfId="998" builtinId="9" hidden="1"/>
    <cellStyle name="Lien hypertexte visité" xfId="1000" builtinId="9" hidden="1"/>
    <cellStyle name="Lien hypertexte visité" xfId="1002" builtinId="9" hidden="1"/>
    <cellStyle name="Lien hypertexte visité" xfId="1004" builtinId="9" hidden="1"/>
    <cellStyle name="Lien hypertexte visité" xfId="1006" builtinId="9" hidden="1"/>
    <cellStyle name="Lien hypertexte visité" xfId="1008" builtinId="9" hidden="1"/>
    <cellStyle name="Lien hypertexte visité" xfId="1010" builtinId="9" hidden="1"/>
    <cellStyle name="Lien hypertexte visité" xfId="1012" builtinId="9" hidden="1"/>
    <cellStyle name="Lien hypertexte visité" xfId="1014" builtinId="9" hidden="1"/>
    <cellStyle name="Lien hypertexte visité" xfId="1016" builtinId="9" hidden="1"/>
    <cellStyle name="Lien hypertexte visité" xfId="1018" builtinId="9" hidden="1"/>
    <cellStyle name="Lien hypertexte visité" xfId="1020" builtinId="9" hidden="1"/>
    <cellStyle name="Lien hypertexte visité" xfId="1022" builtinId="9" hidden="1"/>
    <cellStyle name="Lien hypertexte visité" xfId="1024" builtinId="9" hidden="1"/>
    <cellStyle name="Lien hypertexte visité" xfId="1026" builtinId="9" hidden="1"/>
    <cellStyle name="Lien hypertexte visité" xfId="1028" builtinId="9" hidden="1"/>
    <cellStyle name="Lien hypertexte visité" xfId="1030" builtinId="9" hidden="1"/>
    <cellStyle name="Lien hypertexte visité" xfId="1032" builtinId="9" hidden="1"/>
    <cellStyle name="Lien hypertexte visité" xfId="1034" builtinId="9" hidden="1"/>
    <cellStyle name="Lien hypertexte visité" xfId="1036" builtinId="9" hidden="1"/>
    <cellStyle name="Lien hypertexte visité" xfId="1038" builtinId="9" hidden="1"/>
    <cellStyle name="Lien hypertexte visité" xfId="1040" builtinId="9" hidden="1"/>
    <cellStyle name="Lien hypertexte visité" xfId="1042" builtinId="9" hidden="1"/>
    <cellStyle name="Lien hypertexte visité" xfId="1044" builtinId="9" hidden="1"/>
    <cellStyle name="Lien hypertexte visité" xfId="1046" builtinId="9" hidden="1"/>
    <cellStyle name="Lien hypertexte visité" xfId="1048" builtinId="9" hidden="1"/>
    <cellStyle name="Lien hypertexte visité" xfId="1050" builtinId="9" hidden="1"/>
    <cellStyle name="Lien hypertexte visité" xfId="1052" builtinId="9" hidden="1"/>
    <cellStyle name="Lien hypertexte visité" xfId="1054" builtinId="9" hidden="1"/>
    <cellStyle name="Lien hypertexte visité" xfId="1056" builtinId="9" hidden="1"/>
    <cellStyle name="Lien hypertexte visité" xfId="1058" builtinId="9" hidden="1"/>
    <cellStyle name="Lien hypertexte visité" xfId="1060" builtinId="9" hidden="1"/>
    <cellStyle name="Lien hypertexte visité" xfId="1062" builtinId="9" hidden="1"/>
    <cellStyle name="Lien hypertexte visité" xfId="1064" builtinId="9" hidden="1"/>
    <cellStyle name="Lien hypertexte visité" xfId="1066" builtinId="9" hidden="1"/>
    <cellStyle name="Lien hypertexte visité" xfId="1068" builtinId="9" hidden="1"/>
    <cellStyle name="Lien hypertexte visité" xfId="1070" builtinId="9" hidden="1"/>
    <cellStyle name="Lien hypertexte visité" xfId="1072" builtinId="9" hidden="1"/>
    <cellStyle name="Lien hypertexte visité" xfId="1074" builtinId="9" hidden="1"/>
    <cellStyle name="Lien hypertexte visité" xfId="1076" builtinId="9" hidden="1"/>
    <cellStyle name="Lien hypertexte visité" xfId="1078" builtinId="9" hidden="1"/>
    <cellStyle name="Lien hypertexte visité" xfId="1080" builtinId="9" hidden="1"/>
    <cellStyle name="Lien hypertexte visité" xfId="1082" builtinId="9" hidden="1"/>
    <cellStyle name="Lien hypertexte visité" xfId="1084" builtinId="9" hidden="1"/>
    <cellStyle name="Lien hypertexte visité" xfId="1086" builtinId="9" hidden="1"/>
    <cellStyle name="Lien hypertexte visité" xfId="1088" builtinId="9" hidden="1"/>
    <cellStyle name="Lien hypertexte visité" xfId="1090" builtinId="9" hidden="1"/>
    <cellStyle name="Lien hypertexte visité" xfId="1092" builtinId="9" hidden="1"/>
    <cellStyle name="Lien hypertexte visité" xfId="1094" builtinId="9" hidden="1"/>
    <cellStyle name="Lien hypertexte visité" xfId="1096" builtinId="9" hidden="1"/>
    <cellStyle name="Lien hypertexte visité" xfId="1098" builtinId="9" hidden="1"/>
    <cellStyle name="Lien hypertexte visité" xfId="1100" builtinId="9" hidden="1"/>
    <cellStyle name="Lien hypertexte visité" xfId="1102" builtinId="9" hidden="1"/>
    <cellStyle name="Lien hypertexte visité" xfId="1104" builtinId="9" hidden="1"/>
    <cellStyle name="Lien hypertexte visité" xfId="1106" builtinId="9" hidden="1"/>
    <cellStyle name="Lien hypertexte visité" xfId="1108" builtinId="9" hidden="1"/>
    <cellStyle name="Lien hypertexte visité" xfId="1110" builtinId="9" hidden="1"/>
    <cellStyle name="Lien hypertexte visité" xfId="1112" builtinId="9" hidden="1"/>
    <cellStyle name="Lien hypertexte visité" xfId="1114" builtinId="9" hidden="1"/>
    <cellStyle name="Lien hypertexte visité" xfId="1116" builtinId="9" hidden="1"/>
    <cellStyle name="Lien hypertexte visité" xfId="1118" builtinId="9" hidden="1"/>
    <cellStyle name="Lien hypertexte visité" xfId="1120" builtinId="9" hidden="1"/>
    <cellStyle name="Lien hypertexte visité" xfId="1122" builtinId="9" hidden="1"/>
    <cellStyle name="Lien hypertexte visité" xfId="1124" builtinId="9" hidden="1"/>
    <cellStyle name="Lien hypertexte visité" xfId="1126" builtinId="9" hidden="1"/>
    <cellStyle name="Lien hypertexte visité" xfId="1128" builtinId="9" hidden="1"/>
    <cellStyle name="Lien hypertexte visité" xfId="1130" builtinId="9" hidden="1"/>
    <cellStyle name="Lien hypertexte visité" xfId="1132" builtinId="9" hidden="1"/>
    <cellStyle name="Lien hypertexte visité" xfId="1134" builtinId="9" hidden="1"/>
    <cellStyle name="Lien hypertexte visité" xfId="1136" builtinId="9" hidden="1"/>
    <cellStyle name="Lien hypertexte visité" xfId="1138" builtinId="9" hidden="1"/>
    <cellStyle name="Lien hypertexte visité" xfId="1140" builtinId="9" hidden="1"/>
    <cellStyle name="Lien hypertexte visité" xfId="1142" builtinId="9" hidden="1"/>
    <cellStyle name="Lien hypertexte visité" xfId="1144" builtinId="9" hidden="1"/>
    <cellStyle name="Lien hypertexte visité" xfId="1146" builtinId="9" hidden="1"/>
    <cellStyle name="Lien hypertexte visité" xfId="1148" builtinId="9" hidden="1"/>
    <cellStyle name="Lien hypertexte visité" xfId="1150" builtinId="9" hidden="1"/>
    <cellStyle name="Lien hypertexte visité" xfId="1152" builtinId="9" hidden="1"/>
    <cellStyle name="Lien hypertexte visité" xfId="1154" builtinId="9" hidden="1"/>
    <cellStyle name="Lien hypertexte visité" xfId="1156" builtinId="9" hidden="1"/>
    <cellStyle name="Lien hypertexte visité" xfId="1158" builtinId="9" hidden="1"/>
    <cellStyle name="Lien hypertexte visité" xfId="1160" builtinId="9" hidden="1"/>
    <cellStyle name="Lien hypertexte visité" xfId="1162" builtinId="9" hidden="1"/>
    <cellStyle name="Lien hypertexte visité" xfId="1164" builtinId="9" hidden="1"/>
    <cellStyle name="Lien hypertexte visité" xfId="1166" builtinId="9" hidden="1"/>
    <cellStyle name="Lien hypertexte visité" xfId="1168" builtinId="9" hidden="1"/>
    <cellStyle name="Lien hypertexte visité" xfId="1170" builtinId="9" hidden="1"/>
    <cellStyle name="Lien hypertexte visité" xfId="1172" builtinId="9" hidden="1"/>
    <cellStyle name="Lien hypertexte visité" xfId="1174" builtinId="9" hidden="1"/>
    <cellStyle name="Lien hypertexte visité" xfId="1176" builtinId="9" hidden="1"/>
    <cellStyle name="Lien hypertexte visité" xfId="1178" builtinId="9" hidden="1"/>
    <cellStyle name="Lien hypertexte visité" xfId="1180" builtinId="9" hidden="1"/>
    <cellStyle name="Lien hypertexte visité" xfId="1182" builtinId="9" hidden="1"/>
    <cellStyle name="Lien hypertexte visité" xfId="1184" builtinId="9" hidden="1"/>
    <cellStyle name="Lien hypertexte visité" xfId="1186" builtinId="9" hidden="1"/>
    <cellStyle name="Lien hypertexte visité" xfId="1188" builtinId="9" hidden="1"/>
    <cellStyle name="Lien hypertexte visité" xfId="1190" builtinId="9" hidden="1"/>
    <cellStyle name="Lien hypertexte visité" xfId="1192" builtinId="9" hidden="1"/>
    <cellStyle name="Lien hypertexte visité" xfId="1194" builtinId="9" hidden="1"/>
    <cellStyle name="Lien hypertexte visité" xfId="1196" builtinId="9" hidden="1"/>
    <cellStyle name="Lien hypertexte visité" xfId="1198" builtinId="9" hidden="1"/>
    <cellStyle name="Lien hypertexte visité" xfId="1200" builtinId="9" hidden="1"/>
    <cellStyle name="Lien hypertexte visité" xfId="1202" builtinId="9" hidden="1"/>
    <cellStyle name="Lien hypertexte visité" xfId="1204" builtinId="9" hidden="1"/>
    <cellStyle name="Lien hypertexte visité" xfId="1206" builtinId="9" hidden="1"/>
    <cellStyle name="Lien hypertexte visité" xfId="1208" builtinId="9" hidden="1"/>
    <cellStyle name="Lien hypertexte visité" xfId="1210" builtinId="9" hidden="1"/>
    <cellStyle name="Lien hypertexte visité" xfId="1212" builtinId="9" hidden="1"/>
    <cellStyle name="Lien hypertexte visité" xfId="1214" builtinId="9" hidden="1"/>
    <cellStyle name="Lien hypertexte visité" xfId="1216" builtinId="9" hidden="1"/>
    <cellStyle name="Lien hypertexte visité" xfId="1218" builtinId="9" hidden="1"/>
    <cellStyle name="Lien hypertexte visité" xfId="1220" builtinId="9" hidden="1"/>
    <cellStyle name="Lien hypertexte visité" xfId="1222" builtinId="9" hidden="1"/>
    <cellStyle name="Lien hypertexte visité" xfId="1224" builtinId="9" hidden="1"/>
    <cellStyle name="Lien hypertexte visité" xfId="1226" builtinId="9" hidden="1"/>
    <cellStyle name="Lien hypertexte visité" xfId="1228" builtinId="9" hidden="1"/>
    <cellStyle name="Lien hypertexte visité" xfId="1230" builtinId="9" hidden="1"/>
    <cellStyle name="Lien hypertexte visité" xfId="1232" builtinId="9" hidden="1"/>
    <cellStyle name="Lien hypertexte visité" xfId="1234" builtinId="9" hidden="1"/>
    <cellStyle name="Lien hypertexte visité" xfId="1236" builtinId="9" hidden="1"/>
    <cellStyle name="Lien hypertexte visité" xfId="1238" builtinId="9" hidden="1"/>
    <cellStyle name="Lien hypertexte visité" xfId="1240" builtinId="9" hidden="1"/>
    <cellStyle name="Lien hypertexte visité" xfId="1242" builtinId="9" hidden="1"/>
    <cellStyle name="Lien hypertexte visité" xfId="1244" builtinId="9" hidden="1"/>
    <cellStyle name="Lien hypertexte visité" xfId="1246" builtinId="9" hidden="1"/>
    <cellStyle name="Lien hypertexte visité" xfId="1248" builtinId="9" hidden="1"/>
    <cellStyle name="Lien hypertexte visité" xfId="1250" builtinId="9" hidden="1"/>
    <cellStyle name="Lien hypertexte visité" xfId="1252" builtinId="9" hidden="1"/>
    <cellStyle name="Lien hypertexte visité" xfId="1254" builtinId="9" hidden="1"/>
    <cellStyle name="Lien hypertexte visité" xfId="1256" builtinId="9" hidden="1"/>
    <cellStyle name="Lien hypertexte visité" xfId="1258" builtinId="9" hidden="1"/>
    <cellStyle name="Lien hypertexte visité" xfId="1260" builtinId="9" hidden="1"/>
    <cellStyle name="Lien hypertexte visité" xfId="1262" builtinId="9" hidden="1"/>
    <cellStyle name="Lien hypertexte visité" xfId="1264" builtinId="9" hidden="1"/>
    <cellStyle name="Lien hypertexte visité" xfId="1266" builtinId="9" hidden="1"/>
    <cellStyle name="Lien hypertexte visité" xfId="1268" builtinId="9" hidden="1"/>
    <cellStyle name="Lien hypertexte visité" xfId="1270" builtinId="9" hidden="1"/>
    <cellStyle name="Lien hypertexte visité" xfId="1272" builtinId="9" hidden="1"/>
    <cellStyle name="Lien hypertexte visité" xfId="1274" builtinId="9" hidden="1"/>
    <cellStyle name="Lien hypertexte visité" xfId="1276" builtinId="9" hidden="1"/>
    <cellStyle name="Lien hypertexte visité" xfId="1278" builtinId="9" hidden="1"/>
    <cellStyle name="Lien hypertexte visité" xfId="1280" builtinId="9" hidden="1"/>
    <cellStyle name="Lien hypertexte visité" xfId="1282" builtinId="9" hidden="1"/>
    <cellStyle name="Lien hypertexte visité" xfId="1284" builtinId="9" hidden="1"/>
    <cellStyle name="Lien hypertexte visité" xfId="1286" builtinId="9" hidden="1"/>
    <cellStyle name="Lien hypertexte visité" xfId="1288" builtinId="9" hidden="1"/>
    <cellStyle name="Lien hypertexte visité" xfId="1290" builtinId="9" hidden="1"/>
    <cellStyle name="Lien hypertexte visité" xfId="1292" builtinId="9" hidden="1"/>
    <cellStyle name="Lien hypertexte visité" xfId="1294" builtinId="9" hidden="1"/>
    <cellStyle name="Lien hypertexte visité" xfId="1296" builtinId="9" hidden="1"/>
    <cellStyle name="Lien hypertexte visité" xfId="1298" builtinId="9" hidden="1"/>
    <cellStyle name="Lien hypertexte visité" xfId="1300" builtinId="9" hidden="1"/>
    <cellStyle name="Lien hypertexte visité" xfId="1302" builtinId="9" hidden="1"/>
    <cellStyle name="Lien hypertexte visité" xfId="1304" builtinId="9" hidden="1"/>
    <cellStyle name="Lien hypertexte visité" xfId="1306" builtinId="9" hidden="1"/>
    <cellStyle name="Lien hypertexte visité" xfId="1308" builtinId="9" hidden="1"/>
    <cellStyle name="Lien hypertexte visité" xfId="1310" builtinId="9" hidden="1"/>
    <cellStyle name="Lien hypertexte visité" xfId="1312" builtinId="9" hidden="1"/>
    <cellStyle name="Lien hypertexte visité" xfId="1314" builtinId="9" hidden="1"/>
    <cellStyle name="Lien hypertexte visité" xfId="1316" builtinId="9" hidden="1"/>
    <cellStyle name="Lien hypertexte visité" xfId="1318" builtinId="9" hidden="1"/>
    <cellStyle name="Lien hypertexte visité" xfId="1320" builtinId="9" hidden="1"/>
    <cellStyle name="Lien hypertexte visité" xfId="1322" builtinId="9" hidden="1"/>
    <cellStyle name="Lien hypertexte visité" xfId="1324" builtinId="9" hidden="1"/>
    <cellStyle name="Lien hypertexte visité" xfId="1326" builtinId="9" hidden="1"/>
    <cellStyle name="Lien hypertexte visité" xfId="1328" builtinId="9" hidden="1"/>
    <cellStyle name="Lien hypertexte visité" xfId="1330" builtinId="9" hidden="1"/>
    <cellStyle name="Lien hypertexte visité" xfId="1332" builtinId="9" hidden="1"/>
    <cellStyle name="Lien hypertexte visité" xfId="1334" builtinId="9" hidden="1"/>
    <cellStyle name="Lien hypertexte visité" xfId="1336" builtinId="9" hidden="1"/>
    <cellStyle name="Lien hypertexte visité" xfId="1338" builtinId="9" hidden="1"/>
    <cellStyle name="Lien hypertexte visité" xfId="1340" builtinId="9" hidden="1"/>
    <cellStyle name="Lien hypertexte visité" xfId="1342" builtinId="9" hidden="1"/>
    <cellStyle name="Lien hypertexte visité" xfId="1344" builtinId="9" hidden="1"/>
    <cellStyle name="Lien hypertexte visité" xfId="1346" builtinId="9" hidden="1"/>
    <cellStyle name="Lien hypertexte visité" xfId="1348" builtinId="9" hidden="1"/>
    <cellStyle name="Lien hypertexte visité" xfId="1350" builtinId="9" hidden="1"/>
    <cellStyle name="Lien hypertexte visité" xfId="1352" builtinId="9" hidden="1"/>
    <cellStyle name="Lien hypertexte visité" xfId="1354" builtinId="9" hidden="1"/>
    <cellStyle name="Lien hypertexte visité" xfId="1356" builtinId="9" hidden="1"/>
    <cellStyle name="Lien hypertexte visité" xfId="1358" builtinId="9" hidden="1"/>
    <cellStyle name="Lien hypertexte visité" xfId="1360" builtinId="9" hidden="1"/>
    <cellStyle name="Lien hypertexte visité" xfId="1362" builtinId="9" hidden="1"/>
    <cellStyle name="Lien hypertexte visité" xfId="1364" builtinId="9" hidden="1"/>
    <cellStyle name="Lien hypertexte visité" xfId="1366" builtinId="9" hidden="1"/>
    <cellStyle name="Lien hypertexte visité" xfId="1368" builtinId="9" hidden="1"/>
    <cellStyle name="Lien hypertexte visité" xfId="1370" builtinId="9" hidden="1"/>
    <cellStyle name="Lien hypertexte visité" xfId="1372" builtinId="9" hidden="1"/>
    <cellStyle name="Lien hypertexte visité" xfId="1374" builtinId="9" hidden="1"/>
    <cellStyle name="Lien hypertexte visité" xfId="1376" builtinId="9" hidden="1"/>
    <cellStyle name="Lien hypertexte visité" xfId="1378" builtinId="9" hidden="1"/>
    <cellStyle name="Lien hypertexte visité" xfId="1380" builtinId="9" hidden="1"/>
    <cellStyle name="Lien hypertexte visité" xfId="1382" builtinId="9" hidden="1"/>
    <cellStyle name="Lien hypertexte visité" xfId="1384" builtinId="9" hidden="1"/>
    <cellStyle name="Lien hypertexte visité" xfId="1386" builtinId="9" hidden="1"/>
    <cellStyle name="Lien hypertexte visité" xfId="1388" builtinId="9" hidden="1"/>
    <cellStyle name="Lien hypertexte visité" xfId="1390" builtinId="9" hidden="1"/>
    <cellStyle name="Lien hypertexte visité" xfId="1392" builtinId="9" hidden="1"/>
    <cellStyle name="Lien hypertexte visité" xfId="1394" builtinId="9" hidden="1"/>
    <cellStyle name="Lien hypertexte visité" xfId="1396" builtinId="9" hidden="1"/>
    <cellStyle name="Lien hypertexte visité" xfId="1398" builtinId="9" hidden="1"/>
    <cellStyle name="Lien hypertexte visité" xfId="1400" builtinId="9" hidden="1"/>
    <cellStyle name="Lien hypertexte visité" xfId="1402" builtinId="9" hidden="1"/>
    <cellStyle name="Lien hypertexte visité" xfId="1404" builtinId="9" hidden="1"/>
    <cellStyle name="Lien hypertexte visité" xfId="1406" builtinId="9" hidden="1"/>
    <cellStyle name="Lien hypertexte visité" xfId="1408" builtinId="9" hidden="1"/>
    <cellStyle name="Lien hypertexte visité" xfId="1410" builtinId="9" hidden="1"/>
    <cellStyle name="Lien hypertexte visité" xfId="1412" builtinId="9" hidden="1"/>
    <cellStyle name="Lien hypertexte visité" xfId="1414" builtinId="9" hidden="1"/>
    <cellStyle name="Lien hypertexte visité" xfId="1416" builtinId="9" hidden="1"/>
    <cellStyle name="Lien hypertexte visité" xfId="1418" builtinId="9" hidden="1"/>
    <cellStyle name="Lien hypertexte visité" xfId="1420" builtinId="9" hidden="1"/>
    <cellStyle name="Lien hypertexte visité" xfId="1422" builtinId="9" hidden="1"/>
    <cellStyle name="Lien hypertexte visité" xfId="1424" builtinId="9" hidden="1"/>
    <cellStyle name="Lien hypertexte visité" xfId="1426" builtinId="9" hidden="1"/>
    <cellStyle name="Lien hypertexte visité" xfId="1428" builtinId="9" hidden="1"/>
    <cellStyle name="Lien hypertexte visité" xfId="1430" builtinId="9" hidden="1"/>
    <cellStyle name="Lien hypertexte visité" xfId="1432" builtinId="9" hidden="1"/>
    <cellStyle name="Lien hypertexte visité" xfId="1434" builtinId="9" hidden="1"/>
    <cellStyle name="Lien hypertexte visité" xfId="1436" builtinId="9" hidden="1"/>
    <cellStyle name="Lien hypertexte visité" xfId="1438" builtinId="9" hidden="1"/>
    <cellStyle name="Lien hypertexte visité" xfId="1440" builtinId="9" hidden="1"/>
    <cellStyle name="Lien hypertexte visité" xfId="1442" builtinId="9" hidden="1"/>
    <cellStyle name="Lien hypertexte visité" xfId="1444" builtinId="9" hidden="1"/>
    <cellStyle name="Lien hypertexte visité" xfId="1446" builtinId="9" hidden="1"/>
    <cellStyle name="Lien hypertexte visité" xfId="1448" builtinId="9" hidden="1"/>
    <cellStyle name="Lien hypertexte visité" xfId="1450" builtinId="9" hidden="1"/>
    <cellStyle name="Lien hypertexte visité" xfId="1452" builtinId="9" hidden="1"/>
    <cellStyle name="Lien hypertexte visité" xfId="1454" builtinId="9" hidden="1"/>
    <cellStyle name="Lien hypertexte visité" xfId="1456" builtinId="9" hidden="1"/>
    <cellStyle name="Lien hypertexte visité" xfId="1458" builtinId="9" hidden="1"/>
    <cellStyle name="Lien hypertexte visité" xfId="1460" builtinId="9" hidden="1"/>
    <cellStyle name="Lien hypertexte visité" xfId="1462" builtinId="9" hidden="1"/>
    <cellStyle name="Lien hypertexte visité" xfId="1464" builtinId="9" hidden="1"/>
    <cellStyle name="Lien hypertexte visité" xfId="1466" builtinId="9" hidden="1"/>
    <cellStyle name="Lien hypertexte visité" xfId="1468" builtinId="9" hidden="1"/>
    <cellStyle name="Lien hypertexte visité" xfId="1470" builtinId="9" hidden="1"/>
    <cellStyle name="Lien hypertexte visité" xfId="1472" builtinId="9" hidden="1"/>
    <cellStyle name="Lien hypertexte visité" xfId="1474" builtinId="9" hidden="1"/>
    <cellStyle name="Lien hypertexte visité" xfId="1476" builtinId="9" hidden="1"/>
    <cellStyle name="Lien hypertexte visité" xfId="1478" builtinId="9" hidden="1"/>
    <cellStyle name="Lien hypertexte visité" xfId="1480" builtinId="9" hidden="1"/>
    <cellStyle name="Lien hypertexte visité" xfId="1482" builtinId="9" hidden="1"/>
    <cellStyle name="Lien hypertexte visité" xfId="1484" builtinId="9" hidden="1"/>
    <cellStyle name="Lien hypertexte visité" xfId="1486" builtinId="9" hidden="1"/>
    <cellStyle name="Lien hypertexte visité" xfId="1488" builtinId="9" hidden="1"/>
    <cellStyle name="Lien hypertexte visité" xfId="1490" builtinId="9" hidden="1"/>
    <cellStyle name="Lien hypertexte visité" xfId="1492" builtinId="9" hidden="1"/>
    <cellStyle name="Lien hypertexte visité" xfId="1494" builtinId="9" hidden="1"/>
    <cellStyle name="Lien hypertexte visité" xfId="1496" builtinId="9" hidden="1"/>
    <cellStyle name="Lien hypertexte visité" xfId="1498" builtinId="9" hidden="1"/>
    <cellStyle name="Lien hypertexte visité" xfId="1500" builtinId="9" hidden="1"/>
    <cellStyle name="Lien hypertexte visité" xfId="1502" builtinId="9" hidden="1"/>
    <cellStyle name="Lien hypertexte visité" xfId="1504" builtinId="9" hidden="1"/>
    <cellStyle name="Lien hypertexte visité" xfId="1506" builtinId="9" hidden="1"/>
    <cellStyle name="Lien hypertexte visité" xfId="1508" builtinId="9" hidden="1"/>
    <cellStyle name="Lien hypertexte visité" xfId="1510" builtinId="9" hidden="1"/>
    <cellStyle name="Lien hypertexte visité" xfId="1512" builtinId="9" hidden="1"/>
    <cellStyle name="Lien hypertexte visité" xfId="1514" builtinId="9" hidden="1"/>
    <cellStyle name="Lien hypertexte visité" xfId="1516" builtinId="9" hidden="1"/>
    <cellStyle name="Lien hypertexte visité" xfId="1518" builtinId="9" hidden="1"/>
    <cellStyle name="Lien hypertexte visité" xfId="1520" builtinId="9" hidden="1"/>
    <cellStyle name="Lien hypertexte visité" xfId="1522" builtinId="9" hidden="1"/>
    <cellStyle name="Lien hypertexte visité" xfId="1524" builtinId="9" hidden="1"/>
    <cellStyle name="Lien hypertexte visité" xfId="1526" builtinId="9" hidden="1"/>
    <cellStyle name="Lien hypertexte visité" xfId="1528" builtinId="9" hidden="1"/>
    <cellStyle name="Lien hypertexte visité" xfId="1530" builtinId="9" hidden="1"/>
    <cellStyle name="Lien hypertexte visité" xfId="1532" builtinId="9" hidden="1"/>
    <cellStyle name="Lien hypertexte visité" xfId="1534" builtinId="9" hidden="1"/>
    <cellStyle name="Lien hypertexte visité" xfId="1536" builtinId="9" hidden="1"/>
    <cellStyle name="Lien hypertexte visité" xfId="1538" builtinId="9" hidden="1"/>
    <cellStyle name="Lien hypertexte visité" xfId="1540" builtinId="9" hidden="1"/>
    <cellStyle name="Lien hypertexte visité" xfId="1542" builtinId="9" hidden="1"/>
    <cellStyle name="Lien hypertexte visité" xfId="1544" builtinId="9" hidden="1"/>
    <cellStyle name="Lien hypertexte visité" xfId="1546" builtinId="9" hidden="1"/>
    <cellStyle name="Lien hypertexte visité" xfId="1548" builtinId="9" hidden="1"/>
    <cellStyle name="Lien hypertexte visité" xfId="1550" builtinId="9" hidden="1"/>
    <cellStyle name="Lien hypertexte visité" xfId="1552" builtinId="9" hidden="1"/>
    <cellStyle name="Lien hypertexte visité" xfId="1554" builtinId="9" hidden="1"/>
    <cellStyle name="Lien hypertexte visité" xfId="1556" builtinId="9" hidden="1"/>
    <cellStyle name="Lien hypertexte visité" xfId="1558" builtinId="9" hidden="1"/>
    <cellStyle name="Lien hypertexte visité" xfId="1560" builtinId="9" hidden="1"/>
    <cellStyle name="Lien hypertexte visité" xfId="1562" builtinId="9" hidden="1"/>
    <cellStyle name="Lien hypertexte visité" xfId="1564" builtinId="9" hidden="1"/>
    <cellStyle name="Lien hypertexte visité" xfId="1566" builtinId="9" hidden="1"/>
    <cellStyle name="Lien hypertexte visité" xfId="1568" builtinId="9" hidden="1"/>
    <cellStyle name="Lien hypertexte visité" xfId="1570" builtinId="9" hidden="1"/>
    <cellStyle name="Lien hypertexte visité" xfId="1572" builtinId="9" hidden="1"/>
    <cellStyle name="Lien hypertexte visité" xfId="1574" builtinId="9" hidden="1"/>
    <cellStyle name="Lien hypertexte visité" xfId="1576" builtinId="9" hidden="1"/>
    <cellStyle name="Lien hypertexte visité" xfId="1578" builtinId="9" hidden="1"/>
    <cellStyle name="Lien hypertexte visité" xfId="1580" builtinId="9" hidden="1"/>
    <cellStyle name="Lien hypertexte visité" xfId="1582" builtinId="9" hidden="1"/>
    <cellStyle name="Lien hypertexte visité" xfId="1584" builtinId="9" hidden="1"/>
    <cellStyle name="Lien hypertexte visité" xfId="1586" builtinId="9" hidden="1"/>
    <cellStyle name="Lien hypertexte visité" xfId="1588" builtinId="9" hidden="1"/>
    <cellStyle name="Lien hypertexte visité" xfId="1590" builtinId="9" hidden="1"/>
    <cellStyle name="Lien hypertexte visité" xfId="1592" builtinId="9" hidden="1"/>
    <cellStyle name="Lien hypertexte visité" xfId="1594" builtinId="9" hidden="1"/>
    <cellStyle name="Lien hypertexte visité" xfId="1596" builtinId="9" hidden="1"/>
    <cellStyle name="Lien hypertexte visité" xfId="1598" builtinId="9" hidden="1"/>
    <cellStyle name="Lien hypertexte visité" xfId="1600" builtinId="9" hidden="1"/>
    <cellStyle name="Lien hypertexte visité" xfId="1602" builtinId="9" hidden="1"/>
    <cellStyle name="Lien hypertexte visité" xfId="1604" builtinId="9" hidden="1"/>
    <cellStyle name="Lien hypertexte visité" xfId="1606" builtinId="9" hidden="1"/>
    <cellStyle name="Lien hypertexte visité" xfId="1608" builtinId="9" hidden="1"/>
    <cellStyle name="Lien hypertexte visité" xfId="1610" builtinId="9" hidden="1"/>
    <cellStyle name="Lien hypertexte visité" xfId="1612" builtinId="9" hidden="1"/>
    <cellStyle name="Lien hypertexte visité" xfId="1614" builtinId="9" hidden="1"/>
    <cellStyle name="Lien hypertexte visité" xfId="1616" builtinId="9" hidden="1"/>
    <cellStyle name="Lien hypertexte visité" xfId="1618" builtinId="9" hidden="1"/>
    <cellStyle name="Lien hypertexte visité" xfId="1620" builtinId="9" hidden="1"/>
    <cellStyle name="Lien hypertexte visité" xfId="1622" builtinId="9" hidden="1"/>
    <cellStyle name="Lien hypertexte visité" xfId="1624" builtinId="9" hidden="1"/>
    <cellStyle name="Lien hypertexte visité" xfId="1626" builtinId="9" hidden="1"/>
    <cellStyle name="Lien hypertexte visité" xfId="1628" builtinId="9" hidden="1"/>
    <cellStyle name="Lien hypertexte visité" xfId="1630" builtinId="9" hidden="1"/>
    <cellStyle name="Lien hypertexte visité" xfId="1632" builtinId="9" hidden="1"/>
    <cellStyle name="Lien hypertexte visité" xfId="1634" builtinId="9" hidden="1"/>
    <cellStyle name="Lien hypertexte visité" xfId="1636" builtinId="9" hidden="1"/>
    <cellStyle name="Lien hypertexte visité" xfId="1638" builtinId="9" hidden="1"/>
    <cellStyle name="Lien hypertexte visité" xfId="1640" builtinId="9" hidden="1"/>
    <cellStyle name="Lien hypertexte visité" xfId="1642" builtinId="9" hidden="1"/>
    <cellStyle name="Lien hypertexte visité" xfId="1644" builtinId="9" hidden="1"/>
    <cellStyle name="Lien hypertexte visité" xfId="1646" builtinId="9" hidden="1"/>
    <cellStyle name="Lien hypertexte visité" xfId="1648" builtinId="9" hidden="1"/>
    <cellStyle name="Lien hypertexte visité" xfId="1650" builtinId="9" hidden="1"/>
    <cellStyle name="Lien hypertexte visité" xfId="1652" builtinId="9" hidden="1"/>
    <cellStyle name="Lien hypertexte visité" xfId="1654" builtinId="9" hidden="1"/>
    <cellStyle name="Lien hypertexte visité" xfId="1656" builtinId="9" hidden="1"/>
    <cellStyle name="Lien hypertexte visité" xfId="1658" builtinId="9" hidden="1"/>
    <cellStyle name="Lien hypertexte visité" xfId="1660" builtinId="9" hidden="1"/>
    <cellStyle name="Lien hypertexte visité" xfId="1662" builtinId="9" hidden="1"/>
    <cellStyle name="Lien hypertexte visité" xfId="1664" builtinId="9" hidden="1"/>
    <cellStyle name="Lien hypertexte visité" xfId="1666" builtinId="9" hidden="1"/>
    <cellStyle name="Lien hypertexte visité" xfId="1668" builtinId="9" hidden="1"/>
    <cellStyle name="Lien hypertexte visité" xfId="1670" builtinId="9" hidden="1"/>
    <cellStyle name="Milliers" xfId="1" builtinId="3"/>
    <cellStyle name="Neutre" xfId="5"/>
    <cellStyle name="No Entry Zone" xfId="22"/>
    <cellStyle name="NO Format" xfId="23"/>
    <cellStyle name="Normal" xfId="0" builtinId="0" customBuiltin="1"/>
    <cellStyle name="Normal 2" xfId="31"/>
    <cellStyle name="Normal 2 2" xfId="32"/>
    <cellStyle name="Normal 2 3" xfId="64"/>
    <cellStyle name="Note" xfId="13"/>
    <cellStyle name="Pourcentage" xfId="78" builtinId="5"/>
    <cellStyle name="Satisfaisant" xfId="57"/>
    <cellStyle name="Sortie" xfId="58"/>
    <cellStyle name="Tbl_Classic" xfId="77"/>
    <cellStyle name="Texte explicatif" xfId="59"/>
    <cellStyle name="Titre" xfId="6"/>
    <cellStyle name="Titre 1" xfId="60"/>
    <cellStyle name="Titre 2" xfId="61"/>
    <cellStyle name="Titre 3" xfId="62"/>
    <cellStyle name="Titre 4" xfId="63"/>
    <cellStyle name="Titre ColForm" xfId="25"/>
    <cellStyle name="Titre_1" xfId="26"/>
    <cellStyle name="Titre_2" xfId="65"/>
    <cellStyle name="Titre_2'" xfId="28"/>
    <cellStyle name="Titre_Tbl" xfId="27"/>
    <cellStyle name="Titre_Tbl 2" xfId="66"/>
    <cellStyle name="Vérification" xfId="7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6F6E69"/>
      <rgbColor rgb="0000FF00"/>
      <rgbColor rgb="000000FF"/>
      <rgbColor rgb="00FFFF00"/>
      <rgbColor rgb="00FF00FF"/>
      <rgbColor rgb="0000FFFF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externalLink" Target="externalLinks/externalLink2.xml"/><Relationship Id="rId15" Type="http://schemas.openxmlformats.org/officeDocument/2006/relationships/externalLink" Target="externalLinks/externalLink3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</c:spPr>
          </c:dPt>
          <c:dPt>
            <c:idx val="2"/>
            <c:bubble3D val="0"/>
            <c:spPr>
              <a:solidFill>
                <a:srgbClr val="0000FF"/>
              </a:solidFill>
              <a:ln>
                <a:noFill/>
              </a:ln>
            </c:spPr>
          </c:dPt>
          <c:dPt>
            <c:idx val="3"/>
            <c:bubble3D val="0"/>
            <c:spPr>
              <a:solidFill>
                <a:srgbClr val="008000"/>
              </a:solidFill>
              <a:ln>
                <a:noFill/>
              </a:ln>
            </c:spPr>
          </c:dPt>
          <c:dPt>
            <c:idx val="4"/>
            <c:bubble3D val="0"/>
            <c:spPr>
              <a:solidFill>
                <a:schemeClr val="accent6"/>
              </a:solidFill>
            </c:spPr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dPt>
            <c:idx val="7"/>
            <c:bubble3D val="0"/>
            <c:spPr>
              <a:solidFill>
                <a:schemeClr val="bg1">
                  <a:lumMod val="85000"/>
                </a:schemeClr>
              </a:solidFill>
            </c:spPr>
          </c:dPt>
          <c:dPt>
            <c:idx val="8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9"/>
            <c:bubble3D val="0"/>
            <c:explosion val="3"/>
            <c:spPr>
              <a:solidFill>
                <a:srgbClr val="FFFF00"/>
              </a:solidFill>
            </c:spPr>
          </c:dPt>
          <c:dLbls>
            <c:dLbl>
              <c:idx val="0"/>
              <c:layout>
                <c:manualLayout>
                  <c:x val="-0.0457254905089008"/>
                  <c:y val="0.094949613428723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0780917158829126"/>
                  <c:y val="-0.041379568752110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00844312469899392"/>
                  <c:y val="0.005910569043251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.0743601555642194"/>
                  <c:y val="-0.077823927552998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0799363903078479"/>
                  <c:y val="0.043657733904073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0305182272113741"/>
                  <c:y val="0.09228023409549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latin typeface="Arial Narrow"/>
                    <a:cs typeface="Arial Narrow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Res_Benthos_Nom!$F$39:$F$48</c:f>
              <c:strCache>
                <c:ptCount val="10"/>
                <c:pt idx="0">
                  <c:v>HC</c:v>
                </c:pt>
                <c:pt idx="1">
                  <c:v>SC</c:v>
                </c:pt>
                <c:pt idx="2">
                  <c:v>DC</c:v>
                </c:pt>
                <c:pt idx="3">
                  <c:v>FS</c:v>
                </c:pt>
                <c:pt idx="4">
                  <c:v>SP</c:v>
                </c:pt>
                <c:pt idx="5">
                  <c:v>RC</c:v>
                </c:pt>
                <c:pt idx="6">
                  <c:v>RB</c:v>
                </c:pt>
                <c:pt idx="7">
                  <c:v>SD</c:v>
                </c:pt>
                <c:pt idx="8">
                  <c:v>SI</c:v>
                </c:pt>
                <c:pt idx="9">
                  <c:v>OT</c:v>
                </c:pt>
              </c:strCache>
            </c:strRef>
          </c:cat>
          <c:val>
            <c:numRef>
              <c:f>Res_Benthos_Nom!$L$39:$L$48</c:f>
              <c:numCache>
                <c:formatCode>0%</c:formatCode>
                <c:ptCount val="10"/>
                <c:pt idx="0">
                  <c:v>0.2875</c:v>
                </c:pt>
                <c:pt idx="1">
                  <c:v>0.00625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0.6625</c:v>
                </c:pt>
                <c:pt idx="6">
                  <c:v>0.0125</c:v>
                </c:pt>
                <c:pt idx="7">
                  <c:v>0.03125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layout>
        <c:manualLayout>
          <c:xMode val="edge"/>
          <c:yMode val="edge"/>
          <c:x val="0.837874057595722"/>
          <c:y val="0.0724381580212056"/>
          <c:w val="0.092009010684688"/>
          <c:h val="0.839218186036889"/>
        </c:manualLayout>
      </c:layout>
      <c:overlay val="0"/>
      <c:txPr>
        <a:bodyPr/>
        <a:lstStyle/>
        <a:p>
          <a:pPr rtl="0">
            <a:defRPr lang="en-US" sz="1200">
              <a:latin typeface="Arial Narrow"/>
              <a:cs typeface="Arial Narrow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>
      <a:solidFill>
        <a:srgbClr val="FFFFFF"/>
      </a:solidFill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Res_Benthos_Nom!$O$80</c:f>
              <c:strCache>
                <c:ptCount val="1"/>
                <c:pt idx="0">
                  <c:v>HCB</c:v>
                </c:pt>
              </c:strCache>
            </c:strRef>
          </c:tx>
          <c:spPr>
            <a:solidFill>
              <a:srgbClr val="901B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Res_Benthos_Nom!$O$81:$O$102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1"/>
          <c:order val="1"/>
          <c:tx>
            <c:strRef>
              <c:f>Res_Benthos_Nom!$P$80</c:f>
              <c:strCache>
                <c:ptCount val="1"/>
                <c:pt idx="0">
                  <c:v>HCM</c:v>
                </c:pt>
              </c:strCache>
            </c:strRef>
          </c:tx>
          <c:spPr>
            <a:solidFill>
              <a:srgbClr val="E355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Res_Benthos_Nom!$P$81:$P$102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2"/>
          <c:order val="2"/>
          <c:tx>
            <c:strRef>
              <c:f>Res_Benthos_Nom!$Q$80</c:f>
              <c:strCache>
                <c:ptCount val="1"/>
                <c:pt idx="0">
                  <c:v>HCO</c:v>
                </c:pt>
              </c:strCache>
            </c:strRef>
          </c:tx>
          <c:spPr>
            <a:solidFill>
              <a:srgbClr val="D99BFE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Res_Benthos_Nom!$Q$81:$Q$102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3"/>
          <c:order val="3"/>
          <c:tx>
            <c:strRef>
              <c:f>Res_Benthos_Nom!$R$80</c:f>
              <c:strCache>
                <c:ptCount val="1"/>
                <c:pt idx="0">
                  <c:v>HCT</c:v>
                </c:pt>
              </c:strCache>
            </c:strRef>
          </c:tx>
          <c:spPr>
            <a:solidFill>
              <a:srgbClr val="FFC0F6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Res_Benthos_Nom!$R$81:$R$102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4"/>
          <c:order val="4"/>
          <c:tx>
            <c:strRef>
              <c:f>Res_Benthos_Nom!$S$80</c:f>
              <c:strCache>
                <c:ptCount val="1"/>
                <c:pt idx="0">
                  <c:v>SC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Res_Benthos_Nom!$S$81:$S$102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5"/>
          <c:order val="5"/>
          <c:tx>
            <c:strRef>
              <c:f>Res_Benthos_Nom!$T$80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rgbClr val="3366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Res_Benthos_Nom!$T$81:$T$102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6"/>
          <c:order val="6"/>
          <c:tx>
            <c:strRef>
              <c:f>Res_Benthos_Nom!$U$80</c:f>
              <c:strCache>
                <c:ptCount val="1"/>
                <c:pt idx="0">
                  <c:v>FS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Res_Benthos_Nom!$U$81:$U$102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7"/>
          <c:order val="7"/>
          <c:tx>
            <c:strRef>
              <c:f>Res_Benthos_Nom!$V$80</c:f>
              <c:strCache>
                <c:ptCount val="1"/>
                <c:pt idx="0">
                  <c:v>SP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Res_Benthos_Nom!$V$81:$V$102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8"/>
          <c:order val="8"/>
          <c:tx>
            <c:strRef>
              <c:f>Res_Benthos_Nom!$W$80</c:f>
              <c:strCache>
                <c:ptCount val="1"/>
                <c:pt idx="0">
                  <c:v>RC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Res_Benthos_Nom!$W$81:$W$102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9"/>
          <c:order val="9"/>
          <c:tx>
            <c:strRef>
              <c:f>Res_Benthos_Nom!$X$80</c:f>
              <c:strCache>
                <c:ptCount val="1"/>
                <c:pt idx="0">
                  <c:v>RB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Res_Benthos_Nom!$X$81:$X$102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10"/>
          <c:order val="10"/>
          <c:tx>
            <c:strRef>
              <c:f>Res_Benthos_Nom!$Y$80</c:f>
              <c:strCache>
                <c:ptCount val="1"/>
                <c:pt idx="0">
                  <c:v>SD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Res_Benthos_Nom!$Y$81:$Y$102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11"/>
          <c:order val="11"/>
          <c:tx>
            <c:strRef>
              <c:f>Res_Benthos_Nom!$Z$80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Res_Benthos_Nom!$Z$81:$Z$102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12"/>
          <c:order val="12"/>
          <c:tx>
            <c:strRef>
              <c:f>Res_Benthos_Nom!$AA$80</c:f>
              <c:strCache>
                <c:ptCount val="1"/>
                <c:pt idx="0">
                  <c:v>OT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Res_Benthos_Nom!$AA$81:$AA$102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42689656"/>
        <c:axId val="-2143699272"/>
      </c:barChart>
      <c:catAx>
        <c:axId val="-2142689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400000"/>
          <a:lstStyle/>
          <a:p>
            <a:pPr>
              <a:defRPr sz="1100" b="1"/>
            </a:pPr>
            <a:endParaRPr lang="fr-FR"/>
          </a:p>
        </c:txPr>
        <c:crossAx val="-2143699272"/>
        <c:crosses val="autoZero"/>
        <c:auto val="1"/>
        <c:lblAlgn val="ctr"/>
        <c:lblOffset val="100"/>
        <c:noMultiLvlLbl val="0"/>
      </c:catAx>
      <c:valAx>
        <c:axId val="-2143699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fr-FR" sz="1200"/>
                  <a:t>Taux de recouvrement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fr-FR"/>
          </a:p>
        </c:txPr>
        <c:crossAx val="-2142689656"/>
        <c:crosses val="autoZero"/>
        <c:crossBetween val="between"/>
      </c:valAx>
      <c:spPr>
        <a:ln>
          <a:solidFill>
            <a:schemeClr val="bg1">
              <a:lumMod val="7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 Narrow"/>
          <a:cs typeface="Arial Narrow"/>
        </a:defRPr>
      </a:pPr>
      <a:endParaRPr lang="fr-FR"/>
    </a:p>
  </c:tx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Res_Benthos_Nom!$AI$80</c:f>
              <c:strCache>
                <c:ptCount val="1"/>
                <c:pt idx="0">
                  <c:v>%CV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100000"/>
                    <a:shade val="100000"/>
                    <a:satMod val="130000"/>
                  </a:schemeClr>
                </a:gs>
                <a:gs pos="100000">
                  <a:schemeClr val="accent4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errBars>
            <c:errBarType val="both"/>
            <c:errValType val="cust"/>
            <c:noEndCap val="0"/>
            <c:plus>
              <c:numRef>
                <c:f>Res_Benthos_Nom!$AR$81:$AR$101</c:f>
                <c:numCache>
                  <c:formatCode>General</c:formatCode>
                  <c:ptCount val="12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</c:numCache>
              </c:numRef>
            </c:plus>
            <c:minus>
              <c:numRef>
                <c:f>Res_Benthos_Nom!$AR$81:$AR$101</c:f>
                <c:numCache>
                  <c:formatCode>General</c:formatCode>
                  <c:ptCount val="12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</c:numCache>
              </c:numRef>
            </c:minus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Res_Benthos_Nom!$AI$81:$AI$102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43664520"/>
        <c:axId val="-2143670712"/>
      </c:barChart>
      <c:catAx>
        <c:axId val="-214366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400000"/>
          <a:lstStyle/>
          <a:p>
            <a:pPr>
              <a:defRPr lang="en-US" sz="1100" b="1" i="0">
                <a:latin typeface="Arial Narrow"/>
                <a:cs typeface="Arial Narrow"/>
              </a:defRPr>
            </a:pPr>
            <a:endParaRPr lang="fr-FR"/>
          </a:p>
        </c:txPr>
        <c:crossAx val="-2143670712"/>
        <c:crosses val="autoZero"/>
        <c:auto val="1"/>
        <c:lblAlgn val="ctr"/>
        <c:lblOffset val="100"/>
        <c:noMultiLvlLbl val="0"/>
      </c:catAx>
      <c:valAx>
        <c:axId val="-2143670712"/>
        <c:scaling>
          <c:orientation val="minMax"/>
          <c:max val="0.75"/>
          <c:min val="0.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n-US" sz="1200" b="1" i="0">
                    <a:latin typeface="Arial Narrow Bold"/>
                    <a:cs typeface="Arial Narrow Bold"/>
                  </a:defRPr>
                </a:pPr>
                <a:r>
                  <a:rPr lang="en-US" sz="1200" b="1" i="0">
                    <a:latin typeface="Arial Narrow Bold"/>
                    <a:cs typeface="Arial Narrow Bold"/>
                  </a:rPr>
                  <a:t>Taux de corail vivant</a:t>
                </a:r>
              </a:p>
            </c:rich>
          </c:tx>
          <c:layout>
            <c:manualLayout>
              <c:xMode val="edge"/>
              <c:yMode val="edge"/>
              <c:x val="0.0184648820681324"/>
              <c:y val="0.33371559720571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1100" b="0" i="0">
                <a:latin typeface="Arial Narrow"/>
                <a:cs typeface="Arial Narrow"/>
              </a:defRPr>
            </a:pPr>
            <a:endParaRPr lang="fr-FR"/>
          </a:p>
        </c:txPr>
        <c:crossAx val="-2143664520"/>
        <c:crosses val="autoZero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67733</xdr:colOff>
      <xdr:row>27</xdr:row>
      <xdr:rowOff>0</xdr:rowOff>
    </xdr:from>
    <xdr:ext cx="2048933" cy="474133"/>
    <xdr:sp macro="[3]!DEV_Workbook_Recup" textlink="">
      <xdr:nvSpPr>
        <xdr:cNvPr id="2" name="Rectangle 1"/>
        <xdr:cNvSpPr/>
      </xdr:nvSpPr>
      <xdr:spPr>
        <a:xfrm>
          <a:off x="3318933" y="3302000"/>
          <a:ext cx="2048933" cy="474133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16200000" scaled="0"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Récup Fichier</a:t>
          </a:r>
        </a:p>
      </xdr:txBody>
    </xdr:sp>
    <xdr:clientData/>
  </xdr:oneCellAnchor>
  <xdr:oneCellAnchor>
    <xdr:from>
      <xdr:col>10</xdr:col>
      <xdr:colOff>0</xdr:colOff>
      <xdr:row>27</xdr:row>
      <xdr:rowOff>0</xdr:rowOff>
    </xdr:from>
    <xdr:ext cx="2048933" cy="474133"/>
    <xdr:sp macro="" textlink="">
      <xdr:nvSpPr>
        <xdr:cNvPr id="3" name="Rectangle 2"/>
        <xdr:cNvSpPr/>
      </xdr:nvSpPr>
      <xdr:spPr>
        <a:xfrm>
          <a:off x="9461500" y="3302000"/>
          <a:ext cx="2048933" cy="474133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16200000" scaled="0"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LiBERER</a:t>
          </a:r>
        </a:p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Toutes FEUilles</a:t>
          </a:r>
        </a:p>
      </xdr:txBody>
    </xdr:sp>
    <xdr:clientData/>
  </xdr:oneCellAnchor>
  <xdr:oneCellAnchor>
    <xdr:from>
      <xdr:col>10</xdr:col>
      <xdr:colOff>20484</xdr:colOff>
      <xdr:row>23</xdr:row>
      <xdr:rowOff>81936</xdr:rowOff>
    </xdr:from>
    <xdr:ext cx="2048933" cy="458258"/>
    <xdr:sp macro="" textlink="">
      <xdr:nvSpPr>
        <xdr:cNvPr id="4" name="Rectangle 3"/>
        <xdr:cNvSpPr/>
      </xdr:nvSpPr>
      <xdr:spPr>
        <a:xfrm>
          <a:off x="9481984" y="2723536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ProteGER</a:t>
          </a: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Toutes FeUilles</a:t>
          </a:r>
        </a:p>
      </xdr:txBody>
    </xdr:sp>
    <xdr:clientData/>
  </xdr:oneCellAnchor>
  <xdr:oneCellAnchor>
    <xdr:from>
      <xdr:col>4</xdr:col>
      <xdr:colOff>88218</xdr:colOff>
      <xdr:row>23</xdr:row>
      <xdr:rowOff>122903</xdr:rowOff>
    </xdr:from>
    <xdr:ext cx="2048933" cy="458258"/>
    <xdr:sp macro="[3]!DEV_Workbook_Envoi" textlink="">
      <xdr:nvSpPr>
        <xdr:cNvPr id="5" name="Rectangle 4"/>
        <xdr:cNvSpPr/>
      </xdr:nvSpPr>
      <xdr:spPr>
        <a:xfrm>
          <a:off x="3339418" y="2764503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ENvoi</a:t>
          </a:r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 Fichier</a:t>
          </a:r>
          <a:endParaRPr lang="fr-FR" sz="1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oneCellAnchor>
  <xdr:oneCellAnchor>
    <xdr:from>
      <xdr:col>2</xdr:col>
      <xdr:colOff>50800</xdr:colOff>
      <xdr:row>15</xdr:row>
      <xdr:rowOff>16933</xdr:rowOff>
    </xdr:from>
    <xdr:ext cx="2065867" cy="533400"/>
    <xdr:sp macro="[0]!DEV_BDALL_CorrectName" textlink="">
      <xdr:nvSpPr>
        <xdr:cNvPr id="6" name="Rectangle 5"/>
        <xdr:cNvSpPr/>
      </xdr:nvSpPr>
      <xdr:spPr>
        <a:xfrm>
          <a:off x="1498600" y="1007533"/>
          <a:ext cx="2065867" cy="533400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Remplacer </a:t>
          </a: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le Nom ProPre</a:t>
          </a:r>
        </a:p>
      </xdr:txBody>
    </xdr:sp>
    <xdr:clientData/>
  </xdr:oneCellAnchor>
  <xdr:oneCellAnchor>
    <xdr:from>
      <xdr:col>5</xdr:col>
      <xdr:colOff>0</xdr:colOff>
      <xdr:row>46</xdr:row>
      <xdr:rowOff>0</xdr:rowOff>
    </xdr:from>
    <xdr:ext cx="2048933" cy="458258"/>
    <xdr:sp macro="[3]!DEV_InfoWorkbook" textlink="">
      <xdr:nvSpPr>
        <xdr:cNvPr id="7" name="Rectangle 6"/>
        <xdr:cNvSpPr/>
      </xdr:nvSpPr>
      <xdr:spPr>
        <a:xfrm>
          <a:off x="4330700" y="6438900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Récupération</a:t>
          </a:r>
          <a:endParaRPr lang="fr-FR" sz="1400" b="1" cap="all" spc="0" baseline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Des INfos du classeur</a:t>
          </a:r>
          <a:endParaRPr lang="fr-FR" sz="1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609290</xdr:colOff>
      <xdr:row>27</xdr:row>
      <xdr:rowOff>129686</xdr:rowOff>
    </xdr:from>
    <xdr:ext cx="6017322" cy="4296879"/>
    <xdr:graphicFrame macro="">
      <xdr:nvGraphicFramePr>
        <xdr:cNvPr id="2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38100</xdr:colOff>
      <xdr:row>52</xdr:row>
      <xdr:rowOff>96230</xdr:rowOff>
    </xdr:from>
    <xdr:ext cx="6286500" cy="5275869"/>
    <xdr:graphicFrame macro="">
      <xdr:nvGraphicFramePr>
        <xdr:cNvPr id="3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10</xdr:col>
      <xdr:colOff>383888</xdr:colOff>
      <xdr:row>52</xdr:row>
      <xdr:rowOff>157664</xdr:rowOff>
    </xdr:from>
    <xdr:ext cx="6245512" cy="5239836"/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olo/Documents/@@Docs%20Work%20partiel/@Bioc&#233;nose%20GL/BDBM_envoi/121206_BDBM_v38a_envo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o/Documents/@polo%20Docs/BD_Rorc/BD%20Minv/110825_BD_RORC_Minv_v03c/110825_BD_RORC_MInv_v03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drinejob/Documents/Boulot/RORC%202012/DONNEES%202012/BDD%20RORC%202012/130125_BD_RORC_Benthos_v2_07b_envoi-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S_Valeurs"/>
      <sheetName val="Valeur Khi²"/>
      <sheetName val="Calc"/>
      <sheetName val="todolist"/>
      <sheetName val="Dev"/>
      <sheetName val="Préfs"/>
      <sheetName val="Sites"/>
      <sheetName val=" Nlle Sp."/>
      <sheetName val="Liste_Coraux"/>
      <sheetName val="Liste_BM"/>
      <sheetName val="@RSp_2"/>
      <sheetName val="@RSp_Famille"/>
      <sheetName val="XBD_Cor"/>
      <sheetName val="Data_Cor"/>
      <sheetName val="@RSpT_Cor"/>
      <sheetName val="XBD_BM"/>
      <sheetName val="Data_BM"/>
      <sheetName val="@RSpT_BM"/>
      <sheetName val="BD_Blc_Visuel"/>
      <sheetName val="@SpBlc"/>
      <sheetName val="Info_BD_Cor&amp;BM"/>
      <sheetName val="@Khi2_Cor"/>
      <sheetName val="@Khi2_BM"/>
      <sheetName val="@Anovar_Cor"/>
      <sheetName val="@Anovar_BM"/>
      <sheetName val="@Anovar_Alg"/>
      <sheetName val="@Friedman_Cor"/>
      <sheetName val="@Friedman_BM"/>
      <sheetName val="@Friedman_Alg"/>
      <sheetName val="Calc_Cor_RSpST"/>
      <sheetName val="Rés_Cor_Rsp"/>
      <sheetName val="Info_BD_Cor"/>
      <sheetName val="Calc_BM_RSpST"/>
      <sheetName val="Rés_BM_Rsp"/>
      <sheetName val="Info_BD_BM"/>
      <sheetName val="BD_Cor"/>
      <sheetName val="BD_Cor_RSp"/>
      <sheetName val="BD_Cor_Blc"/>
      <sheetName val="BD_BM"/>
      <sheetName val="Coraux-Prony"/>
      <sheetName val="Coraux-Havannah"/>
      <sheetName val="Coraux-ZO_PRONY"/>
      <sheetName val="Coraux-Havannah_Blc"/>
      <sheetName val="Biocénose-Prony"/>
      <sheetName val="Biocénose-Havannah"/>
      <sheetName val="Biocénose-ZO_Prony"/>
      <sheetName val="BD_BM_RSp"/>
      <sheetName val="Entrée_BD_Cor"/>
      <sheetName val="Entrée_BD_BM"/>
      <sheetName val="Feuil1"/>
      <sheetName val="121206_BDBM_v38a_envoi.xls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ersion"/>
      <sheetName val="Préfs"/>
      <sheetName val="Entrée_Obs"/>
      <sheetName val="Entrée_Int"/>
      <sheetName val="BD&amp;Rés_ini"/>
      <sheetName val="Rés_Minv_Nom"/>
      <sheetName val="BD_Actuelle"/>
      <sheetName val="BD_annuelles_Minv"/>
      <sheetName val="@_Evolution_anc"/>
    </sheetNames>
    <sheetDataSet>
      <sheetData sheetId="0"/>
      <sheetData sheetId="1">
        <row r="21">
          <cell r="E21" t="str">
            <v>Prony</v>
          </cell>
        </row>
        <row r="22">
          <cell r="E22" t="str">
            <v>Prony</v>
          </cell>
        </row>
        <row r="23">
          <cell r="E23" t="str">
            <v>Bourail</v>
          </cell>
        </row>
        <row r="24">
          <cell r="E24" t="str">
            <v>Bourail</v>
          </cell>
        </row>
        <row r="25">
          <cell r="E25" t="str">
            <v>Bourail</v>
          </cell>
        </row>
        <row r="26">
          <cell r="E26" t="str">
            <v>Thio</v>
          </cell>
        </row>
        <row r="27">
          <cell r="E27" t="str">
            <v>Thio</v>
          </cell>
        </row>
        <row r="28">
          <cell r="E28" t="str">
            <v>Thio</v>
          </cell>
        </row>
        <row r="29">
          <cell r="E29" t="str">
            <v>Hienghene</v>
          </cell>
        </row>
        <row r="30">
          <cell r="E30" t="str">
            <v>Hienghene</v>
          </cell>
        </row>
        <row r="31">
          <cell r="E31" t="str">
            <v>Hienghene</v>
          </cell>
        </row>
        <row r="32">
          <cell r="E32" t="str">
            <v>Népoui</v>
          </cell>
        </row>
        <row r="33">
          <cell r="E33" t="str">
            <v>Népoui</v>
          </cell>
        </row>
        <row r="34">
          <cell r="E34" t="str">
            <v>Népoui</v>
          </cell>
        </row>
        <row r="35">
          <cell r="E35" t="str">
            <v>Pouembout</v>
          </cell>
        </row>
        <row r="36">
          <cell r="E36" t="str">
            <v>Pouembout</v>
          </cell>
        </row>
        <row r="37">
          <cell r="E37" t="str">
            <v>Pouembout</v>
          </cell>
        </row>
        <row r="38">
          <cell r="E38" t="str">
            <v>Luengoni</v>
          </cell>
        </row>
        <row r="39">
          <cell r="E39" t="str">
            <v>Luengoni</v>
          </cell>
        </row>
        <row r="40">
          <cell r="E40" t="str">
            <v>Santal</v>
          </cell>
        </row>
        <row r="41">
          <cell r="E41" t="str">
            <v>Santal</v>
          </cell>
        </row>
        <row r="42">
          <cell r="E42" t="str">
            <v>Santal</v>
          </cell>
        </row>
        <row r="43">
          <cell r="E43" t="str">
            <v>Chateaubriand</v>
          </cell>
        </row>
        <row r="44">
          <cell r="E44" t="str">
            <v>Chateaubriand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1">
          <cell r="C21" t="str">
            <v>2003-Akaia_1</v>
          </cell>
        </row>
      </sheetData>
      <sheetData sheetId="8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130125_BD_RORC_Benthos_v2_07b_e"/>
    </sheetNames>
    <definedNames>
      <definedName name="DEV_InfoWorkbook"/>
      <definedName name="DEV_Workbook_Envoi"/>
      <definedName name="DEV_Workbook_Recup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"/>
  <sheetViews>
    <sheetView zoomScale="69" zoomScaleNormal="69" zoomScalePageLayoutView="69" workbookViewId="0"/>
  </sheetViews>
  <sheetFormatPr baseColWidth="10" defaultColWidth="9.28515625" defaultRowHeight="13" x14ac:dyDescent="0"/>
  <cols>
    <col min="4" max="4" width="13.28515625" bestFit="1" customWidth="1"/>
    <col min="5" max="5" width="11.140625" bestFit="1" customWidth="1"/>
    <col min="6" max="6" width="6.5703125" bestFit="1" customWidth="1"/>
    <col min="17" max="17" width="12.140625" customWidth="1"/>
    <col min="21" max="21" width="14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outlinePr showOutlineSymbols="0"/>
  </sheetPr>
  <dimension ref="A1:N43"/>
  <sheetViews>
    <sheetView topLeftCell="D11" zoomScale="69" zoomScaleNormal="69" zoomScalePageLayoutView="69" workbookViewId="0"/>
  </sheetViews>
  <sheetFormatPr baseColWidth="10" defaultColWidth="10.7109375" defaultRowHeight="13" outlineLevelRow="1" x14ac:dyDescent="0"/>
  <cols>
    <col min="1" max="3" width="8.42578125" style="122" hidden="1" customWidth="1"/>
    <col min="4" max="5" width="9.42578125" style="122" customWidth="1"/>
    <col min="6" max="6" width="8.7109375" style="122" customWidth="1"/>
    <col min="7" max="7" width="71.5703125" style="122" customWidth="1"/>
    <col min="8" max="8" width="20" style="123" customWidth="1"/>
    <col min="9" max="9" width="11" style="123" customWidth="1"/>
    <col min="10" max="10" width="42.28515625" style="122" customWidth="1"/>
    <col min="11" max="15" width="10.85546875" style="122" customWidth="1"/>
    <col min="16" max="16" width="9.5703125" style="122" customWidth="1"/>
    <col min="17" max="16384" width="10.7109375" style="122"/>
  </cols>
  <sheetData>
    <row r="1" spans="4:10" ht="12" hidden="1" customHeight="1" outlineLevel="1"/>
    <row r="2" spans="4:10" hidden="1" outlineLevel="1"/>
    <row r="3" spans="4:10" hidden="1" outlineLevel="1"/>
    <row r="4" spans="4:10" hidden="1" outlineLevel="1"/>
    <row r="5" spans="4:10" hidden="1" outlineLevel="1"/>
    <row r="6" spans="4:10" hidden="1" outlineLevel="1"/>
    <row r="7" spans="4:10" hidden="1" outlineLevel="1"/>
    <row r="8" spans="4:10" hidden="1" outlineLevel="1"/>
    <row r="9" spans="4:10" hidden="1" outlineLevel="1"/>
    <row r="10" spans="4:10" hidden="1" outlineLevel="1"/>
    <row r="11" spans="4:10">
      <c r="D11" s="117"/>
      <c r="E11" s="117"/>
      <c r="F11" s="124"/>
      <c r="G11" s="124"/>
      <c r="H11" s="125"/>
      <c r="I11" s="125"/>
      <c r="J11" s="124"/>
    </row>
    <row r="12" spans="4:10" ht="17">
      <c r="D12" s="117"/>
      <c r="E12" s="117"/>
      <c r="F12" s="120" t="s">
        <v>1227</v>
      </c>
      <c r="G12" s="124"/>
      <c r="H12" s="125"/>
      <c r="I12" s="125"/>
      <c r="J12" s="124"/>
    </row>
    <row r="13" spans="4:10">
      <c r="D13" s="117"/>
      <c r="E13" s="117"/>
      <c r="F13" s="124"/>
      <c r="G13" s="124"/>
      <c r="H13" s="125"/>
      <c r="I13" s="125"/>
      <c r="J13" s="124"/>
    </row>
    <row r="14" spans="4:10" hidden="1">
      <c r="D14" s="117"/>
      <c r="E14" s="117"/>
      <c r="F14" s="124"/>
      <c r="G14" s="124"/>
      <c r="H14" s="125"/>
      <c r="I14" s="125"/>
      <c r="J14" s="124"/>
    </row>
    <row r="15" spans="4:10" hidden="1">
      <c r="D15" s="117"/>
      <c r="E15" s="117"/>
      <c r="F15" s="124"/>
      <c r="G15" s="124"/>
      <c r="H15" s="125"/>
      <c r="I15" s="125"/>
      <c r="J15" s="124"/>
    </row>
    <row r="16" spans="4:10" hidden="1">
      <c r="D16" s="117"/>
      <c r="E16" s="117"/>
      <c r="F16" s="124"/>
      <c r="G16" s="124"/>
      <c r="H16" s="125"/>
      <c r="I16" s="125"/>
      <c r="J16" s="124"/>
    </row>
    <row r="17" spans="1:14" hidden="1">
      <c r="D17" s="117"/>
      <c r="E17" s="117"/>
      <c r="F17" s="124"/>
      <c r="G17" s="124"/>
      <c r="H17" s="125"/>
      <c r="I17" s="125"/>
      <c r="J17" s="124"/>
    </row>
    <row r="18" spans="1:14" hidden="1">
      <c r="D18" s="117"/>
      <c r="E18" s="117"/>
      <c r="F18" s="124"/>
      <c r="G18" s="124"/>
      <c r="H18" s="125"/>
      <c r="I18" s="125"/>
      <c r="J18" s="124"/>
    </row>
    <row r="19" spans="1:14">
      <c r="D19" s="117"/>
      <c r="E19" s="117"/>
      <c r="F19" s="124"/>
      <c r="G19" s="124"/>
      <c r="H19" s="125"/>
      <c r="I19" s="125"/>
      <c r="J19" s="124"/>
    </row>
    <row r="20" spans="1:14" ht="37" customHeight="1">
      <c r="D20" s="126" t="s">
        <v>1228</v>
      </c>
      <c r="E20" s="127" t="s">
        <v>728</v>
      </c>
      <c r="F20" s="127" t="s">
        <v>1229</v>
      </c>
      <c r="G20" s="128" t="s">
        <v>1230</v>
      </c>
      <c r="H20" s="128" t="s">
        <v>1231</v>
      </c>
      <c r="I20" s="128" t="s">
        <v>1051</v>
      </c>
      <c r="J20" s="128" t="s">
        <v>1052</v>
      </c>
    </row>
    <row r="21" spans="1:14">
      <c r="A21" s="129"/>
      <c r="B21" s="129"/>
      <c r="C21" s="129"/>
      <c r="D21" s="130" t="s">
        <v>1626</v>
      </c>
      <c r="E21" s="131">
        <v>40780</v>
      </c>
      <c r="F21" s="132" t="s">
        <v>1240</v>
      </c>
      <c r="G21" s="133" t="s">
        <v>951</v>
      </c>
      <c r="H21" s="134" t="s">
        <v>953</v>
      </c>
      <c r="I21" s="134"/>
      <c r="J21" s="133"/>
      <c r="K21" s="129"/>
      <c r="L21" s="129"/>
      <c r="M21" s="129"/>
      <c r="N21" s="129"/>
    </row>
    <row r="22" spans="1:14">
      <c r="A22" s="135"/>
      <c r="B22" s="74"/>
      <c r="C22" s="136"/>
      <c r="D22" s="130" t="s">
        <v>1626</v>
      </c>
      <c r="E22" s="131">
        <v>40780</v>
      </c>
      <c r="F22" s="132" t="s">
        <v>1240</v>
      </c>
      <c r="G22" s="133" t="s">
        <v>1241</v>
      </c>
      <c r="H22" s="134" t="s">
        <v>952</v>
      </c>
      <c r="I22" s="134"/>
      <c r="J22" s="133"/>
      <c r="K22" s="135"/>
      <c r="L22" s="74"/>
      <c r="M22" s="137"/>
      <c r="N22" s="74"/>
    </row>
    <row r="23" spans="1:14">
      <c r="D23" s="130" t="s">
        <v>1626</v>
      </c>
      <c r="E23" s="131">
        <v>40780</v>
      </c>
      <c r="F23" s="132" t="s">
        <v>1240</v>
      </c>
      <c r="G23" s="133" t="s">
        <v>1241</v>
      </c>
      <c r="H23" s="134" t="s">
        <v>952</v>
      </c>
      <c r="I23" s="134"/>
      <c r="J23" s="133"/>
    </row>
    <row r="24" spans="1:14">
      <c r="D24" s="130" t="s">
        <v>1626</v>
      </c>
      <c r="E24" s="131">
        <v>40780</v>
      </c>
      <c r="F24" s="132" t="s">
        <v>1240</v>
      </c>
      <c r="G24" s="133" t="s">
        <v>954</v>
      </c>
      <c r="H24" s="134"/>
      <c r="I24" s="134"/>
      <c r="J24" s="133"/>
    </row>
    <row r="25" spans="1:14">
      <c r="D25" s="130" t="s">
        <v>1626</v>
      </c>
      <c r="E25" s="131">
        <v>40780</v>
      </c>
      <c r="F25" s="132" t="s">
        <v>1240</v>
      </c>
      <c r="G25" s="133" t="s">
        <v>1627</v>
      </c>
      <c r="H25" s="134" t="s">
        <v>959</v>
      </c>
      <c r="I25" s="134"/>
      <c r="J25" s="152" t="s">
        <v>958</v>
      </c>
    </row>
    <row r="26" spans="1:14" ht="26">
      <c r="D26" s="130" t="s">
        <v>1626</v>
      </c>
      <c r="E26" s="131">
        <v>40780</v>
      </c>
      <c r="F26" s="132" t="s">
        <v>1240</v>
      </c>
      <c r="G26" s="133" t="s">
        <v>1062</v>
      </c>
      <c r="H26" s="134" t="s">
        <v>1063</v>
      </c>
      <c r="I26" s="151" t="s">
        <v>1064</v>
      </c>
      <c r="J26" s="138" t="s">
        <v>1065</v>
      </c>
    </row>
    <row r="27" spans="1:14" ht="26">
      <c r="D27" s="146" t="s">
        <v>1626</v>
      </c>
      <c r="E27" s="147">
        <v>40780</v>
      </c>
      <c r="F27" s="148" t="s">
        <v>1240</v>
      </c>
      <c r="G27" s="149" t="s">
        <v>1068</v>
      </c>
      <c r="H27" s="150" t="s">
        <v>1063</v>
      </c>
      <c r="I27" s="151" t="s">
        <v>1064</v>
      </c>
      <c r="J27" s="151" t="s">
        <v>1142</v>
      </c>
    </row>
    <row r="28" spans="1:14">
      <c r="D28" s="130"/>
      <c r="E28" s="131"/>
      <c r="F28" s="132" t="s">
        <v>1240</v>
      </c>
      <c r="G28" s="133"/>
      <c r="H28" s="134"/>
      <c r="I28" s="134"/>
      <c r="J28" s="133"/>
    </row>
    <row r="29" spans="1:14">
      <c r="D29" s="130"/>
      <c r="E29" s="131"/>
      <c r="F29" s="132" t="s">
        <v>1240</v>
      </c>
      <c r="G29" s="133"/>
      <c r="H29" s="134"/>
      <c r="I29" s="134"/>
      <c r="J29" s="133"/>
    </row>
    <row r="30" spans="1:14">
      <c r="D30" s="130"/>
      <c r="E30" s="131"/>
      <c r="F30" s="132" t="s">
        <v>1240</v>
      </c>
      <c r="G30" s="133"/>
      <c r="H30" s="134"/>
      <c r="I30" s="134"/>
      <c r="J30" s="133"/>
    </row>
    <row r="31" spans="1:14">
      <c r="D31" s="130"/>
      <c r="E31" s="131"/>
      <c r="F31" s="132" t="s">
        <v>1240</v>
      </c>
      <c r="G31" s="133"/>
      <c r="H31" s="134"/>
      <c r="I31" s="134"/>
      <c r="J31" s="133"/>
    </row>
    <row r="32" spans="1:14">
      <c r="D32" s="130"/>
      <c r="E32" s="131"/>
      <c r="F32" s="132" t="s">
        <v>1240</v>
      </c>
      <c r="G32" s="133"/>
      <c r="H32" s="134"/>
      <c r="I32" s="134"/>
      <c r="J32" s="133"/>
    </row>
    <row r="33" spans="4:10">
      <c r="D33" s="130"/>
      <c r="E33" s="131"/>
      <c r="F33" s="132" t="s">
        <v>1240</v>
      </c>
      <c r="G33" s="133"/>
      <c r="H33" s="134"/>
      <c r="I33" s="134"/>
      <c r="J33" s="133"/>
    </row>
    <row r="34" spans="4:10">
      <c r="D34" s="130"/>
      <c r="E34" s="131"/>
      <c r="F34" s="132" t="s">
        <v>1240</v>
      </c>
      <c r="G34" s="133"/>
      <c r="H34" s="134"/>
      <c r="I34" s="134"/>
      <c r="J34" s="133"/>
    </row>
    <row r="35" spans="4:10">
      <c r="D35" s="130"/>
      <c r="E35" s="131"/>
      <c r="F35" s="132" t="s">
        <v>1240</v>
      </c>
      <c r="G35" s="133"/>
      <c r="H35" s="134"/>
      <c r="I35" s="134"/>
      <c r="J35" s="133"/>
    </row>
    <row r="36" spans="4:10">
      <c r="D36" s="130"/>
      <c r="E36" s="131"/>
      <c r="F36" s="132" t="s">
        <v>1240</v>
      </c>
      <c r="G36" s="133"/>
      <c r="H36" s="134"/>
      <c r="I36" s="134"/>
      <c r="J36" s="133"/>
    </row>
    <row r="37" spans="4:10">
      <c r="D37" s="130"/>
      <c r="E37" s="131"/>
      <c r="F37" s="132" t="s">
        <v>1240</v>
      </c>
      <c r="G37" s="133"/>
      <c r="H37" s="134"/>
      <c r="I37" s="134"/>
      <c r="J37" s="133"/>
    </row>
    <row r="38" spans="4:10">
      <c r="D38" s="130"/>
      <c r="E38" s="131"/>
      <c r="F38" s="132" t="s">
        <v>1240</v>
      </c>
      <c r="G38" s="133"/>
      <c r="H38" s="134"/>
      <c r="I38" s="134"/>
      <c r="J38" s="133"/>
    </row>
    <row r="39" spans="4:10">
      <c r="D39" s="130"/>
      <c r="E39" s="131"/>
      <c r="F39" s="132" t="s">
        <v>1240</v>
      </c>
      <c r="G39" s="133"/>
      <c r="H39" s="134"/>
      <c r="I39" s="134"/>
      <c r="J39" s="133"/>
    </row>
    <row r="40" spans="4:10">
      <c r="D40" s="130"/>
      <c r="E40" s="131"/>
      <c r="F40" s="132" t="s">
        <v>1240</v>
      </c>
      <c r="G40" s="133"/>
      <c r="H40" s="134"/>
      <c r="I40" s="134"/>
      <c r="J40" s="133"/>
    </row>
    <row r="41" spans="4:10">
      <c r="D41" s="130"/>
      <c r="E41" s="131"/>
      <c r="F41" s="132" t="s">
        <v>1240</v>
      </c>
      <c r="G41" s="133"/>
      <c r="H41" s="134"/>
      <c r="I41" s="134"/>
      <c r="J41" s="133"/>
    </row>
    <row r="42" spans="4:10">
      <c r="D42" s="130"/>
      <c r="E42" s="131"/>
      <c r="F42" s="132" t="s">
        <v>1240</v>
      </c>
      <c r="G42" s="133"/>
      <c r="H42" s="134"/>
      <c r="I42" s="134"/>
      <c r="J42" s="133"/>
    </row>
    <row r="43" spans="4:10">
      <c r="D43" s="139"/>
      <c r="E43" s="145"/>
      <c r="F43" s="140" t="s">
        <v>1240</v>
      </c>
      <c r="G43" s="141"/>
      <c r="H43" s="142"/>
      <c r="I43" s="142"/>
      <c r="J43" s="141"/>
    </row>
  </sheetData>
  <phoneticPr fontId="16" type="noConversion"/>
  <pageMargins left="0.75000000000000011" right="0.75000000000000011" top="1" bottom="1" header="0.5" footer="0.5"/>
  <headerFooter>
    <oddHeader>&amp;L&amp;"Calibri,Regular"&amp;K000000Province Sud, BD LIT - Suivi des AGDR</oddHeader>
    <oddFooter>&amp;L&amp;"Calibri,Regular"&amp;K000000Document Interne&amp;C&amp;"Calibri,Regular"&amp;K000000&amp;P/&amp;N&amp;R&amp;"Calibri,Regular"&amp;K000000imprimé le  &amp;D à &amp;T_x000D_à partir de &amp;A / 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outlinePr showOutlineSymbols="0"/>
  </sheetPr>
  <dimension ref="A1:AC100"/>
  <sheetViews>
    <sheetView topLeftCell="A94" workbookViewId="0">
      <selection activeCell="S31" sqref="S31"/>
    </sheetView>
  </sheetViews>
  <sheetFormatPr baseColWidth="10" defaultColWidth="9.28515625" defaultRowHeight="13" outlineLevelRow="1" x14ac:dyDescent="0"/>
  <cols>
    <col min="1" max="3" width="8.140625" style="471" customWidth="1"/>
    <col min="4" max="5" width="12.140625" style="471" customWidth="1"/>
    <col min="6" max="6" width="17.28515625" style="471" bestFit="1" customWidth="1"/>
    <col min="7" max="7" width="17" style="471" customWidth="1"/>
    <col min="8" max="9" width="12.140625" style="471" customWidth="1"/>
    <col min="10" max="16" width="9.140625" style="471" customWidth="1"/>
    <col min="17" max="17" width="9.42578125" style="471" bestFit="1" customWidth="1"/>
    <col min="18" max="19" width="25.42578125" style="471" customWidth="1"/>
    <col min="20" max="20" width="8.7109375" style="471" customWidth="1"/>
    <col min="21" max="21" width="4.7109375" style="471" customWidth="1"/>
    <col min="22" max="16384" width="9.28515625" style="471"/>
  </cols>
  <sheetData>
    <row r="1" spans="4:29" s="472" customFormat="1" hidden="1" outlineLevel="1"/>
    <row r="2" spans="4:29" hidden="1" outlineLevel="1"/>
    <row r="3" spans="4:29" hidden="1" outlineLevel="1"/>
    <row r="4" spans="4:29" hidden="1" outlineLevel="1"/>
    <row r="5" spans="4:29" hidden="1" outlineLevel="1"/>
    <row r="6" spans="4:29" hidden="1" outlineLevel="1">
      <c r="V6" s="473"/>
      <c r="W6" s="473"/>
      <c r="X6" s="473"/>
      <c r="Y6" s="473"/>
      <c r="Z6" s="473"/>
      <c r="AA6" s="473"/>
      <c r="AB6" s="473"/>
      <c r="AC6" s="473"/>
    </row>
    <row r="7" spans="4:29" hidden="1" outlineLevel="1"/>
    <row r="8" spans="4:29" hidden="1" outlineLevel="1"/>
    <row r="9" spans="4:29" hidden="1" outlineLevel="1"/>
    <row r="10" spans="4:29" hidden="1" outlineLevel="1"/>
    <row r="11" spans="4:29" collapsed="1"/>
    <row r="12" spans="4:29" ht="18">
      <c r="E12" s="202" t="s">
        <v>1754</v>
      </c>
    </row>
    <row r="13" spans="4:29" ht="15" customHeight="1">
      <c r="E13" s="474" t="s">
        <v>1755</v>
      </c>
    </row>
    <row r="14" spans="4:29" ht="15" customHeight="1">
      <c r="E14" s="474"/>
    </row>
    <row r="15" spans="4:29" s="156" customFormat="1" ht="17">
      <c r="D15" s="474" t="s">
        <v>1756</v>
      </c>
    </row>
    <row r="16" spans="4:29" s="156" customFormat="1" ht="29" customHeight="1">
      <c r="F16" s="475" t="s">
        <v>1757</v>
      </c>
      <c r="G16" s="476" t="str">
        <f ca="1">R19</f>
        <v>Passe de Toméo</v>
      </c>
      <c r="I16" s="706" t="s">
        <v>1595</v>
      </c>
      <c r="J16" s="706"/>
      <c r="K16" s="706"/>
      <c r="L16" s="706"/>
      <c r="M16" s="706"/>
    </row>
    <row r="17" spans="6:20" s="156" customFormat="1" ht="23" customHeight="1">
      <c r="F17" s="475" t="s">
        <v>1596</v>
      </c>
      <c r="G17" s="476" t="str">
        <f ca="1">S19</f>
        <v>Passe de Toemo</v>
      </c>
      <c r="I17" s="706"/>
      <c r="J17" s="706"/>
      <c r="K17" s="706"/>
      <c r="L17" s="706"/>
      <c r="M17" s="706"/>
    </row>
    <row r="18" spans="6:20" ht="15">
      <c r="Q18" s="678" t="s">
        <v>3739</v>
      </c>
      <c r="R18" s="679">
        <v>29</v>
      </c>
      <c r="S18" s="156"/>
      <c r="T18" s="156"/>
    </row>
    <row r="19" spans="6:20" ht="15">
      <c r="Q19" s="688" t="s">
        <v>3740</v>
      </c>
      <c r="R19" s="680" t="str">
        <f ca="1">INDIRECT("R"&amp;20+R18)</f>
        <v>Passe de Toméo</v>
      </c>
      <c r="S19" s="681" t="str">
        <f ca="1">INDIRECT("S"&amp;20+R18)</f>
        <v>Passe de Toemo</v>
      </c>
      <c r="T19" s="156"/>
    </row>
    <row r="20" spans="6:20" ht="15">
      <c r="Q20" s="688" t="s">
        <v>3741</v>
      </c>
      <c r="R20" s="688" t="s">
        <v>3742</v>
      </c>
      <c r="S20" s="689" t="s">
        <v>3743</v>
      </c>
      <c r="T20" s="689" t="s">
        <v>1671</v>
      </c>
    </row>
    <row r="21" spans="6:20">
      <c r="Q21" s="483">
        <v>1</v>
      </c>
      <c r="R21" s="682" t="s">
        <v>3744</v>
      </c>
      <c r="S21" s="683" t="s">
        <v>2812</v>
      </c>
      <c r="T21" s="484" t="b">
        <f t="shared" ref="T21:T43" si="0">IF(R21="","-",S21=R21)</f>
        <v>0</v>
      </c>
    </row>
    <row r="22" spans="6:20">
      <c r="Q22" s="489">
        <v>2</v>
      </c>
      <c r="R22" s="684" t="s">
        <v>3745</v>
      </c>
      <c r="S22" s="685" t="s">
        <v>3726</v>
      </c>
      <c r="T22" s="490" t="b">
        <f t="shared" si="0"/>
        <v>0</v>
      </c>
    </row>
    <row r="23" spans="6:20">
      <c r="Q23" s="489">
        <v>3</v>
      </c>
      <c r="R23" s="684" t="s">
        <v>3746</v>
      </c>
      <c r="S23" s="685" t="s">
        <v>773</v>
      </c>
      <c r="T23" s="490" t="b">
        <f t="shared" si="0"/>
        <v>0</v>
      </c>
    </row>
    <row r="24" spans="6:20">
      <c r="Q24" s="489">
        <v>4</v>
      </c>
      <c r="R24" s="684" t="s">
        <v>3747</v>
      </c>
      <c r="S24" s="685" t="s">
        <v>3729</v>
      </c>
      <c r="T24" s="490" t="b">
        <f t="shared" si="0"/>
        <v>0</v>
      </c>
    </row>
    <row r="25" spans="6:20">
      <c r="Q25" s="489">
        <v>5</v>
      </c>
      <c r="R25" s="686" t="s">
        <v>3747</v>
      </c>
      <c r="S25" s="687" t="s">
        <v>3730</v>
      </c>
      <c r="T25" s="490" t="b">
        <f t="shared" si="0"/>
        <v>0</v>
      </c>
    </row>
    <row r="26" spans="6:20">
      <c r="Q26" s="489">
        <v>6</v>
      </c>
      <c r="R26" s="684" t="s">
        <v>904</v>
      </c>
      <c r="S26" s="685" t="s">
        <v>3748</v>
      </c>
      <c r="T26" s="490" t="b">
        <f t="shared" si="0"/>
        <v>0</v>
      </c>
    </row>
    <row r="27" spans="6:20">
      <c r="Q27" s="489">
        <v>7</v>
      </c>
      <c r="R27" s="684" t="s">
        <v>794</v>
      </c>
      <c r="S27" s="685" t="s">
        <v>3749</v>
      </c>
      <c r="T27" s="490" t="b">
        <f t="shared" si="0"/>
        <v>0</v>
      </c>
    </row>
    <row r="28" spans="6:20">
      <c r="Q28" s="489">
        <v>8</v>
      </c>
      <c r="R28" s="684" t="s">
        <v>1691</v>
      </c>
      <c r="S28" s="685" t="s">
        <v>3750</v>
      </c>
      <c r="T28" s="490" t="b">
        <f t="shared" si="0"/>
        <v>0</v>
      </c>
    </row>
    <row r="29" spans="6:20">
      <c r="Q29" s="489">
        <v>9</v>
      </c>
      <c r="R29" s="684" t="s">
        <v>1855</v>
      </c>
      <c r="S29" s="685" t="s">
        <v>3751</v>
      </c>
      <c r="T29" s="490" t="b">
        <f t="shared" si="0"/>
        <v>0</v>
      </c>
    </row>
    <row r="30" spans="6:20">
      <c r="Q30" s="489">
        <v>10</v>
      </c>
      <c r="R30" s="684" t="s">
        <v>1858</v>
      </c>
      <c r="S30" s="685" t="s">
        <v>3752</v>
      </c>
      <c r="T30" s="490" t="b">
        <f t="shared" si="0"/>
        <v>0</v>
      </c>
    </row>
    <row r="31" spans="6:20">
      <c r="Q31" s="489">
        <v>11</v>
      </c>
      <c r="R31" s="684" t="s">
        <v>3078</v>
      </c>
      <c r="S31" s="685" t="s">
        <v>3753</v>
      </c>
      <c r="T31" s="490" t="b">
        <f t="shared" si="0"/>
        <v>0</v>
      </c>
    </row>
    <row r="32" spans="6:20">
      <c r="Q32" s="489">
        <v>12</v>
      </c>
      <c r="R32" s="684" t="s">
        <v>3096</v>
      </c>
      <c r="S32" s="685" t="s">
        <v>3754</v>
      </c>
      <c r="T32" s="490" t="b">
        <f t="shared" si="0"/>
        <v>0</v>
      </c>
    </row>
    <row r="33" spans="3:20">
      <c r="E33" s="477"/>
      <c r="Q33" s="489">
        <v>13</v>
      </c>
      <c r="R33" s="684" t="s">
        <v>760</v>
      </c>
      <c r="S33" s="685" t="s">
        <v>3755</v>
      </c>
      <c r="T33" s="490" t="b">
        <f t="shared" si="0"/>
        <v>0</v>
      </c>
    </row>
    <row r="34" spans="3:20">
      <c r="E34" s="477"/>
      <c r="Q34" s="489">
        <v>14</v>
      </c>
      <c r="R34" s="684" t="s">
        <v>1192</v>
      </c>
      <c r="S34" s="685" t="s">
        <v>1076</v>
      </c>
      <c r="T34" s="490" t="b">
        <f t="shared" si="0"/>
        <v>0</v>
      </c>
    </row>
    <row r="35" spans="3:20">
      <c r="Q35" s="489">
        <v>15</v>
      </c>
      <c r="R35" s="684" t="s">
        <v>1772</v>
      </c>
      <c r="S35" s="685" t="s">
        <v>3756</v>
      </c>
      <c r="T35" s="490" t="b">
        <f t="shared" si="0"/>
        <v>0</v>
      </c>
    </row>
    <row r="36" spans="3:20">
      <c r="Q36" s="489">
        <v>16</v>
      </c>
      <c r="R36" s="684" t="s">
        <v>2100</v>
      </c>
      <c r="S36" s="685" t="s">
        <v>3757</v>
      </c>
      <c r="T36" s="490" t="b">
        <f t="shared" si="0"/>
        <v>0</v>
      </c>
    </row>
    <row r="37" spans="3:20">
      <c r="Q37" s="489">
        <v>17</v>
      </c>
      <c r="R37" s="684" t="s">
        <v>1773</v>
      </c>
      <c r="S37" s="685" t="s">
        <v>3758</v>
      </c>
      <c r="T37" s="490" t="b">
        <f t="shared" si="0"/>
        <v>0</v>
      </c>
    </row>
    <row r="38" spans="3:20">
      <c r="Q38" s="489">
        <v>18</v>
      </c>
      <c r="R38" s="684" t="s">
        <v>1694</v>
      </c>
      <c r="S38" s="685" t="s">
        <v>3759</v>
      </c>
      <c r="T38" s="490" t="b">
        <f t="shared" si="0"/>
        <v>0</v>
      </c>
    </row>
    <row r="39" spans="3:20">
      <c r="Q39" s="489">
        <v>19</v>
      </c>
      <c r="R39" s="684" t="s">
        <v>772</v>
      </c>
      <c r="S39" s="685" t="s">
        <v>1516</v>
      </c>
      <c r="T39" s="490" t="b">
        <f t="shared" si="0"/>
        <v>0</v>
      </c>
    </row>
    <row r="40" spans="3:20">
      <c r="Q40" s="489">
        <v>20</v>
      </c>
      <c r="R40" s="684" t="s">
        <v>549</v>
      </c>
      <c r="S40" s="685" t="s">
        <v>3760</v>
      </c>
      <c r="T40" s="490" t="b">
        <f t="shared" si="0"/>
        <v>0</v>
      </c>
    </row>
    <row r="41" spans="3:20">
      <c r="Q41" s="489">
        <v>21</v>
      </c>
      <c r="R41" s="684" t="s">
        <v>3761</v>
      </c>
      <c r="S41" s="685" t="s">
        <v>3730</v>
      </c>
      <c r="T41" s="490" t="b">
        <f t="shared" si="0"/>
        <v>0</v>
      </c>
    </row>
    <row r="42" spans="3:20">
      <c r="Q42" s="489">
        <v>22</v>
      </c>
      <c r="R42" s="684" t="s">
        <v>1292</v>
      </c>
      <c r="S42" s="685" t="s">
        <v>3762</v>
      </c>
      <c r="T42" s="490" t="b">
        <f t="shared" si="0"/>
        <v>0</v>
      </c>
    </row>
    <row r="43" spans="3:20">
      <c r="C43" s="478"/>
      <c r="Q43" s="489">
        <v>23</v>
      </c>
      <c r="R43" s="684" t="s">
        <v>1009</v>
      </c>
      <c r="S43" s="685" t="s">
        <v>1568</v>
      </c>
      <c r="T43" s="490" t="b">
        <f t="shared" si="0"/>
        <v>0</v>
      </c>
    </row>
    <row r="44" spans="3:20">
      <c r="Q44" s="489">
        <v>24</v>
      </c>
      <c r="R44" s="684" t="s">
        <v>1202</v>
      </c>
      <c r="S44" s="685" t="s">
        <v>3763</v>
      </c>
      <c r="T44" s="490" t="b">
        <f>IF(R44="","-",S44=R44)</f>
        <v>0</v>
      </c>
    </row>
    <row r="45" spans="3:20">
      <c r="Q45" s="489">
        <v>25</v>
      </c>
      <c r="R45" s="684" t="s">
        <v>762</v>
      </c>
      <c r="S45" s="685" t="s">
        <v>3764</v>
      </c>
      <c r="T45" s="490" t="b">
        <f t="shared" ref="T45:T60" si="1">IF(R45="","-",S45=R45)</f>
        <v>0</v>
      </c>
    </row>
    <row r="46" spans="3:20">
      <c r="Q46" s="489">
        <v>26</v>
      </c>
      <c r="R46" s="684" t="s">
        <v>764</v>
      </c>
      <c r="S46" s="685" t="s">
        <v>3765</v>
      </c>
      <c r="T46" s="490" t="b">
        <f t="shared" si="1"/>
        <v>0</v>
      </c>
    </row>
    <row r="47" spans="3:20">
      <c r="Q47" s="489">
        <v>27</v>
      </c>
      <c r="R47" s="684" t="s">
        <v>821</v>
      </c>
      <c r="S47" s="685" t="s">
        <v>3766</v>
      </c>
      <c r="T47" s="490" t="b">
        <f t="shared" si="1"/>
        <v>0</v>
      </c>
    </row>
    <row r="48" spans="3:20" ht="17">
      <c r="D48" s="474" t="s">
        <v>1597</v>
      </c>
      <c r="Q48" s="489">
        <v>28</v>
      </c>
      <c r="R48" s="684" t="s">
        <v>820</v>
      </c>
      <c r="S48" s="685" t="s">
        <v>3767</v>
      </c>
      <c r="T48" s="490" t="b">
        <f t="shared" si="1"/>
        <v>0</v>
      </c>
    </row>
    <row r="49" spans="1:20">
      <c r="Q49" s="489">
        <v>29</v>
      </c>
      <c r="R49" s="684" t="s">
        <v>1726</v>
      </c>
      <c r="S49" s="685" t="s">
        <v>3768</v>
      </c>
      <c r="T49" s="490" t="b">
        <f t="shared" si="1"/>
        <v>0</v>
      </c>
    </row>
    <row r="50" spans="1:20" ht="30">
      <c r="A50" s="479" t="s">
        <v>1598</v>
      </c>
      <c r="B50" s="480" t="s">
        <v>1599</v>
      </c>
      <c r="C50" s="481" t="s">
        <v>1600</v>
      </c>
      <c r="D50" s="479" t="s">
        <v>1415</v>
      </c>
      <c r="E50" s="482" t="s">
        <v>1416</v>
      </c>
      <c r="F50" s="479" t="s">
        <v>1417</v>
      </c>
      <c r="G50" s="482" t="s">
        <v>1418</v>
      </c>
      <c r="H50" s="479" t="s">
        <v>1419</v>
      </c>
      <c r="I50" s="482" t="s">
        <v>1420</v>
      </c>
      <c r="J50" s="479" t="s">
        <v>1739</v>
      </c>
      <c r="K50" s="482" t="s">
        <v>1740</v>
      </c>
      <c r="L50" s="479" t="s">
        <v>1417</v>
      </c>
      <c r="M50" s="482" t="s">
        <v>1418</v>
      </c>
      <c r="N50" s="479" t="s">
        <v>1419</v>
      </c>
      <c r="O50" s="482" t="s">
        <v>1420</v>
      </c>
      <c r="Q50" s="489">
        <v>30</v>
      </c>
      <c r="R50" s="684"/>
      <c r="S50" s="685"/>
      <c r="T50" s="490" t="str">
        <f t="shared" si="1"/>
        <v>-</v>
      </c>
    </row>
    <row r="51" spans="1:20">
      <c r="A51" s="483"/>
      <c r="B51" s="484"/>
      <c r="C51" s="485"/>
      <c r="D51" s="486" t="s">
        <v>1228</v>
      </c>
      <c r="E51" s="487" t="s">
        <v>1741</v>
      </c>
      <c r="F51" s="488"/>
      <c r="G51" s="487"/>
      <c r="H51" s="488"/>
      <c r="I51" s="487"/>
      <c r="J51" s="486"/>
      <c r="K51" s="487"/>
      <c r="L51" s="488"/>
      <c r="M51" s="487"/>
      <c r="N51" s="488"/>
      <c r="O51" s="487"/>
      <c r="Q51" s="489">
        <v>31</v>
      </c>
      <c r="R51" s="684"/>
      <c r="S51" s="685"/>
      <c r="T51" s="490" t="str">
        <f t="shared" si="1"/>
        <v>-</v>
      </c>
    </row>
    <row r="52" spans="1:20">
      <c r="A52" s="489"/>
      <c r="B52" s="490"/>
      <c r="C52" s="491"/>
      <c r="D52" s="492" t="s">
        <v>1742</v>
      </c>
      <c r="E52" s="493" t="s">
        <v>1743</v>
      </c>
      <c r="F52" s="494"/>
      <c r="G52" s="493"/>
      <c r="H52" s="494"/>
      <c r="I52" s="493"/>
      <c r="J52" s="492"/>
      <c r="K52" s="493"/>
      <c r="L52" s="494"/>
      <c r="M52" s="493"/>
      <c r="N52" s="494"/>
      <c r="O52" s="493"/>
      <c r="Q52" s="489">
        <v>32</v>
      </c>
      <c r="R52" s="684"/>
      <c r="S52" s="685"/>
      <c r="T52" s="490" t="str">
        <f t="shared" si="1"/>
        <v>-</v>
      </c>
    </row>
    <row r="53" spans="1:20">
      <c r="A53" s="489"/>
      <c r="B53" s="490"/>
      <c r="C53" s="491"/>
      <c r="D53" s="492" t="s">
        <v>1744</v>
      </c>
      <c r="E53" s="493" t="s">
        <v>1745</v>
      </c>
      <c r="F53" s="494"/>
      <c r="G53" s="493"/>
      <c r="H53" s="494"/>
      <c r="I53" s="493"/>
      <c r="J53" s="492"/>
      <c r="K53" s="493"/>
      <c r="L53" s="494"/>
      <c r="M53" s="493"/>
      <c r="N53" s="494"/>
      <c r="O53" s="493"/>
      <c r="Q53" s="489">
        <v>33</v>
      </c>
      <c r="R53" s="684"/>
      <c r="S53" s="685"/>
      <c r="T53" s="490" t="str">
        <f t="shared" si="1"/>
        <v>-</v>
      </c>
    </row>
    <row r="54" spans="1:20">
      <c r="A54" s="489"/>
      <c r="B54" s="490"/>
      <c r="C54" s="491"/>
      <c r="D54" s="492" t="s">
        <v>1746</v>
      </c>
      <c r="E54" s="493" t="s">
        <v>1632</v>
      </c>
      <c r="F54" s="494"/>
      <c r="G54" s="493"/>
      <c r="H54" s="494"/>
      <c r="I54" s="493"/>
      <c r="J54" s="492"/>
      <c r="K54" s="493"/>
      <c r="L54" s="494"/>
      <c r="M54" s="493"/>
      <c r="N54" s="494"/>
      <c r="O54" s="493"/>
      <c r="Q54" s="489">
        <v>34</v>
      </c>
      <c r="R54" s="684"/>
      <c r="S54" s="685"/>
      <c r="T54" s="490" t="str">
        <f t="shared" si="1"/>
        <v>-</v>
      </c>
    </row>
    <row r="55" spans="1:20">
      <c r="A55" s="489"/>
      <c r="B55" s="490"/>
      <c r="C55" s="491"/>
      <c r="D55" s="492" t="s">
        <v>1608</v>
      </c>
      <c r="E55" s="493" t="s">
        <v>1747</v>
      </c>
      <c r="F55" s="494"/>
      <c r="G55" s="493"/>
      <c r="H55" s="494"/>
      <c r="I55" s="493"/>
      <c r="J55" s="492"/>
      <c r="K55" s="493"/>
      <c r="L55" s="494"/>
      <c r="M55" s="493"/>
      <c r="N55" s="494"/>
      <c r="O55" s="493"/>
      <c r="Q55" s="489">
        <v>35</v>
      </c>
      <c r="R55" s="684"/>
      <c r="S55" s="685"/>
      <c r="T55" s="490" t="str">
        <f t="shared" si="1"/>
        <v>-</v>
      </c>
    </row>
    <row r="56" spans="1:20">
      <c r="A56" s="489"/>
      <c r="B56" s="490"/>
      <c r="C56" s="491"/>
      <c r="D56" s="492" t="s">
        <v>1748</v>
      </c>
      <c r="E56" s="493" t="s">
        <v>1607</v>
      </c>
      <c r="F56" s="494"/>
      <c r="G56" s="493"/>
      <c r="H56" s="494"/>
      <c r="I56" s="493"/>
      <c r="J56" s="492"/>
      <c r="K56" s="493"/>
      <c r="L56" s="494"/>
      <c r="M56" s="493"/>
      <c r="N56" s="494"/>
      <c r="O56" s="493"/>
      <c r="Q56" s="489">
        <v>36</v>
      </c>
      <c r="R56" s="684"/>
      <c r="S56" s="685"/>
      <c r="T56" s="490" t="str">
        <f t="shared" si="1"/>
        <v>-</v>
      </c>
    </row>
    <row r="57" spans="1:20">
      <c r="A57" s="489"/>
      <c r="B57" s="490"/>
      <c r="C57" s="491"/>
      <c r="D57" s="492" t="s">
        <v>1633</v>
      </c>
      <c r="E57" s="493" t="s">
        <v>1610</v>
      </c>
      <c r="F57" s="494"/>
      <c r="G57" s="493"/>
      <c r="H57" s="494"/>
      <c r="I57" s="493"/>
      <c r="J57" s="492"/>
      <c r="K57" s="493"/>
      <c r="L57" s="494"/>
      <c r="M57" s="493"/>
      <c r="N57" s="494"/>
      <c r="O57" s="493"/>
      <c r="Q57" s="489">
        <v>37</v>
      </c>
      <c r="R57" s="684"/>
      <c r="S57" s="685"/>
      <c r="T57" s="490" t="str">
        <f t="shared" si="1"/>
        <v>-</v>
      </c>
    </row>
    <row r="58" spans="1:20">
      <c r="A58" s="489"/>
      <c r="B58" s="490"/>
      <c r="C58" s="491"/>
      <c r="D58" s="492" t="s">
        <v>952</v>
      </c>
      <c r="E58" s="493" t="s">
        <v>1408</v>
      </c>
      <c r="F58" s="494"/>
      <c r="G58" s="493"/>
      <c r="H58" s="494"/>
      <c r="I58" s="493"/>
      <c r="J58" s="492"/>
      <c r="K58" s="493"/>
      <c r="L58" s="494"/>
      <c r="M58" s="493"/>
      <c r="N58" s="494"/>
      <c r="O58" s="493"/>
      <c r="Q58" s="489">
        <v>38</v>
      </c>
      <c r="R58" s="684"/>
      <c r="S58" s="685"/>
      <c r="T58" s="490" t="str">
        <f t="shared" si="1"/>
        <v>-</v>
      </c>
    </row>
    <row r="59" spans="1:20">
      <c r="A59" s="489"/>
      <c r="B59" s="490"/>
      <c r="C59" s="491"/>
      <c r="D59" s="492" t="s">
        <v>1634</v>
      </c>
      <c r="E59" s="493" t="s">
        <v>1409</v>
      </c>
      <c r="F59" s="494"/>
      <c r="G59" s="493"/>
      <c r="H59" s="494"/>
      <c r="I59" s="493"/>
      <c r="J59" s="492"/>
      <c r="K59" s="493"/>
      <c r="L59" s="494"/>
      <c r="M59" s="493"/>
      <c r="N59" s="494"/>
      <c r="O59" s="493"/>
      <c r="Q59" s="489">
        <v>39</v>
      </c>
      <c r="R59" s="684"/>
      <c r="S59" s="685"/>
      <c r="T59" s="490" t="str">
        <f t="shared" si="1"/>
        <v>-</v>
      </c>
    </row>
    <row r="60" spans="1:20">
      <c r="A60" s="495"/>
      <c r="B60" s="496"/>
      <c r="C60" s="497"/>
      <c r="D60" s="498" t="s">
        <v>1635</v>
      </c>
      <c r="E60" s="499" t="s">
        <v>1629</v>
      </c>
      <c r="F60" s="500"/>
      <c r="G60" s="499"/>
      <c r="H60" s="500"/>
      <c r="I60" s="499"/>
      <c r="J60" s="498"/>
      <c r="K60" s="499"/>
      <c r="L60" s="500"/>
      <c r="M60" s="499"/>
      <c r="N60" s="500"/>
      <c r="O60" s="499"/>
      <c r="Q60" s="696" t="s">
        <v>3769</v>
      </c>
      <c r="R60" s="697" t="s">
        <v>4291</v>
      </c>
      <c r="S60" s="697" t="s">
        <v>4292</v>
      </c>
      <c r="T60" s="696" t="b">
        <f t="shared" si="1"/>
        <v>0</v>
      </c>
    </row>
    <row r="61" spans="1:20" ht="26">
      <c r="A61" s="489"/>
      <c r="B61" s="490"/>
      <c r="C61" s="491"/>
      <c r="D61" s="492" t="s">
        <v>953</v>
      </c>
      <c r="E61" s="493" t="s">
        <v>1410</v>
      </c>
      <c r="F61" s="494"/>
      <c r="G61" s="493"/>
      <c r="H61" s="494"/>
      <c r="I61" s="493"/>
      <c r="J61" s="492"/>
      <c r="K61" s="493"/>
      <c r="L61" s="494"/>
      <c r="M61" s="493"/>
      <c r="N61" s="494"/>
      <c r="O61" s="493"/>
      <c r="Q61" s="483">
        <v>1</v>
      </c>
      <c r="R61" s="690" t="s">
        <v>3744</v>
      </c>
      <c r="S61" s="691" t="s">
        <v>2812</v>
      </c>
      <c r="T61" s="484" t="b">
        <v>0</v>
      </c>
    </row>
    <row r="62" spans="1:20">
      <c r="A62" s="489"/>
      <c r="B62" s="490"/>
      <c r="C62" s="491"/>
      <c r="D62" s="492" t="s">
        <v>959</v>
      </c>
      <c r="E62" s="493" t="s">
        <v>1630</v>
      </c>
      <c r="F62" s="494"/>
      <c r="G62" s="493"/>
      <c r="H62" s="494"/>
      <c r="I62" s="493"/>
      <c r="J62" s="492"/>
      <c r="K62" s="493"/>
      <c r="L62" s="494"/>
      <c r="M62" s="493"/>
      <c r="N62" s="494"/>
      <c r="O62" s="493"/>
      <c r="Q62" s="489">
        <v>2</v>
      </c>
      <c r="R62" s="692" t="s">
        <v>3745</v>
      </c>
      <c r="S62" s="693" t="s">
        <v>3726</v>
      </c>
      <c r="T62" s="490" t="b">
        <v>0</v>
      </c>
    </row>
    <row r="63" spans="1:20" ht="26">
      <c r="A63" s="489"/>
      <c r="B63" s="490"/>
      <c r="C63" s="491"/>
      <c r="D63" s="492" t="s">
        <v>1636</v>
      </c>
      <c r="E63" s="493" t="s">
        <v>1631</v>
      </c>
      <c r="F63" s="494"/>
      <c r="G63" s="493"/>
      <c r="H63" s="494"/>
      <c r="I63" s="493"/>
      <c r="J63" s="492"/>
      <c r="K63" s="493"/>
      <c r="L63" s="494"/>
      <c r="M63" s="493"/>
      <c r="N63" s="494"/>
      <c r="O63" s="493"/>
      <c r="Q63" s="489">
        <v>3</v>
      </c>
      <c r="R63" s="692" t="s">
        <v>3746</v>
      </c>
      <c r="S63" s="693" t="s">
        <v>773</v>
      </c>
      <c r="T63" s="490" t="b">
        <v>0</v>
      </c>
    </row>
    <row r="64" spans="1:20">
      <c r="A64" s="489"/>
      <c r="B64" s="490"/>
      <c r="C64" s="491"/>
      <c r="D64" s="492" t="s">
        <v>1447</v>
      </c>
      <c r="E64" s="493" t="s">
        <v>1609</v>
      </c>
      <c r="F64" s="494"/>
      <c r="G64" s="493"/>
      <c r="H64" s="494"/>
      <c r="I64" s="493"/>
      <c r="J64" s="492"/>
      <c r="K64" s="493"/>
      <c r="L64" s="494"/>
      <c r="M64" s="493"/>
      <c r="N64" s="494"/>
      <c r="O64" s="493"/>
      <c r="Q64" s="489">
        <v>4</v>
      </c>
      <c r="R64" s="692" t="s">
        <v>3747</v>
      </c>
      <c r="S64" s="693" t="s">
        <v>3729</v>
      </c>
      <c r="T64" s="490" t="b">
        <v>0</v>
      </c>
    </row>
    <row r="65" spans="1:20" ht="26">
      <c r="A65" s="489"/>
      <c r="B65" s="490"/>
      <c r="C65" s="491"/>
      <c r="D65" s="492" t="s">
        <v>1448</v>
      </c>
      <c r="E65" s="493" t="s">
        <v>1449</v>
      </c>
      <c r="F65" s="494"/>
      <c r="G65" s="493"/>
      <c r="H65" s="494"/>
      <c r="I65" s="493"/>
      <c r="J65" s="492"/>
      <c r="K65" s="493"/>
      <c r="L65" s="494"/>
      <c r="M65" s="493"/>
      <c r="N65" s="494"/>
      <c r="O65" s="493"/>
      <c r="Q65" s="489">
        <v>5</v>
      </c>
      <c r="R65" s="694" t="s">
        <v>3747</v>
      </c>
      <c r="S65" s="695" t="s">
        <v>3730</v>
      </c>
      <c r="T65" s="490" t="b">
        <v>0</v>
      </c>
    </row>
    <row r="66" spans="1:20" ht="26">
      <c r="A66" s="489"/>
      <c r="B66" s="490"/>
      <c r="C66" s="491"/>
      <c r="D66" s="492" t="s">
        <v>1450</v>
      </c>
      <c r="E66" s="493" t="s">
        <v>1451</v>
      </c>
      <c r="F66" s="494"/>
      <c r="G66" s="493"/>
      <c r="H66" s="494"/>
      <c r="I66" s="493"/>
      <c r="J66" s="492"/>
      <c r="K66" s="493"/>
      <c r="L66" s="494"/>
      <c r="M66" s="493"/>
      <c r="N66" s="494"/>
      <c r="O66" s="493"/>
      <c r="Q66" s="489">
        <v>6</v>
      </c>
      <c r="R66" s="692" t="s">
        <v>904</v>
      </c>
      <c r="S66" s="693" t="s">
        <v>3748</v>
      </c>
      <c r="T66" s="490" t="b">
        <v>0</v>
      </c>
    </row>
    <row r="67" spans="1:20">
      <c r="A67" s="489"/>
      <c r="B67" s="490"/>
      <c r="C67" s="491"/>
      <c r="D67" s="492"/>
      <c r="E67" s="493"/>
      <c r="F67" s="494"/>
      <c r="G67" s="493"/>
      <c r="H67" s="494"/>
      <c r="I67" s="493"/>
      <c r="J67" s="492"/>
      <c r="K67" s="493"/>
      <c r="L67" s="494"/>
      <c r="M67" s="493"/>
      <c r="N67" s="494"/>
      <c r="O67" s="493"/>
      <c r="Q67" s="489">
        <v>7</v>
      </c>
      <c r="R67" s="692" t="s">
        <v>794</v>
      </c>
      <c r="S67" s="693" t="s">
        <v>3749</v>
      </c>
      <c r="T67" s="490" t="b">
        <v>0</v>
      </c>
    </row>
    <row r="68" spans="1:20">
      <c r="A68" s="489"/>
      <c r="B68" s="490"/>
      <c r="C68" s="491"/>
      <c r="D68" s="492"/>
      <c r="E68" s="493"/>
      <c r="F68" s="494"/>
      <c r="G68" s="493"/>
      <c r="H68" s="494"/>
      <c r="I68" s="493"/>
      <c r="J68" s="492"/>
      <c r="K68" s="493"/>
      <c r="L68" s="494"/>
      <c r="M68" s="493"/>
      <c r="N68" s="494"/>
      <c r="O68" s="493"/>
      <c r="Q68" s="489">
        <v>8</v>
      </c>
      <c r="R68" s="692" t="s">
        <v>1691</v>
      </c>
      <c r="S68" s="693" t="s">
        <v>3750</v>
      </c>
      <c r="T68" s="490" t="b">
        <v>0</v>
      </c>
    </row>
    <row r="69" spans="1:20">
      <c r="A69" s="489"/>
      <c r="B69" s="490"/>
      <c r="C69" s="491"/>
      <c r="D69" s="492"/>
      <c r="E69" s="493"/>
      <c r="F69" s="494"/>
      <c r="G69" s="493"/>
      <c r="H69" s="494"/>
      <c r="I69" s="493"/>
      <c r="J69" s="492"/>
      <c r="K69" s="493"/>
      <c r="L69" s="494"/>
      <c r="M69" s="493"/>
      <c r="N69" s="494"/>
      <c r="O69" s="493"/>
      <c r="Q69" s="489">
        <v>9</v>
      </c>
      <c r="R69" s="692" t="s">
        <v>1855</v>
      </c>
      <c r="S69" s="693" t="s">
        <v>3751</v>
      </c>
      <c r="T69" s="490" t="b">
        <v>0</v>
      </c>
    </row>
    <row r="70" spans="1:20">
      <c r="A70" s="489"/>
      <c r="B70" s="490"/>
      <c r="C70" s="491"/>
      <c r="D70" s="492"/>
      <c r="E70" s="493"/>
      <c r="F70" s="494"/>
      <c r="G70" s="493"/>
      <c r="H70" s="494"/>
      <c r="I70" s="493"/>
      <c r="J70" s="492"/>
      <c r="K70" s="493"/>
      <c r="L70" s="494"/>
      <c r="M70" s="493"/>
      <c r="N70" s="494"/>
      <c r="O70" s="493"/>
      <c r="Q70" s="489">
        <v>10</v>
      </c>
      <c r="R70" s="692" t="s">
        <v>1858</v>
      </c>
      <c r="S70" s="693" t="s">
        <v>3752</v>
      </c>
      <c r="T70" s="490" t="b">
        <v>0</v>
      </c>
    </row>
    <row r="71" spans="1:20">
      <c r="A71" s="489"/>
      <c r="B71" s="490"/>
      <c r="C71" s="491"/>
      <c r="D71" s="492"/>
      <c r="E71" s="493"/>
      <c r="F71" s="494"/>
      <c r="G71" s="493"/>
      <c r="H71" s="494"/>
      <c r="I71" s="493"/>
      <c r="J71" s="492"/>
      <c r="K71" s="493"/>
      <c r="L71" s="494"/>
      <c r="M71" s="493"/>
      <c r="N71" s="494"/>
      <c r="O71" s="493"/>
      <c r="Q71" s="489">
        <v>11</v>
      </c>
      <c r="R71" s="692" t="s">
        <v>3078</v>
      </c>
      <c r="S71" s="693" t="s">
        <v>3753</v>
      </c>
      <c r="T71" s="490" t="b">
        <v>0</v>
      </c>
    </row>
    <row r="72" spans="1:20">
      <c r="A72" s="489"/>
      <c r="B72" s="490"/>
      <c r="C72" s="491"/>
      <c r="D72" s="492"/>
      <c r="E72" s="493"/>
      <c r="F72" s="494"/>
      <c r="G72" s="493"/>
      <c r="H72" s="494"/>
      <c r="I72" s="493"/>
      <c r="J72" s="492"/>
      <c r="K72" s="493"/>
      <c r="L72" s="494"/>
      <c r="M72" s="493"/>
      <c r="N72" s="494"/>
      <c r="O72" s="493"/>
      <c r="Q72" s="489">
        <v>12</v>
      </c>
      <c r="R72" s="692" t="s">
        <v>3096</v>
      </c>
      <c r="S72" s="693" t="s">
        <v>3754</v>
      </c>
      <c r="T72" s="490" t="b">
        <v>0</v>
      </c>
    </row>
    <row r="73" spans="1:20">
      <c r="A73" s="489"/>
      <c r="B73" s="490"/>
      <c r="C73" s="491"/>
      <c r="D73" s="492"/>
      <c r="E73" s="493"/>
      <c r="F73" s="494"/>
      <c r="G73" s="493"/>
      <c r="H73" s="494"/>
      <c r="I73" s="493"/>
      <c r="J73" s="492"/>
      <c r="K73" s="493"/>
      <c r="L73" s="494"/>
      <c r="M73" s="493"/>
      <c r="N73" s="494"/>
      <c r="O73" s="493"/>
      <c r="Q73" s="489">
        <v>13</v>
      </c>
      <c r="R73" s="692" t="s">
        <v>760</v>
      </c>
      <c r="S73" s="693" t="s">
        <v>3755</v>
      </c>
      <c r="T73" s="490" t="b">
        <v>0</v>
      </c>
    </row>
    <row r="74" spans="1:20">
      <c r="A74" s="489"/>
      <c r="B74" s="490"/>
      <c r="C74" s="491"/>
      <c r="D74" s="492"/>
      <c r="E74" s="493"/>
      <c r="F74" s="494"/>
      <c r="G74" s="493"/>
      <c r="H74" s="494"/>
      <c r="I74" s="493"/>
      <c r="J74" s="492"/>
      <c r="K74" s="493"/>
      <c r="L74" s="494"/>
      <c r="M74" s="493"/>
      <c r="N74" s="494"/>
      <c r="O74" s="493"/>
      <c r="Q74" s="489">
        <v>14</v>
      </c>
      <c r="R74" s="692" t="s">
        <v>1192</v>
      </c>
      <c r="S74" s="693" t="s">
        <v>1076</v>
      </c>
      <c r="T74" s="490" t="b">
        <v>0</v>
      </c>
    </row>
    <row r="75" spans="1:20">
      <c r="A75" s="489"/>
      <c r="B75" s="490"/>
      <c r="C75" s="491"/>
      <c r="D75" s="492"/>
      <c r="E75" s="493"/>
      <c r="F75" s="494"/>
      <c r="G75" s="493"/>
      <c r="H75" s="494"/>
      <c r="I75" s="493"/>
      <c r="J75" s="492"/>
      <c r="K75" s="493"/>
      <c r="L75" s="494"/>
      <c r="M75" s="493"/>
      <c r="N75" s="494"/>
      <c r="O75" s="493"/>
      <c r="Q75" s="489">
        <v>15</v>
      </c>
      <c r="R75" s="692" t="s">
        <v>1772</v>
      </c>
      <c r="S75" s="693" t="s">
        <v>3756</v>
      </c>
      <c r="T75" s="490" t="b">
        <v>0</v>
      </c>
    </row>
    <row r="76" spans="1:20">
      <c r="A76" s="489"/>
      <c r="B76" s="490"/>
      <c r="C76" s="491"/>
      <c r="D76" s="492"/>
      <c r="E76" s="493"/>
      <c r="F76" s="494"/>
      <c r="G76" s="493"/>
      <c r="H76" s="494"/>
      <c r="I76" s="493"/>
      <c r="J76" s="492"/>
      <c r="K76" s="493"/>
      <c r="L76" s="494"/>
      <c r="M76" s="493"/>
      <c r="N76" s="494"/>
      <c r="O76" s="493"/>
      <c r="Q76" s="489">
        <v>16</v>
      </c>
      <c r="R76" s="692" t="s">
        <v>2100</v>
      </c>
      <c r="S76" s="693" t="s">
        <v>3757</v>
      </c>
      <c r="T76" s="490" t="b">
        <v>0</v>
      </c>
    </row>
    <row r="77" spans="1:20">
      <c r="A77" s="489"/>
      <c r="B77" s="490"/>
      <c r="C77" s="491"/>
      <c r="D77" s="492"/>
      <c r="E77" s="493"/>
      <c r="F77" s="494"/>
      <c r="G77" s="493"/>
      <c r="H77" s="494"/>
      <c r="I77" s="493"/>
      <c r="J77" s="492"/>
      <c r="K77" s="493"/>
      <c r="L77" s="494"/>
      <c r="M77" s="493"/>
      <c r="N77" s="494"/>
      <c r="O77" s="493"/>
      <c r="Q77" s="489">
        <v>17</v>
      </c>
      <c r="R77" s="692" t="s">
        <v>1773</v>
      </c>
      <c r="S77" s="693" t="s">
        <v>3758</v>
      </c>
      <c r="T77" s="490" t="b">
        <v>0</v>
      </c>
    </row>
    <row r="78" spans="1:20">
      <c r="A78" s="489"/>
      <c r="B78" s="490"/>
      <c r="C78" s="491"/>
      <c r="D78" s="492"/>
      <c r="E78" s="493"/>
      <c r="F78" s="494"/>
      <c r="G78" s="493"/>
      <c r="H78" s="494"/>
      <c r="I78" s="493"/>
      <c r="J78" s="492"/>
      <c r="K78" s="493"/>
      <c r="L78" s="494"/>
      <c r="M78" s="493"/>
      <c r="N78" s="494"/>
      <c r="O78" s="493"/>
      <c r="Q78" s="489">
        <v>18</v>
      </c>
      <c r="R78" s="692" t="s">
        <v>1694</v>
      </c>
      <c r="S78" s="693" t="s">
        <v>3759</v>
      </c>
      <c r="T78" s="490" t="b">
        <v>0</v>
      </c>
    </row>
    <row r="79" spans="1:20">
      <c r="A79" s="489"/>
      <c r="B79" s="490"/>
      <c r="C79" s="491"/>
      <c r="D79" s="492"/>
      <c r="E79" s="493"/>
      <c r="F79" s="494"/>
      <c r="G79" s="493"/>
      <c r="H79" s="494"/>
      <c r="I79" s="493"/>
      <c r="J79" s="492"/>
      <c r="K79" s="493"/>
      <c r="L79" s="494"/>
      <c r="M79" s="493"/>
      <c r="N79" s="494"/>
      <c r="O79" s="493"/>
      <c r="Q79" s="489">
        <v>19</v>
      </c>
      <c r="R79" s="692" t="s">
        <v>772</v>
      </c>
      <c r="S79" s="693" t="s">
        <v>1516</v>
      </c>
      <c r="T79" s="490" t="b">
        <v>0</v>
      </c>
    </row>
    <row r="80" spans="1:20">
      <c r="A80" s="489"/>
      <c r="B80" s="490"/>
      <c r="C80" s="491"/>
      <c r="D80" s="492"/>
      <c r="E80" s="493"/>
      <c r="F80" s="494"/>
      <c r="G80" s="493"/>
      <c r="H80" s="494"/>
      <c r="I80" s="493"/>
      <c r="J80" s="492"/>
      <c r="K80" s="493"/>
      <c r="L80" s="494"/>
      <c r="M80" s="493"/>
      <c r="N80" s="494"/>
      <c r="O80" s="493"/>
      <c r="Q80" s="489">
        <v>20</v>
      </c>
      <c r="R80" s="692" t="s">
        <v>549</v>
      </c>
      <c r="S80" s="693" t="s">
        <v>3760</v>
      </c>
      <c r="T80" s="490" t="b">
        <v>0</v>
      </c>
    </row>
    <row r="81" spans="1:20">
      <c r="A81" s="489"/>
      <c r="B81" s="490"/>
      <c r="C81" s="491"/>
      <c r="D81" s="492"/>
      <c r="E81" s="493"/>
      <c r="F81" s="494"/>
      <c r="G81" s="493"/>
      <c r="H81" s="494"/>
      <c r="I81" s="493"/>
      <c r="J81" s="492"/>
      <c r="K81" s="493"/>
      <c r="L81" s="494"/>
      <c r="M81" s="493"/>
      <c r="N81" s="494"/>
      <c r="O81" s="493"/>
      <c r="Q81" s="489">
        <v>21</v>
      </c>
      <c r="R81" s="692" t="s">
        <v>3761</v>
      </c>
      <c r="S81" s="693" t="s">
        <v>3730</v>
      </c>
      <c r="T81" s="490" t="b">
        <v>0</v>
      </c>
    </row>
    <row r="82" spans="1:20">
      <c r="A82" s="489"/>
      <c r="B82" s="490"/>
      <c r="C82" s="491"/>
      <c r="D82" s="492"/>
      <c r="E82" s="493"/>
      <c r="F82" s="494"/>
      <c r="G82" s="493"/>
      <c r="H82" s="494"/>
      <c r="I82" s="493"/>
      <c r="J82" s="492"/>
      <c r="K82" s="493"/>
      <c r="L82" s="494"/>
      <c r="M82" s="493"/>
      <c r="N82" s="494"/>
      <c r="O82" s="493"/>
      <c r="Q82" s="489">
        <v>22</v>
      </c>
      <c r="R82" s="692" t="s">
        <v>1292</v>
      </c>
      <c r="S82" s="693" t="s">
        <v>3762</v>
      </c>
      <c r="T82" s="490" t="b">
        <v>0</v>
      </c>
    </row>
    <row r="83" spans="1:20">
      <c r="A83" s="489"/>
      <c r="B83" s="490"/>
      <c r="C83" s="491"/>
      <c r="D83" s="492"/>
      <c r="E83" s="493"/>
      <c r="F83" s="494"/>
      <c r="G83" s="493"/>
      <c r="H83" s="494"/>
      <c r="I83" s="493"/>
      <c r="J83" s="492"/>
      <c r="K83" s="493"/>
      <c r="L83" s="494"/>
      <c r="M83" s="493"/>
      <c r="N83" s="494"/>
      <c r="O83" s="493"/>
      <c r="Q83" s="489">
        <v>23</v>
      </c>
      <c r="R83" s="692" t="s">
        <v>1009</v>
      </c>
      <c r="S83" s="693" t="s">
        <v>1568</v>
      </c>
      <c r="T83" s="490" t="b">
        <v>0</v>
      </c>
    </row>
    <row r="84" spans="1:20">
      <c r="A84" s="489"/>
      <c r="B84" s="490"/>
      <c r="C84" s="491"/>
      <c r="D84" s="492"/>
      <c r="E84" s="493"/>
      <c r="F84" s="494"/>
      <c r="G84" s="493"/>
      <c r="H84" s="494"/>
      <c r="I84" s="493"/>
      <c r="J84" s="492"/>
      <c r="K84" s="493"/>
      <c r="L84" s="494"/>
      <c r="M84" s="493"/>
      <c r="N84" s="494"/>
      <c r="O84" s="493"/>
      <c r="Q84" s="489">
        <v>24</v>
      </c>
      <c r="R84" s="692" t="s">
        <v>1202</v>
      </c>
      <c r="S84" s="693" t="s">
        <v>3763</v>
      </c>
      <c r="T84" s="490" t="b">
        <v>0</v>
      </c>
    </row>
    <row r="85" spans="1:20">
      <c r="A85" s="489"/>
      <c r="B85" s="490"/>
      <c r="C85" s="491"/>
      <c r="D85" s="492"/>
      <c r="E85" s="493"/>
      <c r="F85" s="494"/>
      <c r="G85" s="493"/>
      <c r="H85" s="494"/>
      <c r="I85" s="493"/>
      <c r="J85" s="492"/>
      <c r="K85" s="493"/>
      <c r="L85" s="494"/>
      <c r="M85" s="493"/>
      <c r="N85" s="494"/>
      <c r="O85" s="493"/>
      <c r="Q85" s="489">
        <v>25</v>
      </c>
      <c r="R85" s="692" t="s">
        <v>762</v>
      </c>
      <c r="S85" s="693" t="s">
        <v>3764</v>
      </c>
      <c r="T85" s="490" t="b">
        <v>0</v>
      </c>
    </row>
    <row r="86" spans="1:20">
      <c r="A86" s="489"/>
      <c r="B86" s="490"/>
      <c r="C86" s="491"/>
      <c r="D86" s="492"/>
      <c r="E86" s="493"/>
      <c r="F86" s="494"/>
      <c r="G86" s="493"/>
      <c r="H86" s="494"/>
      <c r="I86" s="493"/>
      <c r="J86" s="492"/>
      <c r="K86" s="493"/>
      <c r="L86" s="494"/>
      <c r="M86" s="493"/>
      <c r="N86" s="494"/>
      <c r="O86" s="493"/>
      <c r="Q86" s="489">
        <v>26</v>
      </c>
      <c r="R86" s="692" t="s">
        <v>764</v>
      </c>
      <c r="S86" s="693" t="s">
        <v>3765</v>
      </c>
      <c r="T86" s="490" t="b">
        <v>0</v>
      </c>
    </row>
    <row r="87" spans="1:20">
      <c r="A87" s="489"/>
      <c r="B87" s="490"/>
      <c r="C87" s="491"/>
      <c r="D87" s="492"/>
      <c r="E87" s="493"/>
      <c r="F87" s="494"/>
      <c r="G87" s="493"/>
      <c r="H87" s="494"/>
      <c r="I87" s="493"/>
      <c r="J87" s="492"/>
      <c r="K87" s="493"/>
      <c r="L87" s="494"/>
      <c r="M87" s="493"/>
      <c r="N87" s="494"/>
      <c r="O87" s="493"/>
      <c r="Q87" s="489">
        <v>27</v>
      </c>
      <c r="R87" s="692" t="s">
        <v>821</v>
      </c>
      <c r="S87" s="693" t="s">
        <v>3766</v>
      </c>
      <c r="T87" s="490" t="b">
        <v>0</v>
      </c>
    </row>
    <row r="88" spans="1:20">
      <c r="A88" s="489"/>
      <c r="B88" s="490"/>
      <c r="C88" s="491"/>
      <c r="D88" s="492"/>
      <c r="E88" s="493"/>
      <c r="F88" s="494"/>
      <c r="G88" s="493"/>
      <c r="H88" s="494"/>
      <c r="I88" s="493"/>
      <c r="J88" s="492"/>
      <c r="K88" s="493"/>
      <c r="L88" s="494"/>
      <c r="M88" s="493"/>
      <c r="N88" s="494"/>
      <c r="O88" s="493"/>
      <c r="Q88" s="489">
        <v>28</v>
      </c>
      <c r="R88" s="692" t="s">
        <v>820</v>
      </c>
      <c r="S88" s="693" t="s">
        <v>3767</v>
      </c>
      <c r="T88" s="490" t="b">
        <v>0</v>
      </c>
    </row>
    <row r="89" spans="1:20">
      <c r="A89" s="489"/>
      <c r="B89" s="490"/>
      <c r="C89" s="491"/>
      <c r="D89" s="492"/>
      <c r="E89" s="493"/>
      <c r="F89" s="494"/>
      <c r="G89" s="493"/>
      <c r="H89" s="494"/>
      <c r="I89" s="493"/>
      <c r="J89" s="492"/>
      <c r="K89" s="493"/>
      <c r="L89" s="494"/>
      <c r="M89" s="493"/>
      <c r="N89" s="494"/>
      <c r="O89" s="493"/>
      <c r="Q89" s="489">
        <v>29</v>
      </c>
      <c r="R89" s="692" t="s">
        <v>1726</v>
      </c>
      <c r="S89" s="693" t="s">
        <v>3768</v>
      </c>
      <c r="T89" s="490" t="b">
        <v>0</v>
      </c>
    </row>
    <row r="90" spans="1:20">
      <c r="A90" s="489"/>
      <c r="B90" s="490"/>
      <c r="C90" s="491"/>
      <c r="D90" s="492"/>
      <c r="E90" s="493"/>
      <c r="F90" s="494"/>
      <c r="G90" s="493"/>
      <c r="H90" s="494"/>
      <c r="I90" s="493"/>
      <c r="J90" s="492"/>
      <c r="K90" s="493"/>
      <c r="L90" s="494"/>
      <c r="M90" s="493"/>
      <c r="N90" s="494"/>
      <c r="O90" s="493"/>
    </row>
    <row r="91" spans="1:20">
      <c r="A91" s="489"/>
      <c r="B91" s="490"/>
      <c r="C91" s="491"/>
      <c r="D91" s="492"/>
      <c r="E91" s="493"/>
      <c r="F91" s="494"/>
      <c r="G91" s="493"/>
      <c r="H91" s="494"/>
      <c r="I91" s="493"/>
      <c r="J91" s="492"/>
      <c r="K91" s="493"/>
      <c r="L91" s="494"/>
      <c r="M91" s="493"/>
      <c r="N91" s="494"/>
      <c r="O91" s="493"/>
    </row>
    <row r="92" spans="1:20">
      <c r="A92" s="489"/>
      <c r="B92" s="490"/>
      <c r="C92" s="491"/>
      <c r="D92" s="492"/>
      <c r="E92" s="493"/>
      <c r="F92" s="494"/>
      <c r="G92" s="493"/>
      <c r="H92" s="494"/>
      <c r="I92" s="493"/>
      <c r="J92" s="492"/>
      <c r="K92" s="493"/>
      <c r="L92" s="494"/>
      <c r="M92" s="493"/>
      <c r="N92" s="494"/>
      <c r="O92" s="493"/>
    </row>
    <row r="93" spans="1:20">
      <c r="A93" s="489"/>
      <c r="B93" s="490"/>
      <c r="C93" s="491"/>
      <c r="D93" s="492"/>
      <c r="E93" s="493"/>
      <c r="F93" s="494"/>
      <c r="G93" s="493"/>
      <c r="H93" s="494"/>
      <c r="I93" s="493"/>
      <c r="J93" s="492"/>
      <c r="K93" s="493"/>
      <c r="L93" s="494"/>
      <c r="M93" s="493"/>
      <c r="N93" s="494"/>
      <c r="O93" s="493"/>
    </row>
    <row r="94" spans="1:20">
      <c r="A94" s="489"/>
      <c r="B94" s="490"/>
      <c r="C94" s="491"/>
      <c r="D94" s="492"/>
      <c r="E94" s="493"/>
      <c r="F94" s="494"/>
      <c r="G94" s="493"/>
      <c r="H94" s="494"/>
      <c r="I94" s="493"/>
      <c r="J94" s="492"/>
      <c r="K94" s="493"/>
      <c r="L94" s="494"/>
      <c r="M94" s="493"/>
      <c r="N94" s="494"/>
      <c r="O94" s="493"/>
    </row>
    <row r="95" spans="1:20">
      <c r="A95" s="489"/>
      <c r="B95" s="490"/>
      <c r="C95" s="491"/>
      <c r="D95" s="492"/>
      <c r="E95" s="493"/>
      <c r="F95" s="494"/>
      <c r="G95" s="493"/>
      <c r="H95" s="494"/>
      <c r="I95" s="493"/>
      <c r="J95" s="492"/>
      <c r="K95" s="493"/>
      <c r="L95" s="494"/>
      <c r="M95" s="493"/>
      <c r="N95" s="494"/>
      <c r="O95" s="493"/>
    </row>
    <row r="96" spans="1:20">
      <c r="A96" s="489"/>
      <c r="B96" s="490"/>
      <c r="C96" s="491"/>
      <c r="D96" s="492"/>
      <c r="E96" s="493"/>
      <c r="F96" s="494"/>
      <c r="G96" s="493"/>
      <c r="H96" s="494"/>
      <c r="I96" s="493"/>
      <c r="J96" s="492"/>
      <c r="K96" s="493"/>
      <c r="L96" s="494"/>
      <c r="M96" s="493"/>
      <c r="N96" s="494"/>
      <c r="O96" s="493"/>
    </row>
    <row r="97" spans="1:15">
      <c r="A97" s="489"/>
      <c r="B97" s="490"/>
      <c r="C97" s="491"/>
      <c r="D97" s="492"/>
      <c r="E97" s="493"/>
      <c r="F97" s="494"/>
      <c r="G97" s="493"/>
      <c r="H97" s="494"/>
      <c r="I97" s="493"/>
      <c r="J97" s="492"/>
      <c r="K97" s="493"/>
      <c r="L97" s="494"/>
      <c r="M97" s="493"/>
      <c r="N97" s="494"/>
      <c r="O97" s="493"/>
    </row>
    <row r="98" spans="1:15">
      <c r="A98" s="489"/>
      <c r="B98" s="490"/>
      <c r="C98" s="491"/>
      <c r="D98" s="492"/>
      <c r="E98" s="493"/>
      <c r="F98" s="494"/>
      <c r="G98" s="493"/>
      <c r="H98" s="494"/>
      <c r="I98" s="493"/>
      <c r="J98" s="492"/>
      <c r="K98" s="493"/>
      <c r="L98" s="494"/>
      <c r="M98" s="493"/>
      <c r="N98" s="494"/>
      <c r="O98" s="493"/>
    </row>
    <row r="99" spans="1:15">
      <c r="A99" s="501"/>
      <c r="B99" s="502"/>
      <c r="C99" s="503"/>
      <c r="D99" s="504"/>
      <c r="E99" s="505"/>
      <c r="F99" s="506"/>
      <c r="G99" s="505"/>
      <c r="H99" s="506"/>
      <c r="I99" s="505"/>
      <c r="J99" s="504"/>
      <c r="K99" s="505"/>
      <c r="L99" s="506"/>
      <c r="M99" s="505"/>
      <c r="N99" s="506"/>
      <c r="O99" s="505"/>
    </row>
    <row r="100" spans="1:15">
      <c r="A100" s="507"/>
      <c r="B100" s="507"/>
      <c r="C100" s="507"/>
      <c r="D100" s="508"/>
      <c r="E100" s="509"/>
      <c r="F100" s="508"/>
      <c r="G100" s="509"/>
      <c r="H100" s="508"/>
      <c r="I100" s="509"/>
      <c r="J100" s="508"/>
      <c r="K100" s="509"/>
      <c r="L100" s="508"/>
      <c r="M100" s="509"/>
      <c r="N100" s="508"/>
      <c r="O100" s="509"/>
    </row>
  </sheetData>
  <mergeCells count="1">
    <mergeCell ref="I16:M17"/>
  </mergeCells>
  <phoneticPr fontId="16" type="noConversion"/>
  <pageMargins left="0.75000000000000011" right="0.75000000000000011" top="1" bottom="1" header="0.5" footer="0.5"/>
  <headerFooter>
    <oddHeader>&amp;L&amp;"Calibri,Regular"&amp;K000000Province Sud, BD LIT - Suivi des AGDR</oddHeader>
    <oddFooter>&amp;L&amp;"Calibri,Regular"&amp;K000000Document Interne&amp;C&amp;"Calibri,Regular"&amp;K000000&amp;P/&amp;N&amp;R&amp;"Calibri,Regular"&amp;K000000imprimé le  &amp;D à &amp;T_x000D_à partir de &amp;A / &amp;F</oddFooter>
  </headerFooter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CK169"/>
  <sheetViews>
    <sheetView topLeftCell="C11" zoomScale="75" zoomScaleNormal="75" zoomScalePageLayoutView="75" workbookViewId="0">
      <pane xSplit="2" ySplit="10" topLeftCell="E38" activePane="bottomRight" state="frozenSplit"/>
      <selection activeCell="C11" sqref="C11"/>
      <selection pane="topRight" activeCell="E11" sqref="E11"/>
      <selection pane="bottomLeft" activeCell="C21" sqref="C21"/>
      <selection pane="bottomRight" activeCell="C102" sqref="C102"/>
    </sheetView>
  </sheetViews>
  <sheetFormatPr baseColWidth="10" defaultColWidth="10.7109375" defaultRowHeight="13" outlineLevelRow="1" outlineLevelCol="1" x14ac:dyDescent="0"/>
  <cols>
    <col min="1" max="1" width="18.7109375" style="156" hidden="1" customWidth="1"/>
    <col min="2" max="2" width="26" style="156" hidden="1" customWidth="1" outlineLevel="1"/>
    <col min="3" max="3" width="17.85546875" style="156" customWidth="1" collapsed="1"/>
    <col min="4" max="4" width="17.85546875" style="156" customWidth="1"/>
    <col min="5" max="5" width="13.5703125" style="156" customWidth="1"/>
    <col min="6" max="6" width="20" style="156" customWidth="1"/>
    <col min="7" max="7" width="20.7109375" style="156" customWidth="1"/>
    <col min="8" max="8" width="31.42578125" style="156" customWidth="1"/>
    <col min="9" max="9" width="27.5703125" style="156" bestFit="1" customWidth="1"/>
    <col min="10" max="10" width="19" style="156" customWidth="1"/>
    <col min="11" max="11" width="20.42578125" style="156" customWidth="1"/>
    <col min="12" max="12" width="28.85546875" style="156" customWidth="1"/>
    <col min="13" max="13" width="23.7109375" style="156" customWidth="1" outlineLevel="1"/>
    <col min="14" max="14" width="28.85546875" style="156" customWidth="1"/>
    <col min="15" max="15" width="16.140625" style="156" customWidth="1"/>
    <col min="16" max="19" width="3.5703125" style="156" customWidth="1"/>
    <col min="20" max="20" width="12.28515625" style="156" customWidth="1"/>
    <col min="21" max="21" width="21.42578125" style="156" customWidth="1"/>
    <col min="22" max="22" width="22" style="156" customWidth="1"/>
    <col min="23" max="23" width="26" style="156" customWidth="1"/>
    <col min="24" max="24" width="22.7109375" style="156" customWidth="1"/>
    <col min="25" max="25" width="13.85546875" style="156" customWidth="1"/>
    <col min="26" max="26" width="7.85546875" style="156" customWidth="1"/>
    <col min="27" max="27" width="16.85546875" style="156" customWidth="1"/>
    <col min="28" max="29" width="7.85546875" style="156" customWidth="1"/>
    <col min="30" max="30" width="21.42578125" style="156" customWidth="1"/>
    <col min="31" max="31" width="12.85546875" style="156" customWidth="1"/>
    <col min="32" max="32" width="15.42578125" style="156" customWidth="1"/>
    <col min="33" max="33" width="15.28515625" style="156" customWidth="1"/>
    <col min="34" max="34" width="27.42578125" style="156" customWidth="1"/>
    <col min="35" max="35" width="11.42578125" style="156" customWidth="1"/>
    <col min="36" max="36" width="8.42578125" style="156" customWidth="1"/>
    <col min="37" max="37" width="22.7109375" style="156" customWidth="1"/>
    <col min="38" max="38" width="23" style="156" customWidth="1"/>
    <col min="39" max="39" width="26.5703125" style="156" customWidth="1"/>
    <col min="40" max="40" width="27.42578125" style="156" customWidth="1"/>
    <col min="41" max="41" width="25.5703125" style="156" customWidth="1"/>
    <col min="42" max="42" width="25.85546875" style="156" customWidth="1"/>
    <col min="43" max="43" width="28.42578125" style="156" customWidth="1"/>
    <col min="44" max="44" width="29" style="156" customWidth="1"/>
    <col min="45" max="45" width="14.5703125" style="156" customWidth="1"/>
    <col min="46" max="46" width="13.85546875" style="156" customWidth="1"/>
    <col min="47" max="47" width="20" style="156" customWidth="1"/>
    <col min="48" max="48" width="19.28515625" style="156" customWidth="1"/>
    <col min="49" max="49" width="22.7109375" style="156" customWidth="1"/>
    <col min="50" max="50" width="23.42578125" style="156" customWidth="1"/>
    <col min="51" max="51" width="21.85546875" style="156" customWidth="1"/>
    <col min="52" max="52" width="20.85546875" style="156" customWidth="1"/>
    <col min="53" max="53" width="24.42578125" style="156" customWidth="1"/>
    <col min="54" max="54" width="25.28515625" style="156" customWidth="1"/>
    <col min="55" max="55" width="24" style="156" customWidth="1"/>
    <col min="56" max="56" width="26.28515625" style="156" customWidth="1"/>
    <col min="57" max="57" width="30.28515625" style="156" customWidth="1"/>
    <col min="58" max="58" width="27" style="156" customWidth="1"/>
    <col min="59" max="59" width="10.5703125" style="156" customWidth="1"/>
    <col min="60" max="60" width="23.42578125" style="156" customWidth="1"/>
    <col min="61" max="61" width="23" style="156" customWidth="1"/>
    <col min="62" max="62" width="22.28515625" style="156" customWidth="1"/>
    <col min="63" max="63" width="25.5703125" style="156" customWidth="1"/>
    <col min="64" max="64" width="25.42578125" style="156" customWidth="1"/>
    <col min="65" max="65" width="24.7109375" style="156" customWidth="1"/>
    <col min="66" max="66" width="23.85546875" style="156" customWidth="1"/>
    <col min="67" max="67" width="27.42578125" style="156" customWidth="1"/>
    <col min="68" max="68" width="28.28515625" style="156" customWidth="1"/>
    <col min="69" max="69" width="14.85546875" style="156" customWidth="1"/>
    <col min="70" max="70" width="12.7109375" style="156" customWidth="1"/>
    <col min="71" max="71" width="20" style="156" customWidth="1"/>
    <col min="72" max="72" width="15.28515625" style="156" customWidth="1"/>
    <col min="73" max="73" width="8.85546875" style="156" customWidth="1"/>
    <col min="74" max="74" width="20.7109375" style="156" customWidth="1"/>
    <col min="75" max="75" width="19.5703125" style="156" customWidth="1"/>
    <col min="76" max="76" width="25.42578125" style="156" customWidth="1"/>
    <col min="77" max="77" width="21" style="156" customWidth="1"/>
    <col min="78" max="78" width="17" style="156" customWidth="1"/>
    <col min="79" max="79" width="12.42578125" style="156" customWidth="1"/>
    <col min="80" max="80" width="11.42578125" style="156" customWidth="1"/>
    <col min="81" max="82" width="7.85546875" style="156" customWidth="1"/>
    <col min="83" max="83" width="18.7109375" style="156" customWidth="1"/>
    <col min="84" max="84" width="19.28515625" style="156" customWidth="1"/>
    <col min="85" max="85" width="24.7109375" style="156" customWidth="1"/>
    <col min="86" max="86" width="26.42578125" style="156" customWidth="1"/>
    <col min="87" max="87" width="11.7109375" style="156" customWidth="1"/>
    <col min="88" max="88" width="36.42578125" style="156" customWidth="1"/>
    <col min="89" max="89" width="52.85546875" style="156" customWidth="1"/>
    <col min="90" max="90" width="36.28515625" style="156" customWidth="1"/>
    <col min="91" max="91" width="46.28515625" style="156" bestFit="1" customWidth="1"/>
    <col min="92" max="16384" width="10.7109375" style="156"/>
  </cols>
  <sheetData>
    <row r="1" spans="1:89" s="178" customFormat="1" ht="39" hidden="1" outlineLevel="1">
      <c r="A1" s="174" t="s">
        <v>1535</v>
      </c>
      <c r="B1" s="174" t="s">
        <v>1264</v>
      </c>
      <c r="C1" s="175" t="s">
        <v>1265</v>
      </c>
      <c r="D1" s="176" t="s">
        <v>1149</v>
      </c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  <c r="AV1" s="177"/>
      <c r="AW1" s="177"/>
      <c r="AX1" s="177"/>
      <c r="AY1" s="177"/>
      <c r="AZ1" s="177"/>
      <c r="BA1" s="177"/>
      <c r="BB1" s="177"/>
      <c r="BC1" s="177"/>
      <c r="BD1" s="177"/>
      <c r="BE1" s="177"/>
      <c r="BF1" s="177"/>
      <c r="BG1" s="177"/>
      <c r="BH1" s="177"/>
      <c r="BI1" s="177"/>
      <c r="BJ1" s="177"/>
      <c r="BK1" s="177"/>
      <c r="BL1" s="177"/>
      <c r="BM1" s="177"/>
      <c r="BN1" s="177"/>
      <c r="BO1" s="177"/>
      <c r="BP1" s="177"/>
      <c r="BQ1" s="177"/>
      <c r="BR1" s="177"/>
      <c r="BS1" s="177"/>
      <c r="BT1" s="177"/>
      <c r="BU1" s="177"/>
      <c r="BV1" s="177"/>
      <c r="BW1" s="177"/>
      <c r="BX1" s="177"/>
      <c r="BY1" s="177"/>
      <c r="BZ1" s="177"/>
      <c r="CA1" s="177"/>
      <c r="CB1" s="177"/>
      <c r="CC1" s="177"/>
      <c r="CD1" s="177"/>
      <c r="CE1" s="177"/>
      <c r="CF1" s="177"/>
      <c r="CG1" s="177"/>
      <c r="CH1" s="177"/>
      <c r="CI1" s="177"/>
      <c r="CJ1" s="177"/>
      <c r="CK1" s="177"/>
    </row>
    <row r="2" spans="1:89" s="182" customFormat="1" hidden="1" outlineLevel="1">
      <c r="A2" s="179" t="s">
        <v>1670</v>
      </c>
      <c r="B2" s="180" t="s">
        <v>1150</v>
      </c>
      <c r="C2" s="180" t="s">
        <v>910</v>
      </c>
      <c r="D2" s="180" t="s">
        <v>1151</v>
      </c>
      <c r="E2" s="180" t="s">
        <v>1152</v>
      </c>
      <c r="F2" s="180" t="s">
        <v>1153</v>
      </c>
      <c r="G2" s="180" t="s">
        <v>1154</v>
      </c>
      <c r="H2" s="180" t="s">
        <v>1155</v>
      </c>
      <c r="I2" s="180" t="s">
        <v>1156</v>
      </c>
      <c r="J2" s="180" t="s">
        <v>1157</v>
      </c>
      <c r="K2" s="180" t="s">
        <v>1478</v>
      </c>
      <c r="L2" s="180" t="s">
        <v>1479</v>
      </c>
      <c r="M2" s="180" t="s">
        <v>1480</v>
      </c>
      <c r="N2" s="180" t="s">
        <v>1479</v>
      </c>
      <c r="O2" s="180"/>
      <c r="P2" s="180"/>
      <c r="Q2" s="180"/>
      <c r="R2" s="180"/>
      <c r="S2" s="180" t="s">
        <v>1481</v>
      </c>
      <c r="T2" s="180" t="s">
        <v>1482</v>
      </c>
      <c r="U2" s="180" t="s">
        <v>1659</v>
      </c>
      <c r="V2" s="180" t="s">
        <v>1660</v>
      </c>
      <c r="W2" s="180" t="s">
        <v>1661</v>
      </c>
      <c r="X2" s="180" t="s">
        <v>1662</v>
      </c>
      <c r="Y2" s="180" t="s">
        <v>1663</v>
      </c>
      <c r="Z2" s="180" t="s">
        <v>1582</v>
      </c>
      <c r="AA2" s="180" t="s">
        <v>1664</v>
      </c>
      <c r="AB2" s="180" t="s">
        <v>1583</v>
      </c>
      <c r="AC2" s="180" t="s">
        <v>1665</v>
      </c>
      <c r="AD2" s="180" t="s">
        <v>1666</v>
      </c>
      <c r="AE2" s="180" t="s">
        <v>1667</v>
      </c>
      <c r="AF2" s="180" t="s">
        <v>1675</v>
      </c>
      <c r="AG2" s="180" t="s">
        <v>1676</v>
      </c>
      <c r="AH2" s="180" t="s">
        <v>1470</v>
      </c>
      <c r="AI2" s="180" t="s">
        <v>1471</v>
      </c>
      <c r="AJ2" s="180" t="s">
        <v>1166</v>
      </c>
      <c r="AK2" s="180" t="s">
        <v>1472</v>
      </c>
      <c r="AL2" s="180" t="s">
        <v>1473</v>
      </c>
      <c r="AM2" s="180" t="s">
        <v>1474</v>
      </c>
      <c r="AN2" s="180" t="s">
        <v>1475</v>
      </c>
      <c r="AO2" s="180" t="s">
        <v>1476</v>
      </c>
      <c r="AP2" s="180" t="s">
        <v>1477</v>
      </c>
      <c r="AQ2" s="180" t="s">
        <v>1647</v>
      </c>
      <c r="AR2" s="180" t="s">
        <v>1648</v>
      </c>
      <c r="AS2" s="180" t="s">
        <v>1649</v>
      </c>
      <c r="AT2" s="180" t="s">
        <v>1650</v>
      </c>
      <c r="AU2" s="180" t="s">
        <v>1651</v>
      </c>
      <c r="AV2" s="180" t="s">
        <v>1652</v>
      </c>
      <c r="AW2" s="180" t="s">
        <v>1653</v>
      </c>
      <c r="AX2" s="180" t="s">
        <v>1654</v>
      </c>
      <c r="AY2" s="180" t="s">
        <v>1655</v>
      </c>
      <c r="AZ2" s="180" t="s">
        <v>1656</v>
      </c>
      <c r="BA2" s="180" t="s">
        <v>1657</v>
      </c>
      <c r="BB2" s="180" t="s">
        <v>1658</v>
      </c>
      <c r="BC2" s="180" t="s">
        <v>1543</v>
      </c>
      <c r="BD2" s="180" t="s">
        <v>1504</v>
      </c>
      <c r="BE2" s="180" t="s">
        <v>1505</v>
      </c>
      <c r="BF2" s="180" t="s">
        <v>1506</v>
      </c>
      <c r="BG2" s="180" t="s">
        <v>1507</v>
      </c>
      <c r="BH2" s="180" t="s">
        <v>1162</v>
      </c>
      <c r="BI2" s="180" t="s">
        <v>1163</v>
      </c>
      <c r="BJ2" s="180" t="s">
        <v>1164</v>
      </c>
      <c r="BK2" s="180" t="s">
        <v>1367</v>
      </c>
      <c r="BL2" s="180" t="s">
        <v>1368</v>
      </c>
      <c r="BM2" s="180" t="s">
        <v>1369</v>
      </c>
      <c r="BN2" s="180" t="s">
        <v>1370</v>
      </c>
      <c r="BO2" s="180" t="s">
        <v>1571</v>
      </c>
      <c r="BP2" s="180" t="s">
        <v>1572</v>
      </c>
      <c r="BQ2" s="180" t="s">
        <v>1573</v>
      </c>
      <c r="BR2" s="180" t="s">
        <v>1574</v>
      </c>
      <c r="BS2" s="180" t="s">
        <v>1575</v>
      </c>
      <c r="BT2" s="180" t="s">
        <v>1576</v>
      </c>
      <c r="BU2" s="180" t="s">
        <v>1577</v>
      </c>
      <c r="BV2" s="180" t="s">
        <v>1578</v>
      </c>
      <c r="BW2" s="180" t="s">
        <v>1579</v>
      </c>
      <c r="BX2" s="180" t="s">
        <v>1580</v>
      </c>
      <c r="BY2" s="180" t="s">
        <v>1581</v>
      </c>
      <c r="BZ2" s="180" t="s">
        <v>1764</v>
      </c>
      <c r="CA2" s="180" t="s">
        <v>1765</v>
      </c>
      <c r="CB2" s="180" t="s">
        <v>1766</v>
      </c>
      <c r="CC2" s="180" t="s">
        <v>1767</v>
      </c>
      <c r="CD2" s="180" t="s">
        <v>1768</v>
      </c>
      <c r="CE2" s="180" t="s">
        <v>1769</v>
      </c>
      <c r="CF2" s="180" t="s">
        <v>1589</v>
      </c>
      <c r="CG2" s="180" t="s">
        <v>1590</v>
      </c>
      <c r="CH2" s="180" t="s">
        <v>1770</v>
      </c>
      <c r="CI2" s="180" t="s">
        <v>1771</v>
      </c>
      <c r="CJ2" s="180" t="s">
        <v>1406</v>
      </c>
      <c r="CK2" s="181" t="s">
        <v>1407</v>
      </c>
    </row>
    <row r="3" spans="1:89" s="182" customFormat="1" hidden="1" outlineLevel="1">
      <c r="A3" s="183" t="e">
        <v>#REF!</v>
      </c>
      <c r="B3" s="184" t="e">
        <v>#REF!</v>
      </c>
      <c r="C3" s="184" t="e">
        <v>#REF!</v>
      </c>
      <c r="D3" s="184" t="e">
        <v>#REF!</v>
      </c>
      <c r="E3" s="184" t="e">
        <v>#REF!</v>
      </c>
      <c r="F3" s="184" t="e">
        <v>#REF!</v>
      </c>
      <c r="G3" s="184" t="e">
        <v>#REF!</v>
      </c>
      <c r="H3" s="184" t="e">
        <v>#REF!</v>
      </c>
      <c r="I3" s="184" t="e">
        <v>#REF!</v>
      </c>
      <c r="J3" s="184" t="e">
        <v>#REF!</v>
      </c>
      <c r="K3" s="184" t="e">
        <v>#REF!</v>
      </c>
      <c r="L3" s="184" t="e">
        <v>#REF!</v>
      </c>
      <c r="M3" s="184" t="e">
        <v>#REF!</v>
      </c>
      <c r="N3" s="184" t="e">
        <v>#REF!</v>
      </c>
      <c r="O3" s="184"/>
      <c r="P3" s="184"/>
      <c r="Q3" s="184"/>
      <c r="R3" s="184"/>
      <c r="S3" s="184" t="e">
        <v>#REF!</v>
      </c>
      <c r="T3" s="184" t="e">
        <v>#REF!</v>
      </c>
      <c r="U3" s="184" t="e">
        <v>#REF!</v>
      </c>
      <c r="V3" s="184" t="e">
        <v>#REF!</v>
      </c>
      <c r="W3" s="184" t="e">
        <v>#REF!</v>
      </c>
      <c r="X3" s="184" t="e">
        <v>#REF!</v>
      </c>
      <c r="Y3" s="184" t="e">
        <v>#REF!</v>
      </c>
      <c r="Z3" s="184" t="e">
        <v>#REF!</v>
      </c>
      <c r="AA3" s="184" t="e">
        <v>#REF!</v>
      </c>
      <c r="AB3" s="184" t="e">
        <v>#REF!</v>
      </c>
      <c r="AC3" s="184" t="e">
        <v>#REF!</v>
      </c>
      <c r="AD3" s="184" t="e">
        <v>#REF!</v>
      </c>
      <c r="AE3" s="184" t="e">
        <v>#REF!</v>
      </c>
      <c r="AF3" s="184" t="e">
        <v>#REF!</v>
      </c>
      <c r="AG3" s="184" t="e">
        <v>#REF!</v>
      </c>
      <c r="AH3" s="184" t="e">
        <v>#REF!</v>
      </c>
      <c r="AI3" s="184" t="e">
        <v>#REF!</v>
      </c>
      <c r="AJ3" s="184" t="e">
        <v>#REF!</v>
      </c>
      <c r="AK3" s="184" t="e">
        <v>#REF!</v>
      </c>
      <c r="AL3" s="184" t="e">
        <v>#REF!</v>
      </c>
      <c r="AM3" s="184" t="e">
        <v>#REF!</v>
      </c>
      <c r="AN3" s="184" t="e">
        <v>#REF!</v>
      </c>
      <c r="AO3" s="184" t="e">
        <v>#REF!</v>
      </c>
      <c r="AP3" s="184" t="e">
        <v>#REF!</v>
      </c>
      <c r="AQ3" s="184" t="e">
        <v>#REF!</v>
      </c>
      <c r="AR3" s="184" t="e">
        <v>#REF!</v>
      </c>
      <c r="AS3" s="184" t="e">
        <v>#REF!</v>
      </c>
      <c r="AT3" s="184" t="e">
        <v>#REF!</v>
      </c>
      <c r="AU3" s="184" t="e">
        <v>#REF!</v>
      </c>
      <c r="AV3" s="184" t="e">
        <v>#REF!</v>
      </c>
      <c r="AW3" s="184" t="e">
        <v>#REF!</v>
      </c>
      <c r="AX3" s="184" t="e">
        <v>#REF!</v>
      </c>
      <c r="AY3" s="184" t="e">
        <v>#REF!</v>
      </c>
      <c r="AZ3" s="184" t="e">
        <v>#REF!</v>
      </c>
      <c r="BA3" s="184" t="e">
        <v>#REF!</v>
      </c>
      <c r="BB3" s="184" t="e">
        <v>#REF!</v>
      </c>
      <c r="BC3" s="184" t="e">
        <v>#REF!</v>
      </c>
      <c r="BD3" s="184" t="e">
        <v>#REF!</v>
      </c>
      <c r="BE3" s="184" t="e">
        <v>#REF!</v>
      </c>
      <c r="BF3" s="184" t="e">
        <v>#REF!</v>
      </c>
      <c r="BG3" s="184" t="e">
        <v>#REF!</v>
      </c>
      <c r="BH3" s="184" t="e">
        <v>#REF!</v>
      </c>
      <c r="BI3" s="184" t="e">
        <v>#REF!</v>
      </c>
      <c r="BJ3" s="184" t="e">
        <v>#REF!</v>
      </c>
      <c r="BK3" s="184" t="e">
        <v>#REF!</v>
      </c>
      <c r="BL3" s="184" t="e">
        <v>#REF!</v>
      </c>
      <c r="BM3" s="184" t="e">
        <v>#REF!</v>
      </c>
      <c r="BN3" s="184" t="e">
        <v>#REF!</v>
      </c>
      <c r="BO3" s="184" t="e">
        <v>#REF!</v>
      </c>
      <c r="BP3" s="184" t="e">
        <v>#REF!</v>
      </c>
      <c r="BQ3" s="184" t="e">
        <v>#REF!</v>
      </c>
      <c r="BR3" s="184" t="e">
        <v>#REF!</v>
      </c>
      <c r="BS3" s="184" t="e">
        <v>#REF!</v>
      </c>
      <c r="BT3" s="184" t="e">
        <v>#REF!</v>
      </c>
      <c r="BU3" s="184" t="e">
        <v>#REF!</v>
      </c>
      <c r="BV3" s="184" t="e">
        <v>#REF!</v>
      </c>
      <c r="BW3" s="184" t="e">
        <v>#REF!</v>
      </c>
      <c r="BX3" s="184" t="e">
        <v>#REF!</v>
      </c>
      <c r="BY3" s="184" t="e">
        <v>#REF!</v>
      </c>
      <c r="BZ3" s="184" t="e">
        <v>#REF!</v>
      </c>
      <c r="CA3" s="184" t="e">
        <v>#REF!</v>
      </c>
      <c r="CB3" s="184" t="e">
        <v>#REF!</v>
      </c>
      <c r="CC3" s="184" t="e">
        <v>#REF!</v>
      </c>
      <c r="CD3" s="184" t="e">
        <v>#REF!</v>
      </c>
      <c r="CE3" s="184" t="e">
        <v>#REF!</v>
      </c>
      <c r="CF3" s="184" t="e">
        <v>#REF!</v>
      </c>
      <c r="CG3" s="184" t="e">
        <v>#REF!</v>
      </c>
      <c r="CH3" s="184" t="e">
        <v>#REF!</v>
      </c>
      <c r="CI3" s="184" t="e">
        <v>#REF!</v>
      </c>
      <c r="CJ3" s="184" t="e">
        <v>#REF!</v>
      </c>
      <c r="CK3" s="185" t="e">
        <v>#REF!</v>
      </c>
    </row>
    <row r="4" spans="1:89" s="178" customFormat="1" hidden="1" outlineLevel="1">
      <c r="A4" s="186" t="e">
        <v>#REF!</v>
      </c>
      <c r="B4" s="187" t="e">
        <v>#REF!</v>
      </c>
      <c r="C4" s="187" t="e">
        <v>#REF!</v>
      </c>
      <c r="D4" s="187" t="e">
        <v>#REF!</v>
      </c>
      <c r="E4" s="187" t="e">
        <v>#REF!</v>
      </c>
      <c r="F4" s="187" t="e">
        <v>#REF!</v>
      </c>
      <c r="G4" s="187" t="e">
        <v>#REF!</v>
      </c>
      <c r="H4" s="187" t="e">
        <v>#REF!</v>
      </c>
      <c r="I4" s="187" t="e">
        <v>#REF!</v>
      </c>
      <c r="J4" s="187" t="e">
        <v>#REF!</v>
      </c>
      <c r="K4" s="187" t="e">
        <v>#REF!</v>
      </c>
      <c r="L4" s="187" t="e">
        <v>#REF!</v>
      </c>
      <c r="M4" s="187" t="e">
        <v>#REF!</v>
      </c>
      <c r="N4" s="187" t="e">
        <v>#REF!</v>
      </c>
      <c r="O4" s="187"/>
      <c r="P4" s="187"/>
      <c r="Q4" s="187"/>
      <c r="R4" s="187"/>
      <c r="S4" s="187" t="e">
        <v>#REF!</v>
      </c>
      <c r="T4" s="187" t="e">
        <v>#REF!</v>
      </c>
      <c r="U4" s="187" t="e">
        <v>#REF!</v>
      </c>
      <c r="V4" s="187" t="e">
        <v>#REF!</v>
      </c>
      <c r="W4" s="187" t="e">
        <v>#REF!</v>
      </c>
      <c r="X4" s="187" t="e">
        <v>#REF!</v>
      </c>
      <c r="Y4" s="187" t="e">
        <v>#REF!</v>
      </c>
      <c r="Z4" s="187" t="e">
        <v>#REF!</v>
      </c>
      <c r="AA4" s="187" t="e">
        <v>#REF!</v>
      </c>
      <c r="AB4" s="187" t="e">
        <v>#REF!</v>
      </c>
      <c r="AC4" s="187" t="e">
        <v>#REF!</v>
      </c>
      <c r="AD4" s="187" t="e">
        <v>#REF!</v>
      </c>
      <c r="AE4" s="187" t="e">
        <v>#REF!</v>
      </c>
      <c r="AF4" s="187" t="e">
        <v>#REF!</v>
      </c>
      <c r="AG4" s="187" t="e">
        <v>#REF!</v>
      </c>
      <c r="AH4" s="187" t="e">
        <v>#REF!</v>
      </c>
      <c r="AI4" s="187" t="e">
        <v>#REF!</v>
      </c>
      <c r="AJ4" s="187" t="e">
        <v>#REF!</v>
      </c>
      <c r="AK4" s="187" t="e">
        <v>#REF!</v>
      </c>
      <c r="AL4" s="187" t="e">
        <v>#REF!</v>
      </c>
      <c r="AM4" s="187" t="e">
        <v>#REF!</v>
      </c>
      <c r="AN4" s="187" t="e">
        <v>#REF!</v>
      </c>
      <c r="AO4" s="187" t="e">
        <v>#REF!</v>
      </c>
      <c r="AP4" s="187" t="e">
        <v>#REF!</v>
      </c>
      <c r="AQ4" s="187" t="e">
        <v>#REF!</v>
      </c>
      <c r="AR4" s="187" t="e">
        <v>#REF!</v>
      </c>
      <c r="AS4" s="187" t="e">
        <v>#REF!</v>
      </c>
      <c r="AT4" s="187" t="e">
        <v>#REF!</v>
      </c>
      <c r="AU4" s="187" t="e">
        <v>#REF!</v>
      </c>
      <c r="AV4" s="187" t="e">
        <v>#REF!</v>
      </c>
      <c r="AW4" s="187" t="e">
        <v>#REF!</v>
      </c>
      <c r="AX4" s="187" t="e">
        <v>#REF!</v>
      </c>
      <c r="AY4" s="187" t="e">
        <v>#REF!</v>
      </c>
      <c r="AZ4" s="187" t="e">
        <v>#REF!</v>
      </c>
      <c r="BA4" s="187" t="e">
        <v>#REF!</v>
      </c>
      <c r="BB4" s="187" t="e">
        <v>#REF!</v>
      </c>
      <c r="BC4" s="187" t="e">
        <v>#REF!</v>
      </c>
      <c r="BD4" s="187" t="e">
        <v>#REF!</v>
      </c>
      <c r="BE4" s="187" t="e">
        <v>#REF!</v>
      </c>
      <c r="BF4" s="187" t="e">
        <v>#REF!</v>
      </c>
      <c r="BG4" s="187" t="e">
        <v>#REF!</v>
      </c>
      <c r="BH4" s="187" t="e">
        <v>#REF!</v>
      </c>
      <c r="BI4" s="187" t="e">
        <v>#REF!</v>
      </c>
      <c r="BJ4" s="187" t="e">
        <v>#REF!</v>
      </c>
      <c r="BK4" s="187" t="e">
        <v>#REF!</v>
      </c>
      <c r="BL4" s="187" t="e">
        <v>#REF!</v>
      </c>
      <c r="BM4" s="187" t="e">
        <v>#REF!</v>
      </c>
      <c r="BN4" s="187" t="e">
        <v>#REF!</v>
      </c>
      <c r="BO4" s="187" t="e">
        <v>#REF!</v>
      </c>
      <c r="BP4" s="187" t="e">
        <v>#REF!</v>
      </c>
      <c r="BQ4" s="187" t="e">
        <v>#REF!</v>
      </c>
      <c r="BR4" s="187" t="e">
        <v>#REF!</v>
      </c>
      <c r="BS4" s="187" t="e">
        <v>#REF!</v>
      </c>
      <c r="BT4" s="187" t="e">
        <v>#REF!</v>
      </c>
      <c r="BU4" s="187" t="e">
        <v>#REF!</v>
      </c>
      <c r="BV4" s="187" t="e">
        <v>#REF!</v>
      </c>
      <c r="BW4" s="187" t="e">
        <v>#REF!</v>
      </c>
      <c r="BX4" s="187" t="e">
        <v>#REF!</v>
      </c>
      <c r="BY4" s="187" t="e">
        <v>#REF!</v>
      </c>
      <c r="BZ4" s="187" t="e">
        <v>#REF!</v>
      </c>
      <c r="CA4" s="187" t="e">
        <v>#REF!</v>
      </c>
      <c r="CB4" s="187" t="e">
        <v>#REF!</v>
      </c>
      <c r="CC4" s="187" t="e">
        <v>#REF!</v>
      </c>
      <c r="CD4" s="187" t="e">
        <v>#REF!</v>
      </c>
      <c r="CE4" s="187" t="e">
        <v>#REF!</v>
      </c>
      <c r="CF4" s="187" t="e">
        <v>#REF!</v>
      </c>
      <c r="CG4" s="187" t="e">
        <v>#REF!</v>
      </c>
      <c r="CH4" s="187" t="e">
        <v>#REF!</v>
      </c>
      <c r="CI4" s="187" t="e">
        <v>#REF!</v>
      </c>
      <c r="CJ4" s="187" t="e">
        <v>#REF!</v>
      </c>
      <c r="CK4" s="188" t="e">
        <v>#REF!</v>
      </c>
    </row>
    <row r="5" spans="1:89" s="191" customFormat="1" ht="39" hidden="1" outlineLevel="1">
      <c r="A5" s="189" t="s">
        <v>1266</v>
      </c>
      <c r="B5" s="189" t="s">
        <v>1483</v>
      </c>
      <c r="C5" s="175" t="s">
        <v>1484</v>
      </c>
      <c r="D5" s="176" t="s">
        <v>1195</v>
      </c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0"/>
      <c r="Y5" s="190"/>
      <c r="Z5" s="190"/>
      <c r="AA5" s="190"/>
      <c r="AB5" s="190"/>
      <c r="AC5" s="190"/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I5" s="190"/>
      <c r="BJ5" s="190"/>
      <c r="BK5" s="190"/>
      <c r="BL5" s="190"/>
      <c r="BM5" s="190"/>
      <c r="BN5" s="190"/>
      <c r="BO5" s="190"/>
      <c r="BP5" s="190"/>
      <c r="BQ5" s="190"/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</row>
    <row r="6" spans="1:89" s="196" customFormat="1" ht="26" hidden="1" outlineLevel="1">
      <c r="A6" s="192">
        <v>0</v>
      </c>
      <c r="B6" s="193">
        <v>0</v>
      </c>
      <c r="C6" s="193" t="s">
        <v>902</v>
      </c>
      <c r="D6" s="193">
        <v>0</v>
      </c>
      <c r="E6" s="193">
        <v>0</v>
      </c>
      <c r="F6" s="193">
        <v>0</v>
      </c>
      <c r="G6" s="193">
        <v>0</v>
      </c>
      <c r="H6" s="193">
        <v>0</v>
      </c>
      <c r="I6" s="193">
        <v>0</v>
      </c>
      <c r="J6" s="193">
        <v>0</v>
      </c>
      <c r="K6" s="193">
        <v>0</v>
      </c>
      <c r="L6" s="194">
        <v>0</v>
      </c>
      <c r="M6" s="195"/>
      <c r="N6" s="194">
        <v>0</v>
      </c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195"/>
      <c r="BY6" s="195"/>
      <c r="BZ6" s="195"/>
      <c r="CA6" s="195"/>
      <c r="CB6" s="195"/>
      <c r="CC6" s="195"/>
      <c r="CD6" s="195"/>
      <c r="CE6" s="195"/>
      <c r="CF6" s="195"/>
      <c r="CG6" s="195"/>
      <c r="CH6" s="195"/>
      <c r="CI6" s="195"/>
      <c r="CJ6" s="195"/>
      <c r="CK6" s="195"/>
    </row>
    <row r="7" spans="1:89" s="196" customFormat="1" ht="26" hidden="1" outlineLevel="1">
      <c r="A7" s="197" t="s">
        <v>1196</v>
      </c>
      <c r="B7" s="198" t="s">
        <v>1001</v>
      </c>
      <c r="C7" s="198" t="s">
        <v>1002</v>
      </c>
      <c r="D7" s="198" t="s">
        <v>1335</v>
      </c>
      <c r="E7" s="198" t="s">
        <v>1674</v>
      </c>
      <c r="F7" s="198" t="s">
        <v>1498</v>
      </c>
      <c r="G7" s="198" t="s">
        <v>1336</v>
      </c>
      <c r="H7" s="198" t="s">
        <v>1337</v>
      </c>
      <c r="I7" s="198" t="s">
        <v>1338</v>
      </c>
      <c r="J7" s="198" t="s">
        <v>1339</v>
      </c>
      <c r="K7" s="198" t="s">
        <v>1340</v>
      </c>
      <c r="L7" s="199" t="s">
        <v>1341</v>
      </c>
      <c r="M7" s="195"/>
      <c r="N7" s="199" t="s">
        <v>1341</v>
      </c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195"/>
      <c r="BY7" s="195"/>
      <c r="BZ7" s="195"/>
      <c r="CA7" s="195"/>
      <c r="CB7" s="195"/>
      <c r="CC7" s="195"/>
      <c r="CD7" s="195"/>
      <c r="CE7" s="195"/>
      <c r="CF7" s="195"/>
      <c r="CG7" s="195"/>
      <c r="CH7" s="195"/>
      <c r="CI7" s="195"/>
      <c r="CJ7" s="195"/>
      <c r="CK7" s="195"/>
    </row>
    <row r="8" spans="1:89" s="178" customFormat="1" hidden="1" outlineLevel="1">
      <c r="A8" s="186" t="b">
        <v>0</v>
      </c>
      <c r="B8" s="187" t="b">
        <v>0</v>
      </c>
      <c r="C8" s="187" t="b">
        <v>0</v>
      </c>
      <c r="D8" s="187" t="b">
        <v>0</v>
      </c>
      <c r="E8" s="187" t="b">
        <v>0</v>
      </c>
      <c r="F8" s="187" t="b">
        <v>0</v>
      </c>
      <c r="G8" s="187" t="b">
        <v>0</v>
      </c>
      <c r="H8" s="187" t="b">
        <v>0</v>
      </c>
      <c r="I8" s="187" t="b">
        <v>0</v>
      </c>
      <c r="J8" s="187" t="b">
        <v>0</v>
      </c>
      <c r="K8" s="187" t="b">
        <v>0</v>
      </c>
      <c r="L8" s="188" t="b">
        <v>0</v>
      </c>
      <c r="M8" s="177"/>
      <c r="N8" s="188" t="b">
        <v>0</v>
      </c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  <c r="AX8" s="177"/>
      <c r="AY8" s="177"/>
      <c r="AZ8" s="177"/>
      <c r="BA8" s="177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7"/>
      <c r="BM8" s="177"/>
      <c r="BN8" s="177"/>
      <c r="BO8" s="177"/>
      <c r="BP8" s="177"/>
      <c r="BQ8" s="177"/>
      <c r="BR8" s="177"/>
      <c r="BS8" s="177"/>
      <c r="BT8" s="177"/>
      <c r="BU8" s="177"/>
      <c r="BV8" s="177"/>
      <c r="BW8" s="177"/>
      <c r="BX8" s="177"/>
      <c r="BY8" s="177"/>
      <c r="BZ8" s="177"/>
      <c r="CA8" s="177"/>
      <c r="CB8" s="177"/>
      <c r="CC8" s="177"/>
      <c r="CD8" s="177"/>
      <c r="CE8" s="177"/>
      <c r="CF8" s="177"/>
      <c r="CG8" s="177"/>
      <c r="CH8" s="177"/>
      <c r="CI8" s="177"/>
      <c r="CJ8" s="177"/>
      <c r="CK8" s="177"/>
    </row>
    <row r="9" spans="1:89" hidden="1" outlineLevel="1"/>
    <row r="10" spans="1:89" hidden="1" outlineLevel="1"/>
    <row r="11" spans="1:89" collapsed="1">
      <c r="A11" s="157"/>
      <c r="B11" s="157"/>
      <c r="C11" s="157"/>
      <c r="D11" s="157"/>
      <c r="E11" s="158"/>
      <c r="F11" s="158"/>
      <c r="G11" s="158"/>
      <c r="H11" s="159"/>
      <c r="I11" s="159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7"/>
    </row>
    <row r="12" spans="1:89" ht="18">
      <c r="A12" s="157"/>
      <c r="B12" s="157"/>
      <c r="C12" s="157"/>
      <c r="D12" s="157"/>
      <c r="E12" s="202" t="s">
        <v>1615</v>
      </c>
      <c r="F12" s="158"/>
      <c r="G12" s="158"/>
      <c r="H12" s="173"/>
      <c r="I12" s="159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7"/>
    </row>
    <row r="13" spans="1:89" hidden="1" outlineLevel="1">
      <c r="A13" s="157"/>
      <c r="B13" s="157"/>
      <c r="C13" s="157"/>
      <c r="D13" s="157"/>
      <c r="E13" s="158"/>
      <c r="F13" s="158"/>
      <c r="G13" s="158"/>
      <c r="H13" s="159"/>
      <c r="I13" s="159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7"/>
    </row>
    <row r="14" spans="1:89" hidden="1" outlineLevel="1">
      <c r="A14" s="157"/>
      <c r="B14" s="157"/>
      <c r="C14" s="157"/>
      <c r="D14" s="157"/>
      <c r="E14" s="158"/>
      <c r="F14" s="158"/>
      <c r="G14" s="158"/>
      <c r="H14" s="159"/>
      <c r="I14" s="159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7"/>
    </row>
    <row r="15" spans="1:89" hidden="1" outlineLevel="1">
      <c r="A15" s="157"/>
      <c r="B15" s="157"/>
      <c r="C15" s="157"/>
      <c r="D15" s="157"/>
      <c r="E15" s="158"/>
      <c r="F15" s="158"/>
      <c r="G15" s="158"/>
      <c r="H15" s="159"/>
      <c r="I15" s="159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7"/>
    </row>
    <row r="16" spans="1:89" hidden="1" outlineLevel="1">
      <c r="A16" s="157"/>
      <c r="B16" s="157"/>
      <c r="C16" s="157"/>
      <c r="D16" s="157"/>
      <c r="E16" s="158"/>
      <c r="F16" s="158"/>
      <c r="G16" s="158"/>
      <c r="H16" s="159"/>
      <c r="I16" s="159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7"/>
    </row>
    <row r="17" spans="1:20" hidden="1" outlineLevel="1">
      <c r="A17" s="157"/>
      <c r="B17" s="157"/>
      <c r="C17" s="157"/>
      <c r="D17" s="157"/>
      <c r="E17" s="158"/>
      <c r="F17" s="158"/>
      <c r="G17" s="158"/>
      <c r="H17" s="159"/>
      <c r="I17" s="159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7"/>
    </row>
    <row r="18" spans="1:20" ht="15" collapsed="1">
      <c r="A18" s="157"/>
      <c r="B18" s="157"/>
      <c r="C18" s="251" t="s">
        <v>1485</v>
      </c>
      <c r="D18" s="157"/>
      <c r="E18" s="158"/>
      <c r="F18" s="158"/>
      <c r="G18" s="158"/>
      <c r="H18" s="159"/>
      <c r="I18" s="159"/>
      <c r="J18" s="158"/>
      <c r="K18" s="200" t="s">
        <v>1486</v>
      </c>
      <c r="L18" s="158"/>
      <c r="M18" s="158"/>
      <c r="N18" s="158"/>
      <c r="O18" s="158"/>
      <c r="P18" s="158"/>
      <c r="Q18" s="158"/>
      <c r="R18" s="158"/>
      <c r="S18" s="158"/>
      <c r="T18" s="157"/>
    </row>
    <row r="19" spans="1:20" ht="30">
      <c r="A19" s="157"/>
      <c r="B19" s="157"/>
      <c r="C19" s="160" t="s">
        <v>1487</v>
      </c>
      <c r="D19" s="157"/>
      <c r="E19" s="158"/>
      <c r="F19" s="158"/>
      <c r="G19" s="158"/>
      <c r="H19" s="159"/>
      <c r="I19" s="8" t="s">
        <v>1508</v>
      </c>
      <c r="J19" s="158"/>
      <c r="K19" s="161">
        <f>BDINI_CampagneEnCours</f>
        <v>2018</v>
      </c>
      <c r="L19" s="9" t="s">
        <v>4294</v>
      </c>
      <c r="M19" s="670" t="s">
        <v>3094</v>
      </c>
      <c r="N19" s="9" t="s">
        <v>4293</v>
      </c>
      <c r="O19" s="436"/>
      <c r="P19" s="158"/>
      <c r="Q19" s="158"/>
      <c r="R19" s="158"/>
      <c r="S19" s="158"/>
      <c r="T19" s="157"/>
    </row>
    <row r="20" spans="1:20" ht="68" customHeight="1">
      <c r="A20" s="251" t="s">
        <v>1491</v>
      </c>
      <c r="B20" s="251" t="s">
        <v>1668</v>
      </c>
      <c r="C20" s="251" t="s">
        <v>1669</v>
      </c>
      <c r="D20" s="251" t="str">
        <f t="shared" ref="D20:D89" si="0">K20</f>
        <v>sample_ID</v>
      </c>
      <c r="E20" s="252" t="s">
        <v>1371</v>
      </c>
      <c r="F20" s="253" t="s">
        <v>727</v>
      </c>
      <c r="G20" s="253" t="s">
        <v>1166</v>
      </c>
      <c r="H20" s="253" t="s">
        <v>1582</v>
      </c>
      <c r="I20" s="254" t="s">
        <v>1583</v>
      </c>
      <c r="J20" s="251" t="s">
        <v>1371</v>
      </c>
      <c r="K20" s="251" t="s">
        <v>1670</v>
      </c>
      <c r="L20" s="253" t="s">
        <v>1583</v>
      </c>
      <c r="M20" s="270" t="s">
        <v>1671</v>
      </c>
      <c r="N20" s="253" t="s">
        <v>1583</v>
      </c>
      <c r="O20" s="436"/>
      <c r="P20" s="158"/>
      <c r="Q20" s="158"/>
      <c r="R20" s="158"/>
      <c r="S20" s="158"/>
      <c r="T20" s="157"/>
    </row>
    <row r="21" spans="1:20" hidden="1">
      <c r="A21" s="255"/>
      <c r="B21" s="248" t="s">
        <v>1342</v>
      </c>
      <c r="C21" s="621" t="s">
        <v>244</v>
      </c>
      <c r="D21" s="211" t="str">
        <f t="shared" si="0"/>
        <v>NCLI19308191A</v>
      </c>
      <c r="E21" s="263">
        <v>1</v>
      </c>
      <c r="F21" s="258" t="s">
        <v>554</v>
      </c>
      <c r="G21" s="258" t="s">
        <v>769</v>
      </c>
      <c r="H21" s="258" t="s">
        <v>1288</v>
      </c>
      <c r="I21" s="259" t="s">
        <v>1289</v>
      </c>
      <c r="J21" s="211">
        <f>IF(E21="","",E21)</f>
        <v>1</v>
      </c>
      <c r="K21" s="211" t="str">
        <f>IF(LEFT($I21,4)="Vide","-",$C$19&amp;TEXT(RIGHT($K$19,2)+1,"00")&amp;$C21)</f>
        <v>NCLI19308191A</v>
      </c>
      <c r="L21" s="258"/>
      <c r="M21" s="433" t="s">
        <v>1750</v>
      </c>
      <c r="N21" s="258"/>
      <c r="O21" s="436"/>
      <c r="P21" s="158"/>
      <c r="Q21" s="158"/>
      <c r="R21" s="158"/>
      <c r="S21" s="158"/>
      <c r="T21" s="157"/>
    </row>
    <row r="22" spans="1:20" hidden="1">
      <c r="A22" s="255"/>
      <c r="B22" s="248" t="s">
        <v>1343</v>
      </c>
      <c r="C22" s="621" t="s">
        <v>245</v>
      </c>
      <c r="D22" s="211" t="str">
        <f t="shared" si="0"/>
        <v>NCLI19308202A</v>
      </c>
      <c r="E22" s="263">
        <v>2</v>
      </c>
      <c r="F22" s="258" t="s">
        <v>554</v>
      </c>
      <c r="G22" s="258" t="s">
        <v>769</v>
      </c>
      <c r="H22" s="258" t="s">
        <v>1288</v>
      </c>
      <c r="I22" s="259" t="s">
        <v>1096</v>
      </c>
      <c r="J22" s="211">
        <f t="shared" ref="J22:J89" si="1">IF(E22="","",E22)</f>
        <v>2</v>
      </c>
      <c r="K22" s="211" t="str">
        <f t="shared" ref="K22:K119" si="2">IF(LEFT($I22,4)="Vide","-",$C$19&amp;TEXT(RIGHT($K$19,2)+1,"00")&amp;$C22)</f>
        <v>NCLI19308202A</v>
      </c>
      <c r="L22" s="258"/>
      <c r="M22" s="433" t="s">
        <v>1750</v>
      </c>
      <c r="N22" s="258"/>
      <c r="O22" s="436"/>
      <c r="P22" s="158"/>
      <c r="Q22" s="158"/>
      <c r="R22" s="158"/>
      <c r="S22" s="158"/>
      <c r="T22" s="157"/>
    </row>
    <row r="23" spans="1:20" hidden="1">
      <c r="A23" s="255"/>
      <c r="B23" s="248" t="e">
        <v>#N/A</v>
      </c>
      <c r="C23" s="621" t="s">
        <v>240</v>
      </c>
      <c r="D23" s="211" t="str">
        <f t="shared" si="0"/>
        <v>NCLI19309212A</v>
      </c>
      <c r="E23" s="263">
        <v>3</v>
      </c>
      <c r="F23" s="258" t="s">
        <v>554</v>
      </c>
      <c r="G23" s="258" t="s">
        <v>769</v>
      </c>
      <c r="H23" s="258" t="s">
        <v>1282</v>
      </c>
      <c r="I23" s="259" t="s">
        <v>1283</v>
      </c>
      <c r="J23" s="211">
        <f t="shared" si="1"/>
        <v>3</v>
      </c>
      <c r="K23" s="211" t="str">
        <f t="shared" si="2"/>
        <v>NCLI19309212A</v>
      </c>
      <c r="L23" s="258"/>
      <c r="M23" s="433" t="s">
        <v>1751</v>
      </c>
      <c r="N23" s="258" t="s">
        <v>1097</v>
      </c>
      <c r="O23" s="436"/>
      <c r="P23" s="158"/>
      <c r="Q23" s="158"/>
      <c r="R23" s="158"/>
      <c r="S23" s="158"/>
      <c r="T23" s="157"/>
    </row>
    <row r="24" spans="1:20" hidden="1">
      <c r="A24" s="255"/>
      <c r="B24" s="248" t="s">
        <v>1344</v>
      </c>
      <c r="C24" s="621" t="s">
        <v>241</v>
      </c>
      <c r="D24" s="211" t="str">
        <f t="shared" si="0"/>
        <v>NCLI19309221A</v>
      </c>
      <c r="E24" s="263">
        <v>4</v>
      </c>
      <c r="F24" s="258" t="s">
        <v>554</v>
      </c>
      <c r="G24" s="258" t="s">
        <v>769</v>
      </c>
      <c r="H24" s="258" t="s">
        <v>1282</v>
      </c>
      <c r="I24" s="259" t="s">
        <v>911</v>
      </c>
      <c r="J24" s="211">
        <f t="shared" si="1"/>
        <v>4</v>
      </c>
      <c r="K24" s="211" t="str">
        <f t="shared" si="2"/>
        <v>NCLI19309221A</v>
      </c>
      <c r="L24" s="258"/>
      <c r="M24" s="433" t="s">
        <v>1750</v>
      </c>
      <c r="N24" s="258"/>
      <c r="O24" s="436"/>
      <c r="P24" s="158"/>
      <c r="Q24" s="158"/>
      <c r="R24" s="158"/>
      <c r="S24" s="158"/>
      <c r="T24" s="157"/>
    </row>
    <row r="25" spans="1:20" hidden="1">
      <c r="A25" s="255"/>
      <c r="B25" s="248" t="e">
        <v>#N/A</v>
      </c>
      <c r="C25" s="621" t="s">
        <v>242</v>
      </c>
      <c r="D25" s="211" t="str">
        <f t="shared" si="0"/>
        <v>NCLI19309231A</v>
      </c>
      <c r="E25" s="263">
        <v>5</v>
      </c>
      <c r="F25" s="258" t="s">
        <v>554</v>
      </c>
      <c r="G25" s="258" t="s">
        <v>769</v>
      </c>
      <c r="H25" s="258" t="s">
        <v>1282</v>
      </c>
      <c r="I25" s="259" t="s">
        <v>912</v>
      </c>
      <c r="J25" s="211">
        <f t="shared" si="1"/>
        <v>5</v>
      </c>
      <c r="K25" s="211" t="str">
        <f t="shared" si="2"/>
        <v>NCLI19309231A</v>
      </c>
      <c r="L25" s="258"/>
      <c r="M25" s="433" t="s">
        <v>1751</v>
      </c>
      <c r="N25" s="258" t="s">
        <v>1003</v>
      </c>
      <c r="O25" s="436"/>
      <c r="P25" s="158"/>
      <c r="Q25" s="158"/>
      <c r="R25" s="158"/>
      <c r="S25" s="158"/>
      <c r="T25" s="157"/>
    </row>
    <row r="26" spans="1:20" hidden="1">
      <c r="A26" s="255"/>
      <c r="B26" s="248" t="s">
        <v>1348</v>
      </c>
      <c r="C26" s="621" t="s">
        <v>243</v>
      </c>
      <c r="D26" s="211" t="str">
        <f t="shared" si="0"/>
        <v>NCLI19310242A</v>
      </c>
      <c r="E26" s="263">
        <v>6</v>
      </c>
      <c r="F26" s="258" t="s">
        <v>554</v>
      </c>
      <c r="G26" s="258" t="s">
        <v>769</v>
      </c>
      <c r="H26" s="258" t="s">
        <v>1004</v>
      </c>
      <c r="I26" s="259" t="s">
        <v>1005</v>
      </c>
      <c r="J26" s="211">
        <f t="shared" si="1"/>
        <v>6</v>
      </c>
      <c r="K26" s="211" t="str">
        <f t="shared" si="2"/>
        <v>NCLI19310242A</v>
      </c>
      <c r="L26" s="258"/>
      <c r="M26" s="433" t="s">
        <v>1750</v>
      </c>
      <c r="N26" s="258"/>
      <c r="O26" s="436"/>
      <c r="P26" s="158"/>
      <c r="Q26" s="158"/>
      <c r="R26" s="158"/>
      <c r="S26" s="158"/>
      <c r="T26" s="157"/>
    </row>
    <row r="27" spans="1:20" hidden="1">
      <c r="A27" s="255"/>
      <c r="B27" s="248" t="e">
        <v>#N/A</v>
      </c>
      <c r="C27" s="621" t="s">
        <v>246</v>
      </c>
      <c r="D27" s="211" t="str">
        <f t="shared" si="0"/>
        <v>NCLI19310252A</v>
      </c>
      <c r="E27" s="263">
        <v>7</v>
      </c>
      <c r="F27" s="258" t="s">
        <v>554</v>
      </c>
      <c r="G27" s="258" t="s">
        <v>769</v>
      </c>
      <c r="H27" s="258" t="s">
        <v>1004</v>
      </c>
      <c r="I27" s="259" t="s">
        <v>3767</v>
      </c>
      <c r="J27" s="211">
        <f t="shared" si="1"/>
        <v>7</v>
      </c>
      <c r="K27" s="211" t="str">
        <f t="shared" si="2"/>
        <v>NCLI19310252A</v>
      </c>
      <c r="L27" s="258"/>
      <c r="M27" s="433" t="s">
        <v>1751</v>
      </c>
      <c r="N27" s="258" t="s">
        <v>1197</v>
      </c>
      <c r="O27" s="436"/>
      <c r="P27" s="158"/>
      <c r="Q27" s="158"/>
      <c r="R27" s="158"/>
      <c r="S27" s="158"/>
      <c r="T27" s="157"/>
    </row>
    <row r="28" spans="1:20" hidden="1">
      <c r="A28" s="255"/>
      <c r="B28" s="248" t="e">
        <v>#N/A</v>
      </c>
      <c r="C28" s="621" t="s">
        <v>247</v>
      </c>
      <c r="D28" s="211" t="str">
        <f t="shared" si="0"/>
        <v>NCLI19310263A</v>
      </c>
      <c r="E28" s="263">
        <v>8</v>
      </c>
      <c r="F28" s="258" t="s">
        <v>554</v>
      </c>
      <c r="G28" s="258" t="s">
        <v>769</v>
      </c>
      <c r="H28" s="258" t="s">
        <v>1004</v>
      </c>
      <c r="I28" s="259" t="s">
        <v>3766</v>
      </c>
      <c r="J28" s="211">
        <f t="shared" si="1"/>
        <v>8</v>
      </c>
      <c r="K28" s="211" t="str">
        <f t="shared" si="2"/>
        <v>NCLI19310263A</v>
      </c>
      <c r="L28" s="258"/>
      <c r="M28" s="433" t="s">
        <v>1751</v>
      </c>
      <c r="N28" s="258" t="s">
        <v>1198</v>
      </c>
      <c r="O28" s="436"/>
      <c r="P28" s="158"/>
      <c r="Q28" s="158"/>
      <c r="R28" s="158"/>
      <c r="S28" s="158"/>
      <c r="T28" s="157"/>
    </row>
    <row r="29" spans="1:20" hidden="1">
      <c r="A29" s="255"/>
      <c r="B29" s="248" t="e">
        <v>#N/A</v>
      </c>
      <c r="C29" s="621" t="s">
        <v>70</v>
      </c>
      <c r="D29" s="211" t="str">
        <f t="shared" si="0"/>
        <v>NCLI19307162A</v>
      </c>
      <c r="E29" s="263">
        <v>9</v>
      </c>
      <c r="F29" s="258" t="s">
        <v>554</v>
      </c>
      <c r="G29" s="258" t="s">
        <v>1281</v>
      </c>
      <c r="H29" s="258" t="s">
        <v>1601</v>
      </c>
      <c r="I29" s="259" t="s">
        <v>1602</v>
      </c>
      <c r="J29" s="211">
        <f t="shared" si="1"/>
        <v>9</v>
      </c>
      <c r="K29" s="211" t="str">
        <f t="shared" si="2"/>
        <v>NCLI19307162A</v>
      </c>
      <c r="L29" s="258"/>
      <c r="M29" s="433" t="s">
        <v>1751</v>
      </c>
      <c r="N29" s="258" t="s">
        <v>1603</v>
      </c>
      <c r="O29" s="436"/>
      <c r="P29" s="158"/>
      <c r="Q29" s="158"/>
      <c r="R29" s="158"/>
      <c r="S29" s="158"/>
      <c r="T29" s="157"/>
    </row>
    <row r="30" spans="1:20" hidden="1">
      <c r="A30" s="255"/>
      <c r="B30" s="248" t="e">
        <v>#N/A</v>
      </c>
      <c r="C30" s="621" t="s">
        <v>71</v>
      </c>
      <c r="D30" s="211" t="str">
        <f t="shared" si="0"/>
        <v>NCLI19307172A</v>
      </c>
      <c r="E30" s="263">
        <v>10</v>
      </c>
      <c r="F30" s="258" t="s">
        <v>554</v>
      </c>
      <c r="G30" s="258" t="s">
        <v>1281</v>
      </c>
      <c r="H30" s="258" t="s">
        <v>1601</v>
      </c>
      <c r="I30" s="259" t="s">
        <v>1604</v>
      </c>
      <c r="J30" s="211">
        <f t="shared" si="1"/>
        <v>10</v>
      </c>
      <c r="K30" s="211" t="str">
        <f t="shared" si="2"/>
        <v>NCLI19307172A</v>
      </c>
      <c r="L30" s="258"/>
      <c r="M30" s="433" t="s">
        <v>1751</v>
      </c>
      <c r="N30" s="258" t="s">
        <v>1605</v>
      </c>
      <c r="O30" s="436"/>
      <c r="P30" s="158"/>
      <c r="Q30" s="158"/>
      <c r="R30" s="158"/>
      <c r="S30" s="158"/>
      <c r="T30" s="157"/>
    </row>
    <row r="31" spans="1:20" hidden="1">
      <c r="A31" s="255"/>
      <c r="B31" s="248" t="s">
        <v>1349</v>
      </c>
      <c r="C31" s="621" t="s">
        <v>72</v>
      </c>
      <c r="D31" s="211" t="str">
        <f t="shared" si="0"/>
        <v>NCLI19307182A</v>
      </c>
      <c r="E31" s="263">
        <v>11</v>
      </c>
      <c r="F31" s="258" t="s">
        <v>554</v>
      </c>
      <c r="G31" s="258" t="s">
        <v>1281</v>
      </c>
      <c r="H31" s="258" t="s">
        <v>1601</v>
      </c>
      <c r="I31" s="259" t="s">
        <v>1357</v>
      </c>
      <c r="J31" s="211">
        <f t="shared" si="1"/>
        <v>11</v>
      </c>
      <c r="K31" s="211" t="str">
        <f t="shared" si="2"/>
        <v>NCLI19307182A</v>
      </c>
      <c r="L31" s="258"/>
      <c r="M31" s="433" t="s">
        <v>1750</v>
      </c>
      <c r="N31" s="258"/>
      <c r="O31" s="436"/>
      <c r="P31" s="158"/>
      <c r="Q31" s="158"/>
      <c r="R31" s="158"/>
      <c r="S31" s="158"/>
      <c r="T31" s="157"/>
    </row>
    <row r="32" spans="1:20" hidden="1">
      <c r="A32" s="255"/>
      <c r="B32" s="248" t="s">
        <v>1350</v>
      </c>
      <c r="C32" s="621" t="s">
        <v>73</v>
      </c>
      <c r="D32" s="211" t="str">
        <f t="shared" si="0"/>
        <v>NCLI19306131A</v>
      </c>
      <c r="E32" s="263">
        <v>12</v>
      </c>
      <c r="F32" s="258" t="s">
        <v>554</v>
      </c>
      <c r="G32" s="258" t="s">
        <v>1281</v>
      </c>
      <c r="H32" s="258" t="s">
        <v>2812</v>
      </c>
      <c r="I32" s="259" t="s">
        <v>1359</v>
      </c>
      <c r="J32" s="211">
        <f t="shared" si="1"/>
        <v>12</v>
      </c>
      <c r="K32" s="211" t="str">
        <f t="shared" si="2"/>
        <v>NCLI19306131A</v>
      </c>
      <c r="L32" s="258"/>
      <c r="M32" s="433" t="s">
        <v>1750</v>
      </c>
      <c r="N32" s="258"/>
      <c r="O32" s="436"/>
      <c r="P32" s="158"/>
      <c r="Q32" s="158"/>
      <c r="R32" s="158"/>
      <c r="S32" s="158"/>
      <c r="T32" s="157"/>
    </row>
    <row r="33" spans="1:20" hidden="1">
      <c r="A33" s="255"/>
      <c r="B33" s="248" t="e">
        <v>#N/A</v>
      </c>
      <c r="C33" s="621" t="s">
        <v>74</v>
      </c>
      <c r="D33" s="211" t="str">
        <f t="shared" si="0"/>
        <v>NCLI19306142A</v>
      </c>
      <c r="E33" s="263">
        <v>13</v>
      </c>
      <c r="F33" s="258" t="s">
        <v>554</v>
      </c>
      <c r="G33" s="258" t="s">
        <v>1281</v>
      </c>
      <c r="H33" s="258" t="s">
        <v>2812</v>
      </c>
      <c r="I33" s="259" t="s">
        <v>1361</v>
      </c>
      <c r="J33" s="211">
        <f t="shared" si="1"/>
        <v>13</v>
      </c>
      <c r="K33" s="211" t="str">
        <f t="shared" si="2"/>
        <v>NCLI19306142A</v>
      </c>
      <c r="L33" s="258"/>
      <c r="M33" s="433" t="s">
        <v>1751</v>
      </c>
      <c r="N33" s="258" t="s">
        <v>1362</v>
      </c>
      <c r="O33" s="436"/>
      <c r="P33" s="158"/>
      <c r="Q33" s="158"/>
      <c r="R33" s="158"/>
      <c r="S33" s="158"/>
      <c r="T33" s="157"/>
    </row>
    <row r="34" spans="1:20" hidden="1">
      <c r="A34" s="255"/>
      <c r="B34" s="248" t="e">
        <v>#N/A</v>
      </c>
      <c r="C34" s="621" t="s">
        <v>75</v>
      </c>
      <c r="D34" s="211" t="str">
        <f t="shared" si="0"/>
        <v>NCLI19306151A</v>
      </c>
      <c r="E34" s="263">
        <v>14</v>
      </c>
      <c r="F34" s="258" t="s">
        <v>554</v>
      </c>
      <c r="G34" s="258" t="s">
        <v>1281</v>
      </c>
      <c r="H34" s="258" t="s">
        <v>2812</v>
      </c>
      <c r="I34" s="259" t="s">
        <v>1364</v>
      </c>
      <c r="J34" s="211">
        <f t="shared" si="1"/>
        <v>14</v>
      </c>
      <c r="K34" s="211" t="str">
        <f t="shared" si="2"/>
        <v>NCLI19306151A</v>
      </c>
      <c r="L34" s="258"/>
      <c r="M34" s="433" t="s">
        <v>1751</v>
      </c>
      <c r="N34" s="258" t="s">
        <v>1365</v>
      </c>
      <c r="O34" s="436"/>
      <c r="P34" s="158"/>
      <c r="Q34" s="158"/>
      <c r="R34" s="158"/>
      <c r="S34" s="158"/>
      <c r="T34" s="157"/>
    </row>
    <row r="35" spans="1:20" hidden="1">
      <c r="A35" s="255"/>
      <c r="B35" s="248" t="s">
        <v>1351</v>
      </c>
      <c r="C35" s="621" t="s">
        <v>76</v>
      </c>
      <c r="D35" s="211" t="str">
        <f t="shared" si="0"/>
        <v>NCLI19305101A</v>
      </c>
      <c r="E35" s="263">
        <v>15</v>
      </c>
      <c r="F35" s="258" t="s">
        <v>554</v>
      </c>
      <c r="G35" s="258" t="s">
        <v>1281</v>
      </c>
      <c r="H35" s="258" t="s">
        <v>1562</v>
      </c>
      <c r="I35" s="259" t="s">
        <v>3763</v>
      </c>
      <c r="J35" s="211">
        <f t="shared" si="1"/>
        <v>15</v>
      </c>
      <c r="K35" s="211" t="str">
        <f t="shared" si="2"/>
        <v>NCLI19305101A</v>
      </c>
      <c r="L35" s="258"/>
      <c r="M35" s="433" t="s">
        <v>1750</v>
      </c>
      <c r="N35" s="258" t="s">
        <v>999</v>
      </c>
      <c r="O35" s="436"/>
      <c r="P35" s="158"/>
      <c r="Q35" s="158"/>
      <c r="R35" s="158"/>
      <c r="S35" s="158"/>
      <c r="T35" s="157"/>
    </row>
    <row r="36" spans="1:20" hidden="1">
      <c r="A36" s="255"/>
      <c r="B36" s="248" t="e">
        <v>#N/A</v>
      </c>
      <c r="C36" s="621" t="s">
        <v>77</v>
      </c>
      <c r="D36" s="211" t="str">
        <f t="shared" si="0"/>
        <v>NCLI19305111A</v>
      </c>
      <c r="E36" s="263">
        <v>16</v>
      </c>
      <c r="F36" s="258" t="s">
        <v>554</v>
      </c>
      <c r="G36" s="258" t="s">
        <v>1281</v>
      </c>
      <c r="H36" s="258" t="s">
        <v>1562</v>
      </c>
      <c r="I36" s="259" t="s">
        <v>1564</v>
      </c>
      <c r="J36" s="211">
        <f t="shared" si="1"/>
        <v>16</v>
      </c>
      <c r="K36" s="211" t="str">
        <f t="shared" si="2"/>
        <v>NCLI19305111A</v>
      </c>
      <c r="L36" s="258"/>
      <c r="M36" s="433" t="s">
        <v>1751</v>
      </c>
      <c r="N36" s="258" t="s">
        <v>1565</v>
      </c>
      <c r="O36" s="436"/>
      <c r="P36" s="158"/>
      <c r="Q36" s="158"/>
      <c r="R36" s="158"/>
      <c r="S36" s="158"/>
      <c r="T36" s="157"/>
    </row>
    <row r="37" spans="1:20" hidden="1">
      <c r="A37" s="255"/>
      <c r="B37" s="248" t="e">
        <v>#N/A</v>
      </c>
      <c r="C37" s="621" t="s">
        <v>78</v>
      </c>
      <c r="D37" s="211" t="str">
        <f t="shared" si="0"/>
        <v>NCLI19305121A</v>
      </c>
      <c r="E37" s="263">
        <v>17</v>
      </c>
      <c r="F37" s="258" t="s">
        <v>554</v>
      </c>
      <c r="G37" s="258" t="s">
        <v>1281</v>
      </c>
      <c r="H37" s="258" t="s">
        <v>1562</v>
      </c>
      <c r="I37" s="259" t="s">
        <v>1568</v>
      </c>
      <c r="J37" s="211">
        <f t="shared" si="1"/>
        <v>17</v>
      </c>
      <c r="K37" s="211" t="str">
        <f t="shared" si="2"/>
        <v>NCLI19305121A</v>
      </c>
      <c r="L37" s="258"/>
      <c r="M37" s="433" t="s">
        <v>1751</v>
      </c>
      <c r="N37" s="258" t="s">
        <v>1568</v>
      </c>
      <c r="O37" s="436"/>
      <c r="P37" s="158"/>
      <c r="Q37" s="158"/>
      <c r="R37" s="158"/>
      <c r="S37" s="158"/>
      <c r="T37" s="157"/>
    </row>
    <row r="38" spans="1:20">
      <c r="A38" s="255"/>
      <c r="B38" s="248" t="s">
        <v>1352</v>
      </c>
      <c r="C38" s="621" t="s">
        <v>79</v>
      </c>
      <c r="D38" s="211" t="str">
        <f t="shared" si="0"/>
        <v>NCLI19304083A</v>
      </c>
      <c r="E38" s="263">
        <v>18</v>
      </c>
      <c r="F38" s="258" t="s">
        <v>554</v>
      </c>
      <c r="G38" s="258" t="s">
        <v>4913</v>
      </c>
      <c r="H38" s="258" t="s">
        <v>1733</v>
      </c>
      <c r="I38" s="259" t="s">
        <v>3755</v>
      </c>
      <c r="J38" s="211">
        <f t="shared" si="1"/>
        <v>18</v>
      </c>
      <c r="K38" s="211" t="str">
        <f t="shared" si="2"/>
        <v>NCLI19304083A</v>
      </c>
      <c r="L38" s="258"/>
      <c r="M38" s="433" t="s">
        <v>1750</v>
      </c>
      <c r="N38" s="258"/>
      <c r="O38" s="436"/>
      <c r="P38" s="158"/>
      <c r="Q38" s="158"/>
      <c r="R38" s="158"/>
      <c r="S38" s="158"/>
      <c r="T38" s="157"/>
    </row>
    <row r="39" spans="1:20">
      <c r="A39" s="256" t="s">
        <v>1735</v>
      </c>
      <c r="B39" s="248" t="s">
        <v>1353</v>
      </c>
      <c r="C39" s="622" t="s">
        <v>80</v>
      </c>
      <c r="D39" s="211" t="str">
        <f>K39</f>
        <v>NCLI19304091A</v>
      </c>
      <c r="E39" s="263">
        <v>19</v>
      </c>
      <c r="F39" s="258" t="s">
        <v>554</v>
      </c>
      <c r="G39" s="258" t="s">
        <v>4913</v>
      </c>
      <c r="H39" s="258" t="s">
        <v>1733</v>
      </c>
      <c r="I39" s="259" t="s">
        <v>1076</v>
      </c>
      <c r="J39" s="211">
        <f t="shared" si="1"/>
        <v>19</v>
      </c>
      <c r="K39" s="211" t="str">
        <f t="shared" si="2"/>
        <v>NCLI19304091A</v>
      </c>
      <c r="L39" s="258"/>
      <c r="M39" s="433" t="s">
        <v>1750</v>
      </c>
      <c r="N39" s="258"/>
      <c r="O39" s="436"/>
      <c r="P39" s="158"/>
      <c r="Q39" s="158"/>
      <c r="R39" s="158"/>
      <c r="S39" s="158"/>
      <c r="T39" s="157"/>
    </row>
    <row r="40" spans="1:20">
      <c r="A40" s="255"/>
      <c r="B40" s="248" t="s">
        <v>1354</v>
      </c>
      <c r="C40" s="621" t="s">
        <v>81</v>
      </c>
      <c r="D40" s="211" t="str">
        <f t="shared" si="0"/>
        <v>NCLI19302021A</v>
      </c>
      <c r="E40" s="263">
        <v>20</v>
      </c>
      <c r="F40" s="258" t="s">
        <v>554</v>
      </c>
      <c r="G40" s="258" t="s">
        <v>4913</v>
      </c>
      <c r="H40" s="258" t="s">
        <v>1738</v>
      </c>
      <c r="I40" s="259" t="s">
        <v>913</v>
      </c>
      <c r="J40" s="211">
        <f t="shared" si="1"/>
        <v>20</v>
      </c>
      <c r="K40" s="211" t="str">
        <f t="shared" si="2"/>
        <v>NCLI19302021A</v>
      </c>
      <c r="L40" s="258"/>
      <c r="M40" s="433" t="s">
        <v>1750</v>
      </c>
      <c r="N40" s="258"/>
      <c r="O40" s="436"/>
      <c r="P40" s="158"/>
      <c r="Q40" s="158"/>
      <c r="R40" s="158"/>
      <c r="S40" s="158"/>
      <c r="T40" s="157"/>
    </row>
    <row r="41" spans="1:20">
      <c r="A41" s="255"/>
      <c r="B41" s="248" t="s">
        <v>1355</v>
      </c>
      <c r="C41" s="621" t="s">
        <v>82</v>
      </c>
      <c r="D41" s="211" t="str">
        <f t="shared" si="0"/>
        <v>NCLI19302032A</v>
      </c>
      <c r="E41" s="263">
        <v>21</v>
      </c>
      <c r="F41" s="258" t="s">
        <v>554</v>
      </c>
      <c r="G41" s="258" t="s">
        <v>4913</v>
      </c>
      <c r="H41" s="258" t="s">
        <v>1738</v>
      </c>
      <c r="I41" s="259" t="s">
        <v>3764</v>
      </c>
      <c r="J41" s="211">
        <f t="shared" si="1"/>
        <v>21</v>
      </c>
      <c r="K41" s="211" t="str">
        <f t="shared" si="2"/>
        <v>NCLI19302032A</v>
      </c>
      <c r="L41" s="258"/>
      <c r="M41" s="433" t="s">
        <v>1750</v>
      </c>
      <c r="N41" s="258"/>
      <c r="O41" s="436"/>
      <c r="P41" s="158"/>
      <c r="Q41" s="158"/>
      <c r="R41" s="158"/>
      <c r="S41" s="158"/>
      <c r="T41" s="157"/>
    </row>
    <row r="42" spans="1:20">
      <c r="A42" s="255"/>
      <c r="B42" s="248" t="s">
        <v>1356</v>
      </c>
      <c r="C42" s="621" t="s">
        <v>20</v>
      </c>
      <c r="D42" s="211" t="str">
        <f t="shared" si="0"/>
        <v>NCLI19302042A</v>
      </c>
      <c r="E42" s="263">
        <v>22</v>
      </c>
      <c r="F42" s="258" t="s">
        <v>554</v>
      </c>
      <c r="G42" s="258" t="s">
        <v>4913</v>
      </c>
      <c r="H42" s="258" t="s">
        <v>1738</v>
      </c>
      <c r="I42" s="259" t="s">
        <v>3765</v>
      </c>
      <c r="J42" s="211">
        <f t="shared" si="1"/>
        <v>22</v>
      </c>
      <c r="K42" s="211" t="str">
        <f t="shared" si="2"/>
        <v>NCLI19302042A</v>
      </c>
      <c r="L42" s="258"/>
      <c r="M42" s="433" t="s">
        <v>1750</v>
      </c>
      <c r="N42" s="258"/>
      <c r="O42" s="436"/>
      <c r="P42" s="158"/>
      <c r="Q42" s="158"/>
      <c r="R42" s="158"/>
      <c r="S42" s="158"/>
      <c r="T42" s="157"/>
    </row>
    <row r="43" spans="1:20">
      <c r="A43" s="255"/>
      <c r="B43" s="248" t="e">
        <v>#N/A</v>
      </c>
      <c r="C43" s="621" t="s">
        <v>21</v>
      </c>
      <c r="D43" s="211" t="str">
        <f t="shared" si="0"/>
        <v>NCLI19303062A</v>
      </c>
      <c r="E43" s="263">
        <v>23</v>
      </c>
      <c r="F43" s="258" t="s">
        <v>554</v>
      </c>
      <c r="G43" s="258" t="s">
        <v>4913</v>
      </c>
      <c r="H43" s="258" t="s">
        <v>1298</v>
      </c>
      <c r="I43" s="259" t="s">
        <v>1299</v>
      </c>
      <c r="J43" s="211">
        <f t="shared" si="1"/>
        <v>23</v>
      </c>
      <c r="K43" s="211" t="str">
        <f t="shared" si="2"/>
        <v>NCLI19303062A</v>
      </c>
      <c r="L43" s="258"/>
      <c r="M43" s="433" t="s">
        <v>1751</v>
      </c>
      <c r="N43" s="258" t="s">
        <v>1300</v>
      </c>
      <c r="O43" s="436"/>
      <c r="P43" s="158"/>
      <c r="Q43" s="158"/>
      <c r="R43" s="158"/>
      <c r="S43" s="158"/>
      <c r="T43" s="157"/>
    </row>
    <row r="44" spans="1:20">
      <c r="A44" s="255"/>
      <c r="B44" s="248" t="s">
        <v>1749</v>
      </c>
      <c r="C44" s="621" t="s">
        <v>146</v>
      </c>
      <c r="D44" s="211" t="str">
        <f t="shared" si="0"/>
        <v>NCLI19303072A</v>
      </c>
      <c r="E44" s="263">
        <v>24</v>
      </c>
      <c r="F44" s="258" t="s">
        <v>554</v>
      </c>
      <c r="G44" s="258" t="s">
        <v>4913</v>
      </c>
      <c r="H44" s="258" t="s">
        <v>1298</v>
      </c>
      <c r="I44" s="259" t="s">
        <v>3748</v>
      </c>
      <c r="J44" s="211">
        <f t="shared" si="1"/>
        <v>24</v>
      </c>
      <c r="K44" s="211" t="str">
        <f t="shared" si="2"/>
        <v>NCLI19303072A</v>
      </c>
      <c r="L44" s="258"/>
      <c r="M44" s="433" t="s">
        <v>1750</v>
      </c>
      <c r="N44" s="258"/>
      <c r="O44" s="436"/>
      <c r="P44" s="158"/>
      <c r="Q44" s="158"/>
      <c r="R44" s="158"/>
      <c r="S44" s="158"/>
      <c r="T44" s="157"/>
    </row>
    <row r="45" spans="1:20" hidden="1">
      <c r="A45" s="255"/>
      <c r="B45" s="249" t="e">
        <v>#N/A</v>
      </c>
      <c r="C45" s="621" t="s">
        <v>147</v>
      </c>
      <c r="D45" s="257" t="str">
        <f t="shared" ref="D45:D49" si="3">K45</f>
        <v>NCLI19314392A</v>
      </c>
      <c r="E45" s="263">
        <v>25</v>
      </c>
      <c r="F45" s="258" t="s">
        <v>554</v>
      </c>
      <c r="G45" s="258" t="s">
        <v>1281</v>
      </c>
      <c r="H45" s="258" t="s">
        <v>1099</v>
      </c>
      <c r="I45" s="259" t="s">
        <v>1290</v>
      </c>
      <c r="J45" s="257">
        <f t="shared" ref="J45:J49" si="4">IF(E45="","",E45)</f>
        <v>25</v>
      </c>
      <c r="K45" s="257" t="str">
        <f t="shared" si="2"/>
        <v>NCLI19314392A</v>
      </c>
      <c r="L45" s="259"/>
      <c r="M45" s="434" t="s">
        <v>1752</v>
      </c>
      <c r="N45" s="259" t="s">
        <v>1290</v>
      </c>
      <c r="O45" s="436"/>
      <c r="P45" s="158"/>
      <c r="Q45" s="158"/>
      <c r="R45" s="158"/>
      <c r="S45" s="158"/>
      <c r="T45" s="159"/>
    </row>
    <row r="46" spans="1:20" hidden="1">
      <c r="A46" s="255"/>
      <c r="B46" s="248" t="e">
        <v>#N/A</v>
      </c>
      <c r="C46" s="621" t="s">
        <v>148</v>
      </c>
      <c r="D46" s="211" t="str">
        <f t="shared" si="3"/>
        <v>NCLI19314383A</v>
      </c>
      <c r="E46" s="263">
        <v>26</v>
      </c>
      <c r="F46" s="258" t="s">
        <v>554</v>
      </c>
      <c r="G46" s="258" t="s">
        <v>1281</v>
      </c>
      <c r="H46" s="258" t="s">
        <v>1099</v>
      </c>
      <c r="I46" s="259" t="s">
        <v>1291</v>
      </c>
      <c r="J46" s="211">
        <f t="shared" si="4"/>
        <v>26</v>
      </c>
      <c r="K46" s="211" t="str">
        <f t="shared" si="2"/>
        <v>NCLI19314383A</v>
      </c>
      <c r="L46" s="259"/>
      <c r="M46" s="433" t="s">
        <v>1752</v>
      </c>
      <c r="N46" s="259" t="s">
        <v>1291</v>
      </c>
      <c r="O46" s="436"/>
      <c r="P46" s="158"/>
      <c r="Q46" s="158"/>
      <c r="R46" s="158"/>
      <c r="S46" s="158"/>
      <c r="T46" s="159"/>
    </row>
    <row r="47" spans="1:20" hidden="1">
      <c r="A47" s="255"/>
      <c r="B47" s="248" t="e">
        <v>#N/A</v>
      </c>
      <c r="C47" s="621" t="s">
        <v>149</v>
      </c>
      <c r="D47" s="211" t="str">
        <f t="shared" si="3"/>
        <v>NCLI19314372A</v>
      </c>
      <c r="E47" s="263">
        <v>27</v>
      </c>
      <c r="F47" s="258" t="s">
        <v>554</v>
      </c>
      <c r="G47" s="258" t="s">
        <v>1281</v>
      </c>
      <c r="H47" s="258" t="s">
        <v>1099</v>
      </c>
      <c r="I47" s="259" t="s">
        <v>3762</v>
      </c>
      <c r="J47" s="210">
        <f t="shared" si="4"/>
        <v>27</v>
      </c>
      <c r="K47" s="210" t="str">
        <f t="shared" si="2"/>
        <v>NCLI19314372A</v>
      </c>
      <c r="L47" s="259"/>
      <c r="M47" s="433" t="s">
        <v>1752</v>
      </c>
      <c r="N47" s="259" t="s">
        <v>3762</v>
      </c>
      <c r="O47" s="436"/>
      <c r="P47" s="158"/>
      <c r="Q47" s="158"/>
      <c r="R47" s="158"/>
      <c r="S47" s="158"/>
      <c r="T47" s="159"/>
    </row>
    <row r="48" spans="1:20" hidden="1">
      <c r="A48" s="255"/>
      <c r="B48" s="248" t="e">
        <v>#N/A</v>
      </c>
      <c r="C48" s="621" t="s">
        <v>150</v>
      </c>
      <c r="D48" s="211" t="str">
        <f t="shared" si="3"/>
        <v>NCLI19315421A</v>
      </c>
      <c r="E48" s="263">
        <v>28</v>
      </c>
      <c r="F48" s="258" t="s">
        <v>554</v>
      </c>
      <c r="G48" s="258" t="s">
        <v>1281</v>
      </c>
      <c r="H48" s="258" t="s">
        <v>1293</v>
      </c>
      <c r="I48" s="259" t="s">
        <v>1294</v>
      </c>
      <c r="J48" s="210">
        <f t="shared" si="4"/>
        <v>28</v>
      </c>
      <c r="K48" s="210" t="str">
        <f t="shared" si="2"/>
        <v>NCLI19315421A</v>
      </c>
      <c r="L48" s="259"/>
      <c r="M48" s="433" t="s">
        <v>1752</v>
      </c>
      <c r="N48" s="259" t="s">
        <v>1294</v>
      </c>
      <c r="O48" s="436"/>
      <c r="P48" s="158"/>
      <c r="Q48" s="158"/>
      <c r="R48" s="158"/>
      <c r="S48" s="158"/>
      <c r="T48" s="159"/>
    </row>
    <row r="49" spans="1:20" hidden="1">
      <c r="A49" s="255"/>
      <c r="B49" s="250" t="e">
        <v>#N/A</v>
      </c>
      <c r="C49" s="621" t="s">
        <v>151</v>
      </c>
      <c r="D49" s="234" t="str">
        <f t="shared" si="3"/>
        <v>NCLI19315401A</v>
      </c>
      <c r="E49" s="263">
        <v>29</v>
      </c>
      <c r="F49" s="258" t="s">
        <v>554</v>
      </c>
      <c r="G49" s="258" t="s">
        <v>1281</v>
      </c>
      <c r="H49" s="258" t="s">
        <v>1293</v>
      </c>
      <c r="I49" s="259" t="s">
        <v>1295</v>
      </c>
      <c r="J49" s="233">
        <f t="shared" si="4"/>
        <v>29</v>
      </c>
      <c r="K49" s="233" t="str">
        <f t="shared" si="2"/>
        <v>NCLI19315401A</v>
      </c>
      <c r="L49" s="259"/>
      <c r="M49" s="435" t="s">
        <v>1752</v>
      </c>
      <c r="N49" s="259" t="s">
        <v>1295</v>
      </c>
      <c r="O49" s="436"/>
      <c r="P49" s="158"/>
      <c r="Q49" s="158"/>
      <c r="R49" s="158"/>
      <c r="S49" s="158"/>
      <c r="T49" s="159"/>
    </row>
    <row r="50" spans="1:20" hidden="1">
      <c r="A50" s="255"/>
      <c r="B50" s="249" t="e">
        <v>#N/A</v>
      </c>
      <c r="C50" s="621" t="s">
        <v>152</v>
      </c>
      <c r="D50" s="257" t="str">
        <f t="shared" si="0"/>
        <v>NCLI19315412A</v>
      </c>
      <c r="E50" s="263">
        <v>30</v>
      </c>
      <c r="F50" s="258" t="s">
        <v>554</v>
      </c>
      <c r="G50" s="258" t="s">
        <v>1281</v>
      </c>
      <c r="H50" s="258" t="s">
        <v>1293</v>
      </c>
      <c r="I50" s="259" t="s">
        <v>1296</v>
      </c>
      <c r="J50" s="257">
        <f t="shared" si="1"/>
        <v>30</v>
      </c>
      <c r="K50" s="257" t="str">
        <f t="shared" si="2"/>
        <v>NCLI19315412A</v>
      </c>
      <c r="L50" s="259"/>
      <c r="M50" s="434" t="s">
        <v>1752</v>
      </c>
      <c r="N50" s="259" t="s">
        <v>1296</v>
      </c>
      <c r="O50" s="436"/>
      <c r="P50" s="158"/>
      <c r="Q50" s="158"/>
      <c r="R50" s="158"/>
      <c r="S50" s="158"/>
      <c r="T50" s="159"/>
    </row>
    <row r="51" spans="1:20" hidden="1">
      <c r="A51" s="255"/>
      <c r="B51" s="248" t="e">
        <v>#N/A</v>
      </c>
      <c r="C51" s="621" t="s">
        <v>153</v>
      </c>
      <c r="D51" s="211" t="str">
        <f t="shared" si="0"/>
        <v>NCLI19316452A</v>
      </c>
      <c r="E51" s="263">
        <v>31</v>
      </c>
      <c r="F51" s="258" t="s">
        <v>554</v>
      </c>
      <c r="G51" s="258" t="s">
        <v>769</v>
      </c>
      <c r="H51" s="258" t="s">
        <v>1297</v>
      </c>
      <c r="I51" s="7" t="s">
        <v>3749</v>
      </c>
      <c r="J51" s="211">
        <f t="shared" si="1"/>
        <v>31</v>
      </c>
      <c r="K51" s="211" t="str">
        <f t="shared" si="2"/>
        <v>NCLI19316452A</v>
      </c>
      <c r="L51" s="259"/>
      <c r="M51" s="433" t="s">
        <v>1752</v>
      </c>
      <c r="N51" s="259" t="s">
        <v>1690</v>
      </c>
      <c r="O51" s="436"/>
      <c r="P51" s="158"/>
      <c r="Q51" s="158"/>
      <c r="R51" s="158"/>
      <c r="S51" s="158"/>
      <c r="T51" s="159"/>
    </row>
    <row r="52" spans="1:20" hidden="1">
      <c r="A52" s="255"/>
      <c r="B52" s="248" t="e">
        <v>#N/A</v>
      </c>
      <c r="C52" s="621" t="s">
        <v>154</v>
      </c>
      <c r="D52" s="211" t="str">
        <f t="shared" si="0"/>
        <v>NCLI19316441A</v>
      </c>
      <c r="E52" s="263">
        <v>32</v>
      </c>
      <c r="F52" s="258" t="s">
        <v>554</v>
      </c>
      <c r="G52" s="258" t="s">
        <v>769</v>
      </c>
      <c r="H52" s="258" t="s">
        <v>1297</v>
      </c>
      <c r="I52" s="259" t="s">
        <v>3750</v>
      </c>
      <c r="J52" s="210">
        <f t="shared" si="1"/>
        <v>32</v>
      </c>
      <c r="K52" s="210" t="str">
        <f t="shared" si="2"/>
        <v>NCLI19316441A</v>
      </c>
      <c r="L52" s="259"/>
      <c r="M52" s="433" t="s">
        <v>1752</v>
      </c>
      <c r="N52" s="259" t="s">
        <v>3750</v>
      </c>
      <c r="O52" s="436"/>
      <c r="P52" s="158"/>
      <c r="Q52" s="158"/>
      <c r="R52" s="158"/>
      <c r="S52" s="158"/>
      <c r="T52" s="159"/>
    </row>
    <row r="53" spans="1:20" hidden="1">
      <c r="A53" s="255"/>
      <c r="B53" s="248" t="e">
        <v>#N/A</v>
      </c>
      <c r="C53" s="621" t="s">
        <v>155</v>
      </c>
      <c r="D53" s="211" t="str">
        <f t="shared" si="0"/>
        <v>NCLI19316431A</v>
      </c>
      <c r="E53" s="263">
        <v>33</v>
      </c>
      <c r="F53" s="258" t="s">
        <v>554</v>
      </c>
      <c r="G53" s="258" t="s">
        <v>769</v>
      </c>
      <c r="H53" s="258" t="s">
        <v>1297</v>
      </c>
      <c r="I53" s="259" t="s">
        <v>1692</v>
      </c>
      <c r="J53" s="210">
        <f t="shared" si="1"/>
        <v>33</v>
      </c>
      <c r="K53" s="210" t="str">
        <f t="shared" si="2"/>
        <v>NCLI19316431A</v>
      </c>
      <c r="L53" s="259"/>
      <c r="M53" s="433" t="s">
        <v>1752</v>
      </c>
      <c r="N53" s="259" t="s">
        <v>1692</v>
      </c>
      <c r="O53" s="436"/>
      <c r="P53" s="158"/>
      <c r="Q53" s="158"/>
      <c r="R53" s="158"/>
      <c r="S53" s="158"/>
      <c r="T53" s="159"/>
    </row>
    <row r="54" spans="1:20" hidden="1">
      <c r="A54" s="255"/>
      <c r="B54" s="250" t="e">
        <v>#N/A</v>
      </c>
      <c r="C54" s="621" t="s">
        <v>156</v>
      </c>
      <c r="D54" s="234" t="str">
        <f t="shared" si="0"/>
        <v>NCLI19313362A</v>
      </c>
      <c r="E54" s="263">
        <v>34</v>
      </c>
      <c r="F54" s="258" t="s">
        <v>554</v>
      </c>
      <c r="G54" s="258" t="s">
        <v>1281</v>
      </c>
      <c r="H54" s="258" t="s">
        <v>773</v>
      </c>
      <c r="I54" s="7" t="s">
        <v>3760</v>
      </c>
      <c r="J54" s="233">
        <f t="shared" si="1"/>
        <v>34</v>
      </c>
      <c r="K54" s="233" t="str">
        <f t="shared" si="2"/>
        <v>NCLI19313362A</v>
      </c>
      <c r="L54" s="259"/>
      <c r="M54" s="435" t="s">
        <v>1752</v>
      </c>
      <c r="N54" s="259" t="s">
        <v>1514</v>
      </c>
      <c r="O54" s="436"/>
      <c r="P54" s="158"/>
      <c r="Q54" s="158"/>
      <c r="R54" s="158"/>
      <c r="S54" s="158"/>
      <c r="T54" s="159"/>
    </row>
    <row r="55" spans="1:20" hidden="1">
      <c r="A55" s="255"/>
      <c r="B55" s="249" t="e">
        <v>#N/A</v>
      </c>
      <c r="C55" s="621" t="s">
        <v>31</v>
      </c>
      <c r="D55" s="257" t="str">
        <f t="shared" ref="D55:D64" si="5">K55</f>
        <v>NCLI19313341A</v>
      </c>
      <c r="E55" s="263">
        <v>35</v>
      </c>
      <c r="F55" s="258" t="s">
        <v>554</v>
      </c>
      <c r="G55" s="258" t="s">
        <v>1281</v>
      </c>
      <c r="H55" s="258" t="s">
        <v>773</v>
      </c>
      <c r="I55" s="7" t="s">
        <v>1098</v>
      </c>
      <c r="J55" s="257">
        <f t="shared" ref="J55:J64" si="6">IF(E55="","",E55)</f>
        <v>35</v>
      </c>
      <c r="K55" s="257" t="str">
        <f t="shared" si="2"/>
        <v>NCLI19313341A</v>
      </c>
      <c r="L55" s="259"/>
      <c r="M55" s="434" t="s">
        <v>1752</v>
      </c>
      <c r="N55" s="259" t="s">
        <v>1515</v>
      </c>
      <c r="O55" s="436"/>
      <c r="P55" s="158"/>
      <c r="Q55" s="158"/>
      <c r="R55" s="158"/>
      <c r="S55" s="158"/>
      <c r="T55" s="159"/>
    </row>
    <row r="56" spans="1:20" hidden="1">
      <c r="A56" s="255"/>
      <c r="B56" s="248" t="e">
        <v>#N/A</v>
      </c>
      <c r="C56" s="621" t="s">
        <v>32</v>
      </c>
      <c r="D56" s="211" t="str">
        <f t="shared" si="5"/>
        <v>NCLI19313351A</v>
      </c>
      <c r="E56" s="263">
        <v>36</v>
      </c>
      <c r="F56" s="258" t="s">
        <v>554</v>
      </c>
      <c r="G56" s="258" t="s">
        <v>1281</v>
      </c>
      <c r="H56" s="258" t="s">
        <v>773</v>
      </c>
      <c r="I56" s="7" t="s">
        <v>1516</v>
      </c>
      <c r="J56" s="211">
        <f t="shared" si="6"/>
        <v>36</v>
      </c>
      <c r="K56" s="211" t="str">
        <f t="shared" si="2"/>
        <v>NCLI19313351A</v>
      </c>
      <c r="L56" s="259"/>
      <c r="M56" s="433" t="s">
        <v>1752</v>
      </c>
      <c r="N56" s="259" t="s">
        <v>1516</v>
      </c>
      <c r="O56" s="436"/>
      <c r="P56" s="158"/>
      <c r="Q56" s="158"/>
      <c r="R56" s="158"/>
      <c r="S56" s="158"/>
      <c r="T56" s="159"/>
    </row>
    <row r="57" spans="1:20" hidden="1">
      <c r="A57" s="255"/>
      <c r="B57" s="248" t="e">
        <v>#N/A</v>
      </c>
      <c r="C57" s="621" t="s">
        <v>33</v>
      </c>
      <c r="D57" s="211" t="str">
        <f t="shared" si="5"/>
        <v>NCLI19312322A</v>
      </c>
      <c r="E57" s="263">
        <v>37</v>
      </c>
      <c r="F57" s="258" t="s">
        <v>554</v>
      </c>
      <c r="G57" s="258" t="s">
        <v>769</v>
      </c>
      <c r="H57" s="258" t="s">
        <v>3726</v>
      </c>
      <c r="I57" s="7" t="s">
        <v>1510</v>
      </c>
      <c r="J57" s="210">
        <f t="shared" si="6"/>
        <v>37</v>
      </c>
      <c r="K57" s="210" t="str">
        <f t="shared" si="2"/>
        <v>NCLI19312322A</v>
      </c>
      <c r="L57" s="259"/>
      <c r="M57" s="433" t="s">
        <v>1752</v>
      </c>
      <c r="N57" s="259" t="s">
        <v>1693</v>
      </c>
      <c r="O57" s="436"/>
      <c r="P57" s="158"/>
      <c r="Q57" s="158"/>
      <c r="R57" s="158"/>
      <c r="S57" s="158"/>
      <c r="T57" s="159"/>
    </row>
    <row r="58" spans="1:20" hidden="1">
      <c r="A58" s="255"/>
      <c r="B58" s="248" t="e">
        <v>#N/A</v>
      </c>
      <c r="C58" s="621" t="s">
        <v>34</v>
      </c>
      <c r="D58" s="211" t="str">
        <f t="shared" si="5"/>
        <v>NCLI19312312A</v>
      </c>
      <c r="E58" s="263">
        <v>38</v>
      </c>
      <c r="F58" s="258" t="s">
        <v>554</v>
      </c>
      <c r="G58" s="258" t="s">
        <v>769</v>
      </c>
      <c r="H58" s="258" t="s">
        <v>3726</v>
      </c>
      <c r="I58" s="259" t="s">
        <v>3759</v>
      </c>
      <c r="J58" s="210">
        <f t="shared" si="6"/>
        <v>38</v>
      </c>
      <c r="K58" s="210" t="str">
        <f t="shared" si="2"/>
        <v>NCLI19312312A</v>
      </c>
      <c r="L58" s="259"/>
      <c r="M58" s="433" t="s">
        <v>1752</v>
      </c>
      <c r="N58" s="259" t="s">
        <v>3759</v>
      </c>
      <c r="O58" s="436"/>
      <c r="P58" s="158"/>
      <c r="Q58" s="158"/>
      <c r="R58" s="158"/>
      <c r="S58" s="158"/>
      <c r="T58" s="159"/>
    </row>
    <row r="59" spans="1:20" hidden="1">
      <c r="A59" s="255"/>
      <c r="B59" s="250" t="e">
        <v>#N/A</v>
      </c>
      <c r="C59" s="621" t="s">
        <v>35</v>
      </c>
      <c r="D59" s="234" t="str">
        <f t="shared" si="5"/>
        <v>NCLI19312301A</v>
      </c>
      <c r="E59" s="263">
        <v>39</v>
      </c>
      <c r="F59" s="258" t="s">
        <v>554</v>
      </c>
      <c r="G59" s="258" t="s">
        <v>769</v>
      </c>
      <c r="H59" s="258" t="s">
        <v>3726</v>
      </c>
      <c r="I59" s="259" t="s">
        <v>1517</v>
      </c>
      <c r="J59" s="233">
        <f t="shared" si="6"/>
        <v>39</v>
      </c>
      <c r="K59" s="233" t="str">
        <f t="shared" si="2"/>
        <v>NCLI19312301A</v>
      </c>
      <c r="L59" s="259"/>
      <c r="M59" s="435" t="s">
        <v>1752</v>
      </c>
      <c r="N59" s="259" t="s">
        <v>1517</v>
      </c>
      <c r="O59" s="436"/>
      <c r="P59" s="158"/>
      <c r="Q59" s="158"/>
      <c r="R59" s="158"/>
      <c r="S59" s="158"/>
      <c r="T59" s="159"/>
    </row>
    <row r="60" spans="1:20" hidden="1">
      <c r="A60" s="255"/>
      <c r="B60" s="249" t="e">
        <v>#N/A</v>
      </c>
      <c r="C60" s="621" t="s">
        <v>36</v>
      </c>
      <c r="D60" s="257" t="str">
        <f t="shared" si="5"/>
        <v>NCLI19311281A</v>
      </c>
      <c r="E60" s="263">
        <v>40</v>
      </c>
      <c r="F60" s="258" t="s">
        <v>554</v>
      </c>
      <c r="G60" s="258" t="s">
        <v>769</v>
      </c>
      <c r="H60" s="258" t="s">
        <v>3727</v>
      </c>
      <c r="I60" s="7" t="s">
        <v>1509</v>
      </c>
      <c r="J60" s="257">
        <f t="shared" si="6"/>
        <v>40</v>
      </c>
      <c r="K60" s="257" t="str">
        <f t="shared" si="2"/>
        <v>NCLI19311281A</v>
      </c>
      <c r="L60" s="259"/>
      <c r="M60" s="434" t="s">
        <v>1752</v>
      </c>
      <c r="N60" s="259" t="s">
        <v>1518</v>
      </c>
      <c r="O60" s="436"/>
      <c r="P60" s="158"/>
      <c r="Q60" s="158"/>
      <c r="R60" s="158"/>
      <c r="S60" s="158"/>
      <c r="T60" s="159"/>
    </row>
    <row r="61" spans="1:20" hidden="1">
      <c r="A61" s="255"/>
      <c r="B61" s="248" t="e">
        <v>#N/A</v>
      </c>
      <c r="C61" s="621" t="s">
        <v>37</v>
      </c>
      <c r="D61" s="211" t="str">
        <f t="shared" si="5"/>
        <v>NCLI19311293A</v>
      </c>
      <c r="E61" s="263">
        <v>41</v>
      </c>
      <c r="F61" s="258" t="s">
        <v>554</v>
      </c>
      <c r="G61" s="258" t="s">
        <v>769</v>
      </c>
      <c r="H61" s="258" t="s">
        <v>3727</v>
      </c>
      <c r="I61" s="259" t="s">
        <v>1513</v>
      </c>
      <c r="J61" s="211">
        <f t="shared" si="6"/>
        <v>41</v>
      </c>
      <c r="K61" s="211" t="str">
        <f t="shared" si="2"/>
        <v>NCLI19311293A</v>
      </c>
      <c r="L61" s="259"/>
      <c r="M61" s="433" t="s">
        <v>1752</v>
      </c>
      <c r="N61" s="259" t="s">
        <v>1513</v>
      </c>
      <c r="O61" s="436"/>
      <c r="P61" s="158"/>
      <c r="Q61" s="158"/>
      <c r="R61" s="158"/>
      <c r="S61" s="158"/>
      <c r="T61" s="159"/>
    </row>
    <row r="62" spans="1:20" hidden="1">
      <c r="A62" s="255"/>
      <c r="B62" s="248" t="e">
        <v>#N/A</v>
      </c>
      <c r="C62" s="621" t="s">
        <v>38</v>
      </c>
      <c r="D62" s="211" t="str">
        <f t="shared" si="5"/>
        <v>NCLI19311271A</v>
      </c>
      <c r="E62" s="263">
        <v>42</v>
      </c>
      <c r="F62" s="258" t="s">
        <v>554</v>
      </c>
      <c r="G62" s="258" t="s">
        <v>769</v>
      </c>
      <c r="H62" s="258" t="s">
        <v>3727</v>
      </c>
      <c r="I62" s="259" t="s">
        <v>1519</v>
      </c>
      <c r="J62" s="210">
        <f t="shared" si="6"/>
        <v>42</v>
      </c>
      <c r="K62" s="210" t="str">
        <f t="shared" si="2"/>
        <v>NCLI19311271A</v>
      </c>
      <c r="L62" s="259"/>
      <c r="M62" s="433" t="s">
        <v>1752</v>
      </c>
      <c r="N62" s="259" t="s">
        <v>1519</v>
      </c>
      <c r="O62" s="436"/>
      <c r="P62" s="158"/>
      <c r="Q62" s="158"/>
      <c r="R62" s="158"/>
      <c r="S62" s="158"/>
      <c r="T62" s="159"/>
    </row>
    <row r="63" spans="1:20" s="595" customFormat="1" hidden="1">
      <c r="A63" s="586"/>
      <c r="B63" s="587" t="e">
        <v>#N/A</v>
      </c>
      <c r="C63" s="586" t="s">
        <v>39</v>
      </c>
      <c r="D63" s="588" t="str">
        <f t="shared" si="5"/>
        <v>NCLI19317461A</v>
      </c>
      <c r="E63" s="589">
        <v>43</v>
      </c>
      <c r="F63" s="590" t="s">
        <v>554</v>
      </c>
      <c r="G63" s="591" t="s">
        <v>769</v>
      </c>
      <c r="H63" s="590" t="s">
        <v>1545</v>
      </c>
      <c r="I63" s="592" t="s">
        <v>1725</v>
      </c>
      <c r="J63" s="593">
        <f t="shared" si="6"/>
        <v>43</v>
      </c>
      <c r="K63" s="593" t="str">
        <f t="shared" si="2"/>
        <v>NCLI19317461A</v>
      </c>
      <c r="L63" s="592"/>
      <c r="M63" s="594" t="s">
        <v>1752</v>
      </c>
      <c r="N63" s="592" t="s">
        <v>1725</v>
      </c>
      <c r="O63" s="589"/>
      <c r="P63" s="590"/>
      <c r="Q63" s="590"/>
      <c r="R63" s="590"/>
      <c r="S63" s="590"/>
    </row>
    <row r="64" spans="1:20" s="595" customFormat="1" hidden="1">
      <c r="A64" s="596"/>
      <c r="B64" s="597" t="e">
        <v>#N/A</v>
      </c>
      <c r="C64" s="596" t="s">
        <v>40</v>
      </c>
      <c r="D64" s="598" t="str">
        <f t="shared" si="5"/>
        <v>NCLI19317471A</v>
      </c>
      <c r="E64" s="599">
        <v>44</v>
      </c>
      <c r="F64" s="600" t="s">
        <v>554</v>
      </c>
      <c r="G64" s="591" t="s">
        <v>769</v>
      </c>
      <c r="H64" s="600" t="s">
        <v>1545</v>
      </c>
      <c r="I64" s="601" t="s">
        <v>3768</v>
      </c>
      <c r="J64" s="602">
        <f t="shared" si="6"/>
        <v>44</v>
      </c>
      <c r="K64" s="602" t="str">
        <f t="shared" si="2"/>
        <v>NCLI19317471A</v>
      </c>
      <c r="L64" s="601"/>
      <c r="M64" s="603" t="s">
        <v>1752</v>
      </c>
      <c r="N64" s="601" t="s">
        <v>3768</v>
      </c>
      <c r="O64" s="589"/>
      <c r="P64" s="590"/>
      <c r="Q64" s="590"/>
      <c r="R64" s="590"/>
      <c r="S64" s="590"/>
    </row>
    <row r="65" spans="1:20" s="595" customFormat="1" hidden="1">
      <c r="A65" s="604"/>
      <c r="B65" s="605" t="e">
        <v>#N/A</v>
      </c>
      <c r="C65" s="604" t="s">
        <v>41</v>
      </c>
      <c r="D65" s="606" t="str">
        <f t="shared" si="0"/>
        <v>NCLI19317481A</v>
      </c>
      <c r="E65" s="607">
        <v>45</v>
      </c>
      <c r="F65" s="608" t="s">
        <v>554</v>
      </c>
      <c r="G65" s="591" t="s">
        <v>769</v>
      </c>
      <c r="H65" s="608" t="s">
        <v>1545</v>
      </c>
      <c r="I65" s="609" t="s">
        <v>1728</v>
      </c>
      <c r="J65" s="606">
        <f t="shared" si="1"/>
        <v>45</v>
      </c>
      <c r="K65" s="606" t="str">
        <f t="shared" si="2"/>
        <v>NCLI19317481A</v>
      </c>
      <c r="L65" s="609"/>
      <c r="M65" s="610" t="s">
        <v>1752</v>
      </c>
      <c r="N65" s="609" t="s">
        <v>1728</v>
      </c>
      <c r="O65" s="589"/>
      <c r="P65" s="590"/>
      <c r="Q65" s="590"/>
      <c r="R65" s="590"/>
      <c r="S65" s="590"/>
    </row>
    <row r="66" spans="1:20" s="595" customFormat="1" hidden="1">
      <c r="A66" s="586"/>
      <c r="B66" s="587" t="e">
        <v>#N/A</v>
      </c>
      <c r="C66" s="586" t="s">
        <v>42</v>
      </c>
      <c r="D66" s="588" t="str">
        <f t="shared" si="0"/>
        <v>NCLI19318491A</v>
      </c>
      <c r="E66" s="589">
        <v>46</v>
      </c>
      <c r="F66" s="590" t="s">
        <v>554</v>
      </c>
      <c r="G66" s="591" t="s">
        <v>769</v>
      </c>
      <c r="H66" s="590" t="s">
        <v>1723</v>
      </c>
      <c r="I66" s="592" t="s">
        <v>1730</v>
      </c>
      <c r="J66" s="588">
        <f t="shared" si="1"/>
        <v>46</v>
      </c>
      <c r="K66" s="588" t="str">
        <f t="shared" si="2"/>
        <v>NCLI19318491A</v>
      </c>
      <c r="L66" s="592"/>
      <c r="M66" s="594" t="s">
        <v>1752</v>
      </c>
      <c r="N66" s="592" t="s">
        <v>1730</v>
      </c>
      <c r="O66" s="589"/>
      <c r="P66" s="590"/>
      <c r="Q66" s="590"/>
      <c r="R66" s="590"/>
      <c r="S66" s="590"/>
    </row>
    <row r="67" spans="1:20" s="595" customFormat="1" hidden="1">
      <c r="A67" s="586"/>
      <c r="B67" s="587" t="e">
        <v>#N/A</v>
      </c>
      <c r="C67" s="586" t="s">
        <v>43</v>
      </c>
      <c r="D67" s="588" t="str">
        <f t="shared" si="0"/>
        <v>NCLI19318501A</v>
      </c>
      <c r="E67" s="589">
        <v>47</v>
      </c>
      <c r="F67" s="590" t="s">
        <v>554</v>
      </c>
      <c r="G67" s="591" t="s">
        <v>769</v>
      </c>
      <c r="H67" s="590" t="s">
        <v>1723</v>
      </c>
      <c r="I67" s="592" t="s">
        <v>1732</v>
      </c>
      <c r="J67" s="593">
        <f t="shared" si="1"/>
        <v>47</v>
      </c>
      <c r="K67" s="593" t="str">
        <f t="shared" si="2"/>
        <v>NCLI19318501A</v>
      </c>
      <c r="L67" s="592"/>
      <c r="M67" s="594" t="s">
        <v>1752</v>
      </c>
      <c r="N67" s="592" t="s">
        <v>1732</v>
      </c>
      <c r="O67" s="589"/>
      <c r="P67" s="590"/>
      <c r="Q67" s="590"/>
      <c r="R67" s="590"/>
      <c r="S67" s="590"/>
    </row>
    <row r="68" spans="1:20" s="595" customFormat="1" hidden="1">
      <c r="A68" s="586"/>
      <c r="B68" s="587" t="e">
        <v>#N/A</v>
      </c>
      <c r="C68" s="586" t="s">
        <v>178</v>
      </c>
      <c r="D68" s="588" t="str">
        <f t="shared" si="0"/>
        <v>NCLI19319541A</v>
      </c>
      <c r="E68" s="589">
        <v>48</v>
      </c>
      <c r="F68" s="590" t="s">
        <v>554</v>
      </c>
      <c r="G68" s="591" t="s">
        <v>769</v>
      </c>
      <c r="H68" s="590" t="s">
        <v>1854</v>
      </c>
      <c r="I68" s="592" t="s">
        <v>3751</v>
      </c>
      <c r="J68" s="593">
        <f t="shared" si="1"/>
        <v>48</v>
      </c>
      <c r="K68" s="593" t="str">
        <f t="shared" si="2"/>
        <v>NCLI19319541A</v>
      </c>
      <c r="L68" s="592"/>
      <c r="M68" s="594" t="s">
        <v>1752</v>
      </c>
      <c r="N68" s="592" t="s">
        <v>3751</v>
      </c>
      <c r="O68" s="589"/>
      <c r="P68" s="590"/>
      <c r="Q68" s="590"/>
      <c r="R68" s="590"/>
      <c r="S68" s="590"/>
    </row>
    <row r="69" spans="1:20" s="595" customFormat="1" hidden="1">
      <c r="A69" s="586"/>
      <c r="B69" s="587" t="e">
        <v>#N/A</v>
      </c>
      <c r="C69" s="586" t="s">
        <v>179</v>
      </c>
      <c r="D69" s="588" t="str">
        <f t="shared" si="0"/>
        <v>NCLI19319531A</v>
      </c>
      <c r="E69" s="589">
        <v>49</v>
      </c>
      <c r="F69" s="590" t="s">
        <v>554</v>
      </c>
      <c r="G69" s="591" t="s">
        <v>769</v>
      </c>
      <c r="H69" s="590" t="s">
        <v>1854</v>
      </c>
      <c r="I69" s="592" t="s">
        <v>1857</v>
      </c>
      <c r="J69" s="593">
        <f t="shared" si="1"/>
        <v>49</v>
      </c>
      <c r="K69" s="593" t="str">
        <f t="shared" si="2"/>
        <v>NCLI19319531A</v>
      </c>
      <c r="L69" s="592"/>
      <c r="M69" s="594" t="s">
        <v>1752</v>
      </c>
      <c r="N69" s="592" t="s">
        <v>1857</v>
      </c>
      <c r="O69" s="589"/>
      <c r="P69" s="590"/>
      <c r="Q69" s="590"/>
      <c r="R69" s="590"/>
      <c r="S69" s="590"/>
    </row>
    <row r="70" spans="1:20" s="595" customFormat="1" hidden="1">
      <c r="A70" s="586"/>
      <c r="B70" s="587" t="e">
        <v>#N/A</v>
      </c>
      <c r="C70" s="586" t="s">
        <v>180</v>
      </c>
      <c r="D70" s="588" t="str">
        <f t="shared" si="0"/>
        <v>NCLI19319521A</v>
      </c>
      <c r="E70" s="589">
        <v>50</v>
      </c>
      <c r="F70" s="590" t="s">
        <v>554</v>
      </c>
      <c r="G70" s="591" t="s">
        <v>769</v>
      </c>
      <c r="H70" s="590" t="s">
        <v>1854</v>
      </c>
      <c r="I70" s="592" t="s">
        <v>3752</v>
      </c>
      <c r="J70" s="593">
        <f t="shared" si="1"/>
        <v>50</v>
      </c>
      <c r="K70" s="593" t="str">
        <f t="shared" si="2"/>
        <v>NCLI19319521A</v>
      </c>
      <c r="L70" s="592"/>
      <c r="M70" s="594" t="s">
        <v>1752</v>
      </c>
      <c r="N70" s="592" t="s">
        <v>3752</v>
      </c>
      <c r="O70" s="589"/>
      <c r="P70" s="590"/>
      <c r="Q70" s="590"/>
      <c r="R70" s="590"/>
      <c r="S70" s="590"/>
    </row>
    <row r="71" spans="1:20" hidden="1">
      <c r="A71" s="163"/>
      <c r="B71" s="248" t="e">
        <v>#N/A</v>
      </c>
      <c r="C71" s="586" t="s">
        <v>181</v>
      </c>
      <c r="D71" s="211" t="str">
        <f t="shared" si="0"/>
        <v>NCLI19318511A</v>
      </c>
      <c r="E71" s="589">
        <v>51</v>
      </c>
      <c r="F71" s="590" t="s">
        <v>554</v>
      </c>
      <c r="G71" s="591" t="s">
        <v>769</v>
      </c>
      <c r="H71" s="590" t="s">
        <v>1723</v>
      </c>
      <c r="I71" s="592" t="s">
        <v>183</v>
      </c>
      <c r="J71" s="210">
        <f t="shared" si="1"/>
        <v>51</v>
      </c>
      <c r="K71" s="210" t="str">
        <f t="shared" si="2"/>
        <v>NCLI19318511A</v>
      </c>
      <c r="L71" s="592"/>
      <c r="M71" s="433" t="s">
        <v>1752</v>
      </c>
      <c r="N71" s="592" t="s">
        <v>183</v>
      </c>
      <c r="O71" s="436"/>
      <c r="P71" s="158"/>
      <c r="Q71" s="158"/>
      <c r="R71" s="158"/>
      <c r="S71" s="158"/>
      <c r="T71" s="159"/>
    </row>
    <row r="72" spans="1:20" s="665" customFormat="1" hidden="1">
      <c r="A72" s="656"/>
      <c r="B72" s="657" t="e">
        <v>#N/A</v>
      </c>
      <c r="C72" s="658" t="s">
        <v>3080</v>
      </c>
      <c r="D72" s="659" t="str">
        <f t="shared" si="0"/>
        <v>NCLI19320562A</v>
      </c>
      <c r="E72" s="660">
        <v>52</v>
      </c>
      <c r="F72" s="661" t="s">
        <v>554</v>
      </c>
      <c r="G72" s="661" t="s">
        <v>122</v>
      </c>
      <c r="H72" s="661" t="s">
        <v>3728</v>
      </c>
      <c r="I72" s="662" t="s">
        <v>124</v>
      </c>
      <c r="J72" s="663">
        <f t="shared" si="1"/>
        <v>52</v>
      </c>
      <c r="K72" s="663" t="str">
        <f t="shared" si="2"/>
        <v>NCLI19320562A</v>
      </c>
      <c r="L72" s="662"/>
      <c r="M72" s="664" t="s">
        <v>1752</v>
      </c>
      <c r="N72" s="662" t="s">
        <v>124</v>
      </c>
      <c r="O72" s="660"/>
      <c r="P72" s="661"/>
      <c r="Q72" s="661"/>
      <c r="R72" s="661"/>
      <c r="S72" s="661"/>
    </row>
    <row r="73" spans="1:20" s="666" customFormat="1" hidden="1">
      <c r="A73" s="586"/>
      <c r="B73" s="587" t="e">
        <v>#N/A</v>
      </c>
      <c r="C73" s="633" t="s">
        <v>3081</v>
      </c>
      <c r="D73" s="588" t="str">
        <f t="shared" si="0"/>
        <v>NCLI19320553A</v>
      </c>
      <c r="E73" s="589">
        <v>53</v>
      </c>
      <c r="F73" s="590" t="s">
        <v>554</v>
      </c>
      <c r="G73" s="590" t="s">
        <v>122</v>
      </c>
      <c r="H73" s="590" t="s">
        <v>3728</v>
      </c>
      <c r="I73" s="592" t="s">
        <v>125</v>
      </c>
      <c r="J73" s="593">
        <f t="shared" si="1"/>
        <v>53</v>
      </c>
      <c r="K73" s="593" t="str">
        <f t="shared" si="2"/>
        <v>NCLI19320553A</v>
      </c>
      <c r="L73" s="592"/>
      <c r="M73" s="594" t="s">
        <v>1752</v>
      </c>
      <c r="N73" s="592" t="s">
        <v>125</v>
      </c>
      <c r="O73" s="589"/>
      <c r="P73" s="590"/>
      <c r="Q73" s="590"/>
      <c r="R73" s="590"/>
      <c r="S73" s="590"/>
    </row>
    <row r="74" spans="1:20" s="666" customFormat="1" hidden="1">
      <c r="A74" s="586"/>
      <c r="B74" s="587" t="e">
        <v>#N/A</v>
      </c>
      <c r="C74" s="633" t="s">
        <v>3082</v>
      </c>
      <c r="D74" s="588" t="str">
        <f t="shared" si="0"/>
        <v>NCLI19320572A</v>
      </c>
      <c r="E74" s="589">
        <v>54</v>
      </c>
      <c r="F74" s="590" t="s">
        <v>554</v>
      </c>
      <c r="G74" s="590" t="s">
        <v>122</v>
      </c>
      <c r="H74" s="590" t="s">
        <v>3728</v>
      </c>
      <c r="I74" s="592" t="s">
        <v>3758</v>
      </c>
      <c r="J74" s="593">
        <f t="shared" si="1"/>
        <v>54</v>
      </c>
      <c r="K74" s="593" t="str">
        <f t="shared" si="2"/>
        <v>NCLI19320572A</v>
      </c>
      <c r="L74" s="592"/>
      <c r="M74" s="594" t="s">
        <v>1752</v>
      </c>
      <c r="N74" s="592" t="s">
        <v>3758</v>
      </c>
      <c r="O74" s="589"/>
      <c r="P74" s="590"/>
      <c r="Q74" s="590"/>
      <c r="R74" s="590"/>
      <c r="S74" s="590"/>
    </row>
    <row r="75" spans="1:20" s="666" customFormat="1" hidden="1">
      <c r="A75" s="586"/>
      <c r="B75" s="587" t="e">
        <v>#N/A</v>
      </c>
      <c r="C75" s="633" t="s">
        <v>3083</v>
      </c>
      <c r="D75" s="588" t="str">
        <f t="shared" si="0"/>
        <v>NCLI19321582A</v>
      </c>
      <c r="E75" s="589">
        <v>55</v>
      </c>
      <c r="F75" s="590" t="s">
        <v>554</v>
      </c>
      <c r="G75" s="590" t="s">
        <v>122</v>
      </c>
      <c r="H75" s="590" t="s">
        <v>123</v>
      </c>
      <c r="I75" s="592" t="s">
        <v>3756</v>
      </c>
      <c r="J75" s="593">
        <f t="shared" si="1"/>
        <v>55</v>
      </c>
      <c r="K75" s="593" t="str">
        <f t="shared" si="2"/>
        <v>NCLI19321582A</v>
      </c>
      <c r="L75" s="592"/>
      <c r="M75" s="594" t="s">
        <v>1752</v>
      </c>
      <c r="N75" s="592" t="s">
        <v>3756</v>
      </c>
      <c r="O75" s="589"/>
      <c r="P75" s="590"/>
      <c r="Q75" s="590"/>
      <c r="R75" s="590"/>
      <c r="S75" s="590"/>
    </row>
    <row r="76" spans="1:20" s="666" customFormat="1" hidden="1">
      <c r="A76" s="586"/>
      <c r="B76" s="587" t="e">
        <v>#N/A</v>
      </c>
      <c r="C76" s="633" t="s">
        <v>3084</v>
      </c>
      <c r="D76" s="588" t="str">
        <f t="shared" si="0"/>
        <v>NCLI19321592A</v>
      </c>
      <c r="E76" s="589">
        <v>56</v>
      </c>
      <c r="F76" s="590" t="s">
        <v>554</v>
      </c>
      <c r="G76" s="590" t="s">
        <v>122</v>
      </c>
      <c r="H76" s="590" t="s">
        <v>123</v>
      </c>
      <c r="I76" s="592" t="s">
        <v>126</v>
      </c>
      <c r="J76" s="593">
        <f t="shared" si="1"/>
        <v>56</v>
      </c>
      <c r="K76" s="593" t="str">
        <f t="shared" si="2"/>
        <v>NCLI19321592A</v>
      </c>
      <c r="L76" s="592"/>
      <c r="M76" s="594" t="s">
        <v>1752</v>
      </c>
      <c r="N76" s="592" t="s">
        <v>126</v>
      </c>
      <c r="O76" s="589"/>
      <c r="P76" s="590"/>
      <c r="Q76" s="590"/>
      <c r="R76" s="590"/>
      <c r="S76" s="590"/>
    </row>
    <row r="77" spans="1:20" s="668" customFormat="1" hidden="1">
      <c r="A77" s="596"/>
      <c r="B77" s="597" t="e">
        <v>#N/A</v>
      </c>
      <c r="C77" s="667" t="s">
        <v>3085</v>
      </c>
      <c r="D77" s="598" t="str">
        <f t="shared" si="0"/>
        <v>NCLI19321602A</v>
      </c>
      <c r="E77" s="599">
        <v>57</v>
      </c>
      <c r="F77" s="600" t="s">
        <v>554</v>
      </c>
      <c r="G77" s="600" t="s">
        <v>122</v>
      </c>
      <c r="H77" s="600" t="s">
        <v>123</v>
      </c>
      <c r="I77" s="601" t="s">
        <v>3757</v>
      </c>
      <c r="J77" s="602">
        <f t="shared" si="1"/>
        <v>57</v>
      </c>
      <c r="K77" s="602" t="str">
        <f t="shared" si="2"/>
        <v>NCLI19321602A</v>
      </c>
      <c r="L77" s="601"/>
      <c r="M77" s="603" t="s">
        <v>1752</v>
      </c>
      <c r="N77" s="601" t="s">
        <v>3757</v>
      </c>
      <c r="O77" s="599"/>
      <c r="P77" s="600"/>
      <c r="Q77" s="600"/>
      <c r="R77" s="600"/>
      <c r="S77" s="600"/>
    </row>
    <row r="78" spans="1:20" s="648" customFormat="1">
      <c r="A78" s="635"/>
      <c r="B78" s="636" t="e">
        <v>#N/A</v>
      </c>
      <c r="C78" s="637" t="s">
        <v>3095</v>
      </c>
      <c r="D78" s="638" t="str">
        <f t="shared" si="0"/>
        <v>NCLI19323681A</v>
      </c>
      <c r="E78" s="639">
        <v>58</v>
      </c>
      <c r="F78" s="640" t="s">
        <v>554</v>
      </c>
      <c r="G78" s="641" t="s">
        <v>4913</v>
      </c>
      <c r="H78" s="675" t="s">
        <v>3730</v>
      </c>
      <c r="I78" s="642" t="s">
        <v>3730</v>
      </c>
      <c r="J78" s="643">
        <f t="shared" si="1"/>
        <v>58</v>
      </c>
      <c r="K78" s="643" t="str">
        <f t="shared" si="2"/>
        <v>NCLI19323681A</v>
      </c>
      <c r="L78" s="642"/>
      <c r="M78" s="644" t="s">
        <v>1752</v>
      </c>
      <c r="N78" s="642" t="s">
        <v>3730</v>
      </c>
      <c r="O78" s="645"/>
      <c r="P78" s="646"/>
      <c r="Q78" s="646"/>
      <c r="R78" s="646"/>
      <c r="S78" s="646"/>
      <c r="T78" s="647"/>
    </row>
    <row r="79" spans="1:20" s="110" customFormat="1">
      <c r="A79" s="163"/>
      <c r="B79" s="248" t="e">
        <v>#N/A</v>
      </c>
      <c r="C79" s="634" t="s">
        <v>3086</v>
      </c>
      <c r="D79" s="211" t="str">
        <f t="shared" si="0"/>
        <v>NCLI19323671A</v>
      </c>
      <c r="E79" s="168">
        <v>59</v>
      </c>
      <c r="F79" s="2" t="s">
        <v>554</v>
      </c>
      <c r="G79" s="258" t="s">
        <v>4913</v>
      </c>
      <c r="H79" s="2" t="s">
        <v>3729</v>
      </c>
      <c r="I79" s="1" t="s">
        <v>3073</v>
      </c>
      <c r="J79" s="210">
        <f t="shared" si="1"/>
        <v>59</v>
      </c>
      <c r="K79" s="210" t="str">
        <f t="shared" si="2"/>
        <v>NCLI19323671A</v>
      </c>
      <c r="L79" s="1"/>
      <c r="M79" s="433" t="s">
        <v>1752</v>
      </c>
      <c r="N79" s="1" t="s">
        <v>3073</v>
      </c>
      <c r="O79" s="436"/>
      <c r="P79" s="158"/>
      <c r="Q79" s="158"/>
      <c r="R79" s="158"/>
      <c r="S79" s="158"/>
      <c r="T79" s="649"/>
    </row>
    <row r="80" spans="1:20" s="110" customFormat="1">
      <c r="A80" s="163"/>
      <c r="B80" s="248" t="e">
        <v>#N/A</v>
      </c>
      <c r="C80" s="634" t="s">
        <v>3087</v>
      </c>
      <c r="D80" s="211" t="str">
        <f t="shared" si="0"/>
        <v>NCLI19323661A</v>
      </c>
      <c r="E80" s="168">
        <v>60</v>
      </c>
      <c r="F80" s="2" t="s">
        <v>554</v>
      </c>
      <c r="G80" s="258" t="s">
        <v>4913</v>
      </c>
      <c r="H80" s="2" t="s">
        <v>3729</v>
      </c>
      <c r="I80" s="1" t="s">
        <v>3074</v>
      </c>
      <c r="J80" s="210">
        <f t="shared" si="1"/>
        <v>60</v>
      </c>
      <c r="K80" s="210" t="str">
        <f t="shared" si="2"/>
        <v>NCLI19323661A</v>
      </c>
      <c r="L80" s="1"/>
      <c r="M80" s="433" t="s">
        <v>1752</v>
      </c>
      <c r="N80" s="1" t="s">
        <v>3074</v>
      </c>
      <c r="O80" s="436"/>
      <c r="P80" s="158"/>
      <c r="Q80" s="158"/>
      <c r="R80" s="158"/>
      <c r="S80" s="158"/>
      <c r="T80" s="649"/>
    </row>
    <row r="81" spans="1:20" s="110" customFormat="1">
      <c r="A81" s="163"/>
      <c r="B81" s="248" t="e">
        <v>#N/A</v>
      </c>
      <c r="C81" s="634" t="s">
        <v>3088</v>
      </c>
      <c r="D81" s="211" t="str">
        <f t="shared" si="0"/>
        <v>NCLI19323651A</v>
      </c>
      <c r="E81" s="168">
        <v>61</v>
      </c>
      <c r="F81" s="2" t="s">
        <v>554</v>
      </c>
      <c r="G81" s="258" t="s">
        <v>4913</v>
      </c>
      <c r="H81" s="676" t="s">
        <v>3730</v>
      </c>
      <c r="I81" s="1" t="s">
        <v>3075</v>
      </c>
      <c r="J81" s="210">
        <f t="shared" si="1"/>
        <v>61</v>
      </c>
      <c r="K81" s="210" t="str">
        <f t="shared" si="2"/>
        <v>NCLI19323651A</v>
      </c>
      <c r="L81" s="1"/>
      <c r="M81" s="433" t="s">
        <v>1752</v>
      </c>
      <c r="N81" s="1" t="s">
        <v>3075</v>
      </c>
      <c r="O81" s="436"/>
      <c r="P81" s="158"/>
      <c r="Q81" s="158"/>
      <c r="R81" s="158"/>
      <c r="S81" s="158"/>
      <c r="T81" s="649"/>
    </row>
    <row r="82" spans="1:20" s="110" customFormat="1">
      <c r="A82" s="163"/>
      <c r="B82" s="248" t="e">
        <v>#N/A</v>
      </c>
      <c r="C82" s="634" t="s">
        <v>3089</v>
      </c>
      <c r="D82" s="211" t="str">
        <f t="shared" si="0"/>
        <v>NCLI19323641A</v>
      </c>
      <c r="E82" s="168">
        <v>62</v>
      </c>
      <c r="F82" s="2" t="s">
        <v>554</v>
      </c>
      <c r="G82" s="258" t="s">
        <v>4913</v>
      </c>
      <c r="H82" s="2" t="s">
        <v>3729</v>
      </c>
      <c r="I82" s="1" t="s">
        <v>3076</v>
      </c>
      <c r="J82" s="210">
        <f t="shared" si="1"/>
        <v>62</v>
      </c>
      <c r="K82" s="210" t="str">
        <f t="shared" si="2"/>
        <v>NCLI19323641A</v>
      </c>
      <c r="L82" s="1"/>
      <c r="M82" s="433" t="s">
        <v>1752</v>
      </c>
      <c r="N82" s="1" t="s">
        <v>3076</v>
      </c>
      <c r="O82" s="436"/>
      <c r="P82" s="158"/>
      <c r="Q82" s="158"/>
      <c r="R82" s="158"/>
      <c r="S82" s="158"/>
      <c r="T82" s="649"/>
    </row>
    <row r="83" spans="1:20" s="110" customFormat="1">
      <c r="A83" s="163"/>
      <c r="B83" s="248" t="e">
        <v>#N/A</v>
      </c>
      <c r="C83" s="634" t="s">
        <v>3090</v>
      </c>
      <c r="D83" s="211" t="str">
        <f t="shared" si="0"/>
        <v>NCLI19323691A</v>
      </c>
      <c r="E83" s="168">
        <v>63</v>
      </c>
      <c r="F83" s="2" t="s">
        <v>554</v>
      </c>
      <c r="G83" s="258" t="s">
        <v>4913</v>
      </c>
      <c r="H83" s="2" t="s">
        <v>3729</v>
      </c>
      <c r="I83" s="1" t="s">
        <v>3077</v>
      </c>
      <c r="J83" s="210">
        <f t="shared" si="1"/>
        <v>63</v>
      </c>
      <c r="K83" s="210" t="str">
        <f t="shared" si="2"/>
        <v>NCLI19323691A</v>
      </c>
      <c r="L83" s="1"/>
      <c r="M83" s="433" t="s">
        <v>1752</v>
      </c>
      <c r="N83" s="1" t="s">
        <v>3077</v>
      </c>
      <c r="O83" s="436"/>
      <c r="P83" s="158"/>
      <c r="Q83" s="158"/>
      <c r="R83" s="158"/>
      <c r="S83" s="158"/>
      <c r="T83" s="649"/>
    </row>
    <row r="84" spans="1:20" s="110" customFormat="1" hidden="1">
      <c r="A84" s="163"/>
      <c r="B84" s="248" t="e">
        <v>#N/A</v>
      </c>
      <c r="C84" s="634" t="s">
        <v>3091</v>
      </c>
      <c r="D84" s="211" t="str">
        <f t="shared" si="0"/>
        <v>NCLI19322611A</v>
      </c>
      <c r="E84" s="168">
        <v>64</v>
      </c>
      <c r="F84" s="2" t="s">
        <v>554</v>
      </c>
      <c r="G84" s="590" t="s">
        <v>122</v>
      </c>
      <c r="H84" s="2" t="s">
        <v>3072</v>
      </c>
      <c r="I84" s="1" t="s">
        <v>3753</v>
      </c>
      <c r="J84" s="210">
        <f t="shared" si="1"/>
        <v>64</v>
      </c>
      <c r="K84" s="210" t="str">
        <f t="shared" si="2"/>
        <v>NCLI19322611A</v>
      </c>
      <c r="L84" s="669"/>
      <c r="M84" s="433" t="s">
        <v>1752</v>
      </c>
      <c r="N84" s="669" t="s">
        <v>3753</v>
      </c>
      <c r="O84" s="436"/>
      <c r="P84" s="158"/>
      <c r="Q84" s="158"/>
      <c r="R84" s="158"/>
      <c r="S84" s="158"/>
      <c r="T84" s="649"/>
    </row>
    <row r="85" spans="1:20" s="110" customFormat="1" hidden="1">
      <c r="A85" s="163"/>
      <c r="B85" s="248" t="e">
        <v>#N/A</v>
      </c>
      <c r="C85" s="634" t="s">
        <v>3092</v>
      </c>
      <c r="D85" s="211" t="str">
        <f>K85</f>
        <v>NCLI19322622A</v>
      </c>
      <c r="E85" s="168">
        <v>65</v>
      </c>
      <c r="F85" s="2" t="s">
        <v>554</v>
      </c>
      <c r="G85" s="590" t="s">
        <v>122</v>
      </c>
      <c r="H85" s="2" t="s">
        <v>3072</v>
      </c>
      <c r="I85" s="1" t="s">
        <v>3754</v>
      </c>
      <c r="J85" s="210">
        <f t="shared" si="1"/>
        <v>65</v>
      </c>
      <c r="K85" s="210" t="str">
        <f>IF(LEFT($I85,4)="Vide","-",$C$19&amp;TEXT(RIGHT($K$19,2)+1,"00")&amp;$C85)</f>
        <v>NCLI19322622A</v>
      </c>
      <c r="L85" s="669"/>
      <c r="M85" s="433" t="s">
        <v>1752</v>
      </c>
      <c r="N85" s="669" t="s">
        <v>3754</v>
      </c>
      <c r="O85" s="436"/>
      <c r="P85" s="158"/>
      <c r="Q85" s="158"/>
      <c r="R85" s="158"/>
      <c r="S85" s="158"/>
      <c r="T85" s="649"/>
    </row>
    <row r="86" spans="1:20" s="655" customFormat="1" hidden="1">
      <c r="A86" s="170"/>
      <c r="B86" s="250" t="e">
        <v>#N/A</v>
      </c>
      <c r="C86" s="650" t="s">
        <v>3093</v>
      </c>
      <c r="D86" s="234" t="str">
        <f t="shared" si="0"/>
        <v>NCLI19322631A</v>
      </c>
      <c r="E86" s="651">
        <v>66</v>
      </c>
      <c r="F86" s="11" t="s">
        <v>554</v>
      </c>
      <c r="G86" s="600" t="s">
        <v>122</v>
      </c>
      <c r="H86" s="11" t="s">
        <v>3072</v>
      </c>
      <c r="I86" s="10" t="s">
        <v>3079</v>
      </c>
      <c r="J86" s="233">
        <f t="shared" si="1"/>
        <v>66</v>
      </c>
      <c r="K86" s="233" t="str">
        <f t="shared" si="2"/>
        <v>NCLI19322631A</v>
      </c>
      <c r="L86" s="10"/>
      <c r="M86" s="435" t="s">
        <v>1752</v>
      </c>
      <c r="N86" s="10" t="s">
        <v>3079</v>
      </c>
      <c r="O86" s="652"/>
      <c r="P86" s="653"/>
      <c r="Q86" s="653"/>
      <c r="R86" s="653"/>
      <c r="S86" s="653"/>
      <c r="T86" s="654"/>
    </row>
    <row r="87" spans="1:20" s="666" customFormat="1">
      <c r="A87" s="586"/>
      <c r="B87" s="587" t="e">
        <v>#N/A</v>
      </c>
      <c r="C87" s="656" t="s">
        <v>4914</v>
      </c>
      <c r="D87" s="659" t="str">
        <f t="shared" ref="D87:D88" si="7">K87</f>
        <v>NCLI19129781A</v>
      </c>
      <c r="E87" s="660">
        <v>67</v>
      </c>
      <c r="F87" s="661" t="s">
        <v>554</v>
      </c>
      <c r="G87" s="661" t="s">
        <v>4913</v>
      </c>
      <c r="H87" s="661" t="s">
        <v>3578</v>
      </c>
      <c r="I87" s="662" t="s">
        <v>3577</v>
      </c>
      <c r="J87" s="663">
        <f t="shared" ref="J87:J88" si="8">IF(E87="","",E87)</f>
        <v>67</v>
      </c>
      <c r="K87" s="663" t="str">
        <f t="shared" si="2"/>
        <v>NCLI19129781A</v>
      </c>
      <c r="L87" s="662"/>
      <c r="M87" s="657" t="s">
        <v>1752</v>
      </c>
      <c r="N87" s="662"/>
      <c r="O87" s="589"/>
      <c r="P87" s="590"/>
      <c r="Q87" s="590"/>
      <c r="R87" s="590"/>
      <c r="S87" s="590"/>
    </row>
    <row r="88" spans="1:20" s="666" customFormat="1">
      <c r="A88" s="586"/>
      <c r="B88" s="587" t="e">
        <v>#N/A</v>
      </c>
      <c r="C88" s="586" t="s">
        <v>4915</v>
      </c>
      <c r="D88" s="588" t="str">
        <f t="shared" si="7"/>
        <v>NCLI19129771A</v>
      </c>
      <c r="E88" s="589">
        <v>68</v>
      </c>
      <c r="F88" s="590" t="s">
        <v>554</v>
      </c>
      <c r="G88" s="590" t="s">
        <v>4913</v>
      </c>
      <c r="H88" s="590" t="s">
        <v>3578</v>
      </c>
      <c r="I88" s="592" t="s">
        <v>3579</v>
      </c>
      <c r="J88" s="593">
        <f t="shared" si="8"/>
        <v>68</v>
      </c>
      <c r="K88" s="593" t="str">
        <f t="shared" si="2"/>
        <v>NCLI19129771A</v>
      </c>
      <c r="L88" s="592"/>
      <c r="M88" s="587" t="s">
        <v>1752</v>
      </c>
      <c r="N88" s="592"/>
      <c r="O88" s="589"/>
      <c r="P88" s="590"/>
      <c r="Q88" s="590"/>
      <c r="R88" s="590"/>
      <c r="S88" s="590"/>
    </row>
    <row r="89" spans="1:20" s="666" customFormat="1">
      <c r="A89" s="586"/>
      <c r="B89" s="587" t="e">
        <v>#N/A</v>
      </c>
      <c r="C89" s="586" t="s">
        <v>4916</v>
      </c>
      <c r="D89" s="588" t="str">
        <f t="shared" si="0"/>
        <v>NCLI19129761A</v>
      </c>
      <c r="E89" s="589">
        <v>69</v>
      </c>
      <c r="F89" s="590" t="s">
        <v>554</v>
      </c>
      <c r="G89" s="590" t="s">
        <v>4913</v>
      </c>
      <c r="H89" s="590" t="s">
        <v>3578</v>
      </c>
      <c r="I89" s="592" t="s">
        <v>3580</v>
      </c>
      <c r="J89" s="593">
        <f t="shared" si="1"/>
        <v>69</v>
      </c>
      <c r="K89" s="593" t="str">
        <f t="shared" si="2"/>
        <v>NCLI19129761A</v>
      </c>
      <c r="L89" s="592"/>
      <c r="M89" s="587" t="s">
        <v>1752</v>
      </c>
      <c r="N89" s="592"/>
      <c r="O89" s="589"/>
      <c r="P89" s="590"/>
      <c r="Q89" s="590"/>
      <c r="R89" s="590"/>
      <c r="S89" s="590"/>
    </row>
    <row r="90" spans="1:20" s="666" customFormat="1">
      <c r="A90" s="586"/>
      <c r="B90" s="587" t="e">
        <v>#N/A</v>
      </c>
      <c r="C90" s="586" t="s">
        <v>4917</v>
      </c>
      <c r="D90" s="588" t="str">
        <f t="shared" ref="D90:D119" si="9">K90</f>
        <v>NCLI19126711A</v>
      </c>
      <c r="E90" s="589">
        <v>70</v>
      </c>
      <c r="F90" s="590" t="s">
        <v>554</v>
      </c>
      <c r="G90" s="590" t="s">
        <v>4913</v>
      </c>
      <c r="H90" s="590" t="s">
        <v>3631</v>
      </c>
      <c r="I90" s="592" t="s">
        <v>3625</v>
      </c>
      <c r="J90" s="593">
        <f t="shared" ref="J90:J119" si="10">IF(E90="","",E90)</f>
        <v>70</v>
      </c>
      <c r="K90" s="593" t="str">
        <f t="shared" si="2"/>
        <v>NCLI19126711A</v>
      </c>
      <c r="L90" s="592"/>
      <c r="M90" s="587" t="s">
        <v>1752</v>
      </c>
      <c r="N90" s="592"/>
      <c r="O90" s="589"/>
      <c r="P90" s="590"/>
      <c r="Q90" s="590"/>
      <c r="R90" s="590"/>
      <c r="S90" s="590"/>
    </row>
    <row r="91" spans="1:20" s="666" customFormat="1">
      <c r="A91" s="586"/>
      <c r="B91" s="587" t="e">
        <v>#N/A</v>
      </c>
      <c r="C91" s="586" t="s">
        <v>4918</v>
      </c>
      <c r="D91" s="588" t="str">
        <f t="shared" si="9"/>
        <v>NCLI19126701A</v>
      </c>
      <c r="E91" s="589">
        <v>71</v>
      </c>
      <c r="F91" s="590" t="s">
        <v>554</v>
      </c>
      <c r="G91" s="590" t="s">
        <v>4913</v>
      </c>
      <c r="H91" s="590" t="s">
        <v>3631</v>
      </c>
      <c r="I91" s="592" t="s">
        <v>3626</v>
      </c>
      <c r="J91" s="593">
        <f t="shared" si="10"/>
        <v>71</v>
      </c>
      <c r="K91" s="593" t="str">
        <f t="shared" si="2"/>
        <v>NCLI19126701A</v>
      </c>
      <c r="L91" s="592"/>
      <c r="M91" s="587" t="s">
        <v>1752</v>
      </c>
      <c r="N91" s="592"/>
      <c r="O91" s="589"/>
      <c r="P91" s="590"/>
      <c r="Q91" s="590"/>
      <c r="R91" s="590"/>
      <c r="S91" s="590"/>
    </row>
    <row r="92" spans="1:20" s="666" customFormat="1">
      <c r="A92" s="586"/>
      <c r="B92" s="587" t="e">
        <v>#N/A</v>
      </c>
      <c r="C92" s="586" t="s">
        <v>4919</v>
      </c>
      <c r="D92" s="588" t="str">
        <f t="shared" si="9"/>
        <v>NCLI19127741A</v>
      </c>
      <c r="E92" s="589">
        <v>72</v>
      </c>
      <c r="F92" s="590" t="s">
        <v>554</v>
      </c>
      <c r="G92" s="590" t="s">
        <v>4913</v>
      </c>
      <c r="H92" s="590" t="s">
        <v>3632</v>
      </c>
      <c r="I92" s="592" t="s">
        <v>3627</v>
      </c>
      <c r="J92" s="593">
        <f t="shared" si="10"/>
        <v>72</v>
      </c>
      <c r="K92" s="593" t="str">
        <f t="shared" si="2"/>
        <v>NCLI19127741A</v>
      </c>
      <c r="L92" s="592"/>
      <c r="M92" s="587" t="s">
        <v>1752</v>
      </c>
      <c r="N92" s="592"/>
      <c r="O92" s="589"/>
      <c r="P92" s="590"/>
      <c r="Q92" s="590"/>
      <c r="R92" s="590"/>
      <c r="S92" s="590"/>
    </row>
    <row r="93" spans="1:20" s="666" customFormat="1">
      <c r="A93" s="586"/>
      <c r="B93" s="587" t="e">
        <v>#N/A</v>
      </c>
      <c r="C93" s="586" t="s">
        <v>4920</v>
      </c>
      <c r="D93" s="588" t="str">
        <f t="shared" si="9"/>
        <v>NCLI19127751A</v>
      </c>
      <c r="E93" s="589">
        <v>73</v>
      </c>
      <c r="F93" s="590" t="s">
        <v>554</v>
      </c>
      <c r="G93" s="590" t="s">
        <v>4913</v>
      </c>
      <c r="H93" s="590" t="s">
        <v>3632</v>
      </c>
      <c r="I93" s="592" t="s">
        <v>3628</v>
      </c>
      <c r="J93" s="593">
        <f t="shared" si="10"/>
        <v>73</v>
      </c>
      <c r="K93" s="593" t="str">
        <f t="shared" si="2"/>
        <v>NCLI19127751A</v>
      </c>
      <c r="L93" s="592"/>
      <c r="M93" s="587" t="s">
        <v>1752</v>
      </c>
      <c r="N93" s="592"/>
      <c r="O93" s="589"/>
      <c r="P93" s="590"/>
      <c r="Q93" s="590"/>
      <c r="R93" s="590"/>
      <c r="S93" s="590"/>
    </row>
    <row r="94" spans="1:20" s="666" customFormat="1">
      <c r="A94" s="586"/>
      <c r="B94" s="587" t="e">
        <v>#N/A</v>
      </c>
      <c r="C94" s="586" t="s">
        <v>4921</v>
      </c>
      <c r="D94" s="588" t="str">
        <f t="shared" si="9"/>
        <v>NCLI19128721A</v>
      </c>
      <c r="E94" s="589">
        <v>74</v>
      </c>
      <c r="F94" s="590" t="s">
        <v>554</v>
      </c>
      <c r="G94" s="590" t="s">
        <v>4913</v>
      </c>
      <c r="H94" s="590" t="s">
        <v>3633</v>
      </c>
      <c r="I94" s="592" t="s">
        <v>3629</v>
      </c>
      <c r="J94" s="593">
        <f t="shared" si="10"/>
        <v>74</v>
      </c>
      <c r="K94" s="593" t="str">
        <f t="shared" si="2"/>
        <v>NCLI19128721A</v>
      </c>
      <c r="L94" s="592"/>
      <c r="M94" s="587" t="s">
        <v>1752</v>
      </c>
      <c r="N94" s="592"/>
      <c r="O94" s="589"/>
      <c r="P94" s="590"/>
      <c r="Q94" s="590"/>
      <c r="R94" s="590"/>
      <c r="S94" s="590"/>
    </row>
    <row r="95" spans="1:20" s="666" customFormat="1">
      <c r="A95" s="586"/>
      <c r="B95" s="587" t="e">
        <v>#N/A</v>
      </c>
      <c r="C95" s="596" t="s">
        <v>4922</v>
      </c>
      <c r="D95" s="598" t="str">
        <f t="shared" si="9"/>
        <v>NCLI19128731A</v>
      </c>
      <c r="E95" s="599">
        <v>75</v>
      </c>
      <c r="F95" s="600" t="s">
        <v>554</v>
      </c>
      <c r="G95" s="600" t="s">
        <v>4913</v>
      </c>
      <c r="H95" s="600" t="s">
        <v>3633</v>
      </c>
      <c r="I95" s="601" t="s">
        <v>3630</v>
      </c>
      <c r="J95" s="602">
        <f t="shared" si="10"/>
        <v>75</v>
      </c>
      <c r="K95" s="602" t="str">
        <f t="shared" si="2"/>
        <v>NCLI19128731A</v>
      </c>
      <c r="L95" s="601"/>
      <c r="M95" s="597" t="s">
        <v>1752</v>
      </c>
      <c r="N95" s="601"/>
      <c r="O95" s="589"/>
      <c r="P95" s="590"/>
      <c r="Q95" s="590"/>
      <c r="R95" s="590"/>
      <c r="S95" s="590"/>
    </row>
    <row r="96" spans="1:20" s="666" customFormat="1">
      <c r="A96" s="586"/>
      <c r="B96" s="587" t="e">
        <v>#N/A</v>
      </c>
      <c r="C96" s="586" t="s">
        <v>4923</v>
      </c>
      <c r="D96" s="588" t="str">
        <f t="shared" si="9"/>
        <v>NCLI19130791A</v>
      </c>
      <c r="E96" s="589">
        <v>76</v>
      </c>
      <c r="F96" s="590" t="s">
        <v>554</v>
      </c>
      <c r="G96" s="590" t="s">
        <v>4913</v>
      </c>
      <c r="H96" s="590" t="s">
        <v>4832</v>
      </c>
      <c r="I96" s="592" t="s">
        <v>4833</v>
      </c>
      <c r="J96" s="593">
        <f t="shared" si="10"/>
        <v>76</v>
      </c>
      <c r="K96" s="593" t="str">
        <f t="shared" si="2"/>
        <v>NCLI19130791A</v>
      </c>
      <c r="L96" s="592"/>
      <c r="M96" s="594" t="s">
        <v>1752</v>
      </c>
      <c r="N96" s="592"/>
      <c r="O96" s="589"/>
      <c r="P96" s="590"/>
      <c r="Q96" s="590"/>
      <c r="R96" s="590"/>
      <c r="S96" s="590"/>
    </row>
    <row r="97" spans="1:19" s="666" customFormat="1">
      <c r="A97" s="586"/>
      <c r="B97" s="587" t="e">
        <v>#N/A</v>
      </c>
      <c r="C97" s="586" t="s">
        <v>4924</v>
      </c>
      <c r="D97" s="588" t="str">
        <f t="shared" si="9"/>
        <v>NCLI19130801A</v>
      </c>
      <c r="E97" s="589">
        <v>77</v>
      </c>
      <c r="F97" s="590" t="s">
        <v>554</v>
      </c>
      <c r="G97" s="590" t="s">
        <v>4913</v>
      </c>
      <c r="H97" s="590" t="s">
        <v>4832</v>
      </c>
      <c r="I97" s="592" t="s">
        <v>4834</v>
      </c>
      <c r="J97" s="593">
        <f t="shared" si="10"/>
        <v>77</v>
      </c>
      <c r="K97" s="593" t="str">
        <f t="shared" si="2"/>
        <v>NCLI19130801A</v>
      </c>
      <c r="L97" s="592"/>
      <c r="M97" s="594" t="s">
        <v>1752</v>
      </c>
      <c r="N97" s="592"/>
      <c r="O97" s="589"/>
      <c r="P97" s="590"/>
      <c r="Q97" s="590"/>
      <c r="R97" s="590"/>
      <c r="S97" s="590"/>
    </row>
    <row r="98" spans="1:19" s="666" customFormat="1">
      <c r="A98" s="586"/>
      <c r="B98" s="587" t="e">
        <v>#N/A</v>
      </c>
      <c r="C98" s="586" t="s">
        <v>4925</v>
      </c>
      <c r="D98" s="588" t="str">
        <f t="shared" si="9"/>
        <v>NCLI19131811A</v>
      </c>
      <c r="E98" s="589">
        <v>78</v>
      </c>
      <c r="F98" s="590" t="s">
        <v>554</v>
      </c>
      <c r="G98" s="590" t="s">
        <v>4913</v>
      </c>
      <c r="H98" s="590" t="s">
        <v>4907</v>
      </c>
      <c r="I98" s="592" t="s">
        <v>4908</v>
      </c>
      <c r="J98" s="593">
        <f t="shared" si="10"/>
        <v>78</v>
      </c>
      <c r="K98" s="593" t="str">
        <f t="shared" si="2"/>
        <v>NCLI19131811A</v>
      </c>
      <c r="L98" s="592"/>
      <c r="M98" s="594" t="s">
        <v>1752</v>
      </c>
      <c r="N98" s="592"/>
      <c r="O98" s="589"/>
      <c r="P98" s="590"/>
      <c r="Q98" s="590"/>
      <c r="R98" s="590"/>
      <c r="S98" s="590"/>
    </row>
    <row r="99" spans="1:19" s="666" customFormat="1">
      <c r="A99" s="586"/>
      <c r="B99" s="587" t="e">
        <v>#N/A</v>
      </c>
      <c r="C99" s="586" t="s">
        <v>4926</v>
      </c>
      <c r="D99" s="588" t="str">
        <f t="shared" si="9"/>
        <v>NCLI19131821A</v>
      </c>
      <c r="E99" s="589">
        <v>79</v>
      </c>
      <c r="F99" s="590" t="s">
        <v>554</v>
      </c>
      <c r="G99" s="590" t="s">
        <v>4913</v>
      </c>
      <c r="H99" s="590" t="s">
        <v>4907</v>
      </c>
      <c r="I99" s="592" t="s">
        <v>4909</v>
      </c>
      <c r="J99" s="593">
        <f t="shared" si="10"/>
        <v>79</v>
      </c>
      <c r="K99" s="593" t="str">
        <f t="shared" si="2"/>
        <v>NCLI19131821A</v>
      </c>
      <c r="L99" s="592"/>
      <c r="M99" s="594" t="s">
        <v>1752</v>
      </c>
      <c r="N99" s="592"/>
      <c r="O99" s="589"/>
      <c r="P99" s="590"/>
      <c r="Q99" s="590"/>
      <c r="R99" s="590"/>
      <c r="S99" s="590"/>
    </row>
    <row r="100" spans="1:19" s="666" customFormat="1">
      <c r="A100" s="586"/>
      <c r="B100" s="587" t="e">
        <v>#N/A</v>
      </c>
      <c r="C100" s="586" t="s">
        <v>4927</v>
      </c>
      <c r="D100" s="588" t="str">
        <f t="shared" si="9"/>
        <v>NCLI19131831A</v>
      </c>
      <c r="E100" s="589">
        <v>80</v>
      </c>
      <c r="F100" s="590" t="s">
        <v>554</v>
      </c>
      <c r="G100" s="590" t="s">
        <v>4913</v>
      </c>
      <c r="H100" s="590" t="s">
        <v>4907</v>
      </c>
      <c r="I100" s="592" t="s">
        <v>4910</v>
      </c>
      <c r="J100" s="593">
        <f t="shared" si="10"/>
        <v>80</v>
      </c>
      <c r="K100" s="593" t="str">
        <f t="shared" si="2"/>
        <v>NCLI19131831A</v>
      </c>
      <c r="L100" s="592"/>
      <c r="M100" s="594" t="s">
        <v>1752</v>
      </c>
      <c r="N100" s="592"/>
      <c r="O100" s="589"/>
      <c r="P100" s="590"/>
      <c r="Q100" s="590"/>
      <c r="R100" s="590"/>
      <c r="S100" s="590"/>
    </row>
    <row r="101" spans="1:19" s="666" customFormat="1">
      <c r="A101" s="586"/>
      <c r="B101" s="587" t="e">
        <v>#N/A</v>
      </c>
      <c r="C101" s="586" t="s">
        <v>4928</v>
      </c>
      <c r="D101" s="588" t="str">
        <f t="shared" si="9"/>
        <v>NCLI19103841A</v>
      </c>
      <c r="E101" s="589">
        <v>81</v>
      </c>
      <c r="F101" s="590" t="s">
        <v>554</v>
      </c>
      <c r="G101" s="590" t="s">
        <v>4913</v>
      </c>
      <c r="H101" s="590" t="s">
        <v>1073</v>
      </c>
      <c r="I101" s="592" t="s">
        <v>4911</v>
      </c>
      <c r="J101" s="593">
        <f t="shared" si="10"/>
        <v>81</v>
      </c>
      <c r="K101" s="593" t="str">
        <f t="shared" si="2"/>
        <v>NCLI19103841A</v>
      </c>
      <c r="L101" s="592"/>
      <c r="M101" s="594" t="s">
        <v>1752</v>
      </c>
      <c r="N101" s="592"/>
      <c r="O101" s="589"/>
      <c r="P101" s="590"/>
      <c r="Q101" s="590"/>
      <c r="R101" s="590"/>
      <c r="S101" s="590"/>
    </row>
    <row r="102" spans="1:19" s="666" customFormat="1">
      <c r="A102" s="586"/>
      <c r="B102" s="587" t="e">
        <v>#N/A</v>
      </c>
      <c r="C102" s="586" t="s">
        <v>4929</v>
      </c>
      <c r="D102" s="588" t="str">
        <f t="shared" si="9"/>
        <v>NCLI19103851A</v>
      </c>
      <c r="E102" s="589">
        <v>82</v>
      </c>
      <c r="F102" s="590" t="s">
        <v>554</v>
      </c>
      <c r="G102" s="590" t="s">
        <v>4913</v>
      </c>
      <c r="H102" s="590" t="s">
        <v>1073</v>
      </c>
      <c r="I102" s="592" t="s">
        <v>4912</v>
      </c>
      <c r="J102" s="593">
        <f t="shared" si="10"/>
        <v>82</v>
      </c>
      <c r="K102" s="593" t="str">
        <f t="shared" si="2"/>
        <v>NCLI19103851A</v>
      </c>
      <c r="L102" s="592"/>
      <c r="M102" s="594" t="s">
        <v>1752</v>
      </c>
      <c r="N102" s="592"/>
      <c r="O102" s="589"/>
      <c r="P102" s="590"/>
      <c r="Q102" s="590"/>
      <c r="R102" s="590"/>
      <c r="S102" s="590"/>
    </row>
    <row r="103" spans="1:19" s="666" customFormat="1">
      <c r="A103" s="586"/>
      <c r="B103" s="587" t="e">
        <v>#N/A</v>
      </c>
      <c r="C103" s="633"/>
      <c r="D103" s="588" t="str">
        <f t="shared" si="9"/>
        <v>-</v>
      </c>
      <c r="E103" s="589">
        <v>83</v>
      </c>
      <c r="F103" s="590" t="s">
        <v>554</v>
      </c>
      <c r="G103" s="590" t="s">
        <v>3637</v>
      </c>
      <c r="H103" s="590" t="s">
        <v>3637</v>
      </c>
      <c r="I103" s="592" t="s">
        <v>3637</v>
      </c>
      <c r="J103" s="593">
        <f t="shared" si="10"/>
        <v>83</v>
      </c>
      <c r="K103" s="593" t="str">
        <f t="shared" si="2"/>
        <v>-</v>
      </c>
      <c r="L103" s="592"/>
      <c r="M103" s="594" t="s">
        <v>1752</v>
      </c>
      <c r="N103" s="592"/>
      <c r="O103" s="589"/>
      <c r="P103" s="590"/>
      <c r="Q103" s="590"/>
      <c r="R103" s="590"/>
      <c r="S103" s="590"/>
    </row>
    <row r="104" spans="1:19" s="666" customFormat="1">
      <c r="A104" s="586"/>
      <c r="B104" s="587" t="e">
        <v>#N/A</v>
      </c>
      <c r="C104" s="633"/>
      <c r="D104" s="588" t="str">
        <f t="shared" si="9"/>
        <v>-</v>
      </c>
      <c r="E104" s="589">
        <v>84</v>
      </c>
      <c r="F104" s="590" t="s">
        <v>554</v>
      </c>
      <c r="G104" s="590" t="s">
        <v>3638</v>
      </c>
      <c r="H104" s="590" t="s">
        <v>3638</v>
      </c>
      <c r="I104" s="592" t="s">
        <v>3638</v>
      </c>
      <c r="J104" s="593">
        <f t="shared" si="10"/>
        <v>84</v>
      </c>
      <c r="K104" s="593" t="str">
        <f t="shared" si="2"/>
        <v>-</v>
      </c>
      <c r="L104" s="592"/>
      <c r="M104" s="594" t="s">
        <v>1752</v>
      </c>
      <c r="N104" s="592"/>
      <c r="O104" s="589"/>
      <c r="P104" s="590"/>
      <c r="Q104" s="590"/>
      <c r="R104" s="590"/>
      <c r="S104" s="590"/>
    </row>
    <row r="105" spans="1:19" s="666" customFormat="1">
      <c r="A105" s="586"/>
      <c r="B105" s="587" t="e">
        <v>#N/A</v>
      </c>
      <c r="C105" s="633"/>
      <c r="D105" s="588" t="str">
        <f t="shared" si="9"/>
        <v>-</v>
      </c>
      <c r="E105" s="589">
        <v>85</v>
      </c>
      <c r="F105" s="590" t="s">
        <v>554</v>
      </c>
      <c r="G105" s="590" t="s">
        <v>3639</v>
      </c>
      <c r="H105" s="590" t="s">
        <v>3639</v>
      </c>
      <c r="I105" s="592" t="s">
        <v>3639</v>
      </c>
      <c r="J105" s="593">
        <f t="shared" si="10"/>
        <v>85</v>
      </c>
      <c r="K105" s="593" t="str">
        <f t="shared" si="2"/>
        <v>-</v>
      </c>
      <c r="L105" s="592"/>
      <c r="M105" s="594" t="s">
        <v>1752</v>
      </c>
      <c r="N105" s="592"/>
      <c r="O105" s="589"/>
      <c r="P105" s="590"/>
      <c r="Q105" s="590"/>
      <c r="R105" s="590"/>
      <c r="S105" s="590"/>
    </row>
    <row r="106" spans="1:19" s="666" customFormat="1">
      <c r="A106" s="586"/>
      <c r="B106" s="587" t="e">
        <v>#N/A</v>
      </c>
      <c r="C106" s="633"/>
      <c r="D106" s="588" t="str">
        <f t="shared" si="9"/>
        <v>-</v>
      </c>
      <c r="E106" s="589">
        <v>86</v>
      </c>
      <c r="F106" s="590" t="s">
        <v>554</v>
      </c>
      <c r="G106" s="590" t="s">
        <v>3640</v>
      </c>
      <c r="H106" s="590" t="s">
        <v>3640</v>
      </c>
      <c r="I106" s="592" t="s">
        <v>3640</v>
      </c>
      <c r="J106" s="593">
        <f t="shared" si="10"/>
        <v>86</v>
      </c>
      <c r="K106" s="593" t="str">
        <f t="shared" si="2"/>
        <v>-</v>
      </c>
      <c r="L106" s="592"/>
      <c r="M106" s="594" t="s">
        <v>1752</v>
      </c>
      <c r="N106" s="592"/>
      <c r="O106" s="589"/>
      <c r="P106" s="590"/>
      <c r="Q106" s="590"/>
      <c r="R106" s="590"/>
      <c r="S106" s="590"/>
    </row>
    <row r="107" spans="1:19" s="666" customFormat="1">
      <c r="A107" s="586"/>
      <c r="B107" s="587" t="e">
        <v>#N/A</v>
      </c>
      <c r="C107" s="633"/>
      <c r="D107" s="588" t="str">
        <f t="shared" si="9"/>
        <v>-</v>
      </c>
      <c r="E107" s="589">
        <v>87</v>
      </c>
      <c r="F107" s="590" t="s">
        <v>554</v>
      </c>
      <c r="G107" s="590" t="s">
        <v>3641</v>
      </c>
      <c r="H107" s="590" t="s">
        <v>3641</v>
      </c>
      <c r="I107" s="592" t="s">
        <v>3641</v>
      </c>
      <c r="J107" s="593">
        <f t="shared" si="10"/>
        <v>87</v>
      </c>
      <c r="K107" s="593" t="str">
        <f t="shared" si="2"/>
        <v>-</v>
      </c>
      <c r="L107" s="592"/>
      <c r="M107" s="594" t="s">
        <v>1752</v>
      </c>
      <c r="N107" s="592"/>
      <c r="O107" s="589"/>
      <c r="P107" s="590"/>
      <c r="Q107" s="590"/>
      <c r="R107" s="590"/>
      <c r="S107" s="590"/>
    </row>
    <row r="108" spans="1:19" s="666" customFormat="1">
      <c r="A108" s="586"/>
      <c r="B108" s="587" t="e">
        <v>#N/A</v>
      </c>
      <c r="C108" s="633"/>
      <c r="D108" s="588" t="str">
        <f t="shared" si="9"/>
        <v>-</v>
      </c>
      <c r="E108" s="589">
        <v>88</v>
      </c>
      <c r="F108" s="590" t="s">
        <v>554</v>
      </c>
      <c r="G108" s="590" t="s">
        <v>3642</v>
      </c>
      <c r="H108" s="590" t="s">
        <v>3642</v>
      </c>
      <c r="I108" s="592" t="s">
        <v>3642</v>
      </c>
      <c r="J108" s="593">
        <f t="shared" si="10"/>
        <v>88</v>
      </c>
      <c r="K108" s="593" t="str">
        <f t="shared" si="2"/>
        <v>-</v>
      </c>
      <c r="L108" s="592"/>
      <c r="M108" s="594" t="s">
        <v>1752</v>
      </c>
      <c r="N108" s="592"/>
      <c r="O108" s="589"/>
      <c r="P108" s="590"/>
      <c r="Q108" s="590"/>
      <c r="R108" s="590"/>
      <c r="S108" s="590"/>
    </row>
    <row r="109" spans="1:19" s="666" customFormat="1">
      <c r="A109" s="586"/>
      <c r="B109" s="587" t="e">
        <v>#N/A</v>
      </c>
      <c r="C109" s="633"/>
      <c r="D109" s="588" t="str">
        <f t="shared" si="9"/>
        <v>-</v>
      </c>
      <c r="E109" s="589">
        <v>89</v>
      </c>
      <c r="F109" s="590" t="s">
        <v>554</v>
      </c>
      <c r="G109" s="590" t="s">
        <v>3643</v>
      </c>
      <c r="H109" s="590" t="s">
        <v>3643</v>
      </c>
      <c r="I109" s="592" t="s">
        <v>3643</v>
      </c>
      <c r="J109" s="593">
        <f t="shared" si="10"/>
        <v>89</v>
      </c>
      <c r="K109" s="593" t="str">
        <f t="shared" si="2"/>
        <v>-</v>
      </c>
      <c r="L109" s="592"/>
      <c r="M109" s="594" t="s">
        <v>1752</v>
      </c>
      <c r="N109" s="592"/>
      <c r="O109" s="589"/>
      <c r="P109" s="590"/>
      <c r="Q109" s="590"/>
      <c r="R109" s="590"/>
      <c r="S109" s="590"/>
    </row>
    <row r="110" spans="1:19" s="666" customFormat="1">
      <c r="A110" s="586"/>
      <c r="B110" s="587" t="e">
        <v>#N/A</v>
      </c>
      <c r="C110" s="633"/>
      <c r="D110" s="588" t="str">
        <f t="shared" si="9"/>
        <v>-</v>
      </c>
      <c r="E110" s="589">
        <v>90</v>
      </c>
      <c r="F110" s="590" t="s">
        <v>554</v>
      </c>
      <c r="G110" s="590" t="s">
        <v>3644</v>
      </c>
      <c r="H110" s="590" t="s">
        <v>3644</v>
      </c>
      <c r="I110" s="592" t="s">
        <v>3644</v>
      </c>
      <c r="J110" s="593">
        <f t="shared" si="10"/>
        <v>90</v>
      </c>
      <c r="K110" s="593" t="str">
        <f t="shared" si="2"/>
        <v>-</v>
      </c>
      <c r="L110" s="592"/>
      <c r="M110" s="594" t="s">
        <v>1752</v>
      </c>
      <c r="N110" s="592"/>
      <c r="O110" s="589"/>
      <c r="P110" s="590"/>
      <c r="Q110" s="590"/>
      <c r="R110" s="590"/>
      <c r="S110" s="590"/>
    </row>
    <row r="111" spans="1:19" s="666" customFormat="1">
      <c r="A111" s="586"/>
      <c r="B111" s="587" t="e">
        <v>#N/A</v>
      </c>
      <c r="C111" s="633"/>
      <c r="D111" s="588" t="str">
        <f t="shared" si="9"/>
        <v>-</v>
      </c>
      <c r="E111" s="589">
        <v>91</v>
      </c>
      <c r="F111" s="590" t="s">
        <v>554</v>
      </c>
      <c r="G111" s="590" t="s">
        <v>3645</v>
      </c>
      <c r="H111" s="590" t="s">
        <v>3645</v>
      </c>
      <c r="I111" s="592" t="s">
        <v>3645</v>
      </c>
      <c r="J111" s="593">
        <f t="shared" si="10"/>
        <v>91</v>
      </c>
      <c r="K111" s="593" t="str">
        <f t="shared" si="2"/>
        <v>-</v>
      </c>
      <c r="L111" s="592"/>
      <c r="M111" s="594" t="s">
        <v>1752</v>
      </c>
      <c r="N111" s="592"/>
      <c r="O111" s="589"/>
      <c r="P111" s="590"/>
      <c r="Q111" s="590"/>
      <c r="R111" s="590"/>
      <c r="S111" s="590"/>
    </row>
    <row r="112" spans="1:19" s="666" customFormat="1">
      <c r="A112" s="586"/>
      <c r="B112" s="587" t="e">
        <v>#N/A</v>
      </c>
      <c r="C112" s="633"/>
      <c r="D112" s="588" t="str">
        <f t="shared" si="9"/>
        <v>-</v>
      </c>
      <c r="E112" s="589">
        <v>92</v>
      </c>
      <c r="F112" s="590" t="s">
        <v>554</v>
      </c>
      <c r="G112" s="590" t="s">
        <v>3646</v>
      </c>
      <c r="H112" s="590" t="s">
        <v>3646</v>
      </c>
      <c r="I112" s="592" t="s">
        <v>3646</v>
      </c>
      <c r="J112" s="593">
        <f t="shared" si="10"/>
        <v>92</v>
      </c>
      <c r="K112" s="593" t="str">
        <f t="shared" si="2"/>
        <v>-</v>
      </c>
      <c r="L112" s="592"/>
      <c r="M112" s="594" t="s">
        <v>1752</v>
      </c>
      <c r="N112" s="592"/>
      <c r="O112" s="589"/>
      <c r="P112" s="590"/>
      <c r="Q112" s="590"/>
      <c r="R112" s="590"/>
      <c r="S112" s="590"/>
    </row>
    <row r="113" spans="1:20" s="666" customFormat="1">
      <c r="A113" s="586"/>
      <c r="B113" s="587" t="e">
        <v>#N/A</v>
      </c>
      <c r="C113" s="633"/>
      <c r="D113" s="588" t="str">
        <f t="shared" si="9"/>
        <v>-</v>
      </c>
      <c r="E113" s="589">
        <v>93</v>
      </c>
      <c r="F113" s="590" t="s">
        <v>554</v>
      </c>
      <c r="G113" s="590" t="s">
        <v>3647</v>
      </c>
      <c r="H113" s="590" t="s">
        <v>3647</v>
      </c>
      <c r="I113" s="592" t="s">
        <v>3647</v>
      </c>
      <c r="J113" s="593">
        <f t="shared" si="10"/>
        <v>93</v>
      </c>
      <c r="K113" s="593" t="str">
        <f t="shared" si="2"/>
        <v>-</v>
      </c>
      <c r="L113" s="592"/>
      <c r="M113" s="594" t="s">
        <v>1752</v>
      </c>
      <c r="N113" s="592"/>
      <c r="O113" s="589"/>
      <c r="P113" s="590"/>
      <c r="Q113" s="590"/>
      <c r="R113" s="590"/>
      <c r="S113" s="590"/>
    </row>
    <row r="114" spans="1:20" s="666" customFormat="1">
      <c r="A114" s="586"/>
      <c r="B114" s="587" t="e">
        <v>#N/A</v>
      </c>
      <c r="C114" s="633"/>
      <c r="D114" s="588" t="str">
        <f t="shared" si="9"/>
        <v>-</v>
      </c>
      <c r="E114" s="589">
        <v>94</v>
      </c>
      <c r="F114" s="590" t="s">
        <v>554</v>
      </c>
      <c r="G114" s="590" t="s">
        <v>3648</v>
      </c>
      <c r="H114" s="590" t="s">
        <v>3648</v>
      </c>
      <c r="I114" s="592" t="s">
        <v>3648</v>
      </c>
      <c r="J114" s="593">
        <f t="shared" si="10"/>
        <v>94</v>
      </c>
      <c r="K114" s="593" t="str">
        <f t="shared" si="2"/>
        <v>-</v>
      </c>
      <c r="L114" s="592"/>
      <c r="M114" s="594" t="s">
        <v>1752</v>
      </c>
      <c r="N114" s="592"/>
      <c r="O114" s="589"/>
      <c r="P114" s="590"/>
      <c r="Q114" s="590"/>
      <c r="R114" s="590"/>
      <c r="S114" s="590"/>
    </row>
    <row r="115" spans="1:20" s="666" customFormat="1">
      <c r="A115" s="586"/>
      <c r="B115" s="587" t="e">
        <v>#N/A</v>
      </c>
      <c r="C115" s="633"/>
      <c r="D115" s="588" t="str">
        <f t="shared" si="9"/>
        <v>-</v>
      </c>
      <c r="E115" s="589">
        <v>95</v>
      </c>
      <c r="F115" s="590" t="s">
        <v>554</v>
      </c>
      <c r="G115" s="590" t="s">
        <v>3649</v>
      </c>
      <c r="H115" s="590" t="s">
        <v>3649</v>
      </c>
      <c r="I115" s="592" t="s">
        <v>3649</v>
      </c>
      <c r="J115" s="593">
        <f t="shared" si="10"/>
        <v>95</v>
      </c>
      <c r="K115" s="593" t="str">
        <f t="shared" si="2"/>
        <v>-</v>
      </c>
      <c r="L115" s="592"/>
      <c r="M115" s="594" t="s">
        <v>1752</v>
      </c>
      <c r="N115" s="592"/>
      <c r="O115" s="589"/>
      <c r="P115" s="590"/>
      <c r="Q115" s="590"/>
      <c r="R115" s="590"/>
      <c r="S115" s="590"/>
    </row>
    <row r="116" spans="1:20" s="666" customFormat="1">
      <c r="A116" s="586"/>
      <c r="B116" s="587" t="e">
        <v>#N/A</v>
      </c>
      <c r="C116" s="633"/>
      <c r="D116" s="588" t="str">
        <f t="shared" si="9"/>
        <v>-</v>
      </c>
      <c r="E116" s="589">
        <v>96</v>
      </c>
      <c r="F116" s="590" t="s">
        <v>554</v>
      </c>
      <c r="G116" s="590" t="s">
        <v>3650</v>
      </c>
      <c r="H116" s="590" t="s">
        <v>3650</v>
      </c>
      <c r="I116" s="592" t="s">
        <v>3650</v>
      </c>
      <c r="J116" s="593">
        <f t="shared" si="10"/>
        <v>96</v>
      </c>
      <c r="K116" s="593" t="str">
        <f t="shared" si="2"/>
        <v>-</v>
      </c>
      <c r="L116" s="592"/>
      <c r="M116" s="594" t="s">
        <v>1752</v>
      </c>
      <c r="N116" s="592"/>
      <c r="O116" s="589"/>
      <c r="P116" s="590"/>
      <c r="Q116" s="590"/>
      <c r="R116" s="590"/>
      <c r="S116" s="590"/>
    </row>
    <row r="117" spans="1:20" s="666" customFormat="1">
      <c r="A117" s="586"/>
      <c r="B117" s="587" t="e">
        <v>#N/A</v>
      </c>
      <c r="C117" s="633"/>
      <c r="D117" s="588" t="str">
        <f t="shared" si="9"/>
        <v>-</v>
      </c>
      <c r="E117" s="589">
        <v>97</v>
      </c>
      <c r="F117" s="590" t="s">
        <v>554</v>
      </c>
      <c r="G117" s="590" t="s">
        <v>3651</v>
      </c>
      <c r="H117" s="590" t="s">
        <v>3651</v>
      </c>
      <c r="I117" s="592" t="s">
        <v>3651</v>
      </c>
      <c r="J117" s="593">
        <f t="shared" si="10"/>
        <v>97</v>
      </c>
      <c r="K117" s="593" t="str">
        <f t="shared" si="2"/>
        <v>-</v>
      </c>
      <c r="L117" s="592"/>
      <c r="M117" s="594" t="s">
        <v>1752</v>
      </c>
      <c r="N117" s="592"/>
      <c r="O117" s="589"/>
      <c r="P117" s="590"/>
      <c r="Q117" s="590"/>
      <c r="R117" s="590"/>
      <c r="S117" s="590"/>
    </row>
    <row r="118" spans="1:20" s="666" customFormat="1">
      <c r="A118" s="586"/>
      <c r="B118" s="587" t="e">
        <v>#N/A</v>
      </c>
      <c r="C118" s="633"/>
      <c r="D118" s="588" t="str">
        <f t="shared" si="9"/>
        <v>-</v>
      </c>
      <c r="E118" s="589">
        <v>98</v>
      </c>
      <c r="F118" s="590" t="s">
        <v>554</v>
      </c>
      <c r="G118" s="590" t="s">
        <v>3652</v>
      </c>
      <c r="H118" s="590" t="s">
        <v>3652</v>
      </c>
      <c r="I118" s="592" t="s">
        <v>3652</v>
      </c>
      <c r="J118" s="593">
        <f t="shared" si="10"/>
        <v>98</v>
      </c>
      <c r="K118" s="593" t="str">
        <f t="shared" si="2"/>
        <v>-</v>
      </c>
      <c r="L118" s="592"/>
      <c r="M118" s="594" t="s">
        <v>1752</v>
      </c>
      <c r="N118" s="592"/>
      <c r="O118" s="589"/>
      <c r="P118" s="590"/>
      <c r="Q118" s="590"/>
      <c r="R118" s="590"/>
      <c r="S118" s="590"/>
    </row>
    <row r="119" spans="1:20" s="666" customFormat="1">
      <c r="A119" s="586"/>
      <c r="B119" s="587" t="e">
        <v>#N/A</v>
      </c>
      <c r="C119" s="633"/>
      <c r="D119" s="588" t="str">
        <f t="shared" si="9"/>
        <v>-</v>
      </c>
      <c r="E119" s="589">
        <v>99</v>
      </c>
      <c r="F119" s="590" t="s">
        <v>554</v>
      </c>
      <c r="G119" s="590" t="s">
        <v>3653</v>
      </c>
      <c r="H119" s="590" t="s">
        <v>3653</v>
      </c>
      <c r="I119" s="592" t="s">
        <v>3653</v>
      </c>
      <c r="J119" s="593">
        <f t="shared" si="10"/>
        <v>99</v>
      </c>
      <c r="K119" s="593" t="str">
        <f t="shared" si="2"/>
        <v>-</v>
      </c>
      <c r="L119" s="592"/>
      <c r="M119" s="594" t="s">
        <v>1752</v>
      </c>
      <c r="N119" s="592"/>
      <c r="O119" s="589"/>
      <c r="P119" s="590"/>
      <c r="Q119" s="590"/>
      <c r="R119" s="590"/>
      <c r="S119" s="590"/>
    </row>
    <row r="120" spans="1:20">
      <c r="A120" s="437"/>
      <c r="B120" s="437"/>
      <c r="C120" s="437"/>
      <c r="D120" s="437"/>
      <c r="E120" s="438"/>
      <c r="F120" s="439"/>
      <c r="G120" s="439"/>
      <c r="H120" s="439"/>
      <c r="I120" s="440"/>
      <c r="J120" s="440"/>
      <c r="K120" s="440"/>
      <c r="L120" s="439"/>
      <c r="M120" s="438"/>
      <c r="N120" s="439"/>
      <c r="O120" s="436"/>
      <c r="P120" s="158"/>
      <c r="Q120" s="158"/>
      <c r="R120" s="158"/>
      <c r="S120" s="158"/>
      <c r="T120" s="159"/>
    </row>
    <row r="121" spans="1:20">
      <c r="A121" s="157"/>
      <c r="B121" s="157"/>
      <c r="C121" s="157"/>
      <c r="D121" s="157"/>
      <c r="E121" s="157"/>
      <c r="F121" s="157"/>
      <c r="G121" s="157"/>
      <c r="H121" s="157"/>
      <c r="I121" s="157"/>
      <c r="J121" s="157"/>
      <c r="K121" s="157"/>
      <c r="L121" s="157"/>
      <c r="M121" s="158"/>
      <c r="N121" s="159"/>
      <c r="O121" s="158"/>
      <c r="P121" s="158"/>
      <c r="Q121" s="158"/>
      <c r="R121" s="158"/>
      <c r="S121" s="158"/>
      <c r="T121" s="157"/>
    </row>
    <row r="122" spans="1:20">
      <c r="A122" s="157"/>
      <c r="B122" s="157"/>
      <c r="C122" s="157"/>
      <c r="D122" s="157"/>
      <c r="E122" s="157"/>
      <c r="F122" s="157"/>
      <c r="G122" s="157"/>
      <c r="H122" s="157"/>
      <c r="I122" s="157"/>
      <c r="J122" s="157"/>
      <c r="K122" s="157"/>
      <c r="L122" s="157"/>
      <c r="M122" s="158"/>
      <c r="N122" s="159"/>
      <c r="O122" s="158"/>
      <c r="P122" s="158"/>
      <c r="Q122" s="158"/>
      <c r="R122" s="158"/>
      <c r="S122" s="158"/>
      <c r="T122" s="157"/>
    </row>
    <row r="123" spans="1:20">
      <c r="A123" s="157"/>
      <c r="B123" s="157"/>
      <c r="C123" s="157"/>
      <c r="D123" s="157"/>
      <c r="E123" s="157"/>
      <c r="F123" s="157"/>
      <c r="G123" s="157"/>
      <c r="H123" s="157"/>
      <c r="I123" s="157"/>
      <c r="J123" s="157"/>
      <c r="K123" s="157"/>
      <c r="L123" s="157"/>
      <c r="M123" s="158"/>
      <c r="N123" s="159"/>
      <c r="O123" s="158"/>
      <c r="P123" s="158"/>
      <c r="Q123" s="158"/>
      <c r="R123" s="158"/>
      <c r="S123" s="158"/>
      <c r="T123" s="157"/>
    </row>
    <row r="124" spans="1:20">
      <c r="A124" s="157"/>
      <c r="B124" s="157"/>
      <c r="C124" s="157"/>
      <c r="D124" s="157"/>
      <c r="E124" s="157"/>
      <c r="F124" s="157"/>
      <c r="G124" s="157"/>
      <c r="H124" s="157"/>
      <c r="I124" s="157"/>
      <c r="J124" s="157"/>
      <c r="K124" s="157"/>
      <c r="L124" s="157"/>
      <c r="M124" s="158"/>
      <c r="N124" s="159"/>
      <c r="O124" s="158"/>
      <c r="P124" s="158"/>
      <c r="Q124" s="158"/>
      <c r="R124" s="158"/>
      <c r="S124" s="158"/>
      <c r="T124" s="157"/>
    </row>
    <row r="125" spans="1:20">
      <c r="A125" s="157"/>
      <c r="B125" s="157"/>
      <c r="C125" s="157"/>
      <c r="D125" s="157"/>
      <c r="E125" s="157"/>
      <c r="F125" s="157"/>
      <c r="G125" s="157"/>
      <c r="H125" s="157"/>
      <c r="I125" s="157"/>
      <c r="J125" s="157"/>
      <c r="K125" s="157"/>
      <c r="L125" s="157"/>
      <c r="M125" s="158"/>
      <c r="N125" s="159"/>
      <c r="O125" s="158"/>
      <c r="P125" s="158"/>
      <c r="Q125" s="158"/>
      <c r="R125" s="158"/>
      <c r="S125" s="158"/>
      <c r="T125" s="157"/>
    </row>
    <row r="126" spans="1:20">
      <c r="A126" s="157"/>
      <c r="B126" s="157"/>
      <c r="C126" s="157"/>
      <c r="D126" s="157"/>
      <c r="E126" s="157"/>
      <c r="F126" s="157"/>
      <c r="G126" s="157"/>
      <c r="H126" s="157"/>
      <c r="I126" s="157"/>
      <c r="J126" s="157"/>
      <c r="K126" s="157"/>
      <c r="L126" s="157"/>
      <c r="M126" s="158"/>
      <c r="N126" s="159"/>
      <c r="O126" s="158"/>
      <c r="P126" s="158"/>
      <c r="Q126" s="158"/>
      <c r="R126" s="158"/>
      <c r="S126" s="158"/>
      <c r="T126" s="157"/>
    </row>
    <row r="127" spans="1:20">
      <c r="A127" s="157"/>
      <c r="B127" s="157"/>
      <c r="C127" s="157"/>
      <c r="D127" s="157"/>
      <c r="E127" s="157"/>
      <c r="F127" s="157"/>
      <c r="G127" s="157"/>
      <c r="H127" s="157"/>
      <c r="I127" s="157"/>
      <c r="J127" s="157"/>
      <c r="K127" s="157"/>
      <c r="L127" s="157"/>
      <c r="M127" s="158"/>
      <c r="N127" s="159"/>
      <c r="O127" s="158"/>
      <c r="P127" s="158"/>
      <c r="Q127" s="158"/>
      <c r="R127" s="158"/>
      <c r="S127" s="158"/>
      <c r="T127" s="157"/>
    </row>
    <row r="128" spans="1:20">
      <c r="A128" s="157"/>
      <c r="B128" s="157"/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8"/>
      <c r="N128" s="159"/>
      <c r="O128" s="158"/>
      <c r="P128" s="158"/>
      <c r="Q128" s="158"/>
      <c r="R128" s="158"/>
      <c r="S128" s="158"/>
      <c r="T128" s="157"/>
    </row>
    <row r="129" spans="1:20">
      <c r="A129" s="157"/>
      <c r="B129" s="157"/>
      <c r="C129" s="157"/>
      <c r="D129" s="157"/>
      <c r="E129" s="157"/>
      <c r="F129" s="157"/>
      <c r="G129" s="157"/>
      <c r="H129" s="157"/>
      <c r="I129" s="157"/>
      <c r="J129" s="157"/>
      <c r="K129" s="157"/>
      <c r="L129" s="157"/>
      <c r="M129" s="158"/>
      <c r="N129" s="159"/>
      <c r="O129" s="158"/>
      <c r="P129" s="158"/>
      <c r="Q129" s="158"/>
      <c r="R129" s="158"/>
      <c r="S129" s="158"/>
      <c r="T129" s="157"/>
    </row>
    <row r="130" spans="1:20">
      <c r="A130" s="157"/>
      <c r="B130" s="5"/>
      <c r="C130" s="5"/>
      <c r="D130" s="4"/>
      <c r="E130" s="12"/>
      <c r="F130" s="157"/>
      <c r="G130" s="157"/>
      <c r="H130" s="157"/>
      <c r="I130" s="157"/>
      <c r="J130" s="157"/>
      <c r="K130" s="157"/>
      <c r="L130" s="157"/>
      <c r="M130" s="158"/>
      <c r="N130" s="159"/>
      <c r="O130" s="158"/>
      <c r="P130" s="158"/>
      <c r="Q130" s="158"/>
      <c r="R130" s="158"/>
      <c r="S130" s="158"/>
      <c r="T130" s="157"/>
    </row>
    <row r="131" spans="1:20">
      <c r="B131" s="5"/>
      <c r="C131" s="5"/>
      <c r="D131" s="4"/>
      <c r="E131" s="5"/>
      <c r="M131" s="116"/>
      <c r="O131" s="116"/>
      <c r="P131" s="116"/>
      <c r="Q131" s="116"/>
      <c r="R131" s="116"/>
      <c r="S131" s="116"/>
    </row>
    <row r="132" spans="1:20">
      <c r="B132" s="5"/>
      <c r="C132" s="5"/>
      <c r="D132" s="4"/>
      <c r="E132" s="5"/>
      <c r="M132" s="116"/>
      <c r="O132" s="116"/>
      <c r="P132" s="116"/>
      <c r="Q132" s="116"/>
      <c r="R132" s="116"/>
      <c r="S132" s="116"/>
    </row>
    <row r="133" spans="1:20">
      <c r="B133" s="5"/>
      <c r="C133" s="5"/>
      <c r="D133" s="4"/>
      <c r="E133" s="5"/>
      <c r="M133" s="116"/>
      <c r="O133" s="116"/>
      <c r="P133" s="116"/>
      <c r="Q133" s="116"/>
      <c r="R133" s="116"/>
      <c r="S133" s="116"/>
    </row>
    <row r="134" spans="1:20">
      <c r="B134" s="5"/>
      <c r="C134" s="5"/>
      <c r="D134" s="4"/>
      <c r="E134" s="5"/>
      <c r="M134" s="116"/>
      <c r="O134" s="116"/>
      <c r="P134" s="116"/>
      <c r="Q134" s="116"/>
      <c r="R134" s="116"/>
      <c r="S134" s="116"/>
    </row>
    <row r="135" spans="1:20">
      <c r="B135" s="5"/>
      <c r="C135" s="5"/>
      <c r="D135" s="4"/>
      <c r="E135" s="5"/>
    </row>
    <row r="136" spans="1:20">
      <c r="B136" s="5"/>
      <c r="C136" s="5"/>
      <c r="D136" s="4"/>
      <c r="E136" s="5"/>
    </row>
    <row r="137" spans="1:20">
      <c r="B137" s="5"/>
      <c r="C137" s="5"/>
      <c r="D137" s="4"/>
      <c r="E137" s="5"/>
    </row>
    <row r="138" spans="1:20">
      <c r="B138" s="5"/>
      <c r="C138" s="5"/>
      <c r="D138" s="4"/>
      <c r="E138" s="5"/>
    </row>
    <row r="139" spans="1:20">
      <c r="B139" s="5"/>
      <c r="C139" s="5"/>
      <c r="D139" s="4"/>
      <c r="E139" s="5"/>
    </row>
    <row r="140" spans="1:20">
      <c r="B140" s="5"/>
      <c r="C140" s="5"/>
      <c r="D140" s="4"/>
      <c r="E140" s="5"/>
    </row>
    <row r="141" spans="1:20">
      <c r="B141" s="5"/>
      <c r="C141" s="5"/>
      <c r="D141" s="4"/>
      <c r="E141" s="5"/>
    </row>
    <row r="142" spans="1:20">
      <c r="B142" s="5"/>
      <c r="C142" s="5"/>
      <c r="D142" s="4"/>
      <c r="E142" s="5"/>
    </row>
    <row r="143" spans="1:20">
      <c r="B143" s="5"/>
      <c r="C143" s="5"/>
      <c r="D143" s="4"/>
      <c r="E143" s="5"/>
    </row>
    <row r="144" spans="1:20">
      <c r="B144" s="5"/>
      <c r="C144" s="5"/>
      <c r="D144" s="4"/>
      <c r="E144" s="5"/>
    </row>
    <row r="145" spans="2:5">
      <c r="B145" s="5"/>
      <c r="C145" s="5"/>
      <c r="D145" s="4"/>
      <c r="E145" s="5"/>
    </row>
    <row r="146" spans="2:5">
      <c r="B146" s="5"/>
      <c r="C146" s="5"/>
      <c r="D146" s="4"/>
      <c r="E146" s="5"/>
    </row>
    <row r="147" spans="2:5">
      <c r="B147" s="5"/>
      <c r="C147" s="5"/>
      <c r="D147" s="4"/>
      <c r="E147" s="5"/>
    </row>
    <row r="148" spans="2:5">
      <c r="B148" s="5"/>
      <c r="C148" s="5"/>
      <c r="D148" s="4"/>
      <c r="E148" s="5"/>
    </row>
    <row r="149" spans="2:5">
      <c r="B149" s="5"/>
      <c r="C149" s="5"/>
      <c r="D149" s="4"/>
      <c r="E149" s="5"/>
    </row>
    <row r="150" spans="2:5">
      <c r="B150" s="5"/>
      <c r="C150" s="5"/>
      <c r="D150" s="4"/>
      <c r="E150" s="5"/>
    </row>
    <row r="151" spans="2:5">
      <c r="B151" s="5"/>
      <c r="C151" s="5"/>
      <c r="D151" s="4"/>
      <c r="E151" s="5"/>
    </row>
    <row r="152" spans="2:5">
      <c r="B152" s="5"/>
      <c r="C152" s="5"/>
      <c r="D152" s="4"/>
      <c r="E152" s="5"/>
    </row>
    <row r="153" spans="2:5">
      <c r="B153" s="5"/>
      <c r="C153" s="5"/>
      <c r="D153" s="4"/>
      <c r="E153" s="5"/>
    </row>
    <row r="154" spans="2:5">
      <c r="B154" s="5"/>
      <c r="C154" s="5"/>
      <c r="D154" s="4"/>
      <c r="E154" s="5"/>
    </row>
    <row r="155" spans="2:5">
      <c r="B155" s="5"/>
      <c r="C155" s="5"/>
      <c r="D155" s="4"/>
      <c r="E155" s="5"/>
    </row>
    <row r="156" spans="2:5">
      <c r="B156" s="5"/>
      <c r="C156" s="5"/>
      <c r="D156" s="4"/>
      <c r="E156" s="5"/>
    </row>
    <row r="157" spans="2:5">
      <c r="B157" s="5"/>
      <c r="C157" s="5"/>
      <c r="D157" s="4"/>
      <c r="E157" s="5"/>
    </row>
    <row r="158" spans="2:5">
      <c r="B158" s="5"/>
      <c r="C158" s="5"/>
      <c r="D158" s="4"/>
      <c r="E158" s="5"/>
    </row>
    <row r="159" spans="2:5">
      <c r="B159" s="5"/>
      <c r="C159" s="5"/>
      <c r="D159" s="4"/>
      <c r="E159" s="5"/>
    </row>
    <row r="160" spans="2:5">
      <c r="B160" s="5"/>
      <c r="C160" s="5"/>
      <c r="D160" s="4"/>
      <c r="E160" s="5"/>
    </row>
    <row r="161" spans="2:5">
      <c r="B161" s="5"/>
      <c r="C161" s="5"/>
      <c r="D161" s="4"/>
      <c r="E161" s="5"/>
    </row>
    <row r="162" spans="2:5">
      <c r="B162" s="5"/>
      <c r="C162" s="5"/>
      <c r="D162" s="4"/>
      <c r="E162" s="5"/>
    </row>
    <row r="163" spans="2:5">
      <c r="B163" s="5"/>
      <c r="C163" s="5"/>
      <c r="D163" s="4"/>
      <c r="E163" s="5"/>
    </row>
    <row r="164" spans="2:5">
      <c r="B164" s="5"/>
      <c r="C164" s="5"/>
      <c r="D164" s="4"/>
      <c r="E164" s="5"/>
    </row>
    <row r="165" spans="2:5">
      <c r="B165" s="5"/>
      <c r="C165" s="5"/>
      <c r="D165" s="4"/>
      <c r="E165" s="5"/>
    </row>
    <row r="166" spans="2:5">
      <c r="B166" s="5"/>
      <c r="C166" s="5"/>
      <c r="D166" s="4"/>
      <c r="E166" s="5"/>
    </row>
    <row r="167" spans="2:5">
      <c r="B167" s="5"/>
      <c r="C167" s="5"/>
      <c r="D167" s="4"/>
      <c r="E167" s="5"/>
    </row>
    <row r="168" spans="2:5">
      <c r="B168" s="5"/>
      <c r="C168" s="5"/>
      <c r="D168" s="4"/>
      <c r="E168" s="5"/>
    </row>
    <row r="169" spans="2:5">
      <c r="B169" s="3"/>
      <c r="C169" s="3"/>
      <c r="D169" s="3"/>
      <c r="E169" s="3"/>
    </row>
  </sheetData>
  <autoFilter ref="A20:I119">
    <filterColumn colId="6">
      <filters>
        <filter val="Province Iles"/>
        <filter val="Vide15"/>
        <filter val="Vide16"/>
        <filter val="Vide17"/>
        <filter val="Vide18"/>
        <filter val="Vide19"/>
        <filter val="Vide20"/>
        <filter val="Vide21"/>
        <filter val="Vide22"/>
        <filter val="Vide23"/>
        <filter val="Vide24"/>
        <filter val="Vide25"/>
        <filter val="Vide26"/>
        <filter val="Vide27"/>
        <filter val="Vide28"/>
        <filter val="Vide29"/>
        <filter val="Vide30"/>
        <filter val="Vide31"/>
        <filter val="Vide32"/>
        <filter val="Vide33"/>
        <filter val="Vide34"/>
        <filter val="Vide35"/>
        <filter val="Vide36"/>
      </filters>
    </filterColumn>
  </autoFilter>
  <phoneticPr fontId="12" type="noConversion"/>
  <conditionalFormatting sqref="D21:D67">
    <cfRule type="expression" dxfId="13" priority="6">
      <formula>ISTEXT($B21)</formula>
    </cfRule>
  </conditionalFormatting>
  <conditionalFormatting sqref="D120">
    <cfRule type="expression" dxfId="12" priority="5">
      <formula>ISTEXT($B120)</formula>
    </cfRule>
  </conditionalFormatting>
  <conditionalFormatting sqref="D68:D86">
    <cfRule type="expression" dxfId="11" priority="3">
      <formula>ISTEXT($B68)</formula>
    </cfRule>
  </conditionalFormatting>
  <conditionalFormatting sqref="D87:D119">
    <cfRule type="expression" dxfId="10" priority="1">
      <formula>ISTEXT($B87)</formula>
    </cfRule>
  </conditionalFormatting>
  <pageMargins left="0.78740157499999996" right="0.78740157499999996" top="0.984251969" bottom="0.984251969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O75"/>
  <sheetViews>
    <sheetView topLeftCell="D1" zoomScale="60" zoomScaleNormal="60" zoomScalePageLayoutView="60" workbookViewId="0">
      <selection activeCell="G9" sqref="G9"/>
    </sheetView>
  </sheetViews>
  <sheetFormatPr baseColWidth="10" defaultColWidth="10.7109375" defaultRowHeight="13" outlineLevelRow="1" outlineLevelCol="1" x14ac:dyDescent="0"/>
  <cols>
    <col min="1" max="3" width="6.42578125" style="156" hidden="1" customWidth="1" outlineLevel="1"/>
    <col min="4" max="4" width="15.5703125" style="156" customWidth="1" collapsed="1"/>
    <col min="5" max="5" width="22.42578125" style="156" customWidth="1"/>
    <col min="6" max="6" width="26" style="156" customWidth="1"/>
    <col min="7" max="7" width="19.28515625" style="156" customWidth="1"/>
    <col min="8" max="8" width="18.85546875" style="156" customWidth="1"/>
    <col min="9" max="9" width="13.7109375" style="156" customWidth="1"/>
    <col min="10" max="14" width="7.42578125" style="156" hidden="1" customWidth="1" outlineLevel="1"/>
    <col min="15" max="15" width="14.28515625" style="156" bestFit="1" customWidth="1" collapsed="1"/>
    <col min="16" max="19" width="8.7109375" style="156" customWidth="1"/>
    <col min="20" max="23" width="14.140625" style="156" customWidth="1"/>
    <col min="24" max="24" width="12.28515625" style="156" customWidth="1"/>
    <col min="25" max="25" width="21.42578125" style="156" customWidth="1"/>
    <col min="26" max="26" width="22" style="156" customWidth="1"/>
    <col min="27" max="27" width="26" style="156" customWidth="1"/>
    <col min="28" max="28" width="22.7109375" style="156" customWidth="1"/>
    <col min="29" max="29" width="13.85546875" style="156" customWidth="1"/>
    <col min="30" max="30" width="7.85546875" style="156" customWidth="1"/>
    <col min="31" max="31" width="16.85546875" style="156" customWidth="1"/>
    <col min="32" max="33" width="7.85546875" style="156" customWidth="1"/>
    <col min="34" max="34" width="21.42578125" style="156" customWidth="1"/>
    <col min="35" max="35" width="12.85546875" style="156" customWidth="1"/>
    <col min="36" max="36" width="15.42578125" style="156" customWidth="1"/>
    <col min="37" max="37" width="15.28515625" style="156" customWidth="1"/>
    <col min="38" max="38" width="27.42578125" style="156" customWidth="1"/>
    <col min="39" max="39" width="11.42578125" style="156" customWidth="1"/>
    <col min="40" max="40" width="8.42578125" style="156" customWidth="1"/>
    <col min="41" max="41" width="22.7109375" style="156" customWidth="1"/>
    <col min="42" max="42" width="23" style="156" customWidth="1"/>
    <col min="43" max="43" width="26.5703125" style="156" customWidth="1"/>
    <col min="44" max="44" width="27.42578125" style="156" customWidth="1"/>
    <col min="45" max="45" width="25.5703125" style="156" customWidth="1"/>
    <col min="46" max="46" width="25.85546875" style="156" customWidth="1"/>
    <col min="47" max="47" width="28.42578125" style="156" customWidth="1"/>
    <col min="48" max="48" width="29" style="156" customWidth="1"/>
    <col min="49" max="49" width="14.5703125" style="156" customWidth="1"/>
    <col min="50" max="50" width="13.85546875" style="156" customWidth="1"/>
    <col min="51" max="51" width="20" style="156" customWidth="1"/>
    <col min="52" max="52" width="19.28515625" style="156" customWidth="1"/>
    <col min="53" max="53" width="22.7109375" style="156" customWidth="1"/>
    <col min="54" max="54" width="23.42578125" style="156" customWidth="1"/>
    <col min="55" max="55" width="21.85546875" style="156" customWidth="1"/>
    <col min="56" max="56" width="20.85546875" style="156" customWidth="1"/>
    <col min="57" max="57" width="24.42578125" style="156" customWidth="1"/>
    <col min="58" max="58" width="25.28515625" style="156" customWidth="1"/>
    <col min="59" max="59" width="24" style="156" customWidth="1"/>
    <col min="60" max="60" width="26.28515625" style="156" customWidth="1"/>
    <col min="61" max="61" width="30.28515625" style="156" customWidth="1"/>
    <col min="62" max="62" width="27" style="156" customWidth="1"/>
    <col min="63" max="63" width="10.5703125" style="156" customWidth="1"/>
    <col min="64" max="64" width="23.42578125" style="156" customWidth="1"/>
    <col min="65" max="65" width="23" style="156" customWidth="1"/>
    <col min="66" max="66" width="22.28515625" style="156" customWidth="1"/>
    <col min="67" max="67" width="25.5703125" style="156" customWidth="1"/>
    <col min="68" max="68" width="25.42578125" style="156" customWidth="1"/>
    <col min="69" max="69" width="24.7109375" style="156" customWidth="1"/>
    <col min="70" max="70" width="23.85546875" style="156" customWidth="1"/>
    <col min="71" max="71" width="27.42578125" style="156" customWidth="1"/>
    <col min="72" max="72" width="28.28515625" style="156" customWidth="1"/>
    <col min="73" max="73" width="14.85546875" style="156" customWidth="1"/>
    <col min="74" max="74" width="12.7109375" style="156" customWidth="1"/>
    <col min="75" max="75" width="20" style="156" customWidth="1"/>
    <col min="76" max="76" width="15.28515625" style="156" customWidth="1"/>
    <col min="77" max="77" width="8.85546875" style="156" customWidth="1"/>
    <col min="78" max="78" width="20.7109375" style="156" customWidth="1"/>
    <col min="79" max="79" width="19.5703125" style="156" customWidth="1"/>
    <col min="80" max="80" width="25.42578125" style="156" customWidth="1"/>
    <col min="81" max="81" width="21" style="156" customWidth="1"/>
    <col min="82" max="82" width="17" style="156" customWidth="1"/>
    <col min="83" max="83" width="12.42578125" style="156" customWidth="1"/>
    <col min="84" max="84" width="11.42578125" style="156" customWidth="1"/>
    <col min="85" max="86" width="7.85546875" style="156" customWidth="1"/>
    <col min="87" max="87" width="18.7109375" style="156" customWidth="1"/>
    <col min="88" max="88" width="19.28515625" style="156" customWidth="1"/>
    <col min="89" max="89" width="24.7109375" style="156" customWidth="1"/>
    <col min="90" max="90" width="26.42578125" style="156" customWidth="1"/>
    <col min="91" max="91" width="11.7109375" style="156" customWidth="1"/>
    <col min="92" max="92" width="36.42578125" style="156" customWidth="1"/>
    <col min="93" max="93" width="52.85546875" style="156" customWidth="1"/>
    <col min="94" max="94" width="36.28515625" style="156" customWidth="1"/>
    <col min="95" max="95" width="46.28515625" style="156" bestFit="1" customWidth="1"/>
    <col min="96" max="16384" width="10.7109375" style="156"/>
  </cols>
  <sheetData>
    <row r="1" spans="1:93" s="125" customFormat="1" outlineLevel="1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</row>
    <row r="2" spans="1:93" s="125" customFormat="1" outlineLevel="1">
      <c r="A2" s="172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172"/>
      <c r="AK2" s="172"/>
      <c r="AL2" s="172"/>
      <c r="AM2" s="172"/>
      <c r="AN2" s="172"/>
      <c r="AO2" s="172"/>
      <c r="AP2" s="172"/>
      <c r="AQ2" s="172"/>
      <c r="AR2" s="172"/>
      <c r="AS2" s="172"/>
      <c r="AT2" s="172"/>
      <c r="AU2" s="172"/>
      <c r="AV2" s="172"/>
      <c r="AW2" s="172"/>
      <c r="AX2" s="172"/>
      <c r="AY2" s="172"/>
      <c r="AZ2" s="172"/>
      <c r="BA2" s="172"/>
      <c r="BB2" s="172"/>
      <c r="BC2" s="172"/>
      <c r="BD2" s="172"/>
      <c r="BE2" s="172"/>
      <c r="BF2" s="172"/>
      <c r="BG2" s="172"/>
      <c r="BH2" s="172"/>
      <c r="BI2" s="172"/>
      <c r="BJ2" s="172"/>
      <c r="BK2" s="172"/>
      <c r="BL2" s="172"/>
      <c r="BM2" s="172"/>
      <c r="BN2" s="172"/>
      <c r="BO2" s="172"/>
      <c r="BP2" s="172"/>
      <c r="BQ2" s="172"/>
      <c r="BR2" s="172"/>
      <c r="BS2" s="172"/>
      <c r="BT2" s="172"/>
      <c r="BU2" s="172"/>
      <c r="BV2" s="172"/>
      <c r="BW2" s="172"/>
      <c r="BX2" s="172"/>
      <c r="BY2" s="172"/>
      <c r="BZ2" s="172"/>
      <c r="CA2" s="172"/>
      <c r="CB2" s="172"/>
      <c r="CC2" s="172"/>
      <c r="CD2" s="172"/>
      <c r="CE2" s="172"/>
      <c r="CF2" s="172"/>
      <c r="CG2" s="172"/>
      <c r="CH2" s="172"/>
      <c r="CI2" s="172"/>
      <c r="CJ2" s="172"/>
      <c r="CK2" s="172"/>
      <c r="CL2" s="172"/>
      <c r="CM2" s="172"/>
      <c r="CN2" s="172"/>
      <c r="CO2" s="172"/>
    </row>
    <row r="3" spans="1:93" s="125" customFormat="1" outlineLevel="1">
      <c r="A3" s="172"/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2"/>
      <c r="BD3" s="172"/>
      <c r="BE3" s="172"/>
      <c r="BF3" s="172"/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</row>
    <row r="4" spans="1:93" s="125" customFormat="1" outlineLevel="1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  <c r="BA4" s="172"/>
      <c r="BB4" s="172"/>
      <c r="BC4" s="172"/>
      <c r="BD4" s="172"/>
      <c r="BE4" s="172"/>
      <c r="BF4" s="172"/>
      <c r="BG4" s="172"/>
      <c r="BH4" s="172"/>
      <c r="BI4" s="172"/>
      <c r="BJ4" s="172"/>
      <c r="BK4" s="172"/>
      <c r="BL4" s="172"/>
      <c r="BM4" s="172"/>
      <c r="BN4" s="172"/>
      <c r="BO4" s="172"/>
      <c r="BP4" s="172"/>
      <c r="BQ4" s="172"/>
      <c r="BR4" s="172"/>
      <c r="BS4" s="172"/>
      <c r="BT4" s="172"/>
      <c r="BU4" s="172"/>
      <c r="BV4" s="172"/>
      <c r="BW4" s="172"/>
      <c r="BX4" s="172"/>
      <c r="BY4" s="172"/>
      <c r="BZ4" s="172"/>
      <c r="CA4" s="172"/>
      <c r="CB4" s="172"/>
      <c r="CC4" s="172"/>
      <c r="CD4" s="172"/>
      <c r="CE4" s="172"/>
      <c r="CF4" s="172"/>
      <c r="CG4" s="172"/>
      <c r="CH4" s="172"/>
      <c r="CI4" s="172"/>
      <c r="CJ4" s="172"/>
      <c r="CK4" s="172"/>
      <c r="CL4" s="172"/>
      <c r="CM4" s="172"/>
      <c r="CN4" s="172"/>
      <c r="CO4" s="172"/>
    </row>
    <row r="5" spans="1:93" s="125" customFormat="1" outlineLevel="1">
      <c r="A5" s="172"/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2"/>
      <c r="BF5" s="172"/>
      <c r="BG5" s="172"/>
      <c r="BH5" s="172"/>
      <c r="BI5" s="172"/>
      <c r="BJ5" s="172"/>
      <c r="BK5" s="172"/>
      <c r="BL5" s="172"/>
      <c r="BM5" s="172"/>
      <c r="BN5" s="172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2"/>
      <c r="CM5" s="172"/>
      <c r="CN5" s="172"/>
      <c r="CO5" s="172"/>
    </row>
    <row r="6" spans="1:93" s="70" customFormat="1" outlineLevel="1">
      <c r="A6" s="172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  <c r="BA6" s="172"/>
      <c r="BB6" s="172"/>
      <c r="BC6" s="172"/>
      <c r="BD6" s="172"/>
      <c r="BE6" s="172"/>
      <c r="BF6" s="172"/>
      <c r="BG6" s="172"/>
      <c r="BH6" s="172"/>
      <c r="BI6" s="172"/>
      <c r="BJ6" s="172"/>
      <c r="BK6" s="172"/>
      <c r="BL6" s="172"/>
      <c r="BM6" s="172"/>
      <c r="BN6" s="172"/>
      <c r="BO6" s="172"/>
      <c r="BP6" s="172"/>
      <c r="BQ6" s="172"/>
      <c r="BR6" s="172"/>
      <c r="BS6" s="172"/>
      <c r="BT6" s="172"/>
      <c r="BU6" s="172"/>
      <c r="BV6" s="172"/>
      <c r="BW6" s="172"/>
      <c r="BX6" s="172"/>
      <c r="BY6" s="172"/>
      <c r="BZ6" s="172"/>
      <c r="CA6" s="172"/>
      <c r="CB6" s="172"/>
      <c r="CC6" s="172"/>
      <c r="CD6" s="172"/>
      <c r="CE6" s="172"/>
      <c r="CF6" s="172"/>
      <c r="CG6" s="172"/>
      <c r="CH6" s="172"/>
      <c r="CI6" s="172"/>
      <c r="CJ6" s="172"/>
      <c r="CK6" s="172"/>
      <c r="CL6" s="172"/>
      <c r="CM6" s="172"/>
      <c r="CN6" s="172"/>
      <c r="CO6" s="172"/>
    </row>
    <row r="7" spans="1:93" s="70" customFormat="1" outlineLevel="1">
      <c r="A7" s="172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72"/>
      <c r="CC7" s="172"/>
      <c r="CD7" s="172"/>
      <c r="CE7" s="172"/>
      <c r="CF7" s="172"/>
      <c r="CG7" s="172"/>
      <c r="CH7" s="172"/>
      <c r="CI7" s="172"/>
      <c r="CJ7" s="172"/>
      <c r="CK7" s="172"/>
      <c r="CL7" s="172"/>
      <c r="CM7" s="172"/>
      <c r="CN7" s="172"/>
      <c r="CO7" s="172"/>
    </row>
    <row r="8" spans="1:93" outlineLevel="1">
      <c r="A8" s="17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</row>
    <row r="9" spans="1:93" outlineLevel="1"/>
    <row r="10" spans="1:93" outlineLevel="1"/>
    <row r="11" spans="1:93">
      <c r="A11" s="158"/>
      <c r="B11" s="158"/>
      <c r="C11" s="158"/>
      <c r="D11" s="158"/>
      <c r="E11" s="158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</row>
    <row r="12" spans="1:93" ht="18">
      <c r="A12" s="158"/>
      <c r="B12" s="158"/>
      <c r="C12" s="158"/>
      <c r="D12" s="158"/>
      <c r="E12" s="202" t="s">
        <v>1531</v>
      </c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</row>
    <row r="13" spans="1:93" hidden="1" outlineLevel="1">
      <c r="A13" s="158"/>
      <c r="B13" s="158"/>
      <c r="C13" s="158"/>
      <c r="D13" s="158"/>
      <c r="E13" s="158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</row>
    <row r="14" spans="1:93" hidden="1" outlineLevel="1">
      <c r="A14" s="158"/>
      <c r="B14" s="158"/>
      <c r="C14" s="158"/>
      <c r="D14" s="158"/>
      <c r="E14" s="158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</row>
    <row r="15" spans="1:93" hidden="1" outlineLevel="1">
      <c r="A15" s="158"/>
      <c r="B15" s="158"/>
      <c r="C15" s="158"/>
      <c r="D15" s="158"/>
      <c r="E15" s="158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</row>
    <row r="16" spans="1:93" hidden="1" outlineLevel="1">
      <c r="A16" s="158"/>
      <c r="B16" s="158"/>
      <c r="C16" s="158"/>
      <c r="D16" s="158"/>
      <c r="E16" s="158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</row>
    <row r="17" spans="1:24" hidden="1" outlineLevel="1">
      <c r="A17" s="158"/>
      <c r="B17" s="158"/>
      <c r="C17" s="158"/>
      <c r="D17" s="158"/>
      <c r="E17" s="158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</row>
    <row r="18" spans="1:24" collapsed="1">
      <c r="A18" s="158"/>
      <c r="B18" s="158"/>
      <c r="C18" s="158"/>
      <c r="D18" s="158"/>
      <c r="E18" s="158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</row>
    <row r="19" spans="1:24" ht="15">
      <c r="A19" s="158"/>
      <c r="B19" s="158"/>
      <c r="C19" s="158"/>
      <c r="D19" s="158"/>
      <c r="E19" s="158"/>
      <c r="F19" s="157"/>
      <c r="G19" s="204" t="s">
        <v>1488</v>
      </c>
      <c r="H19" s="205" t="s">
        <v>1489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62" t="s">
        <v>1490</v>
      </c>
      <c r="U19" s="162"/>
      <c r="V19" s="162"/>
      <c r="W19" s="162"/>
      <c r="X19" s="157"/>
    </row>
    <row r="20" spans="1:24" ht="68" customHeight="1">
      <c r="A20" s="203" t="s">
        <v>1532</v>
      </c>
      <c r="B20" s="203" t="s">
        <v>1533</v>
      </c>
      <c r="C20" s="203" t="s">
        <v>1534</v>
      </c>
      <c r="D20" s="203" t="s">
        <v>1672</v>
      </c>
      <c r="E20" s="203" t="s">
        <v>1673</v>
      </c>
      <c r="F20" s="203" t="s">
        <v>1674</v>
      </c>
      <c r="G20" s="204" t="s">
        <v>1148</v>
      </c>
      <c r="H20" s="205" t="s">
        <v>1499</v>
      </c>
      <c r="I20" s="205" t="s">
        <v>1500</v>
      </c>
      <c r="J20" s="205" t="s">
        <v>1501</v>
      </c>
      <c r="K20" s="205" t="s">
        <v>906</v>
      </c>
      <c r="L20" s="205" t="s">
        <v>908</v>
      </c>
      <c r="M20" s="205" t="s">
        <v>1737</v>
      </c>
      <c r="N20" s="205" t="s">
        <v>915</v>
      </c>
      <c r="O20" s="426" t="s">
        <v>1502</v>
      </c>
      <c r="P20" s="205">
        <v>1</v>
      </c>
      <c r="Q20" s="206">
        <v>2</v>
      </c>
      <c r="R20" s="206">
        <v>3</v>
      </c>
      <c r="S20" s="206">
        <v>4</v>
      </c>
      <c r="T20" s="205" t="s">
        <v>1677</v>
      </c>
      <c r="U20" s="206" t="s">
        <v>1678</v>
      </c>
      <c r="V20" s="206" t="s">
        <v>1679</v>
      </c>
      <c r="W20" s="206" t="s">
        <v>1287</v>
      </c>
      <c r="X20" s="157"/>
    </row>
    <row r="21" spans="1:24">
      <c r="A21" s="226"/>
      <c r="B21" s="226"/>
      <c r="C21" s="226"/>
      <c r="D21" s="226">
        <v>1</v>
      </c>
      <c r="E21" s="227" t="s">
        <v>1304</v>
      </c>
      <c r="F21" s="226"/>
      <c r="G21" s="227"/>
      <c r="H21" s="212"/>
      <c r="I21" s="164" t="str">
        <f t="shared" ref="I21:I45" si="0">IF(H21="","",H21)</f>
        <v/>
      </c>
      <c r="J21" s="221"/>
      <c r="K21" s="221"/>
      <c r="L21" s="221"/>
      <c r="M21" s="221"/>
      <c r="N21" s="221"/>
      <c r="O21" s="427"/>
      <c r="P21" s="216" t="str">
        <f t="shared" ref="P21:S45" si="1">$G21&amp;" "&amp;P$20</f>
        <v xml:space="preserve"> 1</v>
      </c>
      <c r="Q21" s="215" t="str">
        <f t="shared" si="1"/>
        <v xml:space="preserve"> 2</v>
      </c>
      <c r="R21" s="215" t="str">
        <f t="shared" si="1"/>
        <v xml:space="preserve"> 3</v>
      </c>
      <c r="S21" s="215" t="str">
        <f t="shared" si="1"/>
        <v xml:space="preserve"> 4</v>
      </c>
      <c r="T21" s="216" t="str">
        <f>IF(ISERROR(VLOOKUP(P21,Entrees!$F$1:$G$7,2,FALSE())),"-","oui")</f>
        <v>-</v>
      </c>
      <c r="U21" s="215" t="str">
        <f>IF(ISERROR(VLOOKUP(Q21,Entrees!$F$1:$G$7,2,FALSE())),"-","oui")</f>
        <v>-</v>
      </c>
      <c r="V21" s="215" t="str">
        <f>IF(ISERROR(VLOOKUP(R21,Entrees!$F$1:$G$7,2,FALSE())),"-","oui")</f>
        <v>-</v>
      </c>
      <c r="W21" s="215" t="str">
        <f>IF(ISERROR(VLOOKUP(S21,Entrees!$F$1:$G$7,2,FALSE())),"-","oui")</f>
        <v>-</v>
      </c>
      <c r="X21" s="157"/>
    </row>
    <row r="22" spans="1:24">
      <c r="A22" s="228"/>
      <c r="B22" s="228"/>
      <c r="C22" s="228"/>
      <c r="D22" s="228">
        <v>2</v>
      </c>
      <c r="E22" s="229" t="s">
        <v>1305</v>
      </c>
      <c r="F22" s="228"/>
      <c r="G22" s="229"/>
      <c r="H22" s="213"/>
      <c r="I22" s="165" t="str">
        <f t="shared" si="0"/>
        <v/>
      </c>
      <c r="J22" s="222"/>
      <c r="K22" s="222"/>
      <c r="L22" s="222"/>
      <c r="M22" s="222"/>
      <c r="N22" s="222"/>
      <c r="O22" s="428"/>
      <c r="P22" s="218" t="str">
        <f t="shared" si="1"/>
        <v xml:space="preserve"> 1</v>
      </c>
      <c r="Q22" s="217" t="str">
        <f t="shared" si="1"/>
        <v xml:space="preserve"> 2</v>
      </c>
      <c r="R22" s="217" t="str">
        <f t="shared" si="1"/>
        <v xml:space="preserve"> 3</v>
      </c>
      <c r="S22" s="217" t="str">
        <f t="shared" si="1"/>
        <v xml:space="preserve"> 4</v>
      </c>
      <c r="T22" s="218" t="str">
        <f>IF(ISERROR(VLOOKUP(P22,Entrees!$F$1:$G$7,2,FALSE())),"-","oui")</f>
        <v>-</v>
      </c>
      <c r="U22" s="217" t="str">
        <f>IF(ISERROR(VLOOKUP(Q22,Entrees!$F$1:$G$7,2,FALSE())),"-","oui")</f>
        <v>-</v>
      </c>
      <c r="V22" s="217" t="str">
        <f>IF(ISERROR(VLOOKUP(R22,Entrees!$F$1:$G$7,2,FALSE())),"-","oui")</f>
        <v>-</v>
      </c>
      <c r="W22" s="217" t="str">
        <f>IF(ISERROR(VLOOKUP(S22,Entrees!$F$1:$G$7,2,FALSE())),"-","oui")</f>
        <v>-</v>
      </c>
      <c r="X22" s="157"/>
    </row>
    <row r="23" spans="1:24">
      <c r="A23" s="228"/>
      <c r="B23" s="228"/>
      <c r="C23" s="228"/>
      <c r="D23" s="228">
        <v>3</v>
      </c>
      <c r="E23" s="229" t="s">
        <v>1306</v>
      </c>
      <c r="F23" s="228"/>
      <c r="G23" s="229"/>
      <c r="H23" s="213"/>
      <c r="I23" s="165" t="str">
        <f t="shared" si="0"/>
        <v/>
      </c>
      <c r="J23" s="222"/>
      <c r="K23" s="222"/>
      <c r="L23" s="222"/>
      <c r="M23" s="222"/>
      <c r="N23" s="222"/>
      <c r="O23" s="428"/>
      <c r="P23" s="218" t="str">
        <f t="shared" si="1"/>
        <v xml:space="preserve"> 1</v>
      </c>
      <c r="Q23" s="217" t="str">
        <f t="shared" si="1"/>
        <v xml:space="preserve"> 2</v>
      </c>
      <c r="R23" s="217" t="str">
        <f t="shared" si="1"/>
        <v xml:space="preserve"> 3</v>
      </c>
      <c r="S23" s="217" t="str">
        <f t="shared" si="1"/>
        <v xml:space="preserve"> 4</v>
      </c>
      <c r="T23" s="218" t="str">
        <f>IF(ISERROR(VLOOKUP(P23,Entrees!$F$1:$G$7,2,FALSE())),"-","oui")</f>
        <v>-</v>
      </c>
      <c r="U23" s="217" t="str">
        <f>IF(ISERROR(VLOOKUP(Q23,Entrees!$F$1:$G$7,2,FALSE())),"-","oui")</f>
        <v>-</v>
      </c>
      <c r="V23" s="217" t="str">
        <f>IF(ISERROR(VLOOKUP(R23,Entrees!$F$1:$G$7,2,FALSE())),"-","oui")</f>
        <v>-</v>
      </c>
      <c r="W23" s="217" t="str">
        <f>IF(ISERROR(VLOOKUP(S23,Entrees!$F$1:$G$7,2,FALSE())),"-","oui")</f>
        <v>-</v>
      </c>
      <c r="X23" s="157"/>
    </row>
    <row r="24" spans="1:24">
      <c r="A24" s="228"/>
      <c r="B24" s="228"/>
      <c r="C24" s="228"/>
      <c r="D24" s="228">
        <v>4</v>
      </c>
      <c r="E24" s="229" t="s">
        <v>1307</v>
      </c>
      <c r="F24" s="228"/>
      <c r="G24" s="229"/>
      <c r="H24" s="213"/>
      <c r="I24" s="165" t="str">
        <f t="shared" si="0"/>
        <v/>
      </c>
      <c r="J24" s="222"/>
      <c r="K24" s="222"/>
      <c r="L24" s="222"/>
      <c r="M24" s="222"/>
      <c r="N24" s="222"/>
      <c r="O24" s="428"/>
      <c r="P24" s="218" t="str">
        <f t="shared" si="1"/>
        <v xml:space="preserve"> 1</v>
      </c>
      <c r="Q24" s="217" t="str">
        <f t="shared" si="1"/>
        <v xml:space="preserve"> 2</v>
      </c>
      <c r="R24" s="217" t="str">
        <f t="shared" si="1"/>
        <v xml:space="preserve"> 3</v>
      </c>
      <c r="S24" s="217" t="str">
        <f t="shared" si="1"/>
        <v xml:space="preserve"> 4</v>
      </c>
      <c r="T24" s="218" t="str">
        <f>IF(ISERROR(VLOOKUP(P24,Entrees!$F$1:$G$7,2,FALSE())),"-","oui")</f>
        <v>-</v>
      </c>
      <c r="U24" s="217" t="str">
        <f>IF(ISERROR(VLOOKUP(Q24,Entrees!$F$1:$G$7,2,FALSE())),"-","oui")</f>
        <v>-</v>
      </c>
      <c r="V24" s="217" t="str">
        <f>IF(ISERROR(VLOOKUP(R24,Entrees!$F$1:$G$7,2,FALSE())),"-","oui")</f>
        <v>-</v>
      </c>
      <c r="W24" s="217" t="str">
        <f>IF(ISERROR(VLOOKUP(S24,Entrees!$F$1:$G$7,2,FALSE())),"-","oui")</f>
        <v>-</v>
      </c>
      <c r="X24" s="157"/>
    </row>
    <row r="25" spans="1:24">
      <c r="A25" s="228"/>
      <c r="B25" s="228"/>
      <c r="C25" s="228"/>
      <c r="D25" s="228">
        <v>5</v>
      </c>
      <c r="E25" s="229" t="s">
        <v>1308</v>
      </c>
      <c r="F25" s="228"/>
      <c r="G25" s="229"/>
      <c r="H25" s="213"/>
      <c r="I25" s="165" t="str">
        <f t="shared" si="0"/>
        <v/>
      </c>
      <c r="J25" s="222"/>
      <c r="K25" s="222"/>
      <c r="L25" s="222"/>
      <c r="M25" s="222"/>
      <c r="N25" s="222"/>
      <c r="O25" s="428"/>
      <c r="P25" s="218" t="str">
        <f t="shared" si="1"/>
        <v xml:space="preserve"> 1</v>
      </c>
      <c r="Q25" s="217" t="str">
        <f t="shared" si="1"/>
        <v xml:space="preserve"> 2</v>
      </c>
      <c r="R25" s="217" t="str">
        <f t="shared" si="1"/>
        <v xml:space="preserve"> 3</v>
      </c>
      <c r="S25" s="217" t="str">
        <f t="shared" si="1"/>
        <v xml:space="preserve"> 4</v>
      </c>
      <c r="T25" s="218" t="str">
        <f>IF(ISERROR(VLOOKUP(P25,Entrees!$F$1:$G$7,2,FALSE())),"-","oui")</f>
        <v>-</v>
      </c>
      <c r="U25" s="217" t="str">
        <f>IF(ISERROR(VLOOKUP(Q25,Entrees!$F$1:$G$7,2,FALSE())),"-","oui")</f>
        <v>-</v>
      </c>
      <c r="V25" s="217" t="str">
        <f>IF(ISERROR(VLOOKUP(R25,Entrees!$F$1:$G$7,2,FALSE())),"-","oui")</f>
        <v>-</v>
      </c>
      <c r="W25" s="217" t="str">
        <f>IF(ISERROR(VLOOKUP(S25,Entrees!$F$1:$G$7,2,FALSE())),"-","oui")</f>
        <v>-</v>
      </c>
      <c r="X25" s="157"/>
    </row>
    <row r="26" spans="1:24">
      <c r="A26" s="228"/>
      <c r="B26" s="228"/>
      <c r="C26" s="228"/>
      <c r="D26" s="228">
        <v>6</v>
      </c>
      <c r="E26" s="229" t="s">
        <v>1611</v>
      </c>
      <c r="F26" s="228"/>
      <c r="G26" s="229"/>
      <c r="H26" s="213"/>
      <c r="I26" s="166" t="str">
        <f t="shared" si="0"/>
        <v/>
      </c>
      <c r="J26" s="222"/>
      <c r="K26" s="222"/>
      <c r="L26" s="222"/>
      <c r="M26" s="222"/>
      <c r="N26" s="222"/>
      <c r="O26" s="428"/>
      <c r="P26" s="218" t="str">
        <f t="shared" si="1"/>
        <v xml:space="preserve"> 1</v>
      </c>
      <c r="Q26" s="217" t="str">
        <f t="shared" si="1"/>
        <v xml:space="preserve"> 2</v>
      </c>
      <c r="R26" s="217" t="str">
        <f t="shared" si="1"/>
        <v xml:space="preserve"> 3</v>
      </c>
      <c r="S26" s="217" t="str">
        <f t="shared" si="1"/>
        <v xml:space="preserve"> 4</v>
      </c>
      <c r="T26" s="218" t="str">
        <f>IF(ISERROR(VLOOKUP(P26,Entrees!$F$1:$G$7,2,FALSE())),"-","oui")</f>
        <v>-</v>
      </c>
      <c r="U26" s="217" t="str">
        <f>IF(ISERROR(VLOOKUP(Q26,Entrees!$F$1:$G$7,2,FALSE())),"-","oui")</f>
        <v>-</v>
      </c>
      <c r="V26" s="217" t="str">
        <f>IF(ISERROR(VLOOKUP(R26,Entrees!$F$1:$G$7,2,FALSE())),"-","oui")</f>
        <v>-</v>
      </c>
      <c r="W26" s="217" t="str">
        <f>IF(ISERROR(VLOOKUP(S26,Entrees!$F$1:$G$7,2,FALSE())),"-","oui")</f>
        <v>-</v>
      </c>
      <c r="X26" s="157"/>
    </row>
    <row r="27" spans="1:24">
      <c r="A27" s="228"/>
      <c r="B27" s="228"/>
      <c r="C27" s="228"/>
      <c r="D27" s="228">
        <v>7</v>
      </c>
      <c r="E27" s="229" t="s">
        <v>1612</v>
      </c>
      <c r="F27" s="228"/>
      <c r="G27" s="229"/>
      <c r="H27" s="213"/>
      <c r="I27" s="166" t="str">
        <f t="shared" si="0"/>
        <v/>
      </c>
      <c r="J27" s="222"/>
      <c r="K27" s="222"/>
      <c r="L27" s="222"/>
      <c r="M27" s="222"/>
      <c r="N27" s="222"/>
      <c r="O27" s="428"/>
      <c r="P27" s="218" t="str">
        <f t="shared" si="1"/>
        <v xml:space="preserve"> 1</v>
      </c>
      <c r="Q27" s="217" t="str">
        <f t="shared" si="1"/>
        <v xml:space="preserve"> 2</v>
      </c>
      <c r="R27" s="217" t="str">
        <f t="shared" si="1"/>
        <v xml:space="preserve"> 3</v>
      </c>
      <c r="S27" s="217" t="str">
        <f t="shared" si="1"/>
        <v xml:space="preserve"> 4</v>
      </c>
      <c r="T27" s="218" t="str">
        <f>IF(ISERROR(VLOOKUP(P27,Entrees!$F$1:$G$7,2,FALSE())),"-","oui")</f>
        <v>-</v>
      </c>
      <c r="U27" s="217" t="str">
        <f>IF(ISERROR(VLOOKUP(Q27,Entrees!$F$1:$G$7,2,FALSE())),"-","oui")</f>
        <v>-</v>
      </c>
      <c r="V27" s="217" t="str">
        <f>IF(ISERROR(VLOOKUP(R27,Entrees!$F$1:$G$7,2,FALSE())),"-","oui")</f>
        <v>-</v>
      </c>
      <c r="W27" s="217" t="str">
        <f>IF(ISERROR(VLOOKUP(S27,Entrees!$F$1:$G$7,2,FALSE())),"-","oui")</f>
        <v>-</v>
      </c>
      <c r="X27" s="157"/>
    </row>
    <row r="28" spans="1:24">
      <c r="A28" s="228"/>
      <c r="B28" s="228"/>
      <c r="C28" s="228"/>
      <c r="D28" s="228">
        <v>8</v>
      </c>
      <c r="E28" s="229" t="s">
        <v>1613</v>
      </c>
      <c r="F28" s="228"/>
      <c r="G28" s="229"/>
      <c r="H28" s="213"/>
      <c r="I28" s="165" t="str">
        <f t="shared" si="0"/>
        <v/>
      </c>
      <c r="J28" s="222"/>
      <c r="K28" s="222"/>
      <c r="L28" s="222"/>
      <c r="M28" s="222"/>
      <c r="N28" s="222"/>
      <c r="O28" s="428"/>
      <c r="P28" s="218" t="str">
        <f t="shared" si="1"/>
        <v xml:space="preserve"> 1</v>
      </c>
      <c r="Q28" s="217" t="str">
        <f t="shared" si="1"/>
        <v xml:space="preserve"> 2</v>
      </c>
      <c r="R28" s="217" t="str">
        <f t="shared" si="1"/>
        <v xml:space="preserve"> 3</v>
      </c>
      <c r="S28" s="217" t="str">
        <f t="shared" si="1"/>
        <v xml:space="preserve"> 4</v>
      </c>
      <c r="T28" s="218" t="str">
        <f>IF(ISERROR(VLOOKUP(P28,Entrees!$F$1:$G$7,2,FALSE())),"-","oui")</f>
        <v>-</v>
      </c>
      <c r="U28" s="217" t="str">
        <f>IF(ISERROR(VLOOKUP(Q28,Entrees!$F$1:$G$7,2,FALSE())),"-","oui")</f>
        <v>-</v>
      </c>
      <c r="V28" s="217" t="str">
        <f>IF(ISERROR(VLOOKUP(R28,Entrees!$F$1:$G$7,2,FALSE())),"-","oui")</f>
        <v>-</v>
      </c>
      <c r="W28" s="217" t="str">
        <f>IF(ISERROR(VLOOKUP(S28,Entrees!$F$1:$G$7,2,FALSE())),"-","oui")</f>
        <v>-</v>
      </c>
      <c r="X28" s="157"/>
    </row>
    <row r="29" spans="1:24">
      <c r="A29" s="228"/>
      <c r="B29" s="228"/>
      <c r="C29" s="228"/>
      <c r="D29" s="228">
        <v>9</v>
      </c>
      <c r="E29" s="229" t="s">
        <v>1614</v>
      </c>
      <c r="F29" s="228"/>
      <c r="G29" s="229"/>
      <c r="H29" s="213"/>
      <c r="I29" s="165" t="str">
        <f t="shared" si="0"/>
        <v/>
      </c>
      <c r="J29" s="222"/>
      <c r="K29" s="222"/>
      <c r="L29" s="222"/>
      <c r="M29" s="222"/>
      <c r="N29" s="222"/>
      <c r="O29" s="428"/>
      <c r="P29" s="218" t="str">
        <f t="shared" si="1"/>
        <v xml:space="preserve"> 1</v>
      </c>
      <c r="Q29" s="217" t="str">
        <f t="shared" si="1"/>
        <v xml:space="preserve"> 2</v>
      </c>
      <c r="R29" s="217" t="str">
        <f t="shared" si="1"/>
        <v xml:space="preserve"> 3</v>
      </c>
      <c r="S29" s="217" t="str">
        <f t="shared" si="1"/>
        <v xml:space="preserve"> 4</v>
      </c>
      <c r="T29" s="218" t="str">
        <f>IF(ISERROR(VLOOKUP(P29,Entrees!$F$1:$G$7,2,FALSE())),"-","oui")</f>
        <v>-</v>
      </c>
      <c r="U29" s="217" t="str">
        <f>IF(ISERROR(VLOOKUP(Q29,Entrees!$F$1:$G$7,2,FALSE())),"-","oui")</f>
        <v>-</v>
      </c>
      <c r="V29" s="217" t="str">
        <f>IF(ISERROR(VLOOKUP(R29,Entrees!$F$1:$G$7,2,FALSE())),"-","oui")</f>
        <v>-</v>
      </c>
      <c r="W29" s="217" t="str">
        <f>IF(ISERROR(VLOOKUP(S29,Entrees!$F$1:$G$7,2,FALSE())),"-","oui")</f>
        <v>-</v>
      </c>
      <c r="X29" s="157"/>
    </row>
    <row r="30" spans="1:24">
      <c r="A30" s="228"/>
      <c r="B30" s="228"/>
      <c r="C30" s="228"/>
      <c r="D30" s="228">
        <v>10</v>
      </c>
      <c r="E30" s="229" t="s">
        <v>1606</v>
      </c>
      <c r="F30" s="228"/>
      <c r="G30" s="229"/>
      <c r="H30" s="213"/>
      <c r="I30" s="165" t="str">
        <f t="shared" si="0"/>
        <v/>
      </c>
      <c r="J30" s="222"/>
      <c r="K30" s="222"/>
      <c r="L30" s="222"/>
      <c r="M30" s="222"/>
      <c r="N30" s="222"/>
      <c r="O30" s="428"/>
      <c r="P30" s="218" t="str">
        <f t="shared" si="1"/>
        <v xml:space="preserve"> 1</v>
      </c>
      <c r="Q30" s="217" t="str">
        <f t="shared" si="1"/>
        <v xml:space="preserve"> 2</v>
      </c>
      <c r="R30" s="217" t="str">
        <f t="shared" si="1"/>
        <v xml:space="preserve"> 3</v>
      </c>
      <c r="S30" s="217" t="str">
        <f t="shared" si="1"/>
        <v xml:space="preserve"> 4</v>
      </c>
      <c r="T30" s="218" t="str">
        <f>IF(ISERROR(VLOOKUP(P30,Entrees!$F$1:$G$7,2,FALSE())),"-","oui")</f>
        <v>-</v>
      </c>
      <c r="U30" s="217" t="str">
        <f>IF(ISERROR(VLOOKUP(Q30,Entrees!$F$1:$G$7,2,FALSE())),"-","oui")</f>
        <v>-</v>
      </c>
      <c r="V30" s="217" t="str">
        <f>IF(ISERROR(VLOOKUP(R30,Entrees!$F$1:$G$7,2,FALSE())),"-","oui")</f>
        <v>-</v>
      </c>
      <c r="W30" s="217" t="str">
        <f>IF(ISERROR(VLOOKUP(S30,Entrees!$F$1:$G$7,2,FALSE())),"-","oui")</f>
        <v>-</v>
      </c>
      <c r="X30" s="157"/>
    </row>
    <row r="31" spans="1:24">
      <c r="A31" s="228"/>
      <c r="B31" s="228"/>
      <c r="C31" s="228"/>
      <c r="D31" s="228">
        <v>11</v>
      </c>
      <c r="E31" s="229" t="s">
        <v>1358</v>
      </c>
      <c r="F31" s="228"/>
      <c r="G31" s="229"/>
      <c r="H31" s="213"/>
      <c r="I31" s="165" t="str">
        <f t="shared" si="0"/>
        <v/>
      </c>
      <c r="J31" s="222"/>
      <c r="K31" s="222"/>
      <c r="L31" s="222"/>
      <c r="M31" s="222"/>
      <c r="N31" s="222"/>
      <c r="O31" s="428"/>
      <c r="P31" s="218" t="str">
        <f t="shared" si="1"/>
        <v xml:space="preserve"> 1</v>
      </c>
      <c r="Q31" s="217" t="str">
        <f t="shared" si="1"/>
        <v xml:space="preserve"> 2</v>
      </c>
      <c r="R31" s="217" t="str">
        <f t="shared" si="1"/>
        <v xml:space="preserve"> 3</v>
      </c>
      <c r="S31" s="217" t="str">
        <f t="shared" si="1"/>
        <v xml:space="preserve"> 4</v>
      </c>
      <c r="T31" s="218" t="str">
        <f>IF(ISERROR(VLOOKUP(P31,Entrees!$F$1:$G$7,2,FALSE())),"-","oui")</f>
        <v>-</v>
      </c>
      <c r="U31" s="217" t="str">
        <f>IF(ISERROR(VLOOKUP(Q31,Entrees!$F$1:$G$7,2,FALSE())),"-","oui")</f>
        <v>-</v>
      </c>
      <c r="V31" s="217" t="str">
        <f>IF(ISERROR(VLOOKUP(R31,Entrees!$F$1:$G$7,2,FALSE())),"-","oui")</f>
        <v>-</v>
      </c>
      <c r="W31" s="217" t="str">
        <f>IF(ISERROR(VLOOKUP(S31,Entrees!$F$1:$G$7,2,FALSE())),"-","oui")</f>
        <v>-</v>
      </c>
      <c r="X31" s="157"/>
    </row>
    <row r="32" spans="1:24">
      <c r="A32" s="228"/>
      <c r="B32" s="228"/>
      <c r="C32" s="228"/>
      <c r="D32" s="228">
        <v>12</v>
      </c>
      <c r="E32" s="229" t="s">
        <v>1360</v>
      </c>
      <c r="F32" s="228"/>
      <c r="G32" s="229"/>
      <c r="H32" s="213"/>
      <c r="I32" s="165" t="str">
        <f t="shared" si="0"/>
        <v/>
      </c>
      <c r="J32" s="222"/>
      <c r="K32" s="222"/>
      <c r="L32" s="222"/>
      <c r="M32" s="222"/>
      <c r="N32" s="222"/>
      <c r="O32" s="428"/>
      <c r="P32" s="218" t="str">
        <f t="shared" si="1"/>
        <v xml:space="preserve"> 1</v>
      </c>
      <c r="Q32" s="217" t="str">
        <f t="shared" si="1"/>
        <v xml:space="preserve"> 2</v>
      </c>
      <c r="R32" s="217" t="str">
        <f t="shared" si="1"/>
        <v xml:space="preserve"> 3</v>
      </c>
      <c r="S32" s="217" t="str">
        <f t="shared" si="1"/>
        <v xml:space="preserve"> 4</v>
      </c>
      <c r="T32" s="218" t="str">
        <f>IF(ISERROR(VLOOKUP(P32,Entrees!$F$1:$G$7,2,FALSE())),"-","oui")</f>
        <v>-</v>
      </c>
      <c r="U32" s="217" t="str">
        <f>IF(ISERROR(VLOOKUP(Q32,Entrees!$F$1:$G$7,2,FALSE())),"-","oui")</f>
        <v>-</v>
      </c>
      <c r="V32" s="217" t="str">
        <f>IF(ISERROR(VLOOKUP(R32,Entrees!$F$1:$G$7,2,FALSE())),"-","oui")</f>
        <v>-</v>
      </c>
      <c r="W32" s="217" t="str">
        <f>IF(ISERROR(VLOOKUP(S32,Entrees!$F$1:$G$7,2,FALSE())),"-","oui")</f>
        <v>-</v>
      </c>
      <c r="X32" s="157"/>
    </row>
    <row r="33" spans="1:24">
      <c r="A33" s="228"/>
      <c r="B33" s="228"/>
      <c r="C33" s="228"/>
      <c r="D33" s="228">
        <v>13</v>
      </c>
      <c r="E33" s="229" t="s">
        <v>1363</v>
      </c>
      <c r="F33" s="228"/>
      <c r="G33" s="229"/>
      <c r="H33" s="213"/>
      <c r="I33" s="165" t="str">
        <f t="shared" si="0"/>
        <v/>
      </c>
      <c r="J33" s="222"/>
      <c r="K33" s="222"/>
      <c r="L33" s="222"/>
      <c r="M33" s="222"/>
      <c r="N33" s="222"/>
      <c r="O33" s="428"/>
      <c r="P33" s="218" t="str">
        <f t="shared" si="1"/>
        <v xml:space="preserve"> 1</v>
      </c>
      <c r="Q33" s="217" t="str">
        <f t="shared" si="1"/>
        <v xml:space="preserve"> 2</v>
      </c>
      <c r="R33" s="217" t="str">
        <f t="shared" si="1"/>
        <v xml:space="preserve"> 3</v>
      </c>
      <c r="S33" s="217" t="str">
        <f t="shared" si="1"/>
        <v xml:space="preserve"> 4</v>
      </c>
      <c r="T33" s="218" t="str">
        <f>IF(ISERROR(VLOOKUP(P33,Entrees!$F$1:$G$7,2,FALSE())),"-","oui")</f>
        <v>-</v>
      </c>
      <c r="U33" s="217" t="str">
        <f>IF(ISERROR(VLOOKUP(Q33,Entrees!$F$1:$G$7,2,FALSE())),"-","oui")</f>
        <v>-</v>
      </c>
      <c r="V33" s="217" t="str">
        <f>IF(ISERROR(VLOOKUP(R33,Entrees!$F$1:$G$7,2,FALSE())),"-","oui")</f>
        <v>-</v>
      </c>
      <c r="W33" s="217" t="str">
        <f>IF(ISERROR(VLOOKUP(S33,Entrees!$F$1:$G$7,2,FALSE())),"-","oui")</f>
        <v>-</v>
      </c>
      <c r="X33" s="157"/>
    </row>
    <row r="34" spans="1:24">
      <c r="A34" s="228"/>
      <c r="B34" s="228"/>
      <c r="C34" s="228"/>
      <c r="D34" s="228">
        <v>14</v>
      </c>
      <c r="E34" s="229" t="s">
        <v>1366</v>
      </c>
      <c r="F34" s="228"/>
      <c r="G34" s="229"/>
      <c r="H34" s="213"/>
      <c r="I34" s="165" t="str">
        <f t="shared" si="0"/>
        <v/>
      </c>
      <c r="J34" s="222"/>
      <c r="K34" s="222"/>
      <c r="L34" s="222"/>
      <c r="M34" s="222"/>
      <c r="N34" s="222"/>
      <c r="O34" s="428"/>
      <c r="P34" s="218" t="str">
        <f t="shared" si="1"/>
        <v xml:space="preserve"> 1</v>
      </c>
      <c r="Q34" s="217" t="str">
        <f t="shared" si="1"/>
        <v xml:space="preserve"> 2</v>
      </c>
      <c r="R34" s="217" t="str">
        <f t="shared" si="1"/>
        <v xml:space="preserve"> 3</v>
      </c>
      <c r="S34" s="217" t="str">
        <f t="shared" si="1"/>
        <v xml:space="preserve"> 4</v>
      </c>
      <c r="T34" s="218" t="str">
        <f>IF(ISERROR(VLOOKUP(P34,Entrees!$F$1:$G$7,2,FALSE())),"-","oui")</f>
        <v>-</v>
      </c>
      <c r="U34" s="217" t="str">
        <f>IF(ISERROR(VLOOKUP(Q34,Entrees!$F$1:$G$7,2,FALSE())),"-","oui")</f>
        <v>-</v>
      </c>
      <c r="V34" s="217" t="str">
        <f>IF(ISERROR(VLOOKUP(R34,Entrees!$F$1:$G$7,2,FALSE())),"-","oui")</f>
        <v>-</v>
      </c>
      <c r="W34" s="217" t="str">
        <f>IF(ISERROR(VLOOKUP(S34,Entrees!$F$1:$G$7,2,FALSE())),"-","oui")</f>
        <v>-</v>
      </c>
      <c r="X34" s="157"/>
    </row>
    <row r="35" spans="1:24">
      <c r="A35" s="230"/>
      <c r="B35" s="230"/>
      <c r="C35" s="230"/>
      <c r="D35" s="230">
        <v>15</v>
      </c>
      <c r="E35" s="231" t="s">
        <v>1563</v>
      </c>
      <c r="F35" s="230"/>
      <c r="G35" s="231"/>
      <c r="H35" s="214"/>
      <c r="I35" s="167" t="str">
        <f t="shared" si="0"/>
        <v/>
      </c>
      <c r="J35" s="223"/>
      <c r="K35" s="223"/>
      <c r="L35" s="223"/>
      <c r="M35" s="223"/>
      <c r="N35" s="223"/>
      <c r="O35" s="429"/>
      <c r="P35" s="220" t="str">
        <f t="shared" si="1"/>
        <v xml:space="preserve"> 1</v>
      </c>
      <c r="Q35" s="219" t="str">
        <f t="shared" si="1"/>
        <v xml:space="preserve"> 2</v>
      </c>
      <c r="R35" s="219" t="str">
        <f t="shared" si="1"/>
        <v xml:space="preserve"> 3</v>
      </c>
      <c r="S35" s="219" t="str">
        <f t="shared" si="1"/>
        <v xml:space="preserve"> 4</v>
      </c>
      <c r="T35" s="220" t="str">
        <f>IF(ISERROR(VLOOKUP(P35,Entrees!$F$1:$G$7,2,FALSE())),"-","oui")</f>
        <v>-</v>
      </c>
      <c r="U35" s="219" t="str">
        <f>IF(ISERROR(VLOOKUP(Q35,Entrees!$F$1:$G$7,2,FALSE())),"-","oui")</f>
        <v>-</v>
      </c>
      <c r="V35" s="219" t="str">
        <f>IF(ISERROR(VLOOKUP(R35,Entrees!$F$1:$G$7,2,FALSE())),"-","oui")</f>
        <v>-</v>
      </c>
      <c r="W35" s="219" t="str">
        <f>IF(ISERROR(VLOOKUP(S35,Entrees!$F$1:$G$7,2,FALSE())),"-","oui")</f>
        <v>-</v>
      </c>
      <c r="X35" s="157"/>
    </row>
    <row r="36" spans="1:24">
      <c r="A36" s="235"/>
      <c r="B36" s="235"/>
      <c r="C36" s="235"/>
      <c r="D36" s="235">
        <v>16</v>
      </c>
      <c r="E36" s="236" t="s">
        <v>1566</v>
      </c>
      <c r="F36" s="235" t="s">
        <v>1567</v>
      </c>
      <c r="G36" s="236" t="s">
        <v>1501</v>
      </c>
      <c r="H36" s="237" t="str">
        <f t="shared" ref="H36:H45" si="2">G36</f>
        <v>Vide1</v>
      </c>
      <c r="I36" s="143" t="str">
        <f t="shared" si="0"/>
        <v>Vide1</v>
      </c>
      <c r="J36" s="222"/>
      <c r="K36" s="222"/>
      <c r="L36" s="222"/>
      <c r="M36" s="222"/>
      <c r="N36" s="222"/>
      <c r="O36" s="430"/>
      <c r="P36" s="237" t="str">
        <f t="shared" si="1"/>
        <v>Vide1 1</v>
      </c>
      <c r="Q36" s="245" t="str">
        <f t="shared" si="1"/>
        <v>Vide1 2</v>
      </c>
      <c r="R36" s="245" t="str">
        <f t="shared" si="1"/>
        <v>Vide1 3</v>
      </c>
      <c r="S36" s="245" t="str">
        <f t="shared" si="1"/>
        <v>Vide1 4</v>
      </c>
      <c r="T36" s="237" t="str">
        <f>IF(ISERROR(VLOOKUP(P36,Entrees!$F$1:$G$7,2,FALSE())),"-","oui")</f>
        <v>-</v>
      </c>
      <c r="U36" s="245" t="str">
        <f>IF(ISERROR(VLOOKUP(Q36,Entrees!$F$1:$G$7,2,FALSE())),"-","oui")</f>
        <v>-</v>
      </c>
      <c r="V36" s="245" t="str">
        <f>IF(ISERROR(VLOOKUP(R36,Entrees!$F$1:$G$7,2,FALSE())),"-","oui")</f>
        <v>-</v>
      </c>
      <c r="W36" s="245" t="str">
        <f>IF(ISERROR(VLOOKUP(S36,Entrees!$F$1:$G$7,2,FALSE())),"-","oui")</f>
        <v>-</v>
      </c>
      <c r="X36" s="157"/>
    </row>
    <row r="37" spans="1:24">
      <c r="A37" s="235"/>
      <c r="B37" s="235"/>
      <c r="C37" s="235"/>
      <c r="D37" s="235">
        <v>17</v>
      </c>
      <c r="E37" s="236" t="s">
        <v>1569</v>
      </c>
      <c r="F37" s="235" t="s">
        <v>1567</v>
      </c>
      <c r="G37" s="236" t="s">
        <v>906</v>
      </c>
      <c r="H37" s="237" t="str">
        <f t="shared" si="2"/>
        <v>Vide2</v>
      </c>
      <c r="I37" s="143" t="str">
        <f t="shared" si="0"/>
        <v>Vide2</v>
      </c>
      <c r="J37" s="222"/>
      <c r="K37" s="222"/>
      <c r="L37" s="222"/>
      <c r="M37" s="222"/>
      <c r="N37" s="222"/>
      <c r="O37" s="430"/>
      <c r="P37" s="237" t="str">
        <f t="shared" si="1"/>
        <v>Vide2 1</v>
      </c>
      <c r="Q37" s="245" t="str">
        <f t="shared" si="1"/>
        <v>Vide2 2</v>
      </c>
      <c r="R37" s="245" t="str">
        <f t="shared" si="1"/>
        <v>Vide2 3</v>
      </c>
      <c r="S37" s="245" t="str">
        <f t="shared" si="1"/>
        <v>Vide2 4</v>
      </c>
      <c r="T37" s="237" t="str">
        <f>IF(ISERROR(VLOOKUP(P37,Entrees!$F$1:$G$7,2,FALSE())),"-","oui")</f>
        <v>-</v>
      </c>
      <c r="U37" s="245" t="str">
        <f>IF(ISERROR(VLOOKUP(Q37,Entrees!$F$1:$G$7,2,FALSE())),"-","oui")</f>
        <v>-</v>
      </c>
      <c r="V37" s="245" t="str">
        <f>IF(ISERROR(VLOOKUP(R37,Entrees!$F$1:$G$7,2,FALSE())),"-","oui")</f>
        <v>-</v>
      </c>
      <c r="W37" s="245" t="str">
        <f>IF(ISERROR(VLOOKUP(S37,Entrees!$F$1:$G$7,2,FALSE())),"-","oui")</f>
        <v>-</v>
      </c>
      <c r="X37" s="157"/>
    </row>
    <row r="38" spans="1:24">
      <c r="A38" s="235"/>
      <c r="B38" s="235"/>
      <c r="C38" s="235"/>
      <c r="D38" s="235">
        <v>18</v>
      </c>
      <c r="E38" s="236" t="s">
        <v>1734</v>
      </c>
      <c r="F38" s="235" t="s">
        <v>1567</v>
      </c>
      <c r="G38" s="236" t="s">
        <v>908</v>
      </c>
      <c r="H38" s="237" t="str">
        <f t="shared" si="2"/>
        <v>Vide3</v>
      </c>
      <c r="I38" s="143" t="str">
        <f t="shared" si="0"/>
        <v>Vide3</v>
      </c>
      <c r="J38" s="222"/>
      <c r="K38" s="222"/>
      <c r="L38" s="222"/>
      <c r="M38" s="222"/>
      <c r="N38" s="222"/>
      <c r="O38" s="430"/>
      <c r="P38" s="237" t="str">
        <f t="shared" si="1"/>
        <v>Vide3 1</v>
      </c>
      <c r="Q38" s="245" t="str">
        <f t="shared" si="1"/>
        <v>Vide3 2</v>
      </c>
      <c r="R38" s="245" t="str">
        <f t="shared" si="1"/>
        <v>Vide3 3</v>
      </c>
      <c r="S38" s="245" t="str">
        <f t="shared" si="1"/>
        <v>Vide3 4</v>
      </c>
      <c r="T38" s="237" t="str">
        <f>IF(ISERROR(VLOOKUP(P38,Entrees!$F$1:$G$7,2,FALSE())),"-","oui")</f>
        <v>-</v>
      </c>
      <c r="U38" s="245" t="str">
        <f>IF(ISERROR(VLOOKUP(Q38,Entrees!$F$1:$G$7,2,FALSE())),"-","oui")</f>
        <v>-</v>
      </c>
      <c r="V38" s="245" t="str">
        <f>IF(ISERROR(VLOOKUP(R38,Entrees!$F$1:$G$7,2,FALSE())),"-","oui")</f>
        <v>-</v>
      </c>
      <c r="W38" s="245" t="str">
        <f>IF(ISERROR(VLOOKUP(S38,Entrees!$F$1:$G$7,2,FALSE())),"-","oui")</f>
        <v>-</v>
      </c>
      <c r="X38" s="157"/>
    </row>
    <row r="39" spans="1:24">
      <c r="A39" s="235"/>
      <c r="B39" s="235"/>
      <c r="C39" s="235"/>
      <c r="D39" s="235">
        <v>19</v>
      </c>
      <c r="E39" s="236" t="s">
        <v>1736</v>
      </c>
      <c r="F39" s="235" t="s">
        <v>1567</v>
      </c>
      <c r="G39" s="236" t="s">
        <v>1737</v>
      </c>
      <c r="H39" s="237" t="str">
        <f t="shared" si="2"/>
        <v>Vide4</v>
      </c>
      <c r="I39" s="143" t="str">
        <f t="shared" si="0"/>
        <v>Vide4</v>
      </c>
      <c r="J39" s="222"/>
      <c r="K39" s="222"/>
      <c r="L39" s="222"/>
      <c r="M39" s="222"/>
      <c r="N39" s="222"/>
      <c r="O39" s="430"/>
      <c r="P39" s="237" t="str">
        <f t="shared" si="1"/>
        <v>Vide4 1</v>
      </c>
      <c r="Q39" s="245" t="str">
        <f t="shared" si="1"/>
        <v>Vide4 2</v>
      </c>
      <c r="R39" s="245" t="str">
        <f t="shared" si="1"/>
        <v>Vide4 3</v>
      </c>
      <c r="S39" s="245" t="str">
        <f t="shared" si="1"/>
        <v>Vide4 4</v>
      </c>
      <c r="T39" s="237" t="str">
        <f>IF(ISERROR(VLOOKUP(P39,Entrees!$F$1:$G$7,2,FALSE())),"-","oui")</f>
        <v>-</v>
      </c>
      <c r="U39" s="245" t="str">
        <f>IF(ISERROR(VLOOKUP(Q39,Entrees!$F$1:$G$7,2,FALSE())),"-","oui")</f>
        <v>-</v>
      </c>
      <c r="V39" s="245" t="str">
        <f>IF(ISERROR(VLOOKUP(R39,Entrees!$F$1:$G$7,2,FALSE())),"-","oui")</f>
        <v>-</v>
      </c>
      <c r="W39" s="245" t="str">
        <f>IF(ISERROR(VLOOKUP(S39,Entrees!$F$1:$G$7,2,FALSE())),"-","oui")</f>
        <v>-</v>
      </c>
      <c r="X39" s="157"/>
    </row>
    <row r="40" spans="1:24">
      <c r="A40" s="235"/>
      <c r="B40" s="235"/>
      <c r="C40" s="235"/>
      <c r="D40" s="235">
        <v>20</v>
      </c>
      <c r="E40" s="236" t="s">
        <v>914</v>
      </c>
      <c r="F40" s="235" t="s">
        <v>1567</v>
      </c>
      <c r="G40" s="236" t="s">
        <v>915</v>
      </c>
      <c r="H40" s="237" t="str">
        <f t="shared" si="2"/>
        <v>Vide5</v>
      </c>
      <c r="I40" s="143" t="str">
        <f t="shared" si="0"/>
        <v>Vide5</v>
      </c>
      <c r="J40" s="222"/>
      <c r="K40" s="222"/>
      <c r="L40" s="222"/>
      <c r="M40" s="222"/>
      <c r="N40" s="222"/>
      <c r="O40" s="430"/>
      <c r="P40" s="237" t="str">
        <f t="shared" si="1"/>
        <v>Vide5 1</v>
      </c>
      <c r="Q40" s="245" t="str">
        <f t="shared" si="1"/>
        <v>Vide5 2</v>
      </c>
      <c r="R40" s="245" t="str">
        <f t="shared" si="1"/>
        <v>Vide5 3</v>
      </c>
      <c r="S40" s="245" t="str">
        <f t="shared" si="1"/>
        <v>Vide5 4</v>
      </c>
      <c r="T40" s="237" t="str">
        <f>IF(ISERROR(VLOOKUP(P40,Entrees!$F$1:$G$7,2,FALSE())),"-","oui")</f>
        <v>-</v>
      </c>
      <c r="U40" s="245" t="str">
        <f>IF(ISERROR(VLOOKUP(Q40,Entrees!$F$1:$G$7,2,FALSE())),"-","oui")</f>
        <v>-</v>
      </c>
      <c r="V40" s="245" t="str">
        <f>IF(ISERROR(VLOOKUP(R40,Entrees!$F$1:$G$7,2,FALSE())),"-","oui")</f>
        <v>-</v>
      </c>
      <c r="W40" s="245" t="str">
        <f>IF(ISERROR(VLOOKUP(S40,Entrees!$F$1:$G$7,2,FALSE())),"-","oui")</f>
        <v>-</v>
      </c>
      <c r="X40" s="157"/>
    </row>
    <row r="41" spans="1:24">
      <c r="A41" s="238"/>
      <c r="B41" s="238"/>
      <c r="C41" s="238"/>
      <c r="D41" s="238">
        <v>21</v>
      </c>
      <c r="E41" s="239" t="s">
        <v>1100</v>
      </c>
      <c r="F41" s="238" t="s">
        <v>1567</v>
      </c>
      <c r="G41" s="239" t="s">
        <v>1100</v>
      </c>
      <c r="H41" s="240" t="str">
        <f t="shared" si="2"/>
        <v>OT_1</v>
      </c>
      <c r="I41" s="169" t="str">
        <f t="shared" si="0"/>
        <v>OT_1</v>
      </c>
      <c r="J41" s="221"/>
      <c r="K41" s="221"/>
      <c r="L41" s="221"/>
      <c r="M41" s="221"/>
      <c r="N41" s="221"/>
      <c r="O41" s="431"/>
      <c r="P41" s="240" t="str">
        <f t="shared" si="1"/>
        <v>OT_1 1</v>
      </c>
      <c r="Q41" s="246" t="str">
        <f t="shared" si="1"/>
        <v>OT_1 2</v>
      </c>
      <c r="R41" s="246" t="str">
        <f t="shared" si="1"/>
        <v>OT_1 3</v>
      </c>
      <c r="S41" s="246" t="str">
        <f t="shared" si="1"/>
        <v>OT_1 4</v>
      </c>
      <c r="T41" s="240" t="str">
        <f>IF(ISERROR(VLOOKUP(P41,Entrees!$F$1:$G$7,2,FALSE())),"-","oui")</f>
        <v>-</v>
      </c>
      <c r="U41" s="246" t="str">
        <f>IF(ISERROR(VLOOKUP(Q41,Entrees!$F$1:$G$7,2,FALSE())),"-","oui")</f>
        <v>-</v>
      </c>
      <c r="V41" s="246" t="str">
        <f>IF(ISERROR(VLOOKUP(R41,Entrees!$F$1:$G$7,2,FALSE())),"-","oui")</f>
        <v>-</v>
      </c>
      <c r="W41" s="246" t="str">
        <f>IF(ISERROR(VLOOKUP(S41,Entrees!$F$1:$G$7,2,FALSE())),"-","oui")</f>
        <v>-</v>
      </c>
      <c r="X41" s="157"/>
    </row>
    <row r="42" spans="1:24">
      <c r="A42" s="235"/>
      <c r="B42" s="235"/>
      <c r="C42" s="235"/>
      <c r="D42" s="235">
        <v>22</v>
      </c>
      <c r="E42" s="236" t="s">
        <v>1101</v>
      </c>
      <c r="F42" s="235" t="s">
        <v>1567</v>
      </c>
      <c r="G42" s="236" t="s">
        <v>1101</v>
      </c>
      <c r="H42" s="237" t="str">
        <f t="shared" si="2"/>
        <v>OT_2</v>
      </c>
      <c r="I42" s="143" t="str">
        <f t="shared" si="0"/>
        <v>OT_2</v>
      </c>
      <c r="J42" s="222"/>
      <c r="K42" s="222"/>
      <c r="L42" s="222"/>
      <c r="M42" s="222"/>
      <c r="N42" s="222"/>
      <c r="O42" s="430"/>
      <c r="P42" s="237" t="str">
        <f t="shared" si="1"/>
        <v>OT_2 1</v>
      </c>
      <c r="Q42" s="245" t="str">
        <f t="shared" si="1"/>
        <v>OT_2 2</v>
      </c>
      <c r="R42" s="245" t="str">
        <f t="shared" si="1"/>
        <v>OT_2 3</v>
      </c>
      <c r="S42" s="245" t="str">
        <f t="shared" si="1"/>
        <v>OT_2 4</v>
      </c>
      <c r="T42" s="237" t="str">
        <f>IF(ISERROR(VLOOKUP(P42,Entrees!$F$1:$G$7,2,FALSE())),"-","oui")</f>
        <v>-</v>
      </c>
      <c r="U42" s="245" t="str">
        <f>IF(ISERROR(VLOOKUP(Q42,Entrees!$F$1:$G$7,2,FALSE())),"-","oui")</f>
        <v>-</v>
      </c>
      <c r="V42" s="245" t="str">
        <f>IF(ISERROR(VLOOKUP(R42,Entrees!$F$1:$G$7,2,FALSE())),"-","oui")</f>
        <v>-</v>
      </c>
      <c r="W42" s="245" t="str">
        <f>IF(ISERROR(VLOOKUP(S42,Entrees!$F$1:$G$7,2,FALSE())),"-","oui")</f>
        <v>-</v>
      </c>
      <c r="X42" s="157"/>
    </row>
    <row r="43" spans="1:24">
      <c r="A43" s="235"/>
      <c r="B43" s="235"/>
      <c r="C43" s="235"/>
      <c r="D43" s="235">
        <v>23</v>
      </c>
      <c r="E43" s="236" t="s">
        <v>1301</v>
      </c>
      <c r="F43" s="235" t="s">
        <v>1567</v>
      </c>
      <c r="G43" s="236" t="s">
        <v>1301</v>
      </c>
      <c r="H43" s="237" t="str">
        <f t="shared" si="2"/>
        <v>OT_3</v>
      </c>
      <c r="I43" s="143" t="str">
        <f t="shared" si="0"/>
        <v>OT_3</v>
      </c>
      <c r="J43" s="222"/>
      <c r="K43" s="222"/>
      <c r="L43" s="222"/>
      <c r="M43" s="222"/>
      <c r="N43" s="222"/>
      <c r="O43" s="430"/>
      <c r="P43" s="237" t="str">
        <f t="shared" si="1"/>
        <v>OT_3 1</v>
      </c>
      <c r="Q43" s="245" t="str">
        <f t="shared" si="1"/>
        <v>OT_3 2</v>
      </c>
      <c r="R43" s="245" t="str">
        <f t="shared" si="1"/>
        <v>OT_3 3</v>
      </c>
      <c r="S43" s="245" t="str">
        <f t="shared" si="1"/>
        <v>OT_3 4</v>
      </c>
      <c r="T43" s="237" t="str">
        <f>IF(ISERROR(VLOOKUP(P43,Entrees!$F$1:$G$7,2,FALSE())),"-","oui")</f>
        <v>-</v>
      </c>
      <c r="U43" s="245" t="str">
        <f>IF(ISERROR(VLOOKUP(Q43,Entrees!$F$1:$G$7,2,FALSE())),"-","oui")</f>
        <v>-</v>
      </c>
      <c r="V43" s="245" t="str">
        <f>IF(ISERROR(VLOOKUP(R43,Entrees!$F$1:$G$7,2,FALSE())),"-","oui")</f>
        <v>-</v>
      </c>
      <c r="W43" s="245" t="str">
        <f>IF(ISERROR(VLOOKUP(S43,Entrees!$F$1:$G$7,2,FALSE())),"-","oui")</f>
        <v>-</v>
      </c>
      <c r="X43" s="157"/>
    </row>
    <row r="44" spans="1:24">
      <c r="A44" s="235"/>
      <c r="B44" s="235"/>
      <c r="C44" s="235"/>
      <c r="D44" s="235">
        <v>24</v>
      </c>
      <c r="E44" s="236" t="s">
        <v>1302</v>
      </c>
      <c r="F44" s="235" t="s">
        <v>1567</v>
      </c>
      <c r="G44" s="236" t="s">
        <v>1302</v>
      </c>
      <c r="H44" s="237" t="str">
        <f t="shared" si="2"/>
        <v>OT_4</v>
      </c>
      <c r="I44" s="143" t="str">
        <f t="shared" si="0"/>
        <v>OT_4</v>
      </c>
      <c r="J44" s="222"/>
      <c r="K44" s="222"/>
      <c r="L44" s="222"/>
      <c r="M44" s="222"/>
      <c r="N44" s="222"/>
      <c r="O44" s="430"/>
      <c r="P44" s="237" t="str">
        <f t="shared" si="1"/>
        <v>OT_4 1</v>
      </c>
      <c r="Q44" s="245" t="str">
        <f t="shared" si="1"/>
        <v>OT_4 2</v>
      </c>
      <c r="R44" s="245" t="str">
        <f t="shared" si="1"/>
        <v>OT_4 3</v>
      </c>
      <c r="S44" s="245" t="str">
        <f t="shared" si="1"/>
        <v>OT_4 4</v>
      </c>
      <c r="T44" s="237" t="str">
        <f>IF(ISERROR(VLOOKUP(P44,Entrees!$F$1:$G$7,2,FALSE())),"-","oui")</f>
        <v>-</v>
      </c>
      <c r="U44" s="245" t="str">
        <f>IF(ISERROR(VLOOKUP(Q44,Entrees!$F$1:$G$7,2,FALSE())),"-","oui")</f>
        <v>-</v>
      </c>
      <c r="V44" s="245" t="str">
        <f>IF(ISERROR(VLOOKUP(R44,Entrees!$F$1:$G$7,2,FALSE())),"-","oui")</f>
        <v>-</v>
      </c>
      <c r="W44" s="245" t="str">
        <f>IF(ISERROR(VLOOKUP(S44,Entrees!$F$1:$G$7,2,FALSE())),"-","oui")</f>
        <v>-</v>
      </c>
      <c r="X44" s="157"/>
    </row>
    <row r="45" spans="1:24">
      <c r="A45" s="241"/>
      <c r="B45" s="241"/>
      <c r="C45" s="241"/>
      <c r="D45" s="241">
        <v>25</v>
      </c>
      <c r="E45" s="242" t="s">
        <v>1303</v>
      </c>
      <c r="F45" s="241" t="s">
        <v>1567</v>
      </c>
      <c r="G45" s="243" t="s">
        <v>1303</v>
      </c>
      <c r="H45" s="244" t="str">
        <f t="shared" si="2"/>
        <v>OT_5</v>
      </c>
      <c r="I45" s="144" t="str">
        <f t="shared" si="0"/>
        <v>OT_5</v>
      </c>
      <c r="J45" s="247"/>
      <c r="K45" s="247"/>
      <c r="L45" s="247"/>
      <c r="M45" s="247"/>
      <c r="N45" s="247"/>
      <c r="O45" s="432"/>
      <c r="P45" s="244" t="str">
        <f t="shared" si="1"/>
        <v>OT_5 1</v>
      </c>
      <c r="Q45" s="243" t="str">
        <f t="shared" si="1"/>
        <v>OT_5 2</v>
      </c>
      <c r="R45" s="243" t="str">
        <f t="shared" si="1"/>
        <v>OT_5 3</v>
      </c>
      <c r="S45" s="243" t="str">
        <f t="shared" si="1"/>
        <v>OT_5 4</v>
      </c>
      <c r="T45" s="244" t="str">
        <f>IF(ISERROR(VLOOKUP(P45,Entrees!$F$1:$G$7,2,FALSE())),"-","oui")</f>
        <v>-</v>
      </c>
      <c r="U45" s="243" t="str">
        <f>IF(ISERROR(VLOOKUP(Q45,Entrees!$F$1:$G$7,2,FALSE())),"-","oui")</f>
        <v>-</v>
      </c>
      <c r="V45" s="243" t="str">
        <f>IF(ISERROR(VLOOKUP(R45,Entrees!$F$1:$G$7,2,FALSE())),"-","oui")</f>
        <v>-</v>
      </c>
      <c r="W45" s="243" t="str">
        <f>IF(ISERROR(VLOOKUP(S45,Entrees!$F$1:$G$7,2,FALSE())),"-","oui")</f>
        <v>-</v>
      </c>
      <c r="X45" s="157"/>
    </row>
    <row r="46" spans="1:24">
      <c r="A46" s="158"/>
      <c r="B46" s="158"/>
      <c r="C46" s="158"/>
      <c r="D46" s="158"/>
      <c r="E46" s="158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</row>
    <row r="47" spans="1:24">
      <c r="A47" s="158"/>
      <c r="B47" s="158"/>
      <c r="C47" s="158"/>
      <c r="D47" s="158"/>
      <c r="E47" s="158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</row>
    <row r="48" spans="1:24">
      <c r="A48" s="158"/>
      <c r="B48" s="158"/>
      <c r="C48" s="158"/>
      <c r="D48" s="158"/>
      <c r="E48" s="158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</row>
    <row r="49" spans="1:24">
      <c r="A49" s="158"/>
      <c r="B49" s="158"/>
      <c r="C49" s="158"/>
      <c r="D49" s="158"/>
      <c r="E49" s="158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</row>
    <row r="50" spans="1:24">
      <c r="A50" s="158"/>
      <c r="B50" s="158"/>
      <c r="C50" s="158"/>
      <c r="D50" s="158"/>
      <c r="E50" s="158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</row>
    <row r="51" spans="1:24">
      <c r="A51" s="158"/>
      <c r="B51" s="158"/>
      <c r="C51" s="158"/>
      <c r="D51" s="158"/>
      <c r="E51" s="158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</row>
    <row r="52" spans="1:24">
      <c r="A52" s="158"/>
      <c r="B52" s="158"/>
      <c r="C52" s="158"/>
      <c r="D52" s="158"/>
      <c r="E52" s="158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</row>
    <row r="53" spans="1:24">
      <c r="A53" s="158"/>
      <c r="B53" s="158"/>
      <c r="C53" s="158"/>
      <c r="D53" s="158"/>
      <c r="E53" s="158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</row>
    <row r="54" spans="1:24">
      <c r="A54" s="158"/>
      <c r="B54" s="158"/>
      <c r="C54" s="158"/>
      <c r="D54" s="158"/>
      <c r="E54" s="158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</row>
    <row r="55" spans="1:24">
      <c r="A55" s="158"/>
      <c r="B55" s="158"/>
      <c r="C55" s="158"/>
      <c r="D55" s="158"/>
      <c r="E55" s="158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</row>
    <row r="56" spans="1:24">
      <c r="A56" s="158"/>
      <c r="B56" s="158"/>
      <c r="C56" s="158"/>
      <c r="D56" s="158"/>
      <c r="E56" s="158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</row>
    <row r="57" spans="1:24">
      <c r="A57" s="158"/>
      <c r="B57" s="158"/>
      <c r="C57" s="158"/>
      <c r="D57" s="158"/>
      <c r="E57" s="158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</row>
    <row r="58" spans="1:24">
      <c r="A58" s="158"/>
      <c r="B58" s="158"/>
      <c r="C58" s="158"/>
      <c r="D58" s="158"/>
      <c r="E58" s="158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</row>
    <row r="59" spans="1:24">
      <c r="A59" s="158"/>
      <c r="B59" s="158"/>
      <c r="C59" s="158"/>
      <c r="D59" s="158"/>
      <c r="E59" s="158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</row>
    <row r="60" spans="1:24">
      <c r="A60" s="158"/>
      <c r="B60" s="158"/>
      <c r="C60" s="158"/>
      <c r="D60" s="158"/>
      <c r="E60" s="158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</row>
    <row r="61" spans="1:24">
      <c r="A61" s="116"/>
      <c r="B61" s="116"/>
      <c r="C61" s="116"/>
      <c r="D61" s="116"/>
      <c r="E61" s="116"/>
    </row>
    <row r="62" spans="1:24">
      <c r="A62" s="116"/>
      <c r="B62" s="116"/>
      <c r="C62" s="116"/>
      <c r="D62" s="116"/>
      <c r="E62" s="116"/>
    </row>
    <row r="63" spans="1:24">
      <c r="A63" s="116"/>
      <c r="B63" s="116"/>
      <c r="C63" s="116"/>
      <c r="D63" s="116"/>
      <c r="E63" s="116"/>
    </row>
    <row r="64" spans="1:24">
      <c r="A64" s="116"/>
      <c r="B64" s="116"/>
      <c r="C64" s="116"/>
      <c r="D64" s="116"/>
      <c r="E64" s="116"/>
    </row>
    <row r="65" spans="1:5">
      <c r="A65" s="116"/>
      <c r="B65" s="116"/>
      <c r="C65" s="116"/>
      <c r="D65" s="116"/>
      <c r="E65" s="116"/>
    </row>
    <row r="66" spans="1:5">
      <c r="A66" s="116"/>
      <c r="B66" s="116"/>
      <c r="C66" s="116"/>
      <c r="D66" s="116"/>
      <c r="E66" s="116"/>
    </row>
    <row r="67" spans="1:5">
      <c r="A67" s="116"/>
      <c r="B67" s="116"/>
      <c r="C67" s="116"/>
      <c r="D67" s="116"/>
      <c r="E67" s="116"/>
    </row>
    <row r="68" spans="1:5">
      <c r="A68" s="116"/>
      <c r="B68" s="116"/>
      <c r="C68" s="116"/>
      <c r="D68" s="116"/>
      <c r="E68" s="116"/>
    </row>
    <row r="69" spans="1:5">
      <c r="A69" s="116"/>
      <c r="B69" s="116"/>
      <c r="C69" s="116"/>
      <c r="D69" s="116"/>
      <c r="E69" s="116"/>
    </row>
    <row r="70" spans="1:5">
      <c r="A70" s="116"/>
      <c r="B70" s="116"/>
      <c r="C70" s="116"/>
      <c r="D70" s="116"/>
      <c r="E70" s="116"/>
    </row>
    <row r="71" spans="1:5">
      <c r="A71" s="116"/>
      <c r="B71" s="116"/>
      <c r="C71" s="116"/>
      <c r="D71" s="116"/>
      <c r="E71" s="116"/>
    </row>
    <row r="72" spans="1:5">
      <c r="A72" s="116"/>
      <c r="B72" s="116"/>
      <c r="C72" s="116"/>
      <c r="D72" s="116"/>
      <c r="E72" s="116"/>
    </row>
    <row r="73" spans="1:5">
      <c r="A73" s="116"/>
      <c r="B73" s="116"/>
      <c r="C73" s="116"/>
      <c r="D73" s="116"/>
      <c r="E73" s="116"/>
    </row>
    <row r="74" spans="1:5">
      <c r="A74" s="116"/>
      <c r="B74" s="116"/>
      <c r="C74" s="116"/>
      <c r="D74" s="116"/>
      <c r="E74" s="116"/>
    </row>
    <row r="75" spans="1:5">
      <c r="A75" s="116"/>
      <c r="B75" s="116"/>
      <c r="C75" s="116"/>
      <c r="D75" s="116"/>
      <c r="E75" s="116"/>
    </row>
  </sheetData>
  <phoneticPr fontId="16" type="noConversion"/>
  <pageMargins left="0.78740157499999996" right="0.78740157499999996" top="0.984251969" bottom="0.984251969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30"/>
  <sheetViews>
    <sheetView zoomScale="60" zoomScaleNormal="60" zoomScalePageLayoutView="60" workbookViewId="0">
      <selection sqref="A1:XFD1048576"/>
    </sheetView>
  </sheetViews>
  <sheetFormatPr baseColWidth="10" defaultColWidth="10.7109375" defaultRowHeight="13" x14ac:dyDescent="0"/>
  <cols>
    <col min="1" max="1" width="6.42578125" customWidth="1"/>
    <col min="2" max="2" width="17.42578125" customWidth="1"/>
    <col min="3" max="3" width="22.85546875" customWidth="1"/>
    <col min="4" max="4" width="5.5703125" customWidth="1"/>
    <col min="5" max="5" width="5.28515625" customWidth="1"/>
    <col min="6" max="6" width="17.85546875" customWidth="1"/>
    <col min="7" max="7" width="5.28515625" customWidth="1"/>
    <col min="8" max="8" width="5.5703125" customWidth="1"/>
    <col min="9" max="9" width="17.85546875" customWidth="1"/>
    <col min="10" max="10" width="6.85546875" customWidth="1"/>
    <col min="11" max="11" width="11.42578125" customWidth="1"/>
    <col min="12" max="12" width="11.5703125" customWidth="1"/>
    <col min="13" max="13" width="15.5703125" customWidth="1"/>
    <col min="14" max="14" width="5.5703125" customWidth="1"/>
    <col min="15" max="15" width="13" bestFit="1" customWidth="1"/>
    <col min="16" max="16" width="5.5703125" customWidth="1"/>
  </cols>
  <sheetData>
    <row r="1" spans="1:16" ht="18">
      <c r="A1" s="201"/>
      <c r="B1" s="201"/>
      <c r="C1" s="202" t="s">
        <v>902</v>
      </c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76">
        <v>43765</v>
      </c>
      <c r="P1" s="201"/>
    </row>
    <row r="2" spans="1:16">
      <c r="A2" s="201"/>
      <c r="B2" s="201"/>
      <c r="C2" s="201"/>
      <c r="D2" s="201"/>
      <c r="E2" s="201"/>
      <c r="F2" s="201" t="s">
        <v>903</v>
      </c>
      <c r="G2" s="201"/>
      <c r="H2" s="201"/>
      <c r="I2" s="201"/>
      <c r="J2" s="201"/>
      <c r="K2" s="201"/>
      <c r="L2" s="201"/>
      <c r="M2" s="201"/>
      <c r="N2" s="201"/>
      <c r="O2" s="201"/>
      <c r="P2" s="201"/>
    </row>
    <row r="3" spans="1:16">
      <c r="A3" s="201"/>
      <c r="B3" s="201"/>
      <c r="C3" s="201"/>
      <c r="D3" s="201"/>
      <c r="E3" s="201"/>
      <c r="F3" s="201" t="s">
        <v>360</v>
      </c>
      <c r="G3" s="201"/>
      <c r="H3" s="201"/>
      <c r="I3" s="201"/>
      <c r="J3" s="201"/>
      <c r="K3" s="201"/>
      <c r="L3" s="201"/>
      <c r="M3" s="201"/>
      <c r="N3" s="201"/>
      <c r="O3" s="201"/>
      <c r="P3" s="201"/>
    </row>
    <row r="4" spans="1:16" ht="26">
      <c r="A4" s="201"/>
      <c r="B4" s="201"/>
      <c r="C4" s="201" t="s">
        <v>551</v>
      </c>
      <c r="D4" s="201"/>
      <c r="E4" s="201"/>
      <c r="F4" s="201" t="s">
        <v>552</v>
      </c>
      <c r="G4" s="201"/>
      <c r="H4" s="201"/>
      <c r="I4" s="201"/>
      <c r="J4" s="201" t="s">
        <v>553</v>
      </c>
      <c r="K4" s="201"/>
      <c r="L4" s="201" t="s">
        <v>554</v>
      </c>
      <c r="M4" s="201"/>
      <c r="N4" s="201"/>
      <c r="O4" s="201"/>
      <c r="P4" s="201"/>
    </row>
    <row r="5" spans="1:16">
      <c r="A5" s="201"/>
      <c r="B5" s="201"/>
      <c r="C5" s="201" t="s">
        <v>555</v>
      </c>
      <c r="D5" s="201"/>
      <c r="E5" s="201"/>
      <c r="F5" s="201" t="s">
        <v>3752</v>
      </c>
      <c r="G5" s="201"/>
      <c r="H5" s="201"/>
      <c r="I5" s="201"/>
      <c r="J5" s="201" t="s">
        <v>557</v>
      </c>
      <c r="K5" s="201">
        <v>43531</v>
      </c>
      <c r="L5" s="201"/>
      <c r="M5" s="201"/>
      <c r="N5" s="201"/>
      <c r="O5" s="201"/>
      <c r="P5" s="201"/>
    </row>
    <row r="6" spans="1:16" ht="26">
      <c r="A6" s="261"/>
      <c r="B6" s="262" t="s">
        <v>558</v>
      </c>
      <c r="C6" s="261"/>
      <c r="D6" s="261"/>
      <c r="E6" s="261"/>
      <c r="F6" s="262" t="s">
        <v>559</v>
      </c>
      <c r="G6" s="261"/>
      <c r="H6" s="261"/>
      <c r="I6" s="262" t="s">
        <v>560</v>
      </c>
      <c r="J6" s="261"/>
      <c r="K6" s="261"/>
      <c r="L6" s="262" t="s">
        <v>561</v>
      </c>
      <c r="M6" s="261"/>
      <c r="N6" s="261"/>
      <c r="O6" s="262" t="s">
        <v>562</v>
      </c>
      <c r="P6" s="261"/>
    </row>
    <row r="7" spans="1:16" ht="26">
      <c r="A7" s="261"/>
      <c r="B7" s="262" t="s">
        <v>563</v>
      </c>
      <c r="C7" s="261"/>
      <c r="D7" s="261"/>
      <c r="E7" s="261"/>
      <c r="F7" s="262" t="s">
        <v>564</v>
      </c>
      <c r="G7" s="261"/>
      <c r="H7" s="261"/>
      <c r="I7" s="262" t="s">
        <v>565</v>
      </c>
      <c r="J7" s="261"/>
      <c r="K7" s="261"/>
      <c r="L7" s="262" t="s">
        <v>566</v>
      </c>
      <c r="M7" s="265"/>
      <c r="N7" s="265"/>
      <c r="O7" s="266" t="s">
        <v>567</v>
      </c>
      <c r="P7" s="265"/>
    </row>
    <row r="8" spans="1:16" ht="15">
      <c r="A8" s="270"/>
      <c r="B8" s="271" t="s">
        <v>973</v>
      </c>
      <c r="C8" s="271"/>
      <c r="D8" s="272"/>
      <c r="E8" s="270"/>
      <c r="F8" s="271" t="s">
        <v>974</v>
      </c>
      <c r="G8" s="271"/>
      <c r="H8" s="272"/>
      <c r="I8" s="270" t="s">
        <v>975</v>
      </c>
      <c r="J8" s="271"/>
      <c r="K8" s="271"/>
      <c r="L8" s="272"/>
      <c r="M8" s="270" t="s">
        <v>1174</v>
      </c>
      <c r="N8" s="271"/>
      <c r="O8" s="271"/>
      <c r="P8" s="272"/>
    </row>
    <row r="9" spans="1:16" ht="15">
      <c r="A9" s="273"/>
      <c r="B9" s="274" t="s">
        <v>1175</v>
      </c>
      <c r="C9" s="274"/>
      <c r="D9" s="275"/>
      <c r="E9" s="273"/>
      <c r="F9" s="274" t="s">
        <v>729</v>
      </c>
      <c r="G9" s="274"/>
      <c r="H9" s="275"/>
      <c r="I9" s="273" t="s">
        <v>730</v>
      </c>
      <c r="J9" s="274"/>
      <c r="K9" s="274"/>
      <c r="L9" s="275"/>
      <c r="M9" s="273" t="s">
        <v>731</v>
      </c>
      <c r="N9" s="274"/>
      <c r="O9" s="274"/>
      <c r="P9" s="275"/>
    </row>
    <row r="10" spans="1:16">
      <c r="A10" s="263" t="s">
        <v>732</v>
      </c>
      <c r="B10" s="260" t="s">
        <v>927</v>
      </c>
      <c r="C10" s="260" t="s">
        <v>916</v>
      </c>
      <c r="D10" s="264" t="s">
        <v>1016</v>
      </c>
      <c r="E10" s="263" t="s">
        <v>917</v>
      </c>
      <c r="F10" s="260" t="s">
        <v>1139</v>
      </c>
      <c r="G10" s="260" t="s">
        <v>918</v>
      </c>
      <c r="H10" s="264" t="s">
        <v>927</v>
      </c>
      <c r="I10" s="263" t="s">
        <v>919</v>
      </c>
      <c r="J10" s="260" t="s">
        <v>1139</v>
      </c>
      <c r="K10" s="260" t="s">
        <v>921</v>
      </c>
      <c r="L10" s="264" t="s">
        <v>1139</v>
      </c>
      <c r="M10" s="263" t="s">
        <v>922</v>
      </c>
      <c r="N10" s="260" t="s">
        <v>1139</v>
      </c>
      <c r="O10" s="260" t="s">
        <v>923</v>
      </c>
      <c r="P10" s="264" t="s">
        <v>1203</v>
      </c>
    </row>
    <row r="11" spans="1:16">
      <c r="A11" s="263" t="s">
        <v>1115</v>
      </c>
      <c r="B11" s="260" t="s">
        <v>927</v>
      </c>
      <c r="C11" s="260" t="s">
        <v>1116</v>
      </c>
      <c r="D11" s="264" t="s">
        <v>1139</v>
      </c>
      <c r="E11" s="263" t="s">
        <v>1117</v>
      </c>
      <c r="F11" s="260" t="s">
        <v>1139</v>
      </c>
      <c r="G11" s="260" t="s">
        <v>1103</v>
      </c>
      <c r="H11" s="264" t="s">
        <v>927</v>
      </c>
      <c r="I11" s="263" t="s">
        <v>1104</v>
      </c>
      <c r="J11" s="260" t="s">
        <v>1139</v>
      </c>
      <c r="K11" s="260" t="s">
        <v>1105</v>
      </c>
      <c r="L11" s="264" t="s">
        <v>1139</v>
      </c>
      <c r="M11" s="263" t="s">
        <v>1106</v>
      </c>
      <c r="N11" s="260" t="s">
        <v>1203</v>
      </c>
      <c r="O11" s="260" t="s">
        <v>1107</v>
      </c>
      <c r="P11" s="264" t="s">
        <v>1016</v>
      </c>
    </row>
    <row r="12" spans="1:16">
      <c r="A12" s="263" t="s">
        <v>1108</v>
      </c>
      <c r="B12" s="260" t="s">
        <v>927</v>
      </c>
      <c r="C12" s="260" t="s">
        <v>1109</v>
      </c>
      <c r="D12" s="264" t="s">
        <v>1203</v>
      </c>
      <c r="E12" s="263" t="s">
        <v>1110</v>
      </c>
      <c r="F12" s="260" t="s">
        <v>1139</v>
      </c>
      <c r="G12" s="260" t="s">
        <v>1111</v>
      </c>
      <c r="H12" s="264" t="s">
        <v>927</v>
      </c>
      <c r="I12" s="263" t="s">
        <v>1112</v>
      </c>
      <c r="J12" s="260" t="s">
        <v>1139</v>
      </c>
      <c r="K12" s="260" t="s">
        <v>1113</v>
      </c>
      <c r="L12" s="264" t="s">
        <v>927</v>
      </c>
      <c r="M12" s="263" t="s">
        <v>1114</v>
      </c>
      <c r="N12" s="260" t="s">
        <v>927</v>
      </c>
      <c r="O12" s="260" t="s">
        <v>1194</v>
      </c>
      <c r="P12" s="264" t="s">
        <v>1139</v>
      </c>
    </row>
    <row r="13" spans="1:16">
      <c r="A13" s="263" t="s">
        <v>997</v>
      </c>
      <c r="B13" s="260" t="s">
        <v>927</v>
      </c>
      <c r="C13" s="260" t="s">
        <v>1204</v>
      </c>
      <c r="D13" s="264" t="s">
        <v>1139</v>
      </c>
      <c r="E13" s="263" t="s">
        <v>1205</v>
      </c>
      <c r="F13" s="260" t="s">
        <v>927</v>
      </c>
      <c r="G13" s="260" t="s">
        <v>1206</v>
      </c>
      <c r="H13" s="264" t="s">
        <v>1203</v>
      </c>
      <c r="I13" s="263" t="s">
        <v>1207</v>
      </c>
      <c r="J13" s="260" t="s">
        <v>1139</v>
      </c>
      <c r="K13" s="260" t="s">
        <v>1208</v>
      </c>
      <c r="L13" s="264" t="s">
        <v>1139</v>
      </c>
      <c r="M13" s="263" t="s">
        <v>1209</v>
      </c>
      <c r="N13" s="260" t="s">
        <v>1139</v>
      </c>
      <c r="O13" s="260" t="s">
        <v>1210</v>
      </c>
      <c r="P13" s="264" t="s">
        <v>1139</v>
      </c>
    </row>
    <row r="14" spans="1:16">
      <c r="A14" s="263" t="s">
        <v>1211</v>
      </c>
      <c r="B14" s="260" t="s">
        <v>1139</v>
      </c>
      <c r="C14" s="260" t="s">
        <v>1429</v>
      </c>
      <c r="D14" s="264" t="s">
        <v>1139</v>
      </c>
      <c r="E14" s="263" t="s">
        <v>1430</v>
      </c>
      <c r="F14" s="260" t="s">
        <v>927</v>
      </c>
      <c r="G14" s="260" t="s">
        <v>1138</v>
      </c>
      <c r="H14" s="264" t="s">
        <v>1203</v>
      </c>
      <c r="I14" s="263" t="s">
        <v>1140</v>
      </c>
      <c r="J14" s="260" t="s">
        <v>1139</v>
      </c>
      <c r="K14" s="260" t="s">
        <v>1141</v>
      </c>
      <c r="L14" s="264" t="s">
        <v>1016</v>
      </c>
      <c r="M14" s="263" t="s">
        <v>1212</v>
      </c>
      <c r="N14" s="260" t="s">
        <v>1102</v>
      </c>
      <c r="O14" s="260" t="s">
        <v>1213</v>
      </c>
      <c r="P14" s="264" t="s">
        <v>1203</v>
      </c>
    </row>
    <row r="15" spans="1:16">
      <c r="A15" s="263" t="s">
        <v>1215</v>
      </c>
      <c r="B15" s="260" t="s">
        <v>1139</v>
      </c>
      <c r="C15" s="260" t="s">
        <v>1431</v>
      </c>
      <c r="D15" s="264" t="s">
        <v>1139</v>
      </c>
      <c r="E15" s="263" t="s">
        <v>1432</v>
      </c>
      <c r="F15" s="260" t="s">
        <v>1016</v>
      </c>
      <c r="G15" s="260" t="s">
        <v>1433</v>
      </c>
      <c r="H15" s="264" t="s">
        <v>1203</v>
      </c>
      <c r="I15" s="263" t="s">
        <v>1434</v>
      </c>
      <c r="J15" s="260" t="s">
        <v>1139</v>
      </c>
      <c r="K15" s="260" t="s">
        <v>1435</v>
      </c>
      <c r="L15" s="264" t="s">
        <v>1102</v>
      </c>
      <c r="M15" s="263" t="s">
        <v>1436</v>
      </c>
      <c r="N15" s="260" t="s">
        <v>1139</v>
      </c>
      <c r="O15" s="260" t="s">
        <v>1437</v>
      </c>
      <c r="P15" s="264" t="s">
        <v>1139</v>
      </c>
    </row>
    <row r="16" spans="1:16">
      <c r="A16" s="263" t="s">
        <v>1438</v>
      </c>
      <c r="B16" s="260" t="s">
        <v>1139</v>
      </c>
      <c r="C16" s="260" t="s">
        <v>1439</v>
      </c>
      <c r="D16" s="264" t="s">
        <v>1139</v>
      </c>
      <c r="E16" s="263" t="s">
        <v>1440</v>
      </c>
      <c r="F16" s="260" t="s">
        <v>1139</v>
      </c>
      <c r="G16" s="260" t="s">
        <v>1441</v>
      </c>
      <c r="H16" s="264" t="s">
        <v>1139</v>
      </c>
      <c r="I16" s="263" t="s">
        <v>1442</v>
      </c>
      <c r="J16" s="260" t="s">
        <v>1203</v>
      </c>
      <c r="K16" s="260" t="s">
        <v>1443</v>
      </c>
      <c r="L16" s="264" t="s">
        <v>1102</v>
      </c>
      <c r="M16" s="263" t="s">
        <v>1444</v>
      </c>
      <c r="N16" s="260" t="s">
        <v>1203</v>
      </c>
      <c r="O16" s="260" t="s">
        <v>1446</v>
      </c>
      <c r="P16" s="264" t="s">
        <v>1139</v>
      </c>
    </row>
    <row r="17" spans="1:16">
      <c r="A17" s="263" t="s">
        <v>1035</v>
      </c>
      <c r="B17" s="260" t="s">
        <v>1139</v>
      </c>
      <c r="C17" s="260" t="s">
        <v>1036</v>
      </c>
      <c r="D17" s="264" t="s">
        <v>1139</v>
      </c>
      <c r="E17" s="263" t="s">
        <v>1037</v>
      </c>
      <c r="F17" s="260" t="s">
        <v>1139</v>
      </c>
      <c r="G17" s="260" t="s">
        <v>1038</v>
      </c>
      <c r="H17" s="264" t="s">
        <v>1139</v>
      </c>
      <c r="I17" s="263" t="s">
        <v>1039</v>
      </c>
      <c r="J17" s="260" t="s">
        <v>1139</v>
      </c>
      <c r="K17" s="260" t="s">
        <v>1040</v>
      </c>
      <c r="L17" s="264" t="s">
        <v>1139</v>
      </c>
      <c r="M17" s="263" t="s">
        <v>665</v>
      </c>
      <c r="N17" s="260" t="s">
        <v>1203</v>
      </c>
      <c r="O17" s="260" t="s">
        <v>666</v>
      </c>
      <c r="P17" s="264" t="s">
        <v>1203</v>
      </c>
    </row>
    <row r="18" spans="1:16">
      <c r="A18" s="263" t="s">
        <v>667</v>
      </c>
      <c r="B18" s="260" t="s">
        <v>1139</v>
      </c>
      <c r="C18" s="260" t="s">
        <v>668</v>
      </c>
      <c r="D18" s="264" t="s">
        <v>1139</v>
      </c>
      <c r="E18" s="263" t="s">
        <v>669</v>
      </c>
      <c r="F18" s="260" t="s">
        <v>1139</v>
      </c>
      <c r="G18" s="260" t="s">
        <v>670</v>
      </c>
      <c r="H18" s="264" t="s">
        <v>1139</v>
      </c>
      <c r="I18" s="263" t="s">
        <v>671</v>
      </c>
      <c r="J18" s="260" t="s">
        <v>1139</v>
      </c>
      <c r="K18" s="260" t="s">
        <v>672</v>
      </c>
      <c r="L18" s="264" t="s">
        <v>1139</v>
      </c>
      <c r="M18" s="263" t="s">
        <v>673</v>
      </c>
      <c r="N18" s="260" t="s">
        <v>1203</v>
      </c>
      <c r="O18" s="260" t="s">
        <v>674</v>
      </c>
      <c r="P18" s="264" t="s">
        <v>1139</v>
      </c>
    </row>
    <row r="19" spans="1:16">
      <c r="A19" s="263" t="s">
        <v>675</v>
      </c>
      <c r="B19" s="260" t="s">
        <v>1139</v>
      </c>
      <c r="C19" s="260" t="s">
        <v>676</v>
      </c>
      <c r="D19" s="264" t="s">
        <v>927</v>
      </c>
      <c r="E19" s="263" t="s">
        <v>677</v>
      </c>
      <c r="F19" s="260" t="s">
        <v>1139</v>
      </c>
      <c r="G19" s="260" t="s">
        <v>678</v>
      </c>
      <c r="H19" s="264" t="s">
        <v>1139</v>
      </c>
      <c r="I19" s="263" t="s">
        <v>679</v>
      </c>
      <c r="J19" s="260" t="s">
        <v>1139</v>
      </c>
      <c r="K19" s="260" t="s">
        <v>680</v>
      </c>
      <c r="L19" s="264" t="s">
        <v>1203</v>
      </c>
      <c r="M19" s="263" t="s">
        <v>681</v>
      </c>
      <c r="N19" s="260" t="s">
        <v>1203</v>
      </c>
      <c r="O19" s="260" t="s">
        <v>682</v>
      </c>
      <c r="P19" s="264" t="s">
        <v>1139</v>
      </c>
    </row>
    <row r="20" spans="1:16">
      <c r="A20" s="263" t="s">
        <v>683</v>
      </c>
      <c r="B20" s="260" t="s">
        <v>1203</v>
      </c>
      <c r="C20" s="260" t="s">
        <v>684</v>
      </c>
      <c r="D20" s="264" t="s">
        <v>1139</v>
      </c>
      <c r="E20" s="263" t="s">
        <v>685</v>
      </c>
      <c r="F20" s="260" t="s">
        <v>927</v>
      </c>
      <c r="G20" s="260" t="s">
        <v>870</v>
      </c>
      <c r="H20" s="264" t="s">
        <v>1139</v>
      </c>
      <c r="I20" s="263" t="s">
        <v>871</v>
      </c>
      <c r="J20" s="260" t="s">
        <v>1139</v>
      </c>
      <c r="K20" s="260" t="s">
        <v>872</v>
      </c>
      <c r="L20" s="264" t="s">
        <v>1139</v>
      </c>
      <c r="M20" s="263" t="s">
        <v>873</v>
      </c>
      <c r="N20" s="260" t="s">
        <v>1203</v>
      </c>
      <c r="O20" s="260" t="s">
        <v>874</v>
      </c>
      <c r="P20" s="264" t="s">
        <v>1139</v>
      </c>
    </row>
    <row r="21" spans="1:16">
      <c r="A21" s="263" t="s">
        <v>875</v>
      </c>
      <c r="B21" s="260" t="s">
        <v>1203</v>
      </c>
      <c r="C21" s="260" t="s">
        <v>876</v>
      </c>
      <c r="D21" s="264" t="s">
        <v>1139</v>
      </c>
      <c r="E21" s="263" t="s">
        <v>1041</v>
      </c>
      <c r="F21" s="260" t="s">
        <v>1139</v>
      </c>
      <c r="G21" s="260" t="s">
        <v>1042</v>
      </c>
      <c r="H21" s="264" t="s">
        <v>1139</v>
      </c>
      <c r="I21" s="263" t="s">
        <v>1043</v>
      </c>
      <c r="J21" s="260" t="s">
        <v>1139</v>
      </c>
      <c r="K21" s="260" t="s">
        <v>1044</v>
      </c>
      <c r="L21" s="264" t="s">
        <v>1139</v>
      </c>
      <c r="M21" s="263" t="s">
        <v>1045</v>
      </c>
      <c r="N21" s="260" t="s">
        <v>1139</v>
      </c>
      <c r="O21" s="260" t="s">
        <v>1046</v>
      </c>
      <c r="P21" s="264" t="s">
        <v>1139</v>
      </c>
    </row>
    <row r="22" spans="1:16">
      <c r="A22" s="263" t="s">
        <v>1047</v>
      </c>
      <c r="B22" s="260" t="s">
        <v>927</v>
      </c>
      <c r="C22" s="260" t="s">
        <v>1081</v>
      </c>
      <c r="D22" s="264" t="s">
        <v>1139</v>
      </c>
      <c r="E22" s="263" t="s">
        <v>1267</v>
      </c>
      <c r="F22" s="260" t="s">
        <v>1139</v>
      </c>
      <c r="G22" s="260" t="s">
        <v>1268</v>
      </c>
      <c r="H22" s="264" t="s">
        <v>1139</v>
      </c>
      <c r="I22" s="263" t="s">
        <v>1269</v>
      </c>
      <c r="J22" s="260" t="s">
        <v>1139</v>
      </c>
      <c r="K22" s="260" t="s">
        <v>1270</v>
      </c>
      <c r="L22" s="264" t="s">
        <v>1102</v>
      </c>
      <c r="M22" s="263" t="s">
        <v>1271</v>
      </c>
      <c r="N22" s="260" t="s">
        <v>1139</v>
      </c>
      <c r="O22" s="260" t="s">
        <v>1272</v>
      </c>
      <c r="P22" s="264" t="s">
        <v>927</v>
      </c>
    </row>
    <row r="23" spans="1:16">
      <c r="A23" s="263" t="s">
        <v>1273</v>
      </c>
      <c r="B23" s="260" t="s">
        <v>1139</v>
      </c>
      <c r="C23" s="260" t="s">
        <v>1274</v>
      </c>
      <c r="D23" s="264" t="s">
        <v>1139</v>
      </c>
      <c r="E23" s="263" t="s">
        <v>1275</v>
      </c>
      <c r="F23" s="260" t="s">
        <v>1139</v>
      </c>
      <c r="G23" s="260" t="s">
        <v>1276</v>
      </c>
      <c r="H23" s="264" t="s">
        <v>1139</v>
      </c>
      <c r="I23" s="263" t="s">
        <v>1277</v>
      </c>
      <c r="J23" s="260" t="s">
        <v>1139</v>
      </c>
      <c r="K23" s="260" t="s">
        <v>1278</v>
      </c>
      <c r="L23" s="264" t="s">
        <v>927</v>
      </c>
      <c r="M23" s="263" t="s">
        <v>1311</v>
      </c>
      <c r="N23" s="260" t="s">
        <v>1139</v>
      </c>
      <c r="O23" s="260" t="s">
        <v>1312</v>
      </c>
      <c r="P23" s="264" t="s">
        <v>1139</v>
      </c>
    </row>
    <row r="24" spans="1:16">
      <c r="A24" s="263" t="s">
        <v>1313</v>
      </c>
      <c r="B24" s="260" t="s">
        <v>1139</v>
      </c>
      <c r="C24" s="260" t="s">
        <v>1314</v>
      </c>
      <c r="D24" s="264" t="s">
        <v>1139</v>
      </c>
      <c r="E24" s="263" t="s">
        <v>1315</v>
      </c>
      <c r="F24" s="260" t="s">
        <v>1203</v>
      </c>
      <c r="G24" s="260" t="s">
        <v>1316</v>
      </c>
      <c r="H24" s="264" t="s">
        <v>1139</v>
      </c>
      <c r="I24" s="263" t="s">
        <v>1317</v>
      </c>
      <c r="J24" s="260" t="s">
        <v>1139</v>
      </c>
      <c r="K24" s="260" t="s">
        <v>1318</v>
      </c>
      <c r="L24" s="264" t="s">
        <v>1203</v>
      </c>
      <c r="M24" s="263" t="s">
        <v>1319</v>
      </c>
      <c r="N24" s="260" t="s">
        <v>1139</v>
      </c>
      <c r="O24" s="260" t="s">
        <v>940</v>
      </c>
      <c r="P24" s="264" t="s">
        <v>1139</v>
      </c>
    </row>
    <row r="25" spans="1:16">
      <c r="A25" s="263" t="s">
        <v>941</v>
      </c>
      <c r="B25" s="260" t="s">
        <v>1139</v>
      </c>
      <c r="C25" s="260" t="s">
        <v>942</v>
      </c>
      <c r="D25" s="264" t="s">
        <v>1139</v>
      </c>
      <c r="E25" s="263" t="s">
        <v>943</v>
      </c>
      <c r="F25" s="260" t="s">
        <v>1203</v>
      </c>
      <c r="G25" s="260" t="s">
        <v>944</v>
      </c>
      <c r="H25" s="264" t="s">
        <v>1139</v>
      </c>
      <c r="I25" s="263" t="s">
        <v>1373</v>
      </c>
      <c r="J25" s="260" t="s">
        <v>1139</v>
      </c>
      <c r="K25" s="260" t="s">
        <v>1374</v>
      </c>
      <c r="L25" s="264" t="s">
        <v>1139</v>
      </c>
      <c r="M25" s="263" t="s">
        <v>1375</v>
      </c>
      <c r="N25" s="260" t="s">
        <v>1139</v>
      </c>
      <c r="O25" s="260" t="s">
        <v>1376</v>
      </c>
      <c r="P25" s="264" t="s">
        <v>1139</v>
      </c>
    </row>
    <row r="26" spans="1:16">
      <c r="A26" s="263" t="s">
        <v>1377</v>
      </c>
      <c r="B26" s="260" t="s">
        <v>1139</v>
      </c>
      <c r="C26" s="260" t="s">
        <v>1378</v>
      </c>
      <c r="D26" s="264" t="s">
        <v>1203</v>
      </c>
      <c r="E26" s="263" t="s">
        <v>1379</v>
      </c>
      <c r="F26" s="260" t="s">
        <v>927</v>
      </c>
      <c r="G26" s="260" t="s">
        <v>1380</v>
      </c>
      <c r="H26" s="264" t="s">
        <v>1139</v>
      </c>
      <c r="I26" s="263" t="s">
        <v>1381</v>
      </c>
      <c r="J26" s="260" t="s">
        <v>1139</v>
      </c>
      <c r="K26" s="260" t="s">
        <v>1382</v>
      </c>
      <c r="L26" s="264" t="s">
        <v>1139</v>
      </c>
      <c r="M26" s="263" t="s">
        <v>1383</v>
      </c>
      <c r="N26" s="260" t="s">
        <v>1139</v>
      </c>
      <c r="O26" s="260" t="s">
        <v>1384</v>
      </c>
      <c r="P26" s="264" t="s">
        <v>1139</v>
      </c>
    </row>
    <row r="27" spans="1:16">
      <c r="A27" s="263" t="s">
        <v>1385</v>
      </c>
      <c r="B27" s="260" t="s">
        <v>1102</v>
      </c>
      <c r="C27" s="260" t="s">
        <v>1386</v>
      </c>
      <c r="D27" s="264" t="s">
        <v>1203</v>
      </c>
      <c r="E27" s="263" t="s">
        <v>1387</v>
      </c>
      <c r="F27" s="260" t="s">
        <v>1016</v>
      </c>
      <c r="G27" s="260" t="s">
        <v>1388</v>
      </c>
      <c r="H27" s="264" t="s">
        <v>1139</v>
      </c>
      <c r="I27" s="263" t="s">
        <v>1066</v>
      </c>
      <c r="J27" s="260" t="s">
        <v>1139</v>
      </c>
      <c r="K27" s="260" t="s">
        <v>1067</v>
      </c>
      <c r="L27" s="264" t="s">
        <v>1139</v>
      </c>
      <c r="M27" s="263" t="s">
        <v>848</v>
      </c>
      <c r="N27" s="260" t="s">
        <v>1139</v>
      </c>
      <c r="O27" s="260" t="s">
        <v>849</v>
      </c>
      <c r="P27" s="264" t="s">
        <v>1139</v>
      </c>
    </row>
    <row r="28" spans="1:16">
      <c r="A28" s="263" t="s">
        <v>850</v>
      </c>
      <c r="B28" s="260" t="s">
        <v>1139</v>
      </c>
      <c r="C28" s="260" t="s">
        <v>851</v>
      </c>
      <c r="D28" s="264" t="s">
        <v>1139</v>
      </c>
      <c r="E28" s="263" t="s">
        <v>852</v>
      </c>
      <c r="F28" s="260" t="s">
        <v>927</v>
      </c>
      <c r="G28" s="260" t="s">
        <v>1054</v>
      </c>
      <c r="H28" s="264" t="s">
        <v>1139</v>
      </c>
      <c r="I28" s="263" t="s">
        <v>1055</v>
      </c>
      <c r="J28" s="260" t="s">
        <v>1139</v>
      </c>
      <c r="K28" s="260" t="s">
        <v>1056</v>
      </c>
      <c r="L28" s="264" t="s">
        <v>1139</v>
      </c>
      <c r="M28" s="263" t="s">
        <v>651</v>
      </c>
      <c r="N28" s="260" t="s">
        <v>1139</v>
      </c>
      <c r="O28" s="260" t="s">
        <v>652</v>
      </c>
      <c r="P28" s="264" t="s">
        <v>1203</v>
      </c>
    </row>
    <row r="29" spans="1:16">
      <c r="A29" s="263" t="s">
        <v>653</v>
      </c>
      <c r="B29" s="260" t="s">
        <v>1139</v>
      </c>
      <c r="C29" s="260" t="s">
        <v>654</v>
      </c>
      <c r="D29" s="264" t="s">
        <v>1139</v>
      </c>
      <c r="E29" s="263" t="s">
        <v>655</v>
      </c>
      <c r="F29" s="260" t="s">
        <v>927</v>
      </c>
      <c r="G29" s="260" t="s">
        <v>853</v>
      </c>
      <c r="H29" s="264" t="s">
        <v>1139</v>
      </c>
      <c r="I29" s="263" t="s">
        <v>854</v>
      </c>
      <c r="J29" s="260" t="s">
        <v>1139</v>
      </c>
      <c r="K29" s="260" t="s">
        <v>855</v>
      </c>
      <c r="L29" s="264" t="s">
        <v>1102</v>
      </c>
      <c r="M29" s="263" t="s">
        <v>450</v>
      </c>
      <c r="N29" s="260" t="s">
        <v>1139</v>
      </c>
      <c r="O29" s="260" t="s">
        <v>451</v>
      </c>
      <c r="P29" s="264" t="s">
        <v>1139</v>
      </c>
    </row>
    <row r="30" spans="1:16" ht="52">
      <c r="A30" s="267"/>
      <c r="B30" s="268" t="s">
        <v>656</v>
      </c>
      <c r="C30" s="268"/>
      <c r="D30" s="269"/>
      <c r="E30" s="267"/>
      <c r="F30" s="268"/>
      <c r="G30" s="268"/>
      <c r="H30" s="269"/>
      <c r="I30" s="267"/>
      <c r="J30" s="268"/>
      <c r="K30" s="268"/>
      <c r="L30" s="269"/>
      <c r="M30" s="267"/>
      <c r="N30" s="268" t="s">
        <v>657</v>
      </c>
      <c r="O30" s="268"/>
      <c r="P30" s="269"/>
    </row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J236"/>
  <sheetViews>
    <sheetView zoomScale="75" zoomScaleNormal="75" zoomScalePageLayoutView="75" workbookViewId="0">
      <pane xSplit="7" ySplit="20" topLeftCell="N21" activePane="bottomRight" state="frozenSplit"/>
      <selection pane="topRight"/>
      <selection pane="bottomLeft"/>
      <selection pane="bottomRight" activeCell="V1" sqref="V1:X1048576"/>
    </sheetView>
  </sheetViews>
  <sheetFormatPr baseColWidth="10" defaultColWidth="10.7109375" defaultRowHeight="13" x14ac:dyDescent="0"/>
  <cols>
    <col min="1" max="6" width="9.42578125" style="70" hidden="1" customWidth="1"/>
    <col min="7" max="7" width="13.28515625" style="70" customWidth="1"/>
    <col min="8" max="36" width="14" style="71" customWidth="1"/>
    <col min="37" max="16384" width="10.7109375" style="63"/>
  </cols>
  <sheetData>
    <row r="1" spans="1:36" hidden="1"/>
    <row r="2" spans="1:36" hidden="1"/>
    <row r="3" spans="1:36" hidden="1"/>
    <row r="4" spans="1:36" hidden="1"/>
    <row r="5" spans="1:36" hidden="1"/>
    <row r="6" spans="1:36" hidden="1"/>
    <row r="7" spans="1:36" hidden="1"/>
    <row r="8" spans="1:36" hidden="1"/>
    <row r="9" spans="1:36" hidden="1"/>
    <row r="10" spans="1:36" hidden="1"/>
    <row r="11" spans="1:36">
      <c r="A11"/>
      <c r="B11"/>
      <c r="C11"/>
      <c r="D11"/>
      <c r="E11"/>
      <c r="F1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</row>
    <row r="12" spans="1:36" ht="18">
      <c r="A12"/>
      <c r="B12"/>
      <c r="C12"/>
      <c r="D12"/>
      <c r="E12" s="202" t="str">
        <f>Entrees!C1</f>
        <v>CoReMo - Présentation des données</v>
      </c>
      <c r="F12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</row>
    <row r="13" spans="1:36" ht="17">
      <c r="A13"/>
      <c r="B13"/>
      <c r="C13"/>
      <c r="D13"/>
      <c r="E13" s="277" t="str">
        <f>Entrees!F2</f>
        <v>Données Benthos</v>
      </c>
      <c r="F13" s="277"/>
      <c r="G13" s="277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</row>
    <row r="14" spans="1:36" ht="17">
      <c r="A14"/>
      <c r="B14"/>
      <c r="C14"/>
      <c r="D14"/>
      <c r="E14" s="277" t="str">
        <f>Entrees!F3</f>
        <v xml:space="preserve">Méthode Intermédiaire </v>
      </c>
      <c r="F14" s="277"/>
      <c r="G14" s="277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</row>
    <row r="15" spans="1:36" ht="17">
      <c r="A15" s="201"/>
      <c r="B15" s="201"/>
      <c r="C15" s="201"/>
      <c r="D15" s="201"/>
      <c r="E15" s="277"/>
      <c r="F15" s="277"/>
      <c r="G15" s="277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</row>
    <row r="16" spans="1:36" ht="17">
      <c r="A16"/>
      <c r="B16"/>
      <c r="C16"/>
      <c r="D16"/>
      <c r="E16" s="277"/>
      <c r="F16" s="277"/>
      <c r="G16" s="277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41" customHeight="1">
      <c r="A18" s="73"/>
      <c r="B18" s="73"/>
      <c r="C18" s="73"/>
      <c r="D18" s="73"/>
      <c r="E18" s="279" t="s">
        <v>1226</v>
      </c>
      <c r="F18" s="279"/>
      <c r="G18" s="280">
        <v>2018</v>
      </c>
      <c r="H18" s="201">
        <v>2018</v>
      </c>
      <c r="I18" s="201">
        <v>2018</v>
      </c>
      <c r="J18" s="201">
        <v>2018</v>
      </c>
      <c r="K18" s="201">
        <v>2018</v>
      </c>
      <c r="L18" s="201">
        <v>2018</v>
      </c>
      <c r="M18" s="201">
        <v>2018</v>
      </c>
      <c r="N18" s="201">
        <v>2018</v>
      </c>
      <c r="O18" s="201">
        <v>2018</v>
      </c>
      <c r="P18" s="201">
        <v>2018</v>
      </c>
      <c r="Q18" s="201">
        <v>2018</v>
      </c>
      <c r="R18" s="201">
        <v>2018</v>
      </c>
      <c r="S18" s="201">
        <v>2018</v>
      </c>
      <c r="T18" s="201">
        <v>2018</v>
      </c>
      <c r="U18" s="201">
        <v>2018</v>
      </c>
      <c r="V18" s="201">
        <v>2018</v>
      </c>
      <c r="W18" s="201">
        <v>2018</v>
      </c>
      <c r="X18" s="201">
        <v>2018</v>
      </c>
      <c r="Y18" s="201">
        <v>2018</v>
      </c>
      <c r="Z18" s="201">
        <v>2018</v>
      </c>
      <c r="AA18" s="201">
        <v>2018</v>
      </c>
      <c r="AB18" s="201"/>
      <c r="AC18" s="201"/>
      <c r="AD18" s="201"/>
      <c r="AE18" s="201"/>
      <c r="AF18" s="201"/>
      <c r="AG18" s="201"/>
      <c r="AH18" s="201"/>
      <c r="AI18" s="201"/>
      <c r="AJ18" s="201"/>
    </row>
    <row r="19" spans="1:36">
      <c r="A19" s="73"/>
      <c r="B19" s="73"/>
      <c r="C19" s="73"/>
      <c r="D19" s="73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</row>
    <row r="20" spans="1:36" ht="15">
      <c r="A20" s="60" t="s">
        <v>1167</v>
      </c>
      <c r="B20" s="60"/>
      <c r="C20" s="60"/>
      <c r="D20" s="60"/>
      <c r="E20" s="200"/>
      <c r="F20" s="200" t="s">
        <v>662</v>
      </c>
      <c r="G20" s="200" t="s">
        <v>662</v>
      </c>
      <c r="H20" s="200" t="s">
        <v>662</v>
      </c>
      <c r="I20" s="200" t="s">
        <v>662</v>
      </c>
      <c r="J20" s="200" t="s">
        <v>662</v>
      </c>
      <c r="K20" s="200" t="s">
        <v>662</v>
      </c>
      <c r="L20" s="200" t="s">
        <v>662</v>
      </c>
      <c r="M20" s="200" t="s">
        <v>662</v>
      </c>
      <c r="N20" s="200" t="s">
        <v>662</v>
      </c>
      <c r="O20" s="200" t="s">
        <v>662</v>
      </c>
      <c r="P20" s="200" t="s">
        <v>662</v>
      </c>
      <c r="Q20" s="200" t="s">
        <v>662</v>
      </c>
      <c r="R20" s="200" t="s">
        <v>662</v>
      </c>
      <c r="S20" s="200" t="s">
        <v>662</v>
      </c>
      <c r="T20" s="200" t="s">
        <v>662</v>
      </c>
      <c r="U20" s="200" t="s">
        <v>662</v>
      </c>
      <c r="V20" s="200" t="s">
        <v>662</v>
      </c>
      <c r="W20" s="200" t="s">
        <v>662</v>
      </c>
      <c r="X20" s="200" t="s">
        <v>662</v>
      </c>
      <c r="Y20" s="200" t="s">
        <v>662</v>
      </c>
      <c r="Z20" s="200" t="s">
        <v>662</v>
      </c>
      <c r="AA20" s="200" t="s">
        <v>662</v>
      </c>
      <c r="AB20" s="200"/>
      <c r="AC20" s="200"/>
      <c r="AD20" s="200"/>
      <c r="AE20" s="200"/>
      <c r="AF20" s="200"/>
      <c r="AG20" s="200"/>
      <c r="AH20" s="200"/>
      <c r="AI20" s="200"/>
      <c r="AJ20" s="200"/>
    </row>
    <row r="21" spans="1:36">
      <c r="A21" s="101">
        <v>1001</v>
      </c>
      <c r="B21" s="80"/>
      <c r="C21" s="80"/>
      <c r="D21" s="80" t="s">
        <v>658</v>
      </c>
      <c r="E21" s="281" t="s">
        <v>551</v>
      </c>
      <c r="F21" s="281" t="s">
        <v>551</v>
      </c>
      <c r="G21" s="283" t="str">
        <f>Entrees!F4</f>
        <v>PIT</v>
      </c>
      <c r="H21" s="289" t="s">
        <v>552</v>
      </c>
      <c r="I21" s="289" t="s">
        <v>552</v>
      </c>
      <c r="J21" s="289" t="s">
        <v>552</v>
      </c>
      <c r="K21" s="289" t="s">
        <v>552</v>
      </c>
      <c r="L21" s="289" t="s">
        <v>552</v>
      </c>
      <c r="M21" s="289" t="s">
        <v>552</v>
      </c>
      <c r="N21" s="79" t="s">
        <v>552</v>
      </c>
      <c r="O21" s="79" t="s">
        <v>552</v>
      </c>
      <c r="P21" s="79" t="s">
        <v>552</v>
      </c>
      <c r="Q21" s="79" t="s">
        <v>552</v>
      </c>
      <c r="R21" s="79" t="s">
        <v>552</v>
      </c>
      <c r="S21" s="79" t="s">
        <v>552</v>
      </c>
      <c r="T21" s="79" t="s">
        <v>552</v>
      </c>
      <c r="U21" s="79" t="s">
        <v>552</v>
      </c>
      <c r="V21" s="79" t="s">
        <v>552</v>
      </c>
      <c r="W21" s="79" t="s">
        <v>552</v>
      </c>
      <c r="X21" s="79" t="s">
        <v>552</v>
      </c>
      <c r="Y21" s="79" t="s">
        <v>552</v>
      </c>
      <c r="Z21" s="79" t="s">
        <v>552</v>
      </c>
      <c r="AA21" s="79" t="s">
        <v>552</v>
      </c>
      <c r="AB21" s="79"/>
      <c r="AC21" s="672"/>
      <c r="AD21" s="672"/>
      <c r="AE21" s="672"/>
      <c r="AF21" s="79"/>
      <c r="AG21" s="672"/>
      <c r="AH21" s="79"/>
      <c r="AI21" s="79"/>
      <c r="AJ21" s="79"/>
    </row>
    <row r="22" spans="1:36">
      <c r="A22" s="102">
        <v>1002</v>
      </c>
      <c r="B22" s="84"/>
      <c r="C22" s="84"/>
      <c r="D22" s="84" t="s">
        <v>658</v>
      </c>
      <c r="E22" s="208" t="s">
        <v>555</v>
      </c>
      <c r="F22" s="208" t="s">
        <v>555</v>
      </c>
      <c r="G22" s="210" t="str">
        <f>Entrees!F5</f>
        <v>Menondja</v>
      </c>
      <c r="H22" s="671" t="s">
        <v>4834</v>
      </c>
      <c r="I22" s="285" t="s">
        <v>4833</v>
      </c>
      <c r="J22" s="285" t="s">
        <v>3628</v>
      </c>
      <c r="K22" s="285" t="s">
        <v>3627</v>
      </c>
      <c r="L22" s="285" t="s">
        <v>3630</v>
      </c>
      <c r="M22" s="285" t="s">
        <v>3629</v>
      </c>
      <c r="N22" s="285" t="s">
        <v>182</v>
      </c>
      <c r="O22" s="285" t="s">
        <v>1731</v>
      </c>
      <c r="P22" s="285" t="s">
        <v>1729</v>
      </c>
      <c r="Q22" s="285" t="s">
        <v>4912</v>
      </c>
      <c r="R22" s="285" t="s">
        <v>4911</v>
      </c>
      <c r="S22" s="285" t="s">
        <v>4909</v>
      </c>
      <c r="T22" s="285" t="s">
        <v>4908</v>
      </c>
      <c r="U22" s="285" t="s">
        <v>4910</v>
      </c>
      <c r="V22" s="285" t="s">
        <v>3751</v>
      </c>
      <c r="W22" s="285" t="s">
        <v>1856</v>
      </c>
      <c r="X22" s="285" t="s">
        <v>3752</v>
      </c>
      <c r="Y22" s="285" t="s">
        <v>3751</v>
      </c>
      <c r="Z22" s="285" t="s">
        <v>1856</v>
      </c>
      <c r="AA22" s="285" t="s">
        <v>3752</v>
      </c>
      <c r="AB22" s="285"/>
      <c r="AC22" s="285"/>
      <c r="AD22" s="285"/>
      <c r="AE22" s="285"/>
      <c r="AF22" s="285"/>
      <c r="AG22" s="285"/>
      <c r="AH22" s="285"/>
      <c r="AI22" s="285"/>
      <c r="AJ22" s="285"/>
    </row>
    <row r="23" spans="1:36" ht="26">
      <c r="A23" s="102">
        <v>1003</v>
      </c>
      <c r="B23" s="84"/>
      <c r="C23" s="84"/>
      <c r="D23" s="84" t="s">
        <v>658</v>
      </c>
      <c r="E23" s="208" t="s">
        <v>553</v>
      </c>
      <c r="F23" s="208" t="s">
        <v>553</v>
      </c>
      <c r="G23" s="210" t="str">
        <f>Entrees!L4</f>
        <v>Nouvelle Calédonie</v>
      </c>
      <c r="H23" s="83" t="s">
        <v>554</v>
      </c>
      <c r="I23" s="83" t="s">
        <v>554</v>
      </c>
      <c r="J23" s="83" t="s">
        <v>554</v>
      </c>
      <c r="K23" s="83" t="s">
        <v>554</v>
      </c>
      <c r="L23" s="83" t="s">
        <v>554</v>
      </c>
      <c r="M23" s="83" t="s">
        <v>554</v>
      </c>
      <c r="N23" s="83" t="s">
        <v>554</v>
      </c>
      <c r="O23" s="83" t="s">
        <v>554</v>
      </c>
      <c r="P23" s="83" t="s">
        <v>554</v>
      </c>
      <c r="Q23" s="83" t="s">
        <v>554</v>
      </c>
      <c r="R23" s="83" t="s">
        <v>554</v>
      </c>
      <c r="S23" s="83" t="s">
        <v>554</v>
      </c>
      <c r="T23" s="83" t="s">
        <v>554</v>
      </c>
      <c r="U23" s="83" t="s">
        <v>554</v>
      </c>
      <c r="V23" s="83" t="s">
        <v>554</v>
      </c>
      <c r="W23" s="83" t="s">
        <v>554</v>
      </c>
      <c r="X23" s="83" t="s">
        <v>554</v>
      </c>
      <c r="Y23" s="83" t="s">
        <v>554</v>
      </c>
      <c r="Z23" s="83" t="s">
        <v>554</v>
      </c>
      <c r="AA23" s="83" t="s">
        <v>554</v>
      </c>
      <c r="AB23" s="83"/>
      <c r="AC23" s="83"/>
      <c r="AD23" s="83"/>
      <c r="AE23" s="83"/>
      <c r="AF23" s="83"/>
      <c r="AG23" s="83"/>
      <c r="AH23" s="83"/>
      <c r="AI23" s="83"/>
      <c r="AJ23" s="83"/>
    </row>
    <row r="24" spans="1:36">
      <c r="A24" s="102">
        <v>1004</v>
      </c>
      <c r="B24" s="84"/>
      <c r="C24" s="84"/>
      <c r="D24" s="84" t="s">
        <v>658</v>
      </c>
      <c r="E24" s="208" t="s">
        <v>557</v>
      </c>
      <c r="F24" s="208" t="s">
        <v>557</v>
      </c>
      <c r="G24" s="6">
        <f>Entrees!K5</f>
        <v>43531</v>
      </c>
      <c r="H24" s="86">
        <v>43621</v>
      </c>
      <c r="I24" s="86">
        <v>43621</v>
      </c>
      <c r="J24" s="86">
        <v>43606</v>
      </c>
      <c r="K24" s="86">
        <v>43606</v>
      </c>
      <c r="L24" s="86">
        <v>43605</v>
      </c>
      <c r="M24" s="86">
        <v>43605</v>
      </c>
      <c r="N24" s="86">
        <v>43593</v>
      </c>
      <c r="O24" s="86">
        <v>43593</v>
      </c>
      <c r="P24" s="86">
        <v>43593</v>
      </c>
      <c r="Q24" s="86">
        <v>43678</v>
      </c>
      <c r="R24" s="86">
        <v>43678</v>
      </c>
      <c r="S24" s="86">
        <v>43664</v>
      </c>
      <c r="T24" s="86">
        <v>43664</v>
      </c>
      <c r="U24" s="86">
        <v>43663</v>
      </c>
      <c r="V24" s="86">
        <v>43531</v>
      </c>
      <c r="W24" s="86">
        <v>43531</v>
      </c>
      <c r="X24" s="86">
        <v>43531</v>
      </c>
      <c r="Y24" s="86">
        <v>43531</v>
      </c>
      <c r="Z24" s="86">
        <v>43531</v>
      </c>
      <c r="AA24" s="86">
        <v>43531</v>
      </c>
      <c r="AB24" s="86"/>
      <c r="AC24" s="86"/>
      <c r="AD24" s="86"/>
      <c r="AE24" s="86"/>
      <c r="AF24" s="86"/>
      <c r="AG24" s="86"/>
      <c r="AH24" s="86"/>
      <c r="AI24" s="86"/>
      <c r="AJ24" s="86"/>
    </row>
    <row r="25" spans="1:36" ht="26">
      <c r="A25" s="102">
        <v>1005</v>
      </c>
      <c r="B25" s="84"/>
      <c r="C25" s="84"/>
      <c r="D25" s="84" t="s">
        <v>658</v>
      </c>
      <c r="E25" s="208" t="s">
        <v>664</v>
      </c>
      <c r="F25" s="208" t="s">
        <v>664</v>
      </c>
      <c r="G25" s="6">
        <f>Entrees!O1</f>
        <v>43765</v>
      </c>
      <c r="H25" s="86">
        <v>43654</v>
      </c>
      <c r="I25" s="86">
        <v>43654</v>
      </c>
      <c r="J25" s="86">
        <v>43654</v>
      </c>
      <c r="K25" s="86">
        <v>43654</v>
      </c>
      <c r="L25" s="86">
        <v>43654</v>
      </c>
      <c r="M25" s="86">
        <v>43654</v>
      </c>
      <c r="N25" s="86">
        <v>43654</v>
      </c>
      <c r="O25" s="86">
        <v>43654</v>
      </c>
      <c r="P25" s="86">
        <v>43654</v>
      </c>
      <c r="Q25" s="86">
        <v>43684</v>
      </c>
      <c r="R25" s="86">
        <v>43684</v>
      </c>
      <c r="S25" s="86">
        <v>43684</v>
      </c>
      <c r="T25" s="86">
        <v>43684</v>
      </c>
      <c r="U25" s="86">
        <v>43684</v>
      </c>
      <c r="V25" s="86">
        <v>43765</v>
      </c>
      <c r="W25" s="86">
        <v>43765</v>
      </c>
      <c r="X25" s="86">
        <v>43765</v>
      </c>
      <c r="Y25" s="86">
        <v>43765</v>
      </c>
      <c r="Z25" s="86">
        <v>43765</v>
      </c>
      <c r="AA25" s="86">
        <v>43765</v>
      </c>
      <c r="AB25" s="86"/>
      <c r="AC25" s="86"/>
      <c r="AD25" s="86"/>
      <c r="AE25" s="86"/>
      <c r="AF25" s="86"/>
      <c r="AG25" s="86"/>
      <c r="AH25" s="86"/>
      <c r="AI25" s="86"/>
      <c r="AJ25" s="86"/>
    </row>
    <row r="26" spans="1:36">
      <c r="A26" s="103">
        <v>1006</v>
      </c>
      <c r="B26" s="88"/>
      <c r="C26" s="88"/>
      <c r="D26" s="88" t="s">
        <v>658</v>
      </c>
      <c r="E26" s="282" t="s">
        <v>1392</v>
      </c>
      <c r="F26" s="282" t="s">
        <v>1392</v>
      </c>
      <c r="G26" s="284">
        <f>$G$18</f>
        <v>2018</v>
      </c>
      <c r="H26" s="82">
        <v>2018</v>
      </c>
      <c r="I26" s="82">
        <v>2018</v>
      </c>
      <c r="J26" s="82">
        <v>2018</v>
      </c>
      <c r="K26" s="82">
        <v>2018</v>
      </c>
      <c r="L26" s="82">
        <v>2018</v>
      </c>
      <c r="M26" s="82">
        <v>2018</v>
      </c>
      <c r="N26" s="82">
        <v>2018</v>
      </c>
      <c r="O26" s="82">
        <v>2018</v>
      </c>
      <c r="P26" s="82">
        <v>2018</v>
      </c>
      <c r="Q26" s="82">
        <v>2018</v>
      </c>
      <c r="R26" s="82">
        <v>2018</v>
      </c>
      <c r="S26" s="82">
        <v>2018</v>
      </c>
      <c r="T26" s="82">
        <v>2018</v>
      </c>
      <c r="U26" s="82">
        <v>2018</v>
      </c>
      <c r="V26" s="82">
        <v>2018</v>
      </c>
      <c r="W26" s="82">
        <v>2018</v>
      </c>
      <c r="X26" s="82">
        <v>2018</v>
      </c>
      <c r="Y26" s="82">
        <v>2018</v>
      </c>
      <c r="Z26" s="82">
        <v>2018</v>
      </c>
      <c r="AA26" s="82">
        <v>2018</v>
      </c>
      <c r="AB26" s="82"/>
      <c r="AC26" s="82"/>
      <c r="AD26" s="82"/>
      <c r="AE26" s="82"/>
      <c r="AF26" s="82"/>
      <c r="AG26" s="82"/>
      <c r="AH26" s="82"/>
      <c r="AI26" s="82"/>
      <c r="AJ26" s="82"/>
    </row>
    <row r="27" spans="1:36" ht="26">
      <c r="A27" s="103">
        <v>1007</v>
      </c>
      <c r="B27" s="88"/>
      <c r="C27" s="88"/>
      <c r="D27" s="88" t="s">
        <v>658</v>
      </c>
      <c r="E27" s="282" t="s">
        <v>1166</v>
      </c>
      <c r="F27" s="282" t="s">
        <v>1166</v>
      </c>
      <c r="G27" s="210" t="str">
        <f>INDEX(PREFS_ListeSecteur,MATCH($G$29,PREFS_ListeStation,0),0)</f>
        <v>Province Sud</v>
      </c>
      <c r="H27" s="83" t="s">
        <v>1570</v>
      </c>
      <c r="I27" s="83" t="s">
        <v>1570</v>
      </c>
      <c r="J27" s="83" t="s">
        <v>1570</v>
      </c>
      <c r="K27" s="83" t="s">
        <v>1570</v>
      </c>
      <c r="L27" s="83" t="s">
        <v>1570</v>
      </c>
      <c r="M27" s="83" t="s">
        <v>1570</v>
      </c>
      <c r="N27" s="83" t="s">
        <v>769</v>
      </c>
      <c r="O27" s="83" t="s">
        <v>769</v>
      </c>
      <c r="P27" s="83" t="s">
        <v>769</v>
      </c>
      <c r="Q27" s="83" t="s">
        <v>4913</v>
      </c>
      <c r="R27" s="83" t="s">
        <v>4913</v>
      </c>
      <c r="S27" s="83" t="s">
        <v>4913</v>
      </c>
      <c r="T27" s="83" t="s">
        <v>4913</v>
      </c>
      <c r="U27" s="83" t="s">
        <v>4913</v>
      </c>
      <c r="V27" s="83" t="s">
        <v>769</v>
      </c>
      <c r="W27" s="83" t="s">
        <v>769</v>
      </c>
      <c r="X27" s="83" t="s">
        <v>769</v>
      </c>
      <c r="Y27" s="83" t="s">
        <v>769</v>
      </c>
      <c r="Z27" s="83" t="s">
        <v>769</v>
      </c>
      <c r="AA27" s="83" t="s">
        <v>769</v>
      </c>
      <c r="AB27" s="83"/>
      <c r="AC27" s="83"/>
      <c r="AD27" s="83"/>
      <c r="AE27" s="83"/>
      <c r="AF27" s="83"/>
      <c r="AG27" s="83"/>
      <c r="AH27" s="83"/>
      <c r="AI27" s="83"/>
      <c r="AJ27" s="83"/>
    </row>
    <row r="28" spans="1:36">
      <c r="A28" s="103">
        <v>1008</v>
      </c>
      <c r="B28" s="88"/>
      <c r="C28" s="88"/>
      <c r="D28" s="88" t="s">
        <v>658</v>
      </c>
      <c r="E28" s="282" t="s">
        <v>1582</v>
      </c>
      <c r="F28" s="282" t="s">
        <v>1582</v>
      </c>
      <c r="G28" s="210" t="str">
        <f>INDEX(PREFS_ListeSite,MATCH($G$29,PREFS_ListeStation,0),0)</f>
        <v>Ile Ouen</v>
      </c>
      <c r="H28" s="83" t="s">
        <v>4832</v>
      </c>
      <c r="I28" s="83" t="s">
        <v>4832</v>
      </c>
      <c r="J28" s="83" t="s">
        <v>3632</v>
      </c>
      <c r="K28" s="83" t="s">
        <v>3632</v>
      </c>
      <c r="L28" s="83" t="s">
        <v>3633</v>
      </c>
      <c r="M28" s="83" t="s">
        <v>3633</v>
      </c>
      <c r="N28" s="83" t="s">
        <v>1546</v>
      </c>
      <c r="O28" s="83" t="s">
        <v>1546</v>
      </c>
      <c r="P28" s="83" t="s">
        <v>1546</v>
      </c>
      <c r="Q28" s="83" t="s">
        <v>1073</v>
      </c>
      <c r="R28" s="83" t="s">
        <v>1073</v>
      </c>
      <c r="S28" s="83" t="s">
        <v>4907</v>
      </c>
      <c r="T28" s="83" t="s">
        <v>4907</v>
      </c>
      <c r="U28" s="83" t="s">
        <v>4907</v>
      </c>
      <c r="V28" s="83" t="s">
        <v>1853</v>
      </c>
      <c r="W28" s="83" t="s">
        <v>1853</v>
      </c>
      <c r="X28" s="83" t="s">
        <v>1853</v>
      </c>
      <c r="Y28" s="83" t="s">
        <v>1853</v>
      </c>
      <c r="Z28" s="83" t="s">
        <v>1853</v>
      </c>
      <c r="AA28" s="83" t="s">
        <v>1853</v>
      </c>
      <c r="AB28" s="83"/>
      <c r="AC28" s="83"/>
      <c r="AD28" s="83"/>
      <c r="AE28" s="83"/>
      <c r="AF28" s="83"/>
      <c r="AG28" s="83"/>
      <c r="AH28" s="83"/>
      <c r="AI28" s="83"/>
      <c r="AJ28" s="83"/>
    </row>
    <row r="29" spans="1:36">
      <c r="A29" s="103">
        <v>1009</v>
      </c>
      <c r="B29" s="88"/>
      <c r="C29" s="88"/>
      <c r="D29" s="88" t="s">
        <v>658</v>
      </c>
      <c r="E29" s="282" t="s">
        <v>1583</v>
      </c>
      <c r="F29" s="282" t="s">
        <v>1583</v>
      </c>
      <c r="G29" s="284" t="str">
        <f>G22</f>
        <v>Menondja</v>
      </c>
      <c r="H29" s="285" t="s">
        <v>4834</v>
      </c>
      <c r="I29" s="285" t="s">
        <v>4833</v>
      </c>
      <c r="J29" s="285" t="s">
        <v>3628</v>
      </c>
      <c r="K29" s="285" t="s">
        <v>3627</v>
      </c>
      <c r="L29" s="285" t="s">
        <v>3630</v>
      </c>
      <c r="M29" s="285" t="s">
        <v>3629</v>
      </c>
      <c r="N29" s="285" t="s">
        <v>182</v>
      </c>
      <c r="O29" s="285" t="s">
        <v>1731</v>
      </c>
      <c r="P29" s="285" t="s">
        <v>1729</v>
      </c>
      <c r="Q29" s="285" t="s">
        <v>4912</v>
      </c>
      <c r="R29" s="285" t="s">
        <v>4911</v>
      </c>
      <c r="S29" s="285" t="s">
        <v>4909</v>
      </c>
      <c r="T29" s="285" t="s">
        <v>4908</v>
      </c>
      <c r="U29" s="285" t="s">
        <v>4910</v>
      </c>
      <c r="V29" s="285" t="s">
        <v>3751</v>
      </c>
      <c r="W29" s="285" t="s">
        <v>1856</v>
      </c>
      <c r="X29" s="285" t="s">
        <v>3752</v>
      </c>
      <c r="Y29" s="285" t="s">
        <v>3751</v>
      </c>
      <c r="Z29" s="285" t="s">
        <v>1856</v>
      </c>
      <c r="AA29" s="285" t="s">
        <v>3752</v>
      </c>
      <c r="AB29" s="285"/>
      <c r="AC29" s="285"/>
      <c r="AD29" s="285"/>
      <c r="AE29" s="285"/>
      <c r="AF29" s="285"/>
      <c r="AG29" s="285"/>
      <c r="AH29" s="285"/>
      <c r="AI29" s="285"/>
      <c r="AJ29" s="285"/>
    </row>
    <row r="30" spans="1:36" s="124" customFormat="1" ht="15">
      <c r="A30" s="60" t="s">
        <v>1168</v>
      </c>
      <c r="B30" s="60"/>
      <c r="C30" s="60"/>
      <c r="D30" s="60" t="s">
        <v>659</v>
      </c>
      <c r="E30" s="200" t="s">
        <v>661</v>
      </c>
      <c r="F30" s="200" t="s">
        <v>660</v>
      </c>
      <c r="G30" s="200" t="s">
        <v>663</v>
      </c>
      <c r="H30" s="200" t="s">
        <v>663</v>
      </c>
      <c r="I30" s="200" t="s">
        <v>663</v>
      </c>
      <c r="J30" s="200" t="s">
        <v>663</v>
      </c>
      <c r="K30" s="200" t="s">
        <v>663</v>
      </c>
      <c r="L30" s="200" t="s">
        <v>663</v>
      </c>
      <c r="M30" s="200" t="s">
        <v>663</v>
      </c>
      <c r="N30" s="200" t="s">
        <v>663</v>
      </c>
      <c r="O30" s="200" t="s">
        <v>663</v>
      </c>
      <c r="P30" s="200" t="s">
        <v>663</v>
      </c>
      <c r="Q30" s="200" t="s">
        <v>663</v>
      </c>
      <c r="R30" s="200" t="s">
        <v>663</v>
      </c>
      <c r="S30" s="200" t="s">
        <v>663</v>
      </c>
      <c r="T30" s="200" t="s">
        <v>663</v>
      </c>
      <c r="U30" s="200" t="s">
        <v>663</v>
      </c>
      <c r="V30" s="200" t="s">
        <v>663</v>
      </c>
      <c r="W30" s="200" t="s">
        <v>663</v>
      </c>
      <c r="X30" s="200" t="s">
        <v>663</v>
      </c>
      <c r="Y30" s="200" t="s">
        <v>663</v>
      </c>
      <c r="Z30" s="200" t="s">
        <v>663</v>
      </c>
      <c r="AA30" s="200" t="s">
        <v>663</v>
      </c>
      <c r="AB30" s="200"/>
      <c r="AC30" s="200"/>
      <c r="AD30" s="200"/>
      <c r="AE30" s="200"/>
      <c r="AF30" s="200"/>
      <c r="AG30" s="200"/>
      <c r="AH30" s="200"/>
      <c r="AI30" s="200"/>
      <c r="AJ30" s="200"/>
    </row>
    <row r="31" spans="1:36" s="124" customFormat="1">
      <c r="A31" s="102">
        <v>2001</v>
      </c>
      <c r="B31" s="84"/>
      <c r="C31" s="84"/>
      <c r="D31" s="84">
        <v>1</v>
      </c>
      <c r="E31" s="286">
        <v>0</v>
      </c>
      <c r="F31" s="208" t="str">
        <f>Entrees!A10</f>
        <v>0</v>
      </c>
      <c r="G31" s="210" t="str">
        <f>Entrees!B10</f>
        <v>RC</v>
      </c>
      <c r="H31" s="83" t="s">
        <v>927</v>
      </c>
      <c r="I31" s="83" t="s">
        <v>1102</v>
      </c>
      <c r="J31" s="83" t="s">
        <v>1214</v>
      </c>
      <c r="K31" s="83" t="s">
        <v>927</v>
      </c>
      <c r="L31" s="83" t="s">
        <v>927</v>
      </c>
      <c r="M31" s="83" t="s">
        <v>927</v>
      </c>
      <c r="N31" s="83" t="s">
        <v>927</v>
      </c>
      <c r="O31" s="83" t="s">
        <v>1102</v>
      </c>
      <c r="P31" s="83" t="s">
        <v>927</v>
      </c>
      <c r="Q31" s="83" t="s">
        <v>1102</v>
      </c>
      <c r="R31" s="83" t="s">
        <v>927</v>
      </c>
      <c r="S31" s="83" t="s">
        <v>1102</v>
      </c>
      <c r="T31" s="83" t="s">
        <v>927</v>
      </c>
      <c r="U31" s="83" t="s">
        <v>927</v>
      </c>
      <c r="V31" s="83" t="s">
        <v>1102</v>
      </c>
      <c r="W31" s="83" t="s">
        <v>1214</v>
      </c>
      <c r="X31" s="83" t="s">
        <v>927</v>
      </c>
      <c r="Y31" s="83" t="s">
        <v>1102</v>
      </c>
      <c r="Z31" s="83" t="s">
        <v>1214</v>
      </c>
      <c r="AA31" s="83" t="s">
        <v>927</v>
      </c>
      <c r="AB31" s="83"/>
      <c r="AC31" s="83"/>
      <c r="AD31" s="83"/>
      <c r="AE31" s="83"/>
      <c r="AF31" s="83"/>
      <c r="AG31" s="83"/>
      <c r="AH31" s="83"/>
      <c r="AI31" s="83"/>
      <c r="AJ31" s="83"/>
    </row>
    <row r="32" spans="1:36" s="124" customFormat="1">
      <c r="A32" s="102">
        <v>2002</v>
      </c>
      <c r="B32" s="84"/>
      <c r="C32" s="84"/>
      <c r="D32" s="84">
        <v>1</v>
      </c>
      <c r="E32" s="208">
        <v>0.5</v>
      </c>
      <c r="F32" s="208" t="str">
        <f>Entrees!A11</f>
        <v>0.5</v>
      </c>
      <c r="G32" s="210" t="str">
        <f>Entrees!B11</f>
        <v>RC</v>
      </c>
      <c r="H32" s="83" t="s">
        <v>1139</v>
      </c>
      <c r="I32" s="83" t="s">
        <v>927</v>
      </c>
      <c r="J32" s="83" t="s">
        <v>927</v>
      </c>
      <c r="K32" s="83" t="s">
        <v>927</v>
      </c>
      <c r="L32" s="83" t="s">
        <v>1445</v>
      </c>
      <c r="M32" s="83" t="s">
        <v>927</v>
      </c>
      <c r="N32" s="83" t="s">
        <v>1214</v>
      </c>
      <c r="O32" s="83" t="s">
        <v>927</v>
      </c>
      <c r="P32" s="83" t="s">
        <v>927</v>
      </c>
      <c r="Q32" s="83" t="s">
        <v>1102</v>
      </c>
      <c r="R32" s="83" t="s">
        <v>1102</v>
      </c>
      <c r="S32" s="83" t="s">
        <v>927</v>
      </c>
      <c r="T32" s="83" t="s">
        <v>1214</v>
      </c>
      <c r="U32" s="83" t="s">
        <v>927</v>
      </c>
      <c r="V32" s="83" t="s">
        <v>957</v>
      </c>
      <c r="W32" s="83" t="s">
        <v>1016</v>
      </c>
      <c r="X32" s="83" t="s">
        <v>927</v>
      </c>
      <c r="Y32" s="83" t="s">
        <v>957</v>
      </c>
      <c r="Z32" s="83" t="s">
        <v>1016</v>
      </c>
      <c r="AA32" s="83" t="s">
        <v>927</v>
      </c>
      <c r="AB32" s="83"/>
      <c r="AC32" s="83"/>
      <c r="AD32" s="83"/>
      <c r="AE32" s="83"/>
      <c r="AF32" s="83"/>
      <c r="AG32" s="83"/>
      <c r="AH32" s="83"/>
      <c r="AI32" s="83"/>
      <c r="AJ32" s="83"/>
    </row>
    <row r="33" spans="1:36" s="124" customFormat="1">
      <c r="A33" s="102">
        <v>2003</v>
      </c>
      <c r="B33" s="84"/>
      <c r="C33" s="84"/>
      <c r="D33" s="84">
        <v>1</v>
      </c>
      <c r="E33" s="208">
        <v>1</v>
      </c>
      <c r="F33" s="208" t="str">
        <f>Entrees!A12</f>
        <v>1</v>
      </c>
      <c r="G33" s="210" t="str">
        <f>Entrees!B12</f>
        <v>RC</v>
      </c>
      <c r="H33" s="83" t="s">
        <v>957</v>
      </c>
      <c r="I33" s="83" t="s">
        <v>927</v>
      </c>
      <c r="J33" s="83" t="s">
        <v>1214</v>
      </c>
      <c r="K33" s="83" t="s">
        <v>1203</v>
      </c>
      <c r="L33" s="83" t="s">
        <v>1053</v>
      </c>
      <c r="M33" s="83" t="s">
        <v>927</v>
      </c>
      <c r="N33" s="83" t="s">
        <v>927</v>
      </c>
      <c r="O33" s="83" t="s">
        <v>927</v>
      </c>
      <c r="P33" s="83" t="s">
        <v>927</v>
      </c>
      <c r="Q33" s="83" t="s">
        <v>1102</v>
      </c>
      <c r="R33" s="83" t="s">
        <v>920</v>
      </c>
      <c r="S33" s="83" t="s">
        <v>1102</v>
      </c>
      <c r="T33" s="83" t="s">
        <v>927</v>
      </c>
      <c r="U33" s="83" t="s">
        <v>927</v>
      </c>
      <c r="V33" s="83" t="s">
        <v>1102</v>
      </c>
      <c r="W33" s="83" t="s">
        <v>927</v>
      </c>
      <c r="X33" s="83" t="s">
        <v>927</v>
      </c>
      <c r="Y33" s="83" t="s">
        <v>1102</v>
      </c>
      <c r="Z33" s="83" t="s">
        <v>927</v>
      </c>
      <c r="AA33" s="83" t="s">
        <v>927</v>
      </c>
      <c r="AB33" s="83"/>
      <c r="AC33" s="83"/>
      <c r="AD33" s="83"/>
      <c r="AE33" s="83"/>
      <c r="AF33" s="83"/>
      <c r="AG33" s="83"/>
      <c r="AH33" s="83"/>
      <c r="AI33" s="83"/>
      <c r="AJ33" s="83"/>
    </row>
    <row r="34" spans="1:36" s="124" customFormat="1">
      <c r="A34" s="102">
        <v>2004</v>
      </c>
      <c r="B34" s="84"/>
      <c r="C34" s="84"/>
      <c r="D34" s="84">
        <v>1</v>
      </c>
      <c r="E34" s="208">
        <v>1.5</v>
      </c>
      <c r="F34" s="208" t="str">
        <f>Entrees!A13</f>
        <v>1.5</v>
      </c>
      <c r="G34" s="210" t="str">
        <f>Entrees!B13</f>
        <v>RC</v>
      </c>
      <c r="H34" s="83" t="s">
        <v>927</v>
      </c>
      <c r="I34" s="83" t="s">
        <v>957</v>
      </c>
      <c r="J34" s="83" t="s">
        <v>927</v>
      </c>
      <c r="K34" s="83" t="s">
        <v>927</v>
      </c>
      <c r="L34" s="83" t="s">
        <v>927</v>
      </c>
      <c r="M34" s="83" t="s">
        <v>957</v>
      </c>
      <c r="N34" s="83" t="s">
        <v>927</v>
      </c>
      <c r="O34" s="83" t="s">
        <v>1102</v>
      </c>
      <c r="P34" s="83" t="s">
        <v>927</v>
      </c>
      <c r="Q34" s="83" t="s">
        <v>1102</v>
      </c>
      <c r="R34" s="83" t="s">
        <v>927</v>
      </c>
      <c r="S34" s="83" t="s">
        <v>927</v>
      </c>
      <c r="T34" s="83" t="s">
        <v>1102</v>
      </c>
      <c r="U34" s="83" t="s">
        <v>927</v>
      </c>
      <c r="V34" s="83" t="s">
        <v>927</v>
      </c>
      <c r="W34" s="83" t="s">
        <v>927</v>
      </c>
      <c r="X34" s="83" t="s">
        <v>927</v>
      </c>
      <c r="Y34" s="83" t="s">
        <v>927</v>
      </c>
      <c r="Z34" s="83" t="s">
        <v>927</v>
      </c>
      <c r="AA34" s="83" t="s">
        <v>927</v>
      </c>
      <c r="AB34" s="83"/>
      <c r="AC34" s="83"/>
      <c r="AD34" s="83"/>
      <c r="AE34" s="83"/>
      <c r="AF34" s="83"/>
      <c r="AG34" s="83"/>
      <c r="AH34" s="83"/>
      <c r="AI34" s="83"/>
      <c r="AJ34" s="83"/>
    </row>
    <row r="35" spans="1:36" s="124" customFormat="1">
      <c r="A35" s="102">
        <v>2005</v>
      </c>
      <c r="B35" s="84"/>
      <c r="C35" s="84"/>
      <c r="D35" s="84">
        <v>1</v>
      </c>
      <c r="E35" s="208">
        <v>2</v>
      </c>
      <c r="F35" s="208" t="str">
        <f>Entrees!A14</f>
        <v>2</v>
      </c>
      <c r="G35" s="210" t="str">
        <f>Entrees!B14</f>
        <v>HCB</v>
      </c>
      <c r="H35" s="83" t="s">
        <v>927</v>
      </c>
      <c r="I35" s="83" t="s">
        <v>927</v>
      </c>
      <c r="J35" s="83" t="s">
        <v>927</v>
      </c>
      <c r="K35" s="83" t="s">
        <v>927</v>
      </c>
      <c r="L35" s="83" t="s">
        <v>1139</v>
      </c>
      <c r="M35" s="83" t="s">
        <v>1053</v>
      </c>
      <c r="N35" s="83" t="s">
        <v>927</v>
      </c>
      <c r="O35" s="83" t="s">
        <v>927</v>
      </c>
      <c r="P35" s="83" t="s">
        <v>1016</v>
      </c>
      <c r="Q35" s="83" t="s">
        <v>1102</v>
      </c>
      <c r="R35" s="83" t="s">
        <v>1102</v>
      </c>
      <c r="S35" s="83" t="s">
        <v>1102</v>
      </c>
      <c r="T35" s="83" t="s">
        <v>1102</v>
      </c>
      <c r="U35" s="83" t="s">
        <v>927</v>
      </c>
      <c r="V35" s="83" t="s">
        <v>927</v>
      </c>
      <c r="W35" s="83" t="s">
        <v>927</v>
      </c>
      <c r="X35" s="83" t="s">
        <v>1139</v>
      </c>
      <c r="Y35" s="83" t="s">
        <v>927</v>
      </c>
      <c r="Z35" s="83" t="s">
        <v>927</v>
      </c>
      <c r="AA35" s="83" t="s">
        <v>1139</v>
      </c>
      <c r="AB35" s="83"/>
      <c r="AC35" s="83"/>
      <c r="AD35" s="83"/>
      <c r="AE35" s="83"/>
      <c r="AF35" s="83"/>
      <c r="AG35" s="83"/>
      <c r="AH35" s="83"/>
      <c r="AI35" s="83"/>
      <c r="AJ35" s="83"/>
    </row>
    <row r="36" spans="1:36" s="124" customFormat="1">
      <c r="A36" s="102">
        <v>2006</v>
      </c>
      <c r="B36" s="84"/>
      <c r="C36" s="84"/>
      <c r="D36" s="84">
        <v>1</v>
      </c>
      <c r="E36" s="208">
        <v>2.5</v>
      </c>
      <c r="F36" s="208" t="str">
        <f>Entrees!A15</f>
        <v>2.5</v>
      </c>
      <c r="G36" s="210" t="str">
        <f>Entrees!B15</f>
        <v>HCB</v>
      </c>
      <c r="H36" s="83" t="s">
        <v>957</v>
      </c>
      <c r="I36" s="83" t="s">
        <v>1053</v>
      </c>
      <c r="J36" s="83" t="s">
        <v>1102</v>
      </c>
      <c r="K36" s="83" t="s">
        <v>1102</v>
      </c>
      <c r="L36" s="83" t="s">
        <v>1053</v>
      </c>
      <c r="M36" s="83" t="s">
        <v>1203</v>
      </c>
      <c r="N36" s="83" t="s">
        <v>927</v>
      </c>
      <c r="O36" s="83" t="s">
        <v>1102</v>
      </c>
      <c r="P36" s="83" t="s">
        <v>1016</v>
      </c>
      <c r="Q36" s="83" t="s">
        <v>1102</v>
      </c>
      <c r="R36" s="83" t="s">
        <v>927</v>
      </c>
      <c r="S36" s="83" t="s">
        <v>1214</v>
      </c>
      <c r="T36" s="83" t="s">
        <v>1016</v>
      </c>
      <c r="U36" s="83" t="s">
        <v>927</v>
      </c>
      <c r="V36" s="83" t="s">
        <v>1139</v>
      </c>
      <c r="W36" s="83" t="s">
        <v>927</v>
      </c>
      <c r="X36" s="83" t="s">
        <v>1139</v>
      </c>
      <c r="Y36" s="83" t="s">
        <v>1139</v>
      </c>
      <c r="Z36" s="83" t="s">
        <v>927</v>
      </c>
      <c r="AA36" s="83" t="s">
        <v>1139</v>
      </c>
      <c r="AB36" s="83"/>
      <c r="AC36" s="83"/>
      <c r="AD36" s="83"/>
      <c r="AE36" s="83"/>
      <c r="AF36" s="83"/>
      <c r="AG36" s="83"/>
      <c r="AH36" s="83"/>
      <c r="AI36" s="83"/>
      <c r="AJ36" s="83"/>
    </row>
    <row r="37" spans="1:36" s="124" customFormat="1">
      <c r="A37" s="102">
        <v>2007</v>
      </c>
      <c r="B37" s="84"/>
      <c r="C37" s="84"/>
      <c r="D37" s="84">
        <v>1</v>
      </c>
      <c r="E37" s="208">
        <v>3</v>
      </c>
      <c r="F37" s="208" t="str">
        <f>Entrees!A16</f>
        <v>3</v>
      </c>
      <c r="G37" s="210" t="str">
        <f>Entrees!B16</f>
        <v>HCB</v>
      </c>
      <c r="H37" s="83" t="s">
        <v>927</v>
      </c>
      <c r="I37" s="83" t="s">
        <v>1053</v>
      </c>
      <c r="J37" s="83" t="s">
        <v>1102</v>
      </c>
      <c r="K37" s="83" t="s">
        <v>927</v>
      </c>
      <c r="L37" s="83" t="s">
        <v>1102</v>
      </c>
      <c r="M37" s="83" t="s">
        <v>1203</v>
      </c>
      <c r="N37" s="83" t="s">
        <v>927</v>
      </c>
      <c r="O37" s="83" t="s">
        <v>927</v>
      </c>
      <c r="P37" s="83" t="s">
        <v>1102</v>
      </c>
      <c r="Q37" s="83" t="s">
        <v>1102</v>
      </c>
      <c r="R37" s="83" t="s">
        <v>1102</v>
      </c>
      <c r="S37" s="83" t="s">
        <v>1214</v>
      </c>
      <c r="T37" s="83" t="s">
        <v>1139</v>
      </c>
      <c r="U37" s="83" t="s">
        <v>927</v>
      </c>
      <c r="V37" s="83" t="s">
        <v>1102</v>
      </c>
      <c r="W37" s="83" t="s">
        <v>920</v>
      </c>
      <c r="X37" s="83" t="s">
        <v>1139</v>
      </c>
      <c r="Y37" s="83" t="s">
        <v>1102</v>
      </c>
      <c r="Z37" s="83" t="s">
        <v>920</v>
      </c>
      <c r="AA37" s="83" t="s">
        <v>1139</v>
      </c>
      <c r="AB37" s="83"/>
      <c r="AC37" s="83"/>
      <c r="AD37" s="83"/>
      <c r="AE37" s="83"/>
      <c r="AF37" s="83"/>
      <c r="AG37" s="83"/>
      <c r="AH37" s="83"/>
      <c r="AI37" s="83"/>
      <c r="AJ37" s="83"/>
    </row>
    <row r="38" spans="1:36" s="124" customFormat="1">
      <c r="A38" s="102">
        <v>2008</v>
      </c>
      <c r="B38" s="84"/>
      <c r="C38" s="84"/>
      <c r="D38" s="84">
        <v>1</v>
      </c>
      <c r="E38" s="208">
        <v>3.5</v>
      </c>
      <c r="F38" s="208" t="str">
        <f>Entrees!A17</f>
        <v>3.5</v>
      </c>
      <c r="G38" s="210" t="str">
        <f>Entrees!B17</f>
        <v>HCB</v>
      </c>
      <c r="H38" s="83" t="s">
        <v>957</v>
      </c>
      <c r="I38" s="83" t="s">
        <v>957</v>
      </c>
      <c r="J38" s="83" t="s">
        <v>1214</v>
      </c>
      <c r="K38" s="83" t="s">
        <v>1102</v>
      </c>
      <c r="L38" s="83" t="s">
        <v>1053</v>
      </c>
      <c r="M38" s="83" t="s">
        <v>927</v>
      </c>
      <c r="N38" s="83" t="s">
        <v>1214</v>
      </c>
      <c r="O38" s="83" t="s">
        <v>1214</v>
      </c>
      <c r="P38" s="83" t="s">
        <v>1139</v>
      </c>
      <c r="Q38" s="83" t="s">
        <v>1102</v>
      </c>
      <c r="R38" s="83" t="s">
        <v>1102</v>
      </c>
      <c r="S38" s="83" t="s">
        <v>1214</v>
      </c>
      <c r="T38" s="83" t="s">
        <v>1053</v>
      </c>
      <c r="U38" s="83" t="s">
        <v>927</v>
      </c>
      <c r="V38" s="83" t="s">
        <v>1102</v>
      </c>
      <c r="W38" s="83" t="s">
        <v>1102</v>
      </c>
      <c r="X38" s="83" t="s">
        <v>1139</v>
      </c>
      <c r="Y38" s="83" t="s">
        <v>1102</v>
      </c>
      <c r="Z38" s="83" t="s">
        <v>1102</v>
      </c>
      <c r="AA38" s="83" t="s">
        <v>1139</v>
      </c>
      <c r="AB38" s="83"/>
      <c r="AC38" s="83"/>
      <c r="AD38" s="83"/>
      <c r="AE38" s="83"/>
      <c r="AF38" s="83"/>
      <c r="AG38" s="83"/>
      <c r="AH38" s="83"/>
      <c r="AI38" s="83"/>
      <c r="AJ38" s="83"/>
    </row>
    <row r="39" spans="1:36" s="124" customFormat="1">
      <c r="A39" s="102">
        <v>2009</v>
      </c>
      <c r="B39" s="84"/>
      <c r="C39" s="84"/>
      <c r="D39" s="84">
        <v>1</v>
      </c>
      <c r="E39" s="208">
        <v>4</v>
      </c>
      <c r="F39" s="208" t="str">
        <f>Entrees!A18</f>
        <v>4</v>
      </c>
      <c r="G39" s="210" t="str">
        <f>Entrees!B18</f>
        <v>HCB</v>
      </c>
      <c r="H39" s="83" t="s">
        <v>957</v>
      </c>
      <c r="I39" s="83" t="s">
        <v>1102</v>
      </c>
      <c r="J39" s="83" t="s">
        <v>1102</v>
      </c>
      <c r="K39" s="83" t="s">
        <v>1102</v>
      </c>
      <c r="L39" s="83" t="s">
        <v>1053</v>
      </c>
      <c r="M39" s="83" t="s">
        <v>957</v>
      </c>
      <c r="N39" s="83" t="s">
        <v>927</v>
      </c>
      <c r="O39" s="83" t="s">
        <v>927</v>
      </c>
      <c r="P39" s="83" t="s">
        <v>1139</v>
      </c>
      <c r="Q39" s="83" t="s">
        <v>1102</v>
      </c>
      <c r="R39" s="83" t="s">
        <v>1102</v>
      </c>
      <c r="S39" s="83" t="s">
        <v>927</v>
      </c>
      <c r="T39" s="83" t="s">
        <v>1053</v>
      </c>
      <c r="U39" s="83" t="s">
        <v>927</v>
      </c>
      <c r="V39" s="83" t="s">
        <v>957</v>
      </c>
      <c r="W39" s="83" t="s">
        <v>920</v>
      </c>
      <c r="X39" s="83" t="s">
        <v>1139</v>
      </c>
      <c r="Y39" s="83" t="s">
        <v>957</v>
      </c>
      <c r="Z39" s="83" t="s">
        <v>920</v>
      </c>
      <c r="AA39" s="83" t="s">
        <v>1139</v>
      </c>
      <c r="AB39" s="83"/>
      <c r="AC39" s="83"/>
      <c r="AD39" s="83"/>
      <c r="AE39" s="83"/>
      <c r="AF39" s="83"/>
      <c r="AG39" s="83"/>
      <c r="AH39" s="83"/>
      <c r="AI39" s="83"/>
      <c r="AJ39" s="83"/>
    </row>
    <row r="40" spans="1:36" s="124" customFormat="1">
      <c r="A40" s="102">
        <v>2010</v>
      </c>
      <c r="B40" s="84"/>
      <c r="C40" s="84"/>
      <c r="D40" s="84">
        <v>1</v>
      </c>
      <c r="E40" s="208">
        <v>4.5</v>
      </c>
      <c r="F40" s="208" t="str">
        <f>Entrees!A19</f>
        <v>4.5</v>
      </c>
      <c r="G40" s="210" t="str">
        <f>Entrees!B19</f>
        <v>HCB</v>
      </c>
      <c r="H40" s="83" t="s">
        <v>957</v>
      </c>
      <c r="I40" s="83" t="s">
        <v>1102</v>
      </c>
      <c r="J40" s="83" t="s">
        <v>927</v>
      </c>
      <c r="K40" s="83" t="s">
        <v>1102</v>
      </c>
      <c r="L40" s="83" t="s">
        <v>1053</v>
      </c>
      <c r="M40" s="83" t="s">
        <v>927</v>
      </c>
      <c r="N40" s="83" t="s">
        <v>927</v>
      </c>
      <c r="O40" s="83" t="s">
        <v>1102</v>
      </c>
      <c r="P40" s="83" t="s">
        <v>957</v>
      </c>
      <c r="Q40" s="83" t="s">
        <v>1102</v>
      </c>
      <c r="R40" s="83" t="s">
        <v>1102</v>
      </c>
      <c r="S40" s="83" t="s">
        <v>1102</v>
      </c>
      <c r="T40" s="83" t="s">
        <v>1102</v>
      </c>
      <c r="U40" s="83" t="s">
        <v>1445</v>
      </c>
      <c r="V40" s="83" t="s">
        <v>957</v>
      </c>
      <c r="W40" s="83" t="s">
        <v>920</v>
      </c>
      <c r="X40" s="83" t="s">
        <v>1139</v>
      </c>
      <c r="Y40" s="83" t="s">
        <v>957</v>
      </c>
      <c r="Z40" s="83" t="s">
        <v>920</v>
      </c>
      <c r="AA40" s="83" t="s">
        <v>1139</v>
      </c>
      <c r="AB40" s="83"/>
      <c r="AC40" s="83"/>
      <c r="AD40" s="83"/>
      <c r="AE40" s="83"/>
      <c r="AF40" s="83"/>
      <c r="AG40" s="83"/>
      <c r="AH40" s="83"/>
      <c r="AI40" s="83"/>
      <c r="AJ40" s="83"/>
    </row>
    <row r="41" spans="1:36" s="124" customFormat="1">
      <c r="A41" s="102">
        <v>2011</v>
      </c>
      <c r="B41" s="84"/>
      <c r="C41" s="84"/>
      <c r="D41" s="84">
        <v>1</v>
      </c>
      <c r="E41" s="208">
        <v>5</v>
      </c>
      <c r="F41" s="208" t="str">
        <f>Entrees!A20</f>
        <v>5</v>
      </c>
      <c r="G41" s="210" t="str">
        <f>Entrees!B20</f>
        <v>HCT</v>
      </c>
      <c r="H41" s="83" t="s">
        <v>927</v>
      </c>
      <c r="I41" s="83" t="s">
        <v>927</v>
      </c>
      <c r="J41" s="83" t="s">
        <v>1102</v>
      </c>
      <c r="K41" s="83" t="s">
        <v>927</v>
      </c>
      <c r="L41" s="83" t="s">
        <v>927</v>
      </c>
      <c r="M41" s="83" t="s">
        <v>927</v>
      </c>
      <c r="N41" s="83" t="s">
        <v>1102</v>
      </c>
      <c r="O41" s="83" t="s">
        <v>927</v>
      </c>
      <c r="P41" s="83" t="s">
        <v>1102</v>
      </c>
      <c r="Q41" s="83" t="s">
        <v>927</v>
      </c>
      <c r="R41" s="83" t="s">
        <v>1053</v>
      </c>
      <c r="S41" s="83" t="s">
        <v>1102</v>
      </c>
      <c r="T41" s="83" t="s">
        <v>1139</v>
      </c>
      <c r="U41" s="83" t="s">
        <v>927</v>
      </c>
      <c r="V41" s="83" t="s">
        <v>957</v>
      </c>
      <c r="W41" s="83" t="s">
        <v>927</v>
      </c>
      <c r="X41" s="83" t="s">
        <v>1203</v>
      </c>
      <c r="Y41" s="83" t="s">
        <v>957</v>
      </c>
      <c r="Z41" s="83" t="s">
        <v>927</v>
      </c>
      <c r="AA41" s="83" t="s">
        <v>1203</v>
      </c>
      <c r="AB41" s="83"/>
      <c r="AC41" s="83"/>
      <c r="AD41" s="83"/>
      <c r="AE41" s="83"/>
      <c r="AF41" s="83"/>
      <c r="AG41" s="83"/>
      <c r="AH41" s="83"/>
      <c r="AI41" s="83"/>
      <c r="AJ41" s="83"/>
    </row>
    <row r="42" spans="1:36" s="124" customFormat="1">
      <c r="A42" s="102">
        <v>2012</v>
      </c>
      <c r="B42" s="84"/>
      <c r="C42" s="84"/>
      <c r="D42" s="84">
        <v>1</v>
      </c>
      <c r="E42" s="208">
        <v>5.5</v>
      </c>
      <c r="F42" s="208" t="str">
        <f>Entrees!A21</f>
        <v>5.5</v>
      </c>
      <c r="G42" s="210" t="str">
        <f>Entrees!B21</f>
        <v>HCT</v>
      </c>
      <c r="H42" s="83" t="s">
        <v>927</v>
      </c>
      <c r="I42" s="83" t="s">
        <v>927</v>
      </c>
      <c r="J42" s="83" t="s">
        <v>1102</v>
      </c>
      <c r="K42" s="83" t="s">
        <v>927</v>
      </c>
      <c r="L42" s="83" t="s">
        <v>927</v>
      </c>
      <c r="M42" s="83" t="s">
        <v>927</v>
      </c>
      <c r="N42" s="83" t="s">
        <v>1102</v>
      </c>
      <c r="O42" s="83" t="s">
        <v>927</v>
      </c>
      <c r="P42" s="83" t="s">
        <v>1102</v>
      </c>
      <c r="Q42" s="83" t="s">
        <v>1102</v>
      </c>
      <c r="R42" s="83" t="s">
        <v>1102</v>
      </c>
      <c r="S42" s="83" t="s">
        <v>1102</v>
      </c>
      <c r="T42" s="83" t="s">
        <v>1139</v>
      </c>
      <c r="U42" s="83" t="s">
        <v>927</v>
      </c>
      <c r="V42" s="83" t="s">
        <v>927</v>
      </c>
      <c r="W42" s="83" t="s">
        <v>1139</v>
      </c>
      <c r="X42" s="83" t="s">
        <v>1203</v>
      </c>
      <c r="Y42" s="83" t="s">
        <v>927</v>
      </c>
      <c r="Z42" s="83" t="s">
        <v>1139</v>
      </c>
      <c r="AA42" s="83" t="s">
        <v>1203</v>
      </c>
      <c r="AB42" s="83"/>
      <c r="AC42" s="83"/>
      <c r="AD42" s="83"/>
      <c r="AE42" s="83"/>
      <c r="AF42" s="83"/>
      <c r="AG42" s="83"/>
      <c r="AH42" s="83"/>
      <c r="AI42" s="83"/>
      <c r="AJ42" s="83"/>
    </row>
    <row r="43" spans="1:36" s="124" customFormat="1">
      <c r="A43" s="102">
        <v>2013</v>
      </c>
      <c r="B43" s="84"/>
      <c r="C43" s="84"/>
      <c r="D43" s="84">
        <v>1</v>
      </c>
      <c r="E43" s="208">
        <v>6</v>
      </c>
      <c r="F43" s="208" t="str">
        <f>Entrees!A22</f>
        <v>6</v>
      </c>
      <c r="G43" s="210" t="str">
        <f>Entrees!B22</f>
        <v>RC</v>
      </c>
      <c r="H43" s="83" t="s">
        <v>1016</v>
      </c>
      <c r="I43" s="83" t="s">
        <v>1102</v>
      </c>
      <c r="J43" s="83" t="s">
        <v>927</v>
      </c>
      <c r="K43" s="83" t="s">
        <v>1203</v>
      </c>
      <c r="L43" s="83" t="s">
        <v>1102</v>
      </c>
      <c r="M43" s="83" t="s">
        <v>1016</v>
      </c>
      <c r="N43" s="83" t="s">
        <v>1102</v>
      </c>
      <c r="O43" s="83" t="s">
        <v>927</v>
      </c>
      <c r="P43" s="83" t="s">
        <v>927</v>
      </c>
      <c r="Q43" s="83" t="s">
        <v>927</v>
      </c>
      <c r="R43" s="83" t="s">
        <v>1102</v>
      </c>
      <c r="S43" s="83" t="s">
        <v>1102</v>
      </c>
      <c r="T43" s="83" t="s">
        <v>927</v>
      </c>
      <c r="U43" s="83" t="s">
        <v>1016</v>
      </c>
      <c r="V43" s="83" t="s">
        <v>1139</v>
      </c>
      <c r="W43" s="83" t="s">
        <v>1053</v>
      </c>
      <c r="X43" s="83" t="s">
        <v>927</v>
      </c>
      <c r="Y43" s="83" t="s">
        <v>1139</v>
      </c>
      <c r="Z43" s="83" t="s">
        <v>1053</v>
      </c>
      <c r="AA43" s="83" t="s">
        <v>927</v>
      </c>
      <c r="AB43" s="83"/>
      <c r="AC43" s="83"/>
      <c r="AD43" s="83"/>
      <c r="AE43" s="83"/>
      <c r="AF43" s="83"/>
      <c r="AG43" s="83"/>
      <c r="AH43" s="83"/>
      <c r="AI43" s="83"/>
      <c r="AJ43" s="83"/>
    </row>
    <row r="44" spans="1:36" s="124" customFormat="1">
      <c r="A44" s="102">
        <v>2014</v>
      </c>
      <c r="B44" s="84"/>
      <c r="C44" s="84"/>
      <c r="D44" s="84">
        <v>1</v>
      </c>
      <c r="E44" s="208">
        <v>6.5</v>
      </c>
      <c r="F44" s="208" t="str">
        <f>Entrees!A23</f>
        <v>6.5</v>
      </c>
      <c r="G44" s="210" t="str">
        <f>Entrees!B23</f>
        <v>HCB</v>
      </c>
      <c r="H44" s="83" t="s">
        <v>927</v>
      </c>
      <c r="I44" s="83" t="s">
        <v>957</v>
      </c>
      <c r="J44" s="83" t="s">
        <v>927</v>
      </c>
      <c r="K44" s="83" t="s">
        <v>927</v>
      </c>
      <c r="L44" s="83" t="s">
        <v>1053</v>
      </c>
      <c r="M44" s="83" t="s">
        <v>927</v>
      </c>
      <c r="N44" s="83" t="s">
        <v>927</v>
      </c>
      <c r="O44" s="83" t="s">
        <v>927</v>
      </c>
      <c r="P44" s="83" t="s">
        <v>957</v>
      </c>
      <c r="Q44" s="83" t="s">
        <v>1102</v>
      </c>
      <c r="R44" s="83" t="s">
        <v>927</v>
      </c>
      <c r="S44" s="83" t="s">
        <v>920</v>
      </c>
      <c r="T44" s="83" t="s">
        <v>927</v>
      </c>
      <c r="U44" s="83" t="s">
        <v>1214</v>
      </c>
      <c r="V44" s="83" t="s">
        <v>927</v>
      </c>
      <c r="W44" s="83" t="s">
        <v>1053</v>
      </c>
      <c r="X44" s="83" t="s">
        <v>1139</v>
      </c>
      <c r="Y44" s="83" t="s">
        <v>927</v>
      </c>
      <c r="Z44" s="83" t="s">
        <v>1053</v>
      </c>
      <c r="AA44" s="83" t="s">
        <v>1139</v>
      </c>
      <c r="AB44" s="83"/>
      <c r="AC44" s="83"/>
      <c r="AD44" s="83"/>
      <c r="AE44" s="83"/>
      <c r="AF44" s="83"/>
      <c r="AG44" s="83"/>
      <c r="AH44" s="83"/>
      <c r="AI44" s="83"/>
      <c r="AJ44" s="83"/>
    </row>
    <row r="45" spans="1:36" s="124" customFormat="1">
      <c r="A45" s="102">
        <v>2015</v>
      </c>
      <c r="B45" s="84"/>
      <c r="C45" s="84"/>
      <c r="D45" s="84">
        <v>1</v>
      </c>
      <c r="E45" s="208">
        <v>7</v>
      </c>
      <c r="F45" s="208" t="str">
        <f>Entrees!A24</f>
        <v>7</v>
      </c>
      <c r="G45" s="210" t="str">
        <f>Entrees!B24</f>
        <v>HCB</v>
      </c>
      <c r="H45" s="83" t="s">
        <v>1053</v>
      </c>
      <c r="I45" s="83" t="s">
        <v>920</v>
      </c>
      <c r="J45" s="83" t="s">
        <v>927</v>
      </c>
      <c r="K45" s="83" t="s">
        <v>927</v>
      </c>
      <c r="L45" s="83" t="s">
        <v>1102</v>
      </c>
      <c r="M45" s="83" t="s">
        <v>927</v>
      </c>
      <c r="N45" s="83" t="s">
        <v>927</v>
      </c>
      <c r="O45" s="83" t="s">
        <v>927</v>
      </c>
      <c r="P45" s="83" t="s">
        <v>924</v>
      </c>
      <c r="Q45" s="83" t="s">
        <v>927</v>
      </c>
      <c r="R45" s="83" t="s">
        <v>1053</v>
      </c>
      <c r="S45" s="83" t="s">
        <v>1016</v>
      </c>
      <c r="T45" s="83" t="s">
        <v>1102</v>
      </c>
      <c r="U45" s="83" t="s">
        <v>1214</v>
      </c>
      <c r="V45" s="83" t="s">
        <v>927</v>
      </c>
      <c r="W45" s="83" t="s">
        <v>1053</v>
      </c>
      <c r="X45" s="83" t="s">
        <v>1139</v>
      </c>
      <c r="Y45" s="83" t="s">
        <v>927</v>
      </c>
      <c r="Z45" s="83" t="s">
        <v>1053</v>
      </c>
      <c r="AA45" s="83" t="s">
        <v>1139</v>
      </c>
      <c r="AB45" s="83"/>
      <c r="AC45" s="83"/>
      <c r="AD45" s="83"/>
      <c r="AE45" s="83"/>
      <c r="AF45" s="83"/>
      <c r="AG45" s="83"/>
      <c r="AH45" s="83"/>
      <c r="AI45" s="83"/>
      <c r="AJ45" s="83"/>
    </row>
    <row r="46" spans="1:36" s="124" customFormat="1">
      <c r="A46" s="102">
        <v>2016</v>
      </c>
      <c r="B46" s="84"/>
      <c r="C46" s="84"/>
      <c r="D46" s="84">
        <v>1</v>
      </c>
      <c r="E46" s="208">
        <v>7.5</v>
      </c>
      <c r="F46" s="208" t="str">
        <f>Entrees!A25</f>
        <v>7.5</v>
      </c>
      <c r="G46" s="210" t="str">
        <f>Entrees!B25</f>
        <v>HCB</v>
      </c>
      <c r="H46" s="83" t="s">
        <v>927</v>
      </c>
      <c r="I46" s="83" t="s">
        <v>927</v>
      </c>
      <c r="J46" s="83" t="s">
        <v>1102</v>
      </c>
      <c r="K46" s="83" t="s">
        <v>927</v>
      </c>
      <c r="L46" s="83" t="s">
        <v>1016</v>
      </c>
      <c r="M46" s="83" t="s">
        <v>927</v>
      </c>
      <c r="N46" s="83" t="s">
        <v>927</v>
      </c>
      <c r="O46" s="83" t="s">
        <v>1102</v>
      </c>
      <c r="P46" s="83" t="s">
        <v>927</v>
      </c>
      <c r="Q46" s="83" t="s">
        <v>927</v>
      </c>
      <c r="R46" s="83" t="s">
        <v>1016</v>
      </c>
      <c r="S46" s="83" t="s">
        <v>1102</v>
      </c>
      <c r="T46" s="83" t="s">
        <v>927</v>
      </c>
      <c r="U46" s="83" t="s">
        <v>1214</v>
      </c>
      <c r="V46" s="83" t="s">
        <v>927</v>
      </c>
      <c r="W46" s="83" t="s">
        <v>1016</v>
      </c>
      <c r="X46" s="83" t="s">
        <v>1139</v>
      </c>
      <c r="Y46" s="83" t="s">
        <v>927</v>
      </c>
      <c r="Z46" s="83" t="s">
        <v>1016</v>
      </c>
      <c r="AA46" s="83" t="s">
        <v>1139</v>
      </c>
      <c r="AB46" s="83"/>
      <c r="AC46" s="83"/>
      <c r="AD46" s="83"/>
      <c r="AE46" s="83"/>
      <c r="AF46" s="83"/>
      <c r="AG46" s="83"/>
      <c r="AH46" s="83"/>
      <c r="AI46" s="83"/>
      <c r="AJ46" s="83"/>
    </row>
    <row r="47" spans="1:36" s="124" customFormat="1">
      <c r="A47" s="102">
        <v>2017</v>
      </c>
      <c r="B47" s="84"/>
      <c r="C47" s="84"/>
      <c r="D47" s="84">
        <v>1</v>
      </c>
      <c r="E47" s="208">
        <v>8</v>
      </c>
      <c r="F47" s="208" t="str">
        <f>Entrees!A26</f>
        <v>8</v>
      </c>
      <c r="G47" s="210" t="str">
        <f>Entrees!B26</f>
        <v>HCB</v>
      </c>
      <c r="H47" s="83" t="s">
        <v>927</v>
      </c>
      <c r="I47" s="83" t="s">
        <v>927</v>
      </c>
      <c r="J47" s="83" t="s">
        <v>927</v>
      </c>
      <c r="K47" s="83" t="s">
        <v>927</v>
      </c>
      <c r="L47" s="83" t="s">
        <v>927</v>
      </c>
      <c r="M47" s="83" t="s">
        <v>927</v>
      </c>
      <c r="N47" s="83" t="s">
        <v>1102</v>
      </c>
      <c r="O47" s="83" t="s">
        <v>1102</v>
      </c>
      <c r="P47" s="83" t="s">
        <v>927</v>
      </c>
      <c r="Q47" s="83" t="s">
        <v>1102</v>
      </c>
      <c r="R47" s="83" t="s">
        <v>927</v>
      </c>
      <c r="S47" s="83" t="s">
        <v>1102</v>
      </c>
      <c r="T47" s="83" t="s">
        <v>1016</v>
      </c>
      <c r="U47" s="83" t="s">
        <v>927</v>
      </c>
      <c r="V47" s="83" t="s">
        <v>1139</v>
      </c>
      <c r="W47" s="83" t="s">
        <v>1102</v>
      </c>
      <c r="X47" s="83" t="s">
        <v>1139</v>
      </c>
      <c r="Y47" s="83" t="s">
        <v>1139</v>
      </c>
      <c r="Z47" s="83" t="s">
        <v>1102</v>
      </c>
      <c r="AA47" s="83" t="s">
        <v>1139</v>
      </c>
      <c r="AB47" s="83"/>
      <c r="AC47" s="83"/>
      <c r="AD47" s="83"/>
      <c r="AE47" s="83"/>
      <c r="AF47" s="83"/>
      <c r="AG47" s="83"/>
      <c r="AH47" s="83"/>
      <c r="AI47" s="83"/>
      <c r="AJ47" s="83"/>
    </row>
    <row r="48" spans="1:36" s="124" customFormat="1">
      <c r="A48" s="102">
        <v>2018</v>
      </c>
      <c r="B48" s="84"/>
      <c r="C48" s="84"/>
      <c r="D48" s="84">
        <v>1</v>
      </c>
      <c r="E48" s="208">
        <v>8.5</v>
      </c>
      <c r="F48" s="208" t="str">
        <f>Entrees!A27</f>
        <v>8.5</v>
      </c>
      <c r="G48" s="210" t="str">
        <f>Entrees!B27</f>
        <v>HCO</v>
      </c>
      <c r="H48" s="83" t="s">
        <v>1053</v>
      </c>
      <c r="I48" s="83" t="s">
        <v>1214</v>
      </c>
      <c r="J48" s="83" t="s">
        <v>927</v>
      </c>
      <c r="K48" s="83" t="s">
        <v>1102</v>
      </c>
      <c r="L48" s="83" t="s">
        <v>927</v>
      </c>
      <c r="M48" s="83" t="s">
        <v>1102</v>
      </c>
      <c r="N48" s="83" t="s">
        <v>927</v>
      </c>
      <c r="O48" s="83" t="s">
        <v>927</v>
      </c>
      <c r="P48" s="83" t="s">
        <v>1102</v>
      </c>
      <c r="Q48" s="83" t="s">
        <v>1102</v>
      </c>
      <c r="R48" s="83" t="s">
        <v>1139</v>
      </c>
      <c r="S48" s="83" t="s">
        <v>1214</v>
      </c>
      <c r="T48" s="83" t="s">
        <v>1016</v>
      </c>
      <c r="U48" s="83" t="s">
        <v>924</v>
      </c>
      <c r="V48" s="83" t="s">
        <v>1102</v>
      </c>
      <c r="W48" s="83" t="s">
        <v>1053</v>
      </c>
      <c r="X48" s="83" t="s">
        <v>1102</v>
      </c>
      <c r="Y48" s="83" t="s">
        <v>1102</v>
      </c>
      <c r="Z48" s="83" t="s">
        <v>1053</v>
      </c>
      <c r="AA48" s="83" t="s">
        <v>1102</v>
      </c>
      <c r="AB48" s="83"/>
      <c r="AC48" s="83"/>
      <c r="AD48" s="83"/>
      <c r="AE48" s="83"/>
      <c r="AF48" s="83"/>
      <c r="AG48" s="83"/>
      <c r="AH48" s="83"/>
      <c r="AI48" s="83"/>
      <c r="AJ48" s="83"/>
    </row>
    <row r="49" spans="1:36" s="124" customFormat="1">
      <c r="A49" s="102">
        <v>2019</v>
      </c>
      <c r="B49" s="84"/>
      <c r="C49" s="84"/>
      <c r="D49" s="84">
        <v>1</v>
      </c>
      <c r="E49" s="208">
        <v>9</v>
      </c>
      <c r="F49" s="208" t="str">
        <f>Entrees!A28</f>
        <v>9</v>
      </c>
      <c r="G49" s="210" t="str">
        <f>Entrees!B28</f>
        <v>HCB</v>
      </c>
      <c r="H49" s="83" t="s">
        <v>927</v>
      </c>
      <c r="I49" s="83" t="s">
        <v>927</v>
      </c>
      <c r="J49" s="83" t="s">
        <v>927</v>
      </c>
      <c r="K49" s="83" t="s">
        <v>920</v>
      </c>
      <c r="L49" s="83" t="s">
        <v>927</v>
      </c>
      <c r="M49" s="83" t="s">
        <v>1102</v>
      </c>
      <c r="N49" s="83" t="s">
        <v>927</v>
      </c>
      <c r="O49" s="83" t="s">
        <v>927</v>
      </c>
      <c r="P49" s="83" t="s">
        <v>927</v>
      </c>
      <c r="Q49" s="83" t="s">
        <v>1102</v>
      </c>
      <c r="R49" s="83" t="s">
        <v>1139</v>
      </c>
      <c r="S49" s="83" t="s">
        <v>1102</v>
      </c>
      <c r="T49" s="83" t="s">
        <v>1016</v>
      </c>
      <c r="U49" s="83" t="s">
        <v>927</v>
      </c>
      <c r="V49" s="83" t="s">
        <v>927</v>
      </c>
      <c r="W49" s="83" t="s">
        <v>1102</v>
      </c>
      <c r="X49" s="83" t="s">
        <v>1139</v>
      </c>
      <c r="Y49" s="83" t="s">
        <v>927</v>
      </c>
      <c r="Z49" s="83" t="s">
        <v>1102</v>
      </c>
      <c r="AA49" s="83" t="s">
        <v>1139</v>
      </c>
      <c r="AB49" s="83"/>
      <c r="AC49" s="83"/>
      <c r="AD49" s="83"/>
      <c r="AE49" s="83"/>
      <c r="AF49" s="83"/>
      <c r="AG49" s="83"/>
      <c r="AH49" s="83"/>
      <c r="AI49" s="83"/>
      <c r="AJ49" s="83"/>
    </row>
    <row r="50" spans="1:36" s="124" customFormat="1">
      <c r="A50" s="102">
        <v>2020</v>
      </c>
      <c r="B50" s="84"/>
      <c r="C50" s="84"/>
      <c r="D50" s="84">
        <v>1</v>
      </c>
      <c r="E50" s="208">
        <v>9.5</v>
      </c>
      <c r="F50" s="208" t="str">
        <f>Entrees!A29</f>
        <v>9.5</v>
      </c>
      <c r="G50" s="210" t="str">
        <f>Entrees!B29</f>
        <v>HCB</v>
      </c>
      <c r="H50" s="83" t="s">
        <v>1214</v>
      </c>
      <c r="I50" s="83" t="s">
        <v>1102</v>
      </c>
      <c r="J50" s="83" t="s">
        <v>1102</v>
      </c>
      <c r="K50" s="83" t="s">
        <v>1102</v>
      </c>
      <c r="L50" s="83" t="s">
        <v>927</v>
      </c>
      <c r="M50" s="83" t="s">
        <v>927</v>
      </c>
      <c r="N50" s="83" t="s">
        <v>1102</v>
      </c>
      <c r="O50" s="83" t="s">
        <v>1102</v>
      </c>
      <c r="P50" s="83" t="s">
        <v>1053</v>
      </c>
      <c r="Q50" s="83" t="s">
        <v>1102</v>
      </c>
      <c r="R50" s="83" t="s">
        <v>957</v>
      </c>
      <c r="S50" s="83" t="s">
        <v>1102</v>
      </c>
      <c r="T50" s="83" t="s">
        <v>1016</v>
      </c>
      <c r="U50" s="83" t="s">
        <v>927</v>
      </c>
      <c r="V50" s="83" t="s">
        <v>927</v>
      </c>
      <c r="W50" s="83" t="s">
        <v>1102</v>
      </c>
      <c r="X50" s="83" t="s">
        <v>1139</v>
      </c>
      <c r="Y50" s="83" t="s">
        <v>927</v>
      </c>
      <c r="Z50" s="83" t="s">
        <v>1102</v>
      </c>
      <c r="AA50" s="83" t="s">
        <v>1139</v>
      </c>
      <c r="AB50" s="83"/>
      <c r="AC50" s="83"/>
      <c r="AD50" s="83"/>
      <c r="AE50" s="83"/>
      <c r="AF50" s="83"/>
      <c r="AG50" s="83"/>
      <c r="AH50" s="83"/>
      <c r="AI50" s="83"/>
      <c r="AJ50" s="83"/>
    </row>
    <row r="51" spans="1:36" s="124" customFormat="1">
      <c r="A51" s="102">
        <v>2021</v>
      </c>
      <c r="B51" s="84"/>
      <c r="C51" s="84"/>
      <c r="D51" s="84">
        <v>1</v>
      </c>
      <c r="E51" s="208">
        <v>10</v>
      </c>
      <c r="F51" s="208" t="str">
        <f>Entrees!C10</f>
        <v>10</v>
      </c>
      <c r="G51" s="210" t="str">
        <f>Entrees!D10</f>
        <v>RB</v>
      </c>
      <c r="H51" s="83" t="s">
        <v>927</v>
      </c>
      <c r="I51" s="83" t="s">
        <v>1102</v>
      </c>
      <c r="J51" s="83" t="s">
        <v>1102</v>
      </c>
      <c r="K51" s="83" t="s">
        <v>1102</v>
      </c>
      <c r="L51" s="83" t="s">
        <v>927</v>
      </c>
      <c r="M51" s="83" t="s">
        <v>1016</v>
      </c>
      <c r="N51" s="83" t="s">
        <v>927</v>
      </c>
      <c r="O51" s="83" t="s">
        <v>1102</v>
      </c>
      <c r="P51" s="83" t="s">
        <v>1053</v>
      </c>
      <c r="Q51" s="83" t="s">
        <v>1016</v>
      </c>
      <c r="R51" s="83" t="s">
        <v>1139</v>
      </c>
      <c r="S51" s="83" t="s">
        <v>1016</v>
      </c>
      <c r="T51" s="83" t="s">
        <v>1102</v>
      </c>
      <c r="U51" s="83" t="s">
        <v>1214</v>
      </c>
      <c r="V51" s="83" t="s">
        <v>927</v>
      </c>
      <c r="W51" s="83" t="s">
        <v>1139</v>
      </c>
      <c r="X51" s="83" t="s">
        <v>1016</v>
      </c>
      <c r="Y51" s="83" t="s">
        <v>927</v>
      </c>
      <c r="Z51" s="83" t="s">
        <v>1139</v>
      </c>
      <c r="AA51" s="83" t="s">
        <v>1016</v>
      </c>
      <c r="AB51" s="83"/>
      <c r="AC51" s="83"/>
      <c r="AD51" s="83"/>
      <c r="AE51" s="83"/>
      <c r="AF51" s="83"/>
      <c r="AG51" s="83"/>
      <c r="AH51" s="83"/>
      <c r="AI51" s="83"/>
      <c r="AJ51" s="83"/>
    </row>
    <row r="52" spans="1:36" s="124" customFormat="1">
      <c r="A52" s="102">
        <v>2022</v>
      </c>
      <c r="B52" s="84"/>
      <c r="C52" s="84"/>
      <c r="D52" s="84">
        <v>1</v>
      </c>
      <c r="E52" s="208">
        <v>10.5</v>
      </c>
      <c r="F52" s="208" t="str">
        <f>Entrees!C11</f>
        <v>10.5</v>
      </c>
      <c r="G52" s="210" t="str">
        <f>Entrees!D11</f>
        <v>HCB</v>
      </c>
      <c r="H52" s="83" t="s">
        <v>1102</v>
      </c>
      <c r="I52" s="83" t="s">
        <v>957</v>
      </c>
      <c r="J52" s="83" t="s">
        <v>927</v>
      </c>
      <c r="K52" s="83" t="s">
        <v>927</v>
      </c>
      <c r="L52" s="83" t="s">
        <v>957</v>
      </c>
      <c r="M52" s="83" t="s">
        <v>927</v>
      </c>
      <c r="N52" s="83" t="s">
        <v>1102</v>
      </c>
      <c r="O52" s="83" t="s">
        <v>927</v>
      </c>
      <c r="P52" s="83" t="s">
        <v>1016</v>
      </c>
      <c r="Q52" s="83" t="s">
        <v>1102</v>
      </c>
      <c r="R52" s="83" t="s">
        <v>1139</v>
      </c>
      <c r="S52" s="83" t="s">
        <v>1102</v>
      </c>
      <c r="T52" s="83" t="s">
        <v>927</v>
      </c>
      <c r="U52" s="83" t="s">
        <v>1214</v>
      </c>
      <c r="V52" s="83" t="s">
        <v>1102</v>
      </c>
      <c r="W52" s="83" t="s">
        <v>1102</v>
      </c>
      <c r="X52" s="83" t="s">
        <v>1139</v>
      </c>
      <c r="Y52" s="83" t="s">
        <v>1102</v>
      </c>
      <c r="Z52" s="83" t="s">
        <v>1102</v>
      </c>
      <c r="AA52" s="83" t="s">
        <v>1139</v>
      </c>
      <c r="AB52" s="83"/>
      <c r="AC52" s="83"/>
      <c r="AD52" s="83"/>
      <c r="AE52" s="83"/>
      <c r="AF52" s="83"/>
      <c r="AG52" s="83"/>
      <c r="AH52" s="83"/>
      <c r="AI52" s="83"/>
      <c r="AJ52" s="83"/>
    </row>
    <row r="53" spans="1:36" s="124" customFormat="1">
      <c r="A53" s="102">
        <v>2023</v>
      </c>
      <c r="B53" s="84"/>
      <c r="C53" s="84"/>
      <c r="D53" s="84">
        <v>1</v>
      </c>
      <c r="E53" s="208">
        <v>11</v>
      </c>
      <c r="F53" s="208" t="str">
        <f>Entrees!C12</f>
        <v>11</v>
      </c>
      <c r="G53" s="210" t="str">
        <f>Entrees!D12</f>
        <v>HCT</v>
      </c>
      <c r="H53" s="83" t="s">
        <v>927</v>
      </c>
      <c r="I53" s="83" t="s">
        <v>927</v>
      </c>
      <c r="J53" s="83" t="s">
        <v>1102</v>
      </c>
      <c r="K53" s="83" t="s">
        <v>927</v>
      </c>
      <c r="L53" s="83" t="s">
        <v>1102</v>
      </c>
      <c r="M53" s="83" t="s">
        <v>1102</v>
      </c>
      <c r="N53" s="83" t="s">
        <v>927</v>
      </c>
      <c r="O53" s="83" t="s">
        <v>927</v>
      </c>
      <c r="P53" s="83" t="s">
        <v>927</v>
      </c>
      <c r="Q53" s="83" t="s">
        <v>1102</v>
      </c>
      <c r="R53" s="83" t="s">
        <v>927</v>
      </c>
      <c r="S53" s="83" t="s">
        <v>1102</v>
      </c>
      <c r="T53" s="83" t="s">
        <v>1102</v>
      </c>
      <c r="U53" s="83" t="s">
        <v>1214</v>
      </c>
      <c r="V53" s="83" t="s">
        <v>927</v>
      </c>
      <c r="W53" s="83" t="s">
        <v>927</v>
      </c>
      <c r="X53" s="83" t="s">
        <v>1203</v>
      </c>
      <c r="Y53" s="83" t="s">
        <v>927</v>
      </c>
      <c r="Z53" s="83" t="s">
        <v>927</v>
      </c>
      <c r="AA53" s="83" t="s">
        <v>1203</v>
      </c>
      <c r="AB53" s="83"/>
      <c r="AC53" s="83"/>
      <c r="AD53" s="83"/>
      <c r="AE53" s="83"/>
      <c r="AF53" s="83"/>
      <c r="AG53" s="83"/>
      <c r="AH53" s="83"/>
      <c r="AI53" s="83"/>
      <c r="AJ53" s="83"/>
    </row>
    <row r="54" spans="1:36" s="124" customFormat="1">
      <c r="A54" s="102">
        <v>2024</v>
      </c>
      <c r="B54" s="84"/>
      <c r="C54" s="84"/>
      <c r="D54" s="84">
        <v>1</v>
      </c>
      <c r="E54" s="208">
        <v>11.5</v>
      </c>
      <c r="F54" s="208" t="str">
        <f>Entrees!C13</f>
        <v>11.5</v>
      </c>
      <c r="G54" s="210" t="str">
        <f>Entrees!D13</f>
        <v>HCB</v>
      </c>
      <c r="H54" s="83" t="s">
        <v>1102</v>
      </c>
      <c r="I54" s="83" t="s">
        <v>957</v>
      </c>
      <c r="J54" s="83" t="s">
        <v>957</v>
      </c>
      <c r="K54" s="83" t="s">
        <v>927</v>
      </c>
      <c r="L54" s="83" t="s">
        <v>927</v>
      </c>
      <c r="M54" s="83" t="s">
        <v>1102</v>
      </c>
      <c r="N54" s="83" t="s">
        <v>927</v>
      </c>
      <c r="O54" s="83" t="s">
        <v>927</v>
      </c>
      <c r="P54" s="83" t="s">
        <v>927</v>
      </c>
      <c r="Q54" s="83" t="s">
        <v>1102</v>
      </c>
      <c r="R54" s="83" t="s">
        <v>927</v>
      </c>
      <c r="S54" s="83" t="s">
        <v>1102</v>
      </c>
      <c r="T54" s="83" t="s">
        <v>1102</v>
      </c>
      <c r="U54" s="83" t="s">
        <v>927</v>
      </c>
      <c r="V54" s="83" t="s">
        <v>1102</v>
      </c>
      <c r="W54" s="83" t="s">
        <v>924</v>
      </c>
      <c r="X54" s="83" t="s">
        <v>1139</v>
      </c>
      <c r="Y54" s="83" t="s">
        <v>1102</v>
      </c>
      <c r="Z54" s="83" t="s">
        <v>924</v>
      </c>
      <c r="AA54" s="83" t="s">
        <v>1139</v>
      </c>
      <c r="AB54" s="83"/>
      <c r="AC54" s="83"/>
      <c r="AD54" s="83"/>
      <c r="AE54" s="83"/>
      <c r="AF54" s="83"/>
      <c r="AG54" s="83"/>
      <c r="AH54" s="83"/>
      <c r="AI54" s="83"/>
      <c r="AJ54" s="83"/>
    </row>
    <row r="55" spans="1:36" s="124" customFormat="1">
      <c r="A55" s="102">
        <v>2025</v>
      </c>
      <c r="B55" s="84"/>
      <c r="C55" s="84"/>
      <c r="D55" s="84">
        <v>1</v>
      </c>
      <c r="E55" s="208">
        <v>12</v>
      </c>
      <c r="F55" s="208" t="str">
        <f>Entrees!C14</f>
        <v>12</v>
      </c>
      <c r="G55" s="210" t="str">
        <f>Entrees!D14</f>
        <v>HCB</v>
      </c>
      <c r="H55" s="83" t="s">
        <v>957</v>
      </c>
      <c r="I55" s="83" t="s">
        <v>1102</v>
      </c>
      <c r="J55" s="83" t="s">
        <v>927</v>
      </c>
      <c r="K55" s="83" t="s">
        <v>927</v>
      </c>
      <c r="L55" s="83" t="s">
        <v>927</v>
      </c>
      <c r="M55" s="83" t="s">
        <v>927</v>
      </c>
      <c r="N55" s="83" t="s">
        <v>1102</v>
      </c>
      <c r="O55" s="83" t="s">
        <v>927</v>
      </c>
      <c r="P55" s="83" t="s">
        <v>1016</v>
      </c>
      <c r="Q55" s="83" t="s">
        <v>1102</v>
      </c>
      <c r="R55" s="83" t="s">
        <v>1102</v>
      </c>
      <c r="S55" s="83" t="s">
        <v>1214</v>
      </c>
      <c r="T55" s="83" t="s">
        <v>1016</v>
      </c>
      <c r="U55" s="83" t="s">
        <v>1102</v>
      </c>
      <c r="V55" s="83" t="s">
        <v>957</v>
      </c>
      <c r="W55" s="83" t="s">
        <v>1016</v>
      </c>
      <c r="X55" s="83" t="s">
        <v>1139</v>
      </c>
      <c r="Y55" s="83" t="s">
        <v>957</v>
      </c>
      <c r="Z55" s="83" t="s">
        <v>1016</v>
      </c>
      <c r="AA55" s="83" t="s">
        <v>1139</v>
      </c>
      <c r="AB55" s="83"/>
      <c r="AC55" s="83"/>
      <c r="AD55" s="83"/>
      <c r="AE55" s="83"/>
      <c r="AF55" s="83"/>
      <c r="AG55" s="83"/>
      <c r="AH55" s="83"/>
      <c r="AI55" s="83"/>
      <c r="AJ55" s="83"/>
    </row>
    <row r="56" spans="1:36" s="124" customFormat="1">
      <c r="A56" s="102">
        <v>2026</v>
      </c>
      <c r="B56" s="84"/>
      <c r="C56" s="84"/>
      <c r="D56" s="84">
        <v>1</v>
      </c>
      <c r="E56" s="208">
        <v>12.5</v>
      </c>
      <c r="F56" s="208" t="str">
        <f>Entrees!C15</f>
        <v>12.5</v>
      </c>
      <c r="G56" s="210" t="str">
        <f>Entrees!D15</f>
        <v>HCB</v>
      </c>
      <c r="H56" s="83" t="s">
        <v>927</v>
      </c>
      <c r="I56" s="83" t="s">
        <v>1053</v>
      </c>
      <c r="J56" s="83" t="s">
        <v>927</v>
      </c>
      <c r="K56" s="83" t="s">
        <v>927</v>
      </c>
      <c r="L56" s="83" t="s">
        <v>1139</v>
      </c>
      <c r="M56" s="83" t="s">
        <v>927</v>
      </c>
      <c r="N56" s="83" t="s">
        <v>1102</v>
      </c>
      <c r="O56" s="83" t="s">
        <v>927</v>
      </c>
      <c r="P56" s="83" t="s">
        <v>927</v>
      </c>
      <c r="Q56" s="83" t="s">
        <v>1016</v>
      </c>
      <c r="R56" s="83" t="s">
        <v>1102</v>
      </c>
      <c r="S56" s="83" t="s">
        <v>1102</v>
      </c>
      <c r="T56" s="83" t="s">
        <v>1016</v>
      </c>
      <c r="U56" s="83" t="s">
        <v>1214</v>
      </c>
      <c r="V56" s="83" t="s">
        <v>1102</v>
      </c>
      <c r="W56" s="83" t="s">
        <v>927</v>
      </c>
      <c r="X56" s="83" t="s">
        <v>1139</v>
      </c>
      <c r="Y56" s="83" t="s">
        <v>1102</v>
      </c>
      <c r="Z56" s="83" t="s">
        <v>927</v>
      </c>
      <c r="AA56" s="83" t="s">
        <v>1139</v>
      </c>
      <c r="AB56" s="83"/>
      <c r="AC56" s="83"/>
      <c r="AD56" s="83"/>
      <c r="AE56" s="83"/>
      <c r="AF56" s="83"/>
      <c r="AG56" s="83"/>
      <c r="AH56" s="83"/>
      <c r="AI56" s="83"/>
      <c r="AJ56" s="83"/>
    </row>
    <row r="57" spans="1:36" s="124" customFormat="1">
      <c r="A57" s="102">
        <v>2027</v>
      </c>
      <c r="B57" s="84"/>
      <c r="C57" s="84"/>
      <c r="D57" s="84">
        <v>1</v>
      </c>
      <c r="E57" s="208">
        <v>13</v>
      </c>
      <c r="F57" s="208" t="str">
        <f>Entrees!C16</f>
        <v>13</v>
      </c>
      <c r="G57" s="210" t="str">
        <f>Entrees!D16</f>
        <v>HCB</v>
      </c>
      <c r="H57" s="83" t="s">
        <v>927</v>
      </c>
      <c r="I57" s="83" t="s">
        <v>1053</v>
      </c>
      <c r="J57" s="83" t="s">
        <v>927</v>
      </c>
      <c r="K57" s="83" t="s">
        <v>927</v>
      </c>
      <c r="L57" s="83" t="s">
        <v>927</v>
      </c>
      <c r="M57" s="83" t="s">
        <v>927</v>
      </c>
      <c r="N57" s="83" t="s">
        <v>927</v>
      </c>
      <c r="O57" s="83" t="s">
        <v>927</v>
      </c>
      <c r="P57" s="83" t="s">
        <v>927</v>
      </c>
      <c r="Q57" s="83" t="s">
        <v>1016</v>
      </c>
      <c r="R57" s="83" t="s">
        <v>1102</v>
      </c>
      <c r="S57" s="83" t="s">
        <v>1203</v>
      </c>
      <c r="T57" s="83" t="s">
        <v>1016</v>
      </c>
      <c r="U57" s="83" t="s">
        <v>1102</v>
      </c>
      <c r="V57" s="83" t="s">
        <v>1102</v>
      </c>
      <c r="W57" s="83" t="s">
        <v>1214</v>
      </c>
      <c r="X57" s="83" t="s">
        <v>1139</v>
      </c>
      <c r="Y57" s="83" t="s">
        <v>1102</v>
      </c>
      <c r="Z57" s="83" t="s">
        <v>1214</v>
      </c>
      <c r="AA57" s="83" t="s">
        <v>1139</v>
      </c>
      <c r="AB57" s="83"/>
      <c r="AC57" s="83"/>
      <c r="AD57" s="83"/>
      <c r="AE57" s="83"/>
      <c r="AF57" s="83"/>
      <c r="AG57" s="83"/>
      <c r="AH57" s="83"/>
      <c r="AI57" s="83"/>
      <c r="AJ57" s="83"/>
    </row>
    <row r="58" spans="1:36" s="124" customFormat="1">
      <c r="A58" s="102">
        <v>2028</v>
      </c>
      <c r="B58" s="84"/>
      <c r="C58" s="84"/>
      <c r="D58" s="84">
        <v>1</v>
      </c>
      <c r="E58" s="208">
        <v>13.5</v>
      </c>
      <c r="F58" s="208" t="str">
        <f>Entrees!C17</f>
        <v>13.5</v>
      </c>
      <c r="G58" s="210" t="str">
        <f>Entrees!D17</f>
        <v>HCB</v>
      </c>
      <c r="H58" s="83" t="s">
        <v>957</v>
      </c>
      <c r="I58" s="83" t="s">
        <v>1053</v>
      </c>
      <c r="J58" s="83" t="s">
        <v>927</v>
      </c>
      <c r="K58" s="83" t="s">
        <v>1102</v>
      </c>
      <c r="L58" s="83" t="s">
        <v>1102</v>
      </c>
      <c r="M58" s="83" t="s">
        <v>927</v>
      </c>
      <c r="N58" s="83" t="s">
        <v>1102</v>
      </c>
      <c r="O58" s="83" t="s">
        <v>1102</v>
      </c>
      <c r="P58" s="83" t="s">
        <v>927</v>
      </c>
      <c r="Q58" s="83" t="s">
        <v>1102</v>
      </c>
      <c r="R58" s="83" t="s">
        <v>1102</v>
      </c>
      <c r="S58" s="83" t="s">
        <v>1102</v>
      </c>
      <c r="T58" s="83" t="s">
        <v>1016</v>
      </c>
      <c r="U58" s="83" t="s">
        <v>1016</v>
      </c>
      <c r="V58" s="83" t="s">
        <v>1139</v>
      </c>
      <c r="W58" s="83" t="s">
        <v>1053</v>
      </c>
      <c r="X58" s="83" t="s">
        <v>1139</v>
      </c>
      <c r="Y58" s="83" t="s">
        <v>1139</v>
      </c>
      <c r="Z58" s="83" t="s">
        <v>1053</v>
      </c>
      <c r="AA58" s="83" t="s">
        <v>1139</v>
      </c>
      <c r="AB58" s="83"/>
      <c r="AC58" s="83"/>
      <c r="AD58" s="83"/>
      <c r="AE58" s="83"/>
      <c r="AF58" s="83"/>
      <c r="AG58" s="83"/>
      <c r="AH58" s="83"/>
      <c r="AI58" s="83"/>
      <c r="AJ58" s="83"/>
    </row>
    <row r="59" spans="1:36" s="124" customFormat="1">
      <c r="A59" s="102">
        <v>2029</v>
      </c>
      <c r="B59" s="84"/>
      <c r="C59" s="84"/>
      <c r="D59" s="84">
        <v>1</v>
      </c>
      <c r="E59" s="208">
        <v>14</v>
      </c>
      <c r="F59" s="208" t="str">
        <f>Entrees!C18</f>
        <v>14</v>
      </c>
      <c r="G59" s="210" t="str">
        <f>Entrees!D18</f>
        <v>HCB</v>
      </c>
      <c r="H59" s="83" t="s">
        <v>920</v>
      </c>
      <c r="I59" s="83" t="s">
        <v>1053</v>
      </c>
      <c r="J59" s="83" t="s">
        <v>927</v>
      </c>
      <c r="K59" s="83" t="s">
        <v>1102</v>
      </c>
      <c r="L59" s="83" t="s">
        <v>927</v>
      </c>
      <c r="M59" s="83" t="s">
        <v>927</v>
      </c>
      <c r="N59" s="83" t="s">
        <v>1102</v>
      </c>
      <c r="O59" s="83" t="s">
        <v>927</v>
      </c>
      <c r="P59" s="83" t="s">
        <v>927</v>
      </c>
      <c r="Q59" s="83" t="s">
        <v>1102</v>
      </c>
      <c r="R59" s="83" t="s">
        <v>1102</v>
      </c>
      <c r="S59" s="83" t="s">
        <v>1102</v>
      </c>
      <c r="T59" s="83" t="s">
        <v>1016</v>
      </c>
      <c r="U59" s="83" t="s">
        <v>1214</v>
      </c>
      <c r="V59" s="83" t="s">
        <v>957</v>
      </c>
      <c r="W59" s="83" t="s">
        <v>927</v>
      </c>
      <c r="X59" s="83" t="s">
        <v>1139</v>
      </c>
      <c r="Y59" s="83" t="s">
        <v>957</v>
      </c>
      <c r="Z59" s="83" t="s">
        <v>927</v>
      </c>
      <c r="AA59" s="83" t="s">
        <v>1139</v>
      </c>
      <c r="AB59" s="83"/>
      <c r="AC59" s="83"/>
      <c r="AD59" s="83"/>
      <c r="AE59" s="83"/>
      <c r="AF59" s="83"/>
      <c r="AG59" s="83"/>
      <c r="AH59" s="83"/>
      <c r="AI59" s="83"/>
      <c r="AJ59" s="83"/>
    </row>
    <row r="60" spans="1:36" s="124" customFormat="1">
      <c r="A60" s="102">
        <v>2030</v>
      </c>
      <c r="B60" s="84"/>
      <c r="C60" s="84"/>
      <c r="D60" s="84">
        <v>1</v>
      </c>
      <c r="E60" s="208">
        <v>14.5</v>
      </c>
      <c r="F60" s="208" t="str">
        <f>Entrees!C19</f>
        <v>14.5</v>
      </c>
      <c r="G60" s="210" t="str">
        <f>Entrees!D19</f>
        <v>RC</v>
      </c>
      <c r="H60" s="83" t="s">
        <v>1053</v>
      </c>
      <c r="I60" s="83" t="s">
        <v>1053</v>
      </c>
      <c r="J60" s="83" t="s">
        <v>1102</v>
      </c>
      <c r="K60" s="83" t="s">
        <v>927</v>
      </c>
      <c r="L60" s="83" t="s">
        <v>927</v>
      </c>
      <c r="M60" s="83" t="s">
        <v>1102</v>
      </c>
      <c r="N60" s="83" t="s">
        <v>1102</v>
      </c>
      <c r="O60" s="83" t="s">
        <v>927</v>
      </c>
      <c r="P60" s="83" t="s">
        <v>927</v>
      </c>
      <c r="Q60" s="83" t="s">
        <v>927</v>
      </c>
      <c r="R60" s="83" t="s">
        <v>1102</v>
      </c>
      <c r="S60" s="83" t="s">
        <v>1203</v>
      </c>
      <c r="T60" s="83" t="s">
        <v>1016</v>
      </c>
      <c r="U60" s="83" t="s">
        <v>1214</v>
      </c>
      <c r="V60" s="83" t="s">
        <v>957</v>
      </c>
      <c r="W60" s="83" t="s">
        <v>1214</v>
      </c>
      <c r="X60" s="83" t="s">
        <v>927</v>
      </c>
      <c r="Y60" s="83" t="s">
        <v>957</v>
      </c>
      <c r="Z60" s="83" t="s">
        <v>1214</v>
      </c>
      <c r="AA60" s="83" t="s">
        <v>927</v>
      </c>
      <c r="AB60" s="83"/>
      <c r="AC60" s="83"/>
      <c r="AD60" s="83"/>
      <c r="AE60" s="83"/>
      <c r="AF60" s="83"/>
      <c r="AG60" s="83"/>
      <c r="AH60" s="83"/>
      <c r="AI60" s="83"/>
      <c r="AJ60" s="83"/>
    </row>
    <row r="61" spans="1:36" s="124" customFormat="1">
      <c r="A61" s="102">
        <v>2031</v>
      </c>
      <c r="B61" s="84"/>
      <c r="C61" s="84"/>
      <c r="D61" s="84">
        <v>1</v>
      </c>
      <c r="E61" s="208">
        <v>15</v>
      </c>
      <c r="F61" s="208" t="str">
        <f>Entrees!C20</f>
        <v>15</v>
      </c>
      <c r="G61" s="210" t="str">
        <f>Entrees!D20</f>
        <v>HCB</v>
      </c>
      <c r="H61" s="83" t="s">
        <v>1053</v>
      </c>
      <c r="I61" s="83" t="s">
        <v>1053</v>
      </c>
      <c r="J61" s="83" t="s">
        <v>1102</v>
      </c>
      <c r="K61" s="83" t="s">
        <v>1203</v>
      </c>
      <c r="L61" s="83" t="s">
        <v>957</v>
      </c>
      <c r="M61" s="83" t="s">
        <v>957</v>
      </c>
      <c r="N61" s="83" t="s">
        <v>927</v>
      </c>
      <c r="O61" s="83" t="s">
        <v>927</v>
      </c>
      <c r="P61" s="83" t="s">
        <v>927</v>
      </c>
      <c r="Q61" s="83" t="s">
        <v>927</v>
      </c>
      <c r="R61" s="83" t="s">
        <v>1102</v>
      </c>
      <c r="S61" s="83" t="s">
        <v>1102</v>
      </c>
      <c r="T61" s="83" t="s">
        <v>927</v>
      </c>
      <c r="U61" s="83" t="s">
        <v>1102</v>
      </c>
      <c r="V61" s="83" t="s">
        <v>957</v>
      </c>
      <c r="W61" s="83" t="s">
        <v>1214</v>
      </c>
      <c r="X61" s="83" t="s">
        <v>1139</v>
      </c>
      <c r="Y61" s="83" t="s">
        <v>957</v>
      </c>
      <c r="Z61" s="83" t="s">
        <v>1214</v>
      </c>
      <c r="AA61" s="83" t="s">
        <v>1139</v>
      </c>
      <c r="AB61" s="83"/>
      <c r="AC61" s="83"/>
      <c r="AD61" s="83"/>
      <c r="AE61" s="83"/>
      <c r="AF61" s="83"/>
      <c r="AG61" s="83"/>
      <c r="AH61" s="83"/>
      <c r="AI61" s="83"/>
      <c r="AJ61" s="83"/>
    </row>
    <row r="62" spans="1:36" s="124" customFormat="1">
      <c r="A62" s="102">
        <v>2032</v>
      </c>
      <c r="B62" s="84"/>
      <c r="C62" s="84"/>
      <c r="D62" s="84">
        <v>1</v>
      </c>
      <c r="E62" s="208">
        <v>15.5</v>
      </c>
      <c r="F62" s="208" t="str">
        <f>Entrees!C21</f>
        <v>15.5</v>
      </c>
      <c r="G62" s="210" t="str">
        <f>Entrees!D21</f>
        <v>HCB</v>
      </c>
      <c r="H62" s="83" t="s">
        <v>1053</v>
      </c>
      <c r="I62" s="83" t="s">
        <v>1053</v>
      </c>
      <c r="J62" s="83" t="s">
        <v>927</v>
      </c>
      <c r="K62" s="83" t="s">
        <v>920</v>
      </c>
      <c r="L62" s="83" t="s">
        <v>1214</v>
      </c>
      <c r="M62" s="83" t="s">
        <v>1053</v>
      </c>
      <c r="N62" s="83" t="s">
        <v>927</v>
      </c>
      <c r="O62" s="83" t="s">
        <v>927</v>
      </c>
      <c r="P62" s="83" t="s">
        <v>927</v>
      </c>
      <c r="Q62" s="83" t="s">
        <v>927</v>
      </c>
      <c r="R62" s="83" t="s">
        <v>1102</v>
      </c>
      <c r="S62" s="83" t="s">
        <v>1214</v>
      </c>
      <c r="T62" s="83" t="s">
        <v>927</v>
      </c>
      <c r="U62" s="83" t="s">
        <v>1102</v>
      </c>
      <c r="V62" s="83" t="s">
        <v>1102</v>
      </c>
      <c r="W62" s="83" t="s">
        <v>927</v>
      </c>
      <c r="X62" s="83" t="s">
        <v>1139</v>
      </c>
      <c r="Y62" s="83" t="s">
        <v>1102</v>
      </c>
      <c r="Z62" s="83" t="s">
        <v>927</v>
      </c>
      <c r="AA62" s="83" t="s">
        <v>1139</v>
      </c>
      <c r="AB62" s="83"/>
      <c r="AC62" s="83"/>
      <c r="AD62" s="83"/>
      <c r="AE62" s="83"/>
      <c r="AF62" s="83"/>
      <c r="AG62" s="83"/>
      <c r="AH62" s="83"/>
      <c r="AI62" s="83"/>
      <c r="AJ62" s="83"/>
    </row>
    <row r="63" spans="1:36" s="124" customFormat="1">
      <c r="A63" s="102">
        <v>2033</v>
      </c>
      <c r="B63" s="84"/>
      <c r="C63" s="84"/>
      <c r="D63" s="84">
        <v>1</v>
      </c>
      <c r="E63" s="208">
        <v>16</v>
      </c>
      <c r="F63" s="208" t="str">
        <f>Entrees!C22</f>
        <v>16</v>
      </c>
      <c r="G63" s="210" t="str">
        <f>Entrees!D22</f>
        <v>HCB</v>
      </c>
      <c r="H63" s="83" t="s">
        <v>1053</v>
      </c>
      <c r="I63" s="83" t="s">
        <v>1102</v>
      </c>
      <c r="J63" s="83" t="s">
        <v>927</v>
      </c>
      <c r="K63" s="83" t="s">
        <v>920</v>
      </c>
      <c r="L63" s="83" t="s">
        <v>957</v>
      </c>
      <c r="M63" s="83" t="s">
        <v>920</v>
      </c>
      <c r="N63" s="83" t="s">
        <v>1102</v>
      </c>
      <c r="O63" s="83" t="s">
        <v>1102</v>
      </c>
      <c r="P63" s="83" t="s">
        <v>927</v>
      </c>
      <c r="Q63" s="83" t="s">
        <v>1102</v>
      </c>
      <c r="R63" s="83" t="s">
        <v>927</v>
      </c>
      <c r="S63" s="83" t="s">
        <v>1102</v>
      </c>
      <c r="T63" s="83" t="s">
        <v>927</v>
      </c>
      <c r="U63" s="83" t="s">
        <v>1214</v>
      </c>
      <c r="V63" s="83" t="s">
        <v>927</v>
      </c>
      <c r="W63" s="83" t="s">
        <v>1102</v>
      </c>
      <c r="X63" s="83" t="s">
        <v>1139</v>
      </c>
      <c r="Y63" s="83" t="s">
        <v>927</v>
      </c>
      <c r="Z63" s="83" t="s">
        <v>1102</v>
      </c>
      <c r="AA63" s="83" t="s">
        <v>1139</v>
      </c>
      <c r="AB63" s="83"/>
      <c r="AC63" s="83"/>
      <c r="AD63" s="83"/>
      <c r="AE63" s="83"/>
      <c r="AF63" s="83"/>
      <c r="AG63" s="83"/>
      <c r="AH63" s="83"/>
      <c r="AI63" s="83"/>
      <c r="AJ63" s="83"/>
    </row>
    <row r="64" spans="1:36" s="124" customFormat="1">
      <c r="A64" s="102">
        <v>2034</v>
      </c>
      <c r="B64" s="84"/>
      <c r="C64" s="84"/>
      <c r="D64" s="84">
        <v>1</v>
      </c>
      <c r="E64" s="208">
        <v>16.5</v>
      </c>
      <c r="F64" s="208" t="str">
        <f>Entrees!C23</f>
        <v>16.5</v>
      </c>
      <c r="G64" s="210" t="str">
        <f>Entrees!D23</f>
        <v>HCB</v>
      </c>
      <c r="H64" s="83" t="s">
        <v>957</v>
      </c>
      <c r="I64" s="83" t="s">
        <v>1053</v>
      </c>
      <c r="J64" s="83" t="s">
        <v>1102</v>
      </c>
      <c r="K64" s="83" t="s">
        <v>920</v>
      </c>
      <c r="L64" s="83" t="s">
        <v>927</v>
      </c>
      <c r="M64" s="83" t="s">
        <v>927</v>
      </c>
      <c r="N64" s="83" t="s">
        <v>927</v>
      </c>
      <c r="O64" s="83" t="s">
        <v>927</v>
      </c>
      <c r="P64" s="83" t="s">
        <v>1102</v>
      </c>
      <c r="Q64" s="83" t="s">
        <v>1102</v>
      </c>
      <c r="R64" s="83" t="s">
        <v>927</v>
      </c>
      <c r="S64" s="83" t="s">
        <v>1102</v>
      </c>
      <c r="T64" s="83" t="s">
        <v>1102</v>
      </c>
      <c r="U64" s="83" t="s">
        <v>957</v>
      </c>
      <c r="V64" s="83" t="s">
        <v>927</v>
      </c>
      <c r="W64" s="83" t="s">
        <v>1203</v>
      </c>
      <c r="X64" s="83" t="s">
        <v>1139</v>
      </c>
      <c r="Y64" s="83" t="s">
        <v>927</v>
      </c>
      <c r="Z64" s="83" t="s">
        <v>1203</v>
      </c>
      <c r="AA64" s="83" t="s">
        <v>1139</v>
      </c>
      <c r="AB64" s="83"/>
      <c r="AC64" s="83"/>
      <c r="AD64" s="83"/>
      <c r="AE64" s="83"/>
      <c r="AF64" s="83"/>
      <c r="AG64" s="83"/>
      <c r="AH64" s="83"/>
      <c r="AI64" s="83"/>
      <c r="AJ64" s="83"/>
    </row>
    <row r="65" spans="1:36" s="124" customFormat="1">
      <c r="A65" s="102">
        <v>2035</v>
      </c>
      <c r="B65" s="84"/>
      <c r="C65" s="84"/>
      <c r="D65" s="84">
        <v>1</v>
      </c>
      <c r="E65" s="208">
        <v>17</v>
      </c>
      <c r="F65" s="208" t="str">
        <f>Entrees!C24</f>
        <v>17</v>
      </c>
      <c r="G65" s="210" t="str">
        <f>Entrees!D24</f>
        <v>HCB</v>
      </c>
      <c r="H65" s="83" t="s">
        <v>957</v>
      </c>
      <c r="I65" s="83" t="s">
        <v>1053</v>
      </c>
      <c r="J65" s="83" t="s">
        <v>1102</v>
      </c>
      <c r="K65" s="83" t="s">
        <v>920</v>
      </c>
      <c r="L65" s="83" t="s">
        <v>1053</v>
      </c>
      <c r="M65" s="83" t="s">
        <v>920</v>
      </c>
      <c r="N65" s="83" t="s">
        <v>927</v>
      </c>
      <c r="O65" s="83" t="s">
        <v>927</v>
      </c>
      <c r="P65" s="83" t="s">
        <v>927</v>
      </c>
      <c r="Q65" s="83" t="s">
        <v>1102</v>
      </c>
      <c r="R65" s="83" t="s">
        <v>1053</v>
      </c>
      <c r="S65" s="83" t="s">
        <v>920</v>
      </c>
      <c r="T65" s="83" t="s">
        <v>927</v>
      </c>
      <c r="U65" s="83" t="s">
        <v>957</v>
      </c>
      <c r="V65" s="83" t="s">
        <v>927</v>
      </c>
      <c r="W65" s="83" t="s">
        <v>1139</v>
      </c>
      <c r="X65" s="83" t="s">
        <v>1139</v>
      </c>
      <c r="Y65" s="83" t="s">
        <v>927</v>
      </c>
      <c r="Z65" s="83" t="s">
        <v>1139</v>
      </c>
      <c r="AA65" s="83" t="s">
        <v>1139</v>
      </c>
      <c r="AB65" s="83"/>
      <c r="AC65" s="83"/>
      <c r="AD65" s="83"/>
      <c r="AE65" s="83"/>
      <c r="AF65" s="83"/>
      <c r="AG65" s="83"/>
      <c r="AH65" s="83"/>
      <c r="AI65" s="83"/>
      <c r="AJ65" s="83"/>
    </row>
    <row r="66" spans="1:36" s="124" customFormat="1">
      <c r="A66" s="102">
        <v>2036</v>
      </c>
      <c r="B66" s="84"/>
      <c r="C66" s="84"/>
      <c r="D66" s="84">
        <v>1</v>
      </c>
      <c r="E66" s="208">
        <v>17.5</v>
      </c>
      <c r="F66" s="208" t="str">
        <f>Entrees!C25</f>
        <v>17.5</v>
      </c>
      <c r="G66" s="210" t="str">
        <f>Entrees!D25</f>
        <v>HCB</v>
      </c>
      <c r="H66" s="83" t="s">
        <v>957</v>
      </c>
      <c r="I66" s="83" t="s">
        <v>1053</v>
      </c>
      <c r="J66" s="83" t="s">
        <v>1102</v>
      </c>
      <c r="K66" s="83" t="s">
        <v>920</v>
      </c>
      <c r="L66" s="83" t="s">
        <v>1053</v>
      </c>
      <c r="M66" s="83" t="s">
        <v>927</v>
      </c>
      <c r="N66" s="83" t="s">
        <v>927</v>
      </c>
      <c r="O66" s="83" t="s">
        <v>927</v>
      </c>
      <c r="P66" s="83" t="s">
        <v>1016</v>
      </c>
      <c r="Q66" s="83" t="s">
        <v>1016</v>
      </c>
      <c r="R66" s="83" t="s">
        <v>1053</v>
      </c>
      <c r="S66" s="83" t="s">
        <v>1214</v>
      </c>
      <c r="T66" s="83" t="s">
        <v>927</v>
      </c>
      <c r="U66" s="83" t="s">
        <v>1214</v>
      </c>
      <c r="V66" s="83" t="s">
        <v>1139</v>
      </c>
      <c r="W66" s="83" t="s">
        <v>1102</v>
      </c>
      <c r="X66" s="83" t="s">
        <v>1139</v>
      </c>
      <c r="Y66" s="83" t="s">
        <v>1139</v>
      </c>
      <c r="Z66" s="83" t="s">
        <v>1102</v>
      </c>
      <c r="AA66" s="83" t="s">
        <v>1139</v>
      </c>
      <c r="AB66" s="83"/>
      <c r="AC66" s="83"/>
      <c r="AD66" s="83"/>
      <c r="AE66" s="83"/>
      <c r="AF66" s="83"/>
      <c r="AG66" s="83"/>
      <c r="AH66" s="83"/>
      <c r="AI66" s="83"/>
      <c r="AJ66" s="83"/>
    </row>
    <row r="67" spans="1:36" s="124" customFormat="1">
      <c r="A67" s="102">
        <v>2037</v>
      </c>
      <c r="B67" s="84"/>
      <c r="C67" s="84"/>
      <c r="D67" s="84">
        <v>1</v>
      </c>
      <c r="E67" s="208">
        <v>18</v>
      </c>
      <c r="F67" s="208" t="str">
        <f>Entrees!C26</f>
        <v>18</v>
      </c>
      <c r="G67" s="210" t="str">
        <f>Entrees!D26</f>
        <v>HCT</v>
      </c>
      <c r="H67" s="83" t="s">
        <v>927</v>
      </c>
      <c r="I67" s="83" t="s">
        <v>920</v>
      </c>
      <c r="J67" s="83" t="s">
        <v>927</v>
      </c>
      <c r="K67" s="83" t="s">
        <v>1139</v>
      </c>
      <c r="L67" s="83" t="s">
        <v>957</v>
      </c>
      <c r="M67" s="83" t="s">
        <v>927</v>
      </c>
      <c r="N67" s="83" t="s">
        <v>1016</v>
      </c>
      <c r="O67" s="83" t="s">
        <v>1102</v>
      </c>
      <c r="P67" s="83" t="s">
        <v>1203</v>
      </c>
      <c r="Q67" s="83" t="s">
        <v>1016</v>
      </c>
      <c r="R67" s="83" t="s">
        <v>1053</v>
      </c>
      <c r="S67" s="83" t="s">
        <v>927</v>
      </c>
      <c r="T67" s="83" t="s">
        <v>927</v>
      </c>
      <c r="U67" s="83" t="s">
        <v>1102</v>
      </c>
      <c r="V67" s="83" t="s">
        <v>1139</v>
      </c>
      <c r="W67" s="83" t="s">
        <v>1139</v>
      </c>
      <c r="X67" s="83" t="s">
        <v>1203</v>
      </c>
      <c r="Y67" s="83" t="s">
        <v>1139</v>
      </c>
      <c r="Z67" s="83" t="s">
        <v>1139</v>
      </c>
      <c r="AA67" s="83" t="s">
        <v>1203</v>
      </c>
      <c r="AB67" s="83"/>
      <c r="AC67" s="83"/>
      <c r="AD67" s="83"/>
      <c r="AE67" s="83"/>
      <c r="AF67" s="83"/>
      <c r="AG67" s="83"/>
      <c r="AH67" s="83"/>
      <c r="AI67" s="83"/>
      <c r="AJ67" s="83"/>
    </row>
    <row r="68" spans="1:36" s="124" customFormat="1">
      <c r="A68" s="102">
        <v>2038</v>
      </c>
      <c r="B68" s="84"/>
      <c r="C68" s="84"/>
      <c r="D68" s="84">
        <v>1</v>
      </c>
      <c r="E68" s="208">
        <v>18.5</v>
      </c>
      <c r="F68" s="208" t="str">
        <f>Entrees!C27</f>
        <v>18.5</v>
      </c>
      <c r="G68" s="210" t="str">
        <f>Entrees!D27</f>
        <v>HCT</v>
      </c>
      <c r="H68" s="83" t="s">
        <v>1102</v>
      </c>
      <c r="I68" s="83" t="s">
        <v>1053</v>
      </c>
      <c r="J68" s="83" t="s">
        <v>927</v>
      </c>
      <c r="K68" s="83" t="s">
        <v>927</v>
      </c>
      <c r="L68" s="83" t="s">
        <v>927</v>
      </c>
      <c r="M68" s="83" t="s">
        <v>1203</v>
      </c>
      <c r="N68" s="83" t="s">
        <v>1102</v>
      </c>
      <c r="O68" s="83" t="s">
        <v>1102</v>
      </c>
      <c r="P68" s="83" t="s">
        <v>927</v>
      </c>
      <c r="Q68" s="83" t="s">
        <v>1016</v>
      </c>
      <c r="R68" s="83" t="s">
        <v>1016</v>
      </c>
      <c r="S68" s="83" t="s">
        <v>1214</v>
      </c>
      <c r="T68" s="83" t="s">
        <v>1016</v>
      </c>
      <c r="U68" s="83" t="s">
        <v>927</v>
      </c>
      <c r="V68" s="83" t="s">
        <v>1139</v>
      </c>
      <c r="W68" s="83" t="s">
        <v>1139</v>
      </c>
      <c r="X68" s="83" t="s">
        <v>1203</v>
      </c>
      <c r="Y68" s="83" t="s">
        <v>1139</v>
      </c>
      <c r="Z68" s="83" t="s">
        <v>1139</v>
      </c>
      <c r="AA68" s="83" t="s">
        <v>1203</v>
      </c>
      <c r="AB68" s="83"/>
      <c r="AC68" s="83"/>
      <c r="AD68" s="83"/>
      <c r="AE68" s="83"/>
      <c r="AF68" s="83"/>
      <c r="AG68" s="83"/>
      <c r="AH68" s="83"/>
      <c r="AI68" s="83"/>
      <c r="AJ68" s="83"/>
    </row>
    <row r="69" spans="1:36" s="124" customFormat="1">
      <c r="A69" s="102">
        <v>2039</v>
      </c>
      <c r="B69" s="84"/>
      <c r="C69" s="84"/>
      <c r="D69" s="84">
        <v>1</v>
      </c>
      <c r="E69" s="208">
        <v>19</v>
      </c>
      <c r="F69" s="208" t="str">
        <f>Entrees!C28</f>
        <v>19</v>
      </c>
      <c r="G69" s="210" t="str">
        <f>Entrees!D28</f>
        <v>HCB</v>
      </c>
      <c r="H69" s="83" t="s">
        <v>1102</v>
      </c>
      <c r="I69" s="83" t="s">
        <v>927</v>
      </c>
      <c r="J69" s="83" t="s">
        <v>927</v>
      </c>
      <c r="K69" s="83" t="s">
        <v>927</v>
      </c>
      <c r="L69" s="83" t="s">
        <v>1139</v>
      </c>
      <c r="M69" s="83" t="s">
        <v>920</v>
      </c>
      <c r="N69" s="83" t="s">
        <v>1102</v>
      </c>
      <c r="O69" s="83" t="s">
        <v>1214</v>
      </c>
      <c r="P69" s="83" t="s">
        <v>927</v>
      </c>
      <c r="Q69" s="83" t="s">
        <v>1016</v>
      </c>
      <c r="R69" s="83" t="s">
        <v>1053</v>
      </c>
      <c r="S69" s="83" t="s">
        <v>920</v>
      </c>
      <c r="T69" s="83" t="s">
        <v>927</v>
      </c>
      <c r="U69" s="83" t="s">
        <v>1214</v>
      </c>
      <c r="V69" s="83" t="s">
        <v>1102</v>
      </c>
      <c r="W69" s="83" t="s">
        <v>1214</v>
      </c>
      <c r="X69" s="83" t="s">
        <v>1139</v>
      </c>
      <c r="Y69" s="83" t="s">
        <v>1102</v>
      </c>
      <c r="Z69" s="83" t="s">
        <v>1214</v>
      </c>
      <c r="AA69" s="83" t="s">
        <v>1139</v>
      </c>
      <c r="AB69" s="83"/>
      <c r="AC69" s="83"/>
      <c r="AD69" s="83"/>
      <c r="AE69" s="83"/>
      <c r="AF69" s="83"/>
      <c r="AG69" s="83"/>
      <c r="AH69" s="83"/>
      <c r="AI69" s="83"/>
      <c r="AJ69" s="83"/>
    </row>
    <row r="70" spans="1:36" s="124" customFormat="1">
      <c r="A70" s="102">
        <v>2040</v>
      </c>
      <c r="B70" s="84"/>
      <c r="C70" s="84"/>
      <c r="D70" s="84">
        <v>1</v>
      </c>
      <c r="E70" s="208">
        <v>19.5</v>
      </c>
      <c r="F70" s="208" t="str">
        <f>Entrees!C29</f>
        <v>19.5</v>
      </c>
      <c r="G70" s="210" t="str">
        <f>Entrees!D29</f>
        <v>HCB</v>
      </c>
      <c r="H70" s="83" t="s">
        <v>1102</v>
      </c>
      <c r="I70" s="83" t="s">
        <v>927</v>
      </c>
      <c r="J70" s="83" t="s">
        <v>1102</v>
      </c>
      <c r="K70" s="83" t="s">
        <v>927</v>
      </c>
      <c r="L70" s="83" t="s">
        <v>927</v>
      </c>
      <c r="M70" s="83" t="s">
        <v>920</v>
      </c>
      <c r="N70" s="83" t="s">
        <v>1102</v>
      </c>
      <c r="O70" s="83" t="s">
        <v>920</v>
      </c>
      <c r="P70" s="83" t="s">
        <v>927</v>
      </c>
      <c r="Q70" s="83" t="s">
        <v>1102</v>
      </c>
      <c r="R70" s="83" t="s">
        <v>1016</v>
      </c>
      <c r="S70" s="83" t="s">
        <v>927</v>
      </c>
      <c r="T70" s="83" t="s">
        <v>927</v>
      </c>
      <c r="U70" s="83" t="s">
        <v>1214</v>
      </c>
      <c r="V70" s="83" t="s">
        <v>957</v>
      </c>
      <c r="W70" s="83" t="s">
        <v>1203</v>
      </c>
      <c r="X70" s="83" t="s">
        <v>1139</v>
      </c>
      <c r="Y70" s="83" t="s">
        <v>957</v>
      </c>
      <c r="Z70" s="83" t="s">
        <v>1203</v>
      </c>
      <c r="AA70" s="83" t="s">
        <v>1139</v>
      </c>
      <c r="AB70" s="83"/>
      <c r="AC70" s="83"/>
      <c r="AD70" s="83"/>
      <c r="AE70" s="83"/>
      <c r="AF70" s="83"/>
      <c r="AG70" s="83"/>
      <c r="AH70" s="83"/>
      <c r="AI70" s="83"/>
      <c r="AJ70" s="83"/>
    </row>
    <row r="71" spans="1:36" s="124" customFormat="1">
      <c r="A71" s="287">
        <v>2041</v>
      </c>
      <c r="B71" s="288"/>
      <c r="C71" s="288"/>
      <c r="D71" s="288" t="s">
        <v>658</v>
      </c>
      <c r="E71" s="207">
        <v>20</v>
      </c>
      <c r="F71" s="207"/>
      <c r="G71" s="209" t="s">
        <v>658</v>
      </c>
      <c r="H71" s="289" t="s">
        <v>658</v>
      </c>
      <c r="I71" s="289" t="s">
        <v>658</v>
      </c>
      <c r="J71" s="289" t="s">
        <v>658</v>
      </c>
      <c r="K71" s="289" t="s">
        <v>658</v>
      </c>
      <c r="L71" s="289" t="s">
        <v>658</v>
      </c>
      <c r="M71" s="289" t="s">
        <v>658</v>
      </c>
      <c r="N71" s="289" t="s">
        <v>658</v>
      </c>
      <c r="O71" s="289" t="s">
        <v>658</v>
      </c>
      <c r="P71" s="289" t="s">
        <v>658</v>
      </c>
      <c r="Q71" s="289" t="s">
        <v>658</v>
      </c>
      <c r="R71" s="289" t="s">
        <v>658</v>
      </c>
      <c r="S71" s="289" t="s">
        <v>658</v>
      </c>
      <c r="T71" s="289" t="s">
        <v>658</v>
      </c>
      <c r="U71" s="289" t="s">
        <v>658</v>
      </c>
      <c r="V71" s="289" t="s">
        <v>658</v>
      </c>
      <c r="W71" s="289" t="s">
        <v>658</v>
      </c>
      <c r="X71" s="289" t="s">
        <v>658</v>
      </c>
      <c r="Y71" s="289" t="s">
        <v>658</v>
      </c>
      <c r="Z71" s="289" t="s">
        <v>658</v>
      </c>
      <c r="AA71" s="289" t="s">
        <v>658</v>
      </c>
      <c r="AB71" s="289"/>
      <c r="AC71" s="672"/>
      <c r="AD71" s="672"/>
      <c r="AE71" s="672"/>
      <c r="AF71" s="289"/>
      <c r="AG71" s="672"/>
      <c r="AH71" s="289"/>
      <c r="AI71" s="289"/>
      <c r="AJ71" s="289"/>
    </row>
    <row r="72" spans="1:36" s="124" customFormat="1">
      <c r="A72" s="102">
        <v>2042</v>
      </c>
      <c r="B72" s="84"/>
      <c r="C72" s="84"/>
      <c r="D72" s="84" t="s">
        <v>658</v>
      </c>
      <c r="E72" s="208">
        <v>20.5</v>
      </c>
      <c r="F72" s="208"/>
      <c r="G72" s="210" t="s">
        <v>658</v>
      </c>
      <c r="H72" s="83" t="s">
        <v>658</v>
      </c>
      <c r="I72" s="83" t="s">
        <v>658</v>
      </c>
      <c r="J72" s="83" t="s">
        <v>658</v>
      </c>
      <c r="K72" s="83" t="s">
        <v>658</v>
      </c>
      <c r="L72" s="83" t="s">
        <v>658</v>
      </c>
      <c r="M72" s="83" t="s">
        <v>658</v>
      </c>
      <c r="N72" s="83" t="s">
        <v>658</v>
      </c>
      <c r="O72" s="83" t="s">
        <v>658</v>
      </c>
      <c r="P72" s="83" t="s">
        <v>658</v>
      </c>
      <c r="Q72" s="83" t="s">
        <v>658</v>
      </c>
      <c r="R72" s="83" t="s">
        <v>658</v>
      </c>
      <c r="S72" s="83" t="s">
        <v>658</v>
      </c>
      <c r="T72" s="83" t="s">
        <v>658</v>
      </c>
      <c r="U72" s="83" t="s">
        <v>658</v>
      </c>
      <c r="V72" s="83" t="s">
        <v>658</v>
      </c>
      <c r="W72" s="83" t="s">
        <v>658</v>
      </c>
      <c r="X72" s="83" t="s">
        <v>658</v>
      </c>
      <c r="Y72" s="83" t="s">
        <v>658</v>
      </c>
      <c r="Z72" s="83" t="s">
        <v>658</v>
      </c>
      <c r="AA72" s="83" t="s">
        <v>658</v>
      </c>
      <c r="AB72" s="83"/>
      <c r="AC72" s="83"/>
      <c r="AD72" s="83"/>
      <c r="AE72" s="83"/>
      <c r="AF72" s="83"/>
      <c r="AG72" s="83"/>
      <c r="AH72" s="83"/>
      <c r="AI72" s="83"/>
      <c r="AJ72" s="83"/>
    </row>
    <row r="73" spans="1:36" s="124" customFormat="1">
      <c r="A73" s="102">
        <v>2043</v>
      </c>
      <c r="B73" s="84"/>
      <c r="C73" s="84"/>
      <c r="D73" s="84" t="s">
        <v>658</v>
      </c>
      <c r="E73" s="208">
        <v>21</v>
      </c>
      <c r="F73" s="208"/>
      <c r="G73" s="210" t="s">
        <v>658</v>
      </c>
      <c r="H73" s="83" t="s">
        <v>658</v>
      </c>
      <c r="I73" s="83" t="s">
        <v>658</v>
      </c>
      <c r="J73" s="83" t="s">
        <v>658</v>
      </c>
      <c r="K73" s="83" t="s">
        <v>658</v>
      </c>
      <c r="L73" s="83" t="s">
        <v>658</v>
      </c>
      <c r="M73" s="83" t="s">
        <v>658</v>
      </c>
      <c r="N73" s="83" t="s">
        <v>658</v>
      </c>
      <c r="O73" s="83" t="s">
        <v>658</v>
      </c>
      <c r="P73" s="83" t="s">
        <v>658</v>
      </c>
      <c r="Q73" s="83" t="s">
        <v>658</v>
      </c>
      <c r="R73" s="83" t="s">
        <v>658</v>
      </c>
      <c r="S73" s="83" t="s">
        <v>658</v>
      </c>
      <c r="T73" s="83" t="s">
        <v>658</v>
      </c>
      <c r="U73" s="83" t="s">
        <v>658</v>
      </c>
      <c r="V73" s="83" t="s">
        <v>658</v>
      </c>
      <c r="W73" s="83" t="s">
        <v>658</v>
      </c>
      <c r="X73" s="83" t="s">
        <v>658</v>
      </c>
      <c r="Y73" s="83" t="s">
        <v>658</v>
      </c>
      <c r="Z73" s="83" t="s">
        <v>658</v>
      </c>
      <c r="AA73" s="83" t="s">
        <v>658</v>
      </c>
      <c r="AB73" s="83"/>
      <c r="AC73" s="83"/>
      <c r="AD73" s="83"/>
      <c r="AE73" s="83"/>
      <c r="AF73" s="83"/>
      <c r="AG73" s="83"/>
      <c r="AH73" s="83"/>
      <c r="AI73" s="83"/>
      <c r="AJ73" s="83"/>
    </row>
    <row r="74" spans="1:36" s="124" customFormat="1">
      <c r="A74" s="102">
        <v>2044</v>
      </c>
      <c r="B74" s="84"/>
      <c r="C74" s="84"/>
      <c r="D74" s="84" t="s">
        <v>658</v>
      </c>
      <c r="E74" s="208">
        <v>21.5</v>
      </c>
      <c r="F74" s="208"/>
      <c r="G74" s="210" t="s">
        <v>658</v>
      </c>
      <c r="H74" s="83" t="s">
        <v>658</v>
      </c>
      <c r="I74" s="83" t="s">
        <v>658</v>
      </c>
      <c r="J74" s="83" t="s">
        <v>658</v>
      </c>
      <c r="K74" s="83" t="s">
        <v>658</v>
      </c>
      <c r="L74" s="83" t="s">
        <v>658</v>
      </c>
      <c r="M74" s="83" t="s">
        <v>658</v>
      </c>
      <c r="N74" s="83" t="s">
        <v>658</v>
      </c>
      <c r="O74" s="83" t="s">
        <v>658</v>
      </c>
      <c r="P74" s="83" t="s">
        <v>658</v>
      </c>
      <c r="Q74" s="83" t="s">
        <v>658</v>
      </c>
      <c r="R74" s="83" t="s">
        <v>658</v>
      </c>
      <c r="S74" s="83" t="s">
        <v>658</v>
      </c>
      <c r="T74" s="83" t="s">
        <v>658</v>
      </c>
      <c r="U74" s="83" t="s">
        <v>658</v>
      </c>
      <c r="V74" s="83" t="s">
        <v>658</v>
      </c>
      <c r="W74" s="83" t="s">
        <v>658</v>
      </c>
      <c r="X74" s="83" t="s">
        <v>658</v>
      </c>
      <c r="Y74" s="83" t="s">
        <v>658</v>
      </c>
      <c r="Z74" s="83" t="s">
        <v>658</v>
      </c>
      <c r="AA74" s="83" t="s">
        <v>658</v>
      </c>
      <c r="AB74" s="83"/>
      <c r="AC74" s="83"/>
      <c r="AD74" s="83"/>
      <c r="AE74" s="83"/>
      <c r="AF74" s="83"/>
      <c r="AG74" s="83"/>
      <c r="AH74" s="83"/>
      <c r="AI74" s="83"/>
      <c r="AJ74" s="83"/>
    </row>
    <row r="75" spans="1:36" s="124" customFormat="1">
      <c r="A75" s="102">
        <v>2045</v>
      </c>
      <c r="B75" s="84"/>
      <c r="C75" s="84"/>
      <c r="D75" s="84" t="s">
        <v>658</v>
      </c>
      <c r="E75" s="208">
        <v>22</v>
      </c>
      <c r="F75" s="208"/>
      <c r="G75" s="210" t="s">
        <v>658</v>
      </c>
      <c r="H75" s="83" t="s">
        <v>658</v>
      </c>
      <c r="I75" s="83" t="s">
        <v>658</v>
      </c>
      <c r="J75" s="83" t="s">
        <v>658</v>
      </c>
      <c r="K75" s="83" t="s">
        <v>658</v>
      </c>
      <c r="L75" s="83" t="s">
        <v>658</v>
      </c>
      <c r="M75" s="83" t="s">
        <v>658</v>
      </c>
      <c r="N75" s="83" t="s">
        <v>658</v>
      </c>
      <c r="O75" s="83" t="s">
        <v>658</v>
      </c>
      <c r="P75" s="83" t="s">
        <v>658</v>
      </c>
      <c r="Q75" s="83" t="s">
        <v>658</v>
      </c>
      <c r="R75" s="83" t="s">
        <v>658</v>
      </c>
      <c r="S75" s="83" t="s">
        <v>658</v>
      </c>
      <c r="T75" s="83" t="s">
        <v>658</v>
      </c>
      <c r="U75" s="83" t="s">
        <v>658</v>
      </c>
      <c r="V75" s="83" t="s">
        <v>658</v>
      </c>
      <c r="W75" s="83" t="s">
        <v>658</v>
      </c>
      <c r="X75" s="83" t="s">
        <v>658</v>
      </c>
      <c r="Y75" s="83" t="s">
        <v>658</v>
      </c>
      <c r="Z75" s="83" t="s">
        <v>658</v>
      </c>
      <c r="AA75" s="83" t="s">
        <v>658</v>
      </c>
      <c r="AB75" s="83"/>
      <c r="AC75" s="83"/>
      <c r="AD75" s="83"/>
      <c r="AE75" s="83"/>
      <c r="AF75" s="83"/>
      <c r="AG75" s="83"/>
      <c r="AH75" s="83"/>
      <c r="AI75" s="83"/>
      <c r="AJ75" s="83"/>
    </row>
    <row r="76" spans="1:36" s="124" customFormat="1">
      <c r="A76" s="102">
        <v>2046</v>
      </c>
      <c r="B76" s="84"/>
      <c r="C76" s="84"/>
      <c r="D76" s="84" t="s">
        <v>658</v>
      </c>
      <c r="E76" s="208">
        <v>22.5</v>
      </c>
      <c r="F76" s="208"/>
      <c r="G76" s="210" t="s">
        <v>658</v>
      </c>
      <c r="H76" s="83" t="s">
        <v>658</v>
      </c>
      <c r="I76" s="83" t="s">
        <v>658</v>
      </c>
      <c r="J76" s="83" t="s">
        <v>658</v>
      </c>
      <c r="K76" s="83" t="s">
        <v>658</v>
      </c>
      <c r="L76" s="83" t="s">
        <v>658</v>
      </c>
      <c r="M76" s="83" t="s">
        <v>658</v>
      </c>
      <c r="N76" s="83" t="s">
        <v>658</v>
      </c>
      <c r="O76" s="83" t="s">
        <v>658</v>
      </c>
      <c r="P76" s="83" t="s">
        <v>658</v>
      </c>
      <c r="Q76" s="83" t="s">
        <v>658</v>
      </c>
      <c r="R76" s="83" t="s">
        <v>658</v>
      </c>
      <c r="S76" s="83" t="s">
        <v>658</v>
      </c>
      <c r="T76" s="83" t="s">
        <v>658</v>
      </c>
      <c r="U76" s="83" t="s">
        <v>658</v>
      </c>
      <c r="V76" s="83" t="s">
        <v>658</v>
      </c>
      <c r="W76" s="83" t="s">
        <v>658</v>
      </c>
      <c r="X76" s="83" t="s">
        <v>658</v>
      </c>
      <c r="Y76" s="83" t="s">
        <v>658</v>
      </c>
      <c r="Z76" s="83" t="s">
        <v>658</v>
      </c>
      <c r="AA76" s="83" t="s">
        <v>658</v>
      </c>
      <c r="AB76" s="83"/>
      <c r="AC76" s="83"/>
      <c r="AD76" s="83"/>
      <c r="AE76" s="83"/>
      <c r="AF76" s="83"/>
      <c r="AG76" s="83"/>
      <c r="AH76" s="83"/>
      <c r="AI76" s="83"/>
      <c r="AJ76" s="83"/>
    </row>
    <row r="77" spans="1:36" s="124" customFormat="1">
      <c r="A77" s="102">
        <v>2047</v>
      </c>
      <c r="B77" s="84"/>
      <c r="C77" s="84"/>
      <c r="D77" s="84" t="s">
        <v>658</v>
      </c>
      <c r="E77" s="208">
        <v>23</v>
      </c>
      <c r="F77" s="208"/>
      <c r="G77" s="210" t="s">
        <v>658</v>
      </c>
      <c r="H77" s="83" t="s">
        <v>658</v>
      </c>
      <c r="I77" s="83" t="s">
        <v>658</v>
      </c>
      <c r="J77" s="83" t="s">
        <v>658</v>
      </c>
      <c r="K77" s="83" t="s">
        <v>658</v>
      </c>
      <c r="L77" s="83" t="s">
        <v>658</v>
      </c>
      <c r="M77" s="83" t="s">
        <v>658</v>
      </c>
      <c r="N77" s="83" t="s">
        <v>658</v>
      </c>
      <c r="O77" s="83" t="s">
        <v>658</v>
      </c>
      <c r="P77" s="83" t="s">
        <v>658</v>
      </c>
      <c r="Q77" s="83" t="s">
        <v>658</v>
      </c>
      <c r="R77" s="83" t="s">
        <v>658</v>
      </c>
      <c r="S77" s="83" t="s">
        <v>658</v>
      </c>
      <c r="T77" s="83" t="s">
        <v>658</v>
      </c>
      <c r="U77" s="83" t="s">
        <v>658</v>
      </c>
      <c r="V77" s="83" t="s">
        <v>658</v>
      </c>
      <c r="W77" s="83" t="s">
        <v>658</v>
      </c>
      <c r="X77" s="83" t="s">
        <v>658</v>
      </c>
      <c r="Y77" s="83" t="s">
        <v>658</v>
      </c>
      <c r="Z77" s="83" t="s">
        <v>658</v>
      </c>
      <c r="AA77" s="83" t="s">
        <v>658</v>
      </c>
      <c r="AB77" s="83"/>
      <c r="AC77" s="83"/>
      <c r="AD77" s="83"/>
      <c r="AE77" s="83"/>
      <c r="AF77" s="83"/>
      <c r="AG77" s="83"/>
      <c r="AH77" s="83"/>
      <c r="AI77" s="83"/>
      <c r="AJ77" s="83"/>
    </row>
    <row r="78" spans="1:36" s="124" customFormat="1">
      <c r="A78" s="102">
        <v>2048</v>
      </c>
      <c r="B78" s="84"/>
      <c r="C78" s="84"/>
      <c r="D78" s="84" t="s">
        <v>658</v>
      </c>
      <c r="E78" s="208">
        <v>23.5</v>
      </c>
      <c r="F78" s="208"/>
      <c r="G78" s="210" t="s">
        <v>658</v>
      </c>
      <c r="H78" s="83" t="s">
        <v>658</v>
      </c>
      <c r="I78" s="83" t="s">
        <v>658</v>
      </c>
      <c r="J78" s="83" t="s">
        <v>658</v>
      </c>
      <c r="K78" s="83" t="s">
        <v>658</v>
      </c>
      <c r="L78" s="83" t="s">
        <v>658</v>
      </c>
      <c r="M78" s="83" t="s">
        <v>658</v>
      </c>
      <c r="N78" s="83" t="s">
        <v>658</v>
      </c>
      <c r="O78" s="83" t="s">
        <v>658</v>
      </c>
      <c r="P78" s="83" t="s">
        <v>658</v>
      </c>
      <c r="Q78" s="83" t="s">
        <v>658</v>
      </c>
      <c r="R78" s="83" t="s">
        <v>658</v>
      </c>
      <c r="S78" s="83" t="s">
        <v>658</v>
      </c>
      <c r="T78" s="83" t="s">
        <v>658</v>
      </c>
      <c r="U78" s="83" t="s">
        <v>658</v>
      </c>
      <c r="V78" s="83" t="s">
        <v>658</v>
      </c>
      <c r="W78" s="83" t="s">
        <v>658</v>
      </c>
      <c r="X78" s="83" t="s">
        <v>658</v>
      </c>
      <c r="Y78" s="83" t="s">
        <v>658</v>
      </c>
      <c r="Z78" s="83" t="s">
        <v>658</v>
      </c>
      <c r="AA78" s="83" t="s">
        <v>658</v>
      </c>
      <c r="AB78" s="83"/>
      <c r="AC78" s="83"/>
      <c r="AD78" s="83"/>
      <c r="AE78" s="83"/>
      <c r="AF78" s="83"/>
      <c r="AG78" s="83"/>
      <c r="AH78" s="83"/>
      <c r="AI78" s="83"/>
      <c r="AJ78" s="83"/>
    </row>
    <row r="79" spans="1:36" s="124" customFormat="1">
      <c r="A79" s="102">
        <v>2049</v>
      </c>
      <c r="B79" s="84"/>
      <c r="C79" s="84"/>
      <c r="D79" s="84" t="s">
        <v>658</v>
      </c>
      <c r="E79" s="208">
        <v>24</v>
      </c>
      <c r="F79" s="208"/>
      <c r="G79" s="210" t="s">
        <v>658</v>
      </c>
      <c r="H79" s="83" t="s">
        <v>658</v>
      </c>
      <c r="I79" s="83" t="s">
        <v>658</v>
      </c>
      <c r="J79" s="83" t="s">
        <v>658</v>
      </c>
      <c r="K79" s="83" t="s">
        <v>658</v>
      </c>
      <c r="L79" s="83" t="s">
        <v>658</v>
      </c>
      <c r="M79" s="83" t="s">
        <v>658</v>
      </c>
      <c r="N79" s="83" t="s">
        <v>658</v>
      </c>
      <c r="O79" s="83" t="s">
        <v>658</v>
      </c>
      <c r="P79" s="83" t="s">
        <v>658</v>
      </c>
      <c r="Q79" s="83" t="s">
        <v>658</v>
      </c>
      <c r="R79" s="83" t="s">
        <v>658</v>
      </c>
      <c r="S79" s="83" t="s">
        <v>658</v>
      </c>
      <c r="T79" s="83" t="s">
        <v>658</v>
      </c>
      <c r="U79" s="83" t="s">
        <v>658</v>
      </c>
      <c r="V79" s="83" t="s">
        <v>658</v>
      </c>
      <c r="W79" s="83" t="s">
        <v>658</v>
      </c>
      <c r="X79" s="83" t="s">
        <v>658</v>
      </c>
      <c r="Y79" s="83" t="s">
        <v>658</v>
      </c>
      <c r="Z79" s="83" t="s">
        <v>658</v>
      </c>
      <c r="AA79" s="83" t="s">
        <v>658</v>
      </c>
      <c r="AB79" s="83"/>
      <c r="AC79" s="83"/>
      <c r="AD79" s="83"/>
      <c r="AE79" s="83"/>
      <c r="AF79" s="83"/>
      <c r="AG79" s="83"/>
      <c r="AH79" s="83"/>
      <c r="AI79" s="83"/>
      <c r="AJ79" s="83"/>
    </row>
    <row r="80" spans="1:36" s="124" customFormat="1">
      <c r="A80" s="104">
        <v>2050</v>
      </c>
      <c r="B80" s="290"/>
      <c r="C80" s="290"/>
      <c r="D80" s="290" t="s">
        <v>658</v>
      </c>
      <c r="E80" s="232">
        <v>24.5</v>
      </c>
      <c r="F80" s="232"/>
      <c r="G80" s="233" t="s">
        <v>658</v>
      </c>
      <c r="H80" s="105" t="s">
        <v>658</v>
      </c>
      <c r="I80" s="105" t="s">
        <v>658</v>
      </c>
      <c r="J80" s="105" t="s">
        <v>658</v>
      </c>
      <c r="K80" s="105" t="s">
        <v>658</v>
      </c>
      <c r="L80" s="105" t="s">
        <v>658</v>
      </c>
      <c r="M80" s="105" t="s">
        <v>658</v>
      </c>
      <c r="N80" s="105" t="s">
        <v>658</v>
      </c>
      <c r="O80" s="105" t="s">
        <v>658</v>
      </c>
      <c r="P80" s="105" t="s">
        <v>658</v>
      </c>
      <c r="Q80" s="105" t="s">
        <v>658</v>
      </c>
      <c r="R80" s="105" t="s">
        <v>658</v>
      </c>
      <c r="S80" s="105" t="s">
        <v>658</v>
      </c>
      <c r="T80" s="105" t="s">
        <v>658</v>
      </c>
      <c r="U80" s="105" t="s">
        <v>658</v>
      </c>
      <c r="V80" s="105" t="s">
        <v>658</v>
      </c>
      <c r="W80" s="105" t="s">
        <v>658</v>
      </c>
      <c r="X80" s="105" t="s">
        <v>658</v>
      </c>
      <c r="Y80" s="105" t="s">
        <v>658</v>
      </c>
      <c r="Z80" s="105" t="s">
        <v>658</v>
      </c>
      <c r="AA80" s="105" t="s">
        <v>658</v>
      </c>
      <c r="AB80" s="105"/>
      <c r="AC80" s="105"/>
      <c r="AD80" s="105"/>
      <c r="AE80" s="105"/>
      <c r="AF80" s="105"/>
      <c r="AG80" s="105"/>
      <c r="AH80" s="105"/>
      <c r="AI80" s="105"/>
      <c r="AJ80" s="105"/>
    </row>
    <row r="81" spans="1:36" s="124" customFormat="1">
      <c r="A81" s="102">
        <v>2051</v>
      </c>
      <c r="B81" s="84"/>
      <c r="C81" s="84"/>
      <c r="D81" s="84">
        <v>2</v>
      </c>
      <c r="E81" s="208">
        <v>25</v>
      </c>
      <c r="F81" s="208" t="str">
        <f>Entrees!E10</f>
        <v>20</v>
      </c>
      <c r="G81" s="210" t="str">
        <f>Entrees!F10</f>
        <v>HCB</v>
      </c>
      <c r="H81" s="83" t="s">
        <v>1139</v>
      </c>
      <c r="I81" s="83" t="s">
        <v>957</v>
      </c>
      <c r="J81" s="83" t="s">
        <v>1102</v>
      </c>
      <c r="K81" s="83" t="s">
        <v>957</v>
      </c>
      <c r="L81" s="83" t="s">
        <v>927</v>
      </c>
      <c r="M81" s="83" t="s">
        <v>927</v>
      </c>
      <c r="N81" s="83" t="s">
        <v>927</v>
      </c>
      <c r="O81" s="83" t="s">
        <v>927</v>
      </c>
      <c r="P81" s="83" t="s">
        <v>956</v>
      </c>
      <c r="Q81" s="83" t="s">
        <v>1102</v>
      </c>
      <c r="R81" s="83" t="s">
        <v>957</v>
      </c>
      <c r="S81" s="83" t="s">
        <v>1102</v>
      </c>
      <c r="T81" s="83" t="s">
        <v>1016</v>
      </c>
      <c r="U81" s="83" t="s">
        <v>1102</v>
      </c>
      <c r="V81" s="83" t="s">
        <v>927</v>
      </c>
      <c r="W81" s="83" t="s">
        <v>1016</v>
      </c>
      <c r="X81" s="83" t="s">
        <v>1139</v>
      </c>
      <c r="Y81" s="83" t="s">
        <v>927</v>
      </c>
      <c r="Z81" s="83" t="s">
        <v>1016</v>
      </c>
      <c r="AA81" s="83" t="s">
        <v>1139</v>
      </c>
      <c r="AB81" s="83"/>
      <c r="AC81" s="83"/>
      <c r="AD81" s="83"/>
      <c r="AE81" s="83"/>
      <c r="AF81" s="83"/>
      <c r="AG81" s="83"/>
      <c r="AH81" s="83"/>
      <c r="AI81" s="83"/>
      <c r="AJ81" s="83"/>
    </row>
    <row r="82" spans="1:36" s="124" customFormat="1">
      <c r="A82" s="102">
        <v>2052</v>
      </c>
      <c r="B82" s="84"/>
      <c r="C82" s="84"/>
      <c r="D82" s="84">
        <v>2</v>
      </c>
      <c r="E82" s="208">
        <v>25.5</v>
      </c>
      <c r="F82" s="208" t="str">
        <f>Entrees!E11</f>
        <v>20.5</v>
      </c>
      <c r="G82" s="210" t="str">
        <f>Entrees!F11</f>
        <v>HCB</v>
      </c>
      <c r="H82" s="83" t="s">
        <v>927</v>
      </c>
      <c r="I82" s="83" t="s">
        <v>957</v>
      </c>
      <c r="J82" s="83" t="s">
        <v>927</v>
      </c>
      <c r="K82" s="83" t="s">
        <v>1102</v>
      </c>
      <c r="L82" s="83" t="s">
        <v>1053</v>
      </c>
      <c r="M82" s="83" t="s">
        <v>927</v>
      </c>
      <c r="N82" s="83" t="s">
        <v>927</v>
      </c>
      <c r="O82" s="83" t="s">
        <v>1102</v>
      </c>
      <c r="P82" s="83" t="s">
        <v>956</v>
      </c>
      <c r="Q82" s="83" t="s">
        <v>1102</v>
      </c>
      <c r="R82" s="83" t="s">
        <v>1102</v>
      </c>
      <c r="S82" s="83" t="s">
        <v>1102</v>
      </c>
      <c r="T82" s="83" t="s">
        <v>1016</v>
      </c>
      <c r="U82" s="83" t="s">
        <v>1102</v>
      </c>
      <c r="V82" s="83" t="s">
        <v>927</v>
      </c>
      <c r="W82" s="83" t="s">
        <v>1214</v>
      </c>
      <c r="X82" s="83" t="s">
        <v>1139</v>
      </c>
      <c r="Y82" s="83" t="s">
        <v>927</v>
      </c>
      <c r="Z82" s="83" t="s">
        <v>1214</v>
      </c>
      <c r="AA82" s="83" t="s">
        <v>1139</v>
      </c>
      <c r="AB82" s="83"/>
      <c r="AC82" s="83"/>
      <c r="AD82" s="83"/>
      <c r="AE82" s="83"/>
      <c r="AF82" s="83"/>
      <c r="AG82" s="83"/>
      <c r="AH82" s="83"/>
      <c r="AI82" s="83"/>
      <c r="AJ82" s="83"/>
    </row>
    <row r="83" spans="1:36" s="124" customFormat="1">
      <c r="A83" s="102">
        <v>2053</v>
      </c>
      <c r="B83" s="84"/>
      <c r="C83" s="84"/>
      <c r="D83" s="84">
        <v>2</v>
      </c>
      <c r="E83" s="208">
        <v>26</v>
      </c>
      <c r="F83" s="208" t="str">
        <f>Entrees!E12</f>
        <v>21</v>
      </c>
      <c r="G83" s="210" t="str">
        <f>Entrees!F12</f>
        <v>HCB</v>
      </c>
      <c r="H83" s="83" t="s">
        <v>1053</v>
      </c>
      <c r="I83" s="83" t="s">
        <v>1102</v>
      </c>
      <c r="J83" s="83" t="s">
        <v>927</v>
      </c>
      <c r="K83" s="83" t="s">
        <v>957</v>
      </c>
      <c r="L83" s="83" t="s">
        <v>1053</v>
      </c>
      <c r="M83" s="83" t="s">
        <v>1053</v>
      </c>
      <c r="N83" s="83" t="s">
        <v>927</v>
      </c>
      <c r="O83" s="83" t="s">
        <v>927</v>
      </c>
      <c r="P83" s="83" t="s">
        <v>1102</v>
      </c>
      <c r="Q83" s="83" t="s">
        <v>1102</v>
      </c>
      <c r="R83" s="83" t="s">
        <v>1102</v>
      </c>
      <c r="S83" s="83" t="s">
        <v>1102</v>
      </c>
      <c r="T83" s="83" t="s">
        <v>1016</v>
      </c>
      <c r="U83" s="83" t="s">
        <v>1102</v>
      </c>
      <c r="V83" s="83" t="s">
        <v>1102</v>
      </c>
      <c r="W83" s="83" t="s">
        <v>1016</v>
      </c>
      <c r="X83" s="83" t="s">
        <v>1139</v>
      </c>
      <c r="Y83" s="83" t="s">
        <v>1102</v>
      </c>
      <c r="Z83" s="83" t="s">
        <v>1016</v>
      </c>
      <c r="AA83" s="83" t="s">
        <v>1139</v>
      </c>
      <c r="AB83" s="83"/>
      <c r="AC83" s="83"/>
      <c r="AD83" s="83"/>
      <c r="AE83" s="83"/>
      <c r="AF83" s="83"/>
      <c r="AG83" s="83"/>
      <c r="AH83" s="83"/>
      <c r="AI83" s="83"/>
      <c r="AJ83" s="83"/>
    </row>
    <row r="84" spans="1:36" s="124" customFormat="1">
      <c r="A84" s="102">
        <v>2054</v>
      </c>
      <c r="B84" s="84"/>
      <c r="C84" s="84"/>
      <c r="D84" s="84">
        <v>2</v>
      </c>
      <c r="E84" s="208">
        <v>26.5</v>
      </c>
      <c r="F84" s="208" t="str">
        <f>Entrees!E13</f>
        <v>21.5</v>
      </c>
      <c r="G84" s="210" t="str">
        <f>Entrees!F13</f>
        <v>RC</v>
      </c>
      <c r="H84" s="83" t="s">
        <v>1053</v>
      </c>
      <c r="I84" s="83" t="s">
        <v>927</v>
      </c>
      <c r="J84" s="83" t="s">
        <v>927</v>
      </c>
      <c r="K84" s="83" t="s">
        <v>927</v>
      </c>
      <c r="L84" s="83" t="s">
        <v>1053</v>
      </c>
      <c r="M84" s="83" t="s">
        <v>1102</v>
      </c>
      <c r="N84" s="83" t="s">
        <v>927</v>
      </c>
      <c r="O84" s="83" t="s">
        <v>927</v>
      </c>
      <c r="P84" s="83" t="s">
        <v>1139</v>
      </c>
      <c r="Q84" s="83" t="s">
        <v>1102</v>
      </c>
      <c r="R84" s="83" t="s">
        <v>1053</v>
      </c>
      <c r="S84" s="83" t="s">
        <v>927</v>
      </c>
      <c r="T84" s="83" t="s">
        <v>1016</v>
      </c>
      <c r="U84" s="83" t="s">
        <v>1102</v>
      </c>
      <c r="V84" s="83" t="s">
        <v>1139</v>
      </c>
      <c r="W84" s="83" t="s">
        <v>1016</v>
      </c>
      <c r="X84" s="83" t="s">
        <v>927</v>
      </c>
      <c r="Y84" s="83" t="s">
        <v>1139</v>
      </c>
      <c r="Z84" s="83" t="s">
        <v>1016</v>
      </c>
      <c r="AA84" s="83" t="s">
        <v>927</v>
      </c>
      <c r="AB84" s="83"/>
      <c r="AC84" s="83"/>
      <c r="AD84" s="83"/>
      <c r="AE84" s="83"/>
      <c r="AF84" s="83"/>
      <c r="AG84" s="83"/>
      <c r="AH84" s="83"/>
      <c r="AI84" s="83"/>
      <c r="AJ84" s="83"/>
    </row>
    <row r="85" spans="1:36" s="124" customFormat="1">
      <c r="A85" s="102">
        <v>2055</v>
      </c>
      <c r="B85" s="84"/>
      <c r="C85" s="84"/>
      <c r="D85" s="84">
        <v>2</v>
      </c>
      <c r="E85" s="208">
        <v>27</v>
      </c>
      <c r="F85" s="208" t="str">
        <f>Entrees!E14</f>
        <v>22</v>
      </c>
      <c r="G85" s="210" t="str">
        <f>Entrees!F14</f>
        <v>RC</v>
      </c>
      <c r="H85" s="83" t="s">
        <v>1214</v>
      </c>
      <c r="I85" s="83" t="s">
        <v>927</v>
      </c>
      <c r="J85" s="83" t="s">
        <v>927</v>
      </c>
      <c r="K85" s="83" t="s">
        <v>1102</v>
      </c>
      <c r="L85" s="83" t="s">
        <v>1053</v>
      </c>
      <c r="M85" s="83" t="s">
        <v>927</v>
      </c>
      <c r="N85" s="83" t="s">
        <v>927</v>
      </c>
      <c r="O85" s="83" t="s">
        <v>927</v>
      </c>
      <c r="P85" s="83" t="s">
        <v>957</v>
      </c>
      <c r="Q85" s="83" t="s">
        <v>927</v>
      </c>
      <c r="R85" s="83" t="s">
        <v>1016</v>
      </c>
      <c r="S85" s="83" t="s">
        <v>1139</v>
      </c>
      <c r="T85" s="83" t="s">
        <v>1053</v>
      </c>
      <c r="U85" s="83" t="s">
        <v>1102</v>
      </c>
      <c r="V85" s="83" t="s">
        <v>1214</v>
      </c>
      <c r="W85" s="83" t="s">
        <v>1139</v>
      </c>
      <c r="X85" s="83" t="s">
        <v>927</v>
      </c>
      <c r="Y85" s="83" t="s">
        <v>1214</v>
      </c>
      <c r="Z85" s="83" t="s">
        <v>1139</v>
      </c>
      <c r="AA85" s="83" t="s">
        <v>927</v>
      </c>
      <c r="AB85" s="83"/>
      <c r="AC85" s="83"/>
      <c r="AD85" s="83"/>
      <c r="AE85" s="83"/>
      <c r="AF85" s="83"/>
      <c r="AG85" s="83"/>
      <c r="AH85" s="83"/>
      <c r="AI85" s="83"/>
      <c r="AJ85" s="83"/>
    </row>
    <row r="86" spans="1:36" s="124" customFormat="1">
      <c r="A86" s="102">
        <v>2056</v>
      </c>
      <c r="B86" s="84"/>
      <c r="C86" s="84"/>
      <c r="D86" s="84">
        <v>2</v>
      </c>
      <c r="E86" s="208">
        <v>27.5</v>
      </c>
      <c r="F86" s="208" t="str">
        <f>Entrees!E15</f>
        <v>22.5</v>
      </c>
      <c r="G86" s="210" t="str">
        <f>Entrees!F15</f>
        <v>RB</v>
      </c>
      <c r="H86" s="83" t="s">
        <v>927</v>
      </c>
      <c r="I86" s="83" t="s">
        <v>927</v>
      </c>
      <c r="J86" s="83" t="s">
        <v>927</v>
      </c>
      <c r="K86" s="83" t="s">
        <v>927</v>
      </c>
      <c r="L86" s="83" t="s">
        <v>1053</v>
      </c>
      <c r="M86" s="83" t="s">
        <v>927</v>
      </c>
      <c r="N86" s="83" t="s">
        <v>927</v>
      </c>
      <c r="O86" s="83" t="s">
        <v>927</v>
      </c>
      <c r="P86" s="83" t="s">
        <v>1139</v>
      </c>
      <c r="Q86" s="83" t="s">
        <v>1053</v>
      </c>
      <c r="R86" s="83" t="s">
        <v>1016</v>
      </c>
      <c r="S86" s="83" t="s">
        <v>1139</v>
      </c>
      <c r="T86" s="83" t="s">
        <v>1016</v>
      </c>
      <c r="U86" s="83" t="s">
        <v>1102</v>
      </c>
      <c r="V86" s="83" t="s">
        <v>927</v>
      </c>
      <c r="W86" s="83" t="s">
        <v>1214</v>
      </c>
      <c r="X86" s="83" t="s">
        <v>1016</v>
      </c>
      <c r="Y86" s="83" t="s">
        <v>927</v>
      </c>
      <c r="Z86" s="83" t="s">
        <v>1214</v>
      </c>
      <c r="AA86" s="83" t="s">
        <v>1016</v>
      </c>
      <c r="AB86" s="83"/>
      <c r="AC86" s="83"/>
      <c r="AD86" s="83"/>
      <c r="AE86" s="83"/>
      <c r="AF86" s="83"/>
      <c r="AG86" s="83"/>
      <c r="AH86" s="83"/>
      <c r="AI86" s="83"/>
      <c r="AJ86" s="83"/>
    </row>
    <row r="87" spans="1:36" s="124" customFormat="1">
      <c r="A87" s="102">
        <v>2057</v>
      </c>
      <c r="B87" s="84"/>
      <c r="C87" s="84"/>
      <c r="D87" s="84">
        <v>2</v>
      </c>
      <c r="E87" s="208">
        <v>28</v>
      </c>
      <c r="F87" s="208" t="str">
        <f>Entrees!E16</f>
        <v>23</v>
      </c>
      <c r="G87" s="210" t="str">
        <f>Entrees!F16</f>
        <v>HCB</v>
      </c>
      <c r="H87" s="83" t="s">
        <v>1016</v>
      </c>
      <c r="I87" s="83" t="s">
        <v>927</v>
      </c>
      <c r="J87" s="83" t="s">
        <v>927</v>
      </c>
      <c r="K87" s="83" t="s">
        <v>957</v>
      </c>
      <c r="L87" s="83" t="s">
        <v>1053</v>
      </c>
      <c r="M87" s="83" t="s">
        <v>927</v>
      </c>
      <c r="N87" s="83" t="s">
        <v>1102</v>
      </c>
      <c r="O87" s="83" t="s">
        <v>1102</v>
      </c>
      <c r="P87" s="83" t="s">
        <v>1139</v>
      </c>
      <c r="Q87" s="83" t="s">
        <v>1053</v>
      </c>
      <c r="R87" s="83" t="s">
        <v>1053</v>
      </c>
      <c r="S87" s="83" t="s">
        <v>1139</v>
      </c>
      <c r="T87" s="83" t="s">
        <v>1102</v>
      </c>
      <c r="U87" s="83" t="s">
        <v>1139</v>
      </c>
      <c r="V87" s="83" t="s">
        <v>1139</v>
      </c>
      <c r="W87" s="83" t="s">
        <v>927</v>
      </c>
      <c r="X87" s="83" t="s">
        <v>1139</v>
      </c>
      <c r="Y87" s="83" t="s">
        <v>1139</v>
      </c>
      <c r="Z87" s="83" t="s">
        <v>927</v>
      </c>
      <c r="AA87" s="83" t="s">
        <v>1139</v>
      </c>
      <c r="AB87" s="83"/>
      <c r="AC87" s="83"/>
      <c r="AD87" s="83"/>
      <c r="AE87" s="83"/>
      <c r="AF87" s="83"/>
      <c r="AG87" s="83"/>
      <c r="AH87" s="83"/>
      <c r="AI87" s="83"/>
      <c r="AJ87" s="83"/>
    </row>
    <row r="88" spans="1:36" s="124" customFormat="1">
      <c r="A88" s="102">
        <v>2058</v>
      </c>
      <c r="B88" s="84"/>
      <c r="C88" s="84"/>
      <c r="D88" s="84">
        <v>2</v>
      </c>
      <c r="E88" s="208">
        <v>28.5</v>
      </c>
      <c r="F88" s="208" t="str">
        <f>Entrees!E17</f>
        <v>23.5</v>
      </c>
      <c r="G88" s="210" t="str">
        <f>Entrees!F17</f>
        <v>HCB</v>
      </c>
      <c r="H88" s="83" t="s">
        <v>957</v>
      </c>
      <c r="I88" s="83" t="s">
        <v>920</v>
      </c>
      <c r="J88" s="83" t="s">
        <v>1102</v>
      </c>
      <c r="K88" s="83" t="s">
        <v>1102</v>
      </c>
      <c r="L88" s="83" t="s">
        <v>957</v>
      </c>
      <c r="M88" s="83" t="s">
        <v>1102</v>
      </c>
      <c r="N88" s="83" t="s">
        <v>927</v>
      </c>
      <c r="O88" s="83" t="s">
        <v>1102</v>
      </c>
      <c r="P88" s="83" t="s">
        <v>1139</v>
      </c>
      <c r="Q88" s="83" t="s">
        <v>1102</v>
      </c>
      <c r="R88" s="83" t="s">
        <v>1102</v>
      </c>
      <c r="S88" s="83" t="s">
        <v>1139</v>
      </c>
      <c r="T88" s="83" t="s">
        <v>1102</v>
      </c>
      <c r="U88" s="83" t="s">
        <v>1139</v>
      </c>
      <c r="V88" s="83" t="s">
        <v>1102</v>
      </c>
      <c r="W88" s="83" t="s">
        <v>957</v>
      </c>
      <c r="X88" s="83" t="s">
        <v>1139</v>
      </c>
      <c r="Y88" s="83" t="s">
        <v>1102</v>
      </c>
      <c r="Z88" s="83" t="s">
        <v>957</v>
      </c>
      <c r="AA88" s="83" t="s">
        <v>1139</v>
      </c>
      <c r="AB88" s="83"/>
      <c r="AC88" s="83"/>
      <c r="AD88" s="83"/>
      <c r="AE88" s="83"/>
      <c r="AF88" s="83"/>
      <c r="AG88" s="83"/>
      <c r="AH88" s="83"/>
      <c r="AI88" s="83"/>
      <c r="AJ88" s="83"/>
    </row>
    <row r="89" spans="1:36" s="124" customFormat="1">
      <c r="A89" s="102">
        <v>2059</v>
      </c>
      <c r="B89" s="84"/>
      <c r="C89" s="84"/>
      <c r="D89" s="84">
        <v>2</v>
      </c>
      <c r="E89" s="208">
        <v>29</v>
      </c>
      <c r="F89" s="208" t="str">
        <f>Entrees!E18</f>
        <v>24</v>
      </c>
      <c r="G89" s="210" t="str">
        <f>Entrees!F18</f>
        <v>HCB</v>
      </c>
      <c r="H89" s="83" t="s">
        <v>927</v>
      </c>
      <c r="I89" s="83" t="s">
        <v>1053</v>
      </c>
      <c r="J89" s="83" t="s">
        <v>927</v>
      </c>
      <c r="K89" s="83" t="s">
        <v>927</v>
      </c>
      <c r="L89" s="83" t="s">
        <v>1053</v>
      </c>
      <c r="M89" s="83" t="s">
        <v>927</v>
      </c>
      <c r="N89" s="83" t="s">
        <v>927</v>
      </c>
      <c r="O89" s="83" t="s">
        <v>1053</v>
      </c>
      <c r="P89" s="83" t="s">
        <v>1139</v>
      </c>
      <c r="Q89" s="83" t="s">
        <v>1102</v>
      </c>
      <c r="R89" s="83" t="s">
        <v>1102</v>
      </c>
      <c r="S89" s="83" t="s">
        <v>927</v>
      </c>
      <c r="T89" s="83" t="s">
        <v>927</v>
      </c>
      <c r="U89" s="83" t="s">
        <v>1102</v>
      </c>
      <c r="V89" s="83" t="s">
        <v>1102</v>
      </c>
      <c r="W89" s="83" t="s">
        <v>1214</v>
      </c>
      <c r="X89" s="83" t="s">
        <v>1139</v>
      </c>
      <c r="Y89" s="83" t="s">
        <v>1102</v>
      </c>
      <c r="Z89" s="83" t="s">
        <v>1214</v>
      </c>
      <c r="AA89" s="83" t="s">
        <v>1139</v>
      </c>
      <c r="AB89" s="83"/>
      <c r="AC89" s="83"/>
      <c r="AD89" s="83"/>
      <c r="AE89" s="83"/>
      <c r="AF89" s="83"/>
      <c r="AG89" s="83"/>
      <c r="AH89" s="83"/>
      <c r="AI89" s="83"/>
      <c r="AJ89" s="83"/>
    </row>
    <row r="90" spans="1:36" s="124" customFormat="1">
      <c r="A90" s="102">
        <v>2060</v>
      </c>
      <c r="B90" s="84"/>
      <c r="C90" s="84"/>
      <c r="D90" s="84">
        <v>2</v>
      </c>
      <c r="E90" s="208">
        <v>29.5</v>
      </c>
      <c r="F90" s="208" t="str">
        <f>Entrees!E19</f>
        <v>24.5</v>
      </c>
      <c r="G90" s="210" t="str">
        <f>Entrees!F19</f>
        <v>HCB</v>
      </c>
      <c r="H90" s="83" t="s">
        <v>927</v>
      </c>
      <c r="I90" s="83" t="s">
        <v>927</v>
      </c>
      <c r="J90" s="83" t="s">
        <v>1102</v>
      </c>
      <c r="K90" s="83" t="s">
        <v>1102</v>
      </c>
      <c r="L90" s="83" t="s">
        <v>1053</v>
      </c>
      <c r="M90" s="83" t="s">
        <v>927</v>
      </c>
      <c r="N90" s="83" t="s">
        <v>1102</v>
      </c>
      <c r="O90" s="83" t="s">
        <v>927</v>
      </c>
      <c r="P90" s="83" t="s">
        <v>1139</v>
      </c>
      <c r="Q90" s="83" t="s">
        <v>1102</v>
      </c>
      <c r="R90" s="83" t="s">
        <v>927</v>
      </c>
      <c r="S90" s="83" t="s">
        <v>1214</v>
      </c>
      <c r="T90" s="83" t="s">
        <v>1139</v>
      </c>
      <c r="U90" s="83" t="s">
        <v>1214</v>
      </c>
      <c r="V90" s="83" t="s">
        <v>927</v>
      </c>
      <c r="W90" s="83" t="s">
        <v>1214</v>
      </c>
      <c r="X90" s="83" t="s">
        <v>1139</v>
      </c>
      <c r="Y90" s="83" t="s">
        <v>927</v>
      </c>
      <c r="Z90" s="83" t="s">
        <v>1214</v>
      </c>
      <c r="AA90" s="83" t="s">
        <v>1139</v>
      </c>
      <c r="AB90" s="83"/>
      <c r="AC90" s="83"/>
      <c r="AD90" s="83"/>
      <c r="AE90" s="83"/>
      <c r="AF90" s="83"/>
      <c r="AG90" s="83"/>
      <c r="AH90" s="83"/>
      <c r="AI90" s="83"/>
      <c r="AJ90" s="83"/>
    </row>
    <row r="91" spans="1:36" s="124" customFormat="1">
      <c r="A91" s="102">
        <v>2061</v>
      </c>
      <c r="B91" s="84"/>
      <c r="C91" s="84"/>
      <c r="D91" s="84">
        <v>2</v>
      </c>
      <c r="E91" s="208">
        <v>30</v>
      </c>
      <c r="F91" s="208" t="str">
        <f>Entrees!E20</f>
        <v>25</v>
      </c>
      <c r="G91" s="210" t="str">
        <f>Entrees!F20</f>
        <v>RC</v>
      </c>
      <c r="H91" s="83" t="s">
        <v>1053</v>
      </c>
      <c r="I91" s="83" t="s">
        <v>1053</v>
      </c>
      <c r="J91" s="83" t="s">
        <v>927</v>
      </c>
      <c r="K91" s="83" t="s">
        <v>1102</v>
      </c>
      <c r="L91" s="83" t="s">
        <v>1053</v>
      </c>
      <c r="M91" s="83" t="s">
        <v>1053</v>
      </c>
      <c r="N91" s="83" t="s">
        <v>1102</v>
      </c>
      <c r="O91" s="83" t="s">
        <v>927</v>
      </c>
      <c r="P91" s="83" t="s">
        <v>1102</v>
      </c>
      <c r="Q91" s="83" t="s">
        <v>927</v>
      </c>
      <c r="R91" s="83" t="s">
        <v>927</v>
      </c>
      <c r="S91" s="83" t="s">
        <v>1214</v>
      </c>
      <c r="T91" s="83" t="s">
        <v>1102</v>
      </c>
      <c r="U91" s="83" t="s">
        <v>1102</v>
      </c>
      <c r="V91" s="83" t="s">
        <v>927</v>
      </c>
      <c r="W91" s="83" t="s">
        <v>1139</v>
      </c>
      <c r="X91" s="83" t="s">
        <v>927</v>
      </c>
      <c r="Y91" s="83" t="s">
        <v>927</v>
      </c>
      <c r="Z91" s="83" t="s">
        <v>1139</v>
      </c>
      <c r="AA91" s="83" t="s">
        <v>927</v>
      </c>
      <c r="AB91" s="83"/>
      <c r="AC91" s="83"/>
      <c r="AD91" s="83"/>
      <c r="AE91" s="83"/>
      <c r="AF91" s="83"/>
      <c r="AG91" s="83"/>
      <c r="AH91" s="83"/>
      <c r="AI91" s="83"/>
      <c r="AJ91" s="83"/>
    </row>
    <row r="92" spans="1:36" s="124" customFormat="1">
      <c r="A92" s="102">
        <v>2062</v>
      </c>
      <c r="B92" s="84"/>
      <c r="C92" s="84"/>
      <c r="D92" s="84">
        <v>2</v>
      </c>
      <c r="E92" s="208">
        <v>30.5</v>
      </c>
      <c r="F92" s="208" t="str">
        <f>Entrees!E21</f>
        <v>25.5</v>
      </c>
      <c r="G92" s="210" t="str">
        <f>Entrees!F21</f>
        <v>HCB</v>
      </c>
      <c r="H92" s="83" t="s">
        <v>1214</v>
      </c>
      <c r="I92" s="83" t="s">
        <v>1053</v>
      </c>
      <c r="J92" s="83" t="s">
        <v>927</v>
      </c>
      <c r="K92" s="83" t="s">
        <v>927</v>
      </c>
      <c r="L92" s="83" t="s">
        <v>1445</v>
      </c>
      <c r="M92" s="83" t="s">
        <v>927</v>
      </c>
      <c r="N92" s="83" t="s">
        <v>927</v>
      </c>
      <c r="O92" s="83" t="s">
        <v>1053</v>
      </c>
      <c r="P92" s="83" t="s">
        <v>927</v>
      </c>
      <c r="Q92" s="83" t="s">
        <v>1053</v>
      </c>
      <c r="R92" s="83" t="s">
        <v>927</v>
      </c>
      <c r="S92" s="83" t="s">
        <v>1214</v>
      </c>
      <c r="T92" s="83" t="s">
        <v>1102</v>
      </c>
      <c r="U92" s="83" t="s">
        <v>927</v>
      </c>
      <c r="V92" s="83" t="s">
        <v>927</v>
      </c>
      <c r="W92" s="83" t="s">
        <v>1139</v>
      </c>
      <c r="X92" s="83" t="s">
        <v>1139</v>
      </c>
      <c r="Y92" s="83" t="s">
        <v>927</v>
      </c>
      <c r="Z92" s="83" t="s">
        <v>1139</v>
      </c>
      <c r="AA92" s="83" t="s">
        <v>1139</v>
      </c>
      <c r="AB92" s="83"/>
      <c r="AC92" s="83"/>
      <c r="AD92" s="83"/>
      <c r="AE92" s="83"/>
      <c r="AF92" s="83"/>
      <c r="AG92" s="83"/>
      <c r="AH92" s="83"/>
      <c r="AI92" s="83"/>
      <c r="AJ92" s="83"/>
    </row>
    <row r="93" spans="1:36" s="124" customFormat="1">
      <c r="A93" s="102">
        <v>2063</v>
      </c>
      <c r="B93" s="84"/>
      <c r="C93" s="84"/>
      <c r="D93" s="84">
        <v>2</v>
      </c>
      <c r="E93" s="208">
        <v>31</v>
      </c>
      <c r="F93" s="208" t="str">
        <f>Entrees!E22</f>
        <v>26</v>
      </c>
      <c r="G93" s="210" t="str">
        <f>Entrees!F22</f>
        <v>HCB</v>
      </c>
      <c r="H93" s="83" t="s">
        <v>927</v>
      </c>
      <c r="I93" s="83" t="s">
        <v>1053</v>
      </c>
      <c r="J93" s="83" t="s">
        <v>927</v>
      </c>
      <c r="K93" s="83" t="s">
        <v>1016</v>
      </c>
      <c r="L93" s="83" t="s">
        <v>1445</v>
      </c>
      <c r="M93" s="83" t="s">
        <v>1102</v>
      </c>
      <c r="N93" s="83" t="s">
        <v>1102</v>
      </c>
      <c r="O93" s="83" t="s">
        <v>1102</v>
      </c>
      <c r="P93" s="83" t="s">
        <v>1139</v>
      </c>
      <c r="Q93" s="83" t="s">
        <v>1102</v>
      </c>
      <c r="R93" s="83" t="s">
        <v>927</v>
      </c>
      <c r="S93" s="83" t="s">
        <v>927</v>
      </c>
      <c r="T93" s="83" t="s">
        <v>1102</v>
      </c>
      <c r="U93" s="83" t="s">
        <v>1214</v>
      </c>
      <c r="V93" s="83" t="s">
        <v>1102</v>
      </c>
      <c r="W93" s="83" t="s">
        <v>1139</v>
      </c>
      <c r="X93" s="83" t="s">
        <v>1139</v>
      </c>
      <c r="Y93" s="83" t="s">
        <v>1102</v>
      </c>
      <c r="Z93" s="83" t="s">
        <v>1139</v>
      </c>
      <c r="AA93" s="83" t="s">
        <v>1139</v>
      </c>
      <c r="AB93" s="83"/>
      <c r="AC93" s="83"/>
      <c r="AD93" s="83"/>
      <c r="AE93" s="83"/>
      <c r="AF93" s="83"/>
      <c r="AG93" s="83"/>
      <c r="AH93" s="83"/>
      <c r="AI93" s="83"/>
      <c r="AJ93" s="83"/>
    </row>
    <row r="94" spans="1:36" s="124" customFormat="1">
      <c r="A94" s="102">
        <v>2064</v>
      </c>
      <c r="B94" s="84"/>
      <c r="C94" s="84"/>
      <c r="D94" s="84">
        <v>2</v>
      </c>
      <c r="E94" s="208">
        <v>31.5</v>
      </c>
      <c r="F94" s="208" t="str">
        <f>Entrees!E23</f>
        <v>26.5</v>
      </c>
      <c r="G94" s="210" t="str">
        <f>Entrees!F23</f>
        <v>HCB</v>
      </c>
      <c r="H94" s="83" t="s">
        <v>927</v>
      </c>
      <c r="I94" s="83" t="s">
        <v>927</v>
      </c>
      <c r="J94" s="83" t="s">
        <v>1102</v>
      </c>
      <c r="K94" s="83" t="s">
        <v>927</v>
      </c>
      <c r="L94" s="83" t="s">
        <v>957</v>
      </c>
      <c r="M94" s="83" t="s">
        <v>927</v>
      </c>
      <c r="N94" s="83" t="s">
        <v>1214</v>
      </c>
      <c r="O94" s="83" t="s">
        <v>927</v>
      </c>
      <c r="P94" s="83" t="s">
        <v>1102</v>
      </c>
      <c r="Q94" s="83" t="s">
        <v>927</v>
      </c>
      <c r="R94" s="83" t="s">
        <v>927</v>
      </c>
      <c r="S94" s="83" t="s">
        <v>927</v>
      </c>
      <c r="T94" s="83" t="s">
        <v>1016</v>
      </c>
      <c r="U94" s="83" t="s">
        <v>1214</v>
      </c>
      <c r="V94" s="83" t="s">
        <v>1139</v>
      </c>
      <c r="W94" s="83" t="s">
        <v>1139</v>
      </c>
      <c r="X94" s="83" t="s">
        <v>1139</v>
      </c>
      <c r="Y94" s="83" t="s">
        <v>1139</v>
      </c>
      <c r="Z94" s="83" t="s">
        <v>1139</v>
      </c>
      <c r="AA94" s="83" t="s">
        <v>1139</v>
      </c>
      <c r="AB94" s="83"/>
      <c r="AC94" s="83"/>
      <c r="AD94" s="83"/>
      <c r="AE94" s="83"/>
      <c r="AF94" s="83"/>
      <c r="AG94" s="83"/>
      <c r="AH94" s="83"/>
      <c r="AI94" s="83"/>
      <c r="AJ94" s="83"/>
    </row>
    <row r="95" spans="1:36" s="124" customFormat="1">
      <c r="A95" s="102">
        <v>2065</v>
      </c>
      <c r="B95" s="84"/>
      <c r="C95" s="84"/>
      <c r="D95" s="84">
        <v>2</v>
      </c>
      <c r="E95" s="208">
        <v>32</v>
      </c>
      <c r="F95" s="208" t="str">
        <f>Entrees!E24</f>
        <v>27</v>
      </c>
      <c r="G95" s="210" t="str">
        <f>Entrees!F24</f>
        <v>HCT</v>
      </c>
      <c r="H95" s="83" t="s">
        <v>1102</v>
      </c>
      <c r="I95" s="83" t="s">
        <v>927</v>
      </c>
      <c r="J95" s="83" t="s">
        <v>1203</v>
      </c>
      <c r="K95" s="83" t="s">
        <v>927</v>
      </c>
      <c r="L95" s="83" t="s">
        <v>1214</v>
      </c>
      <c r="M95" s="83" t="s">
        <v>957</v>
      </c>
      <c r="N95" s="83" t="s">
        <v>1214</v>
      </c>
      <c r="O95" s="83" t="s">
        <v>927</v>
      </c>
      <c r="P95" s="83" t="s">
        <v>927</v>
      </c>
      <c r="Q95" s="83" t="s">
        <v>1102</v>
      </c>
      <c r="R95" s="83" t="s">
        <v>1102</v>
      </c>
      <c r="S95" s="83" t="s">
        <v>1102</v>
      </c>
      <c r="T95" s="83" t="s">
        <v>1102</v>
      </c>
      <c r="U95" s="83" t="s">
        <v>927</v>
      </c>
      <c r="V95" s="83" t="s">
        <v>1102</v>
      </c>
      <c r="W95" s="83" t="s">
        <v>927</v>
      </c>
      <c r="X95" s="83" t="s">
        <v>1203</v>
      </c>
      <c r="Y95" s="83" t="s">
        <v>1102</v>
      </c>
      <c r="Z95" s="83" t="s">
        <v>927</v>
      </c>
      <c r="AA95" s="83" t="s">
        <v>1203</v>
      </c>
      <c r="AB95" s="83"/>
      <c r="AC95" s="83"/>
      <c r="AD95" s="83"/>
      <c r="AE95" s="83"/>
      <c r="AF95" s="83"/>
      <c r="AG95" s="83"/>
      <c r="AH95" s="83"/>
      <c r="AI95" s="83"/>
      <c r="AJ95" s="83"/>
    </row>
    <row r="96" spans="1:36" s="124" customFormat="1">
      <c r="A96" s="102">
        <v>2066</v>
      </c>
      <c r="B96" s="84"/>
      <c r="C96" s="84"/>
      <c r="D96" s="84">
        <v>2</v>
      </c>
      <c r="E96" s="208">
        <v>32.5</v>
      </c>
      <c r="F96" s="208" t="str">
        <f>Entrees!E25</f>
        <v>27.5</v>
      </c>
      <c r="G96" s="210" t="str">
        <f>Entrees!F25</f>
        <v>HCT</v>
      </c>
      <c r="H96" s="83" t="s">
        <v>1053</v>
      </c>
      <c r="I96" s="83" t="s">
        <v>1102</v>
      </c>
      <c r="J96" s="83" t="s">
        <v>920</v>
      </c>
      <c r="K96" s="83" t="s">
        <v>927</v>
      </c>
      <c r="L96" s="83" t="s">
        <v>927</v>
      </c>
      <c r="M96" s="83" t="s">
        <v>927</v>
      </c>
      <c r="N96" s="83" t="s">
        <v>1214</v>
      </c>
      <c r="O96" s="83" t="s">
        <v>927</v>
      </c>
      <c r="P96" s="83" t="s">
        <v>1445</v>
      </c>
      <c r="Q96" s="83" t="s">
        <v>920</v>
      </c>
      <c r="R96" s="83" t="s">
        <v>1102</v>
      </c>
      <c r="S96" s="83" t="s">
        <v>1102</v>
      </c>
      <c r="T96" s="83" t="s">
        <v>927</v>
      </c>
      <c r="U96" s="83" t="s">
        <v>1214</v>
      </c>
      <c r="V96" s="83" t="s">
        <v>927</v>
      </c>
      <c r="W96" s="83" t="s">
        <v>1016</v>
      </c>
      <c r="X96" s="83" t="s">
        <v>1203</v>
      </c>
      <c r="Y96" s="83" t="s">
        <v>927</v>
      </c>
      <c r="Z96" s="83" t="s">
        <v>1016</v>
      </c>
      <c r="AA96" s="83" t="s">
        <v>1203</v>
      </c>
      <c r="AB96" s="83"/>
      <c r="AC96" s="83"/>
      <c r="AD96" s="83"/>
      <c r="AE96" s="83"/>
      <c r="AF96" s="83"/>
      <c r="AG96" s="83"/>
      <c r="AH96" s="83"/>
      <c r="AI96" s="83"/>
      <c r="AJ96" s="83"/>
    </row>
    <row r="97" spans="1:36" s="124" customFormat="1">
      <c r="A97" s="102">
        <v>2067</v>
      </c>
      <c r="B97" s="84"/>
      <c r="C97" s="84"/>
      <c r="D97" s="84">
        <v>2</v>
      </c>
      <c r="E97" s="208">
        <v>33</v>
      </c>
      <c r="F97" s="208" t="str">
        <f>Entrees!E26</f>
        <v>28</v>
      </c>
      <c r="G97" s="210" t="str">
        <f>Entrees!F26</f>
        <v>RC</v>
      </c>
      <c r="H97" s="83" t="s">
        <v>1139</v>
      </c>
      <c r="I97" s="83" t="s">
        <v>1102</v>
      </c>
      <c r="J97" s="83" t="s">
        <v>920</v>
      </c>
      <c r="K97" s="83" t="s">
        <v>927</v>
      </c>
      <c r="L97" s="83" t="s">
        <v>1102</v>
      </c>
      <c r="M97" s="83" t="s">
        <v>1102</v>
      </c>
      <c r="N97" s="83" t="s">
        <v>920</v>
      </c>
      <c r="O97" s="83" t="s">
        <v>1203</v>
      </c>
      <c r="P97" s="83" t="s">
        <v>927</v>
      </c>
      <c r="Q97" s="83" t="s">
        <v>927</v>
      </c>
      <c r="R97" s="83" t="s">
        <v>1102</v>
      </c>
      <c r="S97" s="83" t="s">
        <v>1214</v>
      </c>
      <c r="T97" s="83" t="s">
        <v>1214</v>
      </c>
      <c r="U97" s="83" t="s">
        <v>1214</v>
      </c>
      <c r="V97" s="83" t="s">
        <v>1139</v>
      </c>
      <c r="W97" s="83" t="s">
        <v>1102</v>
      </c>
      <c r="X97" s="83" t="s">
        <v>927</v>
      </c>
      <c r="Y97" s="83" t="s">
        <v>1139</v>
      </c>
      <c r="Z97" s="83" t="s">
        <v>1102</v>
      </c>
      <c r="AA97" s="83" t="s">
        <v>927</v>
      </c>
      <c r="AB97" s="83"/>
      <c r="AC97" s="83"/>
      <c r="AD97" s="83"/>
      <c r="AE97" s="83"/>
      <c r="AF97" s="83"/>
      <c r="AG97" s="83"/>
      <c r="AH97" s="83"/>
      <c r="AI97" s="83"/>
      <c r="AJ97" s="83"/>
    </row>
    <row r="98" spans="1:36" s="124" customFormat="1">
      <c r="A98" s="102">
        <v>2068</v>
      </c>
      <c r="B98" s="84"/>
      <c r="C98" s="84"/>
      <c r="D98" s="84">
        <v>2</v>
      </c>
      <c r="E98" s="208">
        <v>33.5</v>
      </c>
      <c r="F98" s="208" t="str">
        <f>Entrees!E27</f>
        <v>28.5</v>
      </c>
      <c r="G98" s="210" t="str">
        <f>Entrees!F27</f>
        <v>RB</v>
      </c>
      <c r="H98" s="83" t="s">
        <v>1053</v>
      </c>
      <c r="I98" s="83" t="s">
        <v>1102</v>
      </c>
      <c r="J98" s="83" t="s">
        <v>920</v>
      </c>
      <c r="K98" s="83" t="s">
        <v>1102</v>
      </c>
      <c r="L98" s="83" t="s">
        <v>927</v>
      </c>
      <c r="M98" s="83" t="s">
        <v>927</v>
      </c>
      <c r="N98" s="83" t="s">
        <v>1102</v>
      </c>
      <c r="O98" s="83" t="s">
        <v>927</v>
      </c>
      <c r="P98" s="83" t="s">
        <v>1139</v>
      </c>
      <c r="Q98" s="83" t="s">
        <v>927</v>
      </c>
      <c r="R98" s="83" t="s">
        <v>927</v>
      </c>
      <c r="S98" s="83" t="s">
        <v>1139</v>
      </c>
      <c r="T98" s="83" t="s">
        <v>927</v>
      </c>
      <c r="U98" s="83" t="s">
        <v>1102</v>
      </c>
      <c r="V98" s="83" t="s">
        <v>1102</v>
      </c>
      <c r="W98" s="83" t="s">
        <v>1102</v>
      </c>
      <c r="X98" s="83" t="s">
        <v>1016</v>
      </c>
      <c r="Y98" s="83" t="s">
        <v>1102</v>
      </c>
      <c r="Z98" s="83" t="s">
        <v>1102</v>
      </c>
      <c r="AA98" s="83" t="s">
        <v>1016</v>
      </c>
      <c r="AB98" s="83"/>
      <c r="AC98" s="83"/>
      <c r="AD98" s="83"/>
      <c r="AE98" s="83"/>
      <c r="AF98" s="83"/>
      <c r="AG98" s="83"/>
      <c r="AH98" s="83"/>
      <c r="AI98" s="83"/>
      <c r="AJ98" s="83"/>
    </row>
    <row r="99" spans="1:36" s="124" customFormat="1">
      <c r="A99" s="102">
        <v>2069</v>
      </c>
      <c r="B99" s="84"/>
      <c r="C99" s="84"/>
      <c r="D99" s="84">
        <v>2</v>
      </c>
      <c r="E99" s="208">
        <v>34</v>
      </c>
      <c r="F99" s="208" t="str">
        <f>Entrees!E28</f>
        <v>29</v>
      </c>
      <c r="G99" s="210" t="str">
        <f>Entrees!F28</f>
        <v>RC</v>
      </c>
      <c r="H99" s="83" t="s">
        <v>1016</v>
      </c>
      <c r="I99" s="83" t="s">
        <v>920</v>
      </c>
      <c r="J99" s="83" t="s">
        <v>927</v>
      </c>
      <c r="K99" s="83" t="s">
        <v>927</v>
      </c>
      <c r="L99" s="83" t="s">
        <v>927</v>
      </c>
      <c r="M99" s="83" t="s">
        <v>927</v>
      </c>
      <c r="N99" s="83" t="s">
        <v>1102</v>
      </c>
      <c r="O99" s="83" t="s">
        <v>1102</v>
      </c>
      <c r="P99" s="83" t="s">
        <v>1139</v>
      </c>
      <c r="Q99" s="83" t="s">
        <v>1102</v>
      </c>
      <c r="R99" s="83" t="s">
        <v>1102</v>
      </c>
      <c r="S99" s="83" t="s">
        <v>927</v>
      </c>
      <c r="T99" s="83" t="s">
        <v>1102</v>
      </c>
      <c r="U99" s="83" t="s">
        <v>1102</v>
      </c>
      <c r="V99" s="83" t="s">
        <v>927</v>
      </c>
      <c r="W99" s="83" t="s">
        <v>1214</v>
      </c>
      <c r="X99" s="83" t="s">
        <v>927</v>
      </c>
      <c r="Y99" s="83" t="s">
        <v>927</v>
      </c>
      <c r="Z99" s="83" t="s">
        <v>1214</v>
      </c>
      <c r="AA99" s="83" t="s">
        <v>927</v>
      </c>
      <c r="AB99" s="83"/>
      <c r="AC99" s="83"/>
      <c r="AD99" s="83"/>
      <c r="AE99" s="83"/>
      <c r="AF99" s="83"/>
      <c r="AG99" s="83"/>
      <c r="AH99" s="83"/>
      <c r="AI99" s="83"/>
      <c r="AJ99" s="83"/>
    </row>
    <row r="100" spans="1:36" s="124" customFormat="1">
      <c r="A100" s="102">
        <v>2070</v>
      </c>
      <c r="B100" s="84"/>
      <c r="C100" s="84"/>
      <c r="D100" s="84">
        <v>2</v>
      </c>
      <c r="E100" s="208">
        <v>34.5</v>
      </c>
      <c r="F100" s="208" t="str">
        <f>Entrees!E29</f>
        <v>29.5</v>
      </c>
      <c r="G100" s="210" t="str">
        <f>Entrees!F29</f>
        <v>RC</v>
      </c>
      <c r="H100" s="83" t="s">
        <v>1139</v>
      </c>
      <c r="I100" s="83" t="s">
        <v>1053</v>
      </c>
      <c r="J100" s="83" t="s">
        <v>927</v>
      </c>
      <c r="K100" s="83" t="s">
        <v>920</v>
      </c>
      <c r="L100" s="83" t="s">
        <v>957</v>
      </c>
      <c r="M100" s="83" t="s">
        <v>1053</v>
      </c>
      <c r="N100" s="83" t="s">
        <v>1102</v>
      </c>
      <c r="O100" s="83" t="s">
        <v>927</v>
      </c>
      <c r="P100" s="83" t="s">
        <v>1139</v>
      </c>
      <c r="Q100" s="83" t="s">
        <v>1102</v>
      </c>
      <c r="R100" s="83" t="s">
        <v>1102</v>
      </c>
      <c r="S100" s="83" t="s">
        <v>927</v>
      </c>
      <c r="T100" s="83" t="s">
        <v>927</v>
      </c>
      <c r="U100" s="83" t="s">
        <v>1214</v>
      </c>
      <c r="V100" s="83" t="s">
        <v>927</v>
      </c>
      <c r="W100" s="83" t="s">
        <v>1214</v>
      </c>
      <c r="X100" s="83" t="s">
        <v>927</v>
      </c>
      <c r="Y100" s="83" t="s">
        <v>927</v>
      </c>
      <c r="Z100" s="83" t="s">
        <v>1214</v>
      </c>
      <c r="AA100" s="83" t="s">
        <v>927</v>
      </c>
      <c r="AB100" s="83"/>
      <c r="AC100" s="83"/>
      <c r="AD100" s="83"/>
      <c r="AE100" s="83"/>
      <c r="AF100" s="83"/>
      <c r="AG100" s="83"/>
      <c r="AH100" s="83"/>
      <c r="AI100" s="83"/>
      <c r="AJ100" s="83"/>
    </row>
    <row r="101" spans="1:36" s="124" customFormat="1">
      <c r="A101" s="102">
        <v>2071</v>
      </c>
      <c r="B101" s="84"/>
      <c r="C101" s="84"/>
      <c r="D101" s="84">
        <v>2</v>
      </c>
      <c r="E101" s="208">
        <v>35</v>
      </c>
      <c r="F101" s="208" t="str">
        <f>Entrees!G10</f>
        <v>30</v>
      </c>
      <c r="G101" s="210" t="str">
        <f>Entrees!H10</f>
        <v>RC</v>
      </c>
      <c r="H101" s="83" t="s">
        <v>1016</v>
      </c>
      <c r="I101" s="83" t="s">
        <v>1053</v>
      </c>
      <c r="J101" s="83" t="s">
        <v>927</v>
      </c>
      <c r="K101" s="83" t="s">
        <v>1053</v>
      </c>
      <c r="L101" s="83" t="s">
        <v>927</v>
      </c>
      <c r="M101" s="83" t="s">
        <v>1053</v>
      </c>
      <c r="N101" s="83" t="s">
        <v>927</v>
      </c>
      <c r="O101" s="83" t="s">
        <v>920</v>
      </c>
      <c r="P101" s="83" t="s">
        <v>1102</v>
      </c>
      <c r="Q101" s="83" t="s">
        <v>1102</v>
      </c>
      <c r="R101" s="83" t="s">
        <v>927</v>
      </c>
      <c r="S101" s="83" t="s">
        <v>927</v>
      </c>
      <c r="T101" s="83" t="s">
        <v>1102</v>
      </c>
      <c r="U101" s="83" t="s">
        <v>1102</v>
      </c>
      <c r="V101" s="83" t="s">
        <v>1102</v>
      </c>
      <c r="W101" s="83" t="s">
        <v>1102</v>
      </c>
      <c r="X101" s="83" t="s">
        <v>927</v>
      </c>
      <c r="Y101" s="83" t="s">
        <v>1102</v>
      </c>
      <c r="Z101" s="83" t="s">
        <v>1102</v>
      </c>
      <c r="AA101" s="83" t="s">
        <v>927</v>
      </c>
      <c r="AB101" s="83"/>
      <c r="AC101" s="83"/>
      <c r="AD101" s="83"/>
      <c r="AE101" s="83"/>
      <c r="AF101" s="83"/>
      <c r="AG101" s="83"/>
      <c r="AH101" s="83"/>
      <c r="AI101" s="83"/>
      <c r="AJ101" s="83"/>
    </row>
    <row r="102" spans="1:36" s="124" customFormat="1">
      <c r="A102" s="102">
        <v>2072</v>
      </c>
      <c r="B102" s="84"/>
      <c r="C102" s="84"/>
      <c r="D102" s="84">
        <v>2</v>
      </c>
      <c r="E102" s="208">
        <v>35.5</v>
      </c>
      <c r="F102" s="208" t="str">
        <f>Entrees!G11</f>
        <v>30.5</v>
      </c>
      <c r="G102" s="210" t="str">
        <f>Entrees!H11</f>
        <v>RC</v>
      </c>
      <c r="H102" s="83" t="s">
        <v>957</v>
      </c>
      <c r="I102" s="83" t="s">
        <v>1016</v>
      </c>
      <c r="J102" s="83" t="s">
        <v>920</v>
      </c>
      <c r="K102" s="83" t="s">
        <v>1102</v>
      </c>
      <c r="L102" s="83" t="s">
        <v>927</v>
      </c>
      <c r="M102" s="83" t="s">
        <v>1053</v>
      </c>
      <c r="N102" s="83" t="s">
        <v>1102</v>
      </c>
      <c r="O102" s="83" t="s">
        <v>1102</v>
      </c>
      <c r="P102" s="83" t="s">
        <v>1102</v>
      </c>
      <c r="Q102" s="83" t="s">
        <v>1102</v>
      </c>
      <c r="R102" s="83" t="s">
        <v>1102</v>
      </c>
      <c r="S102" s="83" t="s">
        <v>1102</v>
      </c>
      <c r="T102" s="83" t="s">
        <v>927</v>
      </c>
      <c r="U102" s="83" t="s">
        <v>1102</v>
      </c>
      <c r="V102" s="83" t="s">
        <v>927</v>
      </c>
      <c r="W102" s="83" t="s">
        <v>1214</v>
      </c>
      <c r="X102" s="83" t="s">
        <v>927</v>
      </c>
      <c r="Y102" s="83" t="s">
        <v>927</v>
      </c>
      <c r="Z102" s="83" t="s">
        <v>1214</v>
      </c>
      <c r="AA102" s="83" t="s">
        <v>927</v>
      </c>
      <c r="AB102" s="83"/>
      <c r="AC102" s="83"/>
      <c r="AD102" s="83"/>
      <c r="AE102" s="83"/>
      <c r="AF102" s="83"/>
      <c r="AG102" s="83"/>
      <c r="AH102" s="83"/>
      <c r="AI102" s="83"/>
      <c r="AJ102" s="83"/>
    </row>
    <row r="103" spans="1:36" s="124" customFormat="1">
      <c r="A103" s="102">
        <v>2073</v>
      </c>
      <c r="B103" s="84"/>
      <c r="C103" s="84"/>
      <c r="D103" s="84">
        <v>2</v>
      </c>
      <c r="E103" s="208">
        <v>36</v>
      </c>
      <c r="F103" s="208" t="str">
        <f>Entrees!G12</f>
        <v>31</v>
      </c>
      <c r="G103" s="210" t="str">
        <f>Entrees!H12</f>
        <v>RC</v>
      </c>
      <c r="H103" s="83" t="s">
        <v>927</v>
      </c>
      <c r="I103" s="83" t="s">
        <v>1016</v>
      </c>
      <c r="J103" s="83" t="s">
        <v>920</v>
      </c>
      <c r="K103" s="83" t="s">
        <v>927</v>
      </c>
      <c r="L103" s="83" t="s">
        <v>957</v>
      </c>
      <c r="M103" s="83" t="s">
        <v>1053</v>
      </c>
      <c r="N103" s="83" t="s">
        <v>1214</v>
      </c>
      <c r="O103" s="83" t="s">
        <v>1214</v>
      </c>
      <c r="P103" s="83" t="s">
        <v>1139</v>
      </c>
      <c r="Q103" s="83" t="s">
        <v>1102</v>
      </c>
      <c r="R103" s="83" t="s">
        <v>1102</v>
      </c>
      <c r="S103" s="83" t="s">
        <v>1102</v>
      </c>
      <c r="T103" s="83" t="s">
        <v>927</v>
      </c>
      <c r="U103" s="83" t="s">
        <v>1139</v>
      </c>
      <c r="V103" s="83" t="s">
        <v>1102</v>
      </c>
      <c r="W103" s="83" t="s">
        <v>957</v>
      </c>
      <c r="X103" s="83" t="s">
        <v>927</v>
      </c>
      <c r="Y103" s="83" t="s">
        <v>1102</v>
      </c>
      <c r="Z103" s="83" t="s">
        <v>957</v>
      </c>
      <c r="AA103" s="83" t="s">
        <v>927</v>
      </c>
      <c r="AB103" s="83"/>
      <c r="AC103" s="83"/>
      <c r="AD103" s="83"/>
      <c r="AE103" s="83"/>
      <c r="AF103" s="83"/>
      <c r="AG103" s="83"/>
      <c r="AH103" s="83"/>
      <c r="AI103" s="83"/>
      <c r="AJ103" s="83"/>
    </row>
    <row r="104" spans="1:36" s="124" customFormat="1">
      <c r="A104" s="102">
        <v>2074</v>
      </c>
      <c r="B104" s="84"/>
      <c r="C104" s="84"/>
      <c r="D104" s="84">
        <v>2</v>
      </c>
      <c r="E104" s="208">
        <v>36.5</v>
      </c>
      <c r="F104" s="208" t="str">
        <f>Entrees!G13</f>
        <v>31.5</v>
      </c>
      <c r="G104" s="210" t="str">
        <f>Entrees!H13</f>
        <v>HCT</v>
      </c>
      <c r="H104" s="83" t="s">
        <v>1102</v>
      </c>
      <c r="I104" s="83" t="s">
        <v>1016</v>
      </c>
      <c r="J104" s="83" t="s">
        <v>920</v>
      </c>
      <c r="K104" s="83" t="s">
        <v>927</v>
      </c>
      <c r="L104" s="83" t="s">
        <v>927</v>
      </c>
      <c r="M104" s="83" t="s">
        <v>1053</v>
      </c>
      <c r="N104" s="83" t="s">
        <v>927</v>
      </c>
      <c r="O104" s="83" t="s">
        <v>927</v>
      </c>
      <c r="P104" s="83" t="s">
        <v>1139</v>
      </c>
      <c r="Q104" s="83" t="s">
        <v>1102</v>
      </c>
      <c r="R104" s="83" t="s">
        <v>1016</v>
      </c>
      <c r="S104" s="83" t="s">
        <v>927</v>
      </c>
      <c r="T104" s="83" t="s">
        <v>1102</v>
      </c>
      <c r="U104" s="83" t="s">
        <v>1214</v>
      </c>
      <c r="V104" s="83" t="s">
        <v>1102</v>
      </c>
      <c r="W104" s="83" t="s">
        <v>1102</v>
      </c>
      <c r="X104" s="83" t="s">
        <v>1203</v>
      </c>
      <c r="Y104" s="83" t="s">
        <v>1102</v>
      </c>
      <c r="Z104" s="83" t="s">
        <v>1102</v>
      </c>
      <c r="AA104" s="83" t="s">
        <v>1203</v>
      </c>
      <c r="AB104" s="83"/>
      <c r="AC104" s="83"/>
      <c r="AD104" s="83"/>
      <c r="AE104" s="83"/>
      <c r="AF104" s="83"/>
      <c r="AG104" s="83"/>
      <c r="AH104" s="83"/>
      <c r="AI104" s="83"/>
      <c r="AJ104" s="83"/>
    </row>
    <row r="105" spans="1:36" s="124" customFormat="1">
      <c r="A105" s="102">
        <v>2075</v>
      </c>
      <c r="B105" s="84"/>
      <c r="C105" s="84"/>
      <c r="D105" s="84">
        <v>2</v>
      </c>
      <c r="E105" s="208">
        <v>37</v>
      </c>
      <c r="F105" s="208" t="str">
        <f>Entrees!G14</f>
        <v>32</v>
      </c>
      <c r="G105" s="210" t="str">
        <f>Entrees!H14</f>
        <v>HCT</v>
      </c>
      <c r="H105" s="83" t="s">
        <v>927</v>
      </c>
      <c r="I105" s="83" t="s">
        <v>1016</v>
      </c>
      <c r="J105" s="83" t="s">
        <v>920</v>
      </c>
      <c r="K105" s="83" t="s">
        <v>927</v>
      </c>
      <c r="L105" s="83" t="s">
        <v>1102</v>
      </c>
      <c r="M105" s="83" t="s">
        <v>1053</v>
      </c>
      <c r="N105" s="83" t="s">
        <v>927</v>
      </c>
      <c r="O105" s="83" t="s">
        <v>927</v>
      </c>
      <c r="P105" s="83" t="s">
        <v>1102</v>
      </c>
      <c r="Q105" s="83" t="s">
        <v>1102</v>
      </c>
      <c r="R105" s="83" t="s">
        <v>1139</v>
      </c>
      <c r="S105" s="83" t="s">
        <v>1102</v>
      </c>
      <c r="T105" s="83" t="s">
        <v>927</v>
      </c>
      <c r="U105" s="83" t="s">
        <v>1214</v>
      </c>
      <c r="V105" s="83" t="s">
        <v>1102</v>
      </c>
      <c r="W105" s="83" t="s">
        <v>1102</v>
      </c>
      <c r="X105" s="83" t="s">
        <v>1203</v>
      </c>
      <c r="Y105" s="83" t="s">
        <v>1102</v>
      </c>
      <c r="Z105" s="83" t="s">
        <v>1102</v>
      </c>
      <c r="AA105" s="83" t="s">
        <v>1203</v>
      </c>
      <c r="AB105" s="83"/>
      <c r="AC105" s="83"/>
      <c r="AD105" s="83"/>
      <c r="AE105" s="83"/>
      <c r="AF105" s="83"/>
      <c r="AG105" s="83"/>
      <c r="AH105" s="83"/>
      <c r="AI105" s="83"/>
      <c r="AJ105" s="83"/>
    </row>
    <row r="106" spans="1:36" s="124" customFormat="1">
      <c r="A106" s="102">
        <v>2076</v>
      </c>
      <c r="B106" s="84"/>
      <c r="C106" s="84"/>
      <c r="D106" s="84">
        <v>2</v>
      </c>
      <c r="E106" s="208">
        <v>37.5</v>
      </c>
      <c r="F106" s="208" t="str">
        <f>Entrees!G15</f>
        <v>32.5</v>
      </c>
      <c r="G106" s="210" t="str">
        <f>Entrees!H15</f>
        <v>HCT</v>
      </c>
      <c r="H106" s="83" t="s">
        <v>957</v>
      </c>
      <c r="I106" s="83" t="s">
        <v>927</v>
      </c>
      <c r="J106" s="83" t="s">
        <v>927</v>
      </c>
      <c r="K106" s="83" t="s">
        <v>1102</v>
      </c>
      <c r="L106" s="83" t="s">
        <v>1053</v>
      </c>
      <c r="M106" s="83" t="s">
        <v>927</v>
      </c>
      <c r="N106" s="83" t="s">
        <v>927</v>
      </c>
      <c r="O106" s="83" t="s">
        <v>1016</v>
      </c>
      <c r="P106" s="83" t="s">
        <v>1139</v>
      </c>
      <c r="Q106" s="83" t="s">
        <v>1102</v>
      </c>
      <c r="R106" s="83" t="s">
        <v>1139</v>
      </c>
      <c r="S106" s="83" t="s">
        <v>927</v>
      </c>
      <c r="T106" s="83" t="s">
        <v>1102</v>
      </c>
      <c r="U106" s="83" t="s">
        <v>927</v>
      </c>
      <c r="V106" s="83" t="s">
        <v>927</v>
      </c>
      <c r="W106" s="83" t="s">
        <v>1102</v>
      </c>
      <c r="X106" s="83" t="s">
        <v>1203</v>
      </c>
      <c r="Y106" s="83" t="s">
        <v>927</v>
      </c>
      <c r="Z106" s="83" t="s">
        <v>1102</v>
      </c>
      <c r="AA106" s="83" t="s">
        <v>1203</v>
      </c>
      <c r="AB106" s="83"/>
      <c r="AC106" s="83"/>
      <c r="AD106" s="83"/>
      <c r="AE106" s="83"/>
      <c r="AF106" s="83"/>
      <c r="AG106" s="83"/>
      <c r="AH106" s="83"/>
      <c r="AI106" s="83"/>
      <c r="AJ106" s="83"/>
    </row>
    <row r="107" spans="1:36" s="124" customFormat="1">
      <c r="A107" s="102">
        <v>2077</v>
      </c>
      <c r="B107" s="84"/>
      <c r="C107" s="84"/>
      <c r="D107" s="84">
        <v>2</v>
      </c>
      <c r="E107" s="208">
        <v>38</v>
      </c>
      <c r="F107" s="208" t="str">
        <f>Entrees!G16</f>
        <v>33</v>
      </c>
      <c r="G107" s="210" t="str">
        <f>Entrees!H16</f>
        <v>HCB</v>
      </c>
      <c r="H107" s="83" t="s">
        <v>927</v>
      </c>
      <c r="I107" s="83" t="s">
        <v>1102</v>
      </c>
      <c r="J107" s="83" t="s">
        <v>927</v>
      </c>
      <c r="K107" s="83" t="s">
        <v>927</v>
      </c>
      <c r="L107" s="83" t="s">
        <v>1053</v>
      </c>
      <c r="M107" s="83" t="s">
        <v>927</v>
      </c>
      <c r="N107" s="83" t="s">
        <v>927</v>
      </c>
      <c r="O107" s="83" t="s">
        <v>1102</v>
      </c>
      <c r="P107" s="83" t="s">
        <v>1139</v>
      </c>
      <c r="Q107" s="83" t="s">
        <v>1053</v>
      </c>
      <c r="R107" s="83" t="s">
        <v>1139</v>
      </c>
      <c r="S107" s="83" t="s">
        <v>927</v>
      </c>
      <c r="T107" s="83" t="s">
        <v>1102</v>
      </c>
      <c r="U107" s="83" t="s">
        <v>1102</v>
      </c>
      <c r="V107" s="83" t="s">
        <v>1102</v>
      </c>
      <c r="W107" s="83" t="s">
        <v>927</v>
      </c>
      <c r="X107" s="83" t="s">
        <v>1139</v>
      </c>
      <c r="Y107" s="83" t="s">
        <v>1102</v>
      </c>
      <c r="Z107" s="83" t="s">
        <v>927</v>
      </c>
      <c r="AA107" s="83" t="s">
        <v>1139</v>
      </c>
      <c r="AB107" s="83"/>
      <c r="AC107" s="83"/>
      <c r="AD107" s="83"/>
      <c r="AE107" s="83"/>
      <c r="AF107" s="83"/>
      <c r="AG107" s="83"/>
      <c r="AH107" s="83"/>
      <c r="AI107" s="83"/>
      <c r="AJ107" s="83"/>
    </row>
    <row r="108" spans="1:36" s="124" customFormat="1">
      <c r="A108" s="102">
        <v>2078</v>
      </c>
      <c r="B108" s="84"/>
      <c r="C108" s="84"/>
      <c r="D108" s="84">
        <v>2</v>
      </c>
      <c r="E108" s="208">
        <v>38.5</v>
      </c>
      <c r="F108" s="208" t="str">
        <f>Entrees!G17</f>
        <v>33.5</v>
      </c>
      <c r="G108" s="210" t="str">
        <f>Entrees!H17</f>
        <v>HCB</v>
      </c>
      <c r="H108" s="83" t="s">
        <v>1102</v>
      </c>
      <c r="I108" s="83" t="s">
        <v>927</v>
      </c>
      <c r="J108" s="83" t="s">
        <v>1102</v>
      </c>
      <c r="K108" s="83" t="s">
        <v>927</v>
      </c>
      <c r="L108" s="83" t="s">
        <v>1053</v>
      </c>
      <c r="M108" s="83" t="s">
        <v>1102</v>
      </c>
      <c r="N108" s="83" t="s">
        <v>927</v>
      </c>
      <c r="O108" s="83" t="s">
        <v>927</v>
      </c>
      <c r="P108" s="83" t="s">
        <v>1139</v>
      </c>
      <c r="Q108" s="83" t="s">
        <v>1102</v>
      </c>
      <c r="R108" s="83" t="s">
        <v>920</v>
      </c>
      <c r="S108" s="83" t="s">
        <v>1102</v>
      </c>
      <c r="T108" s="83" t="s">
        <v>1102</v>
      </c>
      <c r="U108" s="83" t="s">
        <v>1102</v>
      </c>
      <c r="V108" s="83" t="s">
        <v>927</v>
      </c>
      <c r="W108" s="83" t="s">
        <v>1102</v>
      </c>
      <c r="X108" s="83" t="s">
        <v>1139</v>
      </c>
      <c r="Y108" s="83" t="s">
        <v>927</v>
      </c>
      <c r="Z108" s="83" t="s">
        <v>1102</v>
      </c>
      <c r="AA108" s="83" t="s">
        <v>1139</v>
      </c>
      <c r="AB108" s="83"/>
      <c r="AC108" s="83"/>
      <c r="AD108" s="83"/>
      <c r="AE108" s="83"/>
      <c r="AF108" s="83"/>
      <c r="AG108" s="83"/>
      <c r="AH108" s="83"/>
      <c r="AI108" s="83"/>
      <c r="AJ108" s="83"/>
    </row>
    <row r="109" spans="1:36" s="124" customFormat="1">
      <c r="A109" s="102">
        <v>2079</v>
      </c>
      <c r="B109" s="84"/>
      <c r="C109" s="84"/>
      <c r="D109" s="84">
        <v>2</v>
      </c>
      <c r="E109" s="208">
        <v>39</v>
      </c>
      <c r="F109" s="208" t="str">
        <f>Entrees!G18</f>
        <v>34</v>
      </c>
      <c r="G109" s="210" t="str">
        <f>Entrees!H18</f>
        <v>HCB</v>
      </c>
      <c r="H109" s="83" t="s">
        <v>927</v>
      </c>
      <c r="I109" s="83" t="s">
        <v>927</v>
      </c>
      <c r="J109" s="83" t="s">
        <v>927</v>
      </c>
      <c r="K109" s="83" t="s">
        <v>927</v>
      </c>
      <c r="L109" s="83" t="s">
        <v>1053</v>
      </c>
      <c r="M109" s="83" t="s">
        <v>1053</v>
      </c>
      <c r="N109" s="83" t="s">
        <v>927</v>
      </c>
      <c r="O109" s="83" t="s">
        <v>927</v>
      </c>
      <c r="P109" s="83" t="s">
        <v>1139</v>
      </c>
      <c r="Q109" s="83" t="s">
        <v>1102</v>
      </c>
      <c r="R109" s="83" t="s">
        <v>927</v>
      </c>
      <c r="S109" s="83" t="s">
        <v>927</v>
      </c>
      <c r="T109" s="83" t="s">
        <v>1102</v>
      </c>
      <c r="U109" s="83" t="s">
        <v>927</v>
      </c>
      <c r="V109" s="83" t="s">
        <v>1139</v>
      </c>
      <c r="W109" s="83" t="s">
        <v>1102</v>
      </c>
      <c r="X109" s="83" t="s">
        <v>1139</v>
      </c>
      <c r="Y109" s="83" t="s">
        <v>1139</v>
      </c>
      <c r="Z109" s="83" t="s">
        <v>1102</v>
      </c>
      <c r="AA109" s="83" t="s">
        <v>1139</v>
      </c>
      <c r="AB109" s="83"/>
      <c r="AC109" s="83"/>
      <c r="AD109" s="83"/>
      <c r="AE109" s="83"/>
      <c r="AF109" s="83"/>
      <c r="AG109" s="83"/>
      <c r="AH109" s="83"/>
      <c r="AI109" s="83"/>
      <c r="AJ109" s="83"/>
    </row>
    <row r="110" spans="1:36" s="124" customFormat="1">
      <c r="A110" s="102">
        <v>2080</v>
      </c>
      <c r="B110" s="84"/>
      <c r="C110" s="84"/>
      <c r="D110" s="84">
        <v>2</v>
      </c>
      <c r="E110" s="208">
        <v>39.5</v>
      </c>
      <c r="F110" s="208" t="str">
        <f>Entrees!G19</f>
        <v>34.5</v>
      </c>
      <c r="G110" s="210" t="str">
        <f>Entrees!H19</f>
        <v>HCB</v>
      </c>
      <c r="H110" s="83" t="s">
        <v>927</v>
      </c>
      <c r="I110" s="83" t="s">
        <v>927</v>
      </c>
      <c r="J110" s="83" t="s">
        <v>1214</v>
      </c>
      <c r="K110" s="83" t="s">
        <v>1214</v>
      </c>
      <c r="L110" s="83" t="s">
        <v>1053</v>
      </c>
      <c r="M110" s="83" t="s">
        <v>1053</v>
      </c>
      <c r="N110" s="83" t="s">
        <v>1214</v>
      </c>
      <c r="O110" s="83" t="s">
        <v>1102</v>
      </c>
      <c r="P110" s="83" t="s">
        <v>1139</v>
      </c>
      <c r="Q110" s="83" t="s">
        <v>1102</v>
      </c>
      <c r="R110" s="83" t="s">
        <v>927</v>
      </c>
      <c r="S110" s="83" t="s">
        <v>1102</v>
      </c>
      <c r="T110" s="83" t="s">
        <v>927</v>
      </c>
      <c r="U110" s="83" t="s">
        <v>1214</v>
      </c>
      <c r="V110" s="83" t="s">
        <v>927</v>
      </c>
      <c r="W110" s="83" t="s">
        <v>1102</v>
      </c>
      <c r="X110" s="83" t="s">
        <v>1139</v>
      </c>
      <c r="Y110" s="83" t="s">
        <v>927</v>
      </c>
      <c r="Z110" s="83" t="s">
        <v>1102</v>
      </c>
      <c r="AA110" s="83" t="s">
        <v>1139</v>
      </c>
      <c r="AB110" s="83"/>
      <c r="AC110" s="83"/>
      <c r="AD110" s="83"/>
      <c r="AE110" s="83"/>
      <c r="AF110" s="83"/>
      <c r="AG110" s="83"/>
      <c r="AH110" s="83"/>
      <c r="AI110" s="83"/>
      <c r="AJ110" s="83"/>
    </row>
    <row r="111" spans="1:36" s="124" customFormat="1">
      <c r="A111" s="102">
        <v>2081</v>
      </c>
      <c r="B111" s="84"/>
      <c r="C111" s="84"/>
      <c r="D111" s="84">
        <v>2</v>
      </c>
      <c r="E111" s="208">
        <v>40</v>
      </c>
      <c r="F111" s="208" t="str">
        <f>Entrees!G20</f>
        <v>35</v>
      </c>
      <c r="G111" s="210" t="str">
        <f>Entrees!H20</f>
        <v>HCB</v>
      </c>
      <c r="H111" s="83" t="s">
        <v>927</v>
      </c>
      <c r="I111" s="83" t="s">
        <v>957</v>
      </c>
      <c r="J111" s="83" t="s">
        <v>1214</v>
      </c>
      <c r="K111" s="83" t="s">
        <v>1102</v>
      </c>
      <c r="L111" s="83" t="s">
        <v>1053</v>
      </c>
      <c r="M111" s="83" t="s">
        <v>927</v>
      </c>
      <c r="N111" s="83" t="s">
        <v>1016</v>
      </c>
      <c r="O111" s="83" t="s">
        <v>1102</v>
      </c>
      <c r="P111" s="83" t="s">
        <v>1139</v>
      </c>
      <c r="Q111" s="83" t="s">
        <v>927</v>
      </c>
      <c r="R111" s="83" t="s">
        <v>1102</v>
      </c>
      <c r="S111" s="83" t="s">
        <v>1102</v>
      </c>
      <c r="T111" s="83" t="s">
        <v>927</v>
      </c>
      <c r="U111" s="83" t="s">
        <v>1214</v>
      </c>
      <c r="V111" s="83" t="s">
        <v>927</v>
      </c>
      <c r="W111" s="83" t="s">
        <v>1102</v>
      </c>
      <c r="X111" s="83" t="s">
        <v>1139</v>
      </c>
      <c r="Y111" s="83" t="s">
        <v>927</v>
      </c>
      <c r="Z111" s="83" t="s">
        <v>1102</v>
      </c>
      <c r="AA111" s="83" t="s">
        <v>1139</v>
      </c>
      <c r="AB111" s="83"/>
      <c r="AC111" s="83"/>
      <c r="AD111" s="83"/>
      <c r="AE111" s="83"/>
      <c r="AF111" s="83"/>
      <c r="AG111" s="83"/>
      <c r="AH111" s="83"/>
      <c r="AI111" s="83"/>
      <c r="AJ111" s="83"/>
    </row>
    <row r="112" spans="1:36" s="124" customFormat="1">
      <c r="A112" s="102">
        <v>2082</v>
      </c>
      <c r="B112" s="84"/>
      <c r="C112" s="84"/>
      <c r="D112" s="84">
        <v>2</v>
      </c>
      <c r="E112" s="208">
        <v>40.5</v>
      </c>
      <c r="F112" s="208" t="str">
        <f>Entrees!G21</f>
        <v>35.5</v>
      </c>
      <c r="G112" s="210" t="str">
        <f>Entrees!H21</f>
        <v>HCB</v>
      </c>
      <c r="H112" s="83" t="s">
        <v>927</v>
      </c>
      <c r="I112" s="83" t="s">
        <v>957</v>
      </c>
      <c r="J112" s="83" t="s">
        <v>1102</v>
      </c>
      <c r="K112" s="83" t="s">
        <v>927</v>
      </c>
      <c r="L112" s="83" t="s">
        <v>1053</v>
      </c>
      <c r="M112" s="83" t="s">
        <v>1016</v>
      </c>
      <c r="N112" s="83" t="s">
        <v>1214</v>
      </c>
      <c r="O112" s="83" t="s">
        <v>927</v>
      </c>
      <c r="P112" s="83" t="s">
        <v>1102</v>
      </c>
      <c r="Q112" s="83" t="s">
        <v>927</v>
      </c>
      <c r="R112" s="83" t="s">
        <v>1102</v>
      </c>
      <c r="S112" s="83" t="s">
        <v>957</v>
      </c>
      <c r="T112" s="83" t="s">
        <v>1102</v>
      </c>
      <c r="U112" s="83" t="s">
        <v>1214</v>
      </c>
      <c r="V112" s="83" t="s">
        <v>1139</v>
      </c>
      <c r="W112" s="83" t="s">
        <v>1053</v>
      </c>
      <c r="X112" s="83" t="s">
        <v>1139</v>
      </c>
      <c r="Y112" s="83" t="s">
        <v>1139</v>
      </c>
      <c r="Z112" s="83" t="s">
        <v>1053</v>
      </c>
      <c r="AA112" s="83" t="s">
        <v>1139</v>
      </c>
      <c r="AB112" s="83"/>
      <c r="AC112" s="83"/>
      <c r="AD112" s="83"/>
      <c r="AE112" s="83"/>
      <c r="AF112" s="83"/>
      <c r="AG112" s="83"/>
      <c r="AH112" s="83"/>
      <c r="AI112" s="83"/>
      <c r="AJ112" s="83"/>
    </row>
    <row r="113" spans="1:36" s="124" customFormat="1">
      <c r="A113" s="102">
        <v>2083</v>
      </c>
      <c r="B113" s="84"/>
      <c r="C113" s="84"/>
      <c r="D113" s="84">
        <v>2</v>
      </c>
      <c r="E113" s="208">
        <v>41</v>
      </c>
      <c r="F113" s="208" t="str">
        <f>Entrees!G22</f>
        <v>36</v>
      </c>
      <c r="G113" s="210" t="str">
        <f>Entrees!H22</f>
        <v>HCB</v>
      </c>
      <c r="H113" s="83" t="s">
        <v>927</v>
      </c>
      <c r="I113" s="83" t="s">
        <v>927</v>
      </c>
      <c r="J113" s="83" t="s">
        <v>927</v>
      </c>
      <c r="K113" s="83" t="s">
        <v>1102</v>
      </c>
      <c r="L113" s="83" t="s">
        <v>1139</v>
      </c>
      <c r="M113" s="83" t="s">
        <v>1016</v>
      </c>
      <c r="N113" s="83" t="s">
        <v>927</v>
      </c>
      <c r="O113" s="83" t="s">
        <v>927</v>
      </c>
      <c r="P113" s="83" t="s">
        <v>1102</v>
      </c>
      <c r="Q113" s="83" t="s">
        <v>927</v>
      </c>
      <c r="R113" s="83" t="s">
        <v>1102</v>
      </c>
      <c r="S113" s="83" t="s">
        <v>1102</v>
      </c>
      <c r="T113" s="83" t="s">
        <v>1102</v>
      </c>
      <c r="U113" s="83" t="s">
        <v>1102</v>
      </c>
      <c r="V113" s="83" t="s">
        <v>1102</v>
      </c>
      <c r="W113" s="83" t="s">
        <v>927</v>
      </c>
      <c r="X113" s="83" t="s">
        <v>1139</v>
      </c>
      <c r="Y113" s="83" t="s">
        <v>1102</v>
      </c>
      <c r="Z113" s="83" t="s">
        <v>927</v>
      </c>
      <c r="AA113" s="83" t="s">
        <v>1139</v>
      </c>
      <c r="AB113" s="83"/>
      <c r="AC113" s="83"/>
      <c r="AD113" s="83"/>
      <c r="AE113" s="83"/>
      <c r="AF113" s="83"/>
      <c r="AG113" s="83"/>
      <c r="AH113" s="83"/>
      <c r="AI113" s="83"/>
      <c r="AJ113" s="83"/>
    </row>
    <row r="114" spans="1:36" s="124" customFormat="1">
      <c r="A114" s="102">
        <v>2084</v>
      </c>
      <c r="B114" s="84"/>
      <c r="C114" s="84"/>
      <c r="D114" s="84">
        <v>2</v>
      </c>
      <c r="E114" s="208">
        <v>41.5</v>
      </c>
      <c r="F114" s="208" t="str">
        <f>Entrees!G23</f>
        <v>36.5</v>
      </c>
      <c r="G114" s="210" t="str">
        <f>Entrees!H23</f>
        <v>HCB</v>
      </c>
      <c r="H114" s="83" t="s">
        <v>1102</v>
      </c>
      <c r="I114" s="83" t="s">
        <v>1016</v>
      </c>
      <c r="J114" s="83" t="s">
        <v>1102</v>
      </c>
      <c r="K114" s="83" t="s">
        <v>1102</v>
      </c>
      <c r="L114" s="83" t="s">
        <v>957</v>
      </c>
      <c r="M114" s="83" t="s">
        <v>1053</v>
      </c>
      <c r="N114" s="83" t="s">
        <v>927</v>
      </c>
      <c r="O114" s="83" t="s">
        <v>927</v>
      </c>
      <c r="P114" s="83" t="s">
        <v>927</v>
      </c>
      <c r="Q114" s="83" t="s">
        <v>920</v>
      </c>
      <c r="R114" s="83" t="s">
        <v>927</v>
      </c>
      <c r="S114" s="83" t="s">
        <v>1102</v>
      </c>
      <c r="T114" s="83" t="s">
        <v>1102</v>
      </c>
      <c r="U114" s="83" t="s">
        <v>1102</v>
      </c>
      <c r="V114" s="83" t="s">
        <v>927</v>
      </c>
      <c r="W114" s="83" t="s">
        <v>927</v>
      </c>
      <c r="X114" s="83" t="s">
        <v>1139</v>
      </c>
      <c r="Y114" s="83" t="s">
        <v>927</v>
      </c>
      <c r="Z114" s="83" t="s">
        <v>927</v>
      </c>
      <c r="AA114" s="83" t="s">
        <v>1139</v>
      </c>
      <c r="AB114" s="83"/>
      <c r="AC114" s="83"/>
      <c r="AD114" s="83"/>
      <c r="AE114" s="83"/>
      <c r="AF114" s="83"/>
      <c r="AG114" s="83"/>
      <c r="AH114" s="83"/>
      <c r="AI114" s="83"/>
      <c r="AJ114" s="83"/>
    </row>
    <row r="115" spans="1:36" s="124" customFormat="1">
      <c r="A115" s="102">
        <v>2085</v>
      </c>
      <c r="B115" s="84"/>
      <c r="C115" s="84"/>
      <c r="D115" s="84">
        <v>2</v>
      </c>
      <c r="E115" s="208">
        <v>42</v>
      </c>
      <c r="F115" s="208" t="str">
        <f>Entrees!G24</f>
        <v>37</v>
      </c>
      <c r="G115" s="210" t="str">
        <f>Entrees!H24</f>
        <v>HCB</v>
      </c>
      <c r="H115" s="83" t="s">
        <v>927</v>
      </c>
      <c r="I115" s="83" t="s">
        <v>927</v>
      </c>
      <c r="J115" s="83" t="s">
        <v>1102</v>
      </c>
      <c r="K115" s="83" t="s">
        <v>1102</v>
      </c>
      <c r="L115" s="83" t="s">
        <v>1139</v>
      </c>
      <c r="M115" s="83" t="s">
        <v>927</v>
      </c>
      <c r="N115" s="83" t="s">
        <v>927</v>
      </c>
      <c r="O115" s="83" t="s">
        <v>1102</v>
      </c>
      <c r="P115" s="83" t="s">
        <v>1102</v>
      </c>
      <c r="Q115" s="83" t="s">
        <v>1102</v>
      </c>
      <c r="R115" s="83" t="s">
        <v>1102</v>
      </c>
      <c r="S115" s="83" t="s">
        <v>1102</v>
      </c>
      <c r="T115" s="83" t="s">
        <v>1102</v>
      </c>
      <c r="U115" s="83" t="s">
        <v>927</v>
      </c>
      <c r="V115" s="83" t="s">
        <v>1102</v>
      </c>
      <c r="W115" s="83" t="s">
        <v>1016</v>
      </c>
      <c r="X115" s="83" t="s">
        <v>1139</v>
      </c>
      <c r="Y115" s="83" t="s">
        <v>1102</v>
      </c>
      <c r="Z115" s="83" t="s">
        <v>1016</v>
      </c>
      <c r="AA115" s="83" t="s">
        <v>1139</v>
      </c>
      <c r="AB115" s="83"/>
      <c r="AC115" s="83"/>
      <c r="AD115" s="83"/>
      <c r="AE115" s="83"/>
      <c r="AF115" s="83"/>
      <c r="AG115" s="83"/>
      <c r="AH115" s="83"/>
      <c r="AI115" s="83"/>
      <c r="AJ115" s="83"/>
    </row>
    <row r="116" spans="1:36" s="124" customFormat="1">
      <c r="A116" s="102">
        <v>2086</v>
      </c>
      <c r="B116" s="84"/>
      <c r="C116" s="84"/>
      <c r="D116" s="84">
        <v>2</v>
      </c>
      <c r="E116" s="208">
        <v>42.5</v>
      </c>
      <c r="F116" s="208" t="str">
        <f>Entrees!G25</f>
        <v>37.5</v>
      </c>
      <c r="G116" s="210" t="str">
        <f>Entrees!H25</f>
        <v>HCB</v>
      </c>
      <c r="H116" s="83" t="s">
        <v>927</v>
      </c>
      <c r="I116" s="83" t="s">
        <v>927</v>
      </c>
      <c r="J116" s="83" t="s">
        <v>927</v>
      </c>
      <c r="K116" s="83" t="s">
        <v>927</v>
      </c>
      <c r="L116" s="83" t="s">
        <v>1053</v>
      </c>
      <c r="M116" s="83" t="s">
        <v>927</v>
      </c>
      <c r="N116" s="83" t="s">
        <v>927</v>
      </c>
      <c r="O116" s="83" t="s">
        <v>927</v>
      </c>
      <c r="P116" s="83" t="s">
        <v>927</v>
      </c>
      <c r="Q116" s="83" t="s">
        <v>927</v>
      </c>
      <c r="R116" s="83" t="s">
        <v>927</v>
      </c>
      <c r="S116" s="83" t="s">
        <v>1102</v>
      </c>
      <c r="T116" s="83" t="s">
        <v>927</v>
      </c>
      <c r="U116" s="83" t="s">
        <v>957</v>
      </c>
      <c r="V116" s="83" t="s">
        <v>1102</v>
      </c>
      <c r="W116" s="83" t="s">
        <v>1139</v>
      </c>
      <c r="X116" s="83" t="s">
        <v>1139</v>
      </c>
      <c r="Y116" s="83" t="s">
        <v>1102</v>
      </c>
      <c r="Z116" s="83" t="s">
        <v>1139</v>
      </c>
      <c r="AA116" s="83" t="s">
        <v>1139</v>
      </c>
      <c r="AB116" s="83"/>
      <c r="AC116" s="83"/>
      <c r="AD116" s="83"/>
      <c r="AE116" s="83"/>
      <c r="AF116" s="83"/>
      <c r="AG116" s="83"/>
      <c r="AH116" s="83"/>
      <c r="AI116" s="83"/>
      <c r="AJ116" s="83"/>
    </row>
    <row r="117" spans="1:36" s="124" customFormat="1">
      <c r="A117" s="102">
        <v>2087</v>
      </c>
      <c r="B117" s="84"/>
      <c r="C117" s="84"/>
      <c r="D117" s="84">
        <v>2</v>
      </c>
      <c r="E117" s="208">
        <v>43</v>
      </c>
      <c r="F117" s="208" t="str">
        <f>Entrees!G26</f>
        <v>38</v>
      </c>
      <c r="G117" s="210" t="str">
        <f>Entrees!H26</f>
        <v>HCB</v>
      </c>
      <c r="H117" s="83" t="s">
        <v>957</v>
      </c>
      <c r="I117" s="83" t="s">
        <v>927</v>
      </c>
      <c r="J117" s="83" t="s">
        <v>1102</v>
      </c>
      <c r="K117" s="83" t="s">
        <v>1102</v>
      </c>
      <c r="L117" s="83" t="s">
        <v>957</v>
      </c>
      <c r="M117" s="83" t="s">
        <v>927</v>
      </c>
      <c r="N117" s="83" t="s">
        <v>927</v>
      </c>
      <c r="O117" s="83" t="s">
        <v>927</v>
      </c>
      <c r="P117" s="83" t="s">
        <v>1102</v>
      </c>
      <c r="Q117" s="83" t="s">
        <v>1214</v>
      </c>
      <c r="R117" s="83" t="s">
        <v>1016</v>
      </c>
      <c r="S117" s="83" t="s">
        <v>1214</v>
      </c>
      <c r="T117" s="83" t="s">
        <v>1102</v>
      </c>
      <c r="U117" s="83" t="s">
        <v>957</v>
      </c>
      <c r="V117" s="83" t="s">
        <v>1102</v>
      </c>
      <c r="W117" s="83" t="s">
        <v>1214</v>
      </c>
      <c r="X117" s="83" t="s">
        <v>1139</v>
      </c>
      <c r="Y117" s="83" t="s">
        <v>1102</v>
      </c>
      <c r="Z117" s="83" t="s">
        <v>1214</v>
      </c>
      <c r="AA117" s="83" t="s">
        <v>1139</v>
      </c>
      <c r="AB117" s="83"/>
      <c r="AC117" s="83"/>
      <c r="AD117" s="83"/>
      <c r="AE117" s="83"/>
      <c r="AF117" s="83"/>
      <c r="AG117" s="83"/>
      <c r="AH117" s="83"/>
      <c r="AI117" s="83"/>
      <c r="AJ117" s="83"/>
    </row>
    <row r="118" spans="1:36" s="124" customFormat="1">
      <c r="A118" s="102">
        <v>2088</v>
      </c>
      <c r="B118" s="84"/>
      <c r="C118" s="84"/>
      <c r="D118" s="84">
        <v>2</v>
      </c>
      <c r="E118" s="208">
        <v>43.5</v>
      </c>
      <c r="F118" s="208" t="str">
        <f>Entrees!G27</f>
        <v>38.5</v>
      </c>
      <c r="G118" s="210" t="str">
        <f>Entrees!H27</f>
        <v>HCB</v>
      </c>
      <c r="H118" s="83" t="s">
        <v>1053</v>
      </c>
      <c r="I118" s="83" t="s">
        <v>1102</v>
      </c>
      <c r="J118" s="83" t="s">
        <v>1102</v>
      </c>
      <c r="K118" s="83" t="s">
        <v>1102</v>
      </c>
      <c r="L118" s="83" t="s">
        <v>957</v>
      </c>
      <c r="M118" s="83" t="s">
        <v>927</v>
      </c>
      <c r="N118" s="83" t="s">
        <v>927</v>
      </c>
      <c r="O118" s="83" t="s">
        <v>1102</v>
      </c>
      <c r="P118" s="83" t="s">
        <v>1203</v>
      </c>
      <c r="Q118" s="83" t="s">
        <v>1102</v>
      </c>
      <c r="R118" s="83" t="s">
        <v>1016</v>
      </c>
      <c r="S118" s="83" t="s">
        <v>1102</v>
      </c>
      <c r="T118" s="83" t="s">
        <v>1102</v>
      </c>
      <c r="U118" s="83" t="s">
        <v>1214</v>
      </c>
      <c r="V118" s="83" t="s">
        <v>957</v>
      </c>
      <c r="W118" s="83" t="s">
        <v>927</v>
      </c>
      <c r="X118" s="83" t="s">
        <v>1139</v>
      </c>
      <c r="Y118" s="83" t="s">
        <v>957</v>
      </c>
      <c r="Z118" s="83" t="s">
        <v>927</v>
      </c>
      <c r="AA118" s="83" t="s">
        <v>1139</v>
      </c>
      <c r="AB118" s="83"/>
      <c r="AC118" s="83"/>
      <c r="AD118" s="83"/>
      <c r="AE118" s="83"/>
      <c r="AF118" s="83"/>
      <c r="AG118" s="83"/>
      <c r="AH118" s="83"/>
      <c r="AI118" s="83"/>
      <c r="AJ118" s="83"/>
    </row>
    <row r="119" spans="1:36" s="124" customFormat="1">
      <c r="A119" s="102">
        <v>2089</v>
      </c>
      <c r="B119" s="84"/>
      <c r="C119" s="84"/>
      <c r="D119" s="84">
        <v>2</v>
      </c>
      <c r="E119" s="208">
        <v>44</v>
      </c>
      <c r="F119" s="208" t="str">
        <f>Entrees!G28</f>
        <v>39</v>
      </c>
      <c r="G119" s="210" t="str">
        <f>Entrees!H28</f>
        <v>HCB</v>
      </c>
      <c r="H119" s="83" t="s">
        <v>1053</v>
      </c>
      <c r="I119" s="83" t="s">
        <v>927</v>
      </c>
      <c r="J119" s="83" t="s">
        <v>927</v>
      </c>
      <c r="K119" s="83" t="s">
        <v>927</v>
      </c>
      <c r="L119" s="83" t="s">
        <v>1053</v>
      </c>
      <c r="M119" s="83" t="s">
        <v>1102</v>
      </c>
      <c r="N119" s="83" t="s">
        <v>927</v>
      </c>
      <c r="O119" s="83" t="s">
        <v>927</v>
      </c>
      <c r="P119" s="83" t="s">
        <v>1102</v>
      </c>
      <c r="Q119" s="83" t="s">
        <v>1102</v>
      </c>
      <c r="R119" s="83" t="s">
        <v>927</v>
      </c>
      <c r="S119" s="83" t="s">
        <v>927</v>
      </c>
      <c r="T119" s="83" t="s">
        <v>927</v>
      </c>
      <c r="U119" s="83" t="s">
        <v>1214</v>
      </c>
      <c r="V119" s="83" t="s">
        <v>1102</v>
      </c>
      <c r="W119" s="83" t="s">
        <v>1102</v>
      </c>
      <c r="X119" s="83" t="s">
        <v>1139</v>
      </c>
      <c r="Y119" s="83" t="s">
        <v>1102</v>
      </c>
      <c r="Z119" s="83" t="s">
        <v>1102</v>
      </c>
      <c r="AA119" s="83" t="s">
        <v>1139</v>
      </c>
      <c r="AB119" s="83"/>
      <c r="AC119" s="83"/>
      <c r="AD119" s="83"/>
      <c r="AE119" s="83"/>
      <c r="AF119" s="83"/>
      <c r="AG119" s="83"/>
      <c r="AH119" s="83"/>
      <c r="AI119" s="83"/>
      <c r="AJ119" s="83"/>
    </row>
    <row r="120" spans="1:36" s="124" customFormat="1">
      <c r="A120" s="102">
        <v>2090</v>
      </c>
      <c r="B120" s="84"/>
      <c r="C120" s="84"/>
      <c r="D120" s="84">
        <v>2</v>
      </c>
      <c r="E120" s="208">
        <v>44.5</v>
      </c>
      <c r="F120" s="208" t="str">
        <f>Entrees!G29</f>
        <v>39.5</v>
      </c>
      <c r="G120" s="210" t="str">
        <f>Entrees!H29</f>
        <v>HCB</v>
      </c>
      <c r="H120" s="83" t="s">
        <v>1053</v>
      </c>
      <c r="I120" s="83" t="s">
        <v>957</v>
      </c>
      <c r="J120" s="83" t="s">
        <v>927</v>
      </c>
      <c r="K120" s="83" t="s">
        <v>927</v>
      </c>
      <c r="L120" s="83" t="s">
        <v>957</v>
      </c>
      <c r="M120" s="83" t="s">
        <v>927</v>
      </c>
      <c r="N120" s="83" t="s">
        <v>1102</v>
      </c>
      <c r="O120" s="83" t="s">
        <v>927</v>
      </c>
      <c r="P120" s="83" t="s">
        <v>927</v>
      </c>
      <c r="Q120" s="83" t="s">
        <v>1102</v>
      </c>
      <c r="R120" s="83" t="s">
        <v>927</v>
      </c>
      <c r="S120" s="83" t="s">
        <v>957</v>
      </c>
      <c r="T120" s="83" t="s">
        <v>1102</v>
      </c>
      <c r="U120" s="83" t="s">
        <v>1214</v>
      </c>
      <c r="V120" s="83" t="s">
        <v>927</v>
      </c>
      <c r="W120" s="83" t="s">
        <v>1102</v>
      </c>
      <c r="X120" s="83" t="s">
        <v>1139</v>
      </c>
      <c r="Y120" s="83" t="s">
        <v>927</v>
      </c>
      <c r="Z120" s="83" t="s">
        <v>1102</v>
      </c>
      <c r="AA120" s="83" t="s">
        <v>1139</v>
      </c>
      <c r="AB120" s="83"/>
      <c r="AC120" s="83"/>
      <c r="AD120" s="83"/>
      <c r="AE120" s="83"/>
      <c r="AF120" s="83"/>
      <c r="AG120" s="83"/>
      <c r="AH120" s="83"/>
      <c r="AI120" s="83"/>
      <c r="AJ120" s="83"/>
    </row>
    <row r="121" spans="1:36" s="124" customFormat="1">
      <c r="A121" s="287">
        <v>2091</v>
      </c>
      <c r="B121" s="288"/>
      <c r="C121" s="288"/>
      <c r="D121" s="288" t="s">
        <v>658</v>
      </c>
      <c r="E121" s="207">
        <v>45</v>
      </c>
      <c r="F121" s="207"/>
      <c r="G121" s="209" t="s">
        <v>658</v>
      </c>
      <c r="H121" s="289" t="s">
        <v>658</v>
      </c>
      <c r="I121" s="289" t="s">
        <v>658</v>
      </c>
      <c r="J121" s="289" t="s">
        <v>658</v>
      </c>
      <c r="K121" s="289" t="s">
        <v>658</v>
      </c>
      <c r="L121" s="289" t="s">
        <v>658</v>
      </c>
      <c r="M121" s="289" t="s">
        <v>658</v>
      </c>
      <c r="N121" s="289" t="s">
        <v>658</v>
      </c>
      <c r="O121" s="289" t="s">
        <v>658</v>
      </c>
      <c r="P121" s="289" t="s">
        <v>658</v>
      </c>
      <c r="Q121" s="289" t="s">
        <v>658</v>
      </c>
      <c r="R121" s="289" t="s">
        <v>658</v>
      </c>
      <c r="S121" s="289" t="s">
        <v>658</v>
      </c>
      <c r="T121" s="289" t="s">
        <v>658</v>
      </c>
      <c r="U121" s="289" t="s">
        <v>658</v>
      </c>
      <c r="V121" s="289" t="s">
        <v>658</v>
      </c>
      <c r="W121" s="289" t="s">
        <v>658</v>
      </c>
      <c r="X121" s="289" t="s">
        <v>658</v>
      </c>
      <c r="Y121" s="289" t="s">
        <v>658</v>
      </c>
      <c r="Z121" s="289" t="s">
        <v>658</v>
      </c>
      <c r="AA121" s="289" t="s">
        <v>658</v>
      </c>
      <c r="AB121" s="289"/>
      <c r="AC121" s="672"/>
      <c r="AD121" s="672"/>
      <c r="AE121" s="672"/>
      <c r="AF121" s="289"/>
      <c r="AG121" s="672"/>
      <c r="AH121" s="289"/>
      <c r="AI121" s="289"/>
      <c r="AJ121" s="289"/>
    </row>
    <row r="122" spans="1:36" s="124" customFormat="1">
      <c r="A122" s="102">
        <v>2092</v>
      </c>
      <c r="B122" s="84"/>
      <c r="C122" s="84"/>
      <c r="D122" s="84" t="s">
        <v>658</v>
      </c>
      <c r="E122" s="208">
        <v>45.5</v>
      </c>
      <c r="F122" s="208"/>
      <c r="G122" s="210" t="s">
        <v>658</v>
      </c>
      <c r="H122" s="83" t="s">
        <v>658</v>
      </c>
      <c r="I122" s="83" t="s">
        <v>658</v>
      </c>
      <c r="J122" s="83" t="s">
        <v>658</v>
      </c>
      <c r="K122" s="83" t="s">
        <v>658</v>
      </c>
      <c r="L122" s="83" t="s">
        <v>658</v>
      </c>
      <c r="M122" s="83" t="s">
        <v>658</v>
      </c>
      <c r="N122" s="83" t="s">
        <v>658</v>
      </c>
      <c r="O122" s="83" t="s">
        <v>658</v>
      </c>
      <c r="P122" s="83" t="s">
        <v>658</v>
      </c>
      <c r="Q122" s="83" t="s">
        <v>658</v>
      </c>
      <c r="R122" s="83" t="s">
        <v>658</v>
      </c>
      <c r="S122" s="83" t="s">
        <v>658</v>
      </c>
      <c r="T122" s="83" t="s">
        <v>658</v>
      </c>
      <c r="U122" s="83" t="s">
        <v>658</v>
      </c>
      <c r="V122" s="83" t="s">
        <v>658</v>
      </c>
      <c r="W122" s="83" t="s">
        <v>658</v>
      </c>
      <c r="X122" s="83" t="s">
        <v>658</v>
      </c>
      <c r="Y122" s="83" t="s">
        <v>658</v>
      </c>
      <c r="Z122" s="83" t="s">
        <v>658</v>
      </c>
      <c r="AA122" s="83" t="s">
        <v>658</v>
      </c>
      <c r="AB122" s="83"/>
      <c r="AC122" s="83"/>
      <c r="AD122" s="83"/>
      <c r="AE122" s="83"/>
      <c r="AF122" s="83"/>
      <c r="AG122" s="83"/>
      <c r="AH122" s="83"/>
      <c r="AI122" s="83"/>
      <c r="AJ122" s="83"/>
    </row>
    <row r="123" spans="1:36" s="124" customFormat="1">
      <c r="A123" s="102">
        <v>2093</v>
      </c>
      <c r="B123" s="84"/>
      <c r="C123" s="84"/>
      <c r="D123" s="84" t="s">
        <v>658</v>
      </c>
      <c r="E123" s="208">
        <v>46</v>
      </c>
      <c r="F123" s="208"/>
      <c r="G123" s="210" t="s">
        <v>658</v>
      </c>
      <c r="H123" s="83" t="s">
        <v>658</v>
      </c>
      <c r="I123" s="83" t="s">
        <v>658</v>
      </c>
      <c r="J123" s="83" t="s">
        <v>658</v>
      </c>
      <c r="K123" s="83" t="s">
        <v>658</v>
      </c>
      <c r="L123" s="83" t="s">
        <v>658</v>
      </c>
      <c r="M123" s="83" t="s">
        <v>658</v>
      </c>
      <c r="N123" s="83" t="s">
        <v>658</v>
      </c>
      <c r="O123" s="83" t="s">
        <v>658</v>
      </c>
      <c r="P123" s="83" t="s">
        <v>658</v>
      </c>
      <c r="Q123" s="83" t="s">
        <v>658</v>
      </c>
      <c r="R123" s="83" t="s">
        <v>658</v>
      </c>
      <c r="S123" s="83" t="s">
        <v>658</v>
      </c>
      <c r="T123" s="83" t="s">
        <v>658</v>
      </c>
      <c r="U123" s="83" t="s">
        <v>658</v>
      </c>
      <c r="V123" s="83" t="s">
        <v>658</v>
      </c>
      <c r="W123" s="83" t="s">
        <v>658</v>
      </c>
      <c r="X123" s="83" t="s">
        <v>658</v>
      </c>
      <c r="Y123" s="83" t="s">
        <v>658</v>
      </c>
      <c r="Z123" s="83" t="s">
        <v>658</v>
      </c>
      <c r="AA123" s="83" t="s">
        <v>658</v>
      </c>
      <c r="AB123" s="83"/>
      <c r="AC123" s="83"/>
      <c r="AD123" s="83"/>
      <c r="AE123" s="83"/>
      <c r="AF123" s="83"/>
      <c r="AG123" s="83"/>
      <c r="AH123" s="83"/>
      <c r="AI123" s="83"/>
      <c r="AJ123" s="83"/>
    </row>
    <row r="124" spans="1:36" s="124" customFormat="1">
      <c r="A124" s="102">
        <v>2094</v>
      </c>
      <c r="B124" s="84"/>
      <c r="C124" s="84"/>
      <c r="D124" s="84" t="s">
        <v>658</v>
      </c>
      <c r="E124" s="208">
        <v>46.5</v>
      </c>
      <c r="F124" s="208"/>
      <c r="G124" s="210" t="s">
        <v>658</v>
      </c>
      <c r="H124" s="83" t="s">
        <v>658</v>
      </c>
      <c r="I124" s="83" t="s">
        <v>658</v>
      </c>
      <c r="J124" s="83" t="s">
        <v>658</v>
      </c>
      <c r="K124" s="83" t="s">
        <v>658</v>
      </c>
      <c r="L124" s="83" t="s">
        <v>658</v>
      </c>
      <c r="M124" s="83" t="s">
        <v>658</v>
      </c>
      <c r="N124" s="83" t="s">
        <v>658</v>
      </c>
      <c r="O124" s="83" t="s">
        <v>658</v>
      </c>
      <c r="P124" s="83" t="s">
        <v>658</v>
      </c>
      <c r="Q124" s="83" t="s">
        <v>658</v>
      </c>
      <c r="R124" s="83" t="s">
        <v>658</v>
      </c>
      <c r="S124" s="83" t="s">
        <v>658</v>
      </c>
      <c r="T124" s="83" t="s">
        <v>658</v>
      </c>
      <c r="U124" s="83" t="s">
        <v>658</v>
      </c>
      <c r="V124" s="83" t="s">
        <v>658</v>
      </c>
      <c r="W124" s="83" t="s">
        <v>658</v>
      </c>
      <c r="X124" s="83" t="s">
        <v>658</v>
      </c>
      <c r="Y124" s="83" t="s">
        <v>658</v>
      </c>
      <c r="Z124" s="83" t="s">
        <v>658</v>
      </c>
      <c r="AA124" s="83" t="s">
        <v>658</v>
      </c>
      <c r="AB124" s="83"/>
      <c r="AC124" s="83"/>
      <c r="AD124" s="83"/>
      <c r="AE124" s="83"/>
      <c r="AF124" s="83"/>
      <c r="AG124" s="83"/>
      <c r="AH124" s="83"/>
      <c r="AI124" s="83"/>
      <c r="AJ124" s="83"/>
    </row>
    <row r="125" spans="1:36" s="124" customFormat="1">
      <c r="A125" s="102">
        <v>2095</v>
      </c>
      <c r="B125" s="84"/>
      <c r="C125" s="84"/>
      <c r="D125" s="84" t="s">
        <v>658</v>
      </c>
      <c r="E125" s="208">
        <v>47</v>
      </c>
      <c r="F125" s="208"/>
      <c r="G125" s="210" t="s">
        <v>658</v>
      </c>
      <c r="H125" s="83" t="s">
        <v>658</v>
      </c>
      <c r="I125" s="83" t="s">
        <v>658</v>
      </c>
      <c r="J125" s="83" t="s">
        <v>658</v>
      </c>
      <c r="K125" s="83" t="s">
        <v>658</v>
      </c>
      <c r="L125" s="83" t="s">
        <v>658</v>
      </c>
      <c r="M125" s="83" t="s">
        <v>658</v>
      </c>
      <c r="N125" s="83" t="s">
        <v>658</v>
      </c>
      <c r="O125" s="83" t="s">
        <v>658</v>
      </c>
      <c r="P125" s="83" t="s">
        <v>658</v>
      </c>
      <c r="Q125" s="83" t="s">
        <v>658</v>
      </c>
      <c r="R125" s="83" t="s">
        <v>658</v>
      </c>
      <c r="S125" s="83" t="s">
        <v>658</v>
      </c>
      <c r="T125" s="83" t="s">
        <v>658</v>
      </c>
      <c r="U125" s="83" t="s">
        <v>658</v>
      </c>
      <c r="V125" s="83" t="s">
        <v>658</v>
      </c>
      <c r="W125" s="83" t="s">
        <v>658</v>
      </c>
      <c r="X125" s="83" t="s">
        <v>658</v>
      </c>
      <c r="Y125" s="83" t="s">
        <v>658</v>
      </c>
      <c r="Z125" s="83" t="s">
        <v>658</v>
      </c>
      <c r="AA125" s="83" t="s">
        <v>658</v>
      </c>
      <c r="AB125" s="83"/>
      <c r="AC125" s="83"/>
      <c r="AD125" s="83"/>
      <c r="AE125" s="83"/>
      <c r="AF125" s="83"/>
      <c r="AG125" s="83"/>
      <c r="AH125" s="83"/>
      <c r="AI125" s="83"/>
      <c r="AJ125" s="83"/>
    </row>
    <row r="126" spans="1:36" s="124" customFormat="1">
      <c r="A126" s="102">
        <v>2096</v>
      </c>
      <c r="B126" s="84"/>
      <c r="C126" s="84"/>
      <c r="D126" s="84" t="s">
        <v>658</v>
      </c>
      <c r="E126" s="208">
        <v>47.5</v>
      </c>
      <c r="F126" s="208"/>
      <c r="G126" s="210" t="s">
        <v>658</v>
      </c>
      <c r="H126" s="83" t="s">
        <v>658</v>
      </c>
      <c r="I126" s="83" t="s">
        <v>658</v>
      </c>
      <c r="J126" s="83" t="s">
        <v>658</v>
      </c>
      <c r="K126" s="83" t="s">
        <v>658</v>
      </c>
      <c r="L126" s="83" t="s">
        <v>658</v>
      </c>
      <c r="M126" s="83" t="s">
        <v>658</v>
      </c>
      <c r="N126" s="83" t="s">
        <v>658</v>
      </c>
      <c r="O126" s="83" t="s">
        <v>658</v>
      </c>
      <c r="P126" s="83" t="s">
        <v>658</v>
      </c>
      <c r="Q126" s="83" t="s">
        <v>658</v>
      </c>
      <c r="R126" s="83" t="s">
        <v>658</v>
      </c>
      <c r="S126" s="83" t="s">
        <v>658</v>
      </c>
      <c r="T126" s="83" t="s">
        <v>658</v>
      </c>
      <c r="U126" s="83" t="s">
        <v>658</v>
      </c>
      <c r="V126" s="83" t="s">
        <v>658</v>
      </c>
      <c r="W126" s="83" t="s">
        <v>658</v>
      </c>
      <c r="X126" s="83" t="s">
        <v>658</v>
      </c>
      <c r="Y126" s="83" t="s">
        <v>658</v>
      </c>
      <c r="Z126" s="83" t="s">
        <v>658</v>
      </c>
      <c r="AA126" s="83" t="s">
        <v>658</v>
      </c>
      <c r="AB126" s="83"/>
      <c r="AC126" s="83"/>
      <c r="AD126" s="83"/>
      <c r="AE126" s="83"/>
      <c r="AF126" s="83"/>
      <c r="AG126" s="83"/>
      <c r="AH126" s="83"/>
      <c r="AI126" s="83"/>
      <c r="AJ126" s="83"/>
    </row>
    <row r="127" spans="1:36" s="124" customFormat="1">
      <c r="A127" s="102">
        <v>2097</v>
      </c>
      <c r="B127" s="84"/>
      <c r="C127" s="84"/>
      <c r="D127" s="84" t="s">
        <v>658</v>
      </c>
      <c r="E127" s="208">
        <v>48</v>
      </c>
      <c r="F127" s="208"/>
      <c r="G127" s="210" t="s">
        <v>658</v>
      </c>
      <c r="H127" s="83" t="s">
        <v>658</v>
      </c>
      <c r="I127" s="83" t="s">
        <v>658</v>
      </c>
      <c r="J127" s="83" t="s">
        <v>658</v>
      </c>
      <c r="K127" s="83" t="s">
        <v>658</v>
      </c>
      <c r="L127" s="83" t="s">
        <v>658</v>
      </c>
      <c r="M127" s="83" t="s">
        <v>658</v>
      </c>
      <c r="N127" s="83" t="s">
        <v>658</v>
      </c>
      <c r="O127" s="83" t="s">
        <v>658</v>
      </c>
      <c r="P127" s="83" t="s">
        <v>658</v>
      </c>
      <c r="Q127" s="83" t="s">
        <v>658</v>
      </c>
      <c r="R127" s="83" t="s">
        <v>658</v>
      </c>
      <c r="S127" s="83" t="s">
        <v>658</v>
      </c>
      <c r="T127" s="83" t="s">
        <v>658</v>
      </c>
      <c r="U127" s="83" t="s">
        <v>658</v>
      </c>
      <c r="V127" s="83" t="s">
        <v>658</v>
      </c>
      <c r="W127" s="83" t="s">
        <v>658</v>
      </c>
      <c r="X127" s="83" t="s">
        <v>658</v>
      </c>
      <c r="Y127" s="83" t="s">
        <v>658</v>
      </c>
      <c r="Z127" s="83" t="s">
        <v>658</v>
      </c>
      <c r="AA127" s="83" t="s">
        <v>658</v>
      </c>
      <c r="AB127" s="83"/>
      <c r="AC127" s="83"/>
      <c r="AD127" s="83"/>
      <c r="AE127" s="83"/>
      <c r="AF127" s="83"/>
      <c r="AG127" s="83"/>
      <c r="AH127" s="83"/>
      <c r="AI127" s="83"/>
      <c r="AJ127" s="83"/>
    </row>
    <row r="128" spans="1:36" s="124" customFormat="1">
      <c r="A128" s="102">
        <v>2098</v>
      </c>
      <c r="B128" s="84"/>
      <c r="C128" s="84"/>
      <c r="D128" s="84" t="s">
        <v>658</v>
      </c>
      <c r="E128" s="208">
        <v>48.5</v>
      </c>
      <c r="F128" s="208"/>
      <c r="G128" s="210" t="s">
        <v>658</v>
      </c>
      <c r="H128" s="83" t="s">
        <v>658</v>
      </c>
      <c r="I128" s="83" t="s">
        <v>658</v>
      </c>
      <c r="J128" s="83" t="s">
        <v>658</v>
      </c>
      <c r="K128" s="83" t="s">
        <v>658</v>
      </c>
      <c r="L128" s="83" t="s">
        <v>658</v>
      </c>
      <c r="M128" s="83" t="s">
        <v>658</v>
      </c>
      <c r="N128" s="83" t="s">
        <v>658</v>
      </c>
      <c r="O128" s="83" t="s">
        <v>658</v>
      </c>
      <c r="P128" s="83" t="s">
        <v>658</v>
      </c>
      <c r="Q128" s="83" t="s">
        <v>658</v>
      </c>
      <c r="R128" s="83" t="s">
        <v>658</v>
      </c>
      <c r="S128" s="83" t="s">
        <v>658</v>
      </c>
      <c r="T128" s="83" t="s">
        <v>658</v>
      </c>
      <c r="U128" s="83" t="s">
        <v>658</v>
      </c>
      <c r="V128" s="83" t="s">
        <v>658</v>
      </c>
      <c r="W128" s="83" t="s">
        <v>658</v>
      </c>
      <c r="X128" s="83" t="s">
        <v>658</v>
      </c>
      <c r="Y128" s="83" t="s">
        <v>658</v>
      </c>
      <c r="Z128" s="83" t="s">
        <v>658</v>
      </c>
      <c r="AA128" s="83" t="s">
        <v>658</v>
      </c>
      <c r="AB128" s="83"/>
      <c r="AC128" s="83"/>
      <c r="AD128" s="83"/>
      <c r="AE128" s="83"/>
      <c r="AF128" s="83"/>
      <c r="AG128" s="83"/>
      <c r="AH128" s="83"/>
      <c r="AI128" s="83"/>
      <c r="AJ128" s="83"/>
    </row>
    <row r="129" spans="1:36" s="124" customFormat="1">
      <c r="A129" s="102">
        <v>2099</v>
      </c>
      <c r="B129" s="84"/>
      <c r="C129" s="84"/>
      <c r="D129" s="84" t="s">
        <v>658</v>
      </c>
      <c r="E129" s="208">
        <v>49</v>
      </c>
      <c r="F129" s="208"/>
      <c r="G129" s="210" t="s">
        <v>658</v>
      </c>
      <c r="H129" s="83" t="s">
        <v>658</v>
      </c>
      <c r="I129" s="83" t="s">
        <v>658</v>
      </c>
      <c r="J129" s="83" t="s">
        <v>658</v>
      </c>
      <c r="K129" s="83" t="s">
        <v>658</v>
      </c>
      <c r="L129" s="83" t="s">
        <v>658</v>
      </c>
      <c r="M129" s="83" t="s">
        <v>658</v>
      </c>
      <c r="N129" s="83" t="s">
        <v>658</v>
      </c>
      <c r="O129" s="83" t="s">
        <v>658</v>
      </c>
      <c r="P129" s="83" t="s">
        <v>658</v>
      </c>
      <c r="Q129" s="83" t="s">
        <v>658</v>
      </c>
      <c r="R129" s="83" t="s">
        <v>658</v>
      </c>
      <c r="S129" s="83" t="s">
        <v>658</v>
      </c>
      <c r="T129" s="83" t="s">
        <v>658</v>
      </c>
      <c r="U129" s="83" t="s">
        <v>658</v>
      </c>
      <c r="V129" s="83" t="s">
        <v>658</v>
      </c>
      <c r="W129" s="83" t="s">
        <v>658</v>
      </c>
      <c r="X129" s="83" t="s">
        <v>658</v>
      </c>
      <c r="Y129" s="83" t="s">
        <v>658</v>
      </c>
      <c r="Z129" s="83" t="s">
        <v>658</v>
      </c>
      <c r="AA129" s="83" t="s">
        <v>658</v>
      </c>
      <c r="AB129" s="83"/>
      <c r="AC129" s="83"/>
      <c r="AD129" s="83"/>
      <c r="AE129" s="83"/>
      <c r="AF129" s="83"/>
      <c r="AG129" s="83"/>
      <c r="AH129" s="83"/>
      <c r="AI129" s="83"/>
      <c r="AJ129" s="83"/>
    </row>
    <row r="130" spans="1:36" s="124" customFormat="1">
      <c r="A130" s="104">
        <v>2100</v>
      </c>
      <c r="B130" s="290"/>
      <c r="C130" s="290"/>
      <c r="D130" s="290" t="s">
        <v>658</v>
      </c>
      <c r="E130" s="232">
        <v>49.5</v>
      </c>
      <c r="F130" s="232"/>
      <c r="G130" s="233" t="s">
        <v>658</v>
      </c>
      <c r="H130" s="105" t="s">
        <v>658</v>
      </c>
      <c r="I130" s="105" t="s">
        <v>658</v>
      </c>
      <c r="J130" s="105" t="s">
        <v>658</v>
      </c>
      <c r="K130" s="105" t="s">
        <v>658</v>
      </c>
      <c r="L130" s="105" t="s">
        <v>658</v>
      </c>
      <c r="M130" s="105" t="s">
        <v>658</v>
      </c>
      <c r="N130" s="105" t="s">
        <v>658</v>
      </c>
      <c r="O130" s="105" t="s">
        <v>658</v>
      </c>
      <c r="P130" s="105" t="s">
        <v>658</v>
      </c>
      <c r="Q130" s="105" t="s">
        <v>658</v>
      </c>
      <c r="R130" s="105" t="s">
        <v>658</v>
      </c>
      <c r="S130" s="105" t="s">
        <v>658</v>
      </c>
      <c r="T130" s="105" t="s">
        <v>658</v>
      </c>
      <c r="U130" s="105" t="s">
        <v>658</v>
      </c>
      <c r="V130" s="105" t="s">
        <v>658</v>
      </c>
      <c r="W130" s="105" t="s">
        <v>658</v>
      </c>
      <c r="X130" s="105" t="s">
        <v>658</v>
      </c>
      <c r="Y130" s="105" t="s">
        <v>658</v>
      </c>
      <c r="Z130" s="105" t="s">
        <v>658</v>
      </c>
      <c r="AA130" s="105" t="s">
        <v>658</v>
      </c>
      <c r="AB130" s="105"/>
      <c r="AC130" s="105"/>
      <c r="AD130" s="105"/>
      <c r="AE130" s="105"/>
      <c r="AF130" s="105"/>
      <c r="AG130" s="105"/>
      <c r="AH130" s="105"/>
      <c r="AI130" s="105"/>
      <c r="AJ130" s="105"/>
    </row>
    <row r="131" spans="1:36" s="124" customFormat="1">
      <c r="A131" s="102">
        <v>2101</v>
      </c>
      <c r="B131" s="84"/>
      <c r="C131" s="84"/>
      <c r="D131" s="84">
        <v>3</v>
      </c>
      <c r="E131" s="208">
        <v>50</v>
      </c>
      <c r="F131" s="208" t="str">
        <f>Entrees!I10</f>
        <v>40</v>
      </c>
      <c r="G131" s="210" t="str">
        <f>Entrees!J10</f>
        <v>HCB</v>
      </c>
      <c r="H131" s="83" t="s">
        <v>1053</v>
      </c>
      <c r="I131" s="83" t="s">
        <v>927</v>
      </c>
      <c r="J131" s="83" t="s">
        <v>1102</v>
      </c>
      <c r="K131" s="83" t="s">
        <v>927</v>
      </c>
      <c r="L131" s="83" t="s">
        <v>957</v>
      </c>
      <c r="M131" s="83" t="s">
        <v>1053</v>
      </c>
      <c r="N131" s="83" t="s">
        <v>927</v>
      </c>
      <c r="O131" s="83" t="s">
        <v>1102</v>
      </c>
      <c r="P131" s="83" t="s">
        <v>1102</v>
      </c>
      <c r="Q131" s="83" t="s">
        <v>1102</v>
      </c>
      <c r="R131" s="83" t="s">
        <v>1102</v>
      </c>
      <c r="S131" s="83" t="s">
        <v>927</v>
      </c>
      <c r="T131" s="83" t="s">
        <v>927</v>
      </c>
      <c r="U131" s="83" t="s">
        <v>1214</v>
      </c>
      <c r="V131" s="83" t="s">
        <v>1102</v>
      </c>
      <c r="W131" s="83" t="s">
        <v>1102</v>
      </c>
      <c r="X131" s="83" t="s">
        <v>1139</v>
      </c>
      <c r="Y131" s="83" t="s">
        <v>1102</v>
      </c>
      <c r="Z131" s="83" t="s">
        <v>1102</v>
      </c>
      <c r="AA131" s="83" t="s">
        <v>1139</v>
      </c>
      <c r="AB131" s="83"/>
      <c r="AC131" s="83"/>
      <c r="AD131" s="83"/>
      <c r="AE131" s="83"/>
      <c r="AF131" s="83"/>
      <c r="AG131" s="83"/>
      <c r="AH131" s="83"/>
      <c r="AI131" s="83"/>
      <c r="AJ131" s="83"/>
    </row>
    <row r="132" spans="1:36" s="124" customFormat="1">
      <c r="A132" s="102">
        <v>2102</v>
      </c>
      <c r="B132" s="84"/>
      <c r="C132" s="84"/>
      <c r="D132" s="84">
        <v>3</v>
      </c>
      <c r="E132" s="208">
        <v>50.5</v>
      </c>
      <c r="F132" s="208" t="str">
        <f>Entrees!I11</f>
        <v>40.5</v>
      </c>
      <c r="G132" s="210" t="str">
        <f>Entrees!J11</f>
        <v>HCB</v>
      </c>
      <c r="H132" s="83" t="s">
        <v>1053</v>
      </c>
      <c r="I132" s="83" t="s">
        <v>927</v>
      </c>
      <c r="J132" s="83" t="s">
        <v>1102</v>
      </c>
      <c r="K132" s="83" t="s">
        <v>927</v>
      </c>
      <c r="L132" s="83" t="s">
        <v>1102</v>
      </c>
      <c r="M132" s="83" t="s">
        <v>927</v>
      </c>
      <c r="N132" s="83" t="s">
        <v>927</v>
      </c>
      <c r="O132" s="83" t="s">
        <v>1102</v>
      </c>
      <c r="P132" s="83" t="s">
        <v>1102</v>
      </c>
      <c r="Q132" s="83" t="s">
        <v>1102</v>
      </c>
      <c r="R132" s="83" t="s">
        <v>1102</v>
      </c>
      <c r="S132" s="83" t="s">
        <v>1203</v>
      </c>
      <c r="T132" s="83" t="s">
        <v>927</v>
      </c>
      <c r="U132" s="83" t="s">
        <v>957</v>
      </c>
      <c r="V132" s="83" t="s">
        <v>1102</v>
      </c>
      <c r="W132" s="83" t="s">
        <v>1214</v>
      </c>
      <c r="X132" s="83" t="s">
        <v>1139</v>
      </c>
      <c r="Y132" s="83" t="s">
        <v>1102</v>
      </c>
      <c r="Z132" s="83" t="s">
        <v>1214</v>
      </c>
      <c r="AA132" s="83" t="s">
        <v>1139</v>
      </c>
      <c r="AB132" s="83"/>
      <c r="AC132" s="83"/>
      <c r="AD132" s="83"/>
      <c r="AE132" s="83"/>
      <c r="AF132" s="83"/>
      <c r="AG132" s="83"/>
      <c r="AH132" s="83"/>
      <c r="AI132" s="83"/>
      <c r="AJ132" s="83"/>
    </row>
    <row r="133" spans="1:36" s="124" customFormat="1">
      <c r="A133" s="102">
        <v>2103</v>
      </c>
      <c r="B133" s="84"/>
      <c r="C133" s="84"/>
      <c r="D133" s="84">
        <v>3</v>
      </c>
      <c r="E133" s="208">
        <v>51</v>
      </c>
      <c r="F133" s="208" t="str">
        <f>Entrees!I12</f>
        <v>41</v>
      </c>
      <c r="G133" s="210" t="str">
        <f>Entrees!J12</f>
        <v>HCB</v>
      </c>
      <c r="H133" s="83" t="s">
        <v>1016</v>
      </c>
      <c r="I133" s="83" t="s">
        <v>1203</v>
      </c>
      <c r="J133" s="83" t="s">
        <v>1102</v>
      </c>
      <c r="K133" s="83" t="s">
        <v>927</v>
      </c>
      <c r="L133" s="83" t="s">
        <v>1053</v>
      </c>
      <c r="M133" s="83" t="s">
        <v>927</v>
      </c>
      <c r="N133" s="83" t="s">
        <v>927</v>
      </c>
      <c r="O133" s="83" t="s">
        <v>1016</v>
      </c>
      <c r="P133" s="83" t="s">
        <v>1139</v>
      </c>
      <c r="Q133" s="83" t="s">
        <v>1102</v>
      </c>
      <c r="R133" s="83" t="s">
        <v>1102</v>
      </c>
      <c r="S133" s="83" t="s">
        <v>1203</v>
      </c>
      <c r="T133" s="83" t="s">
        <v>927</v>
      </c>
      <c r="U133" s="83" t="s">
        <v>1214</v>
      </c>
      <c r="V133" s="83" t="s">
        <v>1102</v>
      </c>
      <c r="W133" s="83" t="s">
        <v>1214</v>
      </c>
      <c r="X133" s="83" t="s">
        <v>1139</v>
      </c>
      <c r="Y133" s="83" t="s">
        <v>1102</v>
      </c>
      <c r="Z133" s="83" t="s">
        <v>1214</v>
      </c>
      <c r="AA133" s="83" t="s">
        <v>1139</v>
      </c>
      <c r="AB133" s="83"/>
      <c r="AC133" s="83"/>
      <c r="AD133" s="83"/>
      <c r="AE133" s="83"/>
      <c r="AF133" s="83"/>
      <c r="AG133" s="83"/>
      <c r="AH133" s="83"/>
      <c r="AI133" s="83"/>
      <c r="AJ133" s="83"/>
    </row>
    <row r="134" spans="1:36" s="124" customFormat="1">
      <c r="A134" s="102">
        <v>2104</v>
      </c>
      <c r="B134" s="84"/>
      <c r="C134" s="84"/>
      <c r="D134" s="84">
        <v>3</v>
      </c>
      <c r="E134" s="208">
        <v>51.5</v>
      </c>
      <c r="F134" s="208" t="str">
        <f>Entrees!I13</f>
        <v>41.5</v>
      </c>
      <c r="G134" s="210" t="str">
        <f>Entrees!J13</f>
        <v>HCB</v>
      </c>
      <c r="H134" s="83" t="s">
        <v>1016</v>
      </c>
      <c r="I134" s="83" t="s">
        <v>1102</v>
      </c>
      <c r="J134" s="83" t="s">
        <v>1102</v>
      </c>
      <c r="K134" s="83" t="s">
        <v>927</v>
      </c>
      <c r="L134" s="83" t="s">
        <v>1053</v>
      </c>
      <c r="M134" s="83" t="s">
        <v>1053</v>
      </c>
      <c r="N134" s="83" t="s">
        <v>927</v>
      </c>
      <c r="O134" s="83" t="s">
        <v>927</v>
      </c>
      <c r="P134" s="83" t="s">
        <v>1139</v>
      </c>
      <c r="Q134" s="83" t="s">
        <v>1102</v>
      </c>
      <c r="R134" s="83" t="s">
        <v>1102</v>
      </c>
      <c r="S134" s="83" t="s">
        <v>1102</v>
      </c>
      <c r="T134" s="83" t="s">
        <v>927</v>
      </c>
      <c r="U134" s="83" t="s">
        <v>1214</v>
      </c>
      <c r="V134" s="83" t="s">
        <v>927</v>
      </c>
      <c r="W134" s="83" t="s">
        <v>1214</v>
      </c>
      <c r="X134" s="83" t="s">
        <v>1139</v>
      </c>
      <c r="Y134" s="83" t="s">
        <v>927</v>
      </c>
      <c r="Z134" s="83" t="s">
        <v>1214</v>
      </c>
      <c r="AA134" s="83" t="s">
        <v>1139</v>
      </c>
      <c r="AB134" s="83"/>
      <c r="AC134" s="83"/>
      <c r="AD134" s="83"/>
      <c r="AE134" s="83"/>
      <c r="AF134" s="83"/>
      <c r="AG134" s="83"/>
      <c r="AH134" s="83"/>
      <c r="AI134" s="83"/>
      <c r="AJ134" s="83"/>
    </row>
    <row r="135" spans="1:36" s="124" customFormat="1">
      <c r="A135" s="102">
        <v>2105</v>
      </c>
      <c r="B135" s="84"/>
      <c r="C135" s="84"/>
      <c r="D135" s="84">
        <v>3</v>
      </c>
      <c r="E135" s="208">
        <v>52</v>
      </c>
      <c r="F135" s="208" t="str">
        <f>Entrees!I14</f>
        <v>42</v>
      </c>
      <c r="G135" s="210" t="str">
        <f>Entrees!J14</f>
        <v>HCB</v>
      </c>
      <c r="H135" s="83" t="s">
        <v>1203</v>
      </c>
      <c r="I135" s="83" t="s">
        <v>927</v>
      </c>
      <c r="J135" s="83" t="s">
        <v>1102</v>
      </c>
      <c r="K135" s="83" t="s">
        <v>927</v>
      </c>
      <c r="L135" s="83" t="s">
        <v>1053</v>
      </c>
      <c r="M135" s="83" t="s">
        <v>1102</v>
      </c>
      <c r="N135" s="83" t="s">
        <v>1102</v>
      </c>
      <c r="O135" s="83" t="s">
        <v>1102</v>
      </c>
      <c r="P135" s="83" t="s">
        <v>1102</v>
      </c>
      <c r="Q135" s="83" t="s">
        <v>1102</v>
      </c>
      <c r="R135" s="83" t="s">
        <v>1102</v>
      </c>
      <c r="S135" s="83" t="s">
        <v>927</v>
      </c>
      <c r="T135" s="83" t="s">
        <v>927</v>
      </c>
      <c r="U135" s="83" t="s">
        <v>1214</v>
      </c>
      <c r="V135" s="83" t="s">
        <v>927</v>
      </c>
      <c r="W135" s="83" t="s">
        <v>1214</v>
      </c>
      <c r="X135" s="83" t="s">
        <v>1139</v>
      </c>
      <c r="Y135" s="83" t="s">
        <v>927</v>
      </c>
      <c r="Z135" s="83" t="s">
        <v>1214</v>
      </c>
      <c r="AA135" s="83" t="s">
        <v>1139</v>
      </c>
      <c r="AB135" s="83"/>
      <c r="AC135" s="83"/>
      <c r="AD135" s="83"/>
      <c r="AE135" s="83"/>
      <c r="AF135" s="83"/>
      <c r="AG135" s="83"/>
      <c r="AH135" s="83"/>
      <c r="AI135" s="83"/>
      <c r="AJ135" s="83"/>
    </row>
    <row r="136" spans="1:36" s="124" customFormat="1">
      <c r="A136" s="102">
        <v>2106</v>
      </c>
      <c r="B136" s="84"/>
      <c r="C136" s="84"/>
      <c r="D136" s="84">
        <v>3</v>
      </c>
      <c r="E136" s="208">
        <v>52.5</v>
      </c>
      <c r="F136" s="208" t="str">
        <f>Entrees!I15</f>
        <v>42.5</v>
      </c>
      <c r="G136" s="210" t="str">
        <f>Entrees!J15</f>
        <v>HCB</v>
      </c>
      <c r="H136" s="83" t="s">
        <v>957</v>
      </c>
      <c r="I136" s="83" t="s">
        <v>1102</v>
      </c>
      <c r="J136" s="83" t="s">
        <v>927</v>
      </c>
      <c r="K136" s="83" t="s">
        <v>927</v>
      </c>
      <c r="L136" s="83" t="s">
        <v>1053</v>
      </c>
      <c r="M136" s="83" t="s">
        <v>927</v>
      </c>
      <c r="N136" s="83" t="s">
        <v>1102</v>
      </c>
      <c r="O136" s="83" t="s">
        <v>1102</v>
      </c>
      <c r="P136" s="83" t="s">
        <v>1102</v>
      </c>
      <c r="Q136" s="83" t="s">
        <v>927</v>
      </c>
      <c r="R136" s="83" t="s">
        <v>927</v>
      </c>
      <c r="S136" s="83" t="s">
        <v>1102</v>
      </c>
      <c r="T136" s="83" t="s">
        <v>1016</v>
      </c>
      <c r="U136" s="83" t="s">
        <v>957</v>
      </c>
      <c r="V136" s="83" t="s">
        <v>1102</v>
      </c>
      <c r="W136" s="83" t="s">
        <v>1214</v>
      </c>
      <c r="X136" s="83" t="s">
        <v>1139</v>
      </c>
      <c r="Y136" s="83" t="s">
        <v>1102</v>
      </c>
      <c r="Z136" s="83" t="s">
        <v>1214</v>
      </c>
      <c r="AA136" s="83" t="s">
        <v>1139</v>
      </c>
      <c r="AB136" s="83"/>
      <c r="AC136" s="83"/>
      <c r="AD136" s="83"/>
      <c r="AE136" s="83"/>
      <c r="AF136" s="83"/>
      <c r="AG136" s="83"/>
      <c r="AH136" s="83"/>
      <c r="AI136" s="83"/>
      <c r="AJ136" s="83"/>
    </row>
    <row r="137" spans="1:36" s="124" customFormat="1">
      <c r="A137" s="102">
        <v>2107</v>
      </c>
      <c r="B137" s="84"/>
      <c r="C137" s="84"/>
      <c r="D137" s="84">
        <v>3</v>
      </c>
      <c r="E137" s="208">
        <v>53</v>
      </c>
      <c r="F137" s="208" t="str">
        <f>Entrees!I16</f>
        <v>43</v>
      </c>
      <c r="G137" s="210" t="str">
        <f>Entrees!J16</f>
        <v>HCT</v>
      </c>
      <c r="H137" s="83" t="s">
        <v>1102</v>
      </c>
      <c r="I137" s="83" t="s">
        <v>927</v>
      </c>
      <c r="J137" s="83" t="s">
        <v>927</v>
      </c>
      <c r="K137" s="83" t="s">
        <v>1102</v>
      </c>
      <c r="L137" s="83" t="s">
        <v>927</v>
      </c>
      <c r="M137" s="83" t="s">
        <v>957</v>
      </c>
      <c r="N137" s="83" t="s">
        <v>1102</v>
      </c>
      <c r="O137" s="83" t="s">
        <v>927</v>
      </c>
      <c r="P137" s="83" t="s">
        <v>927</v>
      </c>
      <c r="Q137" s="83" t="s">
        <v>927</v>
      </c>
      <c r="R137" s="83" t="s">
        <v>927</v>
      </c>
      <c r="S137" s="83" t="s">
        <v>927</v>
      </c>
      <c r="T137" s="83" t="s">
        <v>927</v>
      </c>
      <c r="U137" s="83" t="s">
        <v>1102</v>
      </c>
      <c r="V137" s="83" t="s">
        <v>1102</v>
      </c>
      <c r="W137" s="83" t="s">
        <v>927</v>
      </c>
      <c r="X137" s="83" t="s">
        <v>1203</v>
      </c>
      <c r="Y137" s="83" t="s">
        <v>1102</v>
      </c>
      <c r="Z137" s="83" t="s">
        <v>927</v>
      </c>
      <c r="AA137" s="83" t="s">
        <v>1203</v>
      </c>
      <c r="AB137" s="83"/>
      <c r="AC137" s="83"/>
      <c r="AD137" s="83"/>
      <c r="AE137" s="83"/>
      <c r="AF137" s="83"/>
      <c r="AG137" s="83"/>
      <c r="AH137" s="83"/>
      <c r="AI137" s="83"/>
      <c r="AJ137" s="83"/>
    </row>
    <row r="138" spans="1:36" s="124" customFormat="1">
      <c r="A138" s="102">
        <v>2108</v>
      </c>
      <c r="B138" s="84"/>
      <c r="C138" s="84"/>
      <c r="D138" s="84">
        <v>3</v>
      </c>
      <c r="E138" s="208">
        <v>53.5</v>
      </c>
      <c r="F138" s="208" t="str">
        <f>Entrees!I17</f>
        <v>43.5</v>
      </c>
      <c r="G138" s="210" t="str">
        <f>Entrees!J17</f>
        <v>HCB</v>
      </c>
      <c r="H138" s="83" t="s">
        <v>927</v>
      </c>
      <c r="I138" s="83" t="s">
        <v>927</v>
      </c>
      <c r="J138" s="83" t="s">
        <v>1102</v>
      </c>
      <c r="K138" s="83" t="s">
        <v>1102</v>
      </c>
      <c r="L138" s="83" t="s">
        <v>927</v>
      </c>
      <c r="M138" s="83" t="s">
        <v>957</v>
      </c>
      <c r="N138" s="83" t="s">
        <v>1102</v>
      </c>
      <c r="O138" s="83" t="s">
        <v>1139</v>
      </c>
      <c r="P138" s="83" t="s">
        <v>927</v>
      </c>
      <c r="Q138" s="83" t="s">
        <v>1102</v>
      </c>
      <c r="R138" s="83" t="s">
        <v>1053</v>
      </c>
      <c r="S138" s="83" t="s">
        <v>1102</v>
      </c>
      <c r="T138" s="83" t="s">
        <v>927</v>
      </c>
      <c r="U138" s="83" t="s">
        <v>957</v>
      </c>
      <c r="V138" s="83" t="s">
        <v>1102</v>
      </c>
      <c r="W138" s="83" t="s">
        <v>927</v>
      </c>
      <c r="X138" s="83" t="s">
        <v>1139</v>
      </c>
      <c r="Y138" s="83" t="s">
        <v>1102</v>
      </c>
      <c r="Z138" s="83" t="s">
        <v>927</v>
      </c>
      <c r="AA138" s="83" t="s">
        <v>1139</v>
      </c>
      <c r="AB138" s="83"/>
      <c r="AC138" s="83"/>
      <c r="AD138" s="83"/>
      <c r="AE138" s="83"/>
      <c r="AF138" s="83"/>
      <c r="AG138" s="83"/>
      <c r="AH138" s="83"/>
      <c r="AI138" s="83"/>
      <c r="AJ138" s="83"/>
    </row>
    <row r="139" spans="1:36" s="124" customFormat="1">
      <c r="A139" s="102">
        <v>2109</v>
      </c>
      <c r="B139" s="84"/>
      <c r="C139" s="84"/>
      <c r="D139" s="84">
        <v>3</v>
      </c>
      <c r="E139" s="208">
        <v>54</v>
      </c>
      <c r="F139" s="208" t="str">
        <f>Entrees!I18</f>
        <v>44</v>
      </c>
      <c r="G139" s="210" t="str">
        <f>Entrees!J18</f>
        <v>HCB</v>
      </c>
      <c r="H139" s="83" t="s">
        <v>1102</v>
      </c>
      <c r="I139" s="83" t="s">
        <v>1102</v>
      </c>
      <c r="J139" s="83" t="s">
        <v>1102</v>
      </c>
      <c r="K139" s="83" t="s">
        <v>1102</v>
      </c>
      <c r="L139" s="83" t="s">
        <v>927</v>
      </c>
      <c r="M139" s="83" t="s">
        <v>927</v>
      </c>
      <c r="N139" s="83" t="s">
        <v>1016</v>
      </c>
      <c r="O139" s="83" t="s">
        <v>1139</v>
      </c>
      <c r="P139" s="83" t="s">
        <v>1102</v>
      </c>
      <c r="Q139" s="83" t="s">
        <v>1102</v>
      </c>
      <c r="R139" s="83" t="s">
        <v>957</v>
      </c>
      <c r="S139" s="83" t="s">
        <v>1139</v>
      </c>
      <c r="T139" s="83" t="s">
        <v>927</v>
      </c>
      <c r="U139" s="83" t="s">
        <v>1102</v>
      </c>
      <c r="V139" s="83" t="s">
        <v>1139</v>
      </c>
      <c r="W139" s="83" t="s">
        <v>1214</v>
      </c>
      <c r="X139" s="83" t="s">
        <v>1139</v>
      </c>
      <c r="Y139" s="83" t="s">
        <v>1139</v>
      </c>
      <c r="Z139" s="83" t="s">
        <v>1214</v>
      </c>
      <c r="AA139" s="83" t="s">
        <v>1139</v>
      </c>
      <c r="AB139" s="83"/>
      <c r="AC139" s="83"/>
      <c r="AD139" s="83"/>
      <c r="AE139" s="83"/>
      <c r="AF139" s="83"/>
      <c r="AG139" s="83"/>
      <c r="AH139" s="83"/>
      <c r="AI139" s="83"/>
      <c r="AJ139" s="83"/>
    </row>
    <row r="140" spans="1:36" s="124" customFormat="1">
      <c r="A140" s="102">
        <v>2110</v>
      </c>
      <c r="B140" s="84"/>
      <c r="C140" s="84"/>
      <c r="D140" s="84">
        <v>3</v>
      </c>
      <c r="E140" s="208">
        <v>54.5</v>
      </c>
      <c r="F140" s="208" t="str">
        <f>Entrees!I19</f>
        <v>44.5</v>
      </c>
      <c r="G140" s="210" t="str">
        <f>Entrees!J19</f>
        <v>HCB</v>
      </c>
      <c r="H140" s="83" t="s">
        <v>1214</v>
      </c>
      <c r="I140" s="83" t="s">
        <v>927</v>
      </c>
      <c r="J140" s="83" t="s">
        <v>927</v>
      </c>
      <c r="K140" s="83" t="s">
        <v>927</v>
      </c>
      <c r="L140" s="83" t="s">
        <v>1016</v>
      </c>
      <c r="M140" s="83" t="s">
        <v>927</v>
      </c>
      <c r="N140" s="83" t="s">
        <v>927</v>
      </c>
      <c r="O140" s="83" t="s">
        <v>1102</v>
      </c>
      <c r="P140" s="83" t="s">
        <v>927</v>
      </c>
      <c r="Q140" s="83" t="s">
        <v>1102</v>
      </c>
      <c r="R140" s="83" t="s">
        <v>1102</v>
      </c>
      <c r="S140" s="83" t="s">
        <v>1102</v>
      </c>
      <c r="T140" s="83" t="s">
        <v>1102</v>
      </c>
      <c r="U140" s="83" t="s">
        <v>1102</v>
      </c>
      <c r="V140" s="83" t="s">
        <v>927</v>
      </c>
      <c r="W140" s="83" t="s">
        <v>1139</v>
      </c>
      <c r="X140" s="83" t="s">
        <v>1139</v>
      </c>
      <c r="Y140" s="83" t="s">
        <v>927</v>
      </c>
      <c r="Z140" s="83" t="s">
        <v>1139</v>
      </c>
      <c r="AA140" s="83" t="s">
        <v>1139</v>
      </c>
      <c r="AB140" s="83"/>
      <c r="AC140" s="83"/>
      <c r="AD140" s="83"/>
      <c r="AE140" s="83"/>
      <c r="AF140" s="83"/>
      <c r="AG140" s="83"/>
      <c r="AH140" s="83"/>
      <c r="AI140" s="83"/>
      <c r="AJ140" s="83"/>
    </row>
    <row r="141" spans="1:36" s="124" customFormat="1">
      <c r="A141" s="102">
        <v>2111</v>
      </c>
      <c r="B141" s="84"/>
      <c r="C141" s="84"/>
      <c r="D141" s="84">
        <v>3</v>
      </c>
      <c r="E141" s="208">
        <v>55</v>
      </c>
      <c r="F141" s="208" t="str">
        <f>Entrees!I20</f>
        <v>45</v>
      </c>
      <c r="G141" s="210" t="str">
        <f>Entrees!J20</f>
        <v>HCB</v>
      </c>
      <c r="H141" s="83" t="s">
        <v>957</v>
      </c>
      <c r="I141" s="83" t="s">
        <v>957</v>
      </c>
      <c r="J141" s="83" t="s">
        <v>1102</v>
      </c>
      <c r="K141" s="83" t="s">
        <v>1102</v>
      </c>
      <c r="L141" s="83" t="s">
        <v>1445</v>
      </c>
      <c r="M141" s="83" t="s">
        <v>927</v>
      </c>
      <c r="N141" s="83" t="s">
        <v>927</v>
      </c>
      <c r="O141" s="83" t="s">
        <v>920</v>
      </c>
      <c r="P141" s="83" t="s">
        <v>927</v>
      </c>
      <c r="Q141" s="83" t="s">
        <v>1102</v>
      </c>
      <c r="R141" s="83" t="s">
        <v>927</v>
      </c>
      <c r="S141" s="83" t="s">
        <v>1102</v>
      </c>
      <c r="T141" s="83" t="s">
        <v>927</v>
      </c>
      <c r="U141" s="83" t="s">
        <v>1102</v>
      </c>
      <c r="V141" s="83" t="s">
        <v>927</v>
      </c>
      <c r="W141" s="83" t="s">
        <v>1214</v>
      </c>
      <c r="X141" s="83" t="s">
        <v>1139</v>
      </c>
      <c r="Y141" s="83" t="s">
        <v>927</v>
      </c>
      <c r="Z141" s="83" t="s">
        <v>1214</v>
      </c>
      <c r="AA141" s="83" t="s">
        <v>1139</v>
      </c>
      <c r="AB141" s="83"/>
      <c r="AC141" s="83"/>
      <c r="AD141" s="83"/>
      <c r="AE141" s="83"/>
      <c r="AF141" s="83"/>
      <c r="AG141" s="83"/>
      <c r="AH141" s="83"/>
      <c r="AI141" s="83"/>
      <c r="AJ141" s="83"/>
    </row>
    <row r="142" spans="1:36" s="124" customFormat="1">
      <c r="A142" s="102">
        <v>2112</v>
      </c>
      <c r="B142" s="84"/>
      <c r="C142" s="84"/>
      <c r="D142" s="84">
        <v>3</v>
      </c>
      <c r="E142" s="208">
        <v>55.5</v>
      </c>
      <c r="F142" s="208" t="str">
        <f>Entrees!I21</f>
        <v>45.5</v>
      </c>
      <c r="G142" s="210" t="str">
        <f>Entrees!J21</f>
        <v>HCB</v>
      </c>
      <c r="H142" s="83" t="s">
        <v>957</v>
      </c>
      <c r="I142" s="83" t="s">
        <v>1053</v>
      </c>
      <c r="J142" s="83" t="s">
        <v>927</v>
      </c>
      <c r="K142" s="83" t="s">
        <v>927</v>
      </c>
      <c r="L142" s="83" t="s">
        <v>1445</v>
      </c>
      <c r="M142" s="83" t="s">
        <v>927</v>
      </c>
      <c r="N142" s="83" t="s">
        <v>1102</v>
      </c>
      <c r="O142" s="83" t="s">
        <v>1139</v>
      </c>
      <c r="P142" s="83" t="s">
        <v>1139</v>
      </c>
      <c r="Q142" s="83" t="s">
        <v>927</v>
      </c>
      <c r="R142" s="83" t="s">
        <v>1016</v>
      </c>
      <c r="S142" s="83" t="s">
        <v>927</v>
      </c>
      <c r="T142" s="83" t="s">
        <v>1016</v>
      </c>
      <c r="U142" s="83" t="s">
        <v>1102</v>
      </c>
      <c r="V142" s="83" t="s">
        <v>1102</v>
      </c>
      <c r="W142" s="83" t="s">
        <v>920</v>
      </c>
      <c r="X142" s="83" t="s">
        <v>1139</v>
      </c>
      <c r="Y142" s="83" t="s">
        <v>1102</v>
      </c>
      <c r="Z142" s="83" t="s">
        <v>920</v>
      </c>
      <c r="AA142" s="83" t="s">
        <v>1139</v>
      </c>
      <c r="AB142" s="83"/>
      <c r="AC142" s="83"/>
      <c r="AD142" s="83"/>
      <c r="AE142" s="83"/>
      <c r="AF142" s="83"/>
      <c r="AG142" s="83"/>
      <c r="AH142" s="83"/>
      <c r="AI142" s="83"/>
      <c r="AJ142" s="83"/>
    </row>
    <row r="143" spans="1:36" s="124" customFormat="1">
      <c r="A143" s="102">
        <v>2113</v>
      </c>
      <c r="B143" s="84"/>
      <c r="C143" s="84"/>
      <c r="D143" s="84">
        <v>3</v>
      </c>
      <c r="E143" s="208">
        <v>56</v>
      </c>
      <c r="F143" s="208" t="str">
        <f>Entrees!I22</f>
        <v>46</v>
      </c>
      <c r="G143" s="210" t="str">
        <f>Entrees!J22</f>
        <v>HCB</v>
      </c>
      <c r="H143" s="83" t="s">
        <v>1102</v>
      </c>
      <c r="I143" s="83" t="s">
        <v>1053</v>
      </c>
      <c r="J143" s="83" t="s">
        <v>1203</v>
      </c>
      <c r="K143" s="83" t="s">
        <v>927</v>
      </c>
      <c r="L143" s="83" t="s">
        <v>1445</v>
      </c>
      <c r="M143" s="83" t="s">
        <v>957</v>
      </c>
      <c r="N143" s="83" t="s">
        <v>927</v>
      </c>
      <c r="O143" s="83" t="s">
        <v>1102</v>
      </c>
      <c r="P143" s="83" t="s">
        <v>927</v>
      </c>
      <c r="Q143" s="83" t="s">
        <v>927</v>
      </c>
      <c r="R143" s="83" t="s">
        <v>1102</v>
      </c>
      <c r="S143" s="83" t="s">
        <v>927</v>
      </c>
      <c r="T143" s="83" t="s">
        <v>1016</v>
      </c>
      <c r="U143" s="83" t="s">
        <v>1214</v>
      </c>
      <c r="V143" s="83" t="s">
        <v>927</v>
      </c>
      <c r="W143" s="83" t="s">
        <v>957</v>
      </c>
      <c r="X143" s="83" t="s">
        <v>1139</v>
      </c>
      <c r="Y143" s="83" t="s">
        <v>927</v>
      </c>
      <c r="Z143" s="83" t="s">
        <v>957</v>
      </c>
      <c r="AA143" s="83" t="s">
        <v>1139</v>
      </c>
      <c r="AB143" s="83"/>
      <c r="AC143" s="83"/>
      <c r="AD143" s="83"/>
      <c r="AE143" s="83"/>
      <c r="AF143" s="83"/>
      <c r="AG143" s="83"/>
      <c r="AH143" s="83"/>
      <c r="AI143" s="83"/>
      <c r="AJ143" s="83"/>
    </row>
    <row r="144" spans="1:36" s="124" customFormat="1">
      <c r="A144" s="102">
        <v>2114</v>
      </c>
      <c r="B144" s="84"/>
      <c r="C144" s="84"/>
      <c r="D144" s="84">
        <v>3</v>
      </c>
      <c r="E144" s="208">
        <v>56.5</v>
      </c>
      <c r="F144" s="208" t="str">
        <f>Entrees!I23</f>
        <v>46.5</v>
      </c>
      <c r="G144" s="210" t="str">
        <f>Entrees!J23</f>
        <v>HCB</v>
      </c>
      <c r="H144" s="83" t="s">
        <v>1016</v>
      </c>
      <c r="I144" s="83" t="s">
        <v>1053</v>
      </c>
      <c r="J144" s="83" t="s">
        <v>927</v>
      </c>
      <c r="K144" s="83" t="s">
        <v>1102</v>
      </c>
      <c r="L144" s="83" t="s">
        <v>1214</v>
      </c>
      <c r="M144" s="83" t="s">
        <v>957</v>
      </c>
      <c r="N144" s="83" t="s">
        <v>927</v>
      </c>
      <c r="O144" s="83" t="s">
        <v>927</v>
      </c>
      <c r="P144" s="83" t="s">
        <v>1016</v>
      </c>
      <c r="Q144" s="83" t="s">
        <v>1102</v>
      </c>
      <c r="R144" s="83" t="s">
        <v>927</v>
      </c>
      <c r="S144" s="83" t="s">
        <v>1102</v>
      </c>
      <c r="T144" s="83" t="s">
        <v>927</v>
      </c>
      <c r="U144" s="83" t="s">
        <v>1016</v>
      </c>
      <c r="V144" s="83" t="s">
        <v>1102</v>
      </c>
      <c r="W144" s="83" t="s">
        <v>957</v>
      </c>
      <c r="X144" s="83" t="s">
        <v>1139</v>
      </c>
      <c r="Y144" s="83" t="s">
        <v>1102</v>
      </c>
      <c r="Z144" s="83" t="s">
        <v>957</v>
      </c>
      <c r="AA144" s="83" t="s">
        <v>1139</v>
      </c>
      <c r="AB144" s="83"/>
      <c r="AC144" s="83"/>
      <c r="AD144" s="83"/>
      <c r="AE144" s="83"/>
      <c r="AF144" s="83"/>
      <c r="AG144" s="83"/>
      <c r="AH144" s="83"/>
      <c r="AI144" s="83"/>
      <c r="AJ144" s="83"/>
    </row>
    <row r="145" spans="1:36" s="124" customFormat="1">
      <c r="A145" s="102">
        <v>2115</v>
      </c>
      <c r="B145" s="84"/>
      <c r="C145" s="84"/>
      <c r="D145" s="84">
        <v>3</v>
      </c>
      <c r="E145" s="208">
        <v>57</v>
      </c>
      <c r="F145" s="208" t="str">
        <f>Entrees!I24</f>
        <v>47</v>
      </c>
      <c r="G145" s="210" t="str">
        <f>Entrees!J24</f>
        <v>HCB</v>
      </c>
      <c r="H145" s="83" t="s">
        <v>957</v>
      </c>
      <c r="I145" s="83" t="s">
        <v>1053</v>
      </c>
      <c r="J145" s="83" t="s">
        <v>1102</v>
      </c>
      <c r="K145" s="83" t="s">
        <v>927</v>
      </c>
      <c r="L145" s="83" t="s">
        <v>957</v>
      </c>
      <c r="M145" s="83" t="s">
        <v>957</v>
      </c>
      <c r="N145" s="83" t="s">
        <v>927</v>
      </c>
      <c r="O145" s="83" t="s">
        <v>1139</v>
      </c>
      <c r="P145" s="83" t="s">
        <v>1016</v>
      </c>
      <c r="Q145" s="83" t="s">
        <v>1102</v>
      </c>
      <c r="R145" s="83" t="s">
        <v>1102</v>
      </c>
      <c r="S145" s="83" t="s">
        <v>1102</v>
      </c>
      <c r="T145" s="83" t="s">
        <v>1102</v>
      </c>
      <c r="U145" s="83" t="s">
        <v>1016</v>
      </c>
      <c r="V145" s="83" t="s">
        <v>1102</v>
      </c>
      <c r="W145" s="83" t="s">
        <v>1102</v>
      </c>
      <c r="X145" s="83" t="s">
        <v>1139</v>
      </c>
      <c r="Y145" s="83" t="s">
        <v>1102</v>
      </c>
      <c r="Z145" s="83" t="s">
        <v>1102</v>
      </c>
      <c r="AA145" s="83" t="s">
        <v>1139</v>
      </c>
      <c r="AB145" s="83"/>
      <c r="AC145" s="83"/>
      <c r="AD145" s="83"/>
      <c r="AE145" s="83"/>
      <c r="AF145" s="83"/>
      <c r="AG145" s="83"/>
      <c r="AH145" s="83"/>
      <c r="AI145" s="83"/>
      <c r="AJ145" s="83"/>
    </row>
    <row r="146" spans="1:36" s="124" customFormat="1">
      <c r="A146" s="102">
        <v>2116</v>
      </c>
      <c r="B146" s="84"/>
      <c r="C146" s="84"/>
      <c r="D146" s="84">
        <v>3</v>
      </c>
      <c r="E146" s="208">
        <v>57.5</v>
      </c>
      <c r="F146" s="208" t="str">
        <f>Entrees!I25</f>
        <v>47.5</v>
      </c>
      <c r="G146" s="210" t="str">
        <f>Entrees!J25</f>
        <v>HCB</v>
      </c>
      <c r="H146" s="83" t="s">
        <v>1102</v>
      </c>
      <c r="I146" s="83" t="s">
        <v>1053</v>
      </c>
      <c r="J146" s="83" t="s">
        <v>1102</v>
      </c>
      <c r="K146" s="83" t="s">
        <v>927</v>
      </c>
      <c r="L146" s="83" t="s">
        <v>957</v>
      </c>
      <c r="M146" s="83" t="s">
        <v>927</v>
      </c>
      <c r="N146" s="83" t="s">
        <v>927</v>
      </c>
      <c r="O146" s="83" t="s">
        <v>927</v>
      </c>
      <c r="P146" s="83" t="s">
        <v>927</v>
      </c>
      <c r="Q146" s="83" t="s">
        <v>927</v>
      </c>
      <c r="R146" s="83" t="s">
        <v>1102</v>
      </c>
      <c r="S146" s="83" t="s">
        <v>1102</v>
      </c>
      <c r="T146" s="83" t="s">
        <v>1016</v>
      </c>
      <c r="U146" s="83" t="s">
        <v>1102</v>
      </c>
      <c r="V146" s="83" t="s">
        <v>957</v>
      </c>
      <c r="W146" s="83" t="s">
        <v>1102</v>
      </c>
      <c r="X146" s="83" t="s">
        <v>1139</v>
      </c>
      <c r="Y146" s="83" t="s">
        <v>957</v>
      </c>
      <c r="Z146" s="83" t="s">
        <v>1102</v>
      </c>
      <c r="AA146" s="83" t="s">
        <v>1139</v>
      </c>
      <c r="AB146" s="83"/>
      <c r="AC146" s="83"/>
      <c r="AD146" s="83"/>
      <c r="AE146" s="83"/>
      <c r="AF146" s="83"/>
      <c r="AG146" s="83"/>
      <c r="AH146" s="83"/>
      <c r="AI146" s="83"/>
      <c r="AJ146" s="83"/>
    </row>
    <row r="147" spans="1:36" s="124" customFormat="1">
      <c r="A147" s="102">
        <v>2117</v>
      </c>
      <c r="B147" s="84"/>
      <c r="C147" s="84"/>
      <c r="D147" s="84">
        <v>3</v>
      </c>
      <c r="E147" s="208">
        <v>58</v>
      </c>
      <c r="F147" s="208" t="str">
        <f>Entrees!I26</f>
        <v>48</v>
      </c>
      <c r="G147" s="210" t="str">
        <f>Entrees!J26</f>
        <v>HCB</v>
      </c>
      <c r="H147" s="83" t="s">
        <v>927</v>
      </c>
      <c r="I147" s="83" t="s">
        <v>1053</v>
      </c>
      <c r="J147" s="83" t="s">
        <v>927</v>
      </c>
      <c r="K147" s="83" t="s">
        <v>1214</v>
      </c>
      <c r="L147" s="83" t="s">
        <v>927</v>
      </c>
      <c r="M147" s="83" t="s">
        <v>927</v>
      </c>
      <c r="N147" s="83" t="s">
        <v>1102</v>
      </c>
      <c r="O147" s="83" t="s">
        <v>1102</v>
      </c>
      <c r="P147" s="83" t="s">
        <v>927</v>
      </c>
      <c r="Q147" s="83" t="s">
        <v>1102</v>
      </c>
      <c r="R147" s="83" t="s">
        <v>1102</v>
      </c>
      <c r="S147" s="83" t="s">
        <v>1102</v>
      </c>
      <c r="T147" s="83" t="s">
        <v>1016</v>
      </c>
      <c r="U147" s="83" t="s">
        <v>1214</v>
      </c>
      <c r="V147" s="83" t="s">
        <v>1102</v>
      </c>
      <c r="W147" s="83" t="s">
        <v>927</v>
      </c>
      <c r="X147" s="83" t="s">
        <v>1139</v>
      </c>
      <c r="Y147" s="83" t="s">
        <v>1102</v>
      </c>
      <c r="Z147" s="83" t="s">
        <v>927</v>
      </c>
      <c r="AA147" s="83" t="s">
        <v>1139</v>
      </c>
      <c r="AB147" s="83"/>
      <c r="AC147" s="83"/>
      <c r="AD147" s="83"/>
      <c r="AE147" s="83"/>
      <c r="AF147" s="83"/>
      <c r="AG147" s="83"/>
      <c r="AH147" s="83"/>
      <c r="AI147" s="83"/>
      <c r="AJ147" s="83"/>
    </row>
    <row r="148" spans="1:36" s="124" customFormat="1">
      <c r="A148" s="102">
        <v>2118</v>
      </c>
      <c r="B148" s="84"/>
      <c r="C148" s="84"/>
      <c r="D148" s="84">
        <v>3</v>
      </c>
      <c r="E148" s="208">
        <v>58.5</v>
      </c>
      <c r="F148" s="208" t="str">
        <f>Entrees!I27</f>
        <v>48.5</v>
      </c>
      <c r="G148" s="210" t="str">
        <f>Entrees!J27</f>
        <v>HCB</v>
      </c>
      <c r="H148" s="83" t="s">
        <v>927</v>
      </c>
      <c r="I148" s="83" t="s">
        <v>1053</v>
      </c>
      <c r="J148" s="83" t="s">
        <v>1102</v>
      </c>
      <c r="K148" s="83" t="s">
        <v>927</v>
      </c>
      <c r="L148" s="83" t="s">
        <v>927</v>
      </c>
      <c r="M148" s="83" t="s">
        <v>927</v>
      </c>
      <c r="N148" s="83" t="s">
        <v>927</v>
      </c>
      <c r="O148" s="83" t="s">
        <v>927</v>
      </c>
      <c r="P148" s="83" t="s">
        <v>927</v>
      </c>
      <c r="Q148" s="83" t="s">
        <v>1102</v>
      </c>
      <c r="R148" s="83" t="s">
        <v>927</v>
      </c>
      <c r="S148" s="83" t="s">
        <v>1102</v>
      </c>
      <c r="T148" s="83" t="s">
        <v>1102</v>
      </c>
      <c r="U148" s="83" t="s">
        <v>1214</v>
      </c>
      <c r="V148" s="83" t="s">
        <v>1102</v>
      </c>
      <c r="W148" s="83" t="s">
        <v>1102</v>
      </c>
      <c r="X148" s="83" t="s">
        <v>1139</v>
      </c>
      <c r="Y148" s="83" t="s">
        <v>1102</v>
      </c>
      <c r="Z148" s="83" t="s">
        <v>1102</v>
      </c>
      <c r="AA148" s="83" t="s">
        <v>1139</v>
      </c>
      <c r="AB148" s="83"/>
      <c r="AC148" s="83"/>
      <c r="AD148" s="83"/>
      <c r="AE148" s="83"/>
      <c r="AF148" s="83"/>
      <c r="AG148" s="83"/>
      <c r="AH148" s="83"/>
      <c r="AI148" s="83"/>
      <c r="AJ148" s="83"/>
    </row>
    <row r="149" spans="1:36" s="124" customFormat="1">
      <c r="A149" s="102">
        <v>2119</v>
      </c>
      <c r="B149" s="84"/>
      <c r="C149" s="84"/>
      <c r="D149" s="84">
        <v>3</v>
      </c>
      <c r="E149" s="208">
        <v>59</v>
      </c>
      <c r="F149" s="208" t="str">
        <f>Entrees!I28</f>
        <v>49</v>
      </c>
      <c r="G149" s="210" t="str">
        <f>Entrees!J28</f>
        <v>HCB</v>
      </c>
      <c r="H149" s="83" t="s">
        <v>927</v>
      </c>
      <c r="I149" s="83" t="s">
        <v>1053</v>
      </c>
      <c r="J149" s="83" t="s">
        <v>1102</v>
      </c>
      <c r="K149" s="83" t="s">
        <v>927</v>
      </c>
      <c r="L149" s="83" t="s">
        <v>927</v>
      </c>
      <c r="M149" s="83" t="s">
        <v>927</v>
      </c>
      <c r="N149" s="83" t="s">
        <v>927</v>
      </c>
      <c r="O149" s="83" t="s">
        <v>927</v>
      </c>
      <c r="P149" s="83" t="s">
        <v>1102</v>
      </c>
      <c r="Q149" s="83" t="s">
        <v>1102</v>
      </c>
      <c r="R149" s="83" t="s">
        <v>1102</v>
      </c>
      <c r="S149" s="83" t="s">
        <v>1102</v>
      </c>
      <c r="T149" s="83" t="s">
        <v>1016</v>
      </c>
      <c r="U149" s="83" t="s">
        <v>1102</v>
      </c>
      <c r="V149" s="83" t="s">
        <v>1102</v>
      </c>
      <c r="W149" s="83" t="s">
        <v>1214</v>
      </c>
      <c r="X149" s="83" t="s">
        <v>1139</v>
      </c>
      <c r="Y149" s="83" t="s">
        <v>1102</v>
      </c>
      <c r="Z149" s="83" t="s">
        <v>1214</v>
      </c>
      <c r="AA149" s="83" t="s">
        <v>1139</v>
      </c>
      <c r="AB149" s="83"/>
      <c r="AC149" s="83"/>
      <c r="AD149" s="83"/>
      <c r="AE149" s="83"/>
      <c r="AF149" s="83"/>
      <c r="AG149" s="83"/>
      <c r="AH149" s="83"/>
      <c r="AI149" s="83"/>
      <c r="AJ149" s="83"/>
    </row>
    <row r="150" spans="1:36" s="124" customFormat="1">
      <c r="A150" s="102">
        <v>2120</v>
      </c>
      <c r="B150" s="84"/>
      <c r="C150" s="84"/>
      <c r="D150" s="84">
        <v>3</v>
      </c>
      <c r="E150" s="208">
        <v>59.5</v>
      </c>
      <c r="F150" s="208" t="str">
        <f>Entrees!I29</f>
        <v>49.5</v>
      </c>
      <c r="G150" s="210" t="str">
        <f>Entrees!J29</f>
        <v>HCB</v>
      </c>
      <c r="H150" s="83" t="s">
        <v>927</v>
      </c>
      <c r="I150" s="83" t="s">
        <v>1053</v>
      </c>
      <c r="J150" s="83" t="s">
        <v>1102</v>
      </c>
      <c r="K150" s="83" t="s">
        <v>1102</v>
      </c>
      <c r="L150" s="83" t="s">
        <v>927</v>
      </c>
      <c r="M150" s="83" t="s">
        <v>927</v>
      </c>
      <c r="N150" s="83" t="s">
        <v>927</v>
      </c>
      <c r="O150" s="83" t="s">
        <v>927</v>
      </c>
      <c r="P150" s="83" t="s">
        <v>927</v>
      </c>
      <c r="Q150" s="83" t="s">
        <v>1102</v>
      </c>
      <c r="R150" s="83" t="s">
        <v>1102</v>
      </c>
      <c r="S150" s="83" t="s">
        <v>1102</v>
      </c>
      <c r="T150" s="83" t="s">
        <v>1016</v>
      </c>
      <c r="U150" s="83" t="s">
        <v>1102</v>
      </c>
      <c r="V150" s="83" t="s">
        <v>957</v>
      </c>
      <c r="W150" s="83" t="s">
        <v>1214</v>
      </c>
      <c r="X150" s="83" t="s">
        <v>1139</v>
      </c>
      <c r="Y150" s="83" t="s">
        <v>957</v>
      </c>
      <c r="Z150" s="83" t="s">
        <v>1214</v>
      </c>
      <c r="AA150" s="83" t="s">
        <v>1139</v>
      </c>
      <c r="AB150" s="83"/>
      <c r="AC150" s="83"/>
      <c r="AD150" s="83"/>
      <c r="AE150" s="83"/>
      <c r="AF150" s="83"/>
      <c r="AG150" s="83"/>
      <c r="AH150" s="83"/>
      <c r="AI150" s="83"/>
      <c r="AJ150" s="83"/>
    </row>
    <row r="151" spans="1:36" s="124" customFormat="1">
      <c r="A151" s="102">
        <v>2121</v>
      </c>
      <c r="B151" s="84"/>
      <c r="C151" s="84"/>
      <c r="D151" s="84">
        <v>3</v>
      </c>
      <c r="E151" s="208">
        <v>60</v>
      </c>
      <c r="F151" s="208" t="str">
        <f>Entrees!K10</f>
        <v>50</v>
      </c>
      <c r="G151" s="210" t="str">
        <f>Entrees!L10</f>
        <v>HCB</v>
      </c>
      <c r="H151" s="83" t="s">
        <v>1139</v>
      </c>
      <c r="I151" s="83" t="s">
        <v>957</v>
      </c>
      <c r="J151" s="83" t="s">
        <v>927</v>
      </c>
      <c r="K151" s="83" t="s">
        <v>927</v>
      </c>
      <c r="L151" s="83" t="s">
        <v>957</v>
      </c>
      <c r="M151" s="83" t="s">
        <v>957</v>
      </c>
      <c r="N151" s="83" t="s">
        <v>927</v>
      </c>
      <c r="O151" s="83" t="s">
        <v>927</v>
      </c>
      <c r="P151" s="83" t="s">
        <v>927</v>
      </c>
      <c r="Q151" s="83" t="s">
        <v>1102</v>
      </c>
      <c r="R151" s="83" t="s">
        <v>1102</v>
      </c>
      <c r="S151" s="83" t="s">
        <v>1102</v>
      </c>
      <c r="T151" s="83" t="s">
        <v>1016</v>
      </c>
      <c r="U151" s="83" t="s">
        <v>1139</v>
      </c>
      <c r="V151" s="83" t="s">
        <v>1139</v>
      </c>
      <c r="W151" s="83" t="s">
        <v>1214</v>
      </c>
      <c r="X151" s="83" t="s">
        <v>1139</v>
      </c>
      <c r="Y151" s="83" t="s">
        <v>1139</v>
      </c>
      <c r="Z151" s="83" t="s">
        <v>1214</v>
      </c>
      <c r="AA151" s="83" t="s">
        <v>1139</v>
      </c>
      <c r="AB151" s="83"/>
      <c r="AC151" s="83"/>
      <c r="AD151" s="83"/>
      <c r="AE151" s="83"/>
      <c r="AF151" s="83"/>
      <c r="AG151" s="83"/>
      <c r="AH151" s="83"/>
      <c r="AI151" s="83"/>
      <c r="AJ151" s="83"/>
    </row>
    <row r="152" spans="1:36" s="124" customFormat="1">
      <c r="A152" s="102">
        <v>2122</v>
      </c>
      <c r="B152" s="84"/>
      <c r="C152" s="84"/>
      <c r="D152" s="84">
        <v>3</v>
      </c>
      <c r="E152" s="208">
        <v>60.5</v>
      </c>
      <c r="F152" s="208" t="str">
        <f>Entrees!K11</f>
        <v>50.5</v>
      </c>
      <c r="G152" s="210" t="str">
        <f>Entrees!L11</f>
        <v>HCB</v>
      </c>
      <c r="H152" s="83" t="s">
        <v>927</v>
      </c>
      <c r="I152" s="83" t="s">
        <v>957</v>
      </c>
      <c r="J152" s="83" t="s">
        <v>1102</v>
      </c>
      <c r="K152" s="83" t="s">
        <v>1102</v>
      </c>
      <c r="L152" s="83" t="s">
        <v>1102</v>
      </c>
      <c r="M152" s="83" t="s">
        <v>1102</v>
      </c>
      <c r="N152" s="83" t="s">
        <v>1102</v>
      </c>
      <c r="O152" s="83" t="s">
        <v>1102</v>
      </c>
      <c r="P152" s="83" t="s">
        <v>927</v>
      </c>
      <c r="Q152" s="83" t="s">
        <v>1102</v>
      </c>
      <c r="R152" s="83" t="s">
        <v>927</v>
      </c>
      <c r="S152" s="83" t="s">
        <v>1102</v>
      </c>
      <c r="T152" s="83" t="s">
        <v>927</v>
      </c>
      <c r="U152" s="83" t="s">
        <v>1139</v>
      </c>
      <c r="V152" s="83" t="s">
        <v>957</v>
      </c>
      <c r="W152" s="83" t="s">
        <v>1214</v>
      </c>
      <c r="X152" s="83" t="s">
        <v>1139</v>
      </c>
      <c r="Y152" s="83" t="s">
        <v>957</v>
      </c>
      <c r="Z152" s="83" t="s">
        <v>1214</v>
      </c>
      <c r="AA152" s="83" t="s">
        <v>1139</v>
      </c>
      <c r="AB152" s="83"/>
      <c r="AC152" s="83"/>
      <c r="AD152" s="83"/>
      <c r="AE152" s="83"/>
      <c r="AF152" s="83"/>
      <c r="AG152" s="83"/>
      <c r="AH152" s="83"/>
      <c r="AI152" s="83"/>
      <c r="AJ152" s="83"/>
    </row>
    <row r="153" spans="1:36" s="124" customFormat="1">
      <c r="A153" s="102">
        <v>2123</v>
      </c>
      <c r="B153" s="84"/>
      <c r="C153" s="84"/>
      <c r="D153" s="84">
        <v>3</v>
      </c>
      <c r="E153" s="208">
        <v>61</v>
      </c>
      <c r="F153" s="208" t="str">
        <f>Entrees!K12</f>
        <v>51</v>
      </c>
      <c r="G153" s="210" t="str">
        <f>Entrees!L12</f>
        <v>RC</v>
      </c>
      <c r="H153" s="83" t="s">
        <v>957</v>
      </c>
      <c r="I153" s="83" t="s">
        <v>1102</v>
      </c>
      <c r="J153" s="83" t="s">
        <v>1102</v>
      </c>
      <c r="K153" s="83" t="s">
        <v>927</v>
      </c>
      <c r="L153" s="83" t="s">
        <v>927</v>
      </c>
      <c r="M153" s="83" t="s">
        <v>927</v>
      </c>
      <c r="N153" s="83" t="s">
        <v>927</v>
      </c>
      <c r="O153" s="83" t="s">
        <v>1102</v>
      </c>
      <c r="P153" s="83" t="s">
        <v>1102</v>
      </c>
      <c r="Q153" s="83" t="s">
        <v>1102</v>
      </c>
      <c r="R153" s="83" t="s">
        <v>927</v>
      </c>
      <c r="S153" s="83" t="s">
        <v>927</v>
      </c>
      <c r="T153" s="83" t="s">
        <v>1016</v>
      </c>
      <c r="U153" s="83" t="s">
        <v>1214</v>
      </c>
      <c r="V153" s="83" t="s">
        <v>1139</v>
      </c>
      <c r="W153" s="83" t="s">
        <v>927</v>
      </c>
      <c r="X153" s="83" t="s">
        <v>927</v>
      </c>
      <c r="Y153" s="83" t="s">
        <v>1139</v>
      </c>
      <c r="Z153" s="83" t="s">
        <v>927</v>
      </c>
      <c r="AA153" s="83" t="s">
        <v>927</v>
      </c>
      <c r="AB153" s="83"/>
      <c r="AC153" s="83"/>
      <c r="AD153" s="83"/>
      <c r="AE153" s="83"/>
      <c r="AF153" s="83"/>
      <c r="AG153" s="83"/>
      <c r="AH153" s="83"/>
      <c r="AI153" s="83"/>
      <c r="AJ153" s="83"/>
    </row>
    <row r="154" spans="1:36" s="124" customFormat="1">
      <c r="A154" s="102">
        <v>2124</v>
      </c>
      <c r="B154" s="84"/>
      <c r="C154" s="84"/>
      <c r="D154" s="84">
        <v>3</v>
      </c>
      <c r="E154" s="208">
        <v>61.5</v>
      </c>
      <c r="F154" s="208" t="str">
        <f>Entrees!K13</f>
        <v>51.5</v>
      </c>
      <c r="G154" s="210" t="str">
        <f>Entrees!L13</f>
        <v>HCB</v>
      </c>
      <c r="H154" s="83" t="s">
        <v>927</v>
      </c>
      <c r="I154" s="83" t="s">
        <v>1102</v>
      </c>
      <c r="J154" s="83" t="s">
        <v>927</v>
      </c>
      <c r="K154" s="83" t="s">
        <v>1203</v>
      </c>
      <c r="L154" s="83" t="s">
        <v>957</v>
      </c>
      <c r="M154" s="83" t="s">
        <v>927</v>
      </c>
      <c r="N154" s="83" t="s">
        <v>1102</v>
      </c>
      <c r="O154" s="83" t="s">
        <v>927</v>
      </c>
      <c r="P154" s="83" t="s">
        <v>927</v>
      </c>
      <c r="Q154" s="83" t="s">
        <v>1102</v>
      </c>
      <c r="R154" s="83" t="s">
        <v>1102</v>
      </c>
      <c r="S154" s="83" t="s">
        <v>927</v>
      </c>
      <c r="T154" s="83" t="s">
        <v>927</v>
      </c>
      <c r="U154" s="83" t="s">
        <v>1214</v>
      </c>
      <c r="V154" s="83" t="s">
        <v>927</v>
      </c>
      <c r="W154" s="83" t="s">
        <v>927</v>
      </c>
      <c r="X154" s="83" t="s">
        <v>1139</v>
      </c>
      <c r="Y154" s="83" t="s">
        <v>927</v>
      </c>
      <c r="Z154" s="83" t="s">
        <v>927</v>
      </c>
      <c r="AA154" s="83" t="s">
        <v>1139</v>
      </c>
      <c r="AB154" s="83"/>
      <c r="AC154" s="83"/>
      <c r="AD154" s="83"/>
      <c r="AE154" s="83"/>
      <c r="AF154" s="83"/>
      <c r="AG154" s="83"/>
      <c r="AH154" s="83"/>
      <c r="AI154" s="83"/>
      <c r="AJ154" s="83"/>
    </row>
    <row r="155" spans="1:36" s="124" customFormat="1">
      <c r="A155" s="102">
        <v>2125</v>
      </c>
      <c r="B155" s="84"/>
      <c r="C155" s="84"/>
      <c r="D155" s="84">
        <v>3</v>
      </c>
      <c r="E155" s="208">
        <v>62</v>
      </c>
      <c r="F155" s="208" t="str">
        <f>Entrees!K14</f>
        <v>52</v>
      </c>
      <c r="G155" s="210" t="str">
        <f>Entrees!L14</f>
        <v>RB</v>
      </c>
      <c r="H155" s="83" t="s">
        <v>1102</v>
      </c>
      <c r="I155" s="83" t="s">
        <v>927</v>
      </c>
      <c r="J155" s="83" t="s">
        <v>927</v>
      </c>
      <c r="K155" s="83" t="s">
        <v>927</v>
      </c>
      <c r="L155" s="83" t="s">
        <v>927</v>
      </c>
      <c r="M155" s="83" t="s">
        <v>1102</v>
      </c>
      <c r="N155" s="83" t="s">
        <v>1102</v>
      </c>
      <c r="O155" s="83" t="s">
        <v>927</v>
      </c>
      <c r="P155" s="83" t="s">
        <v>927</v>
      </c>
      <c r="Q155" s="83" t="s">
        <v>1102</v>
      </c>
      <c r="R155" s="83" t="s">
        <v>1102</v>
      </c>
      <c r="S155" s="83" t="s">
        <v>1102</v>
      </c>
      <c r="T155" s="83" t="s">
        <v>927</v>
      </c>
      <c r="U155" s="83" t="s">
        <v>1214</v>
      </c>
      <c r="V155" s="83" t="s">
        <v>1016</v>
      </c>
      <c r="W155" s="83" t="s">
        <v>1102</v>
      </c>
      <c r="X155" s="83" t="s">
        <v>1016</v>
      </c>
      <c r="Y155" s="83" t="s">
        <v>1016</v>
      </c>
      <c r="Z155" s="83" t="s">
        <v>1102</v>
      </c>
      <c r="AA155" s="83" t="s">
        <v>1016</v>
      </c>
      <c r="AB155" s="83"/>
      <c r="AC155" s="83"/>
      <c r="AD155" s="83"/>
      <c r="AE155" s="83"/>
      <c r="AF155" s="83"/>
      <c r="AG155" s="83"/>
      <c r="AH155" s="83"/>
      <c r="AI155" s="83"/>
      <c r="AJ155" s="83"/>
    </row>
    <row r="156" spans="1:36" s="124" customFormat="1">
      <c r="A156" s="102">
        <v>2126</v>
      </c>
      <c r="B156" s="84"/>
      <c r="C156" s="84"/>
      <c r="D156" s="84">
        <v>3</v>
      </c>
      <c r="E156" s="208">
        <v>62.5</v>
      </c>
      <c r="F156" s="208" t="str">
        <f>Entrees!K15</f>
        <v>52.5</v>
      </c>
      <c r="G156" s="210" t="str">
        <f>Entrees!L15</f>
        <v>HCO</v>
      </c>
      <c r="H156" s="83" t="s">
        <v>927</v>
      </c>
      <c r="I156" s="83" t="s">
        <v>1102</v>
      </c>
      <c r="J156" s="83" t="s">
        <v>957</v>
      </c>
      <c r="K156" s="83" t="s">
        <v>927</v>
      </c>
      <c r="L156" s="83" t="s">
        <v>957</v>
      </c>
      <c r="M156" s="83" t="s">
        <v>927</v>
      </c>
      <c r="N156" s="83" t="s">
        <v>927</v>
      </c>
      <c r="O156" s="83" t="s">
        <v>927</v>
      </c>
      <c r="P156" s="83" t="s">
        <v>927</v>
      </c>
      <c r="Q156" s="83" t="s">
        <v>1102</v>
      </c>
      <c r="R156" s="83" t="s">
        <v>927</v>
      </c>
      <c r="S156" s="83" t="s">
        <v>927</v>
      </c>
      <c r="T156" s="83" t="s">
        <v>927</v>
      </c>
      <c r="U156" s="83" t="s">
        <v>1214</v>
      </c>
      <c r="V156" s="83" t="s">
        <v>927</v>
      </c>
      <c r="W156" s="83" t="s">
        <v>1053</v>
      </c>
      <c r="X156" s="83" t="s">
        <v>1102</v>
      </c>
      <c r="Y156" s="83" t="s">
        <v>927</v>
      </c>
      <c r="Z156" s="83" t="s">
        <v>1053</v>
      </c>
      <c r="AA156" s="83" t="s">
        <v>1102</v>
      </c>
      <c r="AB156" s="83"/>
      <c r="AC156" s="83"/>
      <c r="AD156" s="83"/>
      <c r="AE156" s="83"/>
      <c r="AF156" s="83"/>
      <c r="AG156" s="83"/>
      <c r="AH156" s="83"/>
      <c r="AI156" s="83"/>
      <c r="AJ156" s="83"/>
    </row>
    <row r="157" spans="1:36" s="124" customFormat="1">
      <c r="A157" s="102">
        <v>2127</v>
      </c>
      <c r="B157" s="84"/>
      <c r="C157" s="84"/>
      <c r="D157" s="84">
        <v>3</v>
      </c>
      <c r="E157" s="208">
        <v>63</v>
      </c>
      <c r="F157" s="208" t="str">
        <f>Entrees!K16</f>
        <v>53</v>
      </c>
      <c r="G157" s="210" t="str">
        <f>Entrees!L16</f>
        <v>HCO</v>
      </c>
      <c r="H157" s="83" t="s">
        <v>957</v>
      </c>
      <c r="I157" s="83" t="s">
        <v>957</v>
      </c>
      <c r="J157" s="83" t="s">
        <v>1102</v>
      </c>
      <c r="K157" s="83" t="s">
        <v>1102</v>
      </c>
      <c r="L157" s="83" t="s">
        <v>1102</v>
      </c>
      <c r="M157" s="83" t="s">
        <v>927</v>
      </c>
      <c r="N157" s="83" t="s">
        <v>1016</v>
      </c>
      <c r="O157" s="83" t="s">
        <v>927</v>
      </c>
      <c r="P157" s="83" t="s">
        <v>927</v>
      </c>
      <c r="Q157" s="83" t="s">
        <v>1102</v>
      </c>
      <c r="R157" s="83" t="s">
        <v>1102</v>
      </c>
      <c r="S157" s="83" t="s">
        <v>927</v>
      </c>
      <c r="T157" s="83" t="s">
        <v>927</v>
      </c>
      <c r="U157" s="83" t="s">
        <v>1214</v>
      </c>
      <c r="V157" s="83" t="s">
        <v>927</v>
      </c>
      <c r="W157" s="83" t="s">
        <v>1102</v>
      </c>
      <c r="X157" s="83" t="s">
        <v>1102</v>
      </c>
      <c r="Y157" s="83" t="s">
        <v>927</v>
      </c>
      <c r="Z157" s="83" t="s">
        <v>1102</v>
      </c>
      <c r="AA157" s="83" t="s">
        <v>1102</v>
      </c>
      <c r="AB157" s="83"/>
      <c r="AC157" s="83"/>
      <c r="AD157" s="83"/>
      <c r="AE157" s="83"/>
      <c r="AF157" s="83"/>
      <c r="AG157" s="83"/>
      <c r="AH157" s="83"/>
      <c r="AI157" s="83"/>
      <c r="AJ157" s="83"/>
    </row>
    <row r="158" spans="1:36" s="124" customFormat="1">
      <c r="A158" s="102">
        <v>2128</v>
      </c>
      <c r="B158" s="84"/>
      <c r="C158" s="84"/>
      <c r="D158" s="84">
        <v>3</v>
      </c>
      <c r="E158" s="208">
        <v>63.5</v>
      </c>
      <c r="F158" s="208" t="str">
        <f>Entrees!K17</f>
        <v>53.5</v>
      </c>
      <c r="G158" s="210" t="str">
        <f>Entrees!L17</f>
        <v>HCB</v>
      </c>
      <c r="H158" s="83" t="s">
        <v>927</v>
      </c>
      <c r="I158" s="83" t="s">
        <v>927</v>
      </c>
      <c r="J158" s="83" t="s">
        <v>927</v>
      </c>
      <c r="K158" s="83" t="s">
        <v>927</v>
      </c>
      <c r="L158" s="83" t="s">
        <v>957</v>
      </c>
      <c r="M158" s="83" t="s">
        <v>927</v>
      </c>
      <c r="N158" s="83" t="s">
        <v>1102</v>
      </c>
      <c r="O158" s="83" t="s">
        <v>927</v>
      </c>
      <c r="P158" s="83" t="s">
        <v>1203</v>
      </c>
      <c r="Q158" s="83" t="s">
        <v>1102</v>
      </c>
      <c r="R158" s="83" t="s">
        <v>1102</v>
      </c>
      <c r="S158" s="83" t="s">
        <v>1203</v>
      </c>
      <c r="T158" s="83" t="s">
        <v>1016</v>
      </c>
      <c r="U158" s="83" t="s">
        <v>1214</v>
      </c>
      <c r="V158" s="83" t="s">
        <v>927</v>
      </c>
      <c r="W158" s="83" t="s">
        <v>1102</v>
      </c>
      <c r="X158" s="83" t="s">
        <v>1139</v>
      </c>
      <c r="Y158" s="83" t="s">
        <v>927</v>
      </c>
      <c r="Z158" s="83" t="s">
        <v>1102</v>
      </c>
      <c r="AA158" s="83" t="s">
        <v>1139</v>
      </c>
      <c r="AB158" s="83"/>
      <c r="AC158" s="83"/>
      <c r="AD158" s="83"/>
      <c r="AE158" s="83"/>
      <c r="AF158" s="83"/>
      <c r="AG158" s="83"/>
      <c r="AH158" s="83"/>
      <c r="AI158" s="83"/>
      <c r="AJ158" s="83"/>
    </row>
    <row r="159" spans="1:36" s="124" customFormat="1">
      <c r="A159" s="102">
        <v>2129</v>
      </c>
      <c r="B159" s="84"/>
      <c r="C159" s="84"/>
      <c r="D159" s="84">
        <v>3</v>
      </c>
      <c r="E159" s="208">
        <v>64</v>
      </c>
      <c r="F159" s="208" t="str">
        <f>Entrees!K18</f>
        <v>54</v>
      </c>
      <c r="G159" s="210" t="str">
        <f>Entrees!L18</f>
        <v>HCB</v>
      </c>
      <c r="H159" s="83" t="s">
        <v>1053</v>
      </c>
      <c r="I159" s="83" t="s">
        <v>1214</v>
      </c>
      <c r="J159" s="83" t="s">
        <v>927</v>
      </c>
      <c r="K159" s="83" t="s">
        <v>927</v>
      </c>
      <c r="L159" s="83" t="s">
        <v>927</v>
      </c>
      <c r="M159" s="83" t="s">
        <v>1053</v>
      </c>
      <c r="N159" s="83" t="s">
        <v>1016</v>
      </c>
      <c r="O159" s="83" t="s">
        <v>927</v>
      </c>
      <c r="P159" s="83" t="s">
        <v>1139</v>
      </c>
      <c r="Q159" s="83" t="s">
        <v>1102</v>
      </c>
      <c r="R159" s="83" t="s">
        <v>957</v>
      </c>
      <c r="S159" s="83" t="s">
        <v>957</v>
      </c>
      <c r="T159" s="83" t="s">
        <v>1102</v>
      </c>
      <c r="U159" s="83" t="s">
        <v>927</v>
      </c>
      <c r="V159" s="83" t="s">
        <v>1139</v>
      </c>
      <c r="W159" s="83" t="s">
        <v>1139</v>
      </c>
      <c r="X159" s="83" t="s">
        <v>1139</v>
      </c>
      <c r="Y159" s="83" t="s">
        <v>1139</v>
      </c>
      <c r="Z159" s="83" t="s">
        <v>1139</v>
      </c>
      <c r="AA159" s="83" t="s">
        <v>1139</v>
      </c>
      <c r="AB159" s="83"/>
      <c r="AC159" s="83"/>
      <c r="AD159" s="83"/>
      <c r="AE159" s="83"/>
      <c r="AF159" s="83"/>
      <c r="AG159" s="83"/>
      <c r="AH159" s="83"/>
      <c r="AI159" s="83"/>
      <c r="AJ159" s="83"/>
    </row>
    <row r="160" spans="1:36" s="124" customFormat="1">
      <c r="A160" s="102">
        <v>2130</v>
      </c>
      <c r="B160" s="84"/>
      <c r="C160" s="84"/>
      <c r="D160" s="84">
        <v>3</v>
      </c>
      <c r="E160" s="208">
        <v>64.5</v>
      </c>
      <c r="F160" s="208" t="str">
        <f>Entrees!K19</f>
        <v>54.5</v>
      </c>
      <c r="G160" s="210" t="str">
        <f>Entrees!L19</f>
        <v>HCT</v>
      </c>
      <c r="H160" s="83" t="s">
        <v>927</v>
      </c>
      <c r="I160" s="83" t="s">
        <v>927</v>
      </c>
      <c r="J160" s="83" t="s">
        <v>1102</v>
      </c>
      <c r="K160" s="83" t="s">
        <v>1102</v>
      </c>
      <c r="L160" s="83" t="s">
        <v>927</v>
      </c>
      <c r="M160" s="83" t="s">
        <v>1214</v>
      </c>
      <c r="N160" s="83" t="s">
        <v>927</v>
      </c>
      <c r="O160" s="83" t="s">
        <v>1102</v>
      </c>
      <c r="P160" s="83" t="s">
        <v>1102</v>
      </c>
      <c r="Q160" s="83" t="s">
        <v>1102</v>
      </c>
      <c r="R160" s="83" t="s">
        <v>927</v>
      </c>
      <c r="S160" s="83" t="s">
        <v>1102</v>
      </c>
      <c r="T160" s="83" t="s">
        <v>927</v>
      </c>
      <c r="U160" s="83" t="s">
        <v>1102</v>
      </c>
      <c r="V160" s="83" t="s">
        <v>1214</v>
      </c>
      <c r="W160" s="83" t="s">
        <v>1102</v>
      </c>
      <c r="X160" s="83" t="s">
        <v>1203</v>
      </c>
      <c r="Y160" s="83" t="s">
        <v>1214</v>
      </c>
      <c r="Z160" s="83" t="s">
        <v>1102</v>
      </c>
      <c r="AA160" s="83" t="s">
        <v>1203</v>
      </c>
      <c r="AB160" s="83"/>
      <c r="AC160" s="83"/>
      <c r="AD160" s="83"/>
      <c r="AE160" s="83"/>
      <c r="AF160" s="83"/>
      <c r="AG160" s="83"/>
      <c r="AH160" s="83"/>
      <c r="AI160" s="83"/>
      <c r="AJ160" s="83"/>
    </row>
    <row r="161" spans="1:36" s="124" customFormat="1">
      <c r="A161" s="102">
        <v>2131</v>
      </c>
      <c r="B161" s="84"/>
      <c r="C161" s="84"/>
      <c r="D161" s="84">
        <v>3</v>
      </c>
      <c r="E161" s="208">
        <v>65</v>
      </c>
      <c r="F161" s="208" t="str">
        <f>Entrees!K20</f>
        <v>55</v>
      </c>
      <c r="G161" s="210" t="str">
        <f>Entrees!L20</f>
        <v>HCB</v>
      </c>
      <c r="H161" s="83" t="s">
        <v>927</v>
      </c>
      <c r="I161" s="83" t="s">
        <v>1016</v>
      </c>
      <c r="J161" s="83" t="s">
        <v>1102</v>
      </c>
      <c r="K161" s="83" t="s">
        <v>927</v>
      </c>
      <c r="L161" s="83" t="s">
        <v>927</v>
      </c>
      <c r="M161" s="83" t="s">
        <v>927</v>
      </c>
      <c r="N161" s="83" t="s">
        <v>1016</v>
      </c>
      <c r="O161" s="83" t="s">
        <v>1102</v>
      </c>
      <c r="P161" s="83" t="s">
        <v>1102</v>
      </c>
      <c r="Q161" s="83" t="s">
        <v>1102</v>
      </c>
      <c r="R161" s="83" t="s">
        <v>1102</v>
      </c>
      <c r="S161" s="83" t="s">
        <v>1102</v>
      </c>
      <c r="T161" s="83" t="s">
        <v>927</v>
      </c>
      <c r="U161" s="83" t="s">
        <v>1102</v>
      </c>
      <c r="V161" s="83" t="s">
        <v>927</v>
      </c>
      <c r="W161" s="83" t="s">
        <v>927</v>
      </c>
      <c r="X161" s="83" t="s">
        <v>1139</v>
      </c>
      <c r="Y161" s="83" t="s">
        <v>927</v>
      </c>
      <c r="Z161" s="83" t="s">
        <v>927</v>
      </c>
      <c r="AA161" s="83" t="s">
        <v>1139</v>
      </c>
      <c r="AB161" s="83"/>
      <c r="AC161" s="83"/>
      <c r="AD161" s="83"/>
      <c r="AE161" s="83"/>
      <c r="AF161" s="83"/>
      <c r="AG161" s="83"/>
      <c r="AH161" s="83"/>
      <c r="AI161" s="83"/>
      <c r="AJ161" s="83"/>
    </row>
    <row r="162" spans="1:36" s="124" customFormat="1">
      <c r="A162" s="102">
        <v>2132</v>
      </c>
      <c r="B162" s="84"/>
      <c r="C162" s="84"/>
      <c r="D162" s="84">
        <v>3</v>
      </c>
      <c r="E162" s="208">
        <v>65.5</v>
      </c>
      <c r="F162" s="208" t="str">
        <f>Entrees!K21</f>
        <v>55.5</v>
      </c>
      <c r="G162" s="210" t="str">
        <f>Entrees!L21</f>
        <v>HCB</v>
      </c>
      <c r="H162" s="83" t="s">
        <v>927</v>
      </c>
      <c r="I162" s="83" t="s">
        <v>927</v>
      </c>
      <c r="J162" s="83" t="s">
        <v>927</v>
      </c>
      <c r="K162" s="83" t="s">
        <v>1102</v>
      </c>
      <c r="L162" s="83" t="s">
        <v>1102</v>
      </c>
      <c r="M162" s="83" t="s">
        <v>1102</v>
      </c>
      <c r="N162" s="83" t="s">
        <v>1016</v>
      </c>
      <c r="O162" s="83" t="s">
        <v>1102</v>
      </c>
      <c r="P162" s="83" t="s">
        <v>927</v>
      </c>
      <c r="Q162" s="83" t="s">
        <v>927</v>
      </c>
      <c r="R162" s="83" t="s">
        <v>1102</v>
      </c>
      <c r="S162" s="83" t="s">
        <v>1102</v>
      </c>
      <c r="T162" s="83" t="s">
        <v>1016</v>
      </c>
      <c r="U162" s="83" t="s">
        <v>927</v>
      </c>
      <c r="V162" s="83" t="s">
        <v>927</v>
      </c>
      <c r="W162" s="83" t="s">
        <v>1102</v>
      </c>
      <c r="X162" s="83" t="s">
        <v>1139</v>
      </c>
      <c r="Y162" s="83" t="s">
        <v>927</v>
      </c>
      <c r="Z162" s="83" t="s">
        <v>1102</v>
      </c>
      <c r="AA162" s="83" t="s">
        <v>1139</v>
      </c>
      <c r="AB162" s="83"/>
      <c r="AC162" s="83"/>
      <c r="AD162" s="83"/>
      <c r="AE162" s="83"/>
      <c r="AF162" s="83"/>
      <c r="AG162" s="83"/>
      <c r="AH162" s="83"/>
      <c r="AI162" s="83"/>
      <c r="AJ162" s="83"/>
    </row>
    <row r="163" spans="1:36" s="124" customFormat="1">
      <c r="A163" s="102">
        <v>2133</v>
      </c>
      <c r="B163" s="84"/>
      <c r="C163" s="84"/>
      <c r="D163" s="84">
        <v>3</v>
      </c>
      <c r="E163" s="208">
        <v>66</v>
      </c>
      <c r="F163" s="208" t="str">
        <f>Entrees!K22</f>
        <v>56</v>
      </c>
      <c r="G163" s="210" t="str">
        <f>Entrees!L22</f>
        <v>HCO</v>
      </c>
      <c r="H163" s="83" t="s">
        <v>927</v>
      </c>
      <c r="I163" s="83" t="s">
        <v>920</v>
      </c>
      <c r="J163" s="83" t="s">
        <v>1102</v>
      </c>
      <c r="K163" s="83" t="s">
        <v>927</v>
      </c>
      <c r="L163" s="83" t="s">
        <v>957</v>
      </c>
      <c r="M163" s="83" t="s">
        <v>927</v>
      </c>
      <c r="N163" s="83" t="s">
        <v>1102</v>
      </c>
      <c r="O163" s="83" t="s">
        <v>927</v>
      </c>
      <c r="P163" s="83" t="s">
        <v>927</v>
      </c>
      <c r="Q163" s="83" t="s">
        <v>1102</v>
      </c>
      <c r="R163" s="83" t="s">
        <v>1102</v>
      </c>
      <c r="S163" s="83" t="s">
        <v>1102</v>
      </c>
      <c r="T163" s="83" t="s">
        <v>1016</v>
      </c>
      <c r="U163" s="83" t="s">
        <v>927</v>
      </c>
      <c r="V163" s="83" t="s">
        <v>1102</v>
      </c>
      <c r="W163" s="83" t="s">
        <v>1102</v>
      </c>
      <c r="X163" s="83" t="s">
        <v>1102</v>
      </c>
      <c r="Y163" s="83" t="s">
        <v>1102</v>
      </c>
      <c r="Z163" s="83" t="s">
        <v>1102</v>
      </c>
      <c r="AA163" s="83" t="s">
        <v>1102</v>
      </c>
      <c r="AB163" s="83"/>
      <c r="AC163" s="83"/>
      <c r="AD163" s="83"/>
      <c r="AE163" s="83"/>
      <c r="AF163" s="83"/>
      <c r="AG163" s="83"/>
      <c r="AH163" s="83"/>
      <c r="AI163" s="83"/>
      <c r="AJ163" s="83"/>
    </row>
    <row r="164" spans="1:36" s="124" customFormat="1">
      <c r="A164" s="102">
        <v>2134</v>
      </c>
      <c r="B164" s="84"/>
      <c r="C164" s="84"/>
      <c r="D164" s="84">
        <v>3</v>
      </c>
      <c r="E164" s="208">
        <v>66.5</v>
      </c>
      <c r="F164" s="208" t="str">
        <f>Entrees!K23</f>
        <v>56.5</v>
      </c>
      <c r="G164" s="210" t="str">
        <f>Entrees!L23</f>
        <v>RC</v>
      </c>
      <c r="H164" s="83" t="s">
        <v>920</v>
      </c>
      <c r="I164" s="83" t="s">
        <v>1102</v>
      </c>
      <c r="J164" s="83" t="s">
        <v>1102</v>
      </c>
      <c r="K164" s="83" t="s">
        <v>927</v>
      </c>
      <c r="L164" s="83" t="s">
        <v>957</v>
      </c>
      <c r="M164" s="83" t="s">
        <v>1102</v>
      </c>
      <c r="N164" s="83" t="s">
        <v>1102</v>
      </c>
      <c r="O164" s="83" t="s">
        <v>1139</v>
      </c>
      <c r="P164" s="83" t="s">
        <v>1102</v>
      </c>
      <c r="Q164" s="83" t="s">
        <v>1102</v>
      </c>
      <c r="R164" s="83" t="s">
        <v>1102</v>
      </c>
      <c r="S164" s="83" t="s">
        <v>1102</v>
      </c>
      <c r="T164" s="83" t="s">
        <v>1102</v>
      </c>
      <c r="U164" s="83" t="s">
        <v>927</v>
      </c>
      <c r="V164" s="83" t="s">
        <v>927</v>
      </c>
      <c r="W164" s="83" t="s">
        <v>1102</v>
      </c>
      <c r="X164" s="83" t="s">
        <v>927</v>
      </c>
      <c r="Y164" s="83" t="s">
        <v>927</v>
      </c>
      <c r="Z164" s="83" t="s">
        <v>1102</v>
      </c>
      <c r="AA164" s="83" t="s">
        <v>927</v>
      </c>
      <c r="AB164" s="83"/>
      <c r="AC164" s="83"/>
      <c r="AD164" s="83"/>
      <c r="AE164" s="83"/>
      <c r="AF164" s="83"/>
      <c r="AG164" s="83"/>
      <c r="AH164" s="83"/>
      <c r="AI164" s="83"/>
      <c r="AJ164" s="83"/>
    </row>
    <row r="165" spans="1:36" s="124" customFormat="1">
      <c r="A165" s="102">
        <v>2135</v>
      </c>
      <c r="B165" s="84"/>
      <c r="C165" s="84"/>
      <c r="D165" s="84">
        <v>3</v>
      </c>
      <c r="E165" s="208">
        <v>67</v>
      </c>
      <c r="F165" s="208" t="str">
        <f>Entrees!K24</f>
        <v>57</v>
      </c>
      <c r="G165" s="210" t="str">
        <f>Entrees!L24</f>
        <v>HCT</v>
      </c>
      <c r="H165" s="83" t="s">
        <v>927</v>
      </c>
      <c r="I165" s="83" t="s">
        <v>927</v>
      </c>
      <c r="J165" s="83" t="s">
        <v>1102</v>
      </c>
      <c r="K165" s="83" t="s">
        <v>927</v>
      </c>
      <c r="L165" s="83" t="s">
        <v>927</v>
      </c>
      <c r="M165" s="83" t="s">
        <v>1102</v>
      </c>
      <c r="N165" s="83" t="s">
        <v>927</v>
      </c>
      <c r="O165" s="83" t="s">
        <v>927</v>
      </c>
      <c r="P165" s="83" t="s">
        <v>927</v>
      </c>
      <c r="Q165" s="83" t="s">
        <v>1102</v>
      </c>
      <c r="R165" s="83" t="s">
        <v>1053</v>
      </c>
      <c r="S165" s="83" t="s">
        <v>1102</v>
      </c>
      <c r="T165" s="83" t="s">
        <v>927</v>
      </c>
      <c r="U165" s="83" t="s">
        <v>1102</v>
      </c>
      <c r="V165" s="83" t="s">
        <v>927</v>
      </c>
      <c r="W165" s="83" t="s">
        <v>1102</v>
      </c>
      <c r="X165" s="83" t="s">
        <v>1203</v>
      </c>
      <c r="Y165" s="83" t="s">
        <v>927</v>
      </c>
      <c r="Z165" s="83" t="s">
        <v>1102</v>
      </c>
      <c r="AA165" s="83" t="s">
        <v>1203</v>
      </c>
      <c r="AB165" s="83"/>
      <c r="AC165" s="83"/>
      <c r="AD165" s="83"/>
      <c r="AE165" s="83"/>
      <c r="AF165" s="83"/>
      <c r="AG165" s="83"/>
      <c r="AH165" s="83"/>
      <c r="AI165" s="83"/>
      <c r="AJ165" s="83"/>
    </row>
    <row r="166" spans="1:36" s="124" customFormat="1">
      <c r="A166" s="102">
        <v>2136</v>
      </c>
      <c r="B166" s="84"/>
      <c r="C166" s="84"/>
      <c r="D166" s="84">
        <v>3</v>
      </c>
      <c r="E166" s="208">
        <v>67.5</v>
      </c>
      <c r="F166" s="208" t="str">
        <f>Entrees!K25</f>
        <v>57.5</v>
      </c>
      <c r="G166" s="210" t="str">
        <f>Entrees!L25</f>
        <v>HCB</v>
      </c>
      <c r="H166" s="83" t="s">
        <v>927</v>
      </c>
      <c r="I166" s="83" t="s">
        <v>927</v>
      </c>
      <c r="J166" s="83" t="s">
        <v>1102</v>
      </c>
      <c r="K166" s="83" t="s">
        <v>927</v>
      </c>
      <c r="L166" s="83" t="s">
        <v>1053</v>
      </c>
      <c r="M166" s="83" t="s">
        <v>927</v>
      </c>
      <c r="N166" s="83" t="s">
        <v>927</v>
      </c>
      <c r="O166" s="83" t="s">
        <v>1102</v>
      </c>
      <c r="P166" s="83" t="s">
        <v>927</v>
      </c>
      <c r="Q166" s="83" t="s">
        <v>1102</v>
      </c>
      <c r="R166" s="83" t="s">
        <v>1102</v>
      </c>
      <c r="S166" s="83" t="s">
        <v>1203</v>
      </c>
      <c r="T166" s="83" t="s">
        <v>1102</v>
      </c>
      <c r="U166" s="83" t="s">
        <v>1102</v>
      </c>
      <c r="V166" s="83" t="s">
        <v>927</v>
      </c>
      <c r="W166" s="83" t="s">
        <v>927</v>
      </c>
      <c r="X166" s="83" t="s">
        <v>1139</v>
      </c>
      <c r="Y166" s="83" t="s">
        <v>927</v>
      </c>
      <c r="Z166" s="83" t="s">
        <v>927</v>
      </c>
      <c r="AA166" s="83" t="s">
        <v>1139</v>
      </c>
      <c r="AB166" s="83"/>
      <c r="AC166" s="83"/>
      <c r="AD166" s="83"/>
      <c r="AE166" s="83"/>
      <c r="AF166" s="83"/>
      <c r="AG166" s="83"/>
      <c r="AH166" s="83"/>
      <c r="AI166" s="83"/>
      <c r="AJ166" s="83"/>
    </row>
    <row r="167" spans="1:36" s="124" customFormat="1">
      <c r="A167" s="102">
        <v>2137</v>
      </c>
      <c r="B167" s="84"/>
      <c r="C167" s="84"/>
      <c r="D167" s="84">
        <v>3</v>
      </c>
      <c r="E167" s="208">
        <v>68</v>
      </c>
      <c r="F167" s="208" t="str">
        <f>Entrees!K26</f>
        <v>58</v>
      </c>
      <c r="G167" s="210" t="str">
        <f>Entrees!L26</f>
        <v>HCB</v>
      </c>
      <c r="H167" s="83" t="s">
        <v>1053</v>
      </c>
      <c r="I167" s="83" t="s">
        <v>920</v>
      </c>
      <c r="J167" s="83" t="s">
        <v>957</v>
      </c>
      <c r="K167" s="83" t="s">
        <v>927</v>
      </c>
      <c r="L167" s="83" t="s">
        <v>1053</v>
      </c>
      <c r="M167" s="83" t="s">
        <v>1102</v>
      </c>
      <c r="N167" s="83" t="s">
        <v>1053</v>
      </c>
      <c r="O167" s="83" t="s">
        <v>1016</v>
      </c>
      <c r="P167" s="83" t="s">
        <v>1102</v>
      </c>
      <c r="Q167" s="83" t="s">
        <v>927</v>
      </c>
      <c r="R167" s="83" t="s">
        <v>1102</v>
      </c>
      <c r="S167" s="83" t="s">
        <v>1102</v>
      </c>
      <c r="T167" s="83" t="s">
        <v>920</v>
      </c>
      <c r="U167" s="83" t="s">
        <v>927</v>
      </c>
      <c r="V167" s="83" t="s">
        <v>1139</v>
      </c>
      <c r="W167" s="83" t="s">
        <v>1102</v>
      </c>
      <c r="X167" s="83" t="s">
        <v>1139</v>
      </c>
      <c r="Y167" s="83" t="s">
        <v>1139</v>
      </c>
      <c r="Z167" s="83" t="s">
        <v>1102</v>
      </c>
      <c r="AA167" s="83" t="s">
        <v>1139</v>
      </c>
      <c r="AB167" s="83"/>
      <c r="AC167" s="83"/>
      <c r="AD167" s="83"/>
      <c r="AE167" s="83"/>
      <c r="AF167" s="83"/>
      <c r="AG167" s="83"/>
      <c r="AH167" s="83"/>
      <c r="AI167" s="83"/>
      <c r="AJ167" s="83"/>
    </row>
    <row r="168" spans="1:36" s="124" customFormat="1">
      <c r="A168" s="102">
        <v>2138</v>
      </c>
      <c r="B168" s="84"/>
      <c r="C168" s="84"/>
      <c r="D168" s="84">
        <v>3</v>
      </c>
      <c r="E168" s="208">
        <v>68.5</v>
      </c>
      <c r="F168" s="208" t="str">
        <f>Entrees!K27</f>
        <v>58.5</v>
      </c>
      <c r="G168" s="210" t="str">
        <f>Entrees!L27</f>
        <v>HCB</v>
      </c>
      <c r="H168" s="83" t="s">
        <v>1053</v>
      </c>
      <c r="I168" s="83" t="s">
        <v>957</v>
      </c>
      <c r="J168" s="83" t="s">
        <v>927</v>
      </c>
      <c r="K168" s="83" t="s">
        <v>1102</v>
      </c>
      <c r="L168" s="83" t="s">
        <v>1053</v>
      </c>
      <c r="M168" s="83" t="s">
        <v>927</v>
      </c>
      <c r="N168" s="83" t="s">
        <v>1214</v>
      </c>
      <c r="O168" s="83" t="s">
        <v>927</v>
      </c>
      <c r="P168" s="83" t="s">
        <v>1016</v>
      </c>
      <c r="Q168" s="83" t="s">
        <v>1203</v>
      </c>
      <c r="R168" s="83" t="s">
        <v>1214</v>
      </c>
      <c r="S168" s="83" t="s">
        <v>927</v>
      </c>
      <c r="T168" s="83" t="s">
        <v>920</v>
      </c>
      <c r="U168" s="83" t="s">
        <v>927</v>
      </c>
      <c r="V168" s="83" t="s">
        <v>957</v>
      </c>
      <c r="W168" s="83" t="s">
        <v>1102</v>
      </c>
      <c r="X168" s="83" t="s">
        <v>1139</v>
      </c>
      <c r="Y168" s="83" t="s">
        <v>957</v>
      </c>
      <c r="Z168" s="83" t="s">
        <v>1102</v>
      </c>
      <c r="AA168" s="83" t="s">
        <v>1139</v>
      </c>
      <c r="AB168" s="83"/>
      <c r="AC168" s="83"/>
      <c r="AD168" s="83"/>
      <c r="AE168" s="83"/>
      <c r="AF168" s="83"/>
      <c r="AG168" s="83"/>
      <c r="AH168" s="83"/>
      <c r="AI168" s="83"/>
      <c r="AJ168" s="83"/>
    </row>
    <row r="169" spans="1:36" s="124" customFormat="1">
      <c r="A169" s="102">
        <v>2139</v>
      </c>
      <c r="B169" s="84"/>
      <c r="C169" s="84"/>
      <c r="D169" s="84">
        <v>3</v>
      </c>
      <c r="E169" s="208">
        <v>69</v>
      </c>
      <c r="F169" s="208" t="str">
        <f>Entrees!K28</f>
        <v>59</v>
      </c>
      <c r="G169" s="210" t="str">
        <f>Entrees!L28</f>
        <v>HCB</v>
      </c>
      <c r="H169" s="83" t="s">
        <v>1053</v>
      </c>
      <c r="I169" s="83" t="s">
        <v>957</v>
      </c>
      <c r="J169" s="83" t="s">
        <v>1214</v>
      </c>
      <c r="K169" s="83" t="s">
        <v>1102</v>
      </c>
      <c r="L169" s="83" t="s">
        <v>1053</v>
      </c>
      <c r="M169" s="83" t="s">
        <v>1102</v>
      </c>
      <c r="N169" s="83" t="s">
        <v>927</v>
      </c>
      <c r="O169" s="83" t="s">
        <v>927</v>
      </c>
      <c r="P169" s="83" t="s">
        <v>1102</v>
      </c>
      <c r="Q169" s="83" t="s">
        <v>1102</v>
      </c>
      <c r="R169" s="83" t="s">
        <v>1102</v>
      </c>
      <c r="S169" s="83" t="s">
        <v>1102</v>
      </c>
      <c r="T169" s="83" t="s">
        <v>920</v>
      </c>
      <c r="U169" s="83" t="s">
        <v>1102</v>
      </c>
      <c r="V169" s="83" t="s">
        <v>1102</v>
      </c>
      <c r="W169" s="83" t="s">
        <v>1102</v>
      </c>
      <c r="X169" s="83" t="s">
        <v>1139</v>
      </c>
      <c r="Y169" s="83" t="s">
        <v>1102</v>
      </c>
      <c r="Z169" s="83" t="s">
        <v>1102</v>
      </c>
      <c r="AA169" s="83" t="s">
        <v>1139</v>
      </c>
      <c r="AB169" s="83"/>
      <c r="AC169" s="83"/>
      <c r="AD169" s="83"/>
      <c r="AE169" s="83"/>
      <c r="AF169" s="83"/>
      <c r="AG169" s="83"/>
      <c r="AH169" s="83"/>
      <c r="AI169" s="83"/>
      <c r="AJ169" s="83"/>
    </row>
    <row r="170" spans="1:36" s="124" customFormat="1">
      <c r="A170" s="102">
        <v>2140</v>
      </c>
      <c r="B170" s="84"/>
      <c r="C170" s="84"/>
      <c r="D170" s="84">
        <v>3</v>
      </c>
      <c r="E170" s="208">
        <v>69.5</v>
      </c>
      <c r="F170" s="208" t="str">
        <f>Entrees!K29</f>
        <v>59.5</v>
      </c>
      <c r="G170" s="210" t="str">
        <f>Entrees!L29</f>
        <v>HCO</v>
      </c>
      <c r="H170" s="83" t="s">
        <v>927</v>
      </c>
      <c r="I170" s="83" t="s">
        <v>957</v>
      </c>
      <c r="J170" s="83" t="s">
        <v>927</v>
      </c>
      <c r="K170" s="83" t="s">
        <v>1203</v>
      </c>
      <c r="L170" s="83" t="s">
        <v>1053</v>
      </c>
      <c r="M170" s="83" t="s">
        <v>1102</v>
      </c>
      <c r="N170" s="83" t="s">
        <v>1214</v>
      </c>
      <c r="O170" s="83" t="s">
        <v>927</v>
      </c>
      <c r="P170" s="83" t="s">
        <v>927</v>
      </c>
      <c r="Q170" s="83" t="s">
        <v>1102</v>
      </c>
      <c r="R170" s="83" t="s">
        <v>1102</v>
      </c>
      <c r="S170" s="83" t="s">
        <v>1102</v>
      </c>
      <c r="T170" s="83" t="s">
        <v>1016</v>
      </c>
      <c r="U170" s="83" t="s">
        <v>1016</v>
      </c>
      <c r="V170" s="83" t="s">
        <v>1139</v>
      </c>
      <c r="W170" s="83" t="s">
        <v>927</v>
      </c>
      <c r="X170" s="83" t="s">
        <v>1102</v>
      </c>
      <c r="Y170" s="83" t="s">
        <v>1139</v>
      </c>
      <c r="Z170" s="83" t="s">
        <v>927</v>
      </c>
      <c r="AA170" s="83" t="s">
        <v>1102</v>
      </c>
      <c r="AB170" s="83"/>
      <c r="AC170" s="83"/>
      <c r="AD170" s="83"/>
      <c r="AE170" s="83"/>
      <c r="AF170" s="83"/>
      <c r="AG170" s="83"/>
      <c r="AH170" s="83"/>
      <c r="AI170" s="83"/>
      <c r="AJ170" s="83"/>
    </row>
    <row r="171" spans="1:36" s="124" customFormat="1">
      <c r="A171" s="287">
        <v>2141</v>
      </c>
      <c r="B171" s="288"/>
      <c r="C171" s="288"/>
      <c r="D171" s="288" t="s">
        <v>658</v>
      </c>
      <c r="E171" s="207">
        <v>70</v>
      </c>
      <c r="F171" s="207"/>
      <c r="G171" s="209" t="s">
        <v>658</v>
      </c>
      <c r="H171" s="289" t="s">
        <v>658</v>
      </c>
      <c r="I171" s="289" t="s">
        <v>658</v>
      </c>
      <c r="J171" s="289" t="s">
        <v>658</v>
      </c>
      <c r="K171" s="289" t="s">
        <v>658</v>
      </c>
      <c r="L171" s="289" t="s">
        <v>658</v>
      </c>
      <c r="M171" s="289" t="s">
        <v>658</v>
      </c>
      <c r="N171" s="289" t="s">
        <v>658</v>
      </c>
      <c r="O171" s="289" t="s">
        <v>658</v>
      </c>
      <c r="P171" s="289" t="s">
        <v>658</v>
      </c>
      <c r="Q171" s="289" t="s">
        <v>658</v>
      </c>
      <c r="R171" s="289" t="s">
        <v>658</v>
      </c>
      <c r="S171" s="289" t="s">
        <v>658</v>
      </c>
      <c r="T171" s="289" t="s">
        <v>658</v>
      </c>
      <c r="U171" s="289" t="s">
        <v>658</v>
      </c>
      <c r="V171" s="289" t="s">
        <v>658</v>
      </c>
      <c r="W171" s="289" t="s">
        <v>658</v>
      </c>
      <c r="X171" s="289" t="s">
        <v>658</v>
      </c>
      <c r="Y171" s="289" t="s">
        <v>658</v>
      </c>
      <c r="Z171" s="289" t="s">
        <v>658</v>
      </c>
      <c r="AA171" s="289" t="s">
        <v>658</v>
      </c>
      <c r="AB171" s="289"/>
      <c r="AC171" s="672"/>
      <c r="AD171" s="672"/>
      <c r="AE171" s="672"/>
      <c r="AF171" s="289"/>
      <c r="AG171" s="672"/>
      <c r="AH171" s="289"/>
      <c r="AI171" s="289"/>
      <c r="AJ171" s="289"/>
    </row>
    <row r="172" spans="1:36" s="124" customFormat="1">
      <c r="A172" s="102">
        <v>2142</v>
      </c>
      <c r="B172" s="84"/>
      <c r="C172" s="84"/>
      <c r="D172" s="84" t="s">
        <v>658</v>
      </c>
      <c r="E172" s="208">
        <v>70.5</v>
      </c>
      <c r="F172" s="208"/>
      <c r="G172" s="210" t="s">
        <v>658</v>
      </c>
      <c r="H172" s="83" t="s">
        <v>658</v>
      </c>
      <c r="I172" s="83" t="s">
        <v>658</v>
      </c>
      <c r="J172" s="83" t="s">
        <v>658</v>
      </c>
      <c r="K172" s="83" t="s">
        <v>658</v>
      </c>
      <c r="L172" s="83" t="s">
        <v>658</v>
      </c>
      <c r="M172" s="83" t="s">
        <v>658</v>
      </c>
      <c r="N172" s="83" t="s">
        <v>658</v>
      </c>
      <c r="O172" s="83" t="s">
        <v>658</v>
      </c>
      <c r="P172" s="83" t="s">
        <v>658</v>
      </c>
      <c r="Q172" s="83" t="s">
        <v>658</v>
      </c>
      <c r="R172" s="83" t="s">
        <v>658</v>
      </c>
      <c r="S172" s="83" t="s">
        <v>658</v>
      </c>
      <c r="T172" s="83" t="s">
        <v>658</v>
      </c>
      <c r="U172" s="83" t="s">
        <v>658</v>
      </c>
      <c r="V172" s="83" t="s">
        <v>658</v>
      </c>
      <c r="W172" s="83" t="s">
        <v>658</v>
      </c>
      <c r="X172" s="83" t="s">
        <v>658</v>
      </c>
      <c r="Y172" s="83" t="s">
        <v>658</v>
      </c>
      <c r="Z172" s="83" t="s">
        <v>658</v>
      </c>
      <c r="AA172" s="83" t="s">
        <v>658</v>
      </c>
      <c r="AB172" s="83"/>
      <c r="AC172" s="83"/>
      <c r="AD172" s="83"/>
      <c r="AE172" s="83"/>
      <c r="AF172" s="83"/>
      <c r="AG172" s="83"/>
      <c r="AH172" s="83"/>
      <c r="AI172" s="83"/>
      <c r="AJ172" s="83"/>
    </row>
    <row r="173" spans="1:36" s="124" customFormat="1">
      <c r="A173" s="102">
        <v>2143</v>
      </c>
      <c r="B173" s="84"/>
      <c r="C173" s="84"/>
      <c r="D173" s="84" t="s">
        <v>658</v>
      </c>
      <c r="E173" s="208">
        <v>71</v>
      </c>
      <c r="F173" s="208"/>
      <c r="G173" s="210" t="s">
        <v>658</v>
      </c>
      <c r="H173" s="83" t="s">
        <v>658</v>
      </c>
      <c r="I173" s="83" t="s">
        <v>658</v>
      </c>
      <c r="J173" s="83" t="s">
        <v>658</v>
      </c>
      <c r="K173" s="83" t="s">
        <v>658</v>
      </c>
      <c r="L173" s="83" t="s">
        <v>658</v>
      </c>
      <c r="M173" s="83" t="s">
        <v>658</v>
      </c>
      <c r="N173" s="83" t="s">
        <v>658</v>
      </c>
      <c r="O173" s="83" t="s">
        <v>658</v>
      </c>
      <c r="P173" s="83" t="s">
        <v>658</v>
      </c>
      <c r="Q173" s="83" t="s">
        <v>658</v>
      </c>
      <c r="R173" s="83" t="s">
        <v>658</v>
      </c>
      <c r="S173" s="83" t="s">
        <v>658</v>
      </c>
      <c r="T173" s="83" t="s">
        <v>658</v>
      </c>
      <c r="U173" s="83" t="s">
        <v>658</v>
      </c>
      <c r="V173" s="83" t="s">
        <v>658</v>
      </c>
      <c r="W173" s="83" t="s">
        <v>658</v>
      </c>
      <c r="X173" s="83" t="s">
        <v>658</v>
      </c>
      <c r="Y173" s="83" t="s">
        <v>658</v>
      </c>
      <c r="Z173" s="83" t="s">
        <v>658</v>
      </c>
      <c r="AA173" s="83" t="s">
        <v>658</v>
      </c>
      <c r="AB173" s="83"/>
      <c r="AC173" s="83"/>
      <c r="AD173" s="83"/>
      <c r="AE173" s="83"/>
      <c r="AF173" s="83"/>
      <c r="AG173" s="83"/>
      <c r="AH173" s="83"/>
      <c r="AI173" s="83"/>
      <c r="AJ173" s="83"/>
    </row>
    <row r="174" spans="1:36" s="124" customFormat="1">
      <c r="A174" s="102">
        <v>2144</v>
      </c>
      <c r="B174" s="84"/>
      <c r="C174" s="84"/>
      <c r="D174" s="84" t="s">
        <v>658</v>
      </c>
      <c r="E174" s="208">
        <v>71.5</v>
      </c>
      <c r="F174" s="208"/>
      <c r="G174" s="210" t="s">
        <v>658</v>
      </c>
      <c r="H174" s="83" t="s">
        <v>658</v>
      </c>
      <c r="I174" s="83" t="s">
        <v>658</v>
      </c>
      <c r="J174" s="83" t="s">
        <v>658</v>
      </c>
      <c r="K174" s="83" t="s">
        <v>658</v>
      </c>
      <c r="L174" s="83" t="s">
        <v>658</v>
      </c>
      <c r="M174" s="83" t="s">
        <v>658</v>
      </c>
      <c r="N174" s="83" t="s">
        <v>658</v>
      </c>
      <c r="O174" s="83" t="s">
        <v>658</v>
      </c>
      <c r="P174" s="83" t="s">
        <v>658</v>
      </c>
      <c r="Q174" s="83" t="s">
        <v>658</v>
      </c>
      <c r="R174" s="83" t="s">
        <v>658</v>
      </c>
      <c r="S174" s="83" t="s">
        <v>658</v>
      </c>
      <c r="T174" s="83" t="s">
        <v>658</v>
      </c>
      <c r="U174" s="83" t="s">
        <v>658</v>
      </c>
      <c r="V174" s="83" t="s">
        <v>658</v>
      </c>
      <c r="W174" s="83" t="s">
        <v>658</v>
      </c>
      <c r="X174" s="83" t="s">
        <v>658</v>
      </c>
      <c r="Y174" s="83" t="s">
        <v>658</v>
      </c>
      <c r="Z174" s="83" t="s">
        <v>658</v>
      </c>
      <c r="AA174" s="83" t="s">
        <v>658</v>
      </c>
      <c r="AB174" s="83"/>
      <c r="AC174" s="83"/>
      <c r="AD174" s="83"/>
      <c r="AE174" s="83"/>
      <c r="AF174" s="83"/>
      <c r="AG174" s="83"/>
      <c r="AH174" s="83"/>
      <c r="AI174" s="83"/>
      <c r="AJ174" s="83"/>
    </row>
    <row r="175" spans="1:36" s="124" customFormat="1">
      <c r="A175" s="102">
        <v>2145</v>
      </c>
      <c r="B175" s="84"/>
      <c r="C175" s="84"/>
      <c r="D175" s="84" t="s">
        <v>658</v>
      </c>
      <c r="E175" s="208">
        <v>72</v>
      </c>
      <c r="F175" s="208"/>
      <c r="G175" s="210" t="s">
        <v>658</v>
      </c>
      <c r="H175" s="83" t="s">
        <v>658</v>
      </c>
      <c r="I175" s="83" t="s">
        <v>658</v>
      </c>
      <c r="J175" s="83" t="s">
        <v>658</v>
      </c>
      <c r="K175" s="83" t="s">
        <v>658</v>
      </c>
      <c r="L175" s="83" t="s">
        <v>658</v>
      </c>
      <c r="M175" s="83" t="s">
        <v>658</v>
      </c>
      <c r="N175" s="83" t="s">
        <v>658</v>
      </c>
      <c r="O175" s="83" t="s">
        <v>658</v>
      </c>
      <c r="P175" s="83" t="s">
        <v>658</v>
      </c>
      <c r="Q175" s="83" t="s">
        <v>658</v>
      </c>
      <c r="R175" s="83" t="s">
        <v>658</v>
      </c>
      <c r="S175" s="83" t="s">
        <v>658</v>
      </c>
      <c r="T175" s="83" t="s">
        <v>658</v>
      </c>
      <c r="U175" s="83" t="s">
        <v>658</v>
      </c>
      <c r="V175" s="83" t="s">
        <v>658</v>
      </c>
      <c r="W175" s="83" t="s">
        <v>658</v>
      </c>
      <c r="X175" s="83" t="s">
        <v>658</v>
      </c>
      <c r="Y175" s="83" t="s">
        <v>658</v>
      </c>
      <c r="Z175" s="83" t="s">
        <v>658</v>
      </c>
      <c r="AA175" s="83" t="s">
        <v>658</v>
      </c>
      <c r="AB175" s="83"/>
      <c r="AC175" s="83"/>
      <c r="AD175" s="83"/>
      <c r="AE175" s="83"/>
      <c r="AF175" s="83"/>
      <c r="AG175" s="83"/>
      <c r="AH175" s="83"/>
      <c r="AI175" s="83"/>
      <c r="AJ175" s="83"/>
    </row>
    <row r="176" spans="1:36" s="124" customFormat="1">
      <c r="A176" s="102">
        <v>2146</v>
      </c>
      <c r="B176" s="84"/>
      <c r="C176" s="84"/>
      <c r="D176" s="84" t="s">
        <v>658</v>
      </c>
      <c r="E176" s="208">
        <v>72.5</v>
      </c>
      <c r="F176" s="208"/>
      <c r="G176" s="210" t="s">
        <v>658</v>
      </c>
      <c r="H176" s="83" t="s">
        <v>658</v>
      </c>
      <c r="I176" s="83" t="s">
        <v>658</v>
      </c>
      <c r="J176" s="83" t="s">
        <v>658</v>
      </c>
      <c r="K176" s="83" t="s">
        <v>658</v>
      </c>
      <c r="L176" s="83" t="s">
        <v>658</v>
      </c>
      <c r="M176" s="83" t="s">
        <v>658</v>
      </c>
      <c r="N176" s="83" t="s">
        <v>658</v>
      </c>
      <c r="O176" s="83" t="s">
        <v>658</v>
      </c>
      <c r="P176" s="83" t="s">
        <v>658</v>
      </c>
      <c r="Q176" s="83" t="s">
        <v>658</v>
      </c>
      <c r="R176" s="83" t="s">
        <v>658</v>
      </c>
      <c r="S176" s="83" t="s">
        <v>658</v>
      </c>
      <c r="T176" s="83" t="s">
        <v>658</v>
      </c>
      <c r="U176" s="83" t="s">
        <v>658</v>
      </c>
      <c r="V176" s="83" t="s">
        <v>658</v>
      </c>
      <c r="W176" s="83" t="s">
        <v>658</v>
      </c>
      <c r="X176" s="83" t="s">
        <v>658</v>
      </c>
      <c r="Y176" s="83" t="s">
        <v>658</v>
      </c>
      <c r="Z176" s="83" t="s">
        <v>658</v>
      </c>
      <c r="AA176" s="83" t="s">
        <v>658</v>
      </c>
      <c r="AB176" s="83"/>
      <c r="AC176" s="83"/>
      <c r="AD176" s="83"/>
      <c r="AE176" s="83"/>
      <c r="AF176" s="83"/>
      <c r="AG176" s="83"/>
      <c r="AH176" s="83"/>
      <c r="AI176" s="83"/>
      <c r="AJ176" s="83"/>
    </row>
    <row r="177" spans="1:36" s="124" customFormat="1">
      <c r="A177" s="102">
        <v>2147</v>
      </c>
      <c r="B177" s="84"/>
      <c r="C177" s="84"/>
      <c r="D177" s="84" t="s">
        <v>658</v>
      </c>
      <c r="E177" s="208">
        <v>73</v>
      </c>
      <c r="F177" s="208"/>
      <c r="G177" s="210" t="s">
        <v>658</v>
      </c>
      <c r="H177" s="83" t="s">
        <v>658</v>
      </c>
      <c r="I177" s="83" t="s">
        <v>658</v>
      </c>
      <c r="J177" s="83" t="s">
        <v>658</v>
      </c>
      <c r="K177" s="83" t="s">
        <v>658</v>
      </c>
      <c r="L177" s="83" t="s">
        <v>658</v>
      </c>
      <c r="M177" s="83" t="s">
        <v>658</v>
      </c>
      <c r="N177" s="83" t="s">
        <v>658</v>
      </c>
      <c r="O177" s="83" t="s">
        <v>658</v>
      </c>
      <c r="P177" s="83" t="s">
        <v>658</v>
      </c>
      <c r="Q177" s="83" t="s">
        <v>658</v>
      </c>
      <c r="R177" s="83" t="s">
        <v>658</v>
      </c>
      <c r="S177" s="83" t="s">
        <v>658</v>
      </c>
      <c r="T177" s="83" t="s">
        <v>658</v>
      </c>
      <c r="U177" s="83" t="s">
        <v>658</v>
      </c>
      <c r="V177" s="83" t="s">
        <v>658</v>
      </c>
      <c r="W177" s="83" t="s">
        <v>658</v>
      </c>
      <c r="X177" s="83" t="s">
        <v>658</v>
      </c>
      <c r="Y177" s="83" t="s">
        <v>658</v>
      </c>
      <c r="Z177" s="83" t="s">
        <v>658</v>
      </c>
      <c r="AA177" s="83" t="s">
        <v>658</v>
      </c>
      <c r="AB177" s="83"/>
      <c r="AC177" s="83"/>
      <c r="AD177" s="83"/>
      <c r="AE177" s="83"/>
      <c r="AF177" s="83"/>
      <c r="AG177" s="83"/>
      <c r="AH177" s="83"/>
      <c r="AI177" s="83"/>
      <c r="AJ177" s="83"/>
    </row>
    <row r="178" spans="1:36" s="124" customFormat="1">
      <c r="A178" s="102">
        <v>2148</v>
      </c>
      <c r="B178" s="84"/>
      <c r="C178" s="84"/>
      <c r="D178" s="84" t="s">
        <v>658</v>
      </c>
      <c r="E178" s="208">
        <v>73.5</v>
      </c>
      <c r="F178" s="208"/>
      <c r="G178" s="210" t="s">
        <v>658</v>
      </c>
      <c r="H178" s="83" t="s">
        <v>658</v>
      </c>
      <c r="I178" s="83" t="s">
        <v>658</v>
      </c>
      <c r="J178" s="83" t="s">
        <v>658</v>
      </c>
      <c r="K178" s="83" t="s">
        <v>658</v>
      </c>
      <c r="L178" s="83" t="s">
        <v>658</v>
      </c>
      <c r="M178" s="83" t="s">
        <v>658</v>
      </c>
      <c r="N178" s="83" t="s">
        <v>658</v>
      </c>
      <c r="O178" s="83" t="s">
        <v>658</v>
      </c>
      <c r="P178" s="83" t="s">
        <v>658</v>
      </c>
      <c r="Q178" s="83" t="s">
        <v>658</v>
      </c>
      <c r="R178" s="83" t="s">
        <v>658</v>
      </c>
      <c r="S178" s="83" t="s">
        <v>658</v>
      </c>
      <c r="T178" s="83" t="s">
        <v>658</v>
      </c>
      <c r="U178" s="83" t="s">
        <v>658</v>
      </c>
      <c r="V178" s="83" t="s">
        <v>658</v>
      </c>
      <c r="W178" s="83" t="s">
        <v>658</v>
      </c>
      <c r="X178" s="83" t="s">
        <v>658</v>
      </c>
      <c r="Y178" s="83" t="s">
        <v>658</v>
      </c>
      <c r="Z178" s="83" t="s">
        <v>658</v>
      </c>
      <c r="AA178" s="83" t="s">
        <v>658</v>
      </c>
      <c r="AB178" s="83"/>
      <c r="AC178" s="83"/>
      <c r="AD178" s="83"/>
      <c r="AE178" s="83"/>
      <c r="AF178" s="83"/>
      <c r="AG178" s="83"/>
      <c r="AH178" s="83"/>
      <c r="AI178" s="83"/>
      <c r="AJ178" s="83"/>
    </row>
    <row r="179" spans="1:36" s="124" customFormat="1">
      <c r="A179" s="102">
        <v>2149</v>
      </c>
      <c r="B179" s="84"/>
      <c r="C179" s="84"/>
      <c r="D179" s="84" t="s">
        <v>658</v>
      </c>
      <c r="E179" s="208">
        <v>74</v>
      </c>
      <c r="F179" s="208"/>
      <c r="G179" s="210" t="s">
        <v>658</v>
      </c>
      <c r="H179" s="83" t="s">
        <v>658</v>
      </c>
      <c r="I179" s="83" t="s">
        <v>658</v>
      </c>
      <c r="J179" s="83" t="s">
        <v>658</v>
      </c>
      <c r="K179" s="83" t="s">
        <v>658</v>
      </c>
      <c r="L179" s="83" t="s">
        <v>658</v>
      </c>
      <c r="M179" s="83" t="s">
        <v>658</v>
      </c>
      <c r="N179" s="83" t="s">
        <v>658</v>
      </c>
      <c r="O179" s="83" t="s">
        <v>658</v>
      </c>
      <c r="P179" s="83" t="s">
        <v>658</v>
      </c>
      <c r="Q179" s="83" t="s">
        <v>658</v>
      </c>
      <c r="R179" s="83" t="s">
        <v>658</v>
      </c>
      <c r="S179" s="83" t="s">
        <v>658</v>
      </c>
      <c r="T179" s="83" t="s">
        <v>658</v>
      </c>
      <c r="U179" s="83" t="s">
        <v>658</v>
      </c>
      <c r="V179" s="83" t="s">
        <v>658</v>
      </c>
      <c r="W179" s="83" t="s">
        <v>658</v>
      </c>
      <c r="X179" s="83" t="s">
        <v>658</v>
      </c>
      <c r="Y179" s="83" t="s">
        <v>658</v>
      </c>
      <c r="Z179" s="83" t="s">
        <v>658</v>
      </c>
      <c r="AA179" s="83" t="s">
        <v>658</v>
      </c>
      <c r="AB179" s="83"/>
      <c r="AC179" s="83"/>
      <c r="AD179" s="83"/>
      <c r="AE179" s="83"/>
      <c r="AF179" s="83"/>
      <c r="AG179" s="83"/>
      <c r="AH179" s="83"/>
      <c r="AI179" s="83"/>
      <c r="AJ179" s="83"/>
    </row>
    <row r="180" spans="1:36" s="124" customFormat="1">
      <c r="A180" s="104">
        <v>2150</v>
      </c>
      <c r="B180" s="290"/>
      <c r="C180" s="290"/>
      <c r="D180" s="290" t="s">
        <v>658</v>
      </c>
      <c r="E180" s="232">
        <v>74.5</v>
      </c>
      <c r="F180" s="232"/>
      <c r="G180" s="233" t="s">
        <v>658</v>
      </c>
      <c r="H180" s="105" t="s">
        <v>658</v>
      </c>
      <c r="I180" s="105" t="s">
        <v>658</v>
      </c>
      <c r="J180" s="105" t="s">
        <v>658</v>
      </c>
      <c r="K180" s="105" t="s">
        <v>658</v>
      </c>
      <c r="L180" s="105" t="s">
        <v>658</v>
      </c>
      <c r="M180" s="105" t="s">
        <v>658</v>
      </c>
      <c r="N180" s="105" t="s">
        <v>658</v>
      </c>
      <c r="O180" s="105" t="s">
        <v>658</v>
      </c>
      <c r="P180" s="105" t="s">
        <v>658</v>
      </c>
      <c r="Q180" s="105" t="s">
        <v>658</v>
      </c>
      <c r="R180" s="105" t="s">
        <v>658</v>
      </c>
      <c r="S180" s="105" t="s">
        <v>658</v>
      </c>
      <c r="T180" s="105" t="s">
        <v>658</v>
      </c>
      <c r="U180" s="105" t="s">
        <v>658</v>
      </c>
      <c r="V180" s="105" t="s">
        <v>658</v>
      </c>
      <c r="W180" s="105" t="s">
        <v>658</v>
      </c>
      <c r="X180" s="105" t="s">
        <v>658</v>
      </c>
      <c r="Y180" s="105" t="s">
        <v>658</v>
      </c>
      <c r="Z180" s="105" t="s">
        <v>658</v>
      </c>
      <c r="AA180" s="105" t="s">
        <v>658</v>
      </c>
      <c r="AB180" s="105"/>
      <c r="AC180" s="105"/>
      <c r="AD180" s="105"/>
      <c r="AE180" s="105"/>
      <c r="AF180" s="105"/>
      <c r="AG180" s="105"/>
      <c r="AH180" s="105"/>
      <c r="AI180" s="105"/>
      <c r="AJ180" s="105"/>
    </row>
    <row r="181" spans="1:36" s="124" customFormat="1">
      <c r="A181" s="102">
        <v>2151</v>
      </c>
      <c r="B181" s="84"/>
      <c r="C181" s="84"/>
      <c r="D181" s="84">
        <v>4</v>
      </c>
      <c r="E181" s="208">
        <v>75</v>
      </c>
      <c r="F181" s="208" t="str">
        <f>Entrees!M10</f>
        <v>60</v>
      </c>
      <c r="G181" s="210" t="str">
        <f>Entrees!N10</f>
        <v>HCB</v>
      </c>
      <c r="H181" s="83" t="s">
        <v>957</v>
      </c>
      <c r="I181" s="83" t="s">
        <v>1053</v>
      </c>
      <c r="J181" s="83" t="s">
        <v>927</v>
      </c>
      <c r="K181" s="83" t="s">
        <v>1102</v>
      </c>
      <c r="L181" s="83" t="s">
        <v>1053</v>
      </c>
      <c r="M181" s="83" t="s">
        <v>1053</v>
      </c>
      <c r="N181" s="83" t="s">
        <v>927</v>
      </c>
      <c r="O181" s="83" t="s">
        <v>1016</v>
      </c>
      <c r="P181" s="83" t="s">
        <v>1139</v>
      </c>
      <c r="Q181" s="83" t="s">
        <v>927</v>
      </c>
      <c r="R181" s="83" t="s">
        <v>957</v>
      </c>
      <c r="S181" s="83" t="s">
        <v>1053</v>
      </c>
      <c r="T181" s="83" t="s">
        <v>1016</v>
      </c>
      <c r="U181" s="83" t="s">
        <v>1102</v>
      </c>
      <c r="V181" s="83" t="s">
        <v>957</v>
      </c>
      <c r="W181" s="83" t="s">
        <v>1139</v>
      </c>
      <c r="X181" s="83" t="s">
        <v>1139</v>
      </c>
      <c r="Y181" s="83" t="s">
        <v>957</v>
      </c>
      <c r="Z181" s="83" t="s">
        <v>1139</v>
      </c>
      <c r="AA181" s="83" t="s">
        <v>1139</v>
      </c>
      <c r="AB181" s="83"/>
      <c r="AC181" s="83"/>
      <c r="AD181" s="83"/>
      <c r="AE181" s="83"/>
      <c r="AF181" s="83"/>
      <c r="AG181" s="83"/>
      <c r="AH181" s="83"/>
      <c r="AI181" s="83"/>
      <c r="AJ181" s="83"/>
    </row>
    <row r="182" spans="1:36" s="124" customFormat="1">
      <c r="A182" s="102">
        <v>2152</v>
      </c>
      <c r="B182" s="84"/>
      <c r="C182" s="84"/>
      <c r="D182" s="84">
        <v>4</v>
      </c>
      <c r="E182" s="208">
        <v>75.5</v>
      </c>
      <c r="F182" s="208" t="str">
        <f>Entrees!M11</f>
        <v>60.5</v>
      </c>
      <c r="G182" s="210" t="str">
        <f>Entrees!N11</f>
        <v>HCT</v>
      </c>
      <c r="H182" s="83" t="s">
        <v>1139</v>
      </c>
      <c r="I182" s="83" t="s">
        <v>1053</v>
      </c>
      <c r="J182" s="83" t="s">
        <v>1102</v>
      </c>
      <c r="K182" s="83" t="s">
        <v>927</v>
      </c>
      <c r="L182" s="83" t="s">
        <v>1053</v>
      </c>
      <c r="M182" s="83" t="s">
        <v>1053</v>
      </c>
      <c r="N182" s="83" t="s">
        <v>927</v>
      </c>
      <c r="O182" s="83" t="s">
        <v>1102</v>
      </c>
      <c r="P182" s="83" t="s">
        <v>927</v>
      </c>
      <c r="Q182" s="83" t="s">
        <v>927</v>
      </c>
      <c r="R182" s="83" t="s">
        <v>920</v>
      </c>
      <c r="S182" s="83" t="s">
        <v>1102</v>
      </c>
      <c r="T182" s="83" t="s">
        <v>927</v>
      </c>
      <c r="U182" s="83" t="s">
        <v>927</v>
      </c>
      <c r="V182" s="83" t="s">
        <v>1139</v>
      </c>
      <c r="W182" s="83" t="s">
        <v>1102</v>
      </c>
      <c r="X182" s="83" t="s">
        <v>1203</v>
      </c>
      <c r="Y182" s="83" t="s">
        <v>1139</v>
      </c>
      <c r="Z182" s="83" t="s">
        <v>1102</v>
      </c>
      <c r="AA182" s="83" t="s">
        <v>1203</v>
      </c>
      <c r="AB182" s="83"/>
      <c r="AC182" s="83"/>
      <c r="AD182" s="83"/>
      <c r="AE182" s="83"/>
      <c r="AF182" s="83"/>
      <c r="AG182" s="83"/>
      <c r="AH182" s="83"/>
      <c r="AI182" s="83"/>
      <c r="AJ182" s="83"/>
    </row>
    <row r="183" spans="1:36" s="124" customFormat="1">
      <c r="A183" s="102">
        <v>2153</v>
      </c>
      <c r="B183" s="84"/>
      <c r="C183" s="84"/>
      <c r="D183" s="84">
        <v>4</v>
      </c>
      <c r="E183" s="208">
        <v>76</v>
      </c>
      <c r="F183" s="208" t="str">
        <f>Entrees!M12</f>
        <v>61</v>
      </c>
      <c r="G183" s="210" t="str">
        <f>Entrees!N12</f>
        <v>RC</v>
      </c>
      <c r="H183" s="83" t="s">
        <v>957</v>
      </c>
      <c r="I183" s="83" t="s">
        <v>1053</v>
      </c>
      <c r="J183" s="83" t="s">
        <v>1203</v>
      </c>
      <c r="K183" s="83" t="s">
        <v>1102</v>
      </c>
      <c r="L183" s="83" t="s">
        <v>1053</v>
      </c>
      <c r="M183" s="83" t="s">
        <v>1053</v>
      </c>
      <c r="N183" s="83" t="s">
        <v>927</v>
      </c>
      <c r="O183" s="83" t="s">
        <v>1016</v>
      </c>
      <c r="P183" s="83" t="s">
        <v>1139</v>
      </c>
      <c r="Q183" s="83" t="s">
        <v>927</v>
      </c>
      <c r="R183" s="83" t="s">
        <v>1102</v>
      </c>
      <c r="S183" s="83" t="s">
        <v>1445</v>
      </c>
      <c r="T183" s="83" t="s">
        <v>927</v>
      </c>
      <c r="U183" s="83" t="s">
        <v>1102</v>
      </c>
      <c r="V183" s="83" t="s">
        <v>957</v>
      </c>
      <c r="W183" s="83" t="s">
        <v>1102</v>
      </c>
      <c r="X183" s="83" t="s">
        <v>927</v>
      </c>
      <c r="Y183" s="83" t="s">
        <v>957</v>
      </c>
      <c r="Z183" s="83" t="s">
        <v>1102</v>
      </c>
      <c r="AA183" s="83" t="s">
        <v>927</v>
      </c>
      <c r="AB183" s="83"/>
      <c r="AC183" s="83"/>
      <c r="AD183" s="83"/>
      <c r="AE183" s="83"/>
      <c r="AF183" s="83"/>
      <c r="AG183" s="83"/>
      <c r="AH183" s="83"/>
      <c r="AI183" s="83"/>
      <c r="AJ183" s="83"/>
    </row>
    <row r="184" spans="1:36" s="124" customFormat="1">
      <c r="A184" s="102">
        <v>2154</v>
      </c>
      <c r="B184" s="84"/>
      <c r="C184" s="84"/>
      <c r="D184" s="84">
        <v>4</v>
      </c>
      <c r="E184" s="208">
        <v>76.5</v>
      </c>
      <c r="F184" s="208" t="str">
        <f>Entrees!M13</f>
        <v>61.5</v>
      </c>
      <c r="G184" s="210" t="str">
        <f>Entrees!N13</f>
        <v>HCB</v>
      </c>
      <c r="H184" s="83" t="s">
        <v>927</v>
      </c>
      <c r="I184" s="83" t="s">
        <v>957</v>
      </c>
      <c r="J184" s="83" t="s">
        <v>927</v>
      </c>
      <c r="K184" s="83" t="s">
        <v>927</v>
      </c>
      <c r="L184" s="83" t="s">
        <v>1053</v>
      </c>
      <c r="M184" s="83" t="s">
        <v>1053</v>
      </c>
      <c r="N184" s="83" t="s">
        <v>927</v>
      </c>
      <c r="O184" s="83" t="s">
        <v>1102</v>
      </c>
      <c r="P184" s="83" t="s">
        <v>927</v>
      </c>
      <c r="Q184" s="83" t="s">
        <v>1102</v>
      </c>
      <c r="R184" s="83" t="s">
        <v>927</v>
      </c>
      <c r="S184" s="83" t="s">
        <v>1102</v>
      </c>
      <c r="T184" s="83" t="s">
        <v>927</v>
      </c>
      <c r="U184" s="83" t="s">
        <v>1102</v>
      </c>
      <c r="V184" s="83" t="s">
        <v>957</v>
      </c>
      <c r="W184" s="83" t="s">
        <v>1102</v>
      </c>
      <c r="X184" s="83" t="s">
        <v>1139</v>
      </c>
      <c r="Y184" s="83" t="s">
        <v>957</v>
      </c>
      <c r="Z184" s="83" t="s">
        <v>1102</v>
      </c>
      <c r="AA184" s="83" t="s">
        <v>1139</v>
      </c>
      <c r="AB184" s="83"/>
      <c r="AC184" s="83"/>
      <c r="AD184" s="83"/>
      <c r="AE184" s="83"/>
      <c r="AF184" s="83"/>
      <c r="AG184" s="83"/>
      <c r="AH184" s="83"/>
      <c r="AI184" s="83"/>
      <c r="AJ184" s="83"/>
    </row>
    <row r="185" spans="1:36" s="124" customFormat="1">
      <c r="A185" s="102">
        <v>2155</v>
      </c>
      <c r="B185" s="84"/>
      <c r="C185" s="84"/>
      <c r="D185" s="84">
        <v>4</v>
      </c>
      <c r="E185" s="208">
        <v>77</v>
      </c>
      <c r="F185" s="208" t="str">
        <f>Entrees!M14</f>
        <v>62</v>
      </c>
      <c r="G185" s="210" t="str">
        <f>Entrees!N14</f>
        <v>HCO</v>
      </c>
      <c r="H185" s="83" t="s">
        <v>1016</v>
      </c>
      <c r="I185" s="83" t="s">
        <v>1016</v>
      </c>
      <c r="J185" s="83" t="s">
        <v>1102</v>
      </c>
      <c r="K185" s="83" t="s">
        <v>927</v>
      </c>
      <c r="L185" s="83" t="s">
        <v>1053</v>
      </c>
      <c r="M185" s="83" t="s">
        <v>1053</v>
      </c>
      <c r="N185" s="83" t="s">
        <v>1016</v>
      </c>
      <c r="O185" s="83" t="s">
        <v>927</v>
      </c>
      <c r="P185" s="83" t="s">
        <v>927</v>
      </c>
      <c r="Q185" s="83" t="s">
        <v>1203</v>
      </c>
      <c r="R185" s="83" t="s">
        <v>1102</v>
      </c>
      <c r="S185" s="83" t="s">
        <v>1102</v>
      </c>
      <c r="T185" s="83" t="s">
        <v>927</v>
      </c>
      <c r="U185" s="83" t="s">
        <v>927</v>
      </c>
      <c r="V185" s="83" t="s">
        <v>957</v>
      </c>
      <c r="W185" s="83" t="s">
        <v>1139</v>
      </c>
      <c r="X185" s="83" t="s">
        <v>1102</v>
      </c>
      <c r="Y185" s="83" t="s">
        <v>957</v>
      </c>
      <c r="Z185" s="83" t="s">
        <v>1139</v>
      </c>
      <c r="AA185" s="83" t="s">
        <v>1102</v>
      </c>
      <c r="AB185" s="83"/>
      <c r="AC185" s="83"/>
      <c r="AD185" s="83"/>
      <c r="AE185" s="83"/>
      <c r="AF185" s="83"/>
      <c r="AG185" s="83"/>
      <c r="AH185" s="83"/>
      <c r="AI185" s="83"/>
      <c r="AJ185" s="83"/>
    </row>
    <row r="186" spans="1:36" s="124" customFormat="1">
      <c r="A186" s="102">
        <v>2156</v>
      </c>
      <c r="B186" s="84"/>
      <c r="C186" s="84"/>
      <c r="D186" s="84">
        <v>4</v>
      </c>
      <c r="E186" s="208">
        <v>77.5</v>
      </c>
      <c r="F186" s="208" t="str">
        <f>Entrees!M15</f>
        <v>62.5</v>
      </c>
      <c r="G186" s="210" t="str">
        <f>Entrees!N15</f>
        <v>HCB</v>
      </c>
      <c r="H186" s="83" t="s">
        <v>927</v>
      </c>
      <c r="I186" s="83" t="s">
        <v>1016</v>
      </c>
      <c r="J186" s="83" t="s">
        <v>927</v>
      </c>
      <c r="K186" s="83" t="s">
        <v>957</v>
      </c>
      <c r="L186" s="83" t="s">
        <v>1053</v>
      </c>
      <c r="M186" s="83" t="s">
        <v>1053</v>
      </c>
      <c r="N186" s="83" t="s">
        <v>1053</v>
      </c>
      <c r="O186" s="83" t="s">
        <v>927</v>
      </c>
      <c r="P186" s="83" t="s">
        <v>1102</v>
      </c>
      <c r="Q186" s="83" t="s">
        <v>1203</v>
      </c>
      <c r="R186" s="83" t="s">
        <v>1053</v>
      </c>
      <c r="S186" s="83" t="s">
        <v>1214</v>
      </c>
      <c r="T186" s="83" t="s">
        <v>927</v>
      </c>
      <c r="U186" s="83" t="s">
        <v>1102</v>
      </c>
      <c r="V186" s="83" t="s">
        <v>927</v>
      </c>
      <c r="W186" s="83" t="s">
        <v>1102</v>
      </c>
      <c r="X186" s="83" t="s">
        <v>1139</v>
      </c>
      <c r="Y186" s="83" t="s">
        <v>927</v>
      </c>
      <c r="Z186" s="83" t="s">
        <v>1102</v>
      </c>
      <c r="AA186" s="83" t="s">
        <v>1139</v>
      </c>
      <c r="AB186" s="83"/>
      <c r="AC186" s="83"/>
      <c r="AD186" s="83"/>
      <c r="AE186" s="83"/>
      <c r="AF186" s="83"/>
      <c r="AG186" s="83"/>
      <c r="AH186" s="83"/>
      <c r="AI186" s="83"/>
      <c r="AJ186" s="83"/>
    </row>
    <row r="187" spans="1:36" s="124" customFormat="1">
      <c r="A187" s="102">
        <v>2157</v>
      </c>
      <c r="B187" s="84"/>
      <c r="C187" s="84"/>
      <c r="D187" s="84">
        <v>4</v>
      </c>
      <c r="E187" s="208">
        <v>78</v>
      </c>
      <c r="F187" s="208" t="str">
        <f>Entrees!M16</f>
        <v>63</v>
      </c>
      <c r="G187" s="210" t="str">
        <f>Entrees!N16</f>
        <v>HCT</v>
      </c>
      <c r="H187" s="83" t="s">
        <v>927</v>
      </c>
      <c r="I187" s="83" t="s">
        <v>1016</v>
      </c>
      <c r="J187" s="83" t="s">
        <v>920</v>
      </c>
      <c r="K187" s="83" t="s">
        <v>920</v>
      </c>
      <c r="L187" s="83" t="s">
        <v>927</v>
      </c>
      <c r="M187" s="83" t="s">
        <v>1053</v>
      </c>
      <c r="N187" s="83" t="s">
        <v>1053</v>
      </c>
      <c r="O187" s="83" t="s">
        <v>927</v>
      </c>
      <c r="P187" s="83" t="s">
        <v>927</v>
      </c>
      <c r="Q187" s="83" t="s">
        <v>1203</v>
      </c>
      <c r="R187" s="83" t="s">
        <v>927</v>
      </c>
      <c r="S187" s="83" t="s">
        <v>927</v>
      </c>
      <c r="T187" s="83" t="s">
        <v>927</v>
      </c>
      <c r="U187" s="83" t="s">
        <v>927</v>
      </c>
      <c r="V187" s="83" t="s">
        <v>927</v>
      </c>
      <c r="W187" s="83" t="s">
        <v>1053</v>
      </c>
      <c r="X187" s="83" t="s">
        <v>1203</v>
      </c>
      <c r="Y187" s="83" t="s">
        <v>927</v>
      </c>
      <c r="Z187" s="83" t="s">
        <v>1053</v>
      </c>
      <c r="AA187" s="83" t="s">
        <v>1203</v>
      </c>
      <c r="AB187" s="83"/>
      <c r="AC187" s="83"/>
      <c r="AD187" s="83"/>
      <c r="AE187" s="83"/>
      <c r="AF187" s="83"/>
      <c r="AG187" s="83"/>
      <c r="AH187" s="83"/>
      <c r="AI187" s="83"/>
      <c r="AJ187" s="83"/>
    </row>
    <row r="188" spans="1:36" s="124" customFormat="1">
      <c r="A188" s="102">
        <v>2158</v>
      </c>
      <c r="B188" s="84"/>
      <c r="C188" s="84"/>
      <c r="D188" s="84">
        <v>4</v>
      </c>
      <c r="E188" s="208">
        <v>78.5</v>
      </c>
      <c r="F188" s="208" t="str">
        <f>Entrees!M17</f>
        <v>63.5</v>
      </c>
      <c r="G188" s="210" t="str">
        <f>Entrees!N17</f>
        <v>HCT</v>
      </c>
      <c r="H188" s="83" t="s">
        <v>957</v>
      </c>
      <c r="I188" s="83" t="s">
        <v>1016</v>
      </c>
      <c r="J188" s="83" t="s">
        <v>927</v>
      </c>
      <c r="K188" s="83" t="s">
        <v>1102</v>
      </c>
      <c r="L188" s="83" t="s">
        <v>927</v>
      </c>
      <c r="M188" s="83" t="s">
        <v>1053</v>
      </c>
      <c r="N188" s="83" t="s">
        <v>927</v>
      </c>
      <c r="O188" s="83" t="s">
        <v>1214</v>
      </c>
      <c r="P188" s="83" t="s">
        <v>927</v>
      </c>
      <c r="Q188" s="83" t="s">
        <v>1102</v>
      </c>
      <c r="R188" s="83" t="s">
        <v>1053</v>
      </c>
      <c r="S188" s="83" t="s">
        <v>1102</v>
      </c>
      <c r="T188" s="83" t="s">
        <v>1203</v>
      </c>
      <c r="U188" s="83" t="s">
        <v>1102</v>
      </c>
      <c r="V188" s="83" t="s">
        <v>1102</v>
      </c>
      <c r="W188" s="83" t="s">
        <v>1053</v>
      </c>
      <c r="X188" s="83" t="s">
        <v>1203</v>
      </c>
      <c r="Y188" s="83" t="s">
        <v>1102</v>
      </c>
      <c r="Z188" s="83" t="s">
        <v>1053</v>
      </c>
      <c r="AA188" s="83" t="s">
        <v>1203</v>
      </c>
      <c r="AB188" s="83"/>
      <c r="AC188" s="83"/>
      <c r="AD188" s="83"/>
      <c r="AE188" s="83"/>
      <c r="AF188" s="83"/>
      <c r="AG188" s="83"/>
      <c r="AH188" s="83"/>
      <c r="AI188" s="83"/>
      <c r="AJ188" s="83"/>
    </row>
    <row r="189" spans="1:36" s="124" customFormat="1">
      <c r="A189" s="102">
        <v>2159</v>
      </c>
      <c r="B189" s="84"/>
      <c r="C189" s="84"/>
      <c r="D189" s="84">
        <v>4</v>
      </c>
      <c r="E189" s="208">
        <v>79</v>
      </c>
      <c r="F189" s="208" t="str">
        <f>Entrees!M18</f>
        <v>64</v>
      </c>
      <c r="G189" s="210" t="str">
        <f>Entrees!N18</f>
        <v>HCT</v>
      </c>
      <c r="H189" s="83" t="s">
        <v>927</v>
      </c>
      <c r="I189" s="83" t="s">
        <v>1016</v>
      </c>
      <c r="J189" s="83" t="s">
        <v>1214</v>
      </c>
      <c r="K189" s="83" t="s">
        <v>1102</v>
      </c>
      <c r="L189" s="83" t="s">
        <v>1214</v>
      </c>
      <c r="M189" s="83" t="s">
        <v>1053</v>
      </c>
      <c r="N189" s="83" t="s">
        <v>1016</v>
      </c>
      <c r="O189" s="83" t="s">
        <v>927</v>
      </c>
      <c r="P189" s="83" t="s">
        <v>1139</v>
      </c>
      <c r="Q189" s="83" t="s">
        <v>927</v>
      </c>
      <c r="R189" s="83" t="s">
        <v>1102</v>
      </c>
      <c r="S189" s="83" t="s">
        <v>1102</v>
      </c>
      <c r="T189" s="83" t="s">
        <v>927</v>
      </c>
      <c r="U189" s="83" t="s">
        <v>1102</v>
      </c>
      <c r="V189" s="83" t="s">
        <v>957</v>
      </c>
      <c r="W189" s="83" t="s">
        <v>1053</v>
      </c>
      <c r="X189" s="83" t="s">
        <v>1203</v>
      </c>
      <c r="Y189" s="83" t="s">
        <v>957</v>
      </c>
      <c r="Z189" s="83" t="s">
        <v>1053</v>
      </c>
      <c r="AA189" s="83" t="s">
        <v>1203</v>
      </c>
      <c r="AB189" s="83"/>
      <c r="AC189" s="83"/>
      <c r="AD189" s="83"/>
      <c r="AE189" s="83"/>
      <c r="AF189" s="83"/>
      <c r="AG189" s="83"/>
      <c r="AH189" s="83"/>
      <c r="AI189" s="83"/>
      <c r="AJ189" s="83"/>
    </row>
    <row r="190" spans="1:36" s="124" customFormat="1">
      <c r="A190" s="102">
        <v>2160</v>
      </c>
      <c r="B190" s="84"/>
      <c r="C190" s="84"/>
      <c r="D190" s="84">
        <v>4</v>
      </c>
      <c r="E190" s="208">
        <v>79.5</v>
      </c>
      <c r="F190" s="208" t="str">
        <f>Entrees!M19</f>
        <v>64.5</v>
      </c>
      <c r="G190" s="210" t="str">
        <f>Entrees!N19</f>
        <v>HCT</v>
      </c>
      <c r="H190" s="83" t="s">
        <v>927</v>
      </c>
      <c r="I190" s="83" t="s">
        <v>1053</v>
      </c>
      <c r="J190" s="83" t="s">
        <v>1214</v>
      </c>
      <c r="K190" s="83" t="s">
        <v>1102</v>
      </c>
      <c r="L190" s="83" t="s">
        <v>927</v>
      </c>
      <c r="M190" s="83" t="s">
        <v>927</v>
      </c>
      <c r="N190" s="83" t="s">
        <v>1102</v>
      </c>
      <c r="O190" s="83" t="s">
        <v>920</v>
      </c>
      <c r="P190" s="83" t="s">
        <v>927</v>
      </c>
      <c r="Q190" s="83" t="s">
        <v>927</v>
      </c>
      <c r="R190" s="83" t="s">
        <v>1102</v>
      </c>
      <c r="S190" s="83" t="s">
        <v>927</v>
      </c>
      <c r="T190" s="83" t="s">
        <v>927</v>
      </c>
      <c r="U190" s="83" t="s">
        <v>1053</v>
      </c>
      <c r="V190" s="83" t="s">
        <v>957</v>
      </c>
      <c r="W190" s="83" t="s">
        <v>1016</v>
      </c>
      <c r="X190" s="83" t="s">
        <v>1203</v>
      </c>
      <c r="Y190" s="83" t="s">
        <v>957</v>
      </c>
      <c r="Z190" s="83" t="s">
        <v>1016</v>
      </c>
      <c r="AA190" s="83" t="s">
        <v>1203</v>
      </c>
      <c r="AB190" s="83"/>
      <c r="AC190" s="83"/>
      <c r="AD190" s="83"/>
      <c r="AE190" s="83"/>
      <c r="AF190" s="83"/>
      <c r="AG190" s="83"/>
      <c r="AH190" s="83"/>
      <c r="AI190" s="83"/>
      <c r="AJ190" s="83"/>
    </row>
    <row r="191" spans="1:36" s="124" customFormat="1">
      <c r="A191" s="102">
        <v>2161</v>
      </c>
      <c r="B191" s="84"/>
      <c r="C191" s="84"/>
      <c r="D191" s="84">
        <v>4</v>
      </c>
      <c r="E191" s="208">
        <v>80</v>
      </c>
      <c r="F191" s="208" t="str">
        <f>Entrees!M20</f>
        <v>65</v>
      </c>
      <c r="G191" s="210" t="str">
        <f>Entrees!N20</f>
        <v>HCT</v>
      </c>
      <c r="H191" s="83" t="s">
        <v>957</v>
      </c>
      <c r="I191" s="83" t="s">
        <v>927</v>
      </c>
      <c r="J191" s="83" t="s">
        <v>1102</v>
      </c>
      <c r="K191" s="83" t="s">
        <v>927</v>
      </c>
      <c r="L191" s="83" t="s">
        <v>1214</v>
      </c>
      <c r="M191" s="83" t="s">
        <v>1102</v>
      </c>
      <c r="N191" s="83" t="s">
        <v>927</v>
      </c>
      <c r="O191" s="83" t="s">
        <v>927</v>
      </c>
      <c r="P191" s="83" t="s">
        <v>927</v>
      </c>
      <c r="Q191" s="83" t="s">
        <v>1203</v>
      </c>
      <c r="R191" s="83" t="s">
        <v>1102</v>
      </c>
      <c r="S191" s="83" t="s">
        <v>927</v>
      </c>
      <c r="T191" s="83" t="s">
        <v>1102</v>
      </c>
      <c r="U191" s="83" t="s">
        <v>1102</v>
      </c>
      <c r="V191" s="83" t="s">
        <v>1139</v>
      </c>
      <c r="W191" s="83" t="s">
        <v>1053</v>
      </c>
      <c r="X191" s="83" t="s">
        <v>1203</v>
      </c>
      <c r="Y191" s="83" t="s">
        <v>1139</v>
      </c>
      <c r="Z191" s="83" t="s">
        <v>1053</v>
      </c>
      <c r="AA191" s="83" t="s">
        <v>1203</v>
      </c>
      <c r="AB191" s="83"/>
      <c r="AC191" s="83"/>
      <c r="AD191" s="83"/>
      <c r="AE191" s="83"/>
      <c r="AF191" s="83"/>
      <c r="AG191" s="83"/>
      <c r="AH191" s="83"/>
      <c r="AI191" s="83"/>
      <c r="AJ191" s="83"/>
    </row>
    <row r="192" spans="1:36" s="124" customFormat="1">
      <c r="A192" s="102">
        <v>2162</v>
      </c>
      <c r="B192" s="84"/>
      <c r="C192" s="84"/>
      <c r="D192" s="84">
        <v>4</v>
      </c>
      <c r="E192" s="208">
        <v>80.5</v>
      </c>
      <c r="F192" s="208" t="str">
        <f>Entrees!M21</f>
        <v>65.5</v>
      </c>
      <c r="G192" s="210" t="str">
        <f>Entrees!N21</f>
        <v>HCB</v>
      </c>
      <c r="H192" s="83" t="s">
        <v>920</v>
      </c>
      <c r="I192" s="83" t="s">
        <v>927</v>
      </c>
      <c r="J192" s="83" t="s">
        <v>927</v>
      </c>
      <c r="K192" s="83" t="s">
        <v>1214</v>
      </c>
      <c r="L192" s="83" t="s">
        <v>1102</v>
      </c>
      <c r="M192" s="83" t="s">
        <v>1214</v>
      </c>
      <c r="N192" s="83" t="s">
        <v>1214</v>
      </c>
      <c r="O192" s="83" t="s">
        <v>927</v>
      </c>
      <c r="P192" s="83" t="s">
        <v>927</v>
      </c>
      <c r="Q192" s="83" t="s">
        <v>1203</v>
      </c>
      <c r="R192" s="83" t="s">
        <v>1102</v>
      </c>
      <c r="S192" s="83" t="s">
        <v>1102</v>
      </c>
      <c r="T192" s="83" t="s">
        <v>1102</v>
      </c>
      <c r="U192" s="83" t="s">
        <v>1214</v>
      </c>
      <c r="V192" s="83" t="s">
        <v>957</v>
      </c>
      <c r="W192" s="83" t="s">
        <v>1102</v>
      </c>
      <c r="X192" s="83" t="s">
        <v>1139</v>
      </c>
      <c r="Y192" s="83" t="s">
        <v>957</v>
      </c>
      <c r="Z192" s="83" t="s">
        <v>1102</v>
      </c>
      <c r="AA192" s="83" t="s">
        <v>1139</v>
      </c>
      <c r="AB192" s="83"/>
      <c r="AC192" s="83"/>
      <c r="AD192" s="83"/>
      <c r="AE192" s="83"/>
      <c r="AF192" s="83"/>
      <c r="AG192" s="83"/>
      <c r="AH192" s="83"/>
      <c r="AI192" s="83"/>
      <c r="AJ192" s="83"/>
    </row>
    <row r="193" spans="1:36" s="124" customFormat="1">
      <c r="A193" s="102">
        <v>2163</v>
      </c>
      <c r="B193" s="84"/>
      <c r="C193" s="84"/>
      <c r="D193" s="84">
        <v>4</v>
      </c>
      <c r="E193" s="208">
        <v>81</v>
      </c>
      <c r="F193" s="208" t="str">
        <f>Entrees!M22</f>
        <v>66</v>
      </c>
      <c r="G193" s="210" t="str">
        <f>Entrees!N22</f>
        <v>HCB</v>
      </c>
      <c r="H193" s="83" t="s">
        <v>1053</v>
      </c>
      <c r="I193" s="83" t="s">
        <v>1102</v>
      </c>
      <c r="J193" s="83" t="s">
        <v>927</v>
      </c>
      <c r="K193" s="83" t="s">
        <v>920</v>
      </c>
      <c r="L193" s="83" t="s">
        <v>927</v>
      </c>
      <c r="M193" s="83" t="s">
        <v>927</v>
      </c>
      <c r="N193" s="83" t="s">
        <v>1102</v>
      </c>
      <c r="O193" s="83" t="s">
        <v>927</v>
      </c>
      <c r="P193" s="83" t="s">
        <v>1102</v>
      </c>
      <c r="Q193" s="83" t="s">
        <v>1203</v>
      </c>
      <c r="R193" s="83" t="s">
        <v>920</v>
      </c>
      <c r="S193" s="83" t="s">
        <v>1102</v>
      </c>
      <c r="T193" s="83" t="s">
        <v>1102</v>
      </c>
      <c r="U193" s="83" t="s">
        <v>1214</v>
      </c>
      <c r="V193" s="83" t="s">
        <v>957</v>
      </c>
      <c r="W193" s="83" t="s">
        <v>927</v>
      </c>
      <c r="X193" s="83" t="s">
        <v>1139</v>
      </c>
      <c r="Y193" s="83" t="s">
        <v>957</v>
      </c>
      <c r="Z193" s="83" t="s">
        <v>927</v>
      </c>
      <c r="AA193" s="83" t="s">
        <v>1139</v>
      </c>
      <c r="AB193" s="83"/>
      <c r="AC193" s="83"/>
      <c r="AD193" s="83"/>
      <c r="AE193" s="83"/>
      <c r="AF193" s="83"/>
      <c r="AG193" s="83"/>
      <c r="AH193" s="83"/>
      <c r="AI193" s="83"/>
      <c r="AJ193" s="83"/>
    </row>
    <row r="194" spans="1:36" s="124" customFormat="1">
      <c r="A194" s="102">
        <v>2164</v>
      </c>
      <c r="B194" s="84"/>
      <c r="C194" s="84"/>
      <c r="D194" s="84">
        <v>4</v>
      </c>
      <c r="E194" s="208">
        <v>81.5</v>
      </c>
      <c r="F194" s="208" t="str">
        <f>Entrees!M23</f>
        <v>66.5</v>
      </c>
      <c r="G194" s="210" t="str">
        <f>Entrees!N23</f>
        <v>HCB</v>
      </c>
      <c r="H194" s="83" t="s">
        <v>927</v>
      </c>
      <c r="I194" s="83" t="s">
        <v>957</v>
      </c>
      <c r="J194" s="83" t="s">
        <v>1214</v>
      </c>
      <c r="K194" s="83" t="s">
        <v>927</v>
      </c>
      <c r="L194" s="83" t="s">
        <v>927</v>
      </c>
      <c r="M194" s="83" t="s">
        <v>1102</v>
      </c>
      <c r="N194" s="83" t="s">
        <v>927</v>
      </c>
      <c r="O194" s="83" t="s">
        <v>927</v>
      </c>
      <c r="P194" s="83" t="s">
        <v>1102</v>
      </c>
      <c r="Q194" s="83" t="s">
        <v>1102</v>
      </c>
      <c r="R194" s="83" t="s">
        <v>1053</v>
      </c>
      <c r="S194" s="83" t="s">
        <v>927</v>
      </c>
      <c r="T194" s="83" t="s">
        <v>1214</v>
      </c>
      <c r="U194" s="83" t="s">
        <v>1214</v>
      </c>
      <c r="V194" s="83" t="s">
        <v>957</v>
      </c>
      <c r="W194" s="83" t="s">
        <v>1139</v>
      </c>
      <c r="X194" s="83" t="s">
        <v>1139</v>
      </c>
      <c r="Y194" s="83" t="s">
        <v>957</v>
      </c>
      <c r="Z194" s="83" t="s">
        <v>1139</v>
      </c>
      <c r="AA194" s="83" t="s">
        <v>1139</v>
      </c>
      <c r="AB194" s="83"/>
      <c r="AC194" s="83"/>
      <c r="AD194" s="83"/>
      <c r="AE194" s="83"/>
      <c r="AF194" s="83"/>
      <c r="AG194" s="83"/>
      <c r="AH194" s="83"/>
      <c r="AI194" s="83"/>
      <c r="AJ194" s="83"/>
    </row>
    <row r="195" spans="1:36" s="124" customFormat="1">
      <c r="A195" s="102">
        <v>2165</v>
      </c>
      <c r="B195" s="84"/>
      <c r="C195" s="84"/>
      <c r="D195" s="84">
        <v>4</v>
      </c>
      <c r="E195" s="208">
        <v>82</v>
      </c>
      <c r="F195" s="208" t="str">
        <f>Entrees!M24</f>
        <v>67</v>
      </c>
      <c r="G195" s="210" t="str">
        <f>Entrees!N24</f>
        <v>HCB</v>
      </c>
      <c r="H195" s="83" t="s">
        <v>1214</v>
      </c>
      <c r="I195" s="83" t="s">
        <v>957</v>
      </c>
      <c r="J195" s="83" t="s">
        <v>1102</v>
      </c>
      <c r="K195" s="83" t="s">
        <v>927</v>
      </c>
      <c r="L195" s="83" t="s">
        <v>1102</v>
      </c>
      <c r="M195" s="83" t="s">
        <v>957</v>
      </c>
      <c r="N195" s="83" t="s">
        <v>1016</v>
      </c>
      <c r="O195" s="83" t="s">
        <v>927</v>
      </c>
      <c r="P195" s="83" t="s">
        <v>1102</v>
      </c>
      <c r="Q195" s="83" t="s">
        <v>927</v>
      </c>
      <c r="R195" s="83" t="s">
        <v>1102</v>
      </c>
      <c r="S195" s="83" t="s">
        <v>1139</v>
      </c>
      <c r="T195" s="83" t="s">
        <v>1102</v>
      </c>
      <c r="U195" s="83" t="s">
        <v>1214</v>
      </c>
      <c r="V195" s="83" t="s">
        <v>1016</v>
      </c>
      <c r="W195" s="83" t="s">
        <v>920</v>
      </c>
      <c r="X195" s="83" t="s">
        <v>1139</v>
      </c>
      <c r="Y195" s="83" t="s">
        <v>1016</v>
      </c>
      <c r="Z195" s="83" t="s">
        <v>920</v>
      </c>
      <c r="AA195" s="83" t="s">
        <v>1139</v>
      </c>
      <c r="AB195" s="83"/>
      <c r="AC195" s="83"/>
      <c r="AD195" s="83"/>
      <c r="AE195" s="83"/>
      <c r="AF195" s="83"/>
      <c r="AG195" s="83"/>
      <c r="AH195" s="83"/>
      <c r="AI195" s="83"/>
      <c r="AJ195" s="83"/>
    </row>
    <row r="196" spans="1:36" s="124" customFormat="1">
      <c r="A196" s="102">
        <v>2166</v>
      </c>
      <c r="B196" s="84"/>
      <c r="C196" s="84"/>
      <c r="D196" s="84">
        <v>4</v>
      </c>
      <c r="E196" s="208">
        <v>82.5</v>
      </c>
      <c r="F196" s="208" t="str">
        <f>Entrees!M25</f>
        <v>67.5</v>
      </c>
      <c r="G196" s="210" t="str">
        <f>Entrees!N25</f>
        <v>HCB</v>
      </c>
      <c r="H196" s="83" t="s">
        <v>1214</v>
      </c>
      <c r="I196" s="83" t="s">
        <v>1102</v>
      </c>
      <c r="J196" s="83" t="s">
        <v>1214</v>
      </c>
      <c r="K196" s="83" t="s">
        <v>920</v>
      </c>
      <c r="L196" s="83" t="s">
        <v>1102</v>
      </c>
      <c r="M196" s="83" t="s">
        <v>1053</v>
      </c>
      <c r="N196" s="83" t="s">
        <v>1102</v>
      </c>
      <c r="O196" s="83" t="s">
        <v>1016</v>
      </c>
      <c r="P196" s="83" t="s">
        <v>1102</v>
      </c>
      <c r="Q196" s="83" t="s">
        <v>927</v>
      </c>
      <c r="R196" s="83" t="s">
        <v>927</v>
      </c>
      <c r="S196" s="83" t="s">
        <v>927</v>
      </c>
      <c r="T196" s="83" t="s">
        <v>927</v>
      </c>
      <c r="U196" s="83" t="s">
        <v>1214</v>
      </c>
      <c r="V196" s="83" t="s">
        <v>927</v>
      </c>
      <c r="W196" s="83" t="s">
        <v>1016</v>
      </c>
      <c r="X196" s="83" t="s">
        <v>1139</v>
      </c>
      <c r="Y196" s="83" t="s">
        <v>927</v>
      </c>
      <c r="Z196" s="83" t="s">
        <v>1016</v>
      </c>
      <c r="AA196" s="83" t="s">
        <v>1139</v>
      </c>
      <c r="AB196" s="83"/>
      <c r="AC196" s="83"/>
      <c r="AD196" s="83"/>
      <c r="AE196" s="83"/>
      <c r="AF196" s="83"/>
      <c r="AG196" s="83"/>
      <c r="AH196" s="83"/>
      <c r="AI196" s="83"/>
      <c r="AJ196" s="83"/>
    </row>
    <row r="197" spans="1:36" s="124" customFormat="1">
      <c r="A197" s="102">
        <v>2167</v>
      </c>
      <c r="B197" s="84"/>
      <c r="C197" s="84"/>
      <c r="D197" s="84">
        <v>4</v>
      </c>
      <c r="E197" s="208">
        <v>83</v>
      </c>
      <c r="F197" s="208" t="str">
        <f>Entrees!M26</f>
        <v>68</v>
      </c>
      <c r="G197" s="210" t="str">
        <f>Entrees!N26</f>
        <v>HCB</v>
      </c>
      <c r="H197" s="83" t="s">
        <v>1053</v>
      </c>
      <c r="I197" s="83" t="s">
        <v>927</v>
      </c>
      <c r="J197" s="83" t="s">
        <v>1102</v>
      </c>
      <c r="K197" s="83" t="s">
        <v>1102</v>
      </c>
      <c r="L197" s="83" t="s">
        <v>1053</v>
      </c>
      <c r="M197" s="83" t="s">
        <v>1102</v>
      </c>
      <c r="N197" s="83" t="s">
        <v>927</v>
      </c>
      <c r="O197" s="83" t="s">
        <v>927</v>
      </c>
      <c r="P197" s="83" t="s">
        <v>1016</v>
      </c>
      <c r="Q197" s="83" t="s">
        <v>1102</v>
      </c>
      <c r="R197" s="83" t="s">
        <v>1053</v>
      </c>
      <c r="S197" s="83" t="s">
        <v>927</v>
      </c>
      <c r="T197" s="83" t="s">
        <v>1102</v>
      </c>
      <c r="U197" s="83" t="s">
        <v>927</v>
      </c>
      <c r="V197" s="83" t="s">
        <v>1102</v>
      </c>
      <c r="W197" s="83" t="s">
        <v>1016</v>
      </c>
      <c r="X197" s="83" t="s">
        <v>1139</v>
      </c>
      <c r="Y197" s="83" t="s">
        <v>1102</v>
      </c>
      <c r="Z197" s="83" t="s">
        <v>1016</v>
      </c>
      <c r="AA197" s="83" t="s">
        <v>1139</v>
      </c>
      <c r="AB197" s="83"/>
      <c r="AC197" s="83"/>
      <c r="AD197" s="83"/>
      <c r="AE197" s="83"/>
      <c r="AF197" s="83"/>
      <c r="AG197" s="83"/>
      <c r="AH197" s="83"/>
      <c r="AI197" s="83"/>
      <c r="AJ197" s="83"/>
    </row>
    <row r="198" spans="1:36" s="124" customFormat="1">
      <c r="A198" s="102">
        <v>2168</v>
      </c>
      <c r="B198" s="84"/>
      <c r="C198" s="84"/>
      <c r="D198" s="84">
        <v>4</v>
      </c>
      <c r="E198" s="208">
        <v>83.5</v>
      </c>
      <c r="F198" s="208" t="str">
        <f>Entrees!M27</f>
        <v>68.5</v>
      </c>
      <c r="G198" s="210" t="str">
        <f>Entrees!N27</f>
        <v>HCB</v>
      </c>
      <c r="H198" s="83" t="s">
        <v>1053</v>
      </c>
      <c r="I198" s="83" t="s">
        <v>927</v>
      </c>
      <c r="J198" s="83" t="s">
        <v>927</v>
      </c>
      <c r="K198" s="83" t="s">
        <v>927</v>
      </c>
      <c r="L198" s="83" t="s">
        <v>1102</v>
      </c>
      <c r="M198" s="83" t="s">
        <v>927</v>
      </c>
      <c r="N198" s="83" t="s">
        <v>927</v>
      </c>
      <c r="O198" s="83" t="s">
        <v>927</v>
      </c>
      <c r="P198" s="83" t="s">
        <v>1102</v>
      </c>
      <c r="Q198" s="83" t="s">
        <v>1102</v>
      </c>
      <c r="R198" s="83" t="s">
        <v>1053</v>
      </c>
      <c r="S198" s="83" t="s">
        <v>927</v>
      </c>
      <c r="T198" s="83" t="s">
        <v>1203</v>
      </c>
      <c r="U198" s="83" t="s">
        <v>1203</v>
      </c>
      <c r="V198" s="83" t="s">
        <v>1102</v>
      </c>
      <c r="W198" s="83" t="s">
        <v>1016</v>
      </c>
      <c r="X198" s="83" t="s">
        <v>1139</v>
      </c>
      <c r="Y198" s="83" t="s">
        <v>1102</v>
      </c>
      <c r="Z198" s="83" t="s">
        <v>1016</v>
      </c>
      <c r="AA198" s="83" t="s">
        <v>1139</v>
      </c>
      <c r="AB198" s="83"/>
      <c r="AC198" s="83"/>
      <c r="AD198" s="83"/>
      <c r="AE198" s="83"/>
      <c r="AF198" s="83"/>
      <c r="AG198" s="83"/>
      <c r="AH198" s="83"/>
      <c r="AI198" s="83"/>
      <c r="AJ198" s="83"/>
    </row>
    <row r="199" spans="1:36" s="124" customFormat="1">
      <c r="A199" s="102">
        <v>2169</v>
      </c>
      <c r="B199" s="84"/>
      <c r="C199" s="84"/>
      <c r="D199" s="84">
        <v>4</v>
      </c>
      <c r="E199" s="208">
        <v>84</v>
      </c>
      <c r="F199" s="208" t="str">
        <f>Entrees!M28</f>
        <v>69</v>
      </c>
      <c r="G199" s="210" t="str">
        <f>Entrees!N28</f>
        <v>HCB</v>
      </c>
      <c r="H199" s="83" t="s">
        <v>1053</v>
      </c>
      <c r="I199" s="83" t="s">
        <v>1102</v>
      </c>
      <c r="J199" s="83" t="s">
        <v>927</v>
      </c>
      <c r="K199" s="83" t="s">
        <v>927</v>
      </c>
      <c r="L199" s="83" t="s">
        <v>927</v>
      </c>
      <c r="M199" s="83" t="s">
        <v>1102</v>
      </c>
      <c r="N199" s="83" t="s">
        <v>927</v>
      </c>
      <c r="O199" s="83" t="s">
        <v>927</v>
      </c>
      <c r="P199" s="83" t="s">
        <v>927</v>
      </c>
      <c r="Q199" s="83" t="s">
        <v>1102</v>
      </c>
      <c r="R199" s="83" t="s">
        <v>1053</v>
      </c>
      <c r="S199" s="83" t="s">
        <v>927</v>
      </c>
      <c r="T199" s="83" t="s">
        <v>927</v>
      </c>
      <c r="U199" s="83" t="s">
        <v>1203</v>
      </c>
      <c r="V199" s="83" t="s">
        <v>927</v>
      </c>
      <c r="W199" s="83" t="s">
        <v>927</v>
      </c>
      <c r="X199" s="83" t="s">
        <v>1139</v>
      </c>
      <c r="Y199" s="83" t="s">
        <v>927</v>
      </c>
      <c r="Z199" s="83" t="s">
        <v>927</v>
      </c>
      <c r="AA199" s="83" t="s">
        <v>1139</v>
      </c>
      <c r="AB199" s="83"/>
      <c r="AC199" s="83"/>
      <c r="AD199" s="83"/>
      <c r="AE199" s="83"/>
      <c r="AF199" s="83"/>
      <c r="AG199" s="83"/>
      <c r="AH199" s="83"/>
      <c r="AI199" s="83"/>
      <c r="AJ199" s="83"/>
    </row>
    <row r="200" spans="1:36" s="124" customFormat="1">
      <c r="A200" s="102">
        <v>2170</v>
      </c>
      <c r="B200" s="84"/>
      <c r="C200" s="84"/>
      <c r="D200" s="84">
        <v>4</v>
      </c>
      <c r="E200" s="208">
        <v>84.5</v>
      </c>
      <c r="F200" s="208" t="str">
        <f>Entrees!M29</f>
        <v>69.5</v>
      </c>
      <c r="G200" s="210" t="str">
        <f>Entrees!N29</f>
        <v>HCB</v>
      </c>
      <c r="H200" s="83" t="s">
        <v>927</v>
      </c>
      <c r="I200" s="83" t="s">
        <v>1102</v>
      </c>
      <c r="J200" s="83" t="s">
        <v>1102</v>
      </c>
      <c r="K200" s="83" t="s">
        <v>920</v>
      </c>
      <c r="L200" s="83" t="s">
        <v>927</v>
      </c>
      <c r="M200" s="83" t="s">
        <v>927</v>
      </c>
      <c r="N200" s="83" t="s">
        <v>927</v>
      </c>
      <c r="O200" s="83" t="s">
        <v>1102</v>
      </c>
      <c r="P200" s="83" t="s">
        <v>927</v>
      </c>
      <c r="Q200" s="83" t="s">
        <v>1102</v>
      </c>
      <c r="R200" s="83" t="s">
        <v>1102</v>
      </c>
      <c r="S200" s="83" t="s">
        <v>1102</v>
      </c>
      <c r="T200" s="83" t="s">
        <v>927</v>
      </c>
      <c r="U200" s="83" t="s">
        <v>924</v>
      </c>
      <c r="V200" s="83" t="s">
        <v>1139</v>
      </c>
      <c r="W200" s="83" t="s">
        <v>1139</v>
      </c>
      <c r="X200" s="83" t="s">
        <v>1139</v>
      </c>
      <c r="Y200" s="83" t="s">
        <v>1139</v>
      </c>
      <c r="Z200" s="83" t="s">
        <v>1139</v>
      </c>
      <c r="AA200" s="83" t="s">
        <v>1139</v>
      </c>
      <c r="AB200" s="83"/>
      <c r="AC200" s="83"/>
      <c r="AD200" s="83"/>
      <c r="AE200" s="83"/>
      <c r="AF200" s="83"/>
      <c r="AG200" s="83"/>
      <c r="AH200" s="83"/>
      <c r="AI200" s="83"/>
      <c r="AJ200" s="83"/>
    </row>
    <row r="201" spans="1:36" s="124" customFormat="1">
      <c r="A201" s="102">
        <v>2171</v>
      </c>
      <c r="B201" s="84"/>
      <c r="C201" s="84"/>
      <c r="D201" s="84">
        <v>4</v>
      </c>
      <c r="E201" s="208">
        <v>85</v>
      </c>
      <c r="F201" s="208" t="str">
        <f>Entrees!O10</f>
        <v>70</v>
      </c>
      <c r="G201" s="210" t="str">
        <f>Entrees!P10</f>
        <v>HCT</v>
      </c>
      <c r="H201" s="83" t="s">
        <v>1053</v>
      </c>
      <c r="I201" s="83" t="s">
        <v>927</v>
      </c>
      <c r="J201" s="83" t="s">
        <v>927</v>
      </c>
      <c r="K201" s="83" t="s">
        <v>1102</v>
      </c>
      <c r="L201" s="83" t="s">
        <v>957</v>
      </c>
      <c r="M201" s="83" t="s">
        <v>927</v>
      </c>
      <c r="N201" s="83" t="s">
        <v>927</v>
      </c>
      <c r="O201" s="83" t="s">
        <v>927</v>
      </c>
      <c r="P201" s="83" t="s">
        <v>1102</v>
      </c>
      <c r="Q201" s="83" t="s">
        <v>927</v>
      </c>
      <c r="R201" s="83" t="s">
        <v>957</v>
      </c>
      <c r="S201" s="83" t="s">
        <v>1102</v>
      </c>
      <c r="T201" s="83" t="s">
        <v>927</v>
      </c>
      <c r="U201" s="83" t="s">
        <v>1214</v>
      </c>
      <c r="V201" s="83" t="s">
        <v>1139</v>
      </c>
      <c r="W201" s="83" t="s">
        <v>1139</v>
      </c>
      <c r="X201" s="83" t="s">
        <v>1203</v>
      </c>
      <c r="Y201" s="83" t="s">
        <v>1139</v>
      </c>
      <c r="Z201" s="83" t="s">
        <v>1139</v>
      </c>
      <c r="AA201" s="83" t="s">
        <v>1203</v>
      </c>
      <c r="AB201" s="83"/>
      <c r="AC201" s="83"/>
      <c r="AD201" s="83"/>
      <c r="AE201" s="83"/>
      <c r="AF201" s="83"/>
      <c r="AG201" s="83"/>
      <c r="AH201" s="83"/>
      <c r="AI201" s="83"/>
      <c r="AJ201" s="83"/>
    </row>
    <row r="202" spans="1:36" s="124" customFormat="1">
      <c r="A202" s="102">
        <v>2172</v>
      </c>
      <c r="B202" s="84"/>
      <c r="C202" s="84"/>
      <c r="D202" s="84">
        <v>4</v>
      </c>
      <c r="E202" s="208">
        <v>85.5</v>
      </c>
      <c r="F202" s="208" t="str">
        <f>Entrees!O11</f>
        <v>70.5</v>
      </c>
      <c r="G202" s="210" t="str">
        <f>Entrees!P11</f>
        <v>RB</v>
      </c>
      <c r="H202" s="83" t="s">
        <v>1053</v>
      </c>
      <c r="I202" s="83" t="s">
        <v>957</v>
      </c>
      <c r="J202" s="83" t="s">
        <v>927</v>
      </c>
      <c r="K202" s="83" t="s">
        <v>927</v>
      </c>
      <c r="L202" s="83" t="s">
        <v>957</v>
      </c>
      <c r="M202" s="83" t="s">
        <v>927</v>
      </c>
      <c r="N202" s="83" t="s">
        <v>927</v>
      </c>
      <c r="O202" s="83" t="s">
        <v>927</v>
      </c>
      <c r="P202" s="83" t="s">
        <v>1102</v>
      </c>
      <c r="Q202" s="83" t="s">
        <v>1102</v>
      </c>
      <c r="R202" s="83" t="s">
        <v>927</v>
      </c>
      <c r="S202" s="83" t="s">
        <v>1102</v>
      </c>
      <c r="T202" s="83" t="s">
        <v>927</v>
      </c>
      <c r="U202" s="83" t="s">
        <v>927</v>
      </c>
      <c r="V202" s="83" t="s">
        <v>927</v>
      </c>
      <c r="W202" s="83" t="s">
        <v>1139</v>
      </c>
      <c r="X202" s="83" t="s">
        <v>1016</v>
      </c>
      <c r="Y202" s="83" t="s">
        <v>927</v>
      </c>
      <c r="Z202" s="83" t="s">
        <v>1139</v>
      </c>
      <c r="AA202" s="83" t="s">
        <v>1016</v>
      </c>
      <c r="AB202" s="83"/>
      <c r="AC202" s="83"/>
      <c r="AD202" s="83"/>
      <c r="AE202" s="83"/>
      <c r="AF202" s="83"/>
      <c r="AG202" s="83"/>
      <c r="AH202" s="83"/>
      <c r="AI202" s="83"/>
      <c r="AJ202" s="83"/>
    </row>
    <row r="203" spans="1:36" s="124" customFormat="1">
      <c r="A203" s="102">
        <v>2173</v>
      </c>
      <c r="B203" s="84"/>
      <c r="C203" s="84"/>
      <c r="D203" s="84">
        <v>4</v>
      </c>
      <c r="E203" s="208">
        <v>86</v>
      </c>
      <c r="F203" s="208" t="str">
        <f>Entrees!O12</f>
        <v>71</v>
      </c>
      <c r="G203" s="210" t="str">
        <f>Entrees!P12</f>
        <v>HCB</v>
      </c>
      <c r="H203" s="83" t="s">
        <v>957</v>
      </c>
      <c r="I203" s="83" t="s">
        <v>1102</v>
      </c>
      <c r="J203" s="83" t="s">
        <v>927</v>
      </c>
      <c r="K203" s="83" t="s">
        <v>1102</v>
      </c>
      <c r="L203" s="83" t="s">
        <v>1102</v>
      </c>
      <c r="M203" s="83" t="s">
        <v>927</v>
      </c>
      <c r="N203" s="83" t="s">
        <v>1016</v>
      </c>
      <c r="O203" s="83" t="s">
        <v>927</v>
      </c>
      <c r="P203" s="83" t="s">
        <v>1102</v>
      </c>
      <c r="Q203" s="83" t="s">
        <v>927</v>
      </c>
      <c r="R203" s="83" t="s">
        <v>927</v>
      </c>
      <c r="S203" s="83" t="s">
        <v>1102</v>
      </c>
      <c r="T203" s="83" t="s">
        <v>927</v>
      </c>
      <c r="U203" s="83" t="s">
        <v>927</v>
      </c>
      <c r="V203" s="83" t="s">
        <v>927</v>
      </c>
      <c r="W203" s="83" t="s">
        <v>1139</v>
      </c>
      <c r="X203" s="83" t="s">
        <v>1139</v>
      </c>
      <c r="Y203" s="83" t="s">
        <v>927</v>
      </c>
      <c r="Z203" s="83" t="s">
        <v>1139</v>
      </c>
      <c r="AA203" s="83" t="s">
        <v>1139</v>
      </c>
      <c r="AB203" s="83"/>
      <c r="AC203" s="83"/>
      <c r="AD203" s="83"/>
      <c r="AE203" s="83"/>
      <c r="AF203" s="83"/>
      <c r="AG203" s="83"/>
      <c r="AH203" s="83"/>
      <c r="AI203" s="83"/>
      <c r="AJ203" s="83"/>
    </row>
    <row r="204" spans="1:36" s="124" customFormat="1">
      <c r="A204" s="102">
        <v>2174</v>
      </c>
      <c r="B204" s="84"/>
      <c r="C204" s="84"/>
      <c r="D204" s="84">
        <v>4</v>
      </c>
      <c r="E204" s="208">
        <v>86.5</v>
      </c>
      <c r="F204" s="208" t="str">
        <f>Entrees!O13</f>
        <v>71.5</v>
      </c>
      <c r="G204" s="210" t="str">
        <f>Entrees!P13</f>
        <v>HCB</v>
      </c>
      <c r="H204" s="83" t="s">
        <v>957</v>
      </c>
      <c r="I204" s="83" t="s">
        <v>927</v>
      </c>
      <c r="J204" s="83" t="s">
        <v>1203</v>
      </c>
      <c r="K204" s="83" t="s">
        <v>927</v>
      </c>
      <c r="L204" s="83" t="s">
        <v>1053</v>
      </c>
      <c r="M204" s="83" t="s">
        <v>927</v>
      </c>
      <c r="N204" s="83" t="s">
        <v>1102</v>
      </c>
      <c r="O204" s="83" t="s">
        <v>927</v>
      </c>
      <c r="P204" s="83" t="s">
        <v>927</v>
      </c>
      <c r="Q204" s="83" t="s">
        <v>1102</v>
      </c>
      <c r="R204" s="83" t="s">
        <v>1102</v>
      </c>
      <c r="S204" s="83" t="s">
        <v>1102</v>
      </c>
      <c r="T204" s="83" t="s">
        <v>1203</v>
      </c>
      <c r="U204" s="83" t="s">
        <v>1203</v>
      </c>
      <c r="V204" s="83" t="s">
        <v>957</v>
      </c>
      <c r="W204" s="83" t="s">
        <v>1139</v>
      </c>
      <c r="X204" s="83" t="s">
        <v>1139</v>
      </c>
      <c r="Y204" s="83" t="s">
        <v>957</v>
      </c>
      <c r="Z204" s="83" t="s">
        <v>1139</v>
      </c>
      <c r="AA204" s="83" t="s">
        <v>1139</v>
      </c>
      <c r="AB204" s="83"/>
      <c r="AC204" s="83"/>
      <c r="AD204" s="83"/>
      <c r="AE204" s="83"/>
      <c r="AF204" s="83"/>
      <c r="AG204" s="83"/>
      <c r="AH204" s="83"/>
      <c r="AI204" s="83"/>
      <c r="AJ204" s="83"/>
    </row>
    <row r="205" spans="1:36" s="124" customFormat="1">
      <c r="A205" s="102">
        <v>2175</v>
      </c>
      <c r="B205" s="84"/>
      <c r="C205" s="84"/>
      <c r="D205" s="84">
        <v>4</v>
      </c>
      <c r="E205" s="208">
        <v>87</v>
      </c>
      <c r="F205" s="208" t="str">
        <f>Entrees!O14</f>
        <v>72</v>
      </c>
      <c r="G205" s="210" t="str">
        <f>Entrees!P14</f>
        <v>HCT</v>
      </c>
      <c r="H205" s="83" t="s">
        <v>927</v>
      </c>
      <c r="I205" s="83" t="s">
        <v>927</v>
      </c>
      <c r="J205" s="83" t="s">
        <v>927</v>
      </c>
      <c r="K205" s="83" t="s">
        <v>1102</v>
      </c>
      <c r="L205" s="83" t="s">
        <v>1053</v>
      </c>
      <c r="M205" s="83" t="s">
        <v>927</v>
      </c>
      <c r="N205" s="83" t="s">
        <v>920</v>
      </c>
      <c r="O205" s="83" t="s">
        <v>927</v>
      </c>
      <c r="P205" s="83" t="s">
        <v>927</v>
      </c>
      <c r="Q205" s="83" t="s">
        <v>1102</v>
      </c>
      <c r="R205" s="83" t="s">
        <v>1016</v>
      </c>
      <c r="S205" s="83" t="s">
        <v>1053</v>
      </c>
      <c r="T205" s="83" t="s">
        <v>927</v>
      </c>
      <c r="U205" s="83" t="s">
        <v>927</v>
      </c>
      <c r="V205" s="83" t="s">
        <v>957</v>
      </c>
      <c r="W205" s="83" t="s">
        <v>927</v>
      </c>
      <c r="X205" s="83" t="s">
        <v>1203</v>
      </c>
      <c r="Y205" s="83" t="s">
        <v>957</v>
      </c>
      <c r="Z205" s="83" t="s">
        <v>927</v>
      </c>
      <c r="AA205" s="83" t="s">
        <v>1203</v>
      </c>
      <c r="AB205" s="83"/>
      <c r="AC205" s="83"/>
      <c r="AD205" s="83"/>
      <c r="AE205" s="83"/>
      <c r="AF205" s="83"/>
      <c r="AG205" s="83"/>
      <c r="AH205" s="83"/>
      <c r="AI205" s="83"/>
      <c r="AJ205" s="83"/>
    </row>
    <row r="206" spans="1:36" s="124" customFormat="1">
      <c r="A206" s="102">
        <v>2176</v>
      </c>
      <c r="B206" s="84"/>
      <c r="C206" s="84"/>
      <c r="D206" s="84">
        <v>4</v>
      </c>
      <c r="E206" s="208">
        <v>87.5</v>
      </c>
      <c r="F206" s="208" t="str">
        <f>Entrees!O15</f>
        <v>72.5</v>
      </c>
      <c r="G206" s="210" t="str">
        <f>Entrees!P15</f>
        <v>HCB</v>
      </c>
      <c r="H206" s="83" t="s">
        <v>1016</v>
      </c>
      <c r="I206" s="83" t="s">
        <v>1102</v>
      </c>
      <c r="J206" s="83" t="s">
        <v>1102</v>
      </c>
      <c r="K206" s="83" t="s">
        <v>920</v>
      </c>
      <c r="L206" s="83" t="s">
        <v>1053</v>
      </c>
      <c r="M206" s="83" t="s">
        <v>927</v>
      </c>
      <c r="N206" s="83" t="s">
        <v>1102</v>
      </c>
      <c r="O206" s="83" t="s">
        <v>1102</v>
      </c>
      <c r="P206" s="83" t="s">
        <v>927</v>
      </c>
      <c r="Q206" s="83" t="s">
        <v>1102</v>
      </c>
      <c r="R206" s="83" t="s">
        <v>1102</v>
      </c>
      <c r="S206" s="83" t="s">
        <v>1139</v>
      </c>
      <c r="T206" s="83" t="s">
        <v>1102</v>
      </c>
      <c r="U206" s="83" t="s">
        <v>927</v>
      </c>
      <c r="V206" s="83" t="s">
        <v>1139</v>
      </c>
      <c r="W206" s="83" t="s">
        <v>957</v>
      </c>
      <c r="X206" s="83" t="s">
        <v>1139</v>
      </c>
      <c r="Y206" s="83" t="s">
        <v>1139</v>
      </c>
      <c r="Z206" s="83" t="s">
        <v>957</v>
      </c>
      <c r="AA206" s="83" t="s">
        <v>1139</v>
      </c>
      <c r="AB206" s="83"/>
      <c r="AC206" s="83"/>
      <c r="AD206" s="83"/>
      <c r="AE206" s="83"/>
      <c r="AF206" s="83"/>
      <c r="AG206" s="83"/>
      <c r="AH206" s="83"/>
      <c r="AI206" s="83"/>
      <c r="AJ206" s="83"/>
    </row>
    <row r="207" spans="1:36" s="124" customFormat="1">
      <c r="A207" s="102">
        <v>2177</v>
      </c>
      <c r="B207" s="84"/>
      <c r="C207" s="84"/>
      <c r="D207" s="84">
        <v>4</v>
      </c>
      <c r="E207" s="208">
        <v>88</v>
      </c>
      <c r="F207" s="208" t="str">
        <f>Entrees!O16</f>
        <v>73</v>
      </c>
      <c r="G207" s="210" t="str">
        <f>Entrees!P16</f>
        <v>HCB</v>
      </c>
      <c r="H207" s="83" t="s">
        <v>957</v>
      </c>
      <c r="I207" s="83" t="s">
        <v>1016</v>
      </c>
      <c r="J207" s="83" t="s">
        <v>927</v>
      </c>
      <c r="K207" s="83" t="s">
        <v>1139</v>
      </c>
      <c r="L207" s="83" t="s">
        <v>1053</v>
      </c>
      <c r="M207" s="83" t="s">
        <v>927</v>
      </c>
      <c r="N207" s="83" t="s">
        <v>1102</v>
      </c>
      <c r="O207" s="83" t="s">
        <v>1102</v>
      </c>
      <c r="P207" s="83" t="s">
        <v>927</v>
      </c>
      <c r="Q207" s="83" t="s">
        <v>1102</v>
      </c>
      <c r="R207" s="83" t="s">
        <v>1102</v>
      </c>
      <c r="S207" s="83" t="s">
        <v>927</v>
      </c>
      <c r="T207" s="83" t="s">
        <v>1102</v>
      </c>
      <c r="U207" s="83" t="s">
        <v>1102</v>
      </c>
      <c r="V207" s="83" t="s">
        <v>1102</v>
      </c>
      <c r="W207" s="83" t="s">
        <v>1214</v>
      </c>
      <c r="X207" s="83" t="s">
        <v>1139</v>
      </c>
      <c r="Y207" s="83" t="s">
        <v>1102</v>
      </c>
      <c r="Z207" s="83" t="s">
        <v>1214</v>
      </c>
      <c r="AA207" s="83" t="s">
        <v>1139</v>
      </c>
      <c r="AB207" s="83"/>
      <c r="AC207" s="83"/>
      <c r="AD207" s="83"/>
      <c r="AE207" s="83"/>
      <c r="AF207" s="83"/>
      <c r="AG207" s="83"/>
      <c r="AH207" s="83"/>
      <c r="AI207" s="83"/>
      <c r="AJ207" s="83"/>
    </row>
    <row r="208" spans="1:36" s="124" customFormat="1">
      <c r="A208" s="102">
        <v>2178</v>
      </c>
      <c r="B208" s="84"/>
      <c r="C208" s="84"/>
      <c r="D208" s="84">
        <v>4</v>
      </c>
      <c r="E208" s="208">
        <v>88.5</v>
      </c>
      <c r="F208" s="208" t="str">
        <f>Entrees!O17</f>
        <v>73.5</v>
      </c>
      <c r="G208" s="210" t="str">
        <f>Entrees!P17</f>
        <v>HCT</v>
      </c>
      <c r="H208" s="83" t="s">
        <v>1016</v>
      </c>
      <c r="I208" s="83" t="s">
        <v>957</v>
      </c>
      <c r="J208" s="83" t="s">
        <v>927</v>
      </c>
      <c r="K208" s="83" t="s">
        <v>1102</v>
      </c>
      <c r="L208" s="83" t="s">
        <v>1053</v>
      </c>
      <c r="M208" s="83" t="s">
        <v>927</v>
      </c>
      <c r="N208" s="83" t="s">
        <v>1102</v>
      </c>
      <c r="O208" s="83" t="s">
        <v>927</v>
      </c>
      <c r="P208" s="83" t="s">
        <v>1102</v>
      </c>
      <c r="Q208" s="83" t="s">
        <v>927</v>
      </c>
      <c r="R208" s="83" t="s">
        <v>1053</v>
      </c>
      <c r="S208" s="83" t="s">
        <v>927</v>
      </c>
      <c r="T208" s="83" t="s">
        <v>927</v>
      </c>
      <c r="U208" s="83" t="s">
        <v>1214</v>
      </c>
      <c r="V208" s="83" t="s">
        <v>1102</v>
      </c>
      <c r="W208" s="83" t="s">
        <v>927</v>
      </c>
      <c r="X208" s="83" t="s">
        <v>1203</v>
      </c>
      <c r="Y208" s="83" t="s">
        <v>1102</v>
      </c>
      <c r="Z208" s="83" t="s">
        <v>927</v>
      </c>
      <c r="AA208" s="83" t="s">
        <v>1203</v>
      </c>
      <c r="AB208" s="83"/>
      <c r="AC208" s="83"/>
      <c r="AD208" s="83"/>
      <c r="AE208" s="83"/>
      <c r="AF208" s="83"/>
      <c r="AG208" s="83"/>
      <c r="AH208" s="83"/>
      <c r="AI208" s="83"/>
      <c r="AJ208" s="83"/>
    </row>
    <row r="209" spans="1:36" s="124" customFormat="1">
      <c r="A209" s="102">
        <v>2179</v>
      </c>
      <c r="B209" s="84"/>
      <c r="C209" s="84"/>
      <c r="D209" s="84">
        <v>4</v>
      </c>
      <c r="E209" s="208">
        <v>89</v>
      </c>
      <c r="F209" s="208" t="str">
        <f>Entrees!O18</f>
        <v>74</v>
      </c>
      <c r="G209" s="210" t="str">
        <f>Entrees!P18</f>
        <v>HCB</v>
      </c>
      <c r="H209" s="83" t="s">
        <v>927</v>
      </c>
      <c r="I209" s="83" t="s">
        <v>957</v>
      </c>
      <c r="J209" s="83" t="s">
        <v>927</v>
      </c>
      <c r="K209" s="83" t="s">
        <v>1102</v>
      </c>
      <c r="L209" s="83" t="s">
        <v>1053</v>
      </c>
      <c r="M209" s="83" t="s">
        <v>1102</v>
      </c>
      <c r="N209" s="83" t="s">
        <v>927</v>
      </c>
      <c r="O209" s="83" t="s">
        <v>1016</v>
      </c>
      <c r="P209" s="83" t="s">
        <v>1102</v>
      </c>
      <c r="Q209" s="83" t="s">
        <v>1102</v>
      </c>
      <c r="R209" s="83" t="s">
        <v>927</v>
      </c>
      <c r="S209" s="83" t="s">
        <v>927</v>
      </c>
      <c r="T209" s="83" t="s">
        <v>927</v>
      </c>
      <c r="U209" s="83" t="s">
        <v>1214</v>
      </c>
      <c r="V209" s="83" t="s">
        <v>1139</v>
      </c>
      <c r="W209" s="83" t="s">
        <v>1139</v>
      </c>
      <c r="X209" s="83" t="s">
        <v>1139</v>
      </c>
      <c r="Y209" s="83" t="s">
        <v>1139</v>
      </c>
      <c r="Z209" s="83" t="s">
        <v>1139</v>
      </c>
      <c r="AA209" s="83" t="s">
        <v>1139</v>
      </c>
      <c r="AB209" s="83"/>
      <c r="AC209" s="83"/>
      <c r="AD209" s="83"/>
      <c r="AE209" s="83"/>
      <c r="AF209" s="83"/>
      <c r="AG209" s="83"/>
      <c r="AH209" s="83"/>
      <c r="AI209" s="83"/>
      <c r="AJ209" s="83"/>
    </row>
    <row r="210" spans="1:36" s="124" customFormat="1">
      <c r="A210" s="102">
        <v>2180</v>
      </c>
      <c r="B210" s="84"/>
      <c r="C210" s="84"/>
      <c r="D210" s="84">
        <v>4</v>
      </c>
      <c r="E210" s="208">
        <v>89.5</v>
      </c>
      <c r="F210" s="208" t="str">
        <f>Entrees!O19</f>
        <v>74.5</v>
      </c>
      <c r="G210" s="210" t="str">
        <f>Entrees!P19</f>
        <v>HCB</v>
      </c>
      <c r="H210" s="83" t="s">
        <v>957</v>
      </c>
      <c r="I210" s="83" t="s">
        <v>927</v>
      </c>
      <c r="J210" s="83" t="s">
        <v>927</v>
      </c>
      <c r="K210" s="83" t="s">
        <v>927</v>
      </c>
      <c r="L210" s="83" t="s">
        <v>1053</v>
      </c>
      <c r="M210" s="83" t="s">
        <v>927</v>
      </c>
      <c r="N210" s="83" t="s">
        <v>957</v>
      </c>
      <c r="O210" s="83" t="s">
        <v>1102</v>
      </c>
      <c r="P210" s="83" t="s">
        <v>927</v>
      </c>
      <c r="Q210" s="83" t="s">
        <v>1102</v>
      </c>
      <c r="R210" s="83" t="s">
        <v>920</v>
      </c>
      <c r="S210" s="83" t="s">
        <v>1102</v>
      </c>
      <c r="T210" s="83" t="s">
        <v>1102</v>
      </c>
      <c r="U210" s="83" t="s">
        <v>1102</v>
      </c>
      <c r="V210" s="83" t="s">
        <v>1139</v>
      </c>
      <c r="W210" s="83" t="s">
        <v>927</v>
      </c>
      <c r="X210" s="83" t="s">
        <v>1139</v>
      </c>
      <c r="Y210" s="83" t="s">
        <v>1139</v>
      </c>
      <c r="Z210" s="83" t="s">
        <v>927</v>
      </c>
      <c r="AA210" s="83" t="s">
        <v>1139</v>
      </c>
      <c r="AB210" s="83"/>
      <c r="AC210" s="83"/>
      <c r="AD210" s="83"/>
      <c r="AE210" s="83"/>
      <c r="AF210" s="83"/>
      <c r="AG210" s="83"/>
      <c r="AH210" s="83"/>
      <c r="AI210" s="83"/>
      <c r="AJ210" s="83"/>
    </row>
    <row r="211" spans="1:36" s="124" customFormat="1">
      <c r="A211" s="102">
        <v>2181</v>
      </c>
      <c r="B211" s="84"/>
      <c r="C211" s="84"/>
      <c r="D211" s="84">
        <v>4</v>
      </c>
      <c r="E211" s="208">
        <v>90</v>
      </c>
      <c r="F211" s="208" t="str">
        <f>Entrees!O20</f>
        <v>75</v>
      </c>
      <c r="G211" s="210" t="str">
        <f>Entrees!P20</f>
        <v>HCB</v>
      </c>
      <c r="H211" s="83" t="s">
        <v>957</v>
      </c>
      <c r="I211" s="83" t="s">
        <v>1053</v>
      </c>
      <c r="J211" s="83" t="s">
        <v>927</v>
      </c>
      <c r="K211" s="83" t="s">
        <v>1102</v>
      </c>
      <c r="L211" s="83" t="s">
        <v>1053</v>
      </c>
      <c r="M211" s="83" t="s">
        <v>927</v>
      </c>
      <c r="N211" s="83" t="s">
        <v>927</v>
      </c>
      <c r="O211" s="83" t="s">
        <v>927</v>
      </c>
      <c r="P211" s="83" t="s">
        <v>1139</v>
      </c>
      <c r="Q211" s="83" t="s">
        <v>927</v>
      </c>
      <c r="R211" s="83" t="s">
        <v>1053</v>
      </c>
      <c r="S211" s="83" t="s">
        <v>1102</v>
      </c>
      <c r="T211" s="83" t="s">
        <v>1102</v>
      </c>
      <c r="U211" s="83" t="s">
        <v>1102</v>
      </c>
      <c r="V211" s="83" t="s">
        <v>927</v>
      </c>
      <c r="W211" s="83" t="s">
        <v>927</v>
      </c>
      <c r="X211" s="83" t="s">
        <v>1139</v>
      </c>
      <c r="Y211" s="83" t="s">
        <v>927</v>
      </c>
      <c r="Z211" s="83" t="s">
        <v>927</v>
      </c>
      <c r="AA211" s="83" t="s">
        <v>1139</v>
      </c>
      <c r="AB211" s="83"/>
      <c r="AC211" s="83"/>
      <c r="AD211" s="83"/>
      <c r="AE211" s="83"/>
      <c r="AF211" s="83"/>
      <c r="AG211" s="83"/>
      <c r="AH211" s="83"/>
      <c r="AI211" s="83"/>
      <c r="AJ211" s="83"/>
    </row>
    <row r="212" spans="1:36" s="124" customFormat="1">
      <c r="A212" s="102">
        <v>2182</v>
      </c>
      <c r="B212" s="84"/>
      <c r="C212" s="84"/>
      <c r="D212" s="84">
        <v>4</v>
      </c>
      <c r="E212" s="208">
        <v>90.5</v>
      </c>
      <c r="F212" s="208" t="str">
        <f>Entrees!O21</f>
        <v>75.5</v>
      </c>
      <c r="G212" s="210" t="str">
        <f>Entrees!P21</f>
        <v>HCB</v>
      </c>
      <c r="H212" s="83" t="s">
        <v>957</v>
      </c>
      <c r="I212" s="83" t="s">
        <v>1053</v>
      </c>
      <c r="J212" s="83" t="s">
        <v>1102</v>
      </c>
      <c r="K212" s="83" t="s">
        <v>927</v>
      </c>
      <c r="L212" s="83" t="s">
        <v>1053</v>
      </c>
      <c r="M212" s="83" t="s">
        <v>927</v>
      </c>
      <c r="N212" s="83" t="s">
        <v>927</v>
      </c>
      <c r="O212" s="83" t="s">
        <v>1203</v>
      </c>
      <c r="P212" s="83" t="s">
        <v>1102</v>
      </c>
      <c r="Q212" s="83" t="s">
        <v>1102</v>
      </c>
      <c r="R212" s="83" t="s">
        <v>1053</v>
      </c>
      <c r="S212" s="83" t="s">
        <v>1214</v>
      </c>
      <c r="T212" s="83" t="s">
        <v>927</v>
      </c>
      <c r="U212" s="83" t="s">
        <v>1139</v>
      </c>
      <c r="V212" s="83" t="s">
        <v>1102</v>
      </c>
      <c r="W212" s="83" t="s">
        <v>927</v>
      </c>
      <c r="X212" s="83" t="s">
        <v>1139</v>
      </c>
      <c r="Y212" s="83" t="s">
        <v>1102</v>
      </c>
      <c r="Z212" s="83" t="s">
        <v>927</v>
      </c>
      <c r="AA212" s="83" t="s">
        <v>1139</v>
      </c>
      <c r="AB212" s="83"/>
      <c r="AC212" s="83"/>
      <c r="AD212" s="83"/>
      <c r="AE212" s="83"/>
      <c r="AF212" s="83"/>
      <c r="AG212" s="83"/>
      <c r="AH212" s="83"/>
      <c r="AI212" s="83"/>
      <c r="AJ212" s="83"/>
    </row>
    <row r="213" spans="1:36" s="124" customFormat="1">
      <c r="A213" s="102">
        <v>2183</v>
      </c>
      <c r="B213" s="84"/>
      <c r="C213" s="84"/>
      <c r="D213" s="84">
        <v>4</v>
      </c>
      <c r="E213" s="208">
        <v>91</v>
      </c>
      <c r="F213" s="208" t="str">
        <f>Entrees!O22</f>
        <v>76</v>
      </c>
      <c r="G213" s="210" t="str">
        <f>Entrees!P22</f>
        <v>RC</v>
      </c>
      <c r="H213" s="83" t="s">
        <v>927</v>
      </c>
      <c r="I213" s="83" t="s">
        <v>1053</v>
      </c>
      <c r="J213" s="83" t="s">
        <v>1102</v>
      </c>
      <c r="K213" s="83" t="s">
        <v>1016</v>
      </c>
      <c r="L213" s="83" t="s">
        <v>927</v>
      </c>
      <c r="M213" s="83" t="s">
        <v>927</v>
      </c>
      <c r="N213" s="83" t="s">
        <v>920</v>
      </c>
      <c r="O213" s="83" t="s">
        <v>927</v>
      </c>
      <c r="P213" s="83" t="s">
        <v>1102</v>
      </c>
      <c r="Q213" s="83" t="s">
        <v>927</v>
      </c>
      <c r="R213" s="83" t="s">
        <v>927</v>
      </c>
      <c r="S213" s="83" t="s">
        <v>927</v>
      </c>
      <c r="T213" s="83" t="s">
        <v>1102</v>
      </c>
      <c r="U213" s="83" t="s">
        <v>1102</v>
      </c>
      <c r="V213" s="83" t="s">
        <v>957</v>
      </c>
      <c r="W213" s="83" t="s">
        <v>927</v>
      </c>
      <c r="X213" s="83" t="s">
        <v>927</v>
      </c>
      <c r="Y213" s="83" t="s">
        <v>957</v>
      </c>
      <c r="Z213" s="83" t="s">
        <v>927</v>
      </c>
      <c r="AA213" s="83" t="s">
        <v>927</v>
      </c>
      <c r="AB213" s="83"/>
      <c r="AC213" s="83"/>
      <c r="AD213" s="83"/>
      <c r="AE213" s="83"/>
      <c r="AF213" s="83"/>
      <c r="AG213" s="83"/>
      <c r="AH213" s="83"/>
      <c r="AI213" s="83"/>
      <c r="AJ213" s="83"/>
    </row>
    <row r="214" spans="1:36" s="124" customFormat="1">
      <c r="A214" s="102">
        <v>2184</v>
      </c>
      <c r="B214" s="84"/>
      <c r="C214" s="84"/>
      <c r="D214" s="84">
        <v>4</v>
      </c>
      <c r="E214" s="208">
        <v>91.5</v>
      </c>
      <c r="F214" s="208" t="str">
        <f>Entrees!O23</f>
        <v>76.5</v>
      </c>
      <c r="G214" s="210" t="str">
        <f>Entrees!P23</f>
        <v>HCB</v>
      </c>
      <c r="H214" s="83" t="s">
        <v>1102</v>
      </c>
      <c r="I214" s="83" t="s">
        <v>1053</v>
      </c>
      <c r="J214" s="83" t="s">
        <v>1102</v>
      </c>
      <c r="K214" s="83" t="s">
        <v>1102</v>
      </c>
      <c r="L214" s="83" t="s">
        <v>1214</v>
      </c>
      <c r="M214" s="83" t="s">
        <v>927</v>
      </c>
      <c r="N214" s="83" t="s">
        <v>1102</v>
      </c>
      <c r="O214" s="83" t="s">
        <v>927</v>
      </c>
      <c r="P214" s="83" t="s">
        <v>927</v>
      </c>
      <c r="Q214" s="83" t="s">
        <v>927</v>
      </c>
      <c r="R214" s="83" t="s">
        <v>927</v>
      </c>
      <c r="S214" s="83" t="s">
        <v>1214</v>
      </c>
      <c r="T214" s="83" t="s">
        <v>1102</v>
      </c>
      <c r="U214" s="83" t="s">
        <v>927</v>
      </c>
      <c r="V214" s="83" t="s">
        <v>927</v>
      </c>
      <c r="W214" s="83" t="s">
        <v>957</v>
      </c>
      <c r="X214" s="83" t="s">
        <v>1139</v>
      </c>
      <c r="Y214" s="83" t="s">
        <v>927</v>
      </c>
      <c r="Z214" s="83" t="s">
        <v>957</v>
      </c>
      <c r="AA214" s="83" t="s">
        <v>1139</v>
      </c>
      <c r="AB214" s="83"/>
      <c r="AC214" s="83"/>
      <c r="AD214" s="83"/>
      <c r="AE214" s="83"/>
      <c r="AF214" s="83"/>
      <c r="AG214" s="83"/>
      <c r="AH214" s="83"/>
      <c r="AI214" s="83"/>
      <c r="AJ214" s="83"/>
    </row>
    <row r="215" spans="1:36" s="124" customFormat="1">
      <c r="A215" s="102">
        <v>2185</v>
      </c>
      <c r="B215" s="84"/>
      <c r="C215" s="84"/>
      <c r="D215" s="84">
        <v>4</v>
      </c>
      <c r="E215" s="208">
        <v>92</v>
      </c>
      <c r="F215" s="208" t="str">
        <f>Entrees!O24</f>
        <v>77</v>
      </c>
      <c r="G215" s="210" t="str">
        <f>Entrees!P24</f>
        <v>HCB</v>
      </c>
      <c r="H215" s="83" t="s">
        <v>957</v>
      </c>
      <c r="I215" s="83" t="s">
        <v>927</v>
      </c>
      <c r="J215" s="83" t="s">
        <v>1214</v>
      </c>
      <c r="K215" s="83" t="s">
        <v>1102</v>
      </c>
      <c r="L215" s="83" t="s">
        <v>957</v>
      </c>
      <c r="M215" s="83" t="s">
        <v>1139</v>
      </c>
      <c r="N215" s="83" t="s">
        <v>927</v>
      </c>
      <c r="O215" s="83" t="s">
        <v>1102</v>
      </c>
      <c r="P215" s="83" t="s">
        <v>1102</v>
      </c>
      <c r="Q215" s="83" t="s">
        <v>927</v>
      </c>
      <c r="R215" s="83" t="s">
        <v>927</v>
      </c>
      <c r="S215" s="83" t="s">
        <v>927</v>
      </c>
      <c r="T215" s="83" t="s">
        <v>927</v>
      </c>
      <c r="U215" s="83" t="s">
        <v>927</v>
      </c>
      <c r="V215" s="83" t="s">
        <v>927</v>
      </c>
      <c r="W215" s="83" t="s">
        <v>1139</v>
      </c>
      <c r="X215" s="83" t="s">
        <v>1139</v>
      </c>
      <c r="Y215" s="83" t="s">
        <v>927</v>
      </c>
      <c r="Z215" s="83" t="s">
        <v>1139</v>
      </c>
      <c r="AA215" s="83" t="s">
        <v>1139</v>
      </c>
      <c r="AB215" s="83"/>
      <c r="AC215" s="83"/>
      <c r="AD215" s="83"/>
      <c r="AE215" s="83"/>
      <c r="AF215" s="83"/>
      <c r="AG215" s="83"/>
      <c r="AH215" s="83"/>
      <c r="AI215" s="83"/>
      <c r="AJ215" s="83"/>
    </row>
    <row r="216" spans="1:36" s="124" customFormat="1">
      <c r="A216" s="102">
        <v>2186</v>
      </c>
      <c r="B216" s="84"/>
      <c r="C216" s="84"/>
      <c r="D216" s="84">
        <v>4</v>
      </c>
      <c r="E216" s="208">
        <v>92.5</v>
      </c>
      <c r="F216" s="208" t="str">
        <f>Entrees!O25</f>
        <v>77.5</v>
      </c>
      <c r="G216" s="210" t="str">
        <f>Entrees!P25</f>
        <v>HCB</v>
      </c>
      <c r="H216" s="83" t="s">
        <v>957</v>
      </c>
      <c r="I216" s="83" t="s">
        <v>1102</v>
      </c>
      <c r="J216" s="83" t="s">
        <v>1102</v>
      </c>
      <c r="K216" s="83" t="s">
        <v>1102</v>
      </c>
      <c r="L216" s="83" t="s">
        <v>927</v>
      </c>
      <c r="M216" s="83" t="s">
        <v>957</v>
      </c>
      <c r="N216" s="83" t="s">
        <v>927</v>
      </c>
      <c r="O216" s="83" t="s">
        <v>927</v>
      </c>
      <c r="P216" s="83" t="s">
        <v>920</v>
      </c>
      <c r="Q216" s="83" t="s">
        <v>1102</v>
      </c>
      <c r="R216" s="83" t="s">
        <v>1102</v>
      </c>
      <c r="S216" s="83" t="s">
        <v>927</v>
      </c>
      <c r="T216" s="83" t="s">
        <v>927</v>
      </c>
      <c r="U216" s="83" t="s">
        <v>1102</v>
      </c>
      <c r="V216" s="83" t="s">
        <v>1139</v>
      </c>
      <c r="W216" s="83" t="s">
        <v>1139</v>
      </c>
      <c r="X216" s="83" t="s">
        <v>1139</v>
      </c>
      <c r="Y216" s="83" t="s">
        <v>1139</v>
      </c>
      <c r="Z216" s="83" t="s">
        <v>1139</v>
      </c>
      <c r="AA216" s="83" t="s">
        <v>1139</v>
      </c>
      <c r="AB216" s="83"/>
      <c r="AC216" s="83"/>
      <c r="AD216" s="83"/>
      <c r="AE216" s="83"/>
      <c r="AF216" s="83"/>
      <c r="AG216" s="83"/>
      <c r="AH216" s="83"/>
      <c r="AI216" s="83"/>
      <c r="AJ216" s="83"/>
    </row>
    <row r="217" spans="1:36" s="124" customFormat="1">
      <c r="A217" s="102">
        <v>2187</v>
      </c>
      <c r="B217" s="84"/>
      <c r="C217" s="84"/>
      <c r="D217" s="84">
        <v>4</v>
      </c>
      <c r="E217" s="208">
        <v>93</v>
      </c>
      <c r="F217" s="208" t="str">
        <f>Entrees!O26</f>
        <v>78</v>
      </c>
      <c r="G217" s="210" t="str">
        <f>Entrees!P26</f>
        <v>HCB</v>
      </c>
      <c r="H217" s="83" t="s">
        <v>1102</v>
      </c>
      <c r="I217" s="83" t="s">
        <v>927</v>
      </c>
      <c r="J217" s="83" t="s">
        <v>927</v>
      </c>
      <c r="K217" s="83" t="s">
        <v>1102</v>
      </c>
      <c r="L217" s="83" t="s">
        <v>957</v>
      </c>
      <c r="M217" s="83" t="s">
        <v>1139</v>
      </c>
      <c r="N217" s="83" t="s">
        <v>927</v>
      </c>
      <c r="O217" s="83" t="s">
        <v>1102</v>
      </c>
      <c r="P217" s="83" t="s">
        <v>927</v>
      </c>
      <c r="Q217" s="83" t="s">
        <v>927</v>
      </c>
      <c r="R217" s="83" t="s">
        <v>920</v>
      </c>
      <c r="S217" s="83" t="s">
        <v>1214</v>
      </c>
      <c r="T217" s="83" t="s">
        <v>927</v>
      </c>
      <c r="U217" s="83" t="s">
        <v>927</v>
      </c>
      <c r="V217" s="83" t="s">
        <v>1139</v>
      </c>
      <c r="W217" s="83" t="s">
        <v>927</v>
      </c>
      <c r="X217" s="83" t="s">
        <v>1139</v>
      </c>
      <c r="Y217" s="83" t="s">
        <v>1139</v>
      </c>
      <c r="Z217" s="83" t="s">
        <v>927</v>
      </c>
      <c r="AA217" s="83" t="s">
        <v>1139</v>
      </c>
      <c r="AB217" s="83"/>
      <c r="AC217" s="83"/>
      <c r="AD217" s="83"/>
      <c r="AE217" s="83"/>
      <c r="AF217" s="83"/>
      <c r="AG217" s="83"/>
      <c r="AH217" s="83"/>
      <c r="AI217" s="83"/>
      <c r="AJ217" s="83"/>
    </row>
    <row r="218" spans="1:36" s="124" customFormat="1">
      <c r="A218" s="102">
        <v>2188</v>
      </c>
      <c r="B218" s="84"/>
      <c r="C218" s="84"/>
      <c r="D218" s="84">
        <v>4</v>
      </c>
      <c r="E218" s="208">
        <v>93.5</v>
      </c>
      <c r="F218" s="208" t="str">
        <f>Entrees!O27</f>
        <v>78.5</v>
      </c>
      <c r="G218" s="210" t="str">
        <f>Entrees!P27</f>
        <v>HCB</v>
      </c>
      <c r="H218" s="83" t="s">
        <v>927</v>
      </c>
      <c r="I218" s="83" t="s">
        <v>1102</v>
      </c>
      <c r="J218" s="83" t="s">
        <v>1102</v>
      </c>
      <c r="K218" s="83" t="s">
        <v>927</v>
      </c>
      <c r="L218" s="83" t="s">
        <v>957</v>
      </c>
      <c r="M218" s="83" t="s">
        <v>1139</v>
      </c>
      <c r="N218" s="83" t="s">
        <v>1016</v>
      </c>
      <c r="O218" s="83" t="s">
        <v>1102</v>
      </c>
      <c r="P218" s="83" t="s">
        <v>1102</v>
      </c>
      <c r="Q218" s="83" t="s">
        <v>1102</v>
      </c>
      <c r="R218" s="83" t="s">
        <v>1016</v>
      </c>
      <c r="S218" s="83" t="s">
        <v>1139</v>
      </c>
      <c r="T218" s="83" t="s">
        <v>927</v>
      </c>
      <c r="U218" s="83" t="s">
        <v>927</v>
      </c>
      <c r="V218" s="83" t="s">
        <v>957</v>
      </c>
      <c r="W218" s="83" t="s">
        <v>1139</v>
      </c>
      <c r="X218" s="83" t="s">
        <v>1139</v>
      </c>
      <c r="Y218" s="83" t="s">
        <v>957</v>
      </c>
      <c r="Z218" s="83" t="s">
        <v>1139</v>
      </c>
      <c r="AA218" s="83" t="s">
        <v>1139</v>
      </c>
      <c r="AB218" s="83"/>
      <c r="AC218" s="83"/>
      <c r="AD218" s="83"/>
      <c r="AE218" s="83"/>
      <c r="AF218" s="83"/>
      <c r="AG218" s="83"/>
      <c r="AH218" s="83"/>
      <c r="AI218" s="83"/>
      <c r="AJ218" s="83"/>
    </row>
    <row r="219" spans="1:36" s="124" customFormat="1">
      <c r="A219" s="102">
        <v>2189</v>
      </c>
      <c r="B219" s="84"/>
      <c r="C219" s="84"/>
      <c r="D219" s="84">
        <v>4</v>
      </c>
      <c r="E219" s="208">
        <v>94</v>
      </c>
      <c r="F219" s="208" t="str">
        <f>Entrees!O28</f>
        <v>79</v>
      </c>
      <c r="G219" s="210" t="str">
        <f>Entrees!P28</f>
        <v>HCT</v>
      </c>
      <c r="H219" s="83" t="s">
        <v>927</v>
      </c>
      <c r="I219" s="83" t="s">
        <v>957</v>
      </c>
      <c r="J219" s="83" t="s">
        <v>927</v>
      </c>
      <c r="K219" s="83" t="s">
        <v>927</v>
      </c>
      <c r="L219" s="83" t="s">
        <v>1053</v>
      </c>
      <c r="M219" s="83" t="s">
        <v>957</v>
      </c>
      <c r="N219" s="83" t="s">
        <v>1102</v>
      </c>
      <c r="O219" s="83" t="s">
        <v>927</v>
      </c>
      <c r="P219" s="83" t="s">
        <v>1203</v>
      </c>
      <c r="Q219" s="83" t="s">
        <v>1102</v>
      </c>
      <c r="R219" s="83" t="s">
        <v>1053</v>
      </c>
      <c r="S219" s="83" t="s">
        <v>1214</v>
      </c>
      <c r="T219" s="83" t="s">
        <v>1102</v>
      </c>
      <c r="U219" s="83" t="s">
        <v>1214</v>
      </c>
      <c r="V219" s="83" t="s">
        <v>957</v>
      </c>
      <c r="W219" s="83" t="s">
        <v>927</v>
      </c>
      <c r="X219" s="83" t="s">
        <v>1203</v>
      </c>
      <c r="Y219" s="83" t="s">
        <v>957</v>
      </c>
      <c r="Z219" s="83" t="s">
        <v>927</v>
      </c>
      <c r="AA219" s="83" t="s">
        <v>1203</v>
      </c>
      <c r="AB219" s="83"/>
      <c r="AC219" s="83"/>
      <c r="AD219" s="83"/>
      <c r="AE219" s="83"/>
      <c r="AF219" s="83"/>
      <c r="AG219" s="83"/>
      <c r="AH219" s="83"/>
      <c r="AI219" s="83"/>
      <c r="AJ219" s="83"/>
    </row>
    <row r="220" spans="1:36" s="124" customFormat="1">
      <c r="A220" s="102">
        <v>2190</v>
      </c>
      <c r="B220" s="84"/>
      <c r="C220" s="84"/>
      <c r="D220" s="84">
        <v>4</v>
      </c>
      <c r="E220" s="208">
        <v>94.5</v>
      </c>
      <c r="F220" s="208" t="str">
        <f>Entrees!O29</f>
        <v>79.5</v>
      </c>
      <c r="G220" s="210" t="str">
        <f>Entrees!P29</f>
        <v>HCB</v>
      </c>
      <c r="H220" s="83" t="s">
        <v>927</v>
      </c>
      <c r="I220" s="83" t="s">
        <v>927</v>
      </c>
      <c r="J220" s="83" t="s">
        <v>1214</v>
      </c>
      <c r="K220" s="83" t="s">
        <v>927</v>
      </c>
      <c r="L220" s="83" t="s">
        <v>1445</v>
      </c>
      <c r="M220" s="83" t="s">
        <v>1139</v>
      </c>
      <c r="N220" s="83" t="s">
        <v>1053</v>
      </c>
      <c r="O220" s="83" t="s">
        <v>927</v>
      </c>
      <c r="P220" s="83" t="s">
        <v>927</v>
      </c>
      <c r="Q220" s="83" t="s">
        <v>1102</v>
      </c>
      <c r="R220" s="83" t="s">
        <v>927</v>
      </c>
      <c r="S220" s="83" t="s">
        <v>1102</v>
      </c>
      <c r="T220" s="83" t="s">
        <v>1102</v>
      </c>
      <c r="U220" s="83" t="s">
        <v>1053</v>
      </c>
      <c r="V220" s="83" t="s">
        <v>927</v>
      </c>
      <c r="W220" s="83" t="s">
        <v>1102</v>
      </c>
      <c r="X220" s="83" t="s">
        <v>1139</v>
      </c>
      <c r="Y220" s="83" t="s">
        <v>927</v>
      </c>
      <c r="Z220" s="83" t="s">
        <v>1102</v>
      </c>
      <c r="AA220" s="83" t="s">
        <v>1139</v>
      </c>
      <c r="AB220" s="83"/>
      <c r="AC220" s="83"/>
      <c r="AD220" s="83"/>
      <c r="AE220" s="83"/>
      <c r="AF220" s="83"/>
      <c r="AG220" s="83"/>
      <c r="AH220" s="83"/>
      <c r="AI220" s="83"/>
      <c r="AJ220" s="83"/>
    </row>
    <row r="221" spans="1:36" s="124" customFormat="1">
      <c r="A221" s="287">
        <v>2191</v>
      </c>
      <c r="B221" s="288"/>
      <c r="C221" s="288"/>
      <c r="D221" s="288" t="s">
        <v>658</v>
      </c>
      <c r="E221" s="207"/>
      <c r="F221" s="207"/>
      <c r="G221" s="209" t="s">
        <v>658</v>
      </c>
      <c r="H221" s="289" t="s">
        <v>658</v>
      </c>
      <c r="I221" s="289" t="s">
        <v>658</v>
      </c>
      <c r="J221" s="289" t="s">
        <v>658</v>
      </c>
      <c r="K221" s="289" t="s">
        <v>658</v>
      </c>
      <c r="L221" s="289" t="s">
        <v>658</v>
      </c>
      <c r="M221" s="289" t="s">
        <v>658</v>
      </c>
      <c r="N221" s="289" t="s">
        <v>658</v>
      </c>
      <c r="O221" s="289" t="s">
        <v>658</v>
      </c>
      <c r="P221" s="289" t="s">
        <v>658</v>
      </c>
      <c r="Q221" s="289" t="s">
        <v>658</v>
      </c>
      <c r="R221" s="289" t="s">
        <v>658</v>
      </c>
      <c r="S221" s="289" t="s">
        <v>658</v>
      </c>
      <c r="T221" s="289" t="s">
        <v>658</v>
      </c>
      <c r="U221" s="289" t="s">
        <v>658</v>
      </c>
      <c r="V221" s="289" t="s">
        <v>658</v>
      </c>
      <c r="W221" s="289" t="s">
        <v>658</v>
      </c>
      <c r="X221" s="289" t="s">
        <v>658</v>
      </c>
      <c r="Y221" s="289" t="s">
        <v>658</v>
      </c>
      <c r="Z221" s="289" t="s">
        <v>658</v>
      </c>
      <c r="AA221" s="289" t="s">
        <v>658</v>
      </c>
      <c r="AB221" s="289"/>
      <c r="AC221" s="672"/>
      <c r="AD221" s="672"/>
      <c r="AE221" s="672"/>
      <c r="AF221" s="289"/>
      <c r="AG221" s="672"/>
      <c r="AH221" s="289"/>
      <c r="AI221" s="289"/>
      <c r="AJ221" s="289"/>
    </row>
    <row r="222" spans="1:36" s="124" customFormat="1">
      <c r="A222" s="102">
        <v>2192</v>
      </c>
      <c r="B222" s="84"/>
      <c r="C222" s="84"/>
      <c r="D222" s="84" t="s">
        <v>658</v>
      </c>
      <c r="E222" s="208"/>
      <c r="F222" s="208"/>
      <c r="G222" s="210" t="s">
        <v>658</v>
      </c>
      <c r="H222" s="83" t="s">
        <v>658</v>
      </c>
      <c r="I222" s="83" t="s">
        <v>658</v>
      </c>
      <c r="J222" s="83" t="s">
        <v>658</v>
      </c>
      <c r="K222" s="83" t="s">
        <v>658</v>
      </c>
      <c r="L222" s="83" t="s">
        <v>658</v>
      </c>
      <c r="M222" s="83" t="s">
        <v>658</v>
      </c>
      <c r="N222" s="83" t="s">
        <v>658</v>
      </c>
      <c r="O222" s="83" t="s">
        <v>658</v>
      </c>
      <c r="P222" s="83" t="s">
        <v>658</v>
      </c>
      <c r="Q222" s="83" t="s">
        <v>658</v>
      </c>
      <c r="R222" s="83" t="s">
        <v>658</v>
      </c>
      <c r="S222" s="83" t="s">
        <v>658</v>
      </c>
      <c r="T222" s="83" t="s">
        <v>658</v>
      </c>
      <c r="U222" s="83" t="s">
        <v>658</v>
      </c>
      <c r="V222" s="83" t="s">
        <v>658</v>
      </c>
      <c r="W222" s="83" t="s">
        <v>658</v>
      </c>
      <c r="X222" s="83" t="s">
        <v>658</v>
      </c>
      <c r="Y222" s="83" t="s">
        <v>658</v>
      </c>
      <c r="Z222" s="83" t="s">
        <v>658</v>
      </c>
      <c r="AA222" s="83" t="s">
        <v>658</v>
      </c>
      <c r="AB222" s="83"/>
      <c r="AC222" s="83"/>
      <c r="AD222" s="83"/>
      <c r="AE222" s="83"/>
      <c r="AF222" s="83"/>
      <c r="AG222" s="83"/>
      <c r="AH222" s="83"/>
      <c r="AI222" s="83"/>
      <c r="AJ222" s="83"/>
    </row>
    <row r="223" spans="1:36" s="124" customFormat="1">
      <c r="A223" s="102">
        <v>2193</v>
      </c>
      <c r="B223" s="84"/>
      <c r="C223" s="84"/>
      <c r="D223" s="84" t="s">
        <v>658</v>
      </c>
      <c r="E223" s="208"/>
      <c r="F223" s="208"/>
      <c r="G223" s="210" t="s">
        <v>658</v>
      </c>
      <c r="H223" s="83" t="s">
        <v>658</v>
      </c>
      <c r="I223" s="83" t="s">
        <v>658</v>
      </c>
      <c r="J223" s="83" t="s">
        <v>658</v>
      </c>
      <c r="K223" s="83" t="s">
        <v>658</v>
      </c>
      <c r="L223" s="83" t="s">
        <v>658</v>
      </c>
      <c r="M223" s="83" t="s">
        <v>658</v>
      </c>
      <c r="N223" s="83" t="s">
        <v>658</v>
      </c>
      <c r="O223" s="83" t="s">
        <v>658</v>
      </c>
      <c r="P223" s="83" t="s">
        <v>658</v>
      </c>
      <c r="Q223" s="83" t="s">
        <v>658</v>
      </c>
      <c r="R223" s="83" t="s">
        <v>658</v>
      </c>
      <c r="S223" s="83" t="s">
        <v>658</v>
      </c>
      <c r="T223" s="83" t="s">
        <v>658</v>
      </c>
      <c r="U223" s="83" t="s">
        <v>658</v>
      </c>
      <c r="V223" s="83" t="s">
        <v>658</v>
      </c>
      <c r="W223" s="83" t="s">
        <v>658</v>
      </c>
      <c r="X223" s="83" t="s">
        <v>658</v>
      </c>
      <c r="Y223" s="83" t="s">
        <v>658</v>
      </c>
      <c r="Z223" s="83" t="s">
        <v>658</v>
      </c>
      <c r="AA223" s="83" t="s">
        <v>658</v>
      </c>
      <c r="AB223" s="83"/>
      <c r="AC223" s="83"/>
      <c r="AD223" s="83"/>
      <c r="AE223" s="83"/>
      <c r="AF223" s="83"/>
      <c r="AG223" s="83"/>
      <c r="AH223" s="83"/>
      <c r="AI223" s="83"/>
      <c r="AJ223" s="83"/>
    </row>
    <row r="224" spans="1:36" s="124" customFormat="1">
      <c r="A224" s="102">
        <v>2194</v>
      </c>
      <c r="B224" s="84"/>
      <c r="C224" s="84"/>
      <c r="D224" s="84" t="s">
        <v>658</v>
      </c>
      <c r="E224" s="208"/>
      <c r="F224" s="208"/>
      <c r="G224" s="210" t="s">
        <v>658</v>
      </c>
      <c r="H224" s="83" t="s">
        <v>658</v>
      </c>
      <c r="I224" s="83" t="s">
        <v>658</v>
      </c>
      <c r="J224" s="83" t="s">
        <v>658</v>
      </c>
      <c r="K224" s="83" t="s">
        <v>658</v>
      </c>
      <c r="L224" s="83" t="s">
        <v>658</v>
      </c>
      <c r="M224" s="83" t="s">
        <v>658</v>
      </c>
      <c r="N224" s="83" t="s">
        <v>658</v>
      </c>
      <c r="O224" s="83" t="s">
        <v>658</v>
      </c>
      <c r="P224" s="83" t="s">
        <v>658</v>
      </c>
      <c r="Q224" s="83" t="s">
        <v>658</v>
      </c>
      <c r="R224" s="83" t="s">
        <v>658</v>
      </c>
      <c r="S224" s="83" t="s">
        <v>658</v>
      </c>
      <c r="T224" s="83" t="s">
        <v>658</v>
      </c>
      <c r="U224" s="83" t="s">
        <v>658</v>
      </c>
      <c r="V224" s="83" t="s">
        <v>658</v>
      </c>
      <c r="W224" s="83" t="s">
        <v>658</v>
      </c>
      <c r="X224" s="83" t="s">
        <v>658</v>
      </c>
      <c r="Y224" s="83" t="s">
        <v>658</v>
      </c>
      <c r="Z224" s="83" t="s">
        <v>658</v>
      </c>
      <c r="AA224" s="83" t="s">
        <v>658</v>
      </c>
      <c r="AB224" s="83"/>
      <c r="AC224" s="83"/>
      <c r="AD224" s="83"/>
      <c r="AE224" s="83"/>
      <c r="AF224" s="83"/>
      <c r="AG224" s="83"/>
      <c r="AH224" s="83"/>
      <c r="AI224" s="83"/>
      <c r="AJ224" s="83"/>
    </row>
    <row r="225" spans="1:36" s="124" customFormat="1">
      <c r="A225" s="102">
        <v>2195</v>
      </c>
      <c r="B225" s="84"/>
      <c r="C225" s="84"/>
      <c r="D225" s="84" t="s">
        <v>658</v>
      </c>
      <c r="E225" s="208"/>
      <c r="F225" s="208"/>
      <c r="G225" s="210" t="s">
        <v>658</v>
      </c>
      <c r="H225" s="83" t="s">
        <v>658</v>
      </c>
      <c r="I225" s="83" t="s">
        <v>658</v>
      </c>
      <c r="J225" s="83" t="s">
        <v>658</v>
      </c>
      <c r="K225" s="83" t="s">
        <v>658</v>
      </c>
      <c r="L225" s="83" t="s">
        <v>658</v>
      </c>
      <c r="M225" s="83" t="s">
        <v>658</v>
      </c>
      <c r="N225" s="83" t="s">
        <v>658</v>
      </c>
      <c r="O225" s="83" t="s">
        <v>658</v>
      </c>
      <c r="P225" s="83" t="s">
        <v>658</v>
      </c>
      <c r="Q225" s="83" t="s">
        <v>658</v>
      </c>
      <c r="R225" s="83" t="s">
        <v>658</v>
      </c>
      <c r="S225" s="83" t="s">
        <v>658</v>
      </c>
      <c r="T225" s="83" t="s">
        <v>658</v>
      </c>
      <c r="U225" s="83" t="s">
        <v>658</v>
      </c>
      <c r="V225" s="83" t="s">
        <v>658</v>
      </c>
      <c r="W225" s="83" t="s">
        <v>658</v>
      </c>
      <c r="X225" s="83" t="s">
        <v>658</v>
      </c>
      <c r="Y225" s="83" t="s">
        <v>658</v>
      </c>
      <c r="Z225" s="83" t="s">
        <v>658</v>
      </c>
      <c r="AA225" s="83" t="s">
        <v>658</v>
      </c>
      <c r="AB225" s="83"/>
      <c r="AC225" s="83"/>
      <c r="AD225" s="83"/>
      <c r="AE225" s="83"/>
      <c r="AF225" s="83"/>
      <c r="AG225" s="83"/>
      <c r="AH225" s="83"/>
      <c r="AI225" s="83"/>
      <c r="AJ225" s="83"/>
    </row>
    <row r="226" spans="1:36" s="124" customFormat="1">
      <c r="A226" s="102">
        <v>2196</v>
      </c>
      <c r="B226" s="84"/>
      <c r="C226" s="84"/>
      <c r="D226" s="84" t="s">
        <v>658</v>
      </c>
      <c r="E226" s="208"/>
      <c r="F226" s="208"/>
      <c r="G226" s="210" t="s">
        <v>658</v>
      </c>
      <c r="H226" s="83" t="s">
        <v>658</v>
      </c>
      <c r="I226" s="83" t="s">
        <v>658</v>
      </c>
      <c r="J226" s="83" t="s">
        <v>658</v>
      </c>
      <c r="K226" s="83" t="s">
        <v>658</v>
      </c>
      <c r="L226" s="83" t="s">
        <v>658</v>
      </c>
      <c r="M226" s="83" t="s">
        <v>658</v>
      </c>
      <c r="N226" s="83" t="s">
        <v>658</v>
      </c>
      <c r="O226" s="83" t="s">
        <v>658</v>
      </c>
      <c r="P226" s="83" t="s">
        <v>658</v>
      </c>
      <c r="Q226" s="83" t="s">
        <v>658</v>
      </c>
      <c r="R226" s="83" t="s">
        <v>658</v>
      </c>
      <c r="S226" s="83" t="s">
        <v>658</v>
      </c>
      <c r="T226" s="83" t="s">
        <v>658</v>
      </c>
      <c r="U226" s="83" t="s">
        <v>658</v>
      </c>
      <c r="V226" s="83" t="s">
        <v>658</v>
      </c>
      <c r="W226" s="83" t="s">
        <v>658</v>
      </c>
      <c r="X226" s="83" t="s">
        <v>658</v>
      </c>
      <c r="Y226" s="83" t="s">
        <v>658</v>
      </c>
      <c r="Z226" s="83" t="s">
        <v>658</v>
      </c>
      <c r="AA226" s="83" t="s">
        <v>658</v>
      </c>
      <c r="AB226" s="83"/>
      <c r="AC226" s="83"/>
      <c r="AD226" s="83"/>
      <c r="AE226" s="83"/>
      <c r="AF226" s="83"/>
      <c r="AG226" s="83"/>
      <c r="AH226" s="83"/>
      <c r="AI226" s="83"/>
      <c r="AJ226" s="83"/>
    </row>
    <row r="227" spans="1:36" s="124" customFormat="1">
      <c r="A227" s="102">
        <v>2197</v>
      </c>
      <c r="B227" s="84"/>
      <c r="C227" s="84"/>
      <c r="D227" s="84" t="s">
        <v>658</v>
      </c>
      <c r="E227" s="208"/>
      <c r="F227" s="208"/>
      <c r="G227" s="210" t="s">
        <v>658</v>
      </c>
      <c r="H227" s="83" t="s">
        <v>658</v>
      </c>
      <c r="I227" s="83" t="s">
        <v>658</v>
      </c>
      <c r="J227" s="83" t="s">
        <v>658</v>
      </c>
      <c r="K227" s="83" t="s">
        <v>658</v>
      </c>
      <c r="L227" s="83" t="s">
        <v>658</v>
      </c>
      <c r="M227" s="83" t="s">
        <v>658</v>
      </c>
      <c r="N227" s="83" t="s">
        <v>658</v>
      </c>
      <c r="O227" s="83" t="s">
        <v>658</v>
      </c>
      <c r="P227" s="83" t="s">
        <v>658</v>
      </c>
      <c r="Q227" s="83" t="s">
        <v>658</v>
      </c>
      <c r="R227" s="83" t="s">
        <v>658</v>
      </c>
      <c r="S227" s="83" t="s">
        <v>658</v>
      </c>
      <c r="T227" s="83" t="s">
        <v>658</v>
      </c>
      <c r="U227" s="83" t="s">
        <v>658</v>
      </c>
      <c r="V227" s="83" t="s">
        <v>658</v>
      </c>
      <c r="W227" s="83" t="s">
        <v>658</v>
      </c>
      <c r="X227" s="83" t="s">
        <v>658</v>
      </c>
      <c r="Y227" s="83" t="s">
        <v>658</v>
      </c>
      <c r="Z227" s="83" t="s">
        <v>658</v>
      </c>
      <c r="AA227" s="83" t="s">
        <v>658</v>
      </c>
      <c r="AB227" s="83"/>
      <c r="AC227" s="83"/>
      <c r="AD227" s="83"/>
      <c r="AE227" s="83"/>
      <c r="AF227" s="83"/>
      <c r="AG227" s="83"/>
      <c r="AH227" s="83"/>
      <c r="AI227" s="83"/>
      <c r="AJ227" s="83"/>
    </row>
    <row r="228" spans="1:36" s="124" customFormat="1">
      <c r="A228" s="102">
        <v>2198</v>
      </c>
      <c r="B228" s="84"/>
      <c r="C228" s="84"/>
      <c r="D228" s="84" t="s">
        <v>658</v>
      </c>
      <c r="E228" s="208"/>
      <c r="F228" s="208"/>
      <c r="G228" s="210" t="s">
        <v>658</v>
      </c>
      <c r="H228" s="83" t="s">
        <v>658</v>
      </c>
      <c r="I228" s="83" t="s">
        <v>658</v>
      </c>
      <c r="J228" s="83" t="s">
        <v>658</v>
      </c>
      <c r="K228" s="83" t="s">
        <v>658</v>
      </c>
      <c r="L228" s="83" t="s">
        <v>658</v>
      </c>
      <c r="M228" s="83" t="s">
        <v>658</v>
      </c>
      <c r="N228" s="83" t="s">
        <v>658</v>
      </c>
      <c r="O228" s="83" t="s">
        <v>658</v>
      </c>
      <c r="P228" s="83" t="s">
        <v>658</v>
      </c>
      <c r="Q228" s="83" t="s">
        <v>658</v>
      </c>
      <c r="R228" s="83" t="s">
        <v>658</v>
      </c>
      <c r="S228" s="83" t="s">
        <v>658</v>
      </c>
      <c r="T228" s="83" t="s">
        <v>658</v>
      </c>
      <c r="U228" s="83" t="s">
        <v>658</v>
      </c>
      <c r="V228" s="83" t="s">
        <v>658</v>
      </c>
      <c r="W228" s="83" t="s">
        <v>658</v>
      </c>
      <c r="X228" s="83" t="s">
        <v>658</v>
      </c>
      <c r="Y228" s="83" t="s">
        <v>658</v>
      </c>
      <c r="Z228" s="83" t="s">
        <v>658</v>
      </c>
      <c r="AA228" s="83" t="s">
        <v>658</v>
      </c>
      <c r="AB228" s="83"/>
      <c r="AC228" s="83"/>
      <c r="AD228" s="83"/>
      <c r="AE228" s="83"/>
      <c r="AF228" s="83"/>
      <c r="AG228" s="83"/>
      <c r="AH228" s="83"/>
      <c r="AI228" s="83"/>
      <c r="AJ228" s="83"/>
    </row>
    <row r="229" spans="1:36" s="124" customFormat="1">
      <c r="A229" s="102">
        <v>2199</v>
      </c>
      <c r="B229" s="84"/>
      <c r="C229" s="84"/>
      <c r="D229" s="84" t="s">
        <v>658</v>
      </c>
      <c r="E229" s="208"/>
      <c r="F229" s="208"/>
      <c r="G229" s="210" t="s">
        <v>658</v>
      </c>
      <c r="H229" s="83" t="s">
        <v>658</v>
      </c>
      <c r="I229" s="83" t="s">
        <v>658</v>
      </c>
      <c r="J229" s="83" t="s">
        <v>658</v>
      </c>
      <c r="K229" s="83" t="s">
        <v>658</v>
      </c>
      <c r="L229" s="83" t="s">
        <v>658</v>
      </c>
      <c r="M229" s="83" t="s">
        <v>658</v>
      </c>
      <c r="N229" s="83" t="s">
        <v>658</v>
      </c>
      <c r="O229" s="83" t="s">
        <v>658</v>
      </c>
      <c r="P229" s="83" t="s">
        <v>658</v>
      </c>
      <c r="Q229" s="83" t="s">
        <v>658</v>
      </c>
      <c r="R229" s="83" t="s">
        <v>658</v>
      </c>
      <c r="S229" s="83" t="s">
        <v>658</v>
      </c>
      <c r="T229" s="83" t="s">
        <v>658</v>
      </c>
      <c r="U229" s="83" t="s">
        <v>658</v>
      </c>
      <c r="V229" s="83" t="s">
        <v>658</v>
      </c>
      <c r="W229" s="83" t="s">
        <v>658</v>
      </c>
      <c r="X229" s="83" t="s">
        <v>658</v>
      </c>
      <c r="Y229" s="83" t="s">
        <v>658</v>
      </c>
      <c r="Z229" s="83" t="s">
        <v>658</v>
      </c>
      <c r="AA229" s="83" t="s">
        <v>658</v>
      </c>
      <c r="AB229" s="83"/>
      <c r="AC229" s="83"/>
      <c r="AD229" s="83"/>
      <c r="AE229" s="83"/>
      <c r="AF229" s="83"/>
      <c r="AG229" s="83"/>
      <c r="AH229" s="83"/>
      <c r="AI229" s="83"/>
      <c r="AJ229" s="83"/>
    </row>
    <row r="230" spans="1:36" s="124" customFormat="1">
      <c r="A230" s="104">
        <v>2200</v>
      </c>
      <c r="B230" s="290"/>
      <c r="C230" s="290"/>
      <c r="D230" s="290" t="s">
        <v>658</v>
      </c>
      <c r="E230" s="232"/>
      <c r="F230" s="232"/>
      <c r="G230" s="233" t="s">
        <v>658</v>
      </c>
      <c r="H230" s="105" t="s">
        <v>658</v>
      </c>
      <c r="I230" s="105" t="s">
        <v>658</v>
      </c>
      <c r="J230" s="105" t="s">
        <v>658</v>
      </c>
      <c r="K230" s="105" t="s">
        <v>658</v>
      </c>
      <c r="L230" s="105" t="s">
        <v>658</v>
      </c>
      <c r="M230" s="105" t="s">
        <v>658</v>
      </c>
      <c r="N230" s="105" t="s">
        <v>658</v>
      </c>
      <c r="O230" s="105" t="s">
        <v>658</v>
      </c>
      <c r="P230" s="105" t="s">
        <v>658</v>
      </c>
      <c r="Q230" s="105" t="s">
        <v>658</v>
      </c>
      <c r="R230" s="105" t="s">
        <v>658</v>
      </c>
      <c r="S230" s="105" t="s">
        <v>658</v>
      </c>
      <c r="T230" s="105" t="s">
        <v>658</v>
      </c>
      <c r="U230" s="105" t="s">
        <v>658</v>
      </c>
      <c r="V230" s="105" t="s">
        <v>658</v>
      </c>
      <c r="W230" s="105" t="s">
        <v>658</v>
      </c>
      <c r="X230" s="105" t="s">
        <v>658</v>
      </c>
      <c r="Y230" s="105" t="s">
        <v>658</v>
      </c>
      <c r="Z230" s="105" t="s">
        <v>658</v>
      </c>
      <c r="AA230" s="105" t="s">
        <v>658</v>
      </c>
      <c r="AB230" s="105"/>
      <c r="AC230" s="105"/>
      <c r="AD230" s="105"/>
      <c r="AE230" s="105"/>
      <c r="AF230" s="105"/>
      <c r="AG230" s="105"/>
      <c r="AH230" s="105"/>
      <c r="AI230" s="105"/>
      <c r="AJ230" s="105"/>
    </row>
    <row r="231" spans="1:36">
      <c r="A231" s="291"/>
      <c r="B231" s="291"/>
      <c r="C231" s="291"/>
      <c r="D231" s="291"/>
      <c r="E231" s="291"/>
      <c r="F231" s="291"/>
      <c r="G231" s="291"/>
      <c r="H231" s="291"/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291"/>
      <c r="W231" s="291"/>
      <c r="X231" s="291"/>
      <c r="Y231" s="291"/>
      <c r="Z231" s="291"/>
      <c r="AA231" s="291"/>
      <c r="AB231" s="291"/>
      <c r="AC231" s="291"/>
      <c r="AD231" s="291"/>
      <c r="AE231" s="291"/>
      <c r="AF231" s="291"/>
      <c r="AG231" s="291"/>
      <c r="AH231" s="291"/>
      <c r="AI231" s="291"/>
      <c r="AJ231" s="291"/>
    </row>
    <row r="232" spans="1:36" s="201" customFormat="1"/>
    <row r="233" spans="1:36" s="201" customFormat="1"/>
    <row r="234" spans="1:36" s="201" customFormat="1"/>
    <row r="235" spans="1:36" s="201" customFormat="1"/>
    <row r="236" spans="1:36" s="201" customFormat="1"/>
  </sheetData>
  <phoneticPr fontId="16" type="noConversion"/>
  <conditionalFormatting sqref="H22:U22 H29:U29 Y29:AJ29 Y22:AJ22">
    <cfRule type="expression" dxfId="9" priority="3">
      <formula>AND(H22&lt;&gt;"",ISERROR(VLOOKUP(H22,Prefs_Liste_Station,1,FALSE())))</formula>
    </cfRule>
  </conditionalFormatting>
  <conditionalFormatting sqref="V29:X29 V22:X22">
    <cfRule type="expression" dxfId="1" priority="1">
      <formula>AND(V22&lt;&gt;"",ISERROR(VLOOKUP(V22,Prefs_Liste_Station,1,FALSE())))</formula>
    </cfRule>
  </conditionalFormatting>
  <dataValidations xWindow="122" yWindow="297" count="2"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G18">
      <formula1>AND(ISNUMBER(G18),LEN(G18)=4)</formula1>
    </dataValidation>
    <dataValidation type="list" allowBlank="1" showInputMessage="1" showErrorMessage="1" sqref="H22:AJ22 H29:AJ29">
      <formula1>Prefs_Liste_Station</formula1>
    </dataValidation>
  </dataValidations>
  <pageMargins left="0.75" right="0.75" top="1" bottom="1" header="0.4921259845" footer="0.492125984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D119"/>
  <sheetViews>
    <sheetView showZeros="0" zoomScale="69" zoomScaleNormal="69" zoomScalePageLayoutView="69" workbookViewId="0">
      <pane xSplit="7" ySplit="20" topLeftCell="H21" activePane="bottomRight" state="frozenSplit"/>
      <selection pane="topRight"/>
      <selection pane="bottomLeft"/>
      <selection pane="bottomRight" activeCell="X27" sqref="X27"/>
    </sheetView>
  </sheetViews>
  <sheetFormatPr baseColWidth="10" defaultColWidth="10.7109375" defaultRowHeight="13" x14ac:dyDescent="0"/>
  <cols>
    <col min="1" max="1" width="4.85546875" style="70" hidden="1" customWidth="1"/>
    <col min="2" max="3" width="9.5703125" style="70" hidden="1" customWidth="1"/>
    <col min="4" max="4" width="10.140625" style="70" bestFit="1" customWidth="1"/>
    <col min="5" max="6" width="8.85546875" style="70" hidden="1" customWidth="1"/>
    <col min="7" max="7" width="9.5703125" style="70" hidden="1" customWidth="1"/>
    <col min="8" max="32" width="9.5703125" style="70" customWidth="1"/>
    <col min="33" max="107" width="9.5703125" style="125" customWidth="1"/>
    <col min="108" max="108" width="4.42578125" style="125" customWidth="1"/>
    <col min="109" max="16384" width="10.7109375" style="63"/>
  </cols>
  <sheetData>
    <row r="1" spans="1:108" hidden="1"/>
    <row r="2" spans="1:108" hidden="1"/>
    <row r="3" spans="1:108" hidden="1"/>
    <row r="4" spans="1:108" hidden="1"/>
    <row r="5" spans="1:108" hidden="1"/>
    <row r="6" spans="1:108" hidden="1"/>
    <row r="7" spans="1:108" hidden="1"/>
    <row r="8" spans="1:108" hidden="1"/>
    <row r="9" spans="1:108" hidden="1"/>
    <row r="10" spans="1:108" hidden="1"/>
    <row r="11" spans="1:108" hidden="1">
      <c r="A11" s="73"/>
      <c r="B11" s="73"/>
      <c r="C11" s="73"/>
      <c r="F11" s="59" t="str">
        <f>Entrees!C1</f>
        <v>CoReMo - Présentation des données</v>
      </c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</row>
    <row r="12" spans="1:108" hidden="1">
      <c r="A12" s="73"/>
      <c r="B12" s="73"/>
      <c r="C12" s="73"/>
      <c r="F12" s="59" t="str">
        <f>Entrees!F2</f>
        <v>Données Benthos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</row>
    <row r="13" spans="1:108" hidden="1">
      <c r="A13" s="73"/>
      <c r="B13" s="73"/>
      <c r="C13" s="73"/>
      <c r="F13" s="59" t="str">
        <f>Entrees!F3</f>
        <v xml:space="preserve">Méthode Intermédiaire </v>
      </c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</row>
    <row r="14" spans="1:108" hidden="1">
      <c r="A14" s="73"/>
      <c r="B14" s="73"/>
      <c r="C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</row>
    <row r="15" spans="1:108" hidden="1">
      <c r="A15" s="73"/>
      <c r="B15" s="73"/>
      <c r="C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</row>
    <row r="16" spans="1:108" hidden="1"/>
    <row r="17" spans="1:108" hidden="1"/>
    <row r="18" spans="1:108" hidden="1">
      <c r="A18" s="73"/>
      <c r="B18" s="73"/>
      <c r="C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</row>
    <row r="19" spans="1:108" hidden="1">
      <c r="A19" s="73"/>
      <c r="B19" s="73"/>
      <c r="C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</row>
    <row r="20" spans="1:108">
      <c r="A20" s="60" t="s">
        <v>1169</v>
      </c>
      <c r="B20" s="60"/>
      <c r="C20" s="60"/>
      <c r="D20" s="78"/>
      <c r="E20" s="78"/>
      <c r="F20" s="60" t="s">
        <v>662</v>
      </c>
      <c r="G20" s="60" t="s">
        <v>662</v>
      </c>
      <c r="H20" s="60">
        <v>1</v>
      </c>
      <c r="I20" s="60">
        <v>2</v>
      </c>
      <c r="J20" s="60">
        <v>3</v>
      </c>
      <c r="K20" s="60">
        <v>4</v>
      </c>
      <c r="L20" s="60">
        <v>5</v>
      </c>
      <c r="M20" s="60">
        <v>6</v>
      </c>
      <c r="N20" s="60">
        <v>7</v>
      </c>
      <c r="O20" s="60">
        <v>8</v>
      </c>
      <c r="P20" s="60">
        <v>9</v>
      </c>
      <c r="Q20" s="60">
        <v>10</v>
      </c>
      <c r="R20" s="60">
        <v>11</v>
      </c>
      <c r="S20" s="60">
        <v>12</v>
      </c>
      <c r="T20" s="60">
        <v>13</v>
      </c>
      <c r="U20" s="60">
        <v>14</v>
      </c>
      <c r="V20" s="60">
        <v>15</v>
      </c>
      <c r="W20" s="60">
        <v>16</v>
      </c>
      <c r="X20" s="60">
        <v>17</v>
      </c>
      <c r="Y20" s="60">
        <v>18</v>
      </c>
      <c r="Z20" s="60">
        <v>19</v>
      </c>
      <c r="AA20" s="60">
        <v>20</v>
      </c>
      <c r="AB20" s="60">
        <v>21</v>
      </c>
      <c r="AC20" s="60">
        <v>22</v>
      </c>
      <c r="AD20" s="60">
        <v>23</v>
      </c>
      <c r="AE20" s="60">
        <v>24</v>
      </c>
      <c r="AF20" s="60">
        <v>25</v>
      </c>
      <c r="AG20" s="60">
        <v>26</v>
      </c>
      <c r="AH20" s="60">
        <v>27</v>
      </c>
      <c r="AI20" s="60">
        <v>28</v>
      </c>
      <c r="AJ20" s="60">
        <v>29</v>
      </c>
      <c r="AK20" s="60">
        <v>30</v>
      </c>
      <c r="AL20" s="60">
        <v>31</v>
      </c>
      <c r="AM20" s="60">
        <v>32</v>
      </c>
      <c r="AN20" s="60">
        <v>33</v>
      </c>
      <c r="AO20" s="60">
        <v>34</v>
      </c>
      <c r="AP20" s="60">
        <v>35</v>
      </c>
      <c r="AQ20" s="60">
        <v>36</v>
      </c>
      <c r="AR20" s="60">
        <v>37</v>
      </c>
      <c r="AS20" s="60">
        <v>38</v>
      </c>
      <c r="AT20" s="60">
        <v>39</v>
      </c>
      <c r="AU20" s="60">
        <v>40</v>
      </c>
      <c r="AV20" s="60">
        <v>41</v>
      </c>
      <c r="AW20" s="60">
        <v>42</v>
      </c>
      <c r="AX20" s="60">
        <v>43</v>
      </c>
      <c r="AY20" s="60">
        <v>44</v>
      </c>
      <c r="AZ20" s="60">
        <v>45</v>
      </c>
      <c r="BA20" s="60">
        <v>46</v>
      </c>
      <c r="BB20" s="60">
        <v>47</v>
      </c>
      <c r="BC20" s="60">
        <v>48</v>
      </c>
      <c r="BD20" s="60">
        <v>49</v>
      </c>
      <c r="BE20" s="60">
        <v>50</v>
      </c>
      <c r="BF20" s="60">
        <v>51</v>
      </c>
      <c r="BG20" s="60">
        <v>52</v>
      </c>
      <c r="BH20" s="60">
        <v>53</v>
      </c>
      <c r="BI20" s="60">
        <v>54</v>
      </c>
      <c r="BJ20" s="60">
        <v>55</v>
      </c>
      <c r="BK20" s="60">
        <v>56</v>
      </c>
      <c r="BL20" s="60">
        <v>57</v>
      </c>
      <c r="BM20" s="60">
        <v>58</v>
      </c>
      <c r="BN20" s="60">
        <v>59</v>
      </c>
      <c r="BO20" s="60">
        <v>60</v>
      </c>
      <c r="BP20" s="60">
        <v>61</v>
      </c>
      <c r="BQ20" s="60">
        <v>62</v>
      </c>
      <c r="BR20" s="60">
        <v>63</v>
      </c>
      <c r="BS20" s="60">
        <v>64</v>
      </c>
      <c r="BT20" s="60">
        <v>65</v>
      </c>
      <c r="BU20" s="60">
        <v>66</v>
      </c>
      <c r="BV20" s="60">
        <v>67</v>
      </c>
      <c r="BW20" s="60">
        <v>68</v>
      </c>
      <c r="BX20" s="60">
        <v>69</v>
      </c>
      <c r="BY20" s="60">
        <v>70</v>
      </c>
      <c r="BZ20" s="60">
        <v>71</v>
      </c>
      <c r="CA20" s="60">
        <v>72</v>
      </c>
      <c r="CB20" s="60">
        <v>73</v>
      </c>
      <c r="CC20" s="60">
        <v>74</v>
      </c>
      <c r="CD20" s="60">
        <v>75</v>
      </c>
      <c r="CE20" s="60">
        <v>76</v>
      </c>
      <c r="CF20" s="60">
        <v>77</v>
      </c>
      <c r="CG20" s="60">
        <v>78</v>
      </c>
      <c r="CH20" s="60">
        <v>79</v>
      </c>
      <c r="CI20" s="60">
        <v>80</v>
      </c>
      <c r="CJ20" s="60">
        <v>81</v>
      </c>
      <c r="CK20" s="60">
        <v>82</v>
      </c>
      <c r="CL20" s="60">
        <v>83</v>
      </c>
      <c r="CM20" s="60">
        <v>84</v>
      </c>
      <c r="CN20" s="60">
        <v>85</v>
      </c>
      <c r="CO20" s="60">
        <v>86</v>
      </c>
      <c r="CP20" s="60">
        <v>87</v>
      </c>
      <c r="CQ20" s="60">
        <v>88</v>
      </c>
      <c r="CR20" s="60">
        <v>89</v>
      </c>
      <c r="CS20" s="60">
        <v>90</v>
      </c>
      <c r="CT20" s="60">
        <v>91</v>
      </c>
      <c r="CU20" s="60">
        <v>92</v>
      </c>
      <c r="CV20" s="60">
        <v>93</v>
      </c>
      <c r="CW20" s="60">
        <v>94</v>
      </c>
      <c r="CX20" s="60">
        <v>95</v>
      </c>
      <c r="CY20" s="60">
        <v>96</v>
      </c>
      <c r="CZ20" s="60">
        <v>97</v>
      </c>
      <c r="DA20" s="60">
        <v>98</v>
      </c>
      <c r="DB20" s="60">
        <v>99</v>
      </c>
      <c r="DC20" s="60">
        <v>100</v>
      </c>
      <c r="DD20" s="224"/>
    </row>
    <row r="21" spans="1:108">
      <c r="A21" s="79">
        <v>1001</v>
      </c>
      <c r="B21" s="79"/>
      <c r="C21" s="79"/>
      <c r="D21" s="281" t="s">
        <v>551</v>
      </c>
      <c r="E21" s="80" t="s">
        <v>551</v>
      </c>
      <c r="F21" s="80"/>
      <c r="G21" s="81"/>
      <c r="H21" s="300" t="str">
        <f>BD_ini!H21</f>
        <v>PIT</v>
      </c>
      <c r="I21" s="300" t="str">
        <f>BD_ini!I21</f>
        <v>PIT</v>
      </c>
      <c r="J21" s="300" t="str">
        <f>BD_ini!J21</f>
        <v>PIT</v>
      </c>
      <c r="K21" s="300" t="str">
        <f>BD_ini!K21</f>
        <v>PIT</v>
      </c>
      <c r="L21" s="300" t="str">
        <f>BD_ini!L21</f>
        <v>PIT</v>
      </c>
      <c r="M21" s="300" t="str">
        <f>BD_ini!M21</f>
        <v>PIT</v>
      </c>
      <c r="N21" s="300" t="str">
        <f>BD_ini!N21</f>
        <v>PIT</v>
      </c>
      <c r="O21" s="300" t="str">
        <f>BD_ini!O21</f>
        <v>PIT</v>
      </c>
      <c r="P21" s="300" t="str">
        <f>BD_ini!P21</f>
        <v>PIT</v>
      </c>
      <c r="Q21" s="300" t="str">
        <f>BD_ini!Q21</f>
        <v>PIT</v>
      </c>
      <c r="R21" s="300" t="str">
        <f>BD_ini!R21</f>
        <v>PIT</v>
      </c>
      <c r="S21" s="300" t="str">
        <f>BD_ini!S21</f>
        <v>PIT</v>
      </c>
      <c r="T21" s="300" t="str">
        <f>BD_ini!T21</f>
        <v>PIT</v>
      </c>
      <c r="U21" s="300" t="str">
        <f>BD_ini!U21</f>
        <v>PIT</v>
      </c>
      <c r="V21" s="300" t="str">
        <f>BD_ini!V21</f>
        <v>PIT</v>
      </c>
      <c r="W21" s="300" t="str">
        <f>BD_ini!W21</f>
        <v>PIT</v>
      </c>
      <c r="X21" s="300" t="str">
        <f>BD_ini!X21</f>
        <v>PIT</v>
      </c>
      <c r="Y21" s="300" t="str">
        <f>BD_ini!Y21</f>
        <v>PIT</v>
      </c>
      <c r="Z21" s="300" t="str">
        <f>BD_ini!Z21</f>
        <v>PIT</v>
      </c>
      <c r="AA21" s="300" t="str">
        <f>BD_ini!AA21</f>
        <v>PIT</v>
      </c>
      <c r="AB21" s="300">
        <f>BD_ini!AB21</f>
        <v>0</v>
      </c>
      <c r="AC21" s="300">
        <f>BD_ini!AC21</f>
        <v>0</v>
      </c>
      <c r="AD21" s="300">
        <f>BD_ini!AD21</f>
        <v>0</v>
      </c>
      <c r="AE21" s="300">
        <f>BD_ini!AE21</f>
        <v>0</v>
      </c>
      <c r="AF21" s="300">
        <f>BD_ini!AF21</f>
        <v>0</v>
      </c>
      <c r="AG21" s="300">
        <f>BD_ini!AG21</f>
        <v>0</v>
      </c>
      <c r="AH21" s="300">
        <f>BD_ini!AH21</f>
        <v>0</v>
      </c>
      <c r="AI21" s="300">
        <f>BD_ini!AI21</f>
        <v>0</v>
      </c>
      <c r="AJ21" s="300">
        <f>BD_ini!AJ21</f>
        <v>0</v>
      </c>
      <c r="AK21" s="300">
        <f>BD_ini!AK21</f>
        <v>0</v>
      </c>
      <c r="AL21" s="300">
        <f>BD_ini!AL21</f>
        <v>0</v>
      </c>
      <c r="AM21" s="300">
        <f>BD_ini!AM21</f>
        <v>0</v>
      </c>
      <c r="AN21" s="300">
        <f>BD_ini!AN21</f>
        <v>0</v>
      </c>
      <c r="AO21" s="300">
        <f>BD_ini!AO21</f>
        <v>0</v>
      </c>
      <c r="AP21" s="300">
        <f>BD_ini!AP21</f>
        <v>0</v>
      </c>
      <c r="AQ21" s="300">
        <f>BD_ini!AQ21</f>
        <v>0</v>
      </c>
      <c r="AR21" s="300">
        <f>BD_ini!AR21</f>
        <v>0</v>
      </c>
      <c r="AS21" s="300">
        <f>BD_ini!AS21</f>
        <v>0</v>
      </c>
      <c r="AT21" s="300">
        <f>BD_ini!AT21</f>
        <v>0</v>
      </c>
      <c r="AU21" s="300">
        <f>BD_ini!AU21</f>
        <v>0</v>
      </c>
      <c r="AV21" s="300">
        <f>BD_ini!AV21</f>
        <v>0</v>
      </c>
      <c r="AW21" s="300">
        <f>BD_ini!AW21</f>
        <v>0</v>
      </c>
      <c r="AX21" s="300">
        <f>BD_ini!AX21</f>
        <v>0</v>
      </c>
      <c r="AY21" s="300">
        <f>BD_ini!AY21</f>
        <v>0</v>
      </c>
      <c r="AZ21" s="300">
        <f>BD_ini!AZ21</f>
        <v>0</v>
      </c>
      <c r="BA21" s="300">
        <f>BD_ini!BA21</f>
        <v>0</v>
      </c>
      <c r="BB21" s="300">
        <f>BD_ini!BB21</f>
        <v>0</v>
      </c>
      <c r="BC21" s="300">
        <f>BD_ini!BC21</f>
        <v>0</v>
      </c>
      <c r="BD21" s="300">
        <f>BD_ini!BD21</f>
        <v>0</v>
      </c>
      <c r="BE21" s="300">
        <f>BD_ini!BE21</f>
        <v>0</v>
      </c>
      <c r="BF21" s="300">
        <f>BD_ini!BF21</f>
        <v>0</v>
      </c>
      <c r="BG21" s="300">
        <f>BD_ini!BG21</f>
        <v>0</v>
      </c>
      <c r="BH21" s="300">
        <f>BD_ini!BH21</f>
        <v>0</v>
      </c>
      <c r="BI21" s="300">
        <f>BD_ini!BI21</f>
        <v>0</v>
      </c>
      <c r="BJ21" s="300">
        <f>BD_ini!BJ21</f>
        <v>0</v>
      </c>
      <c r="BK21" s="300">
        <f>BD_ini!BK21</f>
        <v>0</v>
      </c>
      <c r="BL21" s="300">
        <f>BD_ini!BL21</f>
        <v>0</v>
      </c>
      <c r="BM21" s="300">
        <f>BD_ini!BM21</f>
        <v>0</v>
      </c>
      <c r="BN21" s="300">
        <f>BD_ini!BN21</f>
        <v>0</v>
      </c>
      <c r="BO21" s="300">
        <f>BD_ini!BO21</f>
        <v>0</v>
      </c>
      <c r="BP21" s="300">
        <f>BD_ini!BP21</f>
        <v>0</v>
      </c>
      <c r="BQ21" s="300">
        <f>BD_ini!BQ21</f>
        <v>0</v>
      </c>
      <c r="BR21" s="300">
        <f>BD_ini!BR21</f>
        <v>0</v>
      </c>
      <c r="BS21" s="300">
        <f>BD_ini!BS21</f>
        <v>0</v>
      </c>
      <c r="BT21" s="300">
        <f>BD_ini!BT21</f>
        <v>0</v>
      </c>
      <c r="BU21" s="300">
        <f>BD_ini!BU21</f>
        <v>0</v>
      </c>
      <c r="BV21" s="300">
        <f>BD_ini!BV21</f>
        <v>0</v>
      </c>
      <c r="BW21" s="300">
        <f>BD_ini!BW21</f>
        <v>0</v>
      </c>
      <c r="BX21" s="300">
        <f>BD_ini!BX21</f>
        <v>0</v>
      </c>
      <c r="BY21" s="300">
        <f>BD_ini!BY21</f>
        <v>0</v>
      </c>
      <c r="BZ21" s="300">
        <f>BD_ini!BZ21</f>
        <v>0</v>
      </c>
      <c r="CA21" s="300">
        <f>BD_ini!CA21</f>
        <v>0</v>
      </c>
      <c r="CB21" s="300">
        <f>BD_ini!CB21</f>
        <v>0</v>
      </c>
      <c r="CC21" s="300">
        <f>BD_ini!CC21</f>
        <v>0</v>
      </c>
      <c r="CD21" s="300">
        <f>BD_ini!CD21</f>
        <v>0</v>
      </c>
      <c r="CE21" s="300">
        <f>BD_ini!CE21</f>
        <v>0</v>
      </c>
      <c r="CF21" s="300">
        <f>BD_ini!CF21</f>
        <v>0</v>
      </c>
      <c r="CG21" s="300">
        <f>BD_ini!CG21</f>
        <v>0</v>
      </c>
      <c r="CH21" s="300">
        <f>BD_ini!CH21</f>
        <v>0</v>
      </c>
      <c r="CI21" s="300">
        <f>BD_ini!CI21</f>
        <v>0</v>
      </c>
      <c r="CJ21" s="300">
        <f>BD_ini!CJ21</f>
        <v>0</v>
      </c>
      <c r="CK21" s="300">
        <f>BD_ini!CK21</f>
        <v>0</v>
      </c>
      <c r="CL21" s="300">
        <f>BD_ini!CL21</f>
        <v>0</v>
      </c>
      <c r="CM21" s="300">
        <f>BD_ini!CM21</f>
        <v>0</v>
      </c>
      <c r="CN21" s="300">
        <f>BD_ini!CN21</f>
        <v>0</v>
      </c>
      <c r="CO21" s="300">
        <f>BD_ini!CO21</f>
        <v>0</v>
      </c>
      <c r="CP21" s="300">
        <f>BD_ini!CP21</f>
        <v>0</v>
      </c>
      <c r="CQ21" s="300">
        <f>BD_ini!CQ21</f>
        <v>0</v>
      </c>
      <c r="CR21" s="300">
        <f>BD_ini!CR21</f>
        <v>0</v>
      </c>
      <c r="CS21" s="300">
        <f>BD_ini!CS21</f>
        <v>0</v>
      </c>
      <c r="CT21" s="300">
        <f>BD_ini!CT21</f>
        <v>0</v>
      </c>
      <c r="CU21" s="300">
        <f>BD_ini!CU21</f>
        <v>0</v>
      </c>
      <c r="CV21" s="300">
        <f>BD_ini!CV21</f>
        <v>0</v>
      </c>
      <c r="CW21" s="300">
        <f>BD_ini!CW21</f>
        <v>0</v>
      </c>
      <c r="CX21" s="300">
        <f>BD_ini!CX21</f>
        <v>0</v>
      </c>
      <c r="CY21" s="300">
        <f>BD_ini!CY21</f>
        <v>0</v>
      </c>
      <c r="CZ21" s="300">
        <f>BD_ini!CZ21</f>
        <v>0</v>
      </c>
      <c r="DA21" s="300">
        <f>BD_ini!DA21</f>
        <v>0</v>
      </c>
      <c r="DB21" s="300">
        <f>BD_ini!DB21</f>
        <v>0</v>
      </c>
      <c r="DC21" s="300">
        <f>BD_ini!DC21</f>
        <v>0</v>
      </c>
      <c r="DD21" s="224"/>
    </row>
    <row r="22" spans="1:108" ht="26">
      <c r="A22" s="82">
        <v>1002</v>
      </c>
      <c r="B22" s="83"/>
      <c r="C22" s="83"/>
      <c r="D22" s="208" t="s">
        <v>555</v>
      </c>
      <c r="E22" s="84" t="s">
        <v>555</v>
      </c>
      <c r="F22" s="84"/>
      <c r="G22" s="85"/>
      <c r="H22" s="264" t="str">
        <f>BD_ini!H22</f>
        <v>Hniekej</v>
      </c>
      <c r="I22" s="264" t="str">
        <f>BD_ini!I22</f>
        <v>Kanaï</v>
      </c>
      <c r="J22" s="264" t="str">
        <f>BD_ini!J22</f>
        <v>Mujero</v>
      </c>
      <c r="K22" s="264" t="str">
        <f>BD_ini!K22</f>
        <v>Leunag</v>
      </c>
      <c r="L22" s="264" t="str">
        <f>BD_ini!L22</f>
        <v>Yejele</v>
      </c>
      <c r="M22" s="264" t="str">
        <f>BD_ini!M22</f>
        <v>Wabao</v>
      </c>
      <c r="N22" s="264" t="str">
        <f>BD_ini!N22</f>
        <v>Daa Yetaii</v>
      </c>
      <c r="O22" s="264" t="str">
        <f>BD_ini!O22</f>
        <v>Daa Kouguie</v>
      </c>
      <c r="P22" s="264" t="str">
        <f>BD_ini!P22</f>
        <v>Kanga Daa</v>
      </c>
      <c r="Q22" s="264" t="str">
        <f>BD_ini!Q22</f>
        <v>Honem</v>
      </c>
      <c r="R22" s="264" t="str">
        <f>BD_ini!R22</f>
        <v>Jothie</v>
      </c>
      <c r="S22" s="264" t="str">
        <f>BD_ini!S22</f>
        <v>Engeny</v>
      </c>
      <c r="T22" s="264" t="str">
        <f>BD_ini!T22</f>
        <v>N'Goni</v>
      </c>
      <c r="U22" s="264" t="str">
        <f>BD_ini!U22</f>
        <v>Jua</v>
      </c>
      <c r="V22" s="264" t="str">
        <f>BD_ini!V22</f>
        <v>Bodjo</v>
      </c>
      <c r="W22" s="264" t="str">
        <f>BD_ini!W22</f>
        <v>Da Moa</v>
      </c>
      <c r="X22" s="264" t="str">
        <f>BD_ini!X22</f>
        <v>Menondja</v>
      </c>
      <c r="Y22" s="264" t="str">
        <f>BD_ini!Y22</f>
        <v>Bodjo</v>
      </c>
      <c r="Z22" s="264" t="str">
        <f>BD_ini!Z22</f>
        <v>Da Moa</v>
      </c>
      <c r="AA22" s="264" t="str">
        <f>BD_ini!AA22</f>
        <v>Menondja</v>
      </c>
      <c r="AB22" s="264">
        <f>BD_ini!AB22</f>
        <v>0</v>
      </c>
      <c r="AC22" s="264">
        <f>BD_ini!AC22</f>
        <v>0</v>
      </c>
      <c r="AD22" s="264">
        <f>BD_ini!AD22</f>
        <v>0</v>
      </c>
      <c r="AE22" s="264">
        <f>BD_ini!AE22</f>
        <v>0</v>
      </c>
      <c r="AF22" s="264">
        <f>BD_ini!AF22</f>
        <v>0</v>
      </c>
      <c r="AG22" s="264">
        <f>BD_ini!AG22</f>
        <v>0</v>
      </c>
      <c r="AH22" s="264">
        <f>BD_ini!AH22</f>
        <v>0</v>
      </c>
      <c r="AI22" s="264">
        <f>BD_ini!AI22</f>
        <v>0</v>
      </c>
      <c r="AJ22" s="264">
        <f>BD_ini!AJ22</f>
        <v>0</v>
      </c>
      <c r="AK22" s="264">
        <f>BD_ini!AK22</f>
        <v>0</v>
      </c>
      <c r="AL22" s="264">
        <f>BD_ini!AL22</f>
        <v>0</v>
      </c>
      <c r="AM22" s="264">
        <f>BD_ini!AM22</f>
        <v>0</v>
      </c>
      <c r="AN22" s="264">
        <f>BD_ini!AN22</f>
        <v>0</v>
      </c>
      <c r="AO22" s="264">
        <f>BD_ini!AO22</f>
        <v>0</v>
      </c>
      <c r="AP22" s="264">
        <f>BD_ini!AP22</f>
        <v>0</v>
      </c>
      <c r="AQ22" s="264">
        <f>BD_ini!AQ22</f>
        <v>0</v>
      </c>
      <c r="AR22" s="264">
        <f>BD_ini!AR22</f>
        <v>0</v>
      </c>
      <c r="AS22" s="264">
        <f>BD_ini!AS22</f>
        <v>0</v>
      </c>
      <c r="AT22" s="264">
        <f>BD_ini!AT22</f>
        <v>0</v>
      </c>
      <c r="AU22" s="264">
        <f>BD_ini!AU22</f>
        <v>0</v>
      </c>
      <c r="AV22" s="264">
        <f>BD_ini!AV22</f>
        <v>0</v>
      </c>
      <c r="AW22" s="264">
        <f>BD_ini!AW22</f>
        <v>0</v>
      </c>
      <c r="AX22" s="264">
        <f>BD_ini!AX22</f>
        <v>0</v>
      </c>
      <c r="AY22" s="264">
        <f>BD_ini!AY22</f>
        <v>0</v>
      </c>
      <c r="AZ22" s="264">
        <f>BD_ini!AZ22</f>
        <v>0</v>
      </c>
      <c r="BA22" s="264">
        <f>BD_ini!BA22</f>
        <v>0</v>
      </c>
      <c r="BB22" s="264">
        <f>BD_ini!BB22</f>
        <v>0</v>
      </c>
      <c r="BC22" s="264">
        <f>BD_ini!BC22</f>
        <v>0</v>
      </c>
      <c r="BD22" s="264">
        <f>BD_ini!BD22</f>
        <v>0</v>
      </c>
      <c r="BE22" s="264">
        <f>BD_ini!BE22</f>
        <v>0</v>
      </c>
      <c r="BF22" s="264">
        <f>BD_ini!BF22</f>
        <v>0</v>
      </c>
      <c r="BG22" s="264">
        <f>BD_ini!BG22</f>
        <v>0</v>
      </c>
      <c r="BH22" s="264">
        <f>BD_ini!BH22</f>
        <v>0</v>
      </c>
      <c r="BI22" s="264">
        <f>BD_ini!BI22</f>
        <v>0</v>
      </c>
      <c r="BJ22" s="264">
        <f>BD_ini!BJ22</f>
        <v>0</v>
      </c>
      <c r="BK22" s="264">
        <f>BD_ini!BK22</f>
        <v>0</v>
      </c>
      <c r="BL22" s="264">
        <f>BD_ini!BL22</f>
        <v>0</v>
      </c>
      <c r="BM22" s="264">
        <f>BD_ini!BM22</f>
        <v>0</v>
      </c>
      <c r="BN22" s="264">
        <f>BD_ini!BN22</f>
        <v>0</v>
      </c>
      <c r="BO22" s="264">
        <f>BD_ini!BO22</f>
        <v>0</v>
      </c>
      <c r="BP22" s="264">
        <f>BD_ini!BP22</f>
        <v>0</v>
      </c>
      <c r="BQ22" s="264">
        <f>BD_ini!BQ22</f>
        <v>0</v>
      </c>
      <c r="BR22" s="264">
        <f>BD_ini!BR22</f>
        <v>0</v>
      </c>
      <c r="BS22" s="264">
        <f>BD_ini!BS22</f>
        <v>0</v>
      </c>
      <c r="BT22" s="264">
        <f>BD_ini!BT22</f>
        <v>0</v>
      </c>
      <c r="BU22" s="264">
        <f>BD_ini!BU22</f>
        <v>0</v>
      </c>
      <c r="BV22" s="264">
        <f>BD_ini!BV22</f>
        <v>0</v>
      </c>
      <c r="BW22" s="264">
        <f>BD_ini!BW22</f>
        <v>0</v>
      </c>
      <c r="BX22" s="264">
        <f>BD_ini!BX22</f>
        <v>0</v>
      </c>
      <c r="BY22" s="264">
        <f>BD_ini!BY22</f>
        <v>0</v>
      </c>
      <c r="BZ22" s="264">
        <f>BD_ini!BZ22</f>
        <v>0</v>
      </c>
      <c r="CA22" s="264">
        <f>BD_ini!CA22</f>
        <v>0</v>
      </c>
      <c r="CB22" s="264">
        <f>BD_ini!CB22</f>
        <v>0</v>
      </c>
      <c r="CC22" s="264">
        <f>BD_ini!CC22</f>
        <v>0</v>
      </c>
      <c r="CD22" s="264">
        <f>BD_ini!CD22</f>
        <v>0</v>
      </c>
      <c r="CE22" s="264">
        <f>BD_ini!CE22</f>
        <v>0</v>
      </c>
      <c r="CF22" s="264">
        <f>BD_ini!CF22</f>
        <v>0</v>
      </c>
      <c r="CG22" s="264">
        <f>BD_ini!CG22</f>
        <v>0</v>
      </c>
      <c r="CH22" s="264">
        <f>BD_ini!CH22</f>
        <v>0</v>
      </c>
      <c r="CI22" s="264">
        <f>BD_ini!CI22</f>
        <v>0</v>
      </c>
      <c r="CJ22" s="264">
        <f>BD_ini!CJ22</f>
        <v>0</v>
      </c>
      <c r="CK22" s="264">
        <f>BD_ini!CK22</f>
        <v>0</v>
      </c>
      <c r="CL22" s="264">
        <f>BD_ini!CL22</f>
        <v>0</v>
      </c>
      <c r="CM22" s="264">
        <f>BD_ini!CM22</f>
        <v>0</v>
      </c>
      <c r="CN22" s="264">
        <f>BD_ini!CN22</f>
        <v>0</v>
      </c>
      <c r="CO22" s="264">
        <f>BD_ini!CO22</f>
        <v>0</v>
      </c>
      <c r="CP22" s="264">
        <f>BD_ini!CP22</f>
        <v>0</v>
      </c>
      <c r="CQ22" s="264">
        <f>BD_ini!CQ22</f>
        <v>0</v>
      </c>
      <c r="CR22" s="264">
        <f>BD_ini!CR22</f>
        <v>0</v>
      </c>
      <c r="CS22" s="264">
        <f>BD_ini!CS22</f>
        <v>0</v>
      </c>
      <c r="CT22" s="264">
        <f>BD_ini!CT22</f>
        <v>0</v>
      </c>
      <c r="CU22" s="264">
        <f>BD_ini!CU22</f>
        <v>0</v>
      </c>
      <c r="CV22" s="264">
        <f>BD_ini!CV22</f>
        <v>0</v>
      </c>
      <c r="CW22" s="264">
        <f>BD_ini!CW22</f>
        <v>0</v>
      </c>
      <c r="CX22" s="264">
        <f>BD_ini!CX22</f>
        <v>0</v>
      </c>
      <c r="CY22" s="264">
        <f>BD_ini!CY22</f>
        <v>0</v>
      </c>
      <c r="CZ22" s="264">
        <f>BD_ini!CZ22</f>
        <v>0</v>
      </c>
      <c r="DA22" s="264">
        <f>BD_ini!DA22</f>
        <v>0</v>
      </c>
      <c r="DB22" s="264">
        <f>BD_ini!DB22</f>
        <v>0</v>
      </c>
      <c r="DC22" s="264">
        <f>BD_ini!DC22</f>
        <v>0</v>
      </c>
      <c r="DD22" s="225"/>
    </row>
    <row r="23" spans="1:108" ht="26">
      <c r="A23" s="82">
        <v>1003</v>
      </c>
      <c r="B23" s="83"/>
      <c r="C23" s="83"/>
      <c r="D23" s="208" t="s">
        <v>553</v>
      </c>
      <c r="E23" s="84" t="s">
        <v>553</v>
      </c>
      <c r="F23" s="84"/>
      <c r="G23" s="85"/>
      <c r="H23" s="264" t="str">
        <f>BD_ini!H23</f>
        <v>Nouvelle Calédonie</v>
      </c>
      <c r="I23" s="264" t="str">
        <f>BD_ini!I23</f>
        <v>Nouvelle Calédonie</v>
      </c>
      <c r="J23" s="264" t="str">
        <f>BD_ini!J23</f>
        <v>Nouvelle Calédonie</v>
      </c>
      <c r="K23" s="264" t="str">
        <f>BD_ini!K23</f>
        <v>Nouvelle Calédonie</v>
      </c>
      <c r="L23" s="264" t="str">
        <f>BD_ini!L23</f>
        <v>Nouvelle Calédonie</v>
      </c>
      <c r="M23" s="264" t="str">
        <f>BD_ini!M23</f>
        <v>Nouvelle Calédonie</v>
      </c>
      <c r="N23" s="264" t="str">
        <f>BD_ini!N23</f>
        <v>Nouvelle Calédonie</v>
      </c>
      <c r="O23" s="264" t="str">
        <f>BD_ini!O23</f>
        <v>Nouvelle Calédonie</v>
      </c>
      <c r="P23" s="264" t="str">
        <f>BD_ini!P23</f>
        <v>Nouvelle Calédonie</v>
      </c>
      <c r="Q23" s="264" t="str">
        <f>BD_ini!Q23</f>
        <v>Nouvelle Calédonie</v>
      </c>
      <c r="R23" s="264" t="str">
        <f>BD_ini!R23</f>
        <v>Nouvelle Calédonie</v>
      </c>
      <c r="S23" s="264" t="str">
        <f>BD_ini!S23</f>
        <v>Nouvelle Calédonie</v>
      </c>
      <c r="T23" s="264" t="str">
        <f>BD_ini!T23</f>
        <v>Nouvelle Calédonie</v>
      </c>
      <c r="U23" s="264" t="str">
        <f>BD_ini!U23</f>
        <v>Nouvelle Calédonie</v>
      </c>
      <c r="V23" s="264" t="str">
        <f>BD_ini!V23</f>
        <v>Nouvelle Calédonie</v>
      </c>
      <c r="W23" s="264" t="str">
        <f>BD_ini!W23</f>
        <v>Nouvelle Calédonie</v>
      </c>
      <c r="X23" s="264" t="str">
        <f>BD_ini!X23</f>
        <v>Nouvelle Calédonie</v>
      </c>
      <c r="Y23" s="264" t="str">
        <f>BD_ini!Y23</f>
        <v>Nouvelle Calédonie</v>
      </c>
      <c r="Z23" s="264" t="str">
        <f>BD_ini!Z23</f>
        <v>Nouvelle Calédonie</v>
      </c>
      <c r="AA23" s="264" t="str">
        <f>BD_ini!AA23</f>
        <v>Nouvelle Calédonie</v>
      </c>
      <c r="AB23" s="264">
        <f>BD_ini!AB23</f>
        <v>0</v>
      </c>
      <c r="AC23" s="264">
        <f>BD_ini!AC23</f>
        <v>0</v>
      </c>
      <c r="AD23" s="264">
        <f>BD_ini!AD23</f>
        <v>0</v>
      </c>
      <c r="AE23" s="264">
        <f>BD_ini!AE23</f>
        <v>0</v>
      </c>
      <c r="AF23" s="264">
        <f>BD_ini!AF23</f>
        <v>0</v>
      </c>
      <c r="AG23" s="264">
        <f>BD_ini!AG23</f>
        <v>0</v>
      </c>
      <c r="AH23" s="264">
        <f>BD_ini!AH23</f>
        <v>0</v>
      </c>
      <c r="AI23" s="264">
        <f>BD_ini!AI23</f>
        <v>0</v>
      </c>
      <c r="AJ23" s="264">
        <f>BD_ini!AJ23</f>
        <v>0</v>
      </c>
      <c r="AK23" s="264">
        <f>BD_ini!AK23</f>
        <v>0</v>
      </c>
      <c r="AL23" s="264">
        <f>BD_ini!AL23</f>
        <v>0</v>
      </c>
      <c r="AM23" s="264">
        <f>BD_ini!AM23</f>
        <v>0</v>
      </c>
      <c r="AN23" s="264">
        <f>BD_ini!AN23</f>
        <v>0</v>
      </c>
      <c r="AO23" s="264">
        <f>BD_ini!AO23</f>
        <v>0</v>
      </c>
      <c r="AP23" s="264">
        <f>BD_ini!AP23</f>
        <v>0</v>
      </c>
      <c r="AQ23" s="264">
        <f>BD_ini!AQ23</f>
        <v>0</v>
      </c>
      <c r="AR23" s="264">
        <f>BD_ini!AR23</f>
        <v>0</v>
      </c>
      <c r="AS23" s="264">
        <f>BD_ini!AS23</f>
        <v>0</v>
      </c>
      <c r="AT23" s="264">
        <f>BD_ini!AT23</f>
        <v>0</v>
      </c>
      <c r="AU23" s="264">
        <f>BD_ini!AU23</f>
        <v>0</v>
      </c>
      <c r="AV23" s="264">
        <f>BD_ini!AV23</f>
        <v>0</v>
      </c>
      <c r="AW23" s="264">
        <f>BD_ini!AW23</f>
        <v>0</v>
      </c>
      <c r="AX23" s="264">
        <f>BD_ini!AX23</f>
        <v>0</v>
      </c>
      <c r="AY23" s="264">
        <f>BD_ini!AY23</f>
        <v>0</v>
      </c>
      <c r="AZ23" s="264">
        <f>BD_ini!AZ23</f>
        <v>0</v>
      </c>
      <c r="BA23" s="264">
        <f>BD_ini!BA23</f>
        <v>0</v>
      </c>
      <c r="BB23" s="264">
        <f>BD_ini!BB23</f>
        <v>0</v>
      </c>
      <c r="BC23" s="264">
        <f>BD_ini!BC23</f>
        <v>0</v>
      </c>
      <c r="BD23" s="264">
        <f>BD_ini!BD23</f>
        <v>0</v>
      </c>
      <c r="BE23" s="264">
        <f>BD_ini!BE23</f>
        <v>0</v>
      </c>
      <c r="BF23" s="264">
        <f>BD_ini!BF23</f>
        <v>0</v>
      </c>
      <c r="BG23" s="264">
        <f>BD_ini!BG23</f>
        <v>0</v>
      </c>
      <c r="BH23" s="264">
        <f>BD_ini!BH23</f>
        <v>0</v>
      </c>
      <c r="BI23" s="264">
        <f>BD_ini!BI23</f>
        <v>0</v>
      </c>
      <c r="BJ23" s="264">
        <f>BD_ini!BJ23</f>
        <v>0</v>
      </c>
      <c r="BK23" s="264">
        <f>BD_ini!BK23</f>
        <v>0</v>
      </c>
      <c r="BL23" s="264">
        <f>BD_ini!BL23</f>
        <v>0</v>
      </c>
      <c r="BM23" s="264">
        <f>BD_ini!BM23</f>
        <v>0</v>
      </c>
      <c r="BN23" s="264">
        <f>BD_ini!BN23</f>
        <v>0</v>
      </c>
      <c r="BO23" s="264">
        <f>BD_ini!BO23</f>
        <v>0</v>
      </c>
      <c r="BP23" s="264">
        <f>BD_ini!BP23</f>
        <v>0</v>
      </c>
      <c r="BQ23" s="264">
        <f>BD_ini!BQ23</f>
        <v>0</v>
      </c>
      <c r="BR23" s="264">
        <f>BD_ini!BR23</f>
        <v>0</v>
      </c>
      <c r="BS23" s="264">
        <f>BD_ini!BS23</f>
        <v>0</v>
      </c>
      <c r="BT23" s="264">
        <f>BD_ini!BT23</f>
        <v>0</v>
      </c>
      <c r="BU23" s="264">
        <f>BD_ini!BU23</f>
        <v>0</v>
      </c>
      <c r="BV23" s="264">
        <f>BD_ini!BV23</f>
        <v>0</v>
      </c>
      <c r="BW23" s="264">
        <f>BD_ini!BW23</f>
        <v>0</v>
      </c>
      <c r="BX23" s="264">
        <f>BD_ini!BX23</f>
        <v>0</v>
      </c>
      <c r="BY23" s="264">
        <f>BD_ini!BY23</f>
        <v>0</v>
      </c>
      <c r="BZ23" s="264">
        <f>BD_ini!BZ23</f>
        <v>0</v>
      </c>
      <c r="CA23" s="264">
        <f>BD_ini!CA23</f>
        <v>0</v>
      </c>
      <c r="CB23" s="264">
        <f>BD_ini!CB23</f>
        <v>0</v>
      </c>
      <c r="CC23" s="264">
        <f>BD_ini!CC23</f>
        <v>0</v>
      </c>
      <c r="CD23" s="264">
        <f>BD_ini!CD23</f>
        <v>0</v>
      </c>
      <c r="CE23" s="264">
        <f>BD_ini!CE23</f>
        <v>0</v>
      </c>
      <c r="CF23" s="264">
        <f>BD_ini!CF23</f>
        <v>0</v>
      </c>
      <c r="CG23" s="264">
        <f>BD_ini!CG23</f>
        <v>0</v>
      </c>
      <c r="CH23" s="264">
        <f>BD_ini!CH23</f>
        <v>0</v>
      </c>
      <c r="CI23" s="264">
        <f>BD_ini!CI23</f>
        <v>0</v>
      </c>
      <c r="CJ23" s="264">
        <f>BD_ini!CJ23</f>
        <v>0</v>
      </c>
      <c r="CK23" s="264">
        <f>BD_ini!CK23</f>
        <v>0</v>
      </c>
      <c r="CL23" s="264">
        <f>BD_ini!CL23</f>
        <v>0</v>
      </c>
      <c r="CM23" s="264">
        <f>BD_ini!CM23</f>
        <v>0</v>
      </c>
      <c r="CN23" s="264">
        <f>BD_ini!CN23</f>
        <v>0</v>
      </c>
      <c r="CO23" s="264">
        <f>BD_ini!CO23</f>
        <v>0</v>
      </c>
      <c r="CP23" s="264">
        <f>BD_ini!CP23</f>
        <v>0</v>
      </c>
      <c r="CQ23" s="264">
        <f>BD_ini!CQ23</f>
        <v>0</v>
      </c>
      <c r="CR23" s="264">
        <f>BD_ini!CR23</f>
        <v>0</v>
      </c>
      <c r="CS23" s="264">
        <f>BD_ini!CS23</f>
        <v>0</v>
      </c>
      <c r="CT23" s="264">
        <f>BD_ini!CT23</f>
        <v>0</v>
      </c>
      <c r="CU23" s="264">
        <f>BD_ini!CU23</f>
        <v>0</v>
      </c>
      <c r="CV23" s="264">
        <f>BD_ini!CV23</f>
        <v>0</v>
      </c>
      <c r="CW23" s="264">
        <f>BD_ini!CW23</f>
        <v>0</v>
      </c>
      <c r="CX23" s="264">
        <f>BD_ini!CX23</f>
        <v>0</v>
      </c>
      <c r="CY23" s="264">
        <f>BD_ini!CY23</f>
        <v>0</v>
      </c>
      <c r="CZ23" s="264">
        <f>BD_ini!CZ23</f>
        <v>0</v>
      </c>
      <c r="DA23" s="264">
        <f>BD_ini!DA23</f>
        <v>0</v>
      </c>
      <c r="DB23" s="264">
        <f>BD_ini!DB23</f>
        <v>0</v>
      </c>
      <c r="DC23" s="264">
        <f>BD_ini!DC23</f>
        <v>0</v>
      </c>
      <c r="DD23" s="225"/>
    </row>
    <row r="24" spans="1:108">
      <c r="A24" s="82">
        <v>1004</v>
      </c>
      <c r="B24" s="86"/>
      <c r="C24" s="86"/>
      <c r="D24" s="208" t="s">
        <v>557</v>
      </c>
      <c r="E24" s="84" t="s">
        <v>557</v>
      </c>
      <c r="F24" s="84"/>
      <c r="G24" s="87"/>
      <c r="H24" s="301">
        <f>BD_ini!H24</f>
        <v>43621</v>
      </c>
      <c r="I24" s="301">
        <f>BD_ini!I24</f>
        <v>43621</v>
      </c>
      <c r="J24" s="301">
        <f>BD_ini!J24</f>
        <v>43606</v>
      </c>
      <c r="K24" s="301">
        <f>BD_ini!K24</f>
        <v>43606</v>
      </c>
      <c r="L24" s="301">
        <f>BD_ini!L24</f>
        <v>43605</v>
      </c>
      <c r="M24" s="301">
        <f>BD_ini!M24</f>
        <v>43605</v>
      </c>
      <c r="N24" s="301">
        <f>BD_ini!N24</f>
        <v>43593</v>
      </c>
      <c r="O24" s="301">
        <f>BD_ini!O24</f>
        <v>43593</v>
      </c>
      <c r="P24" s="301">
        <f>BD_ini!P24</f>
        <v>43593</v>
      </c>
      <c r="Q24" s="301">
        <f>BD_ini!Q24</f>
        <v>43678</v>
      </c>
      <c r="R24" s="301">
        <f>BD_ini!R24</f>
        <v>43678</v>
      </c>
      <c r="S24" s="301">
        <f>BD_ini!S24</f>
        <v>43664</v>
      </c>
      <c r="T24" s="301">
        <f>BD_ini!T24</f>
        <v>43664</v>
      </c>
      <c r="U24" s="301">
        <f>BD_ini!U24</f>
        <v>43663</v>
      </c>
      <c r="V24" s="301">
        <f>BD_ini!V24</f>
        <v>43531</v>
      </c>
      <c r="W24" s="301">
        <f>BD_ini!W24</f>
        <v>43531</v>
      </c>
      <c r="X24" s="301">
        <f>BD_ini!X24</f>
        <v>43531</v>
      </c>
      <c r="Y24" s="301">
        <f>BD_ini!Y24</f>
        <v>43531</v>
      </c>
      <c r="Z24" s="301">
        <f>BD_ini!Z24</f>
        <v>43531</v>
      </c>
      <c r="AA24" s="301">
        <f>BD_ini!AA24</f>
        <v>43531</v>
      </c>
      <c r="AB24" s="301">
        <f>BD_ini!AB24</f>
        <v>0</v>
      </c>
      <c r="AC24" s="301">
        <f>BD_ini!AC24</f>
        <v>0</v>
      </c>
      <c r="AD24" s="301">
        <f>BD_ini!AD24</f>
        <v>0</v>
      </c>
      <c r="AE24" s="301">
        <f>BD_ini!AE24</f>
        <v>0</v>
      </c>
      <c r="AF24" s="301">
        <f>BD_ini!AF24</f>
        <v>0</v>
      </c>
      <c r="AG24" s="301">
        <f>BD_ini!AG24</f>
        <v>0</v>
      </c>
      <c r="AH24" s="301">
        <f>BD_ini!AH24</f>
        <v>0</v>
      </c>
      <c r="AI24" s="301">
        <f>BD_ini!AI24</f>
        <v>0</v>
      </c>
      <c r="AJ24" s="301">
        <f>BD_ini!AJ24</f>
        <v>0</v>
      </c>
      <c r="AK24" s="301">
        <f>BD_ini!AK24</f>
        <v>0</v>
      </c>
      <c r="AL24" s="301">
        <f>BD_ini!AL24</f>
        <v>0</v>
      </c>
      <c r="AM24" s="301">
        <f>BD_ini!AM24</f>
        <v>0</v>
      </c>
      <c r="AN24" s="301">
        <f>BD_ini!AN24</f>
        <v>0</v>
      </c>
      <c r="AO24" s="301">
        <f>BD_ini!AO24</f>
        <v>0</v>
      </c>
      <c r="AP24" s="301">
        <f>BD_ini!AP24</f>
        <v>0</v>
      </c>
      <c r="AQ24" s="301">
        <f>BD_ini!AQ24</f>
        <v>0</v>
      </c>
      <c r="AR24" s="301">
        <f>BD_ini!AR24</f>
        <v>0</v>
      </c>
      <c r="AS24" s="301">
        <f>BD_ini!AS24</f>
        <v>0</v>
      </c>
      <c r="AT24" s="301">
        <f>BD_ini!AT24</f>
        <v>0</v>
      </c>
      <c r="AU24" s="301">
        <f>BD_ini!AU24</f>
        <v>0</v>
      </c>
      <c r="AV24" s="301">
        <f>BD_ini!AV24</f>
        <v>0</v>
      </c>
      <c r="AW24" s="301">
        <f>BD_ini!AW24</f>
        <v>0</v>
      </c>
      <c r="AX24" s="301">
        <f>BD_ini!AX24</f>
        <v>0</v>
      </c>
      <c r="AY24" s="301">
        <f>BD_ini!AY24</f>
        <v>0</v>
      </c>
      <c r="AZ24" s="301">
        <f>BD_ini!AZ24</f>
        <v>0</v>
      </c>
      <c r="BA24" s="301">
        <f>BD_ini!BA24</f>
        <v>0</v>
      </c>
      <c r="BB24" s="301">
        <f>BD_ini!BB24</f>
        <v>0</v>
      </c>
      <c r="BC24" s="301">
        <f>BD_ini!BC24</f>
        <v>0</v>
      </c>
      <c r="BD24" s="301">
        <f>BD_ini!BD24</f>
        <v>0</v>
      </c>
      <c r="BE24" s="301">
        <f>BD_ini!BE24</f>
        <v>0</v>
      </c>
      <c r="BF24" s="301">
        <f>BD_ini!BF24</f>
        <v>0</v>
      </c>
      <c r="BG24" s="301">
        <f>BD_ini!BG24</f>
        <v>0</v>
      </c>
      <c r="BH24" s="301">
        <f>BD_ini!BH24</f>
        <v>0</v>
      </c>
      <c r="BI24" s="301">
        <f>BD_ini!BI24</f>
        <v>0</v>
      </c>
      <c r="BJ24" s="301">
        <f>BD_ini!BJ24</f>
        <v>0</v>
      </c>
      <c r="BK24" s="301">
        <f>BD_ini!BK24</f>
        <v>0</v>
      </c>
      <c r="BL24" s="301">
        <f>BD_ini!BL24</f>
        <v>0</v>
      </c>
      <c r="BM24" s="301">
        <f>BD_ini!BM24</f>
        <v>0</v>
      </c>
      <c r="BN24" s="301">
        <f>BD_ini!BN24</f>
        <v>0</v>
      </c>
      <c r="BO24" s="301">
        <f>BD_ini!BO24</f>
        <v>0</v>
      </c>
      <c r="BP24" s="301">
        <f>BD_ini!BP24</f>
        <v>0</v>
      </c>
      <c r="BQ24" s="301">
        <f>BD_ini!BQ24</f>
        <v>0</v>
      </c>
      <c r="BR24" s="301">
        <f>BD_ini!BR24</f>
        <v>0</v>
      </c>
      <c r="BS24" s="301">
        <f>BD_ini!BS24</f>
        <v>0</v>
      </c>
      <c r="BT24" s="301">
        <f>BD_ini!BT24</f>
        <v>0</v>
      </c>
      <c r="BU24" s="301">
        <f>BD_ini!BU24</f>
        <v>0</v>
      </c>
      <c r="BV24" s="301">
        <f>BD_ini!BV24</f>
        <v>0</v>
      </c>
      <c r="BW24" s="301">
        <f>BD_ini!BW24</f>
        <v>0</v>
      </c>
      <c r="BX24" s="301">
        <f>BD_ini!BX24</f>
        <v>0</v>
      </c>
      <c r="BY24" s="301">
        <f>BD_ini!BY24</f>
        <v>0</v>
      </c>
      <c r="BZ24" s="301">
        <f>BD_ini!BZ24</f>
        <v>0</v>
      </c>
      <c r="CA24" s="301">
        <f>BD_ini!CA24</f>
        <v>0</v>
      </c>
      <c r="CB24" s="301">
        <f>BD_ini!CB24</f>
        <v>0</v>
      </c>
      <c r="CC24" s="301">
        <f>BD_ini!CC24</f>
        <v>0</v>
      </c>
      <c r="CD24" s="301">
        <f>BD_ini!CD24</f>
        <v>0</v>
      </c>
      <c r="CE24" s="301">
        <f>BD_ini!CE24</f>
        <v>0</v>
      </c>
      <c r="CF24" s="301">
        <f>BD_ini!CF24</f>
        <v>0</v>
      </c>
      <c r="CG24" s="301">
        <f>BD_ini!CG24</f>
        <v>0</v>
      </c>
      <c r="CH24" s="301">
        <f>BD_ini!CH24</f>
        <v>0</v>
      </c>
      <c r="CI24" s="301">
        <f>BD_ini!CI24</f>
        <v>0</v>
      </c>
      <c r="CJ24" s="301">
        <f>BD_ini!CJ24</f>
        <v>0</v>
      </c>
      <c r="CK24" s="301">
        <f>BD_ini!CK24</f>
        <v>0</v>
      </c>
      <c r="CL24" s="301">
        <f>BD_ini!CL24</f>
        <v>0</v>
      </c>
      <c r="CM24" s="301">
        <f>BD_ini!CM24</f>
        <v>0</v>
      </c>
      <c r="CN24" s="301">
        <f>BD_ini!CN24</f>
        <v>0</v>
      </c>
      <c r="CO24" s="301">
        <f>BD_ini!CO24</f>
        <v>0</v>
      </c>
      <c r="CP24" s="301">
        <f>BD_ini!CP24</f>
        <v>0</v>
      </c>
      <c r="CQ24" s="301">
        <f>BD_ini!CQ24</f>
        <v>0</v>
      </c>
      <c r="CR24" s="301">
        <f>BD_ini!CR24</f>
        <v>0</v>
      </c>
      <c r="CS24" s="301">
        <f>BD_ini!CS24</f>
        <v>0</v>
      </c>
      <c r="CT24" s="301">
        <f>BD_ini!CT24</f>
        <v>0</v>
      </c>
      <c r="CU24" s="301">
        <f>BD_ini!CU24</f>
        <v>0</v>
      </c>
      <c r="CV24" s="301">
        <f>BD_ini!CV24</f>
        <v>0</v>
      </c>
      <c r="CW24" s="301">
        <f>BD_ini!CW24</f>
        <v>0</v>
      </c>
      <c r="CX24" s="301">
        <f>BD_ini!CX24</f>
        <v>0</v>
      </c>
      <c r="CY24" s="301">
        <f>BD_ini!CY24</f>
        <v>0</v>
      </c>
      <c r="CZ24" s="301">
        <f>BD_ini!CZ24</f>
        <v>0</v>
      </c>
      <c r="DA24" s="301">
        <f>BD_ini!DA24</f>
        <v>0</v>
      </c>
      <c r="DB24" s="301">
        <f>BD_ini!DB24</f>
        <v>0</v>
      </c>
      <c r="DC24" s="301">
        <f>BD_ini!DC24</f>
        <v>0</v>
      </c>
      <c r="DD24" s="225"/>
    </row>
    <row r="25" spans="1:108" ht="39">
      <c r="A25" s="82">
        <v>1005</v>
      </c>
      <c r="B25" s="86"/>
      <c r="C25" s="86"/>
      <c r="D25" s="208" t="s">
        <v>664</v>
      </c>
      <c r="E25" s="84" t="s">
        <v>664</v>
      </c>
      <c r="F25" s="84"/>
      <c r="G25" s="87"/>
      <c r="H25" s="301">
        <f>BD_ini!H25</f>
        <v>43654</v>
      </c>
      <c r="I25" s="301">
        <f>BD_ini!I25</f>
        <v>43654</v>
      </c>
      <c r="J25" s="301">
        <f>BD_ini!J25</f>
        <v>43654</v>
      </c>
      <c r="K25" s="301">
        <f>BD_ini!K25</f>
        <v>43654</v>
      </c>
      <c r="L25" s="301">
        <f>BD_ini!L25</f>
        <v>43654</v>
      </c>
      <c r="M25" s="301">
        <f>BD_ini!M25</f>
        <v>43654</v>
      </c>
      <c r="N25" s="301">
        <f>BD_ini!N25</f>
        <v>43654</v>
      </c>
      <c r="O25" s="301">
        <f>BD_ini!O25</f>
        <v>43654</v>
      </c>
      <c r="P25" s="301">
        <f>BD_ini!P25</f>
        <v>43654</v>
      </c>
      <c r="Q25" s="301">
        <f>BD_ini!Q25</f>
        <v>43684</v>
      </c>
      <c r="R25" s="301">
        <f>BD_ini!R25</f>
        <v>43684</v>
      </c>
      <c r="S25" s="301">
        <f>BD_ini!S25</f>
        <v>43684</v>
      </c>
      <c r="T25" s="301">
        <f>BD_ini!T25</f>
        <v>43684</v>
      </c>
      <c r="U25" s="301">
        <f>BD_ini!U25</f>
        <v>43684</v>
      </c>
      <c r="V25" s="301">
        <f>BD_ini!V25</f>
        <v>43765</v>
      </c>
      <c r="W25" s="301">
        <f>BD_ini!W25</f>
        <v>43765</v>
      </c>
      <c r="X25" s="301">
        <f>BD_ini!X25</f>
        <v>43765</v>
      </c>
      <c r="Y25" s="301">
        <f>BD_ini!Y25</f>
        <v>43765</v>
      </c>
      <c r="Z25" s="301">
        <f>BD_ini!Z25</f>
        <v>43765</v>
      </c>
      <c r="AA25" s="301">
        <f>BD_ini!AA25</f>
        <v>43765</v>
      </c>
      <c r="AB25" s="301">
        <f>BD_ini!AB25</f>
        <v>0</v>
      </c>
      <c r="AC25" s="301">
        <f>BD_ini!AC25</f>
        <v>0</v>
      </c>
      <c r="AD25" s="301">
        <f>BD_ini!AD25</f>
        <v>0</v>
      </c>
      <c r="AE25" s="301">
        <f>BD_ini!AE25</f>
        <v>0</v>
      </c>
      <c r="AF25" s="301">
        <f>BD_ini!AF25</f>
        <v>0</v>
      </c>
      <c r="AG25" s="301">
        <f>BD_ini!AG25</f>
        <v>0</v>
      </c>
      <c r="AH25" s="301">
        <f>BD_ini!AH25</f>
        <v>0</v>
      </c>
      <c r="AI25" s="301">
        <f>BD_ini!AI25</f>
        <v>0</v>
      </c>
      <c r="AJ25" s="301">
        <f>BD_ini!AJ25</f>
        <v>0</v>
      </c>
      <c r="AK25" s="301">
        <f>BD_ini!AK25</f>
        <v>0</v>
      </c>
      <c r="AL25" s="301">
        <f>BD_ini!AL25</f>
        <v>0</v>
      </c>
      <c r="AM25" s="301">
        <f>BD_ini!AM25</f>
        <v>0</v>
      </c>
      <c r="AN25" s="301">
        <f>BD_ini!AN25</f>
        <v>0</v>
      </c>
      <c r="AO25" s="301">
        <f>BD_ini!AO25</f>
        <v>0</v>
      </c>
      <c r="AP25" s="301">
        <f>BD_ini!AP25</f>
        <v>0</v>
      </c>
      <c r="AQ25" s="301">
        <f>BD_ini!AQ25</f>
        <v>0</v>
      </c>
      <c r="AR25" s="301">
        <f>BD_ini!AR25</f>
        <v>0</v>
      </c>
      <c r="AS25" s="301">
        <f>BD_ini!AS25</f>
        <v>0</v>
      </c>
      <c r="AT25" s="301">
        <f>BD_ini!AT25</f>
        <v>0</v>
      </c>
      <c r="AU25" s="301">
        <f>BD_ini!AU25</f>
        <v>0</v>
      </c>
      <c r="AV25" s="301">
        <f>BD_ini!AV25</f>
        <v>0</v>
      </c>
      <c r="AW25" s="301">
        <f>BD_ini!AW25</f>
        <v>0</v>
      </c>
      <c r="AX25" s="301">
        <f>BD_ini!AX25</f>
        <v>0</v>
      </c>
      <c r="AY25" s="301">
        <f>BD_ini!AY25</f>
        <v>0</v>
      </c>
      <c r="AZ25" s="301">
        <f>BD_ini!AZ25</f>
        <v>0</v>
      </c>
      <c r="BA25" s="301">
        <f>BD_ini!BA25</f>
        <v>0</v>
      </c>
      <c r="BB25" s="301">
        <f>BD_ini!BB25</f>
        <v>0</v>
      </c>
      <c r="BC25" s="301">
        <f>BD_ini!BC25</f>
        <v>0</v>
      </c>
      <c r="BD25" s="301">
        <f>BD_ini!BD25</f>
        <v>0</v>
      </c>
      <c r="BE25" s="301">
        <f>BD_ini!BE25</f>
        <v>0</v>
      </c>
      <c r="BF25" s="301">
        <f>BD_ini!BF25</f>
        <v>0</v>
      </c>
      <c r="BG25" s="301">
        <f>BD_ini!BG25</f>
        <v>0</v>
      </c>
      <c r="BH25" s="301">
        <f>BD_ini!BH25</f>
        <v>0</v>
      </c>
      <c r="BI25" s="301">
        <f>BD_ini!BI25</f>
        <v>0</v>
      </c>
      <c r="BJ25" s="301">
        <f>BD_ini!BJ25</f>
        <v>0</v>
      </c>
      <c r="BK25" s="301">
        <f>BD_ini!BK25</f>
        <v>0</v>
      </c>
      <c r="BL25" s="301">
        <f>BD_ini!BL25</f>
        <v>0</v>
      </c>
      <c r="BM25" s="301">
        <f>BD_ini!BM25</f>
        <v>0</v>
      </c>
      <c r="BN25" s="301">
        <f>BD_ini!BN25</f>
        <v>0</v>
      </c>
      <c r="BO25" s="301">
        <f>BD_ini!BO25</f>
        <v>0</v>
      </c>
      <c r="BP25" s="301">
        <f>BD_ini!BP25</f>
        <v>0</v>
      </c>
      <c r="BQ25" s="301">
        <f>BD_ini!BQ25</f>
        <v>0</v>
      </c>
      <c r="BR25" s="301">
        <f>BD_ini!BR25</f>
        <v>0</v>
      </c>
      <c r="BS25" s="301">
        <f>BD_ini!BS25</f>
        <v>0</v>
      </c>
      <c r="BT25" s="301">
        <f>BD_ini!BT25</f>
        <v>0</v>
      </c>
      <c r="BU25" s="301">
        <f>BD_ini!BU25</f>
        <v>0</v>
      </c>
      <c r="BV25" s="301">
        <f>BD_ini!BV25</f>
        <v>0</v>
      </c>
      <c r="BW25" s="301">
        <f>BD_ini!BW25</f>
        <v>0</v>
      </c>
      <c r="BX25" s="301">
        <f>BD_ini!BX25</f>
        <v>0</v>
      </c>
      <c r="BY25" s="301">
        <f>BD_ini!BY25</f>
        <v>0</v>
      </c>
      <c r="BZ25" s="301">
        <f>BD_ini!BZ25</f>
        <v>0</v>
      </c>
      <c r="CA25" s="301">
        <f>BD_ini!CA25</f>
        <v>0</v>
      </c>
      <c r="CB25" s="301">
        <f>BD_ini!CB25</f>
        <v>0</v>
      </c>
      <c r="CC25" s="301">
        <f>BD_ini!CC25</f>
        <v>0</v>
      </c>
      <c r="CD25" s="301">
        <f>BD_ini!CD25</f>
        <v>0</v>
      </c>
      <c r="CE25" s="301">
        <f>BD_ini!CE25</f>
        <v>0</v>
      </c>
      <c r="CF25" s="301">
        <f>BD_ini!CF25</f>
        <v>0</v>
      </c>
      <c r="CG25" s="301">
        <f>BD_ini!CG25</f>
        <v>0</v>
      </c>
      <c r="CH25" s="301">
        <f>BD_ini!CH25</f>
        <v>0</v>
      </c>
      <c r="CI25" s="301">
        <f>BD_ini!CI25</f>
        <v>0</v>
      </c>
      <c r="CJ25" s="301">
        <f>BD_ini!CJ25</f>
        <v>0</v>
      </c>
      <c r="CK25" s="301">
        <f>BD_ini!CK25</f>
        <v>0</v>
      </c>
      <c r="CL25" s="301">
        <f>BD_ini!CL25</f>
        <v>0</v>
      </c>
      <c r="CM25" s="301">
        <f>BD_ini!CM25</f>
        <v>0</v>
      </c>
      <c r="CN25" s="301">
        <f>BD_ini!CN25</f>
        <v>0</v>
      </c>
      <c r="CO25" s="301">
        <f>BD_ini!CO25</f>
        <v>0</v>
      </c>
      <c r="CP25" s="301">
        <f>BD_ini!CP25</f>
        <v>0</v>
      </c>
      <c r="CQ25" s="301">
        <f>BD_ini!CQ25</f>
        <v>0</v>
      </c>
      <c r="CR25" s="301">
        <f>BD_ini!CR25</f>
        <v>0</v>
      </c>
      <c r="CS25" s="301">
        <f>BD_ini!CS25</f>
        <v>0</v>
      </c>
      <c r="CT25" s="301">
        <f>BD_ini!CT25</f>
        <v>0</v>
      </c>
      <c r="CU25" s="301">
        <f>BD_ini!CU25</f>
        <v>0</v>
      </c>
      <c r="CV25" s="301">
        <f>BD_ini!CV25</f>
        <v>0</v>
      </c>
      <c r="CW25" s="301">
        <f>BD_ini!CW25</f>
        <v>0</v>
      </c>
      <c r="CX25" s="301">
        <f>BD_ini!CX25</f>
        <v>0</v>
      </c>
      <c r="CY25" s="301">
        <f>BD_ini!CY25</f>
        <v>0</v>
      </c>
      <c r="CZ25" s="301">
        <f>BD_ini!CZ25</f>
        <v>0</v>
      </c>
      <c r="DA25" s="301">
        <f>BD_ini!DA25</f>
        <v>0</v>
      </c>
      <c r="DB25" s="301">
        <f>BD_ini!DB25</f>
        <v>0</v>
      </c>
      <c r="DC25" s="301">
        <f>BD_ini!DC25</f>
        <v>0</v>
      </c>
      <c r="DD25" s="225"/>
    </row>
    <row r="26" spans="1:108">
      <c r="A26" s="82">
        <v>1006</v>
      </c>
      <c r="B26" s="82"/>
      <c r="C26" s="82"/>
      <c r="D26" s="282" t="s">
        <v>658</v>
      </c>
      <c r="E26" s="88" t="s">
        <v>658</v>
      </c>
      <c r="F26" s="88"/>
      <c r="G26" s="89"/>
      <c r="H26" s="302">
        <f>BD_ini!H26</f>
        <v>2018</v>
      </c>
      <c r="I26" s="302">
        <f>BD_ini!I26</f>
        <v>2018</v>
      </c>
      <c r="J26" s="302">
        <f>BD_ini!J26</f>
        <v>2018</v>
      </c>
      <c r="K26" s="302">
        <f>BD_ini!K26</f>
        <v>2018</v>
      </c>
      <c r="L26" s="302">
        <f>BD_ini!L26</f>
        <v>2018</v>
      </c>
      <c r="M26" s="302">
        <f>BD_ini!M26</f>
        <v>2018</v>
      </c>
      <c r="N26" s="302">
        <f>BD_ini!N26</f>
        <v>2018</v>
      </c>
      <c r="O26" s="302">
        <f>BD_ini!O26</f>
        <v>2018</v>
      </c>
      <c r="P26" s="302">
        <f>BD_ini!P26</f>
        <v>2018</v>
      </c>
      <c r="Q26" s="302">
        <f>BD_ini!Q26</f>
        <v>2018</v>
      </c>
      <c r="R26" s="302">
        <f>BD_ini!R26</f>
        <v>2018</v>
      </c>
      <c r="S26" s="302">
        <f>BD_ini!S26</f>
        <v>2018</v>
      </c>
      <c r="T26" s="302">
        <f>BD_ini!T26</f>
        <v>2018</v>
      </c>
      <c r="U26" s="302">
        <f>BD_ini!U26</f>
        <v>2018</v>
      </c>
      <c r="V26" s="302">
        <f>BD_ini!V26</f>
        <v>2018</v>
      </c>
      <c r="W26" s="302">
        <f>BD_ini!W26</f>
        <v>2018</v>
      </c>
      <c r="X26" s="302">
        <f>BD_ini!X26</f>
        <v>2018</v>
      </c>
      <c r="Y26" s="302">
        <f>BD_ini!Y26</f>
        <v>2018</v>
      </c>
      <c r="Z26" s="302">
        <f>BD_ini!Z26</f>
        <v>2018</v>
      </c>
      <c r="AA26" s="302">
        <f>BD_ini!AA26</f>
        <v>2018</v>
      </c>
      <c r="AB26" s="302">
        <f>BD_ini!AB26</f>
        <v>0</v>
      </c>
      <c r="AC26" s="302">
        <f>BD_ini!AC26</f>
        <v>0</v>
      </c>
      <c r="AD26" s="302">
        <f>BD_ini!AD26</f>
        <v>0</v>
      </c>
      <c r="AE26" s="302">
        <f>BD_ini!AE26</f>
        <v>0</v>
      </c>
      <c r="AF26" s="302">
        <f>BD_ini!AF26</f>
        <v>0</v>
      </c>
      <c r="AG26" s="302">
        <f>BD_ini!AG26</f>
        <v>0</v>
      </c>
      <c r="AH26" s="302">
        <f>BD_ini!AH26</f>
        <v>0</v>
      </c>
      <c r="AI26" s="302">
        <f>BD_ini!AI26</f>
        <v>0</v>
      </c>
      <c r="AJ26" s="302">
        <f>BD_ini!AJ26</f>
        <v>0</v>
      </c>
      <c r="AK26" s="302">
        <f>BD_ini!AK26</f>
        <v>0</v>
      </c>
      <c r="AL26" s="302">
        <f>BD_ini!AL26</f>
        <v>0</v>
      </c>
      <c r="AM26" s="302">
        <f>BD_ini!AM26</f>
        <v>0</v>
      </c>
      <c r="AN26" s="302">
        <f>BD_ini!AN26</f>
        <v>0</v>
      </c>
      <c r="AO26" s="302">
        <f>BD_ini!AO26</f>
        <v>0</v>
      </c>
      <c r="AP26" s="302">
        <f>BD_ini!AP26</f>
        <v>0</v>
      </c>
      <c r="AQ26" s="302">
        <f>BD_ini!AQ26</f>
        <v>0</v>
      </c>
      <c r="AR26" s="302">
        <f>BD_ini!AR26</f>
        <v>0</v>
      </c>
      <c r="AS26" s="302">
        <f>BD_ini!AS26</f>
        <v>0</v>
      </c>
      <c r="AT26" s="302">
        <f>BD_ini!AT26</f>
        <v>0</v>
      </c>
      <c r="AU26" s="302">
        <f>BD_ini!AU26</f>
        <v>0</v>
      </c>
      <c r="AV26" s="302">
        <f>BD_ini!AV26</f>
        <v>0</v>
      </c>
      <c r="AW26" s="302">
        <f>BD_ini!AW26</f>
        <v>0</v>
      </c>
      <c r="AX26" s="302">
        <f>BD_ini!AX26</f>
        <v>0</v>
      </c>
      <c r="AY26" s="302">
        <f>BD_ini!AY26</f>
        <v>0</v>
      </c>
      <c r="AZ26" s="302">
        <f>BD_ini!AZ26</f>
        <v>0</v>
      </c>
      <c r="BA26" s="302">
        <f>BD_ini!BA26</f>
        <v>0</v>
      </c>
      <c r="BB26" s="302">
        <f>BD_ini!BB26</f>
        <v>0</v>
      </c>
      <c r="BC26" s="302">
        <f>BD_ini!BC26</f>
        <v>0</v>
      </c>
      <c r="BD26" s="302">
        <f>BD_ini!BD26</f>
        <v>0</v>
      </c>
      <c r="BE26" s="302">
        <f>BD_ini!BE26</f>
        <v>0</v>
      </c>
      <c r="BF26" s="302">
        <f>BD_ini!BF26</f>
        <v>0</v>
      </c>
      <c r="BG26" s="302">
        <f>BD_ini!BG26</f>
        <v>0</v>
      </c>
      <c r="BH26" s="302">
        <f>BD_ini!BH26</f>
        <v>0</v>
      </c>
      <c r="BI26" s="302">
        <f>BD_ini!BI26</f>
        <v>0</v>
      </c>
      <c r="BJ26" s="302">
        <f>BD_ini!BJ26</f>
        <v>0</v>
      </c>
      <c r="BK26" s="302">
        <f>BD_ini!BK26</f>
        <v>0</v>
      </c>
      <c r="BL26" s="302">
        <f>BD_ini!BL26</f>
        <v>0</v>
      </c>
      <c r="BM26" s="302">
        <f>BD_ini!BM26</f>
        <v>0</v>
      </c>
      <c r="BN26" s="302">
        <f>BD_ini!BN26</f>
        <v>0</v>
      </c>
      <c r="BO26" s="302">
        <f>BD_ini!BO26</f>
        <v>0</v>
      </c>
      <c r="BP26" s="302">
        <f>BD_ini!BP26</f>
        <v>0</v>
      </c>
      <c r="BQ26" s="302">
        <f>BD_ini!BQ26</f>
        <v>0</v>
      </c>
      <c r="BR26" s="302">
        <f>BD_ini!BR26</f>
        <v>0</v>
      </c>
      <c r="BS26" s="302">
        <f>BD_ini!BS26</f>
        <v>0</v>
      </c>
      <c r="BT26" s="302">
        <f>BD_ini!BT26</f>
        <v>0</v>
      </c>
      <c r="BU26" s="302">
        <f>BD_ini!BU26</f>
        <v>0</v>
      </c>
      <c r="BV26" s="302">
        <f>BD_ini!BV26</f>
        <v>0</v>
      </c>
      <c r="BW26" s="302">
        <f>BD_ini!BW26</f>
        <v>0</v>
      </c>
      <c r="BX26" s="302">
        <f>BD_ini!BX26</f>
        <v>0</v>
      </c>
      <c r="BY26" s="302">
        <f>BD_ini!BY26</f>
        <v>0</v>
      </c>
      <c r="BZ26" s="302">
        <f>BD_ini!BZ26</f>
        <v>0</v>
      </c>
      <c r="CA26" s="302">
        <f>BD_ini!CA26</f>
        <v>0</v>
      </c>
      <c r="CB26" s="302">
        <f>BD_ini!CB26</f>
        <v>0</v>
      </c>
      <c r="CC26" s="302">
        <f>BD_ini!CC26</f>
        <v>0</v>
      </c>
      <c r="CD26" s="302">
        <f>BD_ini!CD26</f>
        <v>0</v>
      </c>
      <c r="CE26" s="302">
        <f>BD_ini!CE26</f>
        <v>0</v>
      </c>
      <c r="CF26" s="302">
        <f>BD_ini!CF26</f>
        <v>0</v>
      </c>
      <c r="CG26" s="302">
        <f>BD_ini!CG26</f>
        <v>0</v>
      </c>
      <c r="CH26" s="302">
        <f>BD_ini!CH26</f>
        <v>0</v>
      </c>
      <c r="CI26" s="302">
        <f>BD_ini!CI26</f>
        <v>0</v>
      </c>
      <c r="CJ26" s="302">
        <f>BD_ini!CJ26</f>
        <v>0</v>
      </c>
      <c r="CK26" s="302">
        <f>BD_ini!CK26</f>
        <v>0</v>
      </c>
      <c r="CL26" s="302">
        <f>BD_ini!CL26</f>
        <v>0</v>
      </c>
      <c r="CM26" s="302">
        <f>BD_ini!CM26</f>
        <v>0</v>
      </c>
      <c r="CN26" s="302">
        <f>BD_ini!CN26</f>
        <v>0</v>
      </c>
      <c r="CO26" s="302">
        <f>BD_ini!CO26</f>
        <v>0</v>
      </c>
      <c r="CP26" s="302">
        <f>BD_ini!CP26</f>
        <v>0</v>
      </c>
      <c r="CQ26" s="302">
        <f>BD_ini!CQ26</f>
        <v>0</v>
      </c>
      <c r="CR26" s="302">
        <f>BD_ini!CR26</f>
        <v>0</v>
      </c>
      <c r="CS26" s="302">
        <f>BD_ini!CS26</f>
        <v>0</v>
      </c>
      <c r="CT26" s="302">
        <f>BD_ini!CT26</f>
        <v>0</v>
      </c>
      <c r="CU26" s="302">
        <f>BD_ini!CU26</f>
        <v>0</v>
      </c>
      <c r="CV26" s="302">
        <f>BD_ini!CV26</f>
        <v>0</v>
      </c>
      <c r="CW26" s="302">
        <f>BD_ini!CW26</f>
        <v>0</v>
      </c>
      <c r="CX26" s="302">
        <f>BD_ini!CX26</f>
        <v>0</v>
      </c>
      <c r="CY26" s="302">
        <f>BD_ini!CY26</f>
        <v>0</v>
      </c>
      <c r="CZ26" s="302">
        <f>BD_ini!CZ26</f>
        <v>0</v>
      </c>
      <c r="DA26" s="302">
        <f>BD_ini!DA26</f>
        <v>0</v>
      </c>
      <c r="DB26" s="302">
        <f>BD_ini!DB26</f>
        <v>0</v>
      </c>
      <c r="DC26" s="302">
        <f>BD_ini!DC26</f>
        <v>0</v>
      </c>
      <c r="DD26" s="292"/>
    </row>
    <row r="27" spans="1:108" ht="39">
      <c r="A27" s="82">
        <v>1007</v>
      </c>
      <c r="B27" s="82"/>
      <c r="C27" s="82"/>
      <c r="D27" s="282" t="s">
        <v>1392</v>
      </c>
      <c r="E27" s="88" t="s">
        <v>1392</v>
      </c>
      <c r="F27" s="88"/>
      <c r="G27" s="89"/>
      <c r="H27" s="302" t="str">
        <f>BD_ini!H27</f>
        <v>Province Iles</v>
      </c>
      <c r="I27" s="302" t="str">
        <f>BD_ini!I27</f>
        <v>Province Iles</v>
      </c>
      <c r="J27" s="302" t="str">
        <f>BD_ini!J27</f>
        <v>Province Iles</v>
      </c>
      <c r="K27" s="302" t="str">
        <f>BD_ini!K27</f>
        <v>Province Iles</v>
      </c>
      <c r="L27" s="302" t="str">
        <f>BD_ini!L27</f>
        <v>Province Iles</v>
      </c>
      <c r="M27" s="302" t="str">
        <f>BD_ini!M27</f>
        <v>Province Iles</v>
      </c>
      <c r="N27" s="302" t="str">
        <f>BD_ini!N27</f>
        <v>Province Sud</v>
      </c>
      <c r="O27" s="302" t="str">
        <f>BD_ini!O27</f>
        <v>Province Sud</v>
      </c>
      <c r="P27" s="302" t="str">
        <f>BD_ini!P27</f>
        <v>Province Sud</v>
      </c>
      <c r="Q27" s="302" t="str">
        <f>BD_ini!Q27</f>
        <v>Province des îles Loyauté</v>
      </c>
      <c r="R27" s="302" t="str">
        <f>BD_ini!R27</f>
        <v>Province des îles Loyauté</v>
      </c>
      <c r="S27" s="302" t="str">
        <f>BD_ini!S27</f>
        <v>Province des îles Loyauté</v>
      </c>
      <c r="T27" s="302" t="str">
        <f>BD_ini!T27</f>
        <v>Province des îles Loyauté</v>
      </c>
      <c r="U27" s="302" t="str">
        <f>BD_ini!U27</f>
        <v>Province des îles Loyauté</v>
      </c>
      <c r="V27" s="302" t="str">
        <f>BD_ini!V27</f>
        <v>Province Sud</v>
      </c>
      <c r="W27" s="302" t="str">
        <f>BD_ini!W27</f>
        <v>Province Sud</v>
      </c>
      <c r="X27" s="302" t="str">
        <f>BD_ini!X27</f>
        <v>Province Sud</v>
      </c>
      <c r="Y27" s="302" t="str">
        <f>BD_ini!Y27</f>
        <v>Province Sud</v>
      </c>
      <c r="Z27" s="302" t="str">
        <f>BD_ini!Z27</f>
        <v>Province Sud</v>
      </c>
      <c r="AA27" s="302" t="str">
        <f>BD_ini!AA27</f>
        <v>Province Sud</v>
      </c>
      <c r="AB27" s="302">
        <f>BD_ini!AB27</f>
        <v>0</v>
      </c>
      <c r="AC27" s="302">
        <f>BD_ini!AC27</f>
        <v>0</v>
      </c>
      <c r="AD27" s="302">
        <f>BD_ini!AD27</f>
        <v>0</v>
      </c>
      <c r="AE27" s="302">
        <f>BD_ini!AE27</f>
        <v>0</v>
      </c>
      <c r="AF27" s="302">
        <f>BD_ini!AF27</f>
        <v>0</v>
      </c>
      <c r="AG27" s="302">
        <f>BD_ini!AG27</f>
        <v>0</v>
      </c>
      <c r="AH27" s="302">
        <f>BD_ini!AH27</f>
        <v>0</v>
      </c>
      <c r="AI27" s="302">
        <f>BD_ini!AI27</f>
        <v>0</v>
      </c>
      <c r="AJ27" s="302">
        <f>BD_ini!AJ27</f>
        <v>0</v>
      </c>
      <c r="AK27" s="302">
        <f>BD_ini!AK27</f>
        <v>0</v>
      </c>
      <c r="AL27" s="302">
        <f>BD_ini!AL27</f>
        <v>0</v>
      </c>
      <c r="AM27" s="302">
        <f>BD_ini!AM27</f>
        <v>0</v>
      </c>
      <c r="AN27" s="302">
        <f>BD_ini!AN27</f>
        <v>0</v>
      </c>
      <c r="AO27" s="302">
        <f>BD_ini!AO27</f>
        <v>0</v>
      </c>
      <c r="AP27" s="302">
        <f>BD_ini!AP27</f>
        <v>0</v>
      </c>
      <c r="AQ27" s="302">
        <f>BD_ini!AQ27</f>
        <v>0</v>
      </c>
      <c r="AR27" s="302">
        <f>BD_ini!AR27</f>
        <v>0</v>
      </c>
      <c r="AS27" s="302">
        <f>BD_ini!AS27</f>
        <v>0</v>
      </c>
      <c r="AT27" s="302">
        <f>BD_ini!AT27</f>
        <v>0</v>
      </c>
      <c r="AU27" s="302">
        <f>BD_ini!AU27</f>
        <v>0</v>
      </c>
      <c r="AV27" s="302">
        <f>BD_ini!AV27</f>
        <v>0</v>
      </c>
      <c r="AW27" s="302">
        <f>BD_ini!AW27</f>
        <v>0</v>
      </c>
      <c r="AX27" s="302">
        <f>BD_ini!AX27</f>
        <v>0</v>
      </c>
      <c r="AY27" s="302">
        <f>BD_ini!AY27</f>
        <v>0</v>
      </c>
      <c r="AZ27" s="302">
        <f>BD_ini!AZ27</f>
        <v>0</v>
      </c>
      <c r="BA27" s="302">
        <f>BD_ini!BA27</f>
        <v>0</v>
      </c>
      <c r="BB27" s="302">
        <f>BD_ini!BB27</f>
        <v>0</v>
      </c>
      <c r="BC27" s="302">
        <f>BD_ini!BC27</f>
        <v>0</v>
      </c>
      <c r="BD27" s="302">
        <f>BD_ini!BD27</f>
        <v>0</v>
      </c>
      <c r="BE27" s="302">
        <f>BD_ini!BE27</f>
        <v>0</v>
      </c>
      <c r="BF27" s="302">
        <f>BD_ini!BF27</f>
        <v>0</v>
      </c>
      <c r="BG27" s="302">
        <f>BD_ini!BG27</f>
        <v>0</v>
      </c>
      <c r="BH27" s="302">
        <f>BD_ini!BH27</f>
        <v>0</v>
      </c>
      <c r="BI27" s="302">
        <f>BD_ini!BI27</f>
        <v>0</v>
      </c>
      <c r="BJ27" s="302">
        <f>BD_ini!BJ27</f>
        <v>0</v>
      </c>
      <c r="BK27" s="302">
        <f>BD_ini!BK27</f>
        <v>0</v>
      </c>
      <c r="BL27" s="302">
        <f>BD_ini!BL27</f>
        <v>0</v>
      </c>
      <c r="BM27" s="302">
        <f>BD_ini!BM27</f>
        <v>0</v>
      </c>
      <c r="BN27" s="302">
        <f>BD_ini!BN27</f>
        <v>0</v>
      </c>
      <c r="BO27" s="302">
        <f>BD_ini!BO27</f>
        <v>0</v>
      </c>
      <c r="BP27" s="302">
        <f>BD_ini!BP27</f>
        <v>0</v>
      </c>
      <c r="BQ27" s="302">
        <f>BD_ini!BQ27</f>
        <v>0</v>
      </c>
      <c r="BR27" s="302">
        <f>BD_ini!BR27</f>
        <v>0</v>
      </c>
      <c r="BS27" s="302">
        <f>BD_ini!BS27</f>
        <v>0</v>
      </c>
      <c r="BT27" s="302">
        <f>BD_ini!BT27</f>
        <v>0</v>
      </c>
      <c r="BU27" s="302">
        <f>BD_ini!BU27</f>
        <v>0</v>
      </c>
      <c r="BV27" s="302">
        <f>BD_ini!BV27</f>
        <v>0</v>
      </c>
      <c r="BW27" s="302">
        <f>BD_ini!BW27</f>
        <v>0</v>
      </c>
      <c r="BX27" s="302">
        <f>BD_ini!BX27</f>
        <v>0</v>
      </c>
      <c r="BY27" s="302">
        <f>BD_ini!BY27</f>
        <v>0</v>
      </c>
      <c r="BZ27" s="302">
        <f>BD_ini!BZ27</f>
        <v>0</v>
      </c>
      <c r="CA27" s="302">
        <f>BD_ini!CA27</f>
        <v>0</v>
      </c>
      <c r="CB27" s="302">
        <f>BD_ini!CB27</f>
        <v>0</v>
      </c>
      <c r="CC27" s="302">
        <f>BD_ini!CC27</f>
        <v>0</v>
      </c>
      <c r="CD27" s="302">
        <f>BD_ini!CD27</f>
        <v>0</v>
      </c>
      <c r="CE27" s="302">
        <f>BD_ini!CE27</f>
        <v>0</v>
      </c>
      <c r="CF27" s="302">
        <f>BD_ini!CF27</f>
        <v>0</v>
      </c>
      <c r="CG27" s="302">
        <f>BD_ini!CG27</f>
        <v>0</v>
      </c>
      <c r="CH27" s="302">
        <f>BD_ini!CH27</f>
        <v>0</v>
      </c>
      <c r="CI27" s="302">
        <f>BD_ini!CI27</f>
        <v>0</v>
      </c>
      <c r="CJ27" s="302">
        <f>BD_ini!CJ27</f>
        <v>0</v>
      </c>
      <c r="CK27" s="302">
        <f>BD_ini!CK27</f>
        <v>0</v>
      </c>
      <c r="CL27" s="302">
        <f>BD_ini!CL27</f>
        <v>0</v>
      </c>
      <c r="CM27" s="302">
        <f>BD_ini!CM27</f>
        <v>0</v>
      </c>
      <c r="CN27" s="302">
        <f>BD_ini!CN27</f>
        <v>0</v>
      </c>
      <c r="CO27" s="302">
        <f>BD_ini!CO27</f>
        <v>0</v>
      </c>
      <c r="CP27" s="302">
        <f>BD_ini!CP27</f>
        <v>0</v>
      </c>
      <c r="CQ27" s="302">
        <f>BD_ini!CQ27</f>
        <v>0</v>
      </c>
      <c r="CR27" s="302">
        <f>BD_ini!CR27</f>
        <v>0</v>
      </c>
      <c r="CS27" s="302">
        <f>BD_ini!CS27</f>
        <v>0</v>
      </c>
      <c r="CT27" s="302">
        <f>BD_ini!CT27</f>
        <v>0</v>
      </c>
      <c r="CU27" s="302">
        <f>BD_ini!CU27</f>
        <v>0</v>
      </c>
      <c r="CV27" s="302">
        <f>BD_ini!CV27</f>
        <v>0</v>
      </c>
      <c r="CW27" s="302">
        <f>BD_ini!CW27</f>
        <v>0</v>
      </c>
      <c r="CX27" s="302">
        <f>BD_ini!CX27</f>
        <v>0</v>
      </c>
      <c r="CY27" s="302">
        <f>BD_ini!CY27</f>
        <v>0</v>
      </c>
      <c r="CZ27" s="302">
        <f>BD_ini!CZ27</f>
        <v>0</v>
      </c>
      <c r="DA27" s="302">
        <f>BD_ini!DA27</f>
        <v>0</v>
      </c>
      <c r="DB27" s="302">
        <f>BD_ini!DB27</f>
        <v>0</v>
      </c>
      <c r="DC27" s="302">
        <f>BD_ini!DC27</f>
        <v>0</v>
      </c>
      <c r="DD27" s="292"/>
    </row>
    <row r="28" spans="1:108" ht="26">
      <c r="A28" s="82">
        <v>1008</v>
      </c>
      <c r="B28" s="82"/>
      <c r="C28" s="82"/>
      <c r="D28" s="282" t="s">
        <v>1582</v>
      </c>
      <c r="E28" s="88" t="s">
        <v>1582</v>
      </c>
      <c r="F28" s="88"/>
      <c r="G28" s="89"/>
      <c r="H28" s="302" t="str">
        <f>BD_ini!H28</f>
        <v>Mou</v>
      </c>
      <c r="I28" s="302" t="str">
        <f>BD_ini!I28</f>
        <v>Mou</v>
      </c>
      <c r="J28" s="302" t="str">
        <f>BD_ini!J28</f>
        <v>Tadine</v>
      </c>
      <c r="K28" s="302" t="str">
        <f>BD_ini!K28</f>
        <v>Tadine</v>
      </c>
      <c r="L28" s="302" t="str">
        <f>BD_ini!L28</f>
        <v>Wabao-Yejele</v>
      </c>
      <c r="M28" s="302" t="str">
        <f>BD_ini!M28</f>
        <v>Wabao-Yejele</v>
      </c>
      <c r="N28" s="302" t="str">
        <f>BD_ini!N28</f>
        <v>Ile des Pins</v>
      </c>
      <c r="O28" s="302" t="str">
        <f>BD_ini!O28</f>
        <v>Ile des Pins</v>
      </c>
      <c r="P28" s="302" t="str">
        <f>BD_ini!P28</f>
        <v>Ile des Pins</v>
      </c>
      <c r="Q28" s="302" t="str">
        <f>BD_ini!Q28</f>
        <v>Chateaubriand</v>
      </c>
      <c r="R28" s="302" t="str">
        <f>BD_ini!R28</f>
        <v>Chateaubriand</v>
      </c>
      <c r="S28" s="302" t="str">
        <f>BD_ini!S28</f>
        <v>Easo</v>
      </c>
      <c r="T28" s="302" t="str">
        <f>BD_ini!T28</f>
        <v>Easo</v>
      </c>
      <c r="U28" s="302" t="str">
        <f>BD_ini!U28</f>
        <v>Easo</v>
      </c>
      <c r="V28" s="302" t="str">
        <f>BD_ini!V28</f>
        <v>Ile Ouen</v>
      </c>
      <c r="W28" s="302" t="str">
        <f>BD_ini!W28</f>
        <v>Ile Ouen</v>
      </c>
      <c r="X28" s="302" t="str">
        <f>BD_ini!X28</f>
        <v>Ile Ouen</v>
      </c>
      <c r="Y28" s="302" t="str">
        <f>BD_ini!Y28</f>
        <v>Ile Ouen</v>
      </c>
      <c r="Z28" s="302" t="str">
        <f>BD_ini!Z28</f>
        <v>Ile Ouen</v>
      </c>
      <c r="AA28" s="302" t="str">
        <f>BD_ini!AA28</f>
        <v>Ile Ouen</v>
      </c>
      <c r="AB28" s="302">
        <f>BD_ini!AB28</f>
        <v>0</v>
      </c>
      <c r="AC28" s="302">
        <f>BD_ini!AC28</f>
        <v>0</v>
      </c>
      <c r="AD28" s="302">
        <f>BD_ini!AD28</f>
        <v>0</v>
      </c>
      <c r="AE28" s="302">
        <f>BD_ini!AE28</f>
        <v>0</v>
      </c>
      <c r="AF28" s="302">
        <f>BD_ini!AF28</f>
        <v>0</v>
      </c>
      <c r="AG28" s="302">
        <f>BD_ini!AG28</f>
        <v>0</v>
      </c>
      <c r="AH28" s="302">
        <f>BD_ini!AH28</f>
        <v>0</v>
      </c>
      <c r="AI28" s="302">
        <f>BD_ini!AI28</f>
        <v>0</v>
      </c>
      <c r="AJ28" s="302">
        <f>BD_ini!AJ28</f>
        <v>0</v>
      </c>
      <c r="AK28" s="302">
        <f>BD_ini!AK28</f>
        <v>0</v>
      </c>
      <c r="AL28" s="302">
        <f>BD_ini!AL28</f>
        <v>0</v>
      </c>
      <c r="AM28" s="302">
        <f>BD_ini!AM28</f>
        <v>0</v>
      </c>
      <c r="AN28" s="302">
        <f>BD_ini!AN28</f>
        <v>0</v>
      </c>
      <c r="AO28" s="302">
        <f>BD_ini!AO28</f>
        <v>0</v>
      </c>
      <c r="AP28" s="302">
        <f>BD_ini!AP28</f>
        <v>0</v>
      </c>
      <c r="AQ28" s="302">
        <f>BD_ini!AQ28</f>
        <v>0</v>
      </c>
      <c r="AR28" s="302">
        <f>BD_ini!AR28</f>
        <v>0</v>
      </c>
      <c r="AS28" s="302">
        <f>BD_ini!AS28</f>
        <v>0</v>
      </c>
      <c r="AT28" s="302">
        <f>BD_ini!AT28</f>
        <v>0</v>
      </c>
      <c r="AU28" s="302">
        <f>BD_ini!AU28</f>
        <v>0</v>
      </c>
      <c r="AV28" s="302">
        <f>BD_ini!AV28</f>
        <v>0</v>
      </c>
      <c r="AW28" s="302">
        <f>BD_ini!AW28</f>
        <v>0</v>
      </c>
      <c r="AX28" s="302">
        <f>BD_ini!AX28</f>
        <v>0</v>
      </c>
      <c r="AY28" s="302">
        <f>BD_ini!AY28</f>
        <v>0</v>
      </c>
      <c r="AZ28" s="302">
        <f>BD_ini!AZ28</f>
        <v>0</v>
      </c>
      <c r="BA28" s="302">
        <f>BD_ini!BA28</f>
        <v>0</v>
      </c>
      <c r="BB28" s="302">
        <f>BD_ini!BB28</f>
        <v>0</v>
      </c>
      <c r="BC28" s="302">
        <f>BD_ini!BC28</f>
        <v>0</v>
      </c>
      <c r="BD28" s="302">
        <f>BD_ini!BD28</f>
        <v>0</v>
      </c>
      <c r="BE28" s="302">
        <f>BD_ini!BE28</f>
        <v>0</v>
      </c>
      <c r="BF28" s="302">
        <f>BD_ini!BF28</f>
        <v>0</v>
      </c>
      <c r="BG28" s="302">
        <f>BD_ini!BG28</f>
        <v>0</v>
      </c>
      <c r="BH28" s="302">
        <f>BD_ini!BH28</f>
        <v>0</v>
      </c>
      <c r="BI28" s="302">
        <f>BD_ini!BI28</f>
        <v>0</v>
      </c>
      <c r="BJ28" s="302">
        <f>BD_ini!BJ28</f>
        <v>0</v>
      </c>
      <c r="BK28" s="302">
        <f>BD_ini!BK28</f>
        <v>0</v>
      </c>
      <c r="BL28" s="302">
        <f>BD_ini!BL28</f>
        <v>0</v>
      </c>
      <c r="BM28" s="302">
        <f>BD_ini!BM28</f>
        <v>0</v>
      </c>
      <c r="BN28" s="302">
        <f>BD_ini!BN28</f>
        <v>0</v>
      </c>
      <c r="BO28" s="302">
        <f>BD_ini!BO28</f>
        <v>0</v>
      </c>
      <c r="BP28" s="302">
        <f>BD_ini!BP28</f>
        <v>0</v>
      </c>
      <c r="BQ28" s="302">
        <f>BD_ini!BQ28</f>
        <v>0</v>
      </c>
      <c r="BR28" s="302">
        <f>BD_ini!BR28</f>
        <v>0</v>
      </c>
      <c r="BS28" s="302">
        <f>BD_ini!BS28</f>
        <v>0</v>
      </c>
      <c r="BT28" s="302">
        <f>BD_ini!BT28</f>
        <v>0</v>
      </c>
      <c r="BU28" s="302">
        <f>BD_ini!BU28</f>
        <v>0</v>
      </c>
      <c r="BV28" s="302">
        <f>BD_ini!BV28</f>
        <v>0</v>
      </c>
      <c r="BW28" s="302">
        <f>BD_ini!BW28</f>
        <v>0</v>
      </c>
      <c r="BX28" s="302">
        <f>BD_ini!BX28</f>
        <v>0</v>
      </c>
      <c r="BY28" s="302">
        <f>BD_ini!BY28</f>
        <v>0</v>
      </c>
      <c r="BZ28" s="302">
        <f>BD_ini!BZ28</f>
        <v>0</v>
      </c>
      <c r="CA28" s="302">
        <f>BD_ini!CA28</f>
        <v>0</v>
      </c>
      <c r="CB28" s="302">
        <f>BD_ini!CB28</f>
        <v>0</v>
      </c>
      <c r="CC28" s="302">
        <f>BD_ini!CC28</f>
        <v>0</v>
      </c>
      <c r="CD28" s="302">
        <f>BD_ini!CD28</f>
        <v>0</v>
      </c>
      <c r="CE28" s="302">
        <f>BD_ini!CE28</f>
        <v>0</v>
      </c>
      <c r="CF28" s="302">
        <f>BD_ini!CF28</f>
        <v>0</v>
      </c>
      <c r="CG28" s="302">
        <f>BD_ini!CG28</f>
        <v>0</v>
      </c>
      <c r="CH28" s="302">
        <f>BD_ini!CH28</f>
        <v>0</v>
      </c>
      <c r="CI28" s="302">
        <f>BD_ini!CI28</f>
        <v>0</v>
      </c>
      <c r="CJ28" s="302">
        <f>BD_ini!CJ28</f>
        <v>0</v>
      </c>
      <c r="CK28" s="302">
        <f>BD_ini!CK28</f>
        <v>0</v>
      </c>
      <c r="CL28" s="302">
        <f>BD_ini!CL28</f>
        <v>0</v>
      </c>
      <c r="CM28" s="302">
        <f>BD_ini!CM28</f>
        <v>0</v>
      </c>
      <c r="CN28" s="302">
        <f>BD_ini!CN28</f>
        <v>0</v>
      </c>
      <c r="CO28" s="302">
        <f>BD_ini!CO28</f>
        <v>0</v>
      </c>
      <c r="CP28" s="302">
        <f>BD_ini!CP28</f>
        <v>0</v>
      </c>
      <c r="CQ28" s="302">
        <f>BD_ini!CQ28</f>
        <v>0</v>
      </c>
      <c r="CR28" s="302">
        <f>BD_ini!CR28</f>
        <v>0</v>
      </c>
      <c r="CS28" s="302">
        <f>BD_ini!CS28</f>
        <v>0</v>
      </c>
      <c r="CT28" s="302">
        <f>BD_ini!CT28</f>
        <v>0</v>
      </c>
      <c r="CU28" s="302">
        <f>BD_ini!CU28</f>
        <v>0</v>
      </c>
      <c r="CV28" s="302">
        <f>BD_ini!CV28</f>
        <v>0</v>
      </c>
      <c r="CW28" s="302">
        <f>BD_ini!CW28</f>
        <v>0</v>
      </c>
      <c r="CX28" s="302">
        <f>BD_ini!CX28</f>
        <v>0</v>
      </c>
      <c r="CY28" s="302">
        <f>BD_ini!CY28</f>
        <v>0</v>
      </c>
      <c r="CZ28" s="302">
        <f>BD_ini!CZ28</f>
        <v>0</v>
      </c>
      <c r="DA28" s="302">
        <f>BD_ini!DA28</f>
        <v>0</v>
      </c>
      <c r="DB28" s="302">
        <f>BD_ini!DB28</f>
        <v>0</v>
      </c>
      <c r="DC28" s="302">
        <f>BD_ini!DC28</f>
        <v>0</v>
      </c>
      <c r="DD28" s="292"/>
    </row>
    <row r="29" spans="1:108" ht="33" customHeight="1">
      <c r="A29" s="82">
        <v>1009</v>
      </c>
      <c r="B29" s="82"/>
      <c r="C29" s="82"/>
      <c r="D29" s="282" t="s">
        <v>1583</v>
      </c>
      <c r="E29" s="88" t="s">
        <v>1583</v>
      </c>
      <c r="F29" s="88"/>
      <c r="G29" s="89"/>
      <c r="H29" s="302" t="str">
        <f>BD_ini!H29</f>
        <v>Hniekej</v>
      </c>
      <c r="I29" s="302" t="str">
        <f>BD_ini!I29</f>
        <v>Kanaï</v>
      </c>
      <c r="J29" s="302" t="str">
        <f>BD_ini!J29</f>
        <v>Mujero</v>
      </c>
      <c r="K29" s="302" t="str">
        <f>BD_ini!K29</f>
        <v>Leunag</v>
      </c>
      <c r="L29" s="302" t="str">
        <f>BD_ini!L29</f>
        <v>Yejele</v>
      </c>
      <c r="M29" s="302" t="str">
        <f>BD_ini!M29</f>
        <v>Wabao</v>
      </c>
      <c r="N29" s="302" t="str">
        <f>BD_ini!N29</f>
        <v>Daa Yetaii</v>
      </c>
      <c r="O29" s="302" t="str">
        <f>BD_ini!O29</f>
        <v>Daa Kouguie</v>
      </c>
      <c r="P29" s="302" t="str">
        <f>BD_ini!P29</f>
        <v>Kanga Daa</v>
      </c>
      <c r="Q29" s="302" t="str">
        <f>BD_ini!Q29</f>
        <v>Honem</v>
      </c>
      <c r="R29" s="302" t="str">
        <f>BD_ini!R29</f>
        <v>Jothie</v>
      </c>
      <c r="S29" s="302" t="str">
        <f>BD_ini!S29</f>
        <v>Engeny</v>
      </c>
      <c r="T29" s="302" t="str">
        <f>BD_ini!T29</f>
        <v>N'Goni</v>
      </c>
      <c r="U29" s="302" t="str">
        <f>BD_ini!U29</f>
        <v>Jua</v>
      </c>
      <c r="V29" s="302" t="str">
        <f>BD_ini!V29</f>
        <v>Bodjo</v>
      </c>
      <c r="W29" s="302" t="str">
        <f>BD_ini!W29</f>
        <v>Da Moa</v>
      </c>
      <c r="X29" s="302" t="str">
        <f>BD_ini!X29</f>
        <v>Menondja</v>
      </c>
      <c r="Y29" s="302" t="str">
        <f>BD_ini!Y29</f>
        <v>Bodjo</v>
      </c>
      <c r="Z29" s="302" t="str">
        <f>BD_ini!Z29</f>
        <v>Da Moa</v>
      </c>
      <c r="AA29" s="302" t="str">
        <f>BD_ini!AA29</f>
        <v>Menondja</v>
      </c>
      <c r="AB29" s="302">
        <f>BD_ini!AB29</f>
        <v>0</v>
      </c>
      <c r="AC29" s="302">
        <f>BD_ini!AC29</f>
        <v>0</v>
      </c>
      <c r="AD29" s="302">
        <f>BD_ini!AD29</f>
        <v>0</v>
      </c>
      <c r="AE29" s="302">
        <f>BD_ini!AE29</f>
        <v>0</v>
      </c>
      <c r="AF29" s="302">
        <f>BD_ini!AF29</f>
        <v>0</v>
      </c>
      <c r="AG29" s="302">
        <f>BD_ini!AG29</f>
        <v>0</v>
      </c>
      <c r="AH29" s="302">
        <f>BD_ini!AH29</f>
        <v>0</v>
      </c>
      <c r="AI29" s="302">
        <f>BD_ini!AI29</f>
        <v>0</v>
      </c>
      <c r="AJ29" s="302">
        <f>BD_ini!AJ29</f>
        <v>0</v>
      </c>
      <c r="AK29" s="302">
        <f>BD_ini!AK29</f>
        <v>0</v>
      </c>
      <c r="AL29" s="302">
        <f>BD_ini!AL29</f>
        <v>0</v>
      </c>
      <c r="AM29" s="302">
        <f>BD_ini!AM29</f>
        <v>0</v>
      </c>
      <c r="AN29" s="302">
        <f>BD_ini!AN29</f>
        <v>0</v>
      </c>
      <c r="AO29" s="302">
        <f>BD_ini!AO29</f>
        <v>0</v>
      </c>
      <c r="AP29" s="302">
        <f>BD_ini!AP29</f>
        <v>0</v>
      </c>
      <c r="AQ29" s="302">
        <f>BD_ini!AQ29</f>
        <v>0</v>
      </c>
      <c r="AR29" s="302">
        <f>BD_ini!AR29</f>
        <v>0</v>
      </c>
      <c r="AS29" s="302">
        <f>BD_ini!AS29</f>
        <v>0</v>
      </c>
      <c r="AT29" s="302">
        <f>BD_ini!AT29</f>
        <v>0</v>
      </c>
      <c r="AU29" s="302">
        <f>BD_ini!AU29</f>
        <v>0</v>
      </c>
      <c r="AV29" s="302">
        <f>BD_ini!AV29</f>
        <v>0</v>
      </c>
      <c r="AW29" s="302">
        <f>BD_ini!AW29</f>
        <v>0</v>
      </c>
      <c r="AX29" s="302">
        <f>BD_ini!AX29</f>
        <v>0</v>
      </c>
      <c r="AY29" s="302">
        <f>BD_ini!AY29</f>
        <v>0</v>
      </c>
      <c r="AZ29" s="302">
        <f>BD_ini!AZ29</f>
        <v>0</v>
      </c>
      <c r="BA29" s="302">
        <f>BD_ini!BA29</f>
        <v>0</v>
      </c>
      <c r="BB29" s="302">
        <f>BD_ini!BB29</f>
        <v>0</v>
      </c>
      <c r="BC29" s="302">
        <f>BD_ini!BC29</f>
        <v>0</v>
      </c>
      <c r="BD29" s="302">
        <f>BD_ini!BD29</f>
        <v>0</v>
      </c>
      <c r="BE29" s="302">
        <f>BD_ini!BE29</f>
        <v>0</v>
      </c>
      <c r="BF29" s="302">
        <f>BD_ini!BF29</f>
        <v>0</v>
      </c>
      <c r="BG29" s="302">
        <f>BD_ini!BG29</f>
        <v>0</v>
      </c>
      <c r="BH29" s="302">
        <f>BD_ini!BH29</f>
        <v>0</v>
      </c>
      <c r="BI29" s="302">
        <f>BD_ini!BI29</f>
        <v>0</v>
      </c>
      <c r="BJ29" s="302">
        <f>BD_ini!BJ29</f>
        <v>0</v>
      </c>
      <c r="BK29" s="302">
        <f>BD_ini!BK29</f>
        <v>0</v>
      </c>
      <c r="BL29" s="302">
        <f>BD_ini!BL29</f>
        <v>0</v>
      </c>
      <c r="BM29" s="302">
        <f>BD_ini!BM29</f>
        <v>0</v>
      </c>
      <c r="BN29" s="302">
        <f>BD_ini!BN29</f>
        <v>0</v>
      </c>
      <c r="BO29" s="302">
        <f>BD_ini!BO29</f>
        <v>0</v>
      </c>
      <c r="BP29" s="302">
        <f>BD_ini!BP29</f>
        <v>0</v>
      </c>
      <c r="BQ29" s="302">
        <f>BD_ini!BQ29</f>
        <v>0</v>
      </c>
      <c r="BR29" s="302">
        <f>BD_ini!BR29</f>
        <v>0</v>
      </c>
      <c r="BS29" s="302">
        <f>BD_ini!BS29</f>
        <v>0</v>
      </c>
      <c r="BT29" s="302">
        <f>BD_ini!BT29</f>
        <v>0</v>
      </c>
      <c r="BU29" s="302">
        <f>BD_ini!BU29</f>
        <v>0</v>
      </c>
      <c r="BV29" s="302">
        <f>BD_ini!BV29</f>
        <v>0</v>
      </c>
      <c r="BW29" s="302">
        <f>BD_ini!BW29</f>
        <v>0</v>
      </c>
      <c r="BX29" s="302">
        <f>BD_ini!BX29</f>
        <v>0</v>
      </c>
      <c r="BY29" s="302">
        <f>BD_ini!BY29</f>
        <v>0</v>
      </c>
      <c r="BZ29" s="302">
        <f>BD_ini!BZ29</f>
        <v>0</v>
      </c>
      <c r="CA29" s="302">
        <f>BD_ini!CA29</f>
        <v>0</v>
      </c>
      <c r="CB29" s="302">
        <f>BD_ini!CB29</f>
        <v>0</v>
      </c>
      <c r="CC29" s="302">
        <f>BD_ini!CC29</f>
        <v>0</v>
      </c>
      <c r="CD29" s="302">
        <f>BD_ini!CD29</f>
        <v>0</v>
      </c>
      <c r="CE29" s="302">
        <f>BD_ini!CE29</f>
        <v>0</v>
      </c>
      <c r="CF29" s="302">
        <f>BD_ini!CF29</f>
        <v>0</v>
      </c>
      <c r="CG29" s="302">
        <f>BD_ini!CG29</f>
        <v>0</v>
      </c>
      <c r="CH29" s="302">
        <f>BD_ini!CH29</f>
        <v>0</v>
      </c>
      <c r="CI29" s="302">
        <f>BD_ini!CI29</f>
        <v>0</v>
      </c>
      <c r="CJ29" s="302">
        <f>BD_ini!CJ29</f>
        <v>0</v>
      </c>
      <c r="CK29" s="302">
        <f>BD_ini!CK29</f>
        <v>0</v>
      </c>
      <c r="CL29" s="302">
        <f>BD_ini!CL29</f>
        <v>0</v>
      </c>
      <c r="CM29" s="302">
        <f>BD_ini!CM29</f>
        <v>0</v>
      </c>
      <c r="CN29" s="302">
        <f>BD_ini!CN29</f>
        <v>0</v>
      </c>
      <c r="CO29" s="302">
        <f>BD_ini!CO29</f>
        <v>0</v>
      </c>
      <c r="CP29" s="302">
        <f>BD_ini!CP29</f>
        <v>0</v>
      </c>
      <c r="CQ29" s="302">
        <f>BD_ini!CQ29</f>
        <v>0</v>
      </c>
      <c r="CR29" s="302">
        <f>BD_ini!CR29</f>
        <v>0</v>
      </c>
      <c r="CS29" s="302">
        <f>BD_ini!CS29</f>
        <v>0</v>
      </c>
      <c r="CT29" s="302">
        <f>BD_ini!CT29</f>
        <v>0</v>
      </c>
      <c r="CU29" s="302">
        <f>BD_ini!CU29</f>
        <v>0</v>
      </c>
      <c r="CV29" s="302">
        <f>BD_ini!CV29</f>
        <v>0</v>
      </c>
      <c r="CW29" s="302">
        <f>BD_ini!CW29</f>
        <v>0</v>
      </c>
      <c r="CX29" s="302">
        <f>BD_ini!CX29</f>
        <v>0</v>
      </c>
      <c r="CY29" s="302">
        <f>BD_ini!CY29</f>
        <v>0</v>
      </c>
      <c r="CZ29" s="302">
        <f>BD_ini!CZ29</f>
        <v>0</v>
      </c>
      <c r="DA29" s="302">
        <f>BD_ini!DA29</f>
        <v>0</v>
      </c>
      <c r="DB29" s="302">
        <f>BD_ini!DB29</f>
        <v>0</v>
      </c>
      <c r="DC29" s="302">
        <f>BD_ini!DC29</f>
        <v>0</v>
      </c>
      <c r="DD29" s="292"/>
    </row>
    <row r="30" spans="1:108">
      <c r="A30" s="60" t="s">
        <v>1170</v>
      </c>
      <c r="B30" s="60"/>
      <c r="C30" s="60"/>
      <c r="D30" s="78">
        <f t="shared" ref="D30:BO30" si="0">D$20</f>
        <v>0</v>
      </c>
      <c r="E30" s="78">
        <f t="shared" si="0"/>
        <v>0</v>
      </c>
      <c r="F30" s="60" t="str">
        <f t="shared" si="0"/>
        <v>Info</v>
      </c>
      <c r="G30" s="60" t="str">
        <f t="shared" si="0"/>
        <v>Info</v>
      </c>
      <c r="H30" s="60">
        <f t="shared" si="0"/>
        <v>1</v>
      </c>
      <c r="I30" s="60">
        <f t="shared" si="0"/>
        <v>2</v>
      </c>
      <c r="J30" s="60">
        <f t="shared" si="0"/>
        <v>3</v>
      </c>
      <c r="K30" s="60">
        <f t="shared" si="0"/>
        <v>4</v>
      </c>
      <c r="L30" s="60">
        <f t="shared" si="0"/>
        <v>5</v>
      </c>
      <c r="M30" s="60">
        <f t="shared" si="0"/>
        <v>6</v>
      </c>
      <c r="N30" s="60">
        <f t="shared" si="0"/>
        <v>7</v>
      </c>
      <c r="O30" s="60">
        <f t="shared" si="0"/>
        <v>8</v>
      </c>
      <c r="P30" s="60">
        <f t="shared" si="0"/>
        <v>9</v>
      </c>
      <c r="Q30" s="60">
        <f t="shared" si="0"/>
        <v>10</v>
      </c>
      <c r="R30" s="60">
        <f t="shared" si="0"/>
        <v>11</v>
      </c>
      <c r="S30" s="60">
        <f t="shared" si="0"/>
        <v>12</v>
      </c>
      <c r="T30" s="60">
        <f t="shared" si="0"/>
        <v>13</v>
      </c>
      <c r="U30" s="60">
        <f t="shared" si="0"/>
        <v>14</v>
      </c>
      <c r="V30" s="60">
        <f t="shared" si="0"/>
        <v>15</v>
      </c>
      <c r="W30" s="60">
        <f t="shared" si="0"/>
        <v>16</v>
      </c>
      <c r="X30" s="60">
        <f t="shared" si="0"/>
        <v>17</v>
      </c>
      <c r="Y30" s="60">
        <f t="shared" si="0"/>
        <v>18</v>
      </c>
      <c r="Z30" s="60">
        <f t="shared" si="0"/>
        <v>19</v>
      </c>
      <c r="AA30" s="60">
        <f t="shared" si="0"/>
        <v>20</v>
      </c>
      <c r="AB30" s="60">
        <f t="shared" si="0"/>
        <v>21</v>
      </c>
      <c r="AC30" s="60">
        <f t="shared" si="0"/>
        <v>22</v>
      </c>
      <c r="AD30" s="60">
        <f t="shared" si="0"/>
        <v>23</v>
      </c>
      <c r="AE30" s="60">
        <f t="shared" si="0"/>
        <v>24</v>
      </c>
      <c r="AF30" s="60">
        <f t="shared" si="0"/>
        <v>25</v>
      </c>
      <c r="AG30" s="60">
        <f t="shared" si="0"/>
        <v>26</v>
      </c>
      <c r="AH30" s="60">
        <f t="shared" si="0"/>
        <v>27</v>
      </c>
      <c r="AI30" s="60">
        <f t="shared" si="0"/>
        <v>28</v>
      </c>
      <c r="AJ30" s="60">
        <f t="shared" si="0"/>
        <v>29</v>
      </c>
      <c r="AK30" s="60">
        <f t="shared" si="0"/>
        <v>30</v>
      </c>
      <c r="AL30" s="60">
        <f t="shared" si="0"/>
        <v>31</v>
      </c>
      <c r="AM30" s="60">
        <f t="shared" si="0"/>
        <v>32</v>
      </c>
      <c r="AN30" s="60">
        <f t="shared" si="0"/>
        <v>33</v>
      </c>
      <c r="AO30" s="60">
        <f t="shared" si="0"/>
        <v>34</v>
      </c>
      <c r="AP30" s="60">
        <f t="shared" si="0"/>
        <v>35</v>
      </c>
      <c r="AQ30" s="60">
        <f t="shared" si="0"/>
        <v>36</v>
      </c>
      <c r="AR30" s="60">
        <f t="shared" si="0"/>
        <v>37</v>
      </c>
      <c r="AS30" s="60">
        <f t="shared" si="0"/>
        <v>38</v>
      </c>
      <c r="AT30" s="60">
        <f t="shared" si="0"/>
        <v>39</v>
      </c>
      <c r="AU30" s="60">
        <f t="shared" si="0"/>
        <v>40</v>
      </c>
      <c r="AV30" s="60">
        <f t="shared" si="0"/>
        <v>41</v>
      </c>
      <c r="AW30" s="60">
        <f t="shared" si="0"/>
        <v>42</v>
      </c>
      <c r="AX30" s="60">
        <f t="shared" si="0"/>
        <v>43</v>
      </c>
      <c r="AY30" s="60">
        <f t="shared" si="0"/>
        <v>44</v>
      </c>
      <c r="AZ30" s="60">
        <f t="shared" si="0"/>
        <v>45</v>
      </c>
      <c r="BA30" s="60">
        <f t="shared" si="0"/>
        <v>46</v>
      </c>
      <c r="BB30" s="60">
        <f t="shared" si="0"/>
        <v>47</v>
      </c>
      <c r="BC30" s="60">
        <f t="shared" si="0"/>
        <v>48</v>
      </c>
      <c r="BD30" s="60">
        <f t="shared" si="0"/>
        <v>49</v>
      </c>
      <c r="BE30" s="60">
        <f t="shared" si="0"/>
        <v>50</v>
      </c>
      <c r="BF30" s="60">
        <f t="shared" si="0"/>
        <v>51</v>
      </c>
      <c r="BG30" s="60">
        <f t="shared" si="0"/>
        <v>52</v>
      </c>
      <c r="BH30" s="60">
        <f t="shared" si="0"/>
        <v>53</v>
      </c>
      <c r="BI30" s="60">
        <f t="shared" si="0"/>
        <v>54</v>
      </c>
      <c r="BJ30" s="60">
        <f t="shared" si="0"/>
        <v>55</v>
      </c>
      <c r="BK30" s="60">
        <f t="shared" si="0"/>
        <v>56</v>
      </c>
      <c r="BL30" s="60">
        <f t="shared" si="0"/>
        <v>57</v>
      </c>
      <c r="BM30" s="60">
        <f t="shared" si="0"/>
        <v>58</v>
      </c>
      <c r="BN30" s="60">
        <f t="shared" si="0"/>
        <v>59</v>
      </c>
      <c r="BO30" s="60">
        <f t="shared" si="0"/>
        <v>60</v>
      </c>
      <c r="BP30" s="60">
        <f t="shared" ref="BP30:DC30" si="1">BP$20</f>
        <v>61</v>
      </c>
      <c r="BQ30" s="60">
        <f t="shared" si="1"/>
        <v>62</v>
      </c>
      <c r="BR30" s="60">
        <f t="shared" si="1"/>
        <v>63</v>
      </c>
      <c r="BS30" s="60">
        <f t="shared" si="1"/>
        <v>64</v>
      </c>
      <c r="BT30" s="60">
        <f t="shared" si="1"/>
        <v>65</v>
      </c>
      <c r="BU30" s="60">
        <f t="shared" si="1"/>
        <v>66</v>
      </c>
      <c r="BV30" s="60">
        <f t="shared" si="1"/>
        <v>67</v>
      </c>
      <c r="BW30" s="60">
        <f t="shared" si="1"/>
        <v>68</v>
      </c>
      <c r="BX30" s="60">
        <f t="shared" si="1"/>
        <v>69</v>
      </c>
      <c r="BY30" s="60">
        <f t="shared" si="1"/>
        <v>70</v>
      </c>
      <c r="BZ30" s="60">
        <f t="shared" si="1"/>
        <v>71</v>
      </c>
      <c r="CA30" s="60">
        <f t="shared" si="1"/>
        <v>72</v>
      </c>
      <c r="CB30" s="60">
        <f t="shared" si="1"/>
        <v>73</v>
      </c>
      <c r="CC30" s="60">
        <f t="shared" si="1"/>
        <v>74</v>
      </c>
      <c r="CD30" s="60">
        <f t="shared" si="1"/>
        <v>75</v>
      </c>
      <c r="CE30" s="60">
        <f t="shared" si="1"/>
        <v>76</v>
      </c>
      <c r="CF30" s="60">
        <f t="shared" si="1"/>
        <v>77</v>
      </c>
      <c r="CG30" s="60">
        <f t="shared" si="1"/>
        <v>78</v>
      </c>
      <c r="CH30" s="60">
        <f t="shared" si="1"/>
        <v>79</v>
      </c>
      <c r="CI30" s="60">
        <f t="shared" si="1"/>
        <v>80</v>
      </c>
      <c r="CJ30" s="60">
        <f t="shared" si="1"/>
        <v>81</v>
      </c>
      <c r="CK30" s="60">
        <f t="shared" si="1"/>
        <v>82</v>
      </c>
      <c r="CL30" s="60">
        <f t="shared" si="1"/>
        <v>83</v>
      </c>
      <c r="CM30" s="60">
        <f t="shared" si="1"/>
        <v>84</v>
      </c>
      <c r="CN30" s="60">
        <f t="shared" si="1"/>
        <v>85</v>
      </c>
      <c r="CO30" s="60">
        <f t="shared" si="1"/>
        <v>86</v>
      </c>
      <c r="CP30" s="60">
        <f t="shared" si="1"/>
        <v>87</v>
      </c>
      <c r="CQ30" s="60">
        <f t="shared" si="1"/>
        <v>88</v>
      </c>
      <c r="CR30" s="60">
        <f t="shared" si="1"/>
        <v>89</v>
      </c>
      <c r="CS30" s="60">
        <f t="shared" si="1"/>
        <v>90</v>
      </c>
      <c r="CT30" s="60">
        <f t="shared" si="1"/>
        <v>91</v>
      </c>
      <c r="CU30" s="60">
        <f t="shared" si="1"/>
        <v>92</v>
      </c>
      <c r="CV30" s="60">
        <f t="shared" si="1"/>
        <v>93</v>
      </c>
      <c r="CW30" s="60">
        <f t="shared" si="1"/>
        <v>94</v>
      </c>
      <c r="CX30" s="60">
        <f t="shared" si="1"/>
        <v>95</v>
      </c>
      <c r="CY30" s="60">
        <f t="shared" si="1"/>
        <v>96</v>
      </c>
      <c r="CZ30" s="60">
        <f t="shared" si="1"/>
        <v>97</v>
      </c>
      <c r="DA30" s="60">
        <f t="shared" si="1"/>
        <v>98</v>
      </c>
      <c r="DB30" s="60">
        <f t="shared" si="1"/>
        <v>99</v>
      </c>
      <c r="DC30" s="60">
        <f t="shared" si="1"/>
        <v>100</v>
      </c>
      <c r="DD30" s="225"/>
    </row>
    <row r="31" spans="1:108">
      <c r="A31" s="90">
        <v>2001</v>
      </c>
      <c r="B31" s="90"/>
      <c r="C31" s="90"/>
      <c r="D31" s="305" t="s">
        <v>955</v>
      </c>
      <c r="E31" s="306" t="s">
        <v>955</v>
      </c>
      <c r="F31" s="306"/>
      <c r="G31" s="307"/>
      <c r="H31" s="308">
        <v>1</v>
      </c>
      <c r="I31" s="308">
        <v>1</v>
      </c>
      <c r="J31" s="308">
        <v>1</v>
      </c>
      <c r="K31" s="308">
        <v>1</v>
      </c>
      <c r="L31" s="308">
        <v>1</v>
      </c>
      <c r="M31" s="308">
        <v>1</v>
      </c>
      <c r="N31" s="308">
        <v>1</v>
      </c>
      <c r="O31" s="308">
        <v>1</v>
      </c>
      <c r="P31" s="308">
        <v>1</v>
      </c>
      <c r="Q31" s="308">
        <v>1</v>
      </c>
      <c r="R31" s="308">
        <v>1</v>
      </c>
      <c r="S31" s="308">
        <v>1</v>
      </c>
      <c r="T31" s="308">
        <v>1</v>
      </c>
      <c r="U31" s="308">
        <v>1</v>
      </c>
      <c r="V31" s="308">
        <v>1</v>
      </c>
      <c r="W31" s="308">
        <v>1</v>
      </c>
      <c r="X31" s="308">
        <v>1</v>
      </c>
      <c r="Y31" s="308">
        <v>1</v>
      </c>
      <c r="Z31" s="308">
        <v>1</v>
      </c>
      <c r="AA31" s="308">
        <v>1</v>
      </c>
      <c r="AB31" s="308">
        <v>1</v>
      </c>
      <c r="AC31" s="308">
        <v>1</v>
      </c>
      <c r="AD31" s="308">
        <v>1</v>
      </c>
      <c r="AE31" s="308">
        <v>1</v>
      </c>
      <c r="AF31" s="308">
        <v>1</v>
      </c>
      <c r="AG31" s="308">
        <v>1</v>
      </c>
      <c r="AH31" s="308">
        <v>1</v>
      </c>
      <c r="AI31" s="308">
        <v>1</v>
      </c>
      <c r="AJ31" s="308">
        <v>1</v>
      </c>
      <c r="AK31" s="308">
        <v>1</v>
      </c>
      <c r="AL31" s="308">
        <v>1</v>
      </c>
      <c r="AM31" s="308">
        <v>1</v>
      </c>
      <c r="AN31" s="308">
        <v>1</v>
      </c>
      <c r="AO31" s="308">
        <v>1</v>
      </c>
      <c r="AP31" s="308">
        <v>1</v>
      </c>
      <c r="AQ31" s="308">
        <v>1</v>
      </c>
      <c r="AR31" s="308">
        <v>1</v>
      </c>
      <c r="AS31" s="308">
        <v>1</v>
      </c>
      <c r="AT31" s="308">
        <v>1</v>
      </c>
      <c r="AU31" s="308">
        <v>1</v>
      </c>
      <c r="AV31" s="308">
        <v>1</v>
      </c>
      <c r="AW31" s="308">
        <v>1</v>
      </c>
      <c r="AX31" s="308">
        <v>1</v>
      </c>
      <c r="AY31" s="308">
        <v>1</v>
      </c>
      <c r="AZ31" s="308">
        <v>1</v>
      </c>
      <c r="BA31" s="308">
        <v>1</v>
      </c>
      <c r="BB31" s="308">
        <v>1</v>
      </c>
      <c r="BC31" s="308">
        <v>1</v>
      </c>
      <c r="BD31" s="308">
        <v>1</v>
      </c>
      <c r="BE31" s="308">
        <v>1</v>
      </c>
      <c r="BF31" s="308">
        <v>1</v>
      </c>
      <c r="BG31" s="308">
        <v>1</v>
      </c>
      <c r="BH31" s="308">
        <v>1</v>
      </c>
      <c r="BI31" s="308">
        <v>1</v>
      </c>
      <c r="BJ31" s="308">
        <v>1</v>
      </c>
      <c r="BK31" s="308">
        <v>1</v>
      </c>
      <c r="BL31" s="308">
        <v>1</v>
      </c>
      <c r="BM31" s="308">
        <v>1</v>
      </c>
      <c r="BN31" s="308">
        <v>1</v>
      </c>
      <c r="BO31" s="308">
        <v>1</v>
      </c>
      <c r="BP31" s="308">
        <v>1</v>
      </c>
      <c r="BQ31" s="308">
        <v>1</v>
      </c>
      <c r="BR31" s="308">
        <v>1</v>
      </c>
      <c r="BS31" s="308">
        <v>1</v>
      </c>
      <c r="BT31" s="308">
        <v>1</v>
      </c>
      <c r="BU31" s="308">
        <v>1</v>
      </c>
      <c r="BV31" s="308">
        <v>1</v>
      </c>
      <c r="BW31" s="308">
        <v>1</v>
      </c>
      <c r="BX31" s="308">
        <v>1</v>
      </c>
      <c r="BY31" s="308">
        <v>1</v>
      </c>
      <c r="BZ31" s="308">
        <v>1</v>
      </c>
      <c r="CA31" s="308">
        <v>1</v>
      </c>
      <c r="CB31" s="308">
        <v>1</v>
      </c>
      <c r="CC31" s="308">
        <v>1</v>
      </c>
      <c r="CD31" s="308">
        <v>1</v>
      </c>
      <c r="CE31" s="308">
        <v>1</v>
      </c>
      <c r="CF31" s="308">
        <v>1</v>
      </c>
      <c r="CG31" s="308">
        <v>1</v>
      </c>
      <c r="CH31" s="308">
        <v>1</v>
      </c>
      <c r="CI31" s="308">
        <v>1</v>
      </c>
      <c r="CJ31" s="308">
        <v>1</v>
      </c>
      <c r="CK31" s="308">
        <v>1</v>
      </c>
      <c r="CL31" s="308">
        <v>1</v>
      </c>
      <c r="CM31" s="308">
        <v>1</v>
      </c>
      <c r="CN31" s="308">
        <v>1</v>
      </c>
      <c r="CO31" s="308">
        <v>1</v>
      </c>
      <c r="CP31" s="308">
        <v>1</v>
      </c>
      <c r="CQ31" s="308">
        <v>1</v>
      </c>
      <c r="CR31" s="308">
        <v>1</v>
      </c>
      <c r="CS31" s="308">
        <v>1</v>
      </c>
      <c r="CT31" s="308">
        <v>1</v>
      </c>
      <c r="CU31" s="308">
        <v>1</v>
      </c>
      <c r="CV31" s="308">
        <v>1</v>
      </c>
      <c r="CW31" s="308">
        <v>1</v>
      </c>
      <c r="CX31" s="308">
        <v>1</v>
      </c>
      <c r="CY31" s="308">
        <v>1</v>
      </c>
      <c r="CZ31" s="308">
        <v>1</v>
      </c>
      <c r="DA31" s="308">
        <v>1</v>
      </c>
      <c r="DB31" s="308">
        <v>1</v>
      </c>
      <c r="DC31" s="308">
        <v>1</v>
      </c>
      <c r="DD31" s="309"/>
    </row>
    <row r="32" spans="1:108">
      <c r="A32" s="92">
        <v>2002</v>
      </c>
      <c r="B32" s="92"/>
      <c r="C32" s="92"/>
      <c r="D32" s="296" t="s">
        <v>1139</v>
      </c>
      <c r="E32" s="91" t="s">
        <v>1139</v>
      </c>
      <c r="F32" s="91"/>
      <c r="G32" s="93"/>
      <c r="H32" s="303">
        <f>COUNTIFS(BD_ini!$D$31:'BD_ini'!$D$230,H31,BD_ini!H$31:H$230,$E32)</f>
        <v>1</v>
      </c>
      <c r="I32" s="303">
        <f>COUNTIFS(BD_ini!$D$31:'BD_ini'!$D$230,I31,BD_ini!I$31:I$230,$E32)</f>
        <v>0</v>
      </c>
      <c r="J32" s="303">
        <f>COUNTIFS(BD_ini!$D$31:'BD_ini'!$D$230,J31,BD_ini!J$31:J$230,$E32)</f>
        <v>0</v>
      </c>
      <c r="K32" s="303">
        <f>COUNTIFS(BD_ini!$D$31:'BD_ini'!$D$230,K31,BD_ini!K$31:K$230,$E32)</f>
        <v>1</v>
      </c>
      <c r="L32" s="303">
        <f>COUNTIFS(BD_ini!$D$31:'BD_ini'!$D$230,L31,BD_ini!L$31:L$230,$E32)</f>
        <v>3</v>
      </c>
      <c r="M32" s="303">
        <f>COUNTIFS(BD_ini!$D$31:'BD_ini'!$D$230,M31,BD_ini!M$31:M$230,$E32)</f>
        <v>0</v>
      </c>
      <c r="N32" s="303">
        <f>COUNTIFS(BD_ini!$D$31:'BD_ini'!$D$230,N31,BD_ini!N$31:N$230,$E32)</f>
        <v>0</v>
      </c>
      <c r="O32" s="303">
        <f>COUNTIFS(BD_ini!$D$31:'BD_ini'!$D$230,O31,BD_ini!O$31:O$230,$E32)</f>
        <v>0</v>
      </c>
      <c r="P32" s="303">
        <f>COUNTIFS(BD_ini!$D$31:'BD_ini'!$D$230,P31,BD_ini!P$31:P$230,$E32)</f>
        <v>2</v>
      </c>
      <c r="Q32" s="303">
        <f>COUNTIFS(BD_ini!$D$31:'BD_ini'!$D$230,Q31,BD_ini!Q$31:Q$230,$E32)</f>
        <v>0</v>
      </c>
      <c r="R32" s="303">
        <f>COUNTIFS(BD_ini!$D$31:'BD_ini'!$D$230,R31,BD_ini!R$31:R$230,$E32)</f>
        <v>4</v>
      </c>
      <c r="S32" s="303">
        <f>COUNTIFS(BD_ini!$D$31:'BD_ini'!$D$230,S31,BD_ini!S$31:S$230,$E32)</f>
        <v>0</v>
      </c>
      <c r="T32" s="303">
        <f>COUNTIFS(BD_ini!$D$31:'BD_ini'!$D$230,T31,BD_ini!T$31:T$230,$E32)</f>
        <v>3</v>
      </c>
      <c r="U32" s="303">
        <f>COUNTIFS(BD_ini!$D$31:'BD_ini'!$D$230,U31,BD_ini!U$31:U$230,$E32)</f>
        <v>0</v>
      </c>
      <c r="V32" s="303">
        <f>COUNTIFS(BD_ini!$D$31:'BD_ini'!$D$230,V31,BD_ini!V$31:V$230,$E32)</f>
        <v>7</v>
      </c>
      <c r="W32" s="303">
        <f>COUNTIFS(BD_ini!$D$31:'BD_ini'!$D$230,W31,BD_ini!W$31:W$230,$E32)</f>
        <v>5</v>
      </c>
      <c r="X32" s="303">
        <f>COUNTIFS(BD_ini!$D$31:'BD_ini'!$D$230,X31,BD_ini!X$31:X$230,$E32)</f>
        <v>27</v>
      </c>
      <c r="Y32" s="303">
        <f>COUNTIFS(BD_ini!$D$31:'BD_ini'!$D$230,Y31,BD_ini!Y$31:Y$230,$E32)</f>
        <v>7</v>
      </c>
      <c r="Z32" s="303">
        <f>COUNTIFS(BD_ini!$D$31:'BD_ini'!$D$230,Z31,BD_ini!Z$31:Z$230,$E32)</f>
        <v>5</v>
      </c>
      <c r="AA32" s="303">
        <f>COUNTIFS(BD_ini!$D$31:'BD_ini'!$D$230,AA31,BD_ini!AA$31:AA$230,$E32)</f>
        <v>27</v>
      </c>
      <c r="AB32" s="303">
        <f>COUNTIFS(BD_ini!$D$31:'BD_ini'!$D$230,AB31,BD_ini!AB$31:AB$230,$E32)</f>
        <v>0</v>
      </c>
      <c r="AC32" s="303">
        <f>COUNTIFS(BD_ini!$D$31:'BD_ini'!$D$230,AC31,BD_ini!AC$31:AC$230,$E32)</f>
        <v>0</v>
      </c>
      <c r="AD32" s="303">
        <f>COUNTIFS(BD_ini!$D$31:'BD_ini'!$D$230,AD31,BD_ini!AD$31:AD$230,$E32)</f>
        <v>0</v>
      </c>
      <c r="AE32" s="303">
        <f>COUNTIFS(BD_ini!$D$31:'BD_ini'!$D$230,AE31,BD_ini!AE$31:AE$230,$E32)</f>
        <v>0</v>
      </c>
      <c r="AF32" s="303">
        <f>COUNTIFS(BD_ini!$D$31:'BD_ini'!$D$230,AF31,BD_ini!AF$31:AF$230,$E32)</f>
        <v>0</v>
      </c>
      <c r="AG32" s="303">
        <f>COUNTIFS(BD_ini!$D$31:'BD_ini'!$D$230,AG31,BD_ini!AG$31:AG$230,$E32)</f>
        <v>0</v>
      </c>
      <c r="AH32" s="303">
        <f>COUNTIFS(BD_ini!$D$31:'BD_ini'!$D$230,AH31,BD_ini!AH$31:AH$230,$E32)</f>
        <v>0</v>
      </c>
      <c r="AI32" s="303">
        <f>COUNTIFS(BD_ini!$D$31:'BD_ini'!$D$230,AI31,BD_ini!AI$31:AI$230,$E32)</f>
        <v>0</v>
      </c>
      <c r="AJ32" s="303">
        <f>COUNTIFS(BD_ini!$D$31:'BD_ini'!$D$230,AJ31,BD_ini!AJ$31:AJ$230,$E32)</f>
        <v>0</v>
      </c>
      <c r="AK32" s="303">
        <f>COUNTIFS(BD_ini!$D$31:'BD_ini'!$D$230,AK31,BD_ini!AK$31:AK$230,$E32)</f>
        <v>0</v>
      </c>
      <c r="AL32" s="303">
        <f>COUNTIFS(BD_ini!$D$31:'BD_ini'!$D$230,AL31,BD_ini!AL$31:AL$230,$E32)</f>
        <v>0</v>
      </c>
      <c r="AM32" s="303">
        <f>COUNTIFS(BD_ini!$D$31:'BD_ini'!$D$230,AM31,BD_ini!AM$31:AM$230,$E32)</f>
        <v>0</v>
      </c>
      <c r="AN32" s="303">
        <f>COUNTIFS(BD_ini!$D$31:'BD_ini'!$D$230,AN31,BD_ini!AN$31:AN$230,$E32)</f>
        <v>0</v>
      </c>
      <c r="AO32" s="303">
        <f>COUNTIFS(BD_ini!$D$31:'BD_ini'!$D$230,AO31,BD_ini!AO$31:AO$230,$E32)</f>
        <v>0</v>
      </c>
      <c r="AP32" s="303">
        <f>COUNTIFS(BD_ini!$D$31:'BD_ini'!$D$230,AP31,BD_ini!AP$31:AP$230,$E32)</f>
        <v>0</v>
      </c>
      <c r="AQ32" s="303">
        <f>COUNTIFS(BD_ini!$D$31:'BD_ini'!$D$230,AQ31,BD_ini!AQ$31:AQ$230,$E32)</f>
        <v>0</v>
      </c>
      <c r="AR32" s="303">
        <f>COUNTIFS(BD_ini!$D$31:'BD_ini'!$D$230,AR31,BD_ini!AR$31:AR$230,$E32)</f>
        <v>0</v>
      </c>
      <c r="AS32" s="303">
        <f>COUNTIFS(BD_ini!$D$31:'BD_ini'!$D$230,AS31,BD_ini!AS$31:AS$230,$E32)</f>
        <v>0</v>
      </c>
      <c r="AT32" s="303">
        <f>COUNTIFS(BD_ini!$D$31:'BD_ini'!$D$230,AT31,BD_ini!AT$31:AT$230,$E32)</f>
        <v>0</v>
      </c>
      <c r="AU32" s="303">
        <f>COUNTIFS(BD_ini!$D$31:'BD_ini'!$D$230,AU31,BD_ini!AU$31:AU$230,$E32)</f>
        <v>0</v>
      </c>
      <c r="AV32" s="303">
        <f>COUNTIFS(BD_ini!$D$31:'BD_ini'!$D$230,AV31,BD_ini!AV$31:AV$230,$E32)</f>
        <v>0</v>
      </c>
      <c r="AW32" s="303">
        <f>COUNTIFS(BD_ini!$D$31:'BD_ini'!$D$230,AW31,BD_ini!AW$31:AW$230,$E32)</f>
        <v>0</v>
      </c>
      <c r="AX32" s="303">
        <f>COUNTIFS(BD_ini!$D$31:'BD_ini'!$D$230,AX31,BD_ini!AX$31:AX$230,$E32)</f>
        <v>0</v>
      </c>
      <c r="AY32" s="303">
        <f>COUNTIFS(BD_ini!$D$31:'BD_ini'!$D$230,AY31,BD_ini!AY$31:AY$230,$E32)</f>
        <v>0</v>
      </c>
      <c r="AZ32" s="303">
        <f>COUNTIFS(BD_ini!$D$31:'BD_ini'!$D$230,AZ31,BD_ini!AZ$31:AZ$230,$E32)</f>
        <v>0</v>
      </c>
      <c r="BA32" s="303">
        <f>COUNTIFS(BD_ini!$D$31:'BD_ini'!$D$230,BA31,BD_ini!BA$31:BA$230,$E32)</f>
        <v>0</v>
      </c>
      <c r="BB32" s="303">
        <f>COUNTIFS(BD_ini!$D$31:'BD_ini'!$D$230,BB31,BD_ini!BB$31:BB$230,$E32)</f>
        <v>0</v>
      </c>
      <c r="BC32" s="303">
        <f>COUNTIFS(BD_ini!$D$31:'BD_ini'!$D$230,BC31,BD_ini!BC$31:BC$230,$E32)</f>
        <v>0</v>
      </c>
      <c r="BD32" s="303">
        <f>COUNTIFS(BD_ini!$D$31:'BD_ini'!$D$230,BD31,BD_ini!BD$31:BD$230,$E32)</f>
        <v>0</v>
      </c>
      <c r="BE32" s="303">
        <f>COUNTIFS(BD_ini!$D$31:'BD_ini'!$D$230,BE31,BD_ini!BE$31:BE$230,$E32)</f>
        <v>0</v>
      </c>
      <c r="BF32" s="303">
        <f>COUNTIFS(BD_ini!$D$31:'BD_ini'!$D$230,BF31,BD_ini!BF$31:BF$230,$E32)</f>
        <v>0</v>
      </c>
      <c r="BG32" s="303">
        <f>COUNTIFS(BD_ini!$D$31:'BD_ini'!$D$230,BG31,BD_ini!BG$31:BG$230,$E32)</f>
        <v>0</v>
      </c>
      <c r="BH32" s="303">
        <f>COUNTIFS(BD_ini!$D$31:'BD_ini'!$D$230,BH31,BD_ini!BH$31:BH$230,$E32)</f>
        <v>0</v>
      </c>
      <c r="BI32" s="303">
        <f>COUNTIFS(BD_ini!$D$31:'BD_ini'!$D$230,BI31,BD_ini!BI$31:BI$230,$E32)</f>
        <v>0</v>
      </c>
      <c r="BJ32" s="303">
        <f>COUNTIFS(BD_ini!$D$31:'BD_ini'!$D$230,BJ31,BD_ini!BJ$31:BJ$230,$E32)</f>
        <v>0</v>
      </c>
      <c r="BK32" s="303">
        <f>COUNTIFS(BD_ini!$D$31:'BD_ini'!$D$230,BK31,BD_ini!BK$31:BK$230,$E32)</f>
        <v>0</v>
      </c>
      <c r="BL32" s="303">
        <f>COUNTIFS(BD_ini!$D$31:'BD_ini'!$D$230,BL31,BD_ini!BL$31:BL$230,$E32)</f>
        <v>0</v>
      </c>
      <c r="BM32" s="303">
        <f>COUNTIFS(BD_ini!$D$31:'BD_ini'!$D$230,BM31,BD_ini!BM$31:BM$230,$E32)</f>
        <v>0</v>
      </c>
      <c r="BN32" s="303">
        <f>COUNTIFS(BD_ini!$D$31:'BD_ini'!$D$230,BN31,BD_ini!BN$31:BN$230,$E32)</f>
        <v>0</v>
      </c>
      <c r="BO32" s="303">
        <f>COUNTIFS(BD_ini!$D$31:'BD_ini'!$D$230,BO31,BD_ini!BO$31:BO$230,$E32)</f>
        <v>0</v>
      </c>
      <c r="BP32" s="303">
        <f>COUNTIFS(BD_ini!$D$31:'BD_ini'!$D$230,BP31,BD_ini!BP$31:BP$230,$E32)</f>
        <v>0</v>
      </c>
      <c r="BQ32" s="303">
        <f>COUNTIFS(BD_ini!$D$31:'BD_ini'!$D$230,BQ31,BD_ini!BQ$31:BQ$230,$E32)</f>
        <v>0</v>
      </c>
      <c r="BR32" s="303">
        <f>COUNTIFS(BD_ini!$D$31:'BD_ini'!$D$230,BR31,BD_ini!BR$31:BR$230,$E32)</f>
        <v>0</v>
      </c>
      <c r="BS32" s="303">
        <f>COUNTIFS(BD_ini!$D$31:'BD_ini'!$D$230,BS31,BD_ini!BS$31:BS$230,$E32)</f>
        <v>0</v>
      </c>
      <c r="BT32" s="303">
        <f>COUNTIFS(BD_ini!$D$31:'BD_ini'!$D$230,BT31,BD_ini!BT$31:BT$230,$E32)</f>
        <v>0</v>
      </c>
      <c r="BU32" s="303">
        <f>COUNTIFS(BD_ini!$D$31:'BD_ini'!$D$230,BU31,BD_ini!BU$31:BU$230,$E32)</f>
        <v>0</v>
      </c>
      <c r="BV32" s="303">
        <f>COUNTIFS(BD_ini!$D$31:'BD_ini'!$D$230,BV31,BD_ini!BV$31:BV$230,$E32)</f>
        <v>0</v>
      </c>
      <c r="BW32" s="303">
        <f>COUNTIFS(BD_ini!$D$31:'BD_ini'!$D$230,BW31,BD_ini!BW$31:BW$230,$E32)</f>
        <v>0</v>
      </c>
      <c r="BX32" s="303">
        <f>COUNTIFS(BD_ini!$D$31:'BD_ini'!$D$230,BX31,BD_ini!BX$31:BX$230,$E32)</f>
        <v>0</v>
      </c>
      <c r="BY32" s="303">
        <f>COUNTIFS(BD_ini!$D$31:'BD_ini'!$D$230,BY31,BD_ini!BY$31:BY$230,$E32)</f>
        <v>0</v>
      </c>
      <c r="BZ32" s="303">
        <f>COUNTIFS(BD_ini!$D$31:'BD_ini'!$D$230,BZ31,BD_ini!BZ$31:BZ$230,$E32)</f>
        <v>0</v>
      </c>
      <c r="CA32" s="303">
        <f>COUNTIFS(BD_ini!$D$31:'BD_ini'!$D$230,CA31,BD_ini!CA$31:CA$230,$E32)</f>
        <v>0</v>
      </c>
      <c r="CB32" s="303">
        <f>COUNTIFS(BD_ini!$D$31:'BD_ini'!$D$230,CB31,BD_ini!CB$31:CB$230,$E32)</f>
        <v>0</v>
      </c>
      <c r="CC32" s="303">
        <f>COUNTIFS(BD_ini!$D$31:'BD_ini'!$D$230,CC31,BD_ini!CC$31:CC$230,$E32)</f>
        <v>0</v>
      </c>
      <c r="CD32" s="303">
        <f>COUNTIFS(BD_ini!$D$31:'BD_ini'!$D$230,CD31,BD_ini!CD$31:CD$230,$E32)</f>
        <v>0</v>
      </c>
      <c r="CE32" s="303">
        <f>COUNTIFS(BD_ini!$D$31:'BD_ini'!$D$230,CE31,BD_ini!CE$31:CE$230,$E32)</f>
        <v>0</v>
      </c>
      <c r="CF32" s="303">
        <f>COUNTIFS(BD_ini!$D$31:'BD_ini'!$D$230,CF31,BD_ini!CF$31:CF$230,$E32)</f>
        <v>0</v>
      </c>
      <c r="CG32" s="303">
        <f>COUNTIFS(BD_ini!$D$31:'BD_ini'!$D$230,CG31,BD_ini!CG$31:CG$230,$E32)</f>
        <v>0</v>
      </c>
      <c r="CH32" s="303">
        <f>COUNTIFS(BD_ini!$D$31:'BD_ini'!$D$230,CH31,BD_ini!CH$31:CH$230,$E32)</f>
        <v>0</v>
      </c>
      <c r="CI32" s="303">
        <f>COUNTIFS(BD_ini!$D$31:'BD_ini'!$D$230,CI31,BD_ini!CI$31:CI$230,$E32)</f>
        <v>0</v>
      </c>
      <c r="CJ32" s="303">
        <f>COUNTIFS(BD_ini!$D$31:'BD_ini'!$D$230,CJ31,BD_ini!CJ$31:CJ$230,$E32)</f>
        <v>0</v>
      </c>
      <c r="CK32" s="303">
        <f>COUNTIFS(BD_ini!$D$31:'BD_ini'!$D$230,CK31,BD_ini!CK$31:CK$230,$E32)</f>
        <v>0</v>
      </c>
      <c r="CL32" s="303">
        <f>COUNTIFS(BD_ini!$D$31:'BD_ini'!$D$230,CL31,BD_ini!CL$31:CL$230,$E32)</f>
        <v>0</v>
      </c>
      <c r="CM32" s="303">
        <f>COUNTIFS(BD_ini!$D$31:'BD_ini'!$D$230,CM31,BD_ini!CM$31:CM$230,$E32)</f>
        <v>0</v>
      </c>
      <c r="CN32" s="303">
        <f>COUNTIFS(BD_ini!$D$31:'BD_ini'!$D$230,CN31,BD_ini!CN$31:CN$230,$E32)</f>
        <v>0</v>
      </c>
      <c r="CO32" s="303">
        <f>COUNTIFS(BD_ini!$D$31:'BD_ini'!$D$230,CO31,BD_ini!CO$31:CO$230,$E32)</f>
        <v>0</v>
      </c>
      <c r="CP32" s="303">
        <f>COUNTIFS(BD_ini!$D$31:'BD_ini'!$D$230,CP31,BD_ini!CP$31:CP$230,$E32)</f>
        <v>0</v>
      </c>
      <c r="CQ32" s="303">
        <f>COUNTIFS(BD_ini!$D$31:'BD_ini'!$D$230,CQ31,BD_ini!CQ$31:CQ$230,$E32)</f>
        <v>0</v>
      </c>
      <c r="CR32" s="303">
        <f>COUNTIFS(BD_ini!$D$31:'BD_ini'!$D$230,CR31,BD_ini!CR$31:CR$230,$E32)</f>
        <v>0</v>
      </c>
      <c r="CS32" s="303">
        <f>COUNTIFS(BD_ini!$D$31:'BD_ini'!$D$230,CS31,BD_ini!CS$31:CS$230,$E32)</f>
        <v>0</v>
      </c>
      <c r="CT32" s="303">
        <f>COUNTIFS(BD_ini!$D$31:'BD_ini'!$D$230,CT31,BD_ini!CT$31:CT$230,$E32)</f>
        <v>0</v>
      </c>
      <c r="CU32" s="303">
        <f>COUNTIFS(BD_ini!$D$31:'BD_ini'!$D$230,CU31,BD_ini!CU$31:CU$230,$E32)</f>
        <v>0</v>
      </c>
      <c r="CV32" s="303">
        <f>COUNTIFS(BD_ini!$D$31:'BD_ini'!$D$230,CV31,BD_ini!CV$31:CV$230,$E32)</f>
        <v>0</v>
      </c>
      <c r="CW32" s="303">
        <f>COUNTIFS(BD_ini!$D$31:'BD_ini'!$D$230,CW31,BD_ini!CW$31:CW$230,$E32)</f>
        <v>0</v>
      </c>
      <c r="CX32" s="303">
        <f>COUNTIFS(BD_ini!$D$31:'BD_ini'!$D$230,CX31,BD_ini!CX$31:CX$230,$E32)</f>
        <v>0</v>
      </c>
      <c r="CY32" s="303">
        <f>COUNTIFS(BD_ini!$D$31:'BD_ini'!$D$230,CY31,BD_ini!CY$31:CY$230,$E32)</f>
        <v>0</v>
      </c>
      <c r="CZ32" s="303">
        <f>COUNTIFS(BD_ini!$D$31:'BD_ini'!$D$230,CZ31,BD_ini!CZ$31:CZ$230,$E32)</f>
        <v>0</v>
      </c>
      <c r="DA32" s="303">
        <f>COUNTIFS(BD_ini!$D$31:'BD_ini'!$D$230,DA31,BD_ini!DA$31:DA$230,$E32)</f>
        <v>0</v>
      </c>
      <c r="DB32" s="303">
        <f>COUNTIFS(BD_ini!$D$31:'BD_ini'!$D$230,DB31,BD_ini!DB$31:DB$230,$E32)</f>
        <v>0</v>
      </c>
      <c r="DC32" s="303">
        <f>COUNTIFS(BD_ini!$D$31:'BD_ini'!$D$230,DC31,BD_ini!DC$31:DC$230,$E32)</f>
        <v>0</v>
      </c>
      <c r="DD32" s="225"/>
    </row>
    <row r="33" spans="1:108">
      <c r="A33" s="92">
        <v>2003</v>
      </c>
      <c r="B33" s="92"/>
      <c r="C33" s="92"/>
      <c r="D33" s="296" t="s">
        <v>1214</v>
      </c>
      <c r="E33" s="91" t="s">
        <v>1214</v>
      </c>
      <c r="F33" s="91"/>
      <c r="G33" s="93"/>
      <c r="H33" s="303">
        <f>COUNTIFS(BD_ini!$D$31:'BD_ini'!$D$230,H31,BD_ini!H$31:H$230,$E33)</f>
        <v>1</v>
      </c>
      <c r="I33" s="303">
        <f>COUNTIFS(BD_ini!$D$31:'BD_ini'!$D$230,I31,BD_ini!I$31:I$230,$E33)</f>
        <v>1</v>
      </c>
      <c r="J33" s="303">
        <f>COUNTIFS(BD_ini!$D$31:'BD_ini'!$D$230,J31,BD_ini!J$31:J$230,$E33)</f>
        <v>3</v>
      </c>
      <c r="K33" s="303">
        <f>COUNTIFS(BD_ini!$D$31:'BD_ini'!$D$230,K31,BD_ini!K$31:K$230,$E33)</f>
        <v>0</v>
      </c>
      <c r="L33" s="303">
        <f>COUNTIFS(BD_ini!$D$31:'BD_ini'!$D$230,L31,BD_ini!L$31:L$230,$E33)</f>
        <v>1</v>
      </c>
      <c r="M33" s="303">
        <f>COUNTIFS(BD_ini!$D$31:'BD_ini'!$D$230,M31,BD_ini!M$31:M$230,$E33)</f>
        <v>0</v>
      </c>
      <c r="N33" s="303">
        <f>COUNTIFS(BD_ini!$D$31:'BD_ini'!$D$230,N31,BD_ini!N$31:N$230,$E33)</f>
        <v>2</v>
      </c>
      <c r="O33" s="303">
        <f>COUNTIFS(BD_ini!$D$31:'BD_ini'!$D$230,O31,BD_ini!O$31:O$230,$E33)</f>
        <v>2</v>
      </c>
      <c r="P33" s="303">
        <f>COUNTIFS(BD_ini!$D$31:'BD_ini'!$D$230,P31,BD_ini!P$31:P$230,$E33)</f>
        <v>0</v>
      </c>
      <c r="Q33" s="303">
        <f>COUNTIFS(BD_ini!$D$31:'BD_ini'!$D$230,Q31,BD_ini!Q$31:Q$230,$E33)</f>
        <v>0</v>
      </c>
      <c r="R33" s="303">
        <f>COUNTIFS(BD_ini!$D$31:'BD_ini'!$D$230,R31,BD_ini!R$31:R$230,$E33)</f>
        <v>0</v>
      </c>
      <c r="S33" s="303">
        <f>COUNTIFS(BD_ini!$D$31:'BD_ini'!$D$230,S31,BD_ini!S$31:S$230,$E33)</f>
        <v>8</v>
      </c>
      <c r="T33" s="303">
        <f>COUNTIFS(BD_ini!$D$31:'BD_ini'!$D$230,T31,BD_ini!T$31:T$230,$E33)</f>
        <v>1</v>
      </c>
      <c r="U33" s="303">
        <f>COUNTIFS(BD_ini!$D$31:'BD_ini'!$D$230,U31,BD_ini!U$31:U$230,$E33)</f>
        <v>13</v>
      </c>
      <c r="V33" s="303">
        <f>COUNTIFS(BD_ini!$D$31:'BD_ini'!$D$230,V31,BD_ini!V$31:V$230,$E33)</f>
        <v>0</v>
      </c>
      <c r="W33" s="303">
        <f>COUNTIFS(BD_ini!$D$31:'BD_ini'!$D$230,W31,BD_ini!W$31:W$230,$E33)</f>
        <v>5</v>
      </c>
      <c r="X33" s="303">
        <f>COUNTIFS(BD_ini!$D$31:'BD_ini'!$D$230,X31,BD_ini!X$31:X$230,$E33)</f>
        <v>0</v>
      </c>
      <c r="Y33" s="303">
        <f>COUNTIFS(BD_ini!$D$31:'BD_ini'!$D$230,Y31,BD_ini!Y$31:Y$230,$E33)</f>
        <v>0</v>
      </c>
      <c r="Z33" s="303">
        <f>COUNTIFS(BD_ini!$D$31:'BD_ini'!$D$230,Z31,BD_ini!Z$31:Z$230,$E33)</f>
        <v>5</v>
      </c>
      <c r="AA33" s="303">
        <f>COUNTIFS(BD_ini!$D$31:'BD_ini'!$D$230,AA31,BD_ini!AA$31:AA$230,$E33)</f>
        <v>0</v>
      </c>
      <c r="AB33" s="303">
        <f>COUNTIFS(BD_ini!$D$31:'BD_ini'!$D$230,AB31,BD_ini!AB$31:AB$230,$E33)</f>
        <v>0</v>
      </c>
      <c r="AC33" s="303">
        <f>COUNTIFS(BD_ini!$D$31:'BD_ini'!$D$230,AC31,BD_ini!AC$31:AC$230,$E33)</f>
        <v>0</v>
      </c>
      <c r="AD33" s="303">
        <f>COUNTIFS(BD_ini!$D$31:'BD_ini'!$D$230,AD31,BD_ini!AD$31:AD$230,$E33)</f>
        <v>0</v>
      </c>
      <c r="AE33" s="303">
        <f>COUNTIFS(BD_ini!$D$31:'BD_ini'!$D$230,AE31,BD_ini!AE$31:AE$230,$E33)</f>
        <v>0</v>
      </c>
      <c r="AF33" s="303">
        <f>COUNTIFS(BD_ini!$D$31:'BD_ini'!$D$230,AF31,BD_ini!AF$31:AF$230,$E33)</f>
        <v>0</v>
      </c>
      <c r="AG33" s="303">
        <f>COUNTIFS(BD_ini!$D$31:'BD_ini'!$D$230,AG31,BD_ini!AG$31:AG$230,$E33)</f>
        <v>0</v>
      </c>
      <c r="AH33" s="303">
        <f>COUNTIFS(BD_ini!$D$31:'BD_ini'!$D$230,AH31,BD_ini!AH$31:AH$230,$E33)</f>
        <v>0</v>
      </c>
      <c r="AI33" s="303">
        <f>COUNTIFS(BD_ini!$D$31:'BD_ini'!$D$230,AI31,BD_ini!AI$31:AI$230,$E33)</f>
        <v>0</v>
      </c>
      <c r="AJ33" s="303">
        <f>COUNTIFS(BD_ini!$D$31:'BD_ini'!$D$230,AJ31,BD_ini!AJ$31:AJ$230,$E33)</f>
        <v>0</v>
      </c>
      <c r="AK33" s="303">
        <f>COUNTIFS(BD_ini!$D$31:'BD_ini'!$D$230,AK31,BD_ini!AK$31:AK$230,$E33)</f>
        <v>0</v>
      </c>
      <c r="AL33" s="303">
        <f>COUNTIFS(BD_ini!$D$31:'BD_ini'!$D$230,AL31,BD_ini!AL$31:AL$230,$E33)</f>
        <v>0</v>
      </c>
      <c r="AM33" s="303">
        <f>COUNTIFS(BD_ini!$D$31:'BD_ini'!$D$230,AM31,BD_ini!AM$31:AM$230,$E33)</f>
        <v>0</v>
      </c>
      <c r="AN33" s="303">
        <f>COUNTIFS(BD_ini!$D$31:'BD_ini'!$D$230,AN31,BD_ini!AN$31:AN$230,$E33)</f>
        <v>0</v>
      </c>
      <c r="AO33" s="303">
        <f>COUNTIFS(BD_ini!$D$31:'BD_ini'!$D$230,AO31,BD_ini!AO$31:AO$230,$E33)</f>
        <v>0</v>
      </c>
      <c r="AP33" s="303">
        <f>COUNTIFS(BD_ini!$D$31:'BD_ini'!$D$230,AP31,BD_ini!AP$31:AP$230,$E33)</f>
        <v>0</v>
      </c>
      <c r="AQ33" s="303">
        <f>COUNTIFS(BD_ini!$D$31:'BD_ini'!$D$230,AQ31,BD_ini!AQ$31:AQ$230,$E33)</f>
        <v>0</v>
      </c>
      <c r="AR33" s="303">
        <f>COUNTIFS(BD_ini!$D$31:'BD_ini'!$D$230,AR31,BD_ini!AR$31:AR$230,$E33)</f>
        <v>0</v>
      </c>
      <c r="AS33" s="303">
        <f>COUNTIFS(BD_ini!$D$31:'BD_ini'!$D$230,AS31,BD_ini!AS$31:AS$230,$E33)</f>
        <v>0</v>
      </c>
      <c r="AT33" s="303">
        <f>COUNTIFS(BD_ini!$D$31:'BD_ini'!$D$230,AT31,BD_ini!AT$31:AT$230,$E33)</f>
        <v>0</v>
      </c>
      <c r="AU33" s="303">
        <f>COUNTIFS(BD_ini!$D$31:'BD_ini'!$D$230,AU31,BD_ini!AU$31:AU$230,$E33)</f>
        <v>0</v>
      </c>
      <c r="AV33" s="303">
        <f>COUNTIFS(BD_ini!$D$31:'BD_ini'!$D$230,AV31,BD_ini!AV$31:AV$230,$E33)</f>
        <v>0</v>
      </c>
      <c r="AW33" s="303">
        <f>COUNTIFS(BD_ini!$D$31:'BD_ini'!$D$230,AW31,BD_ini!AW$31:AW$230,$E33)</f>
        <v>0</v>
      </c>
      <c r="AX33" s="303">
        <f>COUNTIFS(BD_ini!$D$31:'BD_ini'!$D$230,AX31,BD_ini!AX$31:AX$230,$E33)</f>
        <v>0</v>
      </c>
      <c r="AY33" s="303">
        <f>COUNTIFS(BD_ini!$D$31:'BD_ini'!$D$230,AY31,BD_ini!AY$31:AY$230,$E33)</f>
        <v>0</v>
      </c>
      <c r="AZ33" s="303">
        <f>COUNTIFS(BD_ini!$D$31:'BD_ini'!$D$230,AZ31,BD_ini!AZ$31:AZ$230,$E33)</f>
        <v>0</v>
      </c>
      <c r="BA33" s="303">
        <f>COUNTIFS(BD_ini!$D$31:'BD_ini'!$D$230,BA31,BD_ini!BA$31:BA$230,$E33)</f>
        <v>0</v>
      </c>
      <c r="BB33" s="303">
        <f>COUNTIFS(BD_ini!$D$31:'BD_ini'!$D$230,BB31,BD_ini!BB$31:BB$230,$E33)</f>
        <v>0</v>
      </c>
      <c r="BC33" s="303">
        <f>COUNTIFS(BD_ini!$D$31:'BD_ini'!$D$230,BC31,BD_ini!BC$31:BC$230,$E33)</f>
        <v>0</v>
      </c>
      <c r="BD33" s="303">
        <f>COUNTIFS(BD_ini!$D$31:'BD_ini'!$D$230,BD31,BD_ini!BD$31:BD$230,$E33)</f>
        <v>0</v>
      </c>
      <c r="BE33" s="303">
        <f>COUNTIFS(BD_ini!$D$31:'BD_ini'!$D$230,BE31,BD_ini!BE$31:BE$230,$E33)</f>
        <v>0</v>
      </c>
      <c r="BF33" s="303">
        <f>COUNTIFS(BD_ini!$D$31:'BD_ini'!$D$230,BF31,BD_ini!BF$31:BF$230,$E33)</f>
        <v>0</v>
      </c>
      <c r="BG33" s="303">
        <f>COUNTIFS(BD_ini!$D$31:'BD_ini'!$D$230,BG31,BD_ini!BG$31:BG$230,$E33)</f>
        <v>0</v>
      </c>
      <c r="BH33" s="303">
        <f>COUNTIFS(BD_ini!$D$31:'BD_ini'!$D$230,BH31,BD_ini!BH$31:BH$230,$E33)</f>
        <v>0</v>
      </c>
      <c r="BI33" s="303">
        <f>COUNTIFS(BD_ini!$D$31:'BD_ini'!$D$230,BI31,BD_ini!BI$31:BI$230,$E33)</f>
        <v>0</v>
      </c>
      <c r="BJ33" s="303">
        <f>COUNTIFS(BD_ini!$D$31:'BD_ini'!$D$230,BJ31,BD_ini!BJ$31:BJ$230,$E33)</f>
        <v>0</v>
      </c>
      <c r="BK33" s="303">
        <f>COUNTIFS(BD_ini!$D$31:'BD_ini'!$D$230,BK31,BD_ini!BK$31:BK$230,$E33)</f>
        <v>0</v>
      </c>
      <c r="BL33" s="303">
        <f>COUNTIFS(BD_ini!$D$31:'BD_ini'!$D$230,BL31,BD_ini!BL$31:BL$230,$E33)</f>
        <v>0</v>
      </c>
      <c r="BM33" s="303">
        <f>COUNTIFS(BD_ini!$D$31:'BD_ini'!$D$230,BM31,BD_ini!BM$31:BM$230,$E33)</f>
        <v>0</v>
      </c>
      <c r="BN33" s="303">
        <f>COUNTIFS(BD_ini!$D$31:'BD_ini'!$D$230,BN31,BD_ini!BN$31:BN$230,$E33)</f>
        <v>0</v>
      </c>
      <c r="BO33" s="303">
        <f>COUNTIFS(BD_ini!$D$31:'BD_ini'!$D$230,BO31,BD_ini!BO$31:BO$230,$E33)</f>
        <v>0</v>
      </c>
      <c r="BP33" s="303">
        <f>COUNTIFS(BD_ini!$D$31:'BD_ini'!$D$230,BP31,BD_ini!BP$31:BP$230,$E33)</f>
        <v>0</v>
      </c>
      <c r="BQ33" s="303">
        <f>COUNTIFS(BD_ini!$D$31:'BD_ini'!$D$230,BQ31,BD_ini!BQ$31:BQ$230,$E33)</f>
        <v>0</v>
      </c>
      <c r="BR33" s="303">
        <f>COUNTIFS(BD_ini!$D$31:'BD_ini'!$D$230,BR31,BD_ini!BR$31:BR$230,$E33)</f>
        <v>0</v>
      </c>
      <c r="BS33" s="303">
        <f>COUNTIFS(BD_ini!$D$31:'BD_ini'!$D$230,BS31,BD_ini!BS$31:BS$230,$E33)</f>
        <v>0</v>
      </c>
      <c r="BT33" s="303">
        <f>COUNTIFS(BD_ini!$D$31:'BD_ini'!$D$230,BT31,BD_ini!BT$31:BT$230,$E33)</f>
        <v>0</v>
      </c>
      <c r="BU33" s="303">
        <f>COUNTIFS(BD_ini!$D$31:'BD_ini'!$D$230,BU31,BD_ini!BU$31:BU$230,$E33)</f>
        <v>0</v>
      </c>
      <c r="BV33" s="303">
        <f>COUNTIFS(BD_ini!$D$31:'BD_ini'!$D$230,BV31,BD_ini!BV$31:BV$230,$E33)</f>
        <v>0</v>
      </c>
      <c r="BW33" s="303">
        <f>COUNTIFS(BD_ini!$D$31:'BD_ini'!$D$230,BW31,BD_ini!BW$31:BW$230,$E33)</f>
        <v>0</v>
      </c>
      <c r="BX33" s="303">
        <f>COUNTIFS(BD_ini!$D$31:'BD_ini'!$D$230,BX31,BD_ini!BX$31:BX$230,$E33)</f>
        <v>0</v>
      </c>
      <c r="BY33" s="303">
        <f>COUNTIFS(BD_ini!$D$31:'BD_ini'!$D$230,BY31,BD_ini!BY$31:BY$230,$E33)</f>
        <v>0</v>
      </c>
      <c r="BZ33" s="303">
        <f>COUNTIFS(BD_ini!$D$31:'BD_ini'!$D$230,BZ31,BD_ini!BZ$31:BZ$230,$E33)</f>
        <v>0</v>
      </c>
      <c r="CA33" s="303">
        <f>COUNTIFS(BD_ini!$D$31:'BD_ini'!$D$230,CA31,BD_ini!CA$31:CA$230,$E33)</f>
        <v>0</v>
      </c>
      <c r="CB33" s="303">
        <f>COUNTIFS(BD_ini!$D$31:'BD_ini'!$D$230,CB31,BD_ini!CB$31:CB$230,$E33)</f>
        <v>0</v>
      </c>
      <c r="CC33" s="303">
        <f>COUNTIFS(BD_ini!$D$31:'BD_ini'!$D$230,CC31,BD_ini!CC$31:CC$230,$E33)</f>
        <v>0</v>
      </c>
      <c r="CD33" s="303">
        <f>COUNTIFS(BD_ini!$D$31:'BD_ini'!$D$230,CD31,BD_ini!CD$31:CD$230,$E33)</f>
        <v>0</v>
      </c>
      <c r="CE33" s="303">
        <f>COUNTIFS(BD_ini!$D$31:'BD_ini'!$D$230,CE31,BD_ini!CE$31:CE$230,$E33)</f>
        <v>0</v>
      </c>
      <c r="CF33" s="303">
        <f>COUNTIFS(BD_ini!$D$31:'BD_ini'!$D$230,CF31,BD_ini!CF$31:CF$230,$E33)</f>
        <v>0</v>
      </c>
      <c r="CG33" s="303">
        <f>COUNTIFS(BD_ini!$D$31:'BD_ini'!$D$230,CG31,BD_ini!CG$31:CG$230,$E33)</f>
        <v>0</v>
      </c>
      <c r="CH33" s="303">
        <f>COUNTIFS(BD_ini!$D$31:'BD_ini'!$D$230,CH31,BD_ini!CH$31:CH$230,$E33)</f>
        <v>0</v>
      </c>
      <c r="CI33" s="303">
        <f>COUNTIFS(BD_ini!$D$31:'BD_ini'!$D$230,CI31,BD_ini!CI$31:CI$230,$E33)</f>
        <v>0</v>
      </c>
      <c r="CJ33" s="303">
        <f>COUNTIFS(BD_ini!$D$31:'BD_ini'!$D$230,CJ31,BD_ini!CJ$31:CJ$230,$E33)</f>
        <v>0</v>
      </c>
      <c r="CK33" s="303">
        <f>COUNTIFS(BD_ini!$D$31:'BD_ini'!$D$230,CK31,BD_ini!CK$31:CK$230,$E33)</f>
        <v>0</v>
      </c>
      <c r="CL33" s="303">
        <f>COUNTIFS(BD_ini!$D$31:'BD_ini'!$D$230,CL31,BD_ini!CL$31:CL$230,$E33)</f>
        <v>0</v>
      </c>
      <c r="CM33" s="303">
        <f>COUNTIFS(BD_ini!$D$31:'BD_ini'!$D$230,CM31,BD_ini!CM$31:CM$230,$E33)</f>
        <v>0</v>
      </c>
      <c r="CN33" s="303">
        <f>COUNTIFS(BD_ini!$D$31:'BD_ini'!$D$230,CN31,BD_ini!CN$31:CN$230,$E33)</f>
        <v>0</v>
      </c>
      <c r="CO33" s="303">
        <f>COUNTIFS(BD_ini!$D$31:'BD_ini'!$D$230,CO31,BD_ini!CO$31:CO$230,$E33)</f>
        <v>0</v>
      </c>
      <c r="CP33" s="303">
        <f>COUNTIFS(BD_ini!$D$31:'BD_ini'!$D$230,CP31,BD_ini!CP$31:CP$230,$E33)</f>
        <v>0</v>
      </c>
      <c r="CQ33" s="303">
        <f>COUNTIFS(BD_ini!$D$31:'BD_ini'!$D$230,CQ31,BD_ini!CQ$31:CQ$230,$E33)</f>
        <v>0</v>
      </c>
      <c r="CR33" s="303">
        <f>COUNTIFS(BD_ini!$D$31:'BD_ini'!$D$230,CR31,BD_ini!CR$31:CR$230,$E33)</f>
        <v>0</v>
      </c>
      <c r="CS33" s="303">
        <f>COUNTIFS(BD_ini!$D$31:'BD_ini'!$D$230,CS31,BD_ini!CS$31:CS$230,$E33)</f>
        <v>0</v>
      </c>
      <c r="CT33" s="303">
        <f>COUNTIFS(BD_ini!$D$31:'BD_ini'!$D$230,CT31,BD_ini!CT$31:CT$230,$E33)</f>
        <v>0</v>
      </c>
      <c r="CU33" s="303">
        <f>COUNTIFS(BD_ini!$D$31:'BD_ini'!$D$230,CU31,BD_ini!CU$31:CU$230,$E33)</f>
        <v>0</v>
      </c>
      <c r="CV33" s="303">
        <f>COUNTIFS(BD_ini!$D$31:'BD_ini'!$D$230,CV31,BD_ini!CV$31:CV$230,$E33)</f>
        <v>0</v>
      </c>
      <c r="CW33" s="303">
        <f>COUNTIFS(BD_ini!$D$31:'BD_ini'!$D$230,CW31,BD_ini!CW$31:CW$230,$E33)</f>
        <v>0</v>
      </c>
      <c r="CX33" s="303">
        <f>COUNTIFS(BD_ini!$D$31:'BD_ini'!$D$230,CX31,BD_ini!CX$31:CX$230,$E33)</f>
        <v>0</v>
      </c>
      <c r="CY33" s="303">
        <f>COUNTIFS(BD_ini!$D$31:'BD_ini'!$D$230,CY31,BD_ini!CY$31:CY$230,$E33)</f>
        <v>0</v>
      </c>
      <c r="CZ33" s="303">
        <f>COUNTIFS(BD_ini!$D$31:'BD_ini'!$D$230,CZ31,BD_ini!CZ$31:CZ$230,$E33)</f>
        <v>0</v>
      </c>
      <c r="DA33" s="303">
        <f>COUNTIFS(BD_ini!$D$31:'BD_ini'!$D$230,DA31,BD_ini!DA$31:DA$230,$E33)</f>
        <v>0</v>
      </c>
      <c r="DB33" s="303">
        <f>COUNTIFS(BD_ini!$D$31:'BD_ini'!$D$230,DB31,BD_ini!DB$31:DB$230,$E33)</f>
        <v>0</v>
      </c>
      <c r="DC33" s="303">
        <f>COUNTIFS(BD_ini!$D$31:'BD_ini'!$D$230,DC31,BD_ini!DC$31:DC$230,$E33)</f>
        <v>0</v>
      </c>
      <c r="DD33" s="225"/>
    </row>
    <row r="34" spans="1:108">
      <c r="A34" s="92">
        <v>2004</v>
      </c>
      <c r="B34" s="92"/>
      <c r="C34" s="92"/>
      <c r="D34" s="296" t="s">
        <v>1102</v>
      </c>
      <c r="E34" s="91" t="s">
        <v>1102</v>
      </c>
      <c r="F34" s="91"/>
      <c r="G34" s="93"/>
      <c r="H34" s="303">
        <f>COUNTIFS(BD_ini!$D$31:'BD_ini'!$D$230,H31,BD_ini!H$31:H$230,$E34)</f>
        <v>5</v>
      </c>
      <c r="I34" s="303">
        <f>COUNTIFS(BD_ini!$D$31:'BD_ini'!$D$230,I31,BD_ini!I$31:I$230,$E34)</f>
        <v>8</v>
      </c>
      <c r="J34" s="303">
        <f>COUNTIFS(BD_ini!$D$31:'BD_ini'!$D$230,J31,BD_ini!J$31:J$230,$E34)</f>
        <v>15</v>
      </c>
      <c r="K34" s="303">
        <f>COUNTIFS(BD_ini!$D$31:'BD_ini'!$D$230,K31,BD_ini!K$31:K$230,$E34)</f>
        <v>9</v>
      </c>
      <c r="L34" s="303">
        <f>COUNTIFS(BD_ini!$D$31:'BD_ini'!$D$230,L31,BD_ini!L$31:L$230,$E34)</f>
        <v>5</v>
      </c>
      <c r="M34" s="303">
        <f>COUNTIFS(BD_ini!$D$31:'BD_ini'!$D$230,M31,BD_ini!M$31:M$230,$E34)</f>
        <v>5</v>
      </c>
      <c r="N34" s="303">
        <f>COUNTIFS(BD_ini!$D$31:'BD_ini'!$D$230,N31,BD_ini!N$31:N$230,$E34)</f>
        <v>15</v>
      </c>
      <c r="O34" s="303">
        <f>COUNTIFS(BD_ini!$D$31:'BD_ini'!$D$230,O31,BD_ini!O$31:O$230,$E34)</f>
        <v>12</v>
      </c>
      <c r="P34" s="303">
        <f>COUNTIFS(BD_ini!$D$31:'BD_ini'!$D$230,P31,BD_ini!P$31:P$230,$E34)</f>
        <v>5</v>
      </c>
      <c r="Q34" s="303">
        <f>COUNTIFS(BD_ini!$D$31:'BD_ini'!$D$230,Q31,BD_ini!Q$31:Q$230,$E34)</f>
        <v>26</v>
      </c>
      <c r="R34" s="303">
        <f>COUNTIFS(BD_ini!$D$31:'BD_ini'!$D$230,R31,BD_ini!R$31:R$230,$E34)</f>
        <v>16</v>
      </c>
      <c r="S34" s="303">
        <f>COUNTIFS(BD_ini!$D$31:'BD_ini'!$D$230,S31,BD_ini!S$31:S$230,$E34)</f>
        <v>20</v>
      </c>
      <c r="T34" s="303">
        <f>COUNTIFS(BD_ini!$D$31:'BD_ini'!$D$230,T31,BD_ini!T$31:T$230,$E34)</f>
        <v>8</v>
      </c>
      <c r="U34" s="303">
        <f>COUNTIFS(BD_ini!$D$31:'BD_ini'!$D$230,U31,BD_ini!U$31:U$230,$E34)</f>
        <v>5</v>
      </c>
      <c r="V34" s="303">
        <f>COUNTIFS(BD_ini!$D$31:'BD_ini'!$D$230,V31,BD_ini!V$31:V$230,$E34)</f>
        <v>11</v>
      </c>
      <c r="W34" s="303">
        <f>COUNTIFS(BD_ini!$D$31:'BD_ini'!$D$230,W31,BD_ini!W$31:W$230,$E34)</f>
        <v>7</v>
      </c>
      <c r="X34" s="303">
        <f>COUNTIFS(BD_ini!$D$31:'BD_ini'!$D$230,X31,BD_ini!X$31:X$230,$E34)</f>
        <v>1</v>
      </c>
      <c r="Y34" s="303">
        <f>COUNTIFS(BD_ini!$D$31:'BD_ini'!$D$230,Y31,BD_ini!Y$31:Y$230,$E34)</f>
        <v>11</v>
      </c>
      <c r="Z34" s="303">
        <f>COUNTIFS(BD_ini!$D$31:'BD_ini'!$D$230,Z31,BD_ini!Z$31:Z$230,$E34)</f>
        <v>7</v>
      </c>
      <c r="AA34" s="303">
        <f>COUNTIFS(BD_ini!$D$31:'BD_ini'!$D$230,AA31,BD_ini!AA$31:AA$230,$E34)</f>
        <v>1</v>
      </c>
      <c r="AB34" s="303">
        <f>COUNTIFS(BD_ini!$D$31:'BD_ini'!$D$230,AB31,BD_ini!AB$31:AB$230,$E34)</f>
        <v>0</v>
      </c>
      <c r="AC34" s="303">
        <f>COUNTIFS(BD_ini!$D$31:'BD_ini'!$D$230,AC31,BD_ini!AC$31:AC$230,$E34)</f>
        <v>0</v>
      </c>
      <c r="AD34" s="303">
        <f>COUNTIFS(BD_ini!$D$31:'BD_ini'!$D$230,AD31,BD_ini!AD$31:AD$230,$E34)</f>
        <v>0</v>
      </c>
      <c r="AE34" s="303">
        <f>COUNTIFS(BD_ini!$D$31:'BD_ini'!$D$230,AE31,BD_ini!AE$31:AE$230,$E34)</f>
        <v>0</v>
      </c>
      <c r="AF34" s="303">
        <f>COUNTIFS(BD_ini!$D$31:'BD_ini'!$D$230,AF31,BD_ini!AF$31:AF$230,$E34)</f>
        <v>0</v>
      </c>
      <c r="AG34" s="303">
        <f>COUNTIFS(BD_ini!$D$31:'BD_ini'!$D$230,AG31,BD_ini!AG$31:AG$230,$E34)</f>
        <v>0</v>
      </c>
      <c r="AH34" s="303">
        <f>COUNTIFS(BD_ini!$D$31:'BD_ini'!$D$230,AH31,BD_ini!AH$31:AH$230,$E34)</f>
        <v>0</v>
      </c>
      <c r="AI34" s="303">
        <f>COUNTIFS(BD_ini!$D$31:'BD_ini'!$D$230,AI31,BD_ini!AI$31:AI$230,$E34)</f>
        <v>0</v>
      </c>
      <c r="AJ34" s="303">
        <f>COUNTIFS(BD_ini!$D$31:'BD_ini'!$D$230,AJ31,BD_ini!AJ$31:AJ$230,$E34)</f>
        <v>0</v>
      </c>
      <c r="AK34" s="303">
        <f>COUNTIFS(BD_ini!$D$31:'BD_ini'!$D$230,AK31,BD_ini!AK$31:AK$230,$E34)</f>
        <v>0</v>
      </c>
      <c r="AL34" s="303">
        <f>COUNTIFS(BD_ini!$D$31:'BD_ini'!$D$230,AL31,BD_ini!AL$31:AL$230,$E34)</f>
        <v>0</v>
      </c>
      <c r="AM34" s="303">
        <f>COUNTIFS(BD_ini!$D$31:'BD_ini'!$D$230,AM31,BD_ini!AM$31:AM$230,$E34)</f>
        <v>0</v>
      </c>
      <c r="AN34" s="303">
        <f>COUNTIFS(BD_ini!$D$31:'BD_ini'!$D$230,AN31,BD_ini!AN$31:AN$230,$E34)</f>
        <v>0</v>
      </c>
      <c r="AO34" s="303">
        <f>COUNTIFS(BD_ini!$D$31:'BD_ini'!$D$230,AO31,BD_ini!AO$31:AO$230,$E34)</f>
        <v>0</v>
      </c>
      <c r="AP34" s="303">
        <f>COUNTIFS(BD_ini!$D$31:'BD_ini'!$D$230,AP31,BD_ini!AP$31:AP$230,$E34)</f>
        <v>0</v>
      </c>
      <c r="AQ34" s="303">
        <f>COUNTIFS(BD_ini!$D$31:'BD_ini'!$D$230,AQ31,BD_ini!AQ$31:AQ$230,$E34)</f>
        <v>0</v>
      </c>
      <c r="AR34" s="303">
        <f>COUNTIFS(BD_ini!$D$31:'BD_ini'!$D$230,AR31,BD_ini!AR$31:AR$230,$E34)</f>
        <v>0</v>
      </c>
      <c r="AS34" s="303">
        <f>COUNTIFS(BD_ini!$D$31:'BD_ini'!$D$230,AS31,BD_ini!AS$31:AS$230,$E34)</f>
        <v>0</v>
      </c>
      <c r="AT34" s="303">
        <f>COUNTIFS(BD_ini!$D$31:'BD_ini'!$D$230,AT31,BD_ini!AT$31:AT$230,$E34)</f>
        <v>0</v>
      </c>
      <c r="AU34" s="303">
        <f>COUNTIFS(BD_ini!$D$31:'BD_ini'!$D$230,AU31,BD_ini!AU$31:AU$230,$E34)</f>
        <v>0</v>
      </c>
      <c r="AV34" s="303">
        <f>COUNTIFS(BD_ini!$D$31:'BD_ini'!$D$230,AV31,BD_ini!AV$31:AV$230,$E34)</f>
        <v>0</v>
      </c>
      <c r="AW34" s="303">
        <f>COUNTIFS(BD_ini!$D$31:'BD_ini'!$D$230,AW31,BD_ini!AW$31:AW$230,$E34)</f>
        <v>0</v>
      </c>
      <c r="AX34" s="303">
        <f>COUNTIFS(BD_ini!$D$31:'BD_ini'!$D$230,AX31,BD_ini!AX$31:AX$230,$E34)</f>
        <v>0</v>
      </c>
      <c r="AY34" s="303">
        <f>COUNTIFS(BD_ini!$D$31:'BD_ini'!$D$230,AY31,BD_ini!AY$31:AY$230,$E34)</f>
        <v>0</v>
      </c>
      <c r="AZ34" s="303">
        <f>COUNTIFS(BD_ini!$D$31:'BD_ini'!$D$230,AZ31,BD_ini!AZ$31:AZ$230,$E34)</f>
        <v>0</v>
      </c>
      <c r="BA34" s="303">
        <f>COUNTIFS(BD_ini!$D$31:'BD_ini'!$D$230,BA31,BD_ini!BA$31:BA$230,$E34)</f>
        <v>0</v>
      </c>
      <c r="BB34" s="303">
        <f>COUNTIFS(BD_ini!$D$31:'BD_ini'!$D$230,BB31,BD_ini!BB$31:BB$230,$E34)</f>
        <v>0</v>
      </c>
      <c r="BC34" s="303">
        <f>COUNTIFS(BD_ini!$D$31:'BD_ini'!$D$230,BC31,BD_ini!BC$31:BC$230,$E34)</f>
        <v>0</v>
      </c>
      <c r="BD34" s="303">
        <f>COUNTIFS(BD_ini!$D$31:'BD_ini'!$D$230,BD31,BD_ini!BD$31:BD$230,$E34)</f>
        <v>0</v>
      </c>
      <c r="BE34" s="303">
        <f>COUNTIFS(BD_ini!$D$31:'BD_ini'!$D$230,BE31,BD_ini!BE$31:BE$230,$E34)</f>
        <v>0</v>
      </c>
      <c r="BF34" s="303">
        <f>COUNTIFS(BD_ini!$D$31:'BD_ini'!$D$230,BF31,BD_ini!BF$31:BF$230,$E34)</f>
        <v>0</v>
      </c>
      <c r="BG34" s="303">
        <f>COUNTIFS(BD_ini!$D$31:'BD_ini'!$D$230,BG31,BD_ini!BG$31:BG$230,$E34)</f>
        <v>0</v>
      </c>
      <c r="BH34" s="303">
        <f>COUNTIFS(BD_ini!$D$31:'BD_ini'!$D$230,BH31,BD_ini!BH$31:BH$230,$E34)</f>
        <v>0</v>
      </c>
      <c r="BI34" s="303">
        <f>COUNTIFS(BD_ini!$D$31:'BD_ini'!$D$230,BI31,BD_ini!BI$31:BI$230,$E34)</f>
        <v>0</v>
      </c>
      <c r="BJ34" s="303">
        <f>COUNTIFS(BD_ini!$D$31:'BD_ini'!$D$230,BJ31,BD_ini!BJ$31:BJ$230,$E34)</f>
        <v>0</v>
      </c>
      <c r="BK34" s="303">
        <f>COUNTIFS(BD_ini!$D$31:'BD_ini'!$D$230,BK31,BD_ini!BK$31:BK$230,$E34)</f>
        <v>0</v>
      </c>
      <c r="BL34" s="303">
        <f>COUNTIFS(BD_ini!$D$31:'BD_ini'!$D$230,BL31,BD_ini!BL$31:BL$230,$E34)</f>
        <v>0</v>
      </c>
      <c r="BM34" s="303">
        <f>COUNTIFS(BD_ini!$D$31:'BD_ini'!$D$230,BM31,BD_ini!BM$31:BM$230,$E34)</f>
        <v>0</v>
      </c>
      <c r="BN34" s="303">
        <f>COUNTIFS(BD_ini!$D$31:'BD_ini'!$D$230,BN31,BD_ini!BN$31:BN$230,$E34)</f>
        <v>0</v>
      </c>
      <c r="BO34" s="303">
        <f>COUNTIFS(BD_ini!$D$31:'BD_ini'!$D$230,BO31,BD_ini!BO$31:BO$230,$E34)</f>
        <v>0</v>
      </c>
      <c r="BP34" s="303">
        <f>COUNTIFS(BD_ini!$D$31:'BD_ini'!$D$230,BP31,BD_ini!BP$31:BP$230,$E34)</f>
        <v>0</v>
      </c>
      <c r="BQ34" s="303">
        <f>COUNTIFS(BD_ini!$D$31:'BD_ini'!$D$230,BQ31,BD_ini!BQ$31:BQ$230,$E34)</f>
        <v>0</v>
      </c>
      <c r="BR34" s="303">
        <f>COUNTIFS(BD_ini!$D$31:'BD_ini'!$D$230,BR31,BD_ini!BR$31:BR$230,$E34)</f>
        <v>0</v>
      </c>
      <c r="BS34" s="303">
        <f>COUNTIFS(BD_ini!$D$31:'BD_ini'!$D$230,BS31,BD_ini!BS$31:BS$230,$E34)</f>
        <v>0</v>
      </c>
      <c r="BT34" s="303">
        <f>COUNTIFS(BD_ini!$D$31:'BD_ini'!$D$230,BT31,BD_ini!BT$31:BT$230,$E34)</f>
        <v>0</v>
      </c>
      <c r="BU34" s="303">
        <f>COUNTIFS(BD_ini!$D$31:'BD_ini'!$D$230,BU31,BD_ini!BU$31:BU$230,$E34)</f>
        <v>0</v>
      </c>
      <c r="BV34" s="303">
        <f>COUNTIFS(BD_ini!$D$31:'BD_ini'!$D$230,BV31,BD_ini!BV$31:BV$230,$E34)</f>
        <v>0</v>
      </c>
      <c r="BW34" s="303">
        <f>COUNTIFS(BD_ini!$D$31:'BD_ini'!$D$230,BW31,BD_ini!BW$31:BW$230,$E34)</f>
        <v>0</v>
      </c>
      <c r="BX34" s="303">
        <f>COUNTIFS(BD_ini!$D$31:'BD_ini'!$D$230,BX31,BD_ini!BX$31:BX$230,$E34)</f>
        <v>0</v>
      </c>
      <c r="BY34" s="303">
        <f>COUNTIFS(BD_ini!$D$31:'BD_ini'!$D$230,BY31,BD_ini!BY$31:BY$230,$E34)</f>
        <v>0</v>
      </c>
      <c r="BZ34" s="303">
        <f>COUNTIFS(BD_ini!$D$31:'BD_ini'!$D$230,BZ31,BD_ini!BZ$31:BZ$230,$E34)</f>
        <v>0</v>
      </c>
      <c r="CA34" s="303">
        <f>COUNTIFS(BD_ini!$D$31:'BD_ini'!$D$230,CA31,BD_ini!CA$31:CA$230,$E34)</f>
        <v>0</v>
      </c>
      <c r="CB34" s="303">
        <f>COUNTIFS(BD_ini!$D$31:'BD_ini'!$D$230,CB31,BD_ini!CB$31:CB$230,$E34)</f>
        <v>0</v>
      </c>
      <c r="CC34" s="303">
        <f>COUNTIFS(BD_ini!$D$31:'BD_ini'!$D$230,CC31,BD_ini!CC$31:CC$230,$E34)</f>
        <v>0</v>
      </c>
      <c r="CD34" s="303">
        <f>COUNTIFS(BD_ini!$D$31:'BD_ini'!$D$230,CD31,BD_ini!CD$31:CD$230,$E34)</f>
        <v>0</v>
      </c>
      <c r="CE34" s="303">
        <f>COUNTIFS(BD_ini!$D$31:'BD_ini'!$D$230,CE31,BD_ini!CE$31:CE$230,$E34)</f>
        <v>0</v>
      </c>
      <c r="CF34" s="303">
        <f>COUNTIFS(BD_ini!$D$31:'BD_ini'!$D$230,CF31,BD_ini!CF$31:CF$230,$E34)</f>
        <v>0</v>
      </c>
      <c r="CG34" s="303">
        <f>COUNTIFS(BD_ini!$D$31:'BD_ini'!$D$230,CG31,BD_ini!CG$31:CG$230,$E34)</f>
        <v>0</v>
      </c>
      <c r="CH34" s="303">
        <f>COUNTIFS(BD_ini!$D$31:'BD_ini'!$D$230,CH31,BD_ini!CH$31:CH$230,$E34)</f>
        <v>0</v>
      </c>
      <c r="CI34" s="303">
        <f>COUNTIFS(BD_ini!$D$31:'BD_ini'!$D$230,CI31,BD_ini!CI$31:CI$230,$E34)</f>
        <v>0</v>
      </c>
      <c r="CJ34" s="303">
        <f>COUNTIFS(BD_ini!$D$31:'BD_ini'!$D$230,CJ31,BD_ini!CJ$31:CJ$230,$E34)</f>
        <v>0</v>
      </c>
      <c r="CK34" s="303">
        <f>COUNTIFS(BD_ini!$D$31:'BD_ini'!$D$230,CK31,BD_ini!CK$31:CK$230,$E34)</f>
        <v>0</v>
      </c>
      <c r="CL34" s="303">
        <f>COUNTIFS(BD_ini!$D$31:'BD_ini'!$D$230,CL31,BD_ini!CL$31:CL$230,$E34)</f>
        <v>0</v>
      </c>
      <c r="CM34" s="303">
        <f>COUNTIFS(BD_ini!$D$31:'BD_ini'!$D$230,CM31,BD_ini!CM$31:CM$230,$E34)</f>
        <v>0</v>
      </c>
      <c r="CN34" s="303">
        <f>COUNTIFS(BD_ini!$D$31:'BD_ini'!$D$230,CN31,BD_ini!CN$31:CN$230,$E34)</f>
        <v>0</v>
      </c>
      <c r="CO34" s="303">
        <f>COUNTIFS(BD_ini!$D$31:'BD_ini'!$D$230,CO31,BD_ini!CO$31:CO$230,$E34)</f>
        <v>0</v>
      </c>
      <c r="CP34" s="303">
        <f>COUNTIFS(BD_ini!$D$31:'BD_ini'!$D$230,CP31,BD_ini!CP$31:CP$230,$E34)</f>
        <v>0</v>
      </c>
      <c r="CQ34" s="303">
        <f>COUNTIFS(BD_ini!$D$31:'BD_ini'!$D$230,CQ31,BD_ini!CQ$31:CQ$230,$E34)</f>
        <v>0</v>
      </c>
      <c r="CR34" s="303">
        <f>COUNTIFS(BD_ini!$D$31:'BD_ini'!$D$230,CR31,BD_ini!CR$31:CR$230,$E34)</f>
        <v>0</v>
      </c>
      <c r="CS34" s="303">
        <f>COUNTIFS(BD_ini!$D$31:'BD_ini'!$D$230,CS31,BD_ini!CS$31:CS$230,$E34)</f>
        <v>0</v>
      </c>
      <c r="CT34" s="303">
        <f>COUNTIFS(BD_ini!$D$31:'BD_ini'!$D$230,CT31,BD_ini!CT$31:CT$230,$E34)</f>
        <v>0</v>
      </c>
      <c r="CU34" s="303">
        <f>COUNTIFS(BD_ini!$D$31:'BD_ini'!$D$230,CU31,BD_ini!CU$31:CU$230,$E34)</f>
        <v>0</v>
      </c>
      <c r="CV34" s="303">
        <f>COUNTIFS(BD_ini!$D$31:'BD_ini'!$D$230,CV31,BD_ini!CV$31:CV$230,$E34)</f>
        <v>0</v>
      </c>
      <c r="CW34" s="303">
        <f>COUNTIFS(BD_ini!$D$31:'BD_ini'!$D$230,CW31,BD_ini!CW$31:CW$230,$E34)</f>
        <v>0</v>
      </c>
      <c r="CX34" s="303">
        <f>COUNTIFS(BD_ini!$D$31:'BD_ini'!$D$230,CX31,BD_ini!CX$31:CX$230,$E34)</f>
        <v>0</v>
      </c>
      <c r="CY34" s="303">
        <f>COUNTIFS(BD_ini!$D$31:'BD_ini'!$D$230,CY31,BD_ini!CY$31:CY$230,$E34)</f>
        <v>0</v>
      </c>
      <c r="CZ34" s="303">
        <f>COUNTIFS(BD_ini!$D$31:'BD_ini'!$D$230,CZ31,BD_ini!CZ$31:CZ$230,$E34)</f>
        <v>0</v>
      </c>
      <c r="DA34" s="303">
        <f>COUNTIFS(BD_ini!$D$31:'BD_ini'!$D$230,DA31,BD_ini!DA$31:DA$230,$E34)</f>
        <v>0</v>
      </c>
      <c r="DB34" s="303">
        <f>COUNTIFS(BD_ini!$D$31:'BD_ini'!$D$230,DB31,BD_ini!DB$31:DB$230,$E34)</f>
        <v>0</v>
      </c>
      <c r="DC34" s="303">
        <f>COUNTIFS(BD_ini!$D$31:'BD_ini'!$D$230,DC31,BD_ini!DC$31:DC$230,$E34)</f>
        <v>0</v>
      </c>
      <c r="DD34" s="225"/>
    </row>
    <row r="35" spans="1:108">
      <c r="A35" s="92">
        <v>2005</v>
      </c>
      <c r="B35" s="92"/>
      <c r="C35" s="92"/>
      <c r="D35" s="296" t="s">
        <v>1203</v>
      </c>
      <c r="E35" s="91" t="s">
        <v>1203</v>
      </c>
      <c r="F35" s="91"/>
      <c r="G35" s="93"/>
      <c r="H35" s="303">
        <f>COUNTIFS(BD_ini!$D$31:'BD_ini'!$D$230,H31,BD_ini!H$31:H$230,$E35)</f>
        <v>0</v>
      </c>
      <c r="I35" s="303">
        <f>COUNTIFS(BD_ini!$D$31:'BD_ini'!$D$230,I31,BD_ini!I$31:I$230,$E35)</f>
        <v>0</v>
      </c>
      <c r="J35" s="303">
        <f>COUNTIFS(BD_ini!$D$31:'BD_ini'!$D$230,J31,BD_ini!J$31:J$230,$E35)</f>
        <v>0</v>
      </c>
      <c r="K35" s="303">
        <f>COUNTIFS(BD_ini!$D$31:'BD_ini'!$D$230,K31,BD_ini!K$31:K$230,$E35)</f>
        <v>3</v>
      </c>
      <c r="L35" s="303">
        <f>COUNTIFS(BD_ini!$D$31:'BD_ini'!$D$230,L31,BD_ini!L$31:L$230,$E35)</f>
        <v>0</v>
      </c>
      <c r="M35" s="303">
        <f>COUNTIFS(BD_ini!$D$31:'BD_ini'!$D$230,M31,BD_ini!M$31:M$230,$E35)</f>
        <v>3</v>
      </c>
      <c r="N35" s="303">
        <f>COUNTIFS(BD_ini!$D$31:'BD_ini'!$D$230,N31,BD_ini!N$31:N$230,$E35)</f>
        <v>0</v>
      </c>
      <c r="O35" s="303">
        <f>COUNTIFS(BD_ini!$D$31:'BD_ini'!$D$230,O31,BD_ini!O$31:O$230,$E35)</f>
        <v>0</v>
      </c>
      <c r="P35" s="303">
        <f>COUNTIFS(BD_ini!$D$31:'BD_ini'!$D$230,P31,BD_ini!P$31:P$230,$E35)</f>
        <v>1</v>
      </c>
      <c r="Q35" s="303">
        <f>COUNTIFS(BD_ini!$D$31:'BD_ini'!$D$230,Q31,BD_ini!Q$31:Q$230,$E35)</f>
        <v>0</v>
      </c>
      <c r="R35" s="303">
        <f>COUNTIFS(BD_ini!$D$31:'BD_ini'!$D$230,R31,BD_ini!R$31:R$230,$E35)</f>
        <v>0</v>
      </c>
      <c r="S35" s="303">
        <f>COUNTIFS(BD_ini!$D$31:'BD_ini'!$D$230,S31,BD_ini!S$31:S$230,$E35)</f>
        <v>2</v>
      </c>
      <c r="T35" s="303">
        <f>COUNTIFS(BD_ini!$D$31:'BD_ini'!$D$230,T31,BD_ini!T$31:T$230,$E35)</f>
        <v>0</v>
      </c>
      <c r="U35" s="303">
        <f>COUNTIFS(BD_ini!$D$31:'BD_ini'!$D$230,U31,BD_ini!U$31:U$230,$E35)</f>
        <v>0</v>
      </c>
      <c r="V35" s="303">
        <f>COUNTIFS(BD_ini!$D$31:'BD_ini'!$D$230,V31,BD_ini!V$31:V$230,$E35)</f>
        <v>0</v>
      </c>
      <c r="W35" s="303">
        <f>COUNTIFS(BD_ini!$D$31:'BD_ini'!$D$230,W31,BD_ini!W$31:W$230,$E35)</f>
        <v>2</v>
      </c>
      <c r="X35" s="303">
        <f>COUNTIFS(BD_ini!$D$31:'BD_ini'!$D$230,X31,BD_ini!X$31:X$230,$E35)</f>
        <v>5</v>
      </c>
      <c r="Y35" s="303">
        <f>COUNTIFS(BD_ini!$D$31:'BD_ini'!$D$230,Y31,BD_ini!Y$31:Y$230,$E35)</f>
        <v>0</v>
      </c>
      <c r="Z35" s="303">
        <f>COUNTIFS(BD_ini!$D$31:'BD_ini'!$D$230,Z31,BD_ini!Z$31:Z$230,$E35)</f>
        <v>2</v>
      </c>
      <c r="AA35" s="303">
        <f>COUNTIFS(BD_ini!$D$31:'BD_ini'!$D$230,AA31,BD_ini!AA$31:AA$230,$E35)</f>
        <v>5</v>
      </c>
      <c r="AB35" s="303">
        <f>COUNTIFS(BD_ini!$D$31:'BD_ini'!$D$230,AB31,BD_ini!AB$31:AB$230,$E35)</f>
        <v>0</v>
      </c>
      <c r="AC35" s="303">
        <f>COUNTIFS(BD_ini!$D$31:'BD_ini'!$D$230,AC31,BD_ini!AC$31:AC$230,$E35)</f>
        <v>0</v>
      </c>
      <c r="AD35" s="303">
        <f>COUNTIFS(BD_ini!$D$31:'BD_ini'!$D$230,AD31,BD_ini!AD$31:AD$230,$E35)</f>
        <v>0</v>
      </c>
      <c r="AE35" s="303">
        <f>COUNTIFS(BD_ini!$D$31:'BD_ini'!$D$230,AE31,BD_ini!AE$31:AE$230,$E35)</f>
        <v>0</v>
      </c>
      <c r="AF35" s="303">
        <f>COUNTIFS(BD_ini!$D$31:'BD_ini'!$D$230,AF31,BD_ini!AF$31:AF$230,$E35)</f>
        <v>0</v>
      </c>
      <c r="AG35" s="303">
        <f>COUNTIFS(BD_ini!$D$31:'BD_ini'!$D$230,AG31,BD_ini!AG$31:AG$230,$E35)</f>
        <v>0</v>
      </c>
      <c r="AH35" s="303">
        <f>COUNTIFS(BD_ini!$D$31:'BD_ini'!$D$230,AH31,BD_ini!AH$31:AH$230,$E35)</f>
        <v>0</v>
      </c>
      <c r="AI35" s="303">
        <f>COUNTIFS(BD_ini!$D$31:'BD_ini'!$D$230,AI31,BD_ini!AI$31:AI$230,$E35)</f>
        <v>0</v>
      </c>
      <c r="AJ35" s="303">
        <f>COUNTIFS(BD_ini!$D$31:'BD_ini'!$D$230,AJ31,BD_ini!AJ$31:AJ$230,$E35)</f>
        <v>0</v>
      </c>
      <c r="AK35" s="303">
        <f>COUNTIFS(BD_ini!$D$31:'BD_ini'!$D$230,AK31,BD_ini!AK$31:AK$230,$E35)</f>
        <v>0</v>
      </c>
      <c r="AL35" s="303">
        <f>COUNTIFS(BD_ini!$D$31:'BD_ini'!$D$230,AL31,BD_ini!AL$31:AL$230,$E35)</f>
        <v>0</v>
      </c>
      <c r="AM35" s="303">
        <f>COUNTIFS(BD_ini!$D$31:'BD_ini'!$D$230,AM31,BD_ini!AM$31:AM$230,$E35)</f>
        <v>0</v>
      </c>
      <c r="AN35" s="303">
        <f>COUNTIFS(BD_ini!$D$31:'BD_ini'!$D$230,AN31,BD_ini!AN$31:AN$230,$E35)</f>
        <v>0</v>
      </c>
      <c r="AO35" s="303">
        <f>COUNTIFS(BD_ini!$D$31:'BD_ini'!$D$230,AO31,BD_ini!AO$31:AO$230,$E35)</f>
        <v>0</v>
      </c>
      <c r="AP35" s="303">
        <f>COUNTIFS(BD_ini!$D$31:'BD_ini'!$D$230,AP31,BD_ini!AP$31:AP$230,$E35)</f>
        <v>0</v>
      </c>
      <c r="AQ35" s="303">
        <f>COUNTIFS(BD_ini!$D$31:'BD_ini'!$D$230,AQ31,BD_ini!AQ$31:AQ$230,$E35)</f>
        <v>0</v>
      </c>
      <c r="AR35" s="303">
        <f>COUNTIFS(BD_ini!$D$31:'BD_ini'!$D$230,AR31,BD_ini!AR$31:AR$230,$E35)</f>
        <v>0</v>
      </c>
      <c r="AS35" s="303">
        <f>COUNTIFS(BD_ini!$D$31:'BD_ini'!$D$230,AS31,BD_ini!AS$31:AS$230,$E35)</f>
        <v>0</v>
      </c>
      <c r="AT35" s="303">
        <f>COUNTIFS(BD_ini!$D$31:'BD_ini'!$D$230,AT31,BD_ini!AT$31:AT$230,$E35)</f>
        <v>0</v>
      </c>
      <c r="AU35" s="303">
        <f>COUNTIFS(BD_ini!$D$31:'BD_ini'!$D$230,AU31,BD_ini!AU$31:AU$230,$E35)</f>
        <v>0</v>
      </c>
      <c r="AV35" s="303">
        <f>COUNTIFS(BD_ini!$D$31:'BD_ini'!$D$230,AV31,BD_ini!AV$31:AV$230,$E35)</f>
        <v>0</v>
      </c>
      <c r="AW35" s="303">
        <f>COUNTIFS(BD_ini!$D$31:'BD_ini'!$D$230,AW31,BD_ini!AW$31:AW$230,$E35)</f>
        <v>0</v>
      </c>
      <c r="AX35" s="303">
        <f>COUNTIFS(BD_ini!$D$31:'BD_ini'!$D$230,AX31,BD_ini!AX$31:AX$230,$E35)</f>
        <v>0</v>
      </c>
      <c r="AY35" s="303">
        <f>COUNTIFS(BD_ini!$D$31:'BD_ini'!$D$230,AY31,BD_ini!AY$31:AY$230,$E35)</f>
        <v>0</v>
      </c>
      <c r="AZ35" s="303">
        <f>COUNTIFS(BD_ini!$D$31:'BD_ini'!$D$230,AZ31,BD_ini!AZ$31:AZ$230,$E35)</f>
        <v>0</v>
      </c>
      <c r="BA35" s="303">
        <f>COUNTIFS(BD_ini!$D$31:'BD_ini'!$D$230,BA31,BD_ini!BA$31:BA$230,$E35)</f>
        <v>0</v>
      </c>
      <c r="BB35" s="303">
        <f>COUNTIFS(BD_ini!$D$31:'BD_ini'!$D$230,BB31,BD_ini!BB$31:BB$230,$E35)</f>
        <v>0</v>
      </c>
      <c r="BC35" s="303">
        <f>COUNTIFS(BD_ini!$D$31:'BD_ini'!$D$230,BC31,BD_ini!BC$31:BC$230,$E35)</f>
        <v>0</v>
      </c>
      <c r="BD35" s="303">
        <f>COUNTIFS(BD_ini!$D$31:'BD_ini'!$D$230,BD31,BD_ini!BD$31:BD$230,$E35)</f>
        <v>0</v>
      </c>
      <c r="BE35" s="303">
        <f>COUNTIFS(BD_ini!$D$31:'BD_ini'!$D$230,BE31,BD_ini!BE$31:BE$230,$E35)</f>
        <v>0</v>
      </c>
      <c r="BF35" s="303">
        <f>COUNTIFS(BD_ini!$D$31:'BD_ini'!$D$230,BF31,BD_ini!BF$31:BF$230,$E35)</f>
        <v>0</v>
      </c>
      <c r="BG35" s="303">
        <f>COUNTIFS(BD_ini!$D$31:'BD_ini'!$D$230,BG31,BD_ini!BG$31:BG$230,$E35)</f>
        <v>0</v>
      </c>
      <c r="BH35" s="303">
        <f>COUNTIFS(BD_ini!$D$31:'BD_ini'!$D$230,BH31,BD_ini!BH$31:BH$230,$E35)</f>
        <v>0</v>
      </c>
      <c r="BI35" s="303">
        <f>COUNTIFS(BD_ini!$D$31:'BD_ini'!$D$230,BI31,BD_ini!BI$31:BI$230,$E35)</f>
        <v>0</v>
      </c>
      <c r="BJ35" s="303">
        <f>COUNTIFS(BD_ini!$D$31:'BD_ini'!$D$230,BJ31,BD_ini!BJ$31:BJ$230,$E35)</f>
        <v>0</v>
      </c>
      <c r="BK35" s="303">
        <f>COUNTIFS(BD_ini!$D$31:'BD_ini'!$D$230,BK31,BD_ini!BK$31:BK$230,$E35)</f>
        <v>0</v>
      </c>
      <c r="BL35" s="303">
        <f>COUNTIFS(BD_ini!$D$31:'BD_ini'!$D$230,BL31,BD_ini!BL$31:BL$230,$E35)</f>
        <v>0</v>
      </c>
      <c r="BM35" s="303">
        <f>COUNTIFS(BD_ini!$D$31:'BD_ini'!$D$230,BM31,BD_ini!BM$31:BM$230,$E35)</f>
        <v>0</v>
      </c>
      <c r="BN35" s="303">
        <f>COUNTIFS(BD_ini!$D$31:'BD_ini'!$D$230,BN31,BD_ini!BN$31:BN$230,$E35)</f>
        <v>0</v>
      </c>
      <c r="BO35" s="303">
        <f>COUNTIFS(BD_ini!$D$31:'BD_ini'!$D$230,BO31,BD_ini!BO$31:BO$230,$E35)</f>
        <v>0</v>
      </c>
      <c r="BP35" s="303">
        <f>COUNTIFS(BD_ini!$D$31:'BD_ini'!$D$230,BP31,BD_ini!BP$31:BP$230,$E35)</f>
        <v>0</v>
      </c>
      <c r="BQ35" s="303">
        <f>COUNTIFS(BD_ini!$D$31:'BD_ini'!$D$230,BQ31,BD_ini!BQ$31:BQ$230,$E35)</f>
        <v>0</v>
      </c>
      <c r="BR35" s="303">
        <f>COUNTIFS(BD_ini!$D$31:'BD_ini'!$D$230,BR31,BD_ini!BR$31:BR$230,$E35)</f>
        <v>0</v>
      </c>
      <c r="BS35" s="303">
        <f>COUNTIFS(BD_ini!$D$31:'BD_ini'!$D$230,BS31,BD_ini!BS$31:BS$230,$E35)</f>
        <v>0</v>
      </c>
      <c r="BT35" s="303">
        <f>COUNTIFS(BD_ini!$D$31:'BD_ini'!$D$230,BT31,BD_ini!BT$31:BT$230,$E35)</f>
        <v>0</v>
      </c>
      <c r="BU35" s="303">
        <f>COUNTIFS(BD_ini!$D$31:'BD_ini'!$D$230,BU31,BD_ini!BU$31:BU$230,$E35)</f>
        <v>0</v>
      </c>
      <c r="BV35" s="303">
        <f>COUNTIFS(BD_ini!$D$31:'BD_ini'!$D$230,BV31,BD_ini!BV$31:BV$230,$E35)</f>
        <v>0</v>
      </c>
      <c r="BW35" s="303">
        <f>COUNTIFS(BD_ini!$D$31:'BD_ini'!$D$230,BW31,BD_ini!BW$31:BW$230,$E35)</f>
        <v>0</v>
      </c>
      <c r="BX35" s="303">
        <f>COUNTIFS(BD_ini!$D$31:'BD_ini'!$D$230,BX31,BD_ini!BX$31:BX$230,$E35)</f>
        <v>0</v>
      </c>
      <c r="BY35" s="303">
        <f>COUNTIFS(BD_ini!$D$31:'BD_ini'!$D$230,BY31,BD_ini!BY$31:BY$230,$E35)</f>
        <v>0</v>
      </c>
      <c r="BZ35" s="303">
        <f>COUNTIFS(BD_ini!$D$31:'BD_ini'!$D$230,BZ31,BD_ini!BZ$31:BZ$230,$E35)</f>
        <v>0</v>
      </c>
      <c r="CA35" s="303">
        <f>COUNTIFS(BD_ini!$D$31:'BD_ini'!$D$230,CA31,BD_ini!CA$31:CA$230,$E35)</f>
        <v>0</v>
      </c>
      <c r="CB35" s="303">
        <f>COUNTIFS(BD_ini!$D$31:'BD_ini'!$D$230,CB31,BD_ini!CB$31:CB$230,$E35)</f>
        <v>0</v>
      </c>
      <c r="CC35" s="303">
        <f>COUNTIFS(BD_ini!$D$31:'BD_ini'!$D$230,CC31,BD_ini!CC$31:CC$230,$E35)</f>
        <v>0</v>
      </c>
      <c r="CD35" s="303">
        <f>COUNTIFS(BD_ini!$D$31:'BD_ini'!$D$230,CD31,BD_ini!CD$31:CD$230,$E35)</f>
        <v>0</v>
      </c>
      <c r="CE35" s="303">
        <f>COUNTIFS(BD_ini!$D$31:'BD_ini'!$D$230,CE31,BD_ini!CE$31:CE$230,$E35)</f>
        <v>0</v>
      </c>
      <c r="CF35" s="303">
        <f>COUNTIFS(BD_ini!$D$31:'BD_ini'!$D$230,CF31,BD_ini!CF$31:CF$230,$E35)</f>
        <v>0</v>
      </c>
      <c r="CG35" s="303">
        <f>COUNTIFS(BD_ini!$D$31:'BD_ini'!$D$230,CG31,BD_ini!CG$31:CG$230,$E35)</f>
        <v>0</v>
      </c>
      <c r="CH35" s="303">
        <f>COUNTIFS(BD_ini!$D$31:'BD_ini'!$D$230,CH31,BD_ini!CH$31:CH$230,$E35)</f>
        <v>0</v>
      </c>
      <c r="CI35" s="303">
        <f>COUNTIFS(BD_ini!$D$31:'BD_ini'!$D$230,CI31,BD_ini!CI$31:CI$230,$E35)</f>
        <v>0</v>
      </c>
      <c r="CJ35" s="303">
        <f>COUNTIFS(BD_ini!$D$31:'BD_ini'!$D$230,CJ31,BD_ini!CJ$31:CJ$230,$E35)</f>
        <v>0</v>
      </c>
      <c r="CK35" s="303">
        <f>COUNTIFS(BD_ini!$D$31:'BD_ini'!$D$230,CK31,BD_ini!CK$31:CK$230,$E35)</f>
        <v>0</v>
      </c>
      <c r="CL35" s="303">
        <f>COUNTIFS(BD_ini!$D$31:'BD_ini'!$D$230,CL31,BD_ini!CL$31:CL$230,$E35)</f>
        <v>0</v>
      </c>
      <c r="CM35" s="303">
        <f>COUNTIFS(BD_ini!$D$31:'BD_ini'!$D$230,CM31,BD_ini!CM$31:CM$230,$E35)</f>
        <v>0</v>
      </c>
      <c r="CN35" s="303">
        <f>COUNTIFS(BD_ini!$D$31:'BD_ini'!$D$230,CN31,BD_ini!CN$31:CN$230,$E35)</f>
        <v>0</v>
      </c>
      <c r="CO35" s="303">
        <f>COUNTIFS(BD_ini!$D$31:'BD_ini'!$D$230,CO31,BD_ini!CO$31:CO$230,$E35)</f>
        <v>0</v>
      </c>
      <c r="CP35" s="303">
        <f>COUNTIFS(BD_ini!$D$31:'BD_ini'!$D$230,CP31,BD_ini!CP$31:CP$230,$E35)</f>
        <v>0</v>
      </c>
      <c r="CQ35" s="303">
        <f>COUNTIFS(BD_ini!$D$31:'BD_ini'!$D$230,CQ31,BD_ini!CQ$31:CQ$230,$E35)</f>
        <v>0</v>
      </c>
      <c r="CR35" s="303">
        <f>COUNTIFS(BD_ini!$D$31:'BD_ini'!$D$230,CR31,BD_ini!CR$31:CR$230,$E35)</f>
        <v>0</v>
      </c>
      <c r="CS35" s="303">
        <f>COUNTIFS(BD_ini!$D$31:'BD_ini'!$D$230,CS31,BD_ini!CS$31:CS$230,$E35)</f>
        <v>0</v>
      </c>
      <c r="CT35" s="303">
        <f>COUNTIFS(BD_ini!$D$31:'BD_ini'!$D$230,CT31,BD_ini!CT$31:CT$230,$E35)</f>
        <v>0</v>
      </c>
      <c r="CU35" s="303">
        <f>COUNTIFS(BD_ini!$D$31:'BD_ini'!$D$230,CU31,BD_ini!CU$31:CU$230,$E35)</f>
        <v>0</v>
      </c>
      <c r="CV35" s="303">
        <f>COUNTIFS(BD_ini!$D$31:'BD_ini'!$D$230,CV31,BD_ini!CV$31:CV$230,$E35)</f>
        <v>0</v>
      </c>
      <c r="CW35" s="303">
        <f>COUNTIFS(BD_ini!$D$31:'BD_ini'!$D$230,CW31,BD_ini!CW$31:CW$230,$E35)</f>
        <v>0</v>
      </c>
      <c r="CX35" s="303">
        <f>COUNTIFS(BD_ini!$D$31:'BD_ini'!$D$230,CX31,BD_ini!CX$31:CX$230,$E35)</f>
        <v>0</v>
      </c>
      <c r="CY35" s="303">
        <f>COUNTIFS(BD_ini!$D$31:'BD_ini'!$D$230,CY31,BD_ini!CY$31:CY$230,$E35)</f>
        <v>0</v>
      </c>
      <c r="CZ35" s="303">
        <f>COUNTIFS(BD_ini!$D$31:'BD_ini'!$D$230,CZ31,BD_ini!CZ$31:CZ$230,$E35)</f>
        <v>0</v>
      </c>
      <c r="DA35" s="303">
        <f>COUNTIFS(BD_ini!$D$31:'BD_ini'!$D$230,DA31,BD_ini!DA$31:DA$230,$E35)</f>
        <v>0</v>
      </c>
      <c r="DB35" s="303">
        <f>COUNTIFS(BD_ini!$D$31:'BD_ini'!$D$230,DB31,BD_ini!DB$31:DB$230,$E35)</f>
        <v>0</v>
      </c>
      <c r="DC35" s="303">
        <f>COUNTIFS(BD_ini!$D$31:'BD_ini'!$D$230,DC31,BD_ini!DC$31:DC$230,$E35)</f>
        <v>0</v>
      </c>
      <c r="DD35" s="225"/>
    </row>
    <row r="36" spans="1:108">
      <c r="A36" s="92">
        <v>2006</v>
      </c>
      <c r="B36" s="92"/>
      <c r="C36" s="92"/>
      <c r="D36" s="296" t="s">
        <v>920</v>
      </c>
      <c r="E36" s="91" t="s">
        <v>920</v>
      </c>
      <c r="F36" s="91"/>
      <c r="G36" s="93"/>
      <c r="H36" s="303">
        <f>COUNTIFS(BD_ini!$D$31:'BD_ini'!$D$230,H31,BD_ini!H$31:H$230,$E36)</f>
        <v>1</v>
      </c>
      <c r="I36" s="303">
        <f>COUNTIFS(BD_ini!$D$31:'BD_ini'!$D$230,I31,BD_ini!I$31:I$230,$E36)</f>
        <v>2</v>
      </c>
      <c r="J36" s="303">
        <f>COUNTIFS(BD_ini!$D$31:'BD_ini'!$D$230,J31,BD_ini!J$31:J$230,$E36)</f>
        <v>0</v>
      </c>
      <c r="K36" s="303">
        <f>COUNTIFS(BD_ini!$D$31:'BD_ini'!$D$230,K31,BD_ini!K$31:K$230,$E36)</f>
        <v>6</v>
      </c>
      <c r="L36" s="303">
        <f>COUNTIFS(BD_ini!$D$31:'BD_ini'!$D$230,L31,BD_ini!L$31:L$230,$E36)</f>
        <v>0</v>
      </c>
      <c r="M36" s="303">
        <f>COUNTIFS(BD_ini!$D$31:'BD_ini'!$D$230,M31,BD_ini!M$31:M$230,$E36)</f>
        <v>4</v>
      </c>
      <c r="N36" s="303">
        <f>COUNTIFS(BD_ini!$D$31:'BD_ini'!$D$230,N31,BD_ini!N$31:N$230,$E36)</f>
        <v>0</v>
      </c>
      <c r="O36" s="303">
        <f>COUNTIFS(BD_ini!$D$31:'BD_ini'!$D$230,O31,BD_ini!O$31:O$230,$E36)</f>
        <v>1</v>
      </c>
      <c r="P36" s="303">
        <f>COUNTIFS(BD_ini!$D$31:'BD_ini'!$D$230,P31,BD_ini!P$31:P$230,$E36)</f>
        <v>0</v>
      </c>
      <c r="Q36" s="303">
        <f>COUNTIFS(BD_ini!$D$31:'BD_ini'!$D$230,Q31,BD_ini!Q$31:Q$230,$E36)</f>
        <v>0</v>
      </c>
      <c r="R36" s="303">
        <f>COUNTIFS(BD_ini!$D$31:'BD_ini'!$D$230,R31,BD_ini!R$31:R$230,$E36)</f>
        <v>1</v>
      </c>
      <c r="S36" s="303">
        <f>COUNTIFS(BD_ini!$D$31:'BD_ini'!$D$230,S31,BD_ini!S$31:S$230,$E36)</f>
        <v>3</v>
      </c>
      <c r="T36" s="303">
        <f>COUNTIFS(BD_ini!$D$31:'BD_ini'!$D$230,T31,BD_ini!T$31:T$230,$E36)</f>
        <v>0</v>
      </c>
      <c r="U36" s="303">
        <f>COUNTIFS(BD_ini!$D$31:'BD_ini'!$D$230,U31,BD_ini!U$31:U$230,$E36)</f>
        <v>0</v>
      </c>
      <c r="V36" s="303">
        <f>COUNTIFS(BD_ini!$D$31:'BD_ini'!$D$230,V31,BD_ini!V$31:V$230,$E36)</f>
        <v>0</v>
      </c>
      <c r="W36" s="303">
        <f>COUNTIFS(BD_ini!$D$31:'BD_ini'!$D$230,W31,BD_ini!W$31:W$230,$E36)</f>
        <v>3</v>
      </c>
      <c r="X36" s="303">
        <f>COUNTIFS(BD_ini!$D$31:'BD_ini'!$D$230,X31,BD_ini!X$31:X$230,$E36)</f>
        <v>0</v>
      </c>
      <c r="Y36" s="303">
        <f>COUNTIFS(BD_ini!$D$31:'BD_ini'!$D$230,Y31,BD_ini!Y$31:Y$230,$E36)</f>
        <v>0</v>
      </c>
      <c r="Z36" s="303">
        <f>COUNTIFS(BD_ini!$D$31:'BD_ini'!$D$230,Z31,BD_ini!Z$31:Z$230,$E36)</f>
        <v>3</v>
      </c>
      <c r="AA36" s="303">
        <f>COUNTIFS(BD_ini!$D$31:'BD_ini'!$D$230,AA31,BD_ini!AA$31:AA$230,$E36)</f>
        <v>0</v>
      </c>
      <c r="AB36" s="303">
        <f>COUNTIFS(BD_ini!$D$31:'BD_ini'!$D$230,AB31,BD_ini!AB$31:AB$230,$E36)</f>
        <v>0</v>
      </c>
      <c r="AC36" s="303">
        <f>COUNTIFS(BD_ini!$D$31:'BD_ini'!$D$230,AC31,BD_ini!AC$31:AC$230,$E36)</f>
        <v>0</v>
      </c>
      <c r="AD36" s="303">
        <f>COUNTIFS(BD_ini!$D$31:'BD_ini'!$D$230,AD31,BD_ini!AD$31:AD$230,$E36)</f>
        <v>0</v>
      </c>
      <c r="AE36" s="303">
        <f>COUNTIFS(BD_ini!$D$31:'BD_ini'!$D$230,AE31,BD_ini!AE$31:AE$230,$E36)</f>
        <v>0</v>
      </c>
      <c r="AF36" s="303">
        <f>COUNTIFS(BD_ini!$D$31:'BD_ini'!$D$230,AF31,BD_ini!AF$31:AF$230,$E36)</f>
        <v>0</v>
      </c>
      <c r="AG36" s="303">
        <f>COUNTIFS(BD_ini!$D$31:'BD_ini'!$D$230,AG31,BD_ini!AG$31:AG$230,$E36)</f>
        <v>0</v>
      </c>
      <c r="AH36" s="303">
        <f>COUNTIFS(BD_ini!$D$31:'BD_ini'!$D$230,AH31,BD_ini!AH$31:AH$230,$E36)</f>
        <v>0</v>
      </c>
      <c r="AI36" s="303">
        <f>COUNTIFS(BD_ini!$D$31:'BD_ini'!$D$230,AI31,BD_ini!AI$31:AI$230,$E36)</f>
        <v>0</v>
      </c>
      <c r="AJ36" s="303">
        <f>COUNTIFS(BD_ini!$D$31:'BD_ini'!$D$230,AJ31,BD_ini!AJ$31:AJ$230,$E36)</f>
        <v>0</v>
      </c>
      <c r="AK36" s="303">
        <f>COUNTIFS(BD_ini!$D$31:'BD_ini'!$D$230,AK31,BD_ini!AK$31:AK$230,$E36)</f>
        <v>0</v>
      </c>
      <c r="AL36" s="303">
        <f>COUNTIFS(BD_ini!$D$31:'BD_ini'!$D$230,AL31,BD_ini!AL$31:AL$230,$E36)</f>
        <v>0</v>
      </c>
      <c r="AM36" s="303">
        <f>COUNTIFS(BD_ini!$D$31:'BD_ini'!$D$230,AM31,BD_ini!AM$31:AM$230,$E36)</f>
        <v>0</v>
      </c>
      <c r="AN36" s="303">
        <f>COUNTIFS(BD_ini!$D$31:'BD_ini'!$D$230,AN31,BD_ini!AN$31:AN$230,$E36)</f>
        <v>0</v>
      </c>
      <c r="AO36" s="303">
        <f>COUNTIFS(BD_ini!$D$31:'BD_ini'!$D$230,AO31,BD_ini!AO$31:AO$230,$E36)</f>
        <v>0</v>
      </c>
      <c r="AP36" s="303">
        <f>COUNTIFS(BD_ini!$D$31:'BD_ini'!$D$230,AP31,BD_ini!AP$31:AP$230,$E36)</f>
        <v>0</v>
      </c>
      <c r="AQ36" s="303">
        <f>COUNTIFS(BD_ini!$D$31:'BD_ini'!$D$230,AQ31,BD_ini!AQ$31:AQ$230,$E36)</f>
        <v>0</v>
      </c>
      <c r="AR36" s="303">
        <f>COUNTIFS(BD_ini!$D$31:'BD_ini'!$D$230,AR31,BD_ini!AR$31:AR$230,$E36)</f>
        <v>0</v>
      </c>
      <c r="AS36" s="303">
        <f>COUNTIFS(BD_ini!$D$31:'BD_ini'!$D$230,AS31,BD_ini!AS$31:AS$230,$E36)</f>
        <v>0</v>
      </c>
      <c r="AT36" s="303">
        <f>COUNTIFS(BD_ini!$D$31:'BD_ini'!$D$230,AT31,BD_ini!AT$31:AT$230,$E36)</f>
        <v>0</v>
      </c>
      <c r="AU36" s="303">
        <f>COUNTIFS(BD_ini!$D$31:'BD_ini'!$D$230,AU31,BD_ini!AU$31:AU$230,$E36)</f>
        <v>0</v>
      </c>
      <c r="AV36" s="303">
        <f>COUNTIFS(BD_ini!$D$31:'BD_ini'!$D$230,AV31,BD_ini!AV$31:AV$230,$E36)</f>
        <v>0</v>
      </c>
      <c r="AW36" s="303">
        <f>COUNTIFS(BD_ini!$D$31:'BD_ini'!$D$230,AW31,BD_ini!AW$31:AW$230,$E36)</f>
        <v>0</v>
      </c>
      <c r="AX36" s="303">
        <f>COUNTIFS(BD_ini!$D$31:'BD_ini'!$D$230,AX31,BD_ini!AX$31:AX$230,$E36)</f>
        <v>0</v>
      </c>
      <c r="AY36" s="303">
        <f>COUNTIFS(BD_ini!$D$31:'BD_ini'!$D$230,AY31,BD_ini!AY$31:AY$230,$E36)</f>
        <v>0</v>
      </c>
      <c r="AZ36" s="303">
        <f>COUNTIFS(BD_ini!$D$31:'BD_ini'!$D$230,AZ31,BD_ini!AZ$31:AZ$230,$E36)</f>
        <v>0</v>
      </c>
      <c r="BA36" s="303">
        <f>COUNTIFS(BD_ini!$D$31:'BD_ini'!$D$230,BA31,BD_ini!BA$31:BA$230,$E36)</f>
        <v>0</v>
      </c>
      <c r="BB36" s="303">
        <f>COUNTIFS(BD_ini!$D$31:'BD_ini'!$D$230,BB31,BD_ini!BB$31:BB$230,$E36)</f>
        <v>0</v>
      </c>
      <c r="BC36" s="303">
        <f>COUNTIFS(BD_ini!$D$31:'BD_ini'!$D$230,BC31,BD_ini!BC$31:BC$230,$E36)</f>
        <v>0</v>
      </c>
      <c r="BD36" s="303">
        <f>COUNTIFS(BD_ini!$D$31:'BD_ini'!$D$230,BD31,BD_ini!BD$31:BD$230,$E36)</f>
        <v>0</v>
      </c>
      <c r="BE36" s="303">
        <f>COUNTIFS(BD_ini!$D$31:'BD_ini'!$D$230,BE31,BD_ini!BE$31:BE$230,$E36)</f>
        <v>0</v>
      </c>
      <c r="BF36" s="303">
        <f>COUNTIFS(BD_ini!$D$31:'BD_ini'!$D$230,BF31,BD_ini!BF$31:BF$230,$E36)</f>
        <v>0</v>
      </c>
      <c r="BG36" s="303">
        <f>COUNTIFS(BD_ini!$D$31:'BD_ini'!$D$230,BG31,BD_ini!BG$31:BG$230,$E36)</f>
        <v>0</v>
      </c>
      <c r="BH36" s="303">
        <f>COUNTIFS(BD_ini!$D$31:'BD_ini'!$D$230,BH31,BD_ini!BH$31:BH$230,$E36)</f>
        <v>0</v>
      </c>
      <c r="BI36" s="303">
        <f>COUNTIFS(BD_ini!$D$31:'BD_ini'!$D$230,BI31,BD_ini!BI$31:BI$230,$E36)</f>
        <v>0</v>
      </c>
      <c r="BJ36" s="303">
        <f>COUNTIFS(BD_ini!$D$31:'BD_ini'!$D$230,BJ31,BD_ini!BJ$31:BJ$230,$E36)</f>
        <v>0</v>
      </c>
      <c r="BK36" s="303">
        <f>COUNTIFS(BD_ini!$D$31:'BD_ini'!$D$230,BK31,BD_ini!BK$31:BK$230,$E36)</f>
        <v>0</v>
      </c>
      <c r="BL36" s="303">
        <f>COUNTIFS(BD_ini!$D$31:'BD_ini'!$D$230,BL31,BD_ini!BL$31:BL$230,$E36)</f>
        <v>0</v>
      </c>
      <c r="BM36" s="303">
        <f>COUNTIFS(BD_ini!$D$31:'BD_ini'!$D$230,BM31,BD_ini!BM$31:BM$230,$E36)</f>
        <v>0</v>
      </c>
      <c r="BN36" s="303">
        <f>COUNTIFS(BD_ini!$D$31:'BD_ini'!$D$230,BN31,BD_ini!BN$31:BN$230,$E36)</f>
        <v>0</v>
      </c>
      <c r="BO36" s="303">
        <f>COUNTIFS(BD_ini!$D$31:'BD_ini'!$D$230,BO31,BD_ini!BO$31:BO$230,$E36)</f>
        <v>0</v>
      </c>
      <c r="BP36" s="303">
        <f>COUNTIFS(BD_ini!$D$31:'BD_ini'!$D$230,BP31,BD_ini!BP$31:BP$230,$E36)</f>
        <v>0</v>
      </c>
      <c r="BQ36" s="303">
        <f>COUNTIFS(BD_ini!$D$31:'BD_ini'!$D$230,BQ31,BD_ini!BQ$31:BQ$230,$E36)</f>
        <v>0</v>
      </c>
      <c r="BR36" s="303">
        <f>COUNTIFS(BD_ini!$D$31:'BD_ini'!$D$230,BR31,BD_ini!BR$31:BR$230,$E36)</f>
        <v>0</v>
      </c>
      <c r="BS36" s="303">
        <f>COUNTIFS(BD_ini!$D$31:'BD_ini'!$D$230,BS31,BD_ini!BS$31:BS$230,$E36)</f>
        <v>0</v>
      </c>
      <c r="BT36" s="303">
        <f>COUNTIFS(BD_ini!$D$31:'BD_ini'!$D$230,BT31,BD_ini!BT$31:BT$230,$E36)</f>
        <v>0</v>
      </c>
      <c r="BU36" s="303">
        <f>COUNTIFS(BD_ini!$D$31:'BD_ini'!$D$230,BU31,BD_ini!BU$31:BU$230,$E36)</f>
        <v>0</v>
      </c>
      <c r="BV36" s="303">
        <f>COUNTIFS(BD_ini!$D$31:'BD_ini'!$D$230,BV31,BD_ini!BV$31:BV$230,$E36)</f>
        <v>0</v>
      </c>
      <c r="BW36" s="303">
        <f>COUNTIFS(BD_ini!$D$31:'BD_ini'!$D$230,BW31,BD_ini!BW$31:BW$230,$E36)</f>
        <v>0</v>
      </c>
      <c r="BX36" s="303">
        <f>COUNTIFS(BD_ini!$D$31:'BD_ini'!$D$230,BX31,BD_ini!BX$31:BX$230,$E36)</f>
        <v>0</v>
      </c>
      <c r="BY36" s="303">
        <f>COUNTIFS(BD_ini!$D$31:'BD_ini'!$D$230,BY31,BD_ini!BY$31:BY$230,$E36)</f>
        <v>0</v>
      </c>
      <c r="BZ36" s="303">
        <f>COUNTIFS(BD_ini!$D$31:'BD_ini'!$D$230,BZ31,BD_ini!BZ$31:BZ$230,$E36)</f>
        <v>0</v>
      </c>
      <c r="CA36" s="303">
        <f>COUNTIFS(BD_ini!$D$31:'BD_ini'!$D$230,CA31,BD_ini!CA$31:CA$230,$E36)</f>
        <v>0</v>
      </c>
      <c r="CB36" s="303">
        <f>COUNTIFS(BD_ini!$D$31:'BD_ini'!$D$230,CB31,BD_ini!CB$31:CB$230,$E36)</f>
        <v>0</v>
      </c>
      <c r="CC36" s="303">
        <f>COUNTIFS(BD_ini!$D$31:'BD_ini'!$D$230,CC31,BD_ini!CC$31:CC$230,$E36)</f>
        <v>0</v>
      </c>
      <c r="CD36" s="303">
        <f>COUNTIFS(BD_ini!$D$31:'BD_ini'!$D$230,CD31,BD_ini!CD$31:CD$230,$E36)</f>
        <v>0</v>
      </c>
      <c r="CE36" s="303">
        <f>COUNTIFS(BD_ini!$D$31:'BD_ini'!$D$230,CE31,BD_ini!CE$31:CE$230,$E36)</f>
        <v>0</v>
      </c>
      <c r="CF36" s="303">
        <f>COUNTIFS(BD_ini!$D$31:'BD_ini'!$D$230,CF31,BD_ini!CF$31:CF$230,$E36)</f>
        <v>0</v>
      </c>
      <c r="CG36" s="303">
        <f>COUNTIFS(BD_ini!$D$31:'BD_ini'!$D$230,CG31,BD_ini!CG$31:CG$230,$E36)</f>
        <v>0</v>
      </c>
      <c r="CH36" s="303">
        <f>COUNTIFS(BD_ini!$D$31:'BD_ini'!$D$230,CH31,BD_ini!CH$31:CH$230,$E36)</f>
        <v>0</v>
      </c>
      <c r="CI36" s="303">
        <f>COUNTIFS(BD_ini!$D$31:'BD_ini'!$D$230,CI31,BD_ini!CI$31:CI$230,$E36)</f>
        <v>0</v>
      </c>
      <c r="CJ36" s="303">
        <f>COUNTIFS(BD_ini!$D$31:'BD_ini'!$D$230,CJ31,BD_ini!CJ$31:CJ$230,$E36)</f>
        <v>0</v>
      </c>
      <c r="CK36" s="303">
        <f>COUNTIFS(BD_ini!$D$31:'BD_ini'!$D$230,CK31,BD_ini!CK$31:CK$230,$E36)</f>
        <v>0</v>
      </c>
      <c r="CL36" s="303">
        <f>COUNTIFS(BD_ini!$D$31:'BD_ini'!$D$230,CL31,BD_ini!CL$31:CL$230,$E36)</f>
        <v>0</v>
      </c>
      <c r="CM36" s="303">
        <f>COUNTIFS(BD_ini!$D$31:'BD_ini'!$D$230,CM31,BD_ini!CM$31:CM$230,$E36)</f>
        <v>0</v>
      </c>
      <c r="CN36" s="303">
        <f>COUNTIFS(BD_ini!$D$31:'BD_ini'!$D$230,CN31,BD_ini!CN$31:CN$230,$E36)</f>
        <v>0</v>
      </c>
      <c r="CO36" s="303">
        <f>COUNTIFS(BD_ini!$D$31:'BD_ini'!$D$230,CO31,BD_ini!CO$31:CO$230,$E36)</f>
        <v>0</v>
      </c>
      <c r="CP36" s="303">
        <f>COUNTIFS(BD_ini!$D$31:'BD_ini'!$D$230,CP31,BD_ini!CP$31:CP$230,$E36)</f>
        <v>0</v>
      </c>
      <c r="CQ36" s="303">
        <f>COUNTIFS(BD_ini!$D$31:'BD_ini'!$D$230,CQ31,BD_ini!CQ$31:CQ$230,$E36)</f>
        <v>0</v>
      </c>
      <c r="CR36" s="303">
        <f>COUNTIFS(BD_ini!$D$31:'BD_ini'!$D$230,CR31,BD_ini!CR$31:CR$230,$E36)</f>
        <v>0</v>
      </c>
      <c r="CS36" s="303">
        <f>COUNTIFS(BD_ini!$D$31:'BD_ini'!$D$230,CS31,BD_ini!CS$31:CS$230,$E36)</f>
        <v>0</v>
      </c>
      <c r="CT36" s="303">
        <f>COUNTIFS(BD_ini!$D$31:'BD_ini'!$D$230,CT31,BD_ini!CT$31:CT$230,$E36)</f>
        <v>0</v>
      </c>
      <c r="CU36" s="303">
        <f>COUNTIFS(BD_ini!$D$31:'BD_ini'!$D$230,CU31,BD_ini!CU$31:CU$230,$E36)</f>
        <v>0</v>
      </c>
      <c r="CV36" s="303">
        <f>COUNTIFS(BD_ini!$D$31:'BD_ini'!$D$230,CV31,BD_ini!CV$31:CV$230,$E36)</f>
        <v>0</v>
      </c>
      <c r="CW36" s="303">
        <f>COUNTIFS(BD_ini!$D$31:'BD_ini'!$D$230,CW31,BD_ini!CW$31:CW$230,$E36)</f>
        <v>0</v>
      </c>
      <c r="CX36" s="303">
        <f>COUNTIFS(BD_ini!$D$31:'BD_ini'!$D$230,CX31,BD_ini!CX$31:CX$230,$E36)</f>
        <v>0</v>
      </c>
      <c r="CY36" s="303">
        <f>COUNTIFS(BD_ini!$D$31:'BD_ini'!$D$230,CY31,BD_ini!CY$31:CY$230,$E36)</f>
        <v>0</v>
      </c>
      <c r="CZ36" s="303">
        <f>COUNTIFS(BD_ini!$D$31:'BD_ini'!$D$230,CZ31,BD_ini!CZ$31:CZ$230,$E36)</f>
        <v>0</v>
      </c>
      <c r="DA36" s="303">
        <f>COUNTIFS(BD_ini!$D$31:'BD_ini'!$D$230,DA31,BD_ini!DA$31:DA$230,$E36)</f>
        <v>0</v>
      </c>
      <c r="DB36" s="303">
        <f>COUNTIFS(BD_ini!$D$31:'BD_ini'!$D$230,DB31,BD_ini!DB$31:DB$230,$E36)</f>
        <v>0</v>
      </c>
      <c r="DC36" s="303">
        <f>COUNTIFS(BD_ini!$D$31:'BD_ini'!$D$230,DC31,BD_ini!DC$31:DC$230,$E36)</f>
        <v>0</v>
      </c>
      <c r="DD36" s="225"/>
    </row>
    <row r="37" spans="1:108">
      <c r="A37" s="92">
        <v>2007</v>
      </c>
      <c r="B37" s="92"/>
      <c r="C37" s="92"/>
      <c r="D37" s="296" t="s">
        <v>956</v>
      </c>
      <c r="E37" s="91" t="s">
        <v>956</v>
      </c>
      <c r="F37" s="91"/>
      <c r="G37" s="93"/>
      <c r="H37" s="303">
        <f>COUNTIFS(BD_ini!$D$31:'BD_ini'!$D$230,H31,BD_ini!H$31:H$230,$E37)</f>
        <v>0</v>
      </c>
      <c r="I37" s="303">
        <f>COUNTIFS(BD_ini!$D$31:'BD_ini'!$D$230,I31,BD_ini!I$31:I$230,$E37)</f>
        <v>0</v>
      </c>
      <c r="J37" s="303">
        <f>COUNTIFS(BD_ini!$D$31:'BD_ini'!$D$230,J31,BD_ini!J$31:J$230,$E37)</f>
        <v>0</v>
      </c>
      <c r="K37" s="303">
        <f>COUNTIFS(BD_ini!$D$31:'BD_ini'!$D$230,K31,BD_ini!K$31:K$230,$E37)</f>
        <v>0</v>
      </c>
      <c r="L37" s="303">
        <f>COUNTIFS(BD_ini!$D$31:'BD_ini'!$D$230,L31,BD_ini!L$31:L$230,$E37)</f>
        <v>0</v>
      </c>
      <c r="M37" s="303">
        <f>COUNTIFS(BD_ini!$D$31:'BD_ini'!$D$230,M31,BD_ini!M$31:M$230,$E37)</f>
        <v>0</v>
      </c>
      <c r="N37" s="303">
        <f>COUNTIFS(BD_ini!$D$31:'BD_ini'!$D$230,N31,BD_ini!N$31:N$230,$E37)</f>
        <v>0</v>
      </c>
      <c r="O37" s="303">
        <f>COUNTIFS(BD_ini!$D$31:'BD_ini'!$D$230,O31,BD_ini!O$31:O$230,$E37)</f>
        <v>0</v>
      </c>
      <c r="P37" s="303">
        <f>COUNTIFS(BD_ini!$D$31:'BD_ini'!$D$230,P31,BD_ini!P$31:P$230,$E37)</f>
        <v>0</v>
      </c>
      <c r="Q37" s="303">
        <f>COUNTIFS(BD_ini!$D$31:'BD_ini'!$D$230,Q31,BD_ini!Q$31:Q$230,$E37)</f>
        <v>0</v>
      </c>
      <c r="R37" s="303">
        <f>COUNTIFS(BD_ini!$D$31:'BD_ini'!$D$230,R31,BD_ini!R$31:R$230,$E37)</f>
        <v>0</v>
      </c>
      <c r="S37" s="303">
        <f>COUNTIFS(BD_ini!$D$31:'BD_ini'!$D$230,S31,BD_ini!S$31:S$230,$E37)</f>
        <v>0</v>
      </c>
      <c r="T37" s="303">
        <f>COUNTIFS(BD_ini!$D$31:'BD_ini'!$D$230,T31,BD_ini!T$31:T$230,$E37)</f>
        <v>0</v>
      </c>
      <c r="U37" s="303">
        <f>COUNTIFS(BD_ini!$D$31:'BD_ini'!$D$230,U31,BD_ini!U$31:U$230,$E37)</f>
        <v>0</v>
      </c>
      <c r="V37" s="303">
        <f>COUNTIFS(BD_ini!$D$31:'BD_ini'!$D$230,V31,BD_ini!V$31:V$230,$E37)</f>
        <v>0</v>
      </c>
      <c r="W37" s="303">
        <f>COUNTIFS(BD_ini!$D$31:'BD_ini'!$D$230,W31,BD_ini!W$31:W$230,$E37)</f>
        <v>0</v>
      </c>
      <c r="X37" s="303">
        <f>COUNTIFS(BD_ini!$D$31:'BD_ini'!$D$230,X31,BD_ini!X$31:X$230,$E37)</f>
        <v>0</v>
      </c>
      <c r="Y37" s="303">
        <f>COUNTIFS(BD_ini!$D$31:'BD_ini'!$D$230,Y31,BD_ini!Y$31:Y$230,$E37)</f>
        <v>0</v>
      </c>
      <c r="Z37" s="303">
        <f>COUNTIFS(BD_ini!$D$31:'BD_ini'!$D$230,Z31,BD_ini!Z$31:Z$230,$E37)</f>
        <v>0</v>
      </c>
      <c r="AA37" s="303">
        <f>COUNTIFS(BD_ini!$D$31:'BD_ini'!$D$230,AA31,BD_ini!AA$31:AA$230,$E37)</f>
        <v>0</v>
      </c>
      <c r="AB37" s="303">
        <f>COUNTIFS(BD_ini!$D$31:'BD_ini'!$D$230,AB31,BD_ini!AB$31:AB$230,$E37)</f>
        <v>0</v>
      </c>
      <c r="AC37" s="303">
        <f>COUNTIFS(BD_ini!$D$31:'BD_ini'!$D$230,AC31,BD_ini!AC$31:AC$230,$E37)</f>
        <v>0</v>
      </c>
      <c r="AD37" s="303">
        <f>COUNTIFS(BD_ini!$D$31:'BD_ini'!$D$230,AD31,BD_ini!AD$31:AD$230,$E37)</f>
        <v>0</v>
      </c>
      <c r="AE37" s="303">
        <f>COUNTIFS(BD_ini!$D$31:'BD_ini'!$D$230,AE31,BD_ini!AE$31:AE$230,$E37)</f>
        <v>0</v>
      </c>
      <c r="AF37" s="303">
        <f>COUNTIFS(BD_ini!$D$31:'BD_ini'!$D$230,AF31,BD_ini!AF$31:AF$230,$E37)</f>
        <v>0</v>
      </c>
      <c r="AG37" s="303">
        <f>COUNTIFS(BD_ini!$D$31:'BD_ini'!$D$230,AG31,BD_ini!AG$31:AG$230,$E37)</f>
        <v>0</v>
      </c>
      <c r="AH37" s="303">
        <f>COUNTIFS(BD_ini!$D$31:'BD_ini'!$D$230,AH31,BD_ini!AH$31:AH$230,$E37)</f>
        <v>0</v>
      </c>
      <c r="AI37" s="303">
        <f>COUNTIFS(BD_ini!$D$31:'BD_ini'!$D$230,AI31,BD_ini!AI$31:AI$230,$E37)</f>
        <v>0</v>
      </c>
      <c r="AJ37" s="303">
        <f>COUNTIFS(BD_ini!$D$31:'BD_ini'!$D$230,AJ31,BD_ini!AJ$31:AJ$230,$E37)</f>
        <v>0</v>
      </c>
      <c r="AK37" s="303">
        <f>COUNTIFS(BD_ini!$D$31:'BD_ini'!$D$230,AK31,BD_ini!AK$31:AK$230,$E37)</f>
        <v>0</v>
      </c>
      <c r="AL37" s="303">
        <f>COUNTIFS(BD_ini!$D$31:'BD_ini'!$D$230,AL31,BD_ini!AL$31:AL$230,$E37)</f>
        <v>0</v>
      </c>
      <c r="AM37" s="303">
        <f>COUNTIFS(BD_ini!$D$31:'BD_ini'!$D$230,AM31,BD_ini!AM$31:AM$230,$E37)</f>
        <v>0</v>
      </c>
      <c r="AN37" s="303">
        <f>COUNTIFS(BD_ini!$D$31:'BD_ini'!$D$230,AN31,BD_ini!AN$31:AN$230,$E37)</f>
        <v>0</v>
      </c>
      <c r="AO37" s="303">
        <f>COUNTIFS(BD_ini!$D$31:'BD_ini'!$D$230,AO31,BD_ini!AO$31:AO$230,$E37)</f>
        <v>0</v>
      </c>
      <c r="AP37" s="303">
        <f>COUNTIFS(BD_ini!$D$31:'BD_ini'!$D$230,AP31,BD_ini!AP$31:AP$230,$E37)</f>
        <v>0</v>
      </c>
      <c r="AQ37" s="303">
        <f>COUNTIFS(BD_ini!$D$31:'BD_ini'!$D$230,AQ31,BD_ini!AQ$31:AQ$230,$E37)</f>
        <v>0</v>
      </c>
      <c r="AR37" s="303">
        <f>COUNTIFS(BD_ini!$D$31:'BD_ini'!$D$230,AR31,BD_ini!AR$31:AR$230,$E37)</f>
        <v>0</v>
      </c>
      <c r="AS37" s="303">
        <f>COUNTIFS(BD_ini!$D$31:'BD_ini'!$D$230,AS31,BD_ini!AS$31:AS$230,$E37)</f>
        <v>0</v>
      </c>
      <c r="AT37" s="303">
        <f>COUNTIFS(BD_ini!$D$31:'BD_ini'!$D$230,AT31,BD_ini!AT$31:AT$230,$E37)</f>
        <v>0</v>
      </c>
      <c r="AU37" s="303">
        <f>COUNTIFS(BD_ini!$D$31:'BD_ini'!$D$230,AU31,BD_ini!AU$31:AU$230,$E37)</f>
        <v>0</v>
      </c>
      <c r="AV37" s="303">
        <f>COUNTIFS(BD_ini!$D$31:'BD_ini'!$D$230,AV31,BD_ini!AV$31:AV$230,$E37)</f>
        <v>0</v>
      </c>
      <c r="AW37" s="303">
        <f>COUNTIFS(BD_ini!$D$31:'BD_ini'!$D$230,AW31,BD_ini!AW$31:AW$230,$E37)</f>
        <v>0</v>
      </c>
      <c r="AX37" s="303">
        <f>COUNTIFS(BD_ini!$D$31:'BD_ini'!$D$230,AX31,BD_ini!AX$31:AX$230,$E37)</f>
        <v>0</v>
      </c>
      <c r="AY37" s="303">
        <f>COUNTIFS(BD_ini!$D$31:'BD_ini'!$D$230,AY31,BD_ini!AY$31:AY$230,$E37)</f>
        <v>0</v>
      </c>
      <c r="AZ37" s="303">
        <f>COUNTIFS(BD_ini!$D$31:'BD_ini'!$D$230,AZ31,BD_ini!AZ$31:AZ$230,$E37)</f>
        <v>0</v>
      </c>
      <c r="BA37" s="303">
        <f>COUNTIFS(BD_ini!$D$31:'BD_ini'!$D$230,BA31,BD_ini!BA$31:BA$230,$E37)</f>
        <v>0</v>
      </c>
      <c r="BB37" s="303">
        <f>COUNTIFS(BD_ini!$D$31:'BD_ini'!$D$230,BB31,BD_ini!BB$31:BB$230,$E37)</f>
        <v>0</v>
      </c>
      <c r="BC37" s="303">
        <f>COUNTIFS(BD_ini!$D$31:'BD_ini'!$D$230,BC31,BD_ini!BC$31:BC$230,$E37)</f>
        <v>0</v>
      </c>
      <c r="BD37" s="303">
        <f>COUNTIFS(BD_ini!$D$31:'BD_ini'!$D$230,BD31,BD_ini!BD$31:BD$230,$E37)</f>
        <v>0</v>
      </c>
      <c r="BE37" s="303">
        <f>COUNTIFS(BD_ini!$D$31:'BD_ini'!$D$230,BE31,BD_ini!BE$31:BE$230,$E37)</f>
        <v>0</v>
      </c>
      <c r="BF37" s="303">
        <f>COUNTIFS(BD_ini!$D$31:'BD_ini'!$D$230,BF31,BD_ini!BF$31:BF$230,$E37)</f>
        <v>0</v>
      </c>
      <c r="BG37" s="303">
        <f>COUNTIFS(BD_ini!$D$31:'BD_ini'!$D$230,BG31,BD_ini!BG$31:BG$230,$E37)</f>
        <v>0</v>
      </c>
      <c r="BH37" s="303">
        <f>COUNTIFS(BD_ini!$D$31:'BD_ini'!$D$230,BH31,BD_ini!BH$31:BH$230,$E37)</f>
        <v>0</v>
      </c>
      <c r="BI37" s="303">
        <f>COUNTIFS(BD_ini!$D$31:'BD_ini'!$D$230,BI31,BD_ini!BI$31:BI$230,$E37)</f>
        <v>0</v>
      </c>
      <c r="BJ37" s="303">
        <f>COUNTIFS(BD_ini!$D$31:'BD_ini'!$D$230,BJ31,BD_ini!BJ$31:BJ$230,$E37)</f>
        <v>0</v>
      </c>
      <c r="BK37" s="303">
        <f>COUNTIFS(BD_ini!$D$31:'BD_ini'!$D$230,BK31,BD_ini!BK$31:BK$230,$E37)</f>
        <v>0</v>
      </c>
      <c r="BL37" s="303">
        <f>COUNTIFS(BD_ini!$D$31:'BD_ini'!$D$230,BL31,BD_ini!BL$31:BL$230,$E37)</f>
        <v>0</v>
      </c>
      <c r="BM37" s="303">
        <f>COUNTIFS(BD_ini!$D$31:'BD_ini'!$D$230,BM31,BD_ini!BM$31:BM$230,$E37)</f>
        <v>0</v>
      </c>
      <c r="BN37" s="303">
        <f>COUNTIFS(BD_ini!$D$31:'BD_ini'!$D$230,BN31,BD_ini!BN$31:BN$230,$E37)</f>
        <v>0</v>
      </c>
      <c r="BO37" s="303">
        <f>COUNTIFS(BD_ini!$D$31:'BD_ini'!$D$230,BO31,BD_ini!BO$31:BO$230,$E37)</f>
        <v>0</v>
      </c>
      <c r="BP37" s="303">
        <f>COUNTIFS(BD_ini!$D$31:'BD_ini'!$D$230,BP31,BD_ini!BP$31:BP$230,$E37)</f>
        <v>0</v>
      </c>
      <c r="BQ37" s="303">
        <f>COUNTIFS(BD_ini!$D$31:'BD_ini'!$D$230,BQ31,BD_ini!BQ$31:BQ$230,$E37)</f>
        <v>0</v>
      </c>
      <c r="BR37" s="303">
        <f>COUNTIFS(BD_ini!$D$31:'BD_ini'!$D$230,BR31,BD_ini!BR$31:BR$230,$E37)</f>
        <v>0</v>
      </c>
      <c r="BS37" s="303">
        <f>COUNTIFS(BD_ini!$D$31:'BD_ini'!$D$230,BS31,BD_ini!BS$31:BS$230,$E37)</f>
        <v>0</v>
      </c>
      <c r="BT37" s="303">
        <f>COUNTIFS(BD_ini!$D$31:'BD_ini'!$D$230,BT31,BD_ini!BT$31:BT$230,$E37)</f>
        <v>0</v>
      </c>
      <c r="BU37" s="303">
        <f>COUNTIFS(BD_ini!$D$31:'BD_ini'!$D$230,BU31,BD_ini!BU$31:BU$230,$E37)</f>
        <v>0</v>
      </c>
      <c r="BV37" s="303">
        <f>COUNTIFS(BD_ini!$D$31:'BD_ini'!$D$230,BV31,BD_ini!BV$31:BV$230,$E37)</f>
        <v>0</v>
      </c>
      <c r="BW37" s="303">
        <f>COUNTIFS(BD_ini!$D$31:'BD_ini'!$D$230,BW31,BD_ini!BW$31:BW$230,$E37)</f>
        <v>0</v>
      </c>
      <c r="BX37" s="303">
        <f>COUNTIFS(BD_ini!$D$31:'BD_ini'!$D$230,BX31,BD_ini!BX$31:BX$230,$E37)</f>
        <v>0</v>
      </c>
      <c r="BY37" s="303">
        <f>COUNTIFS(BD_ini!$D$31:'BD_ini'!$D$230,BY31,BD_ini!BY$31:BY$230,$E37)</f>
        <v>0</v>
      </c>
      <c r="BZ37" s="303">
        <f>COUNTIFS(BD_ini!$D$31:'BD_ini'!$D$230,BZ31,BD_ini!BZ$31:BZ$230,$E37)</f>
        <v>0</v>
      </c>
      <c r="CA37" s="303">
        <f>COUNTIFS(BD_ini!$D$31:'BD_ini'!$D$230,CA31,BD_ini!CA$31:CA$230,$E37)</f>
        <v>0</v>
      </c>
      <c r="CB37" s="303">
        <f>COUNTIFS(BD_ini!$D$31:'BD_ini'!$D$230,CB31,BD_ini!CB$31:CB$230,$E37)</f>
        <v>0</v>
      </c>
      <c r="CC37" s="303">
        <f>COUNTIFS(BD_ini!$D$31:'BD_ini'!$D$230,CC31,BD_ini!CC$31:CC$230,$E37)</f>
        <v>0</v>
      </c>
      <c r="CD37" s="303">
        <f>COUNTIFS(BD_ini!$D$31:'BD_ini'!$D$230,CD31,BD_ini!CD$31:CD$230,$E37)</f>
        <v>0</v>
      </c>
      <c r="CE37" s="303">
        <f>COUNTIFS(BD_ini!$D$31:'BD_ini'!$D$230,CE31,BD_ini!CE$31:CE$230,$E37)</f>
        <v>0</v>
      </c>
      <c r="CF37" s="303">
        <f>COUNTIFS(BD_ini!$D$31:'BD_ini'!$D$230,CF31,BD_ini!CF$31:CF$230,$E37)</f>
        <v>0</v>
      </c>
      <c r="CG37" s="303">
        <f>COUNTIFS(BD_ini!$D$31:'BD_ini'!$D$230,CG31,BD_ini!CG$31:CG$230,$E37)</f>
        <v>0</v>
      </c>
      <c r="CH37" s="303">
        <f>COUNTIFS(BD_ini!$D$31:'BD_ini'!$D$230,CH31,BD_ini!CH$31:CH$230,$E37)</f>
        <v>0</v>
      </c>
      <c r="CI37" s="303">
        <f>COUNTIFS(BD_ini!$D$31:'BD_ini'!$D$230,CI31,BD_ini!CI$31:CI$230,$E37)</f>
        <v>0</v>
      </c>
      <c r="CJ37" s="303">
        <f>COUNTIFS(BD_ini!$D$31:'BD_ini'!$D$230,CJ31,BD_ini!CJ$31:CJ$230,$E37)</f>
        <v>0</v>
      </c>
      <c r="CK37" s="303">
        <f>COUNTIFS(BD_ini!$D$31:'BD_ini'!$D$230,CK31,BD_ini!CK$31:CK$230,$E37)</f>
        <v>0</v>
      </c>
      <c r="CL37" s="303">
        <f>COUNTIFS(BD_ini!$D$31:'BD_ini'!$D$230,CL31,BD_ini!CL$31:CL$230,$E37)</f>
        <v>0</v>
      </c>
      <c r="CM37" s="303">
        <f>COUNTIFS(BD_ini!$D$31:'BD_ini'!$D$230,CM31,BD_ini!CM$31:CM$230,$E37)</f>
        <v>0</v>
      </c>
      <c r="CN37" s="303">
        <f>COUNTIFS(BD_ini!$D$31:'BD_ini'!$D$230,CN31,BD_ini!CN$31:CN$230,$E37)</f>
        <v>0</v>
      </c>
      <c r="CO37" s="303">
        <f>COUNTIFS(BD_ini!$D$31:'BD_ini'!$D$230,CO31,BD_ini!CO$31:CO$230,$E37)</f>
        <v>0</v>
      </c>
      <c r="CP37" s="303">
        <f>COUNTIFS(BD_ini!$D$31:'BD_ini'!$D$230,CP31,BD_ini!CP$31:CP$230,$E37)</f>
        <v>0</v>
      </c>
      <c r="CQ37" s="303">
        <f>COUNTIFS(BD_ini!$D$31:'BD_ini'!$D$230,CQ31,BD_ini!CQ$31:CQ$230,$E37)</f>
        <v>0</v>
      </c>
      <c r="CR37" s="303">
        <f>COUNTIFS(BD_ini!$D$31:'BD_ini'!$D$230,CR31,BD_ini!CR$31:CR$230,$E37)</f>
        <v>0</v>
      </c>
      <c r="CS37" s="303">
        <f>COUNTIFS(BD_ini!$D$31:'BD_ini'!$D$230,CS31,BD_ini!CS$31:CS$230,$E37)</f>
        <v>0</v>
      </c>
      <c r="CT37" s="303">
        <f>COUNTIFS(BD_ini!$D$31:'BD_ini'!$D$230,CT31,BD_ini!CT$31:CT$230,$E37)</f>
        <v>0</v>
      </c>
      <c r="CU37" s="303">
        <f>COUNTIFS(BD_ini!$D$31:'BD_ini'!$D$230,CU31,BD_ini!CU$31:CU$230,$E37)</f>
        <v>0</v>
      </c>
      <c r="CV37" s="303">
        <f>COUNTIFS(BD_ini!$D$31:'BD_ini'!$D$230,CV31,BD_ini!CV$31:CV$230,$E37)</f>
        <v>0</v>
      </c>
      <c r="CW37" s="303">
        <f>COUNTIFS(BD_ini!$D$31:'BD_ini'!$D$230,CW31,BD_ini!CW$31:CW$230,$E37)</f>
        <v>0</v>
      </c>
      <c r="CX37" s="303">
        <f>COUNTIFS(BD_ini!$D$31:'BD_ini'!$D$230,CX31,BD_ini!CX$31:CX$230,$E37)</f>
        <v>0</v>
      </c>
      <c r="CY37" s="303">
        <f>COUNTIFS(BD_ini!$D$31:'BD_ini'!$D$230,CY31,BD_ini!CY$31:CY$230,$E37)</f>
        <v>0</v>
      </c>
      <c r="CZ37" s="303">
        <f>COUNTIFS(BD_ini!$D$31:'BD_ini'!$D$230,CZ31,BD_ini!CZ$31:CZ$230,$E37)</f>
        <v>0</v>
      </c>
      <c r="DA37" s="303">
        <f>COUNTIFS(BD_ini!$D$31:'BD_ini'!$D$230,DA31,BD_ini!DA$31:DA$230,$E37)</f>
        <v>0</v>
      </c>
      <c r="DB37" s="303">
        <f>COUNTIFS(BD_ini!$D$31:'BD_ini'!$D$230,DB31,BD_ini!DB$31:DB$230,$E37)</f>
        <v>0</v>
      </c>
      <c r="DC37" s="303">
        <f>COUNTIFS(BD_ini!$D$31:'BD_ini'!$D$230,DC31,BD_ini!DC$31:DC$230,$E37)</f>
        <v>0</v>
      </c>
      <c r="DD37" s="225"/>
    </row>
    <row r="38" spans="1:108">
      <c r="A38" s="92">
        <v>2008</v>
      </c>
      <c r="B38" s="92"/>
      <c r="C38" s="92"/>
      <c r="D38" s="296" t="s">
        <v>957</v>
      </c>
      <c r="E38" s="91" t="s">
        <v>957</v>
      </c>
      <c r="F38" s="91"/>
      <c r="G38" s="93"/>
      <c r="H38" s="303">
        <f>COUNTIFS(BD_ini!$D$31:'BD_ini'!$D$230,H31,BD_ini!H$31:H$230,$E38)</f>
        <v>10</v>
      </c>
      <c r="I38" s="303">
        <f>COUNTIFS(BD_ini!$D$31:'BD_ini'!$D$230,I31,BD_ini!I$31:I$230,$E38)</f>
        <v>5</v>
      </c>
      <c r="J38" s="303">
        <f>COUNTIFS(BD_ini!$D$31:'BD_ini'!$D$230,J31,BD_ini!J$31:J$230,$E38)</f>
        <v>1</v>
      </c>
      <c r="K38" s="303">
        <f>COUNTIFS(BD_ini!$D$31:'BD_ini'!$D$230,K31,BD_ini!K$31:K$230,$E38)</f>
        <v>0</v>
      </c>
      <c r="L38" s="303">
        <f>COUNTIFS(BD_ini!$D$31:'BD_ini'!$D$230,L31,BD_ini!L$31:L$230,$E38)</f>
        <v>4</v>
      </c>
      <c r="M38" s="303">
        <f>COUNTIFS(BD_ini!$D$31:'BD_ini'!$D$230,M31,BD_ini!M$31:M$230,$E38)</f>
        <v>3</v>
      </c>
      <c r="N38" s="303">
        <f>COUNTIFS(BD_ini!$D$31:'BD_ini'!$D$230,N31,BD_ini!N$31:N$230,$E38)</f>
        <v>0</v>
      </c>
      <c r="O38" s="303">
        <f>COUNTIFS(BD_ini!$D$31:'BD_ini'!$D$230,O31,BD_ini!O$31:O$230,$E38)</f>
        <v>0</v>
      </c>
      <c r="P38" s="303">
        <f>COUNTIFS(BD_ini!$D$31:'BD_ini'!$D$230,P31,BD_ini!P$31:P$230,$E38)</f>
        <v>2</v>
      </c>
      <c r="Q38" s="303">
        <f>COUNTIFS(BD_ini!$D$31:'BD_ini'!$D$230,Q31,BD_ini!Q$31:Q$230,$E38)</f>
        <v>0</v>
      </c>
      <c r="R38" s="303">
        <f>COUNTIFS(BD_ini!$D$31:'BD_ini'!$D$230,R31,BD_ini!R$31:R$230,$E38)</f>
        <v>1</v>
      </c>
      <c r="S38" s="303">
        <f>COUNTIFS(BD_ini!$D$31:'BD_ini'!$D$230,S31,BD_ini!S$31:S$230,$E38)</f>
        <v>0</v>
      </c>
      <c r="T38" s="303">
        <f>COUNTIFS(BD_ini!$D$31:'BD_ini'!$D$230,T31,BD_ini!T$31:T$230,$E38)</f>
        <v>0</v>
      </c>
      <c r="U38" s="303">
        <f>COUNTIFS(BD_ini!$D$31:'BD_ini'!$D$230,U31,BD_ini!U$31:U$230,$E38)</f>
        <v>2</v>
      </c>
      <c r="V38" s="303">
        <f>COUNTIFS(BD_ini!$D$31:'BD_ini'!$D$230,V31,BD_ini!V$31:V$230,$E38)</f>
        <v>9</v>
      </c>
      <c r="W38" s="303">
        <f>COUNTIFS(BD_ini!$D$31:'BD_ini'!$D$230,W31,BD_ini!W$31:W$230,$E38)</f>
        <v>0</v>
      </c>
      <c r="X38" s="303">
        <f>COUNTIFS(BD_ini!$D$31:'BD_ini'!$D$230,X31,BD_ini!X$31:X$230,$E38)</f>
        <v>0</v>
      </c>
      <c r="Y38" s="303">
        <f>COUNTIFS(BD_ini!$D$31:'BD_ini'!$D$230,Y31,BD_ini!Y$31:Y$230,$E38)</f>
        <v>9</v>
      </c>
      <c r="Z38" s="303">
        <f>COUNTIFS(BD_ini!$D$31:'BD_ini'!$D$230,Z31,BD_ini!Z$31:Z$230,$E38)</f>
        <v>0</v>
      </c>
      <c r="AA38" s="303">
        <f>COUNTIFS(BD_ini!$D$31:'BD_ini'!$D$230,AA31,BD_ini!AA$31:AA$230,$E38)</f>
        <v>0</v>
      </c>
      <c r="AB38" s="303">
        <f>COUNTIFS(BD_ini!$D$31:'BD_ini'!$D$230,AB31,BD_ini!AB$31:AB$230,$E38)</f>
        <v>0</v>
      </c>
      <c r="AC38" s="303">
        <f>COUNTIFS(BD_ini!$D$31:'BD_ini'!$D$230,AC31,BD_ini!AC$31:AC$230,$E38)</f>
        <v>0</v>
      </c>
      <c r="AD38" s="303">
        <f>COUNTIFS(BD_ini!$D$31:'BD_ini'!$D$230,AD31,BD_ini!AD$31:AD$230,$E38)</f>
        <v>0</v>
      </c>
      <c r="AE38" s="303">
        <f>COUNTIFS(BD_ini!$D$31:'BD_ini'!$D$230,AE31,BD_ini!AE$31:AE$230,$E38)</f>
        <v>0</v>
      </c>
      <c r="AF38" s="303">
        <f>COUNTIFS(BD_ini!$D$31:'BD_ini'!$D$230,AF31,BD_ini!AF$31:AF$230,$E38)</f>
        <v>0</v>
      </c>
      <c r="AG38" s="303">
        <f>COUNTIFS(BD_ini!$D$31:'BD_ini'!$D$230,AG31,BD_ini!AG$31:AG$230,$E38)</f>
        <v>0</v>
      </c>
      <c r="AH38" s="303">
        <f>COUNTIFS(BD_ini!$D$31:'BD_ini'!$D$230,AH31,BD_ini!AH$31:AH$230,$E38)</f>
        <v>0</v>
      </c>
      <c r="AI38" s="303">
        <f>COUNTIFS(BD_ini!$D$31:'BD_ini'!$D$230,AI31,BD_ini!AI$31:AI$230,$E38)</f>
        <v>0</v>
      </c>
      <c r="AJ38" s="303">
        <f>COUNTIFS(BD_ini!$D$31:'BD_ini'!$D$230,AJ31,BD_ini!AJ$31:AJ$230,$E38)</f>
        <v>0</v>
      </c>
      <c r="AK38" s="303">
        <f>COUNTIFS(BD_ini!$D$31:'BD_ini'!$D$230,AK31,BD_ini!AK$31:AK$230,$E38)</f>
        <v>0</v>
      </c>
      <c r="AL38" s="303">
        <f>COUNTIFS(BD_ini!$D$31:'BD_ini'!$D$230,AL31,BD_ini!AL$31:AL$230,$E38)</f>
        <v>0</v>
      </c>
      <c r="AM38" s="303">
        <f>COUNTIFS(BD_ini!$D$31:'BD_ini'!$D$230,AM31,BD_ini!AM$31:AM$230,$E38)</f>
        <v>0</v>
      </c>
      <c r="AN38" s="303">
        <f>COUNTIFS(BD_ini!$D$31:'BD_ini'!$D$230,AN31,BD_ini!AN$31:AN$230,$E38)</f>
        <v>0</v>
      </c>
      <c r="AO38" s="303">
        <f>COUNTIFS(BD_ini!$D$31:'BD_ini'!$D$230,AO31,BD_ini!AO$31:AO$230,$E38)</f>
        <v>0</v>
      </c>
      <c r="AP38" s="303">
        <f>COUNTIFS(BD_ini!$D$31:'BD_ini'!$D$230,AP31,BD_ini!AP$31:AP$230,$E38)</f>
        <v>0</v>
      </c>
      <c r="AQ38" s="303">
        <f>COUNTIFS(BD_ini!$D$31:'BD_ini'!$D$230,AQ31,BD_ini!AQ$31:AQ$230,$E38)</f>
        <v>0</v>
      </c>
      <c r="AR38" s="303">
        <f>COUNTIFS(BD_ini!$D$31:'BD_ini'!$D$230,AR31,BD_ini!AR$31:AR$230,$E38)</f>
        <v>0</v>
      </c>
      <c r="AS38" s="303">
        <f>COUNTIFS(BD_ini!$D$31:'BD_ini'!$D$230,AS31,BD_ini!AS$31:AS$230,$E38)</f>
        <v>0</v>
      </c>
      <c r="AT38" s="303">
        <f>COUNTIFS(BD_ini!$D$31:'BD_ini'!$D$230,AT31,BD_ini!AT$31:AT$230,$E38)</f>
        <v>0</v>
      </c>
      <c r="AU38" s="303">
        <f>COUNTIFS(BD_ini!$D$31:'BD_ini'!$D$230,AU31,BD_ini!AU$31:AU$230,$E38)</f>
        <v>0</v>
      </c>
      <c r="AV38" s="303">
        <f>COUNTIFS(BD_ini!$D$31:'BD_ini'!$D$230,AV31,BD_ini!AV$31:AV$230,$E38)</f>
        <v>0</v>
      </c>
      <c r="AW38" s="303">
        <f>COUNTIFS(BD_ini!$D$31:'BD_ini'!$D$230,AW31,BD_ini!AW$31:AW$230,$E38)</f>
        <v>0</v>
      </c>
      <c r="AX38" s="303">
        <f>COUNTIFS(BD_ini!$D$31:'BD_ini'!$D$230,AX31,BD_ini!AX$31:AX$230,$E38)</f>
        <v>0</v>
      </c>
      <c r="AY38" s="303">
        <f>COUNTIFS(BD_ini!$D$31:'BD_ini'!$D$230,AY31,BD_ini!AY$31:AY$230,$E38)</f>
        <v>0</v>
      </c>
      <c r="AZ38" s="303">
        <f>COUNTIFS(BD_ini!$D$31:'BD_ini'!$D$230,AZ31,BD_ini!AZ$31:AZ$230,$E38)</f>
        <v>0</v>
      </c>
      <c r="BA38" s="303">
        <f>COUNTIFS(BD_ini!$D$31:'BD_ini'!$D$230,BA31,BD_ini!BA$31:BA$230,$E38)</f>
        <v>0</v>
      </c>
      <c r="BB38" s="303">
        <f>COUNTIFS(BD_ini!$D$31:'BD_ini'!$D$230,BB31,BD_ini!BB$31:BB$230,$E38)</f>
        <v>0</v>
      </c>
      <c r="BC38" s="303">
        <f>COUNTIFS(BD_ini!$D$31:'BD_ini'!$D$230,BC31,BD_ini!BC$31:BC$230,$E38)</f>
        <v>0</v>
      </c>
      <c r="BD38" s="303">
        <f>COUNTIFS(BD_ini!$D$31:'BD_ini'!$D$230,BD31,BD_ini!BD$31:BD$230,$E38)</f>
        <v>0</v>
      </c>
      <c r="BE38" s="303">
        <f>COUNTIFS(BD_ini!$D$31:'BD_ini'!$D$230,BE31,BD_ini!BE$31:BE$230,$E38)</f>
        <v>0</v>
      </c>
      <c r="BF38" s="303">
        <f>COUNTIFS(BD_ini!$D$31:'BD_ini'!$D$230,BF31,BD_ini!BF$31:BF$230,$E38)</f>
        <v>0</v>
      </c>
      <c r="BG38" s="303">
        <f>COUNTIFS(BD_ini!$D$31:'BD_ini'!$D$230,BG31,BD_ini!BG$31:BG$230,$E38)</f>
        <v>0</v>
      </c>
      <c r="BH38" s="303">
        <f>COUNTIFS(BD_ini!$D$31:'BD_ini'!$D$230,BH31,BD_ini!BH$31:BH$230,$E38)</f>
        <v>0</v>
      </c>
      <c r="BI38" s="303">
        <f>COUNTIFS(BD_ini!$D$31:'BD_ini'!$D$230,BI31,BD_ini!BI$31:BI$230,$E38)</f>
        <v>0</v>
      </c>
      <c r="BJ38" s="303">
        <f>COUNTIFS(BD_ini!$D$31:'BD_ini'!$D$230,BJ31,BD_ini!BJ$31:BJ$230,$E38)</f>
        <v>0</v>
      </c>
      <c r="BK38" s="303">
        <f>COUNTIFS(BD_ini!$D$31:'BD_ini'!$D$230,BK31,BD_ini!BK$31:BK$230,$E38)</f>
        <v>0</v>
      </c>
      <c r="BL38" s="303">
        <f>COUNTIFS(BD_ini!$D$31:'BD_ini'!$D$230,BL31,BD_ini!BL$31:BL$230,$E38)</f>
        <v>0</v>
      </c>
      <c r="BM38" s="303">
        <f>COUNTIFS(BD_ini!$D$31:'BD_ini'!$D$230,BM31,BD_ini!BM$31:BM$230,$E38)</f>
        <v>0</v>
      </c>
      <c r="BN38" s="303">
        <f>COUNTIFS(BD_ini!$D$31:'BD_ini'!$D$230,BN31,BD_ini!BN$31:BN$230,$E38)</f>
        <v>0</v>
      </c>
      <c r="BO38" s="303">
        <f>COUNTIFS(BD_ini!$D$31:'BD_ini'!$D$230,BO31,BD_ini!BO$31:BO$230,$E38)</f>
        <v>0</v>
      </c>
      <c r="BP38" s="303">
        <f>COUNTIFS(BD_ini!$D$31:'BD_ini'!$D$230,BP31,BD_ini!BP$31:BP$230,$E38)</f>
        <v>0</v>
      </c>
      <c r="BQ38" s="303">
        <f>COUNTIFS(BD_ini!$D$31:'BD_ini'!$D$230,BQ31,BD_ini!BQ$31:BQ$230,$E38)</f>
        <v>0</v>
      </c>
      <c r="BR38" s="303">
        <f>COUNTIFS(BD_ini!$D$31:'BD_ini'!$D$230,BR31,BD_ini!BR$31:BR$230,$E38)</f>
        <v>0</v>
      </c>
      <c r="BS38" s="303">
        <f>COUNTIFS(BD_ini!$D$31:'BD_ini'!$D$230,BS31,BD_ini!BS$31:BS$230,$E38)</f>
        <v>0</v>
      </c>
      <c r="BT38" s="303">
        <f>COUNTIFS(BD_ini!$D$31:'BD_ini'!$D$230,BT31,BD_ini!BT$31:BT$230,$E38)</f>
        <v>0</v>
      </c>
      <c r="BU38" s="303">
        <f>COUNTIFS(BD_ini!$D$31:'BD_ini'!$D$230,BU31,BD_ini!BU$31:BU$230,$E38)</f>
        <v>0</v>
      </c>
      <c r="BV38" s="303">
        <f>COUNTIFS(BD_ini!$D$31:'BD_ini'!$D$230,BV31,BD_ini!BV$31:BV$230,$E38)</f>
        <v>0</v>
      </c>
      <c r="BW38" s="303">
        <f>COUNTIFS(BD_ini!$D$31:'BD_ini'!$D$230,BW31,BD_ini!BW$31:BW$230,$E38)</f>
        <v>0</v>
      </c>
      <c r="BX38" s="303">
        <f>COUNTIFS(BD_ini!$D$31:'BD_ini'!$D$230,BX31,BD_ini!BX$31:BX$230,$E38)</f>
        <v>0</v>
      </c>
      <c r="BY38" s="303">
        <f>COUNTIFS(BD_ini!$D$31:'BD_ini'!$D$230,BY31,BD_ini!BY$31:BY$230,$E38)</f>
        <v>0</v>
      </c>
      <c r="BZ38" s="303">
        <f>COUNTIFS(BD_ini!$D$31:'BD_ini'!$D$230,BZ31,BD_ini!BZ$31:BZ$230,$E38)</f>
        <v>0</v>
      </c>
      <c r="CA38" s="303">
        <f>COUNTIFS(BD_ini!$D$31:'BD_ini'!$D$230,CA31,BD_ini!CA$31:CA$230,$E38)</f>
        <v>0</v>
      </c>
      <c r="CB38" s="303">
        <f>COUNTIFS(BD_ini!$D$31:'BD_ini'!$D$230,CB31,BD_ini!CB$31:CB$230,$E38)</f>
        <v>0</v>
      </c>
      <c r="CC38" s="303">
        <f>COUNTIFS(BD_ini!$D$31:'BD_ini'!$D$230,CC31,BD_ini!CC$31:CC$230,$E38)</f>
        <v>0</v>
      </c>
      <c r="CD38" s="303">
        <f>COUNTIFS(BD_ini!$D$31:'BD_ini'!$D$230,CD31,BD_ini!CD$31:CD$230,$E38)</f>
        <v>0</v>
      </c>
      <c r="CE38" s="303">
        <f>COUNTIFS(BD_ini!$D$31:'BD_ini'!$D$230,CE31,BD_ini!CE$31:CE$230,$E38)</f>
        <v>0</v>
      </c>
      <c r="CF38" s="303">
        <f>COUNTIFS(BD_ini!$D$31:'BD_ini'!$D$230,CF31,BD_ini!CF$31:CF$230,$E38)</f>
        <v>0</v>
      </c>
      <c r="CG38" s="303">
        <f>COUNTIFS(BD_ini!$D$31:'BD_ini'!$D$230,CG31,BD_ini!CG$31:CG$230,$E38)</f>
        <v>0</v>
      </c>
      <c r="CH38" s="303">
        <f>COUNTIFS(BD_ini!$D$31:'BD_ini'!$D$230,CH31,BD_ini!CH$31:CH$230,$E38)</f>
        <v>0</v>
      </c>
      <c r="CI38" s="303">
        <f>COUNTIFS(BD_ini!$D$31:'BD_ini'!$D$230,CI31,BD_ini!CI$31:CI$230,$E38)</f>
        <v>0</v>
      </c>
      <c r="CJ38" s="303">
        <f>COUNTIFS(BD_ini!$D$31:'BD_ini'!$D$230,CJ31,BD_ini!CJ$31:CJ$230,$E38)</f>
        <v>0</v>
      </c>
      <c r="CK38" s="303">
        <f>COUNTIFS(BD_ini!$D$31:'BD_ini'!$D$230,CK31,BD_ini!CK$31:CK$230,$E38)</f>
        <v>0</v>
      </c>
      <c r="CL38" s="303">
        <f>COUNTIFS(BD_ini!$D$31:'BD_ini'!$D$230,CL31,BD_ini!CL$31:CL$230,$E38)</f>
        <v>0</v>
      </c>
      <c r="CM38" s="303">
        <f>COUNTIFS(BD_ini!$D$31:'BD_ini'!$D$230,CM31,BD_ini!CM$31:CM$230,$E38)</f>
        <v>0</v>
      </c>
      <c r="CN38" s="303">
        <f>COUNTIFS(BD_ini!$D$31:'BD_ini'!$D$230,CN31,BD_ini!CN$31:CN$230,$E38)</f>
        <v>0</v>
      </c>
      <c r="CO38" s="303">
        <f>COUNTIFS(BD_ini!$D$31:'BD_ini'!$D$230,CO31,BD_ini!CO$31:CO$230,$E38)</f>
        <v>0</v>
      </c>
      <c r="CP38" s="303">
        <f>COUNTIFS(BD_ini!$D$31:'BD_ini'!$D$230,CP31,BD_ini!CP$31:CP$230,$E38)</f>
        <v>0</v>
      </c>
      <c r="CQ38" s="303">
        <f>COUNTIFS(BD_ini!$D$31:'BD_ini'!$D$230,CQ31,BD_ini!CQ$31:CQ$230,$E38)</f>
        <v>0</v>
      </c>
      <c r="CR38" s="303">
        <f>COUNTIFS(BD_ini!$D$31:'BD_ini'!$D$230,CR31,BD_ini!CR$31:CR$230,$E38)</f>
        <v>0</v>
      </c>
      <c r="CS38" s="303">
        <f>COUNTIFS(BD_ini!$D$31:'BD_ini'!$D$230,CS31,BD_ini!CS$31:CS$230,$E38)</f>
        <v>0</v>
      </c>
      <c r="CT38" s="303">
        <f>COUNTIFS(BD_ini!$D$31:'BD_ini'!$D$230,CT31,BD_ini!CT$31:CT$230,$E38)</f>
        <v>0</v>
      </c>
      <c r="CU38" s="303">
        <f>COUNTIFS(BD_ini!$D$31:'BD_ini'!$D$230,CU31,BD_ini!CU$31:CU$230,$E38)</f>
        <v>0</v>
      </c>
      <c r="CV38" s="303">
        <f>COUNTIFS(BD_ini!$D$31:'BD_ini'!$D$230,CV31,BD_ini!CV$31:CV$230,$E38)</f>
        <v>0</v>
      </c>
      <c r="CW38" s="303">
        <f>COUNTIFS(BD_ini!$D$31:'BD_ini'!$D$230,CW31,BD_ini!CW$31:CW$230,$E38)</f>
        <v>0</v>
      </c>
      <c r="CX38" s="303">
        <f>COUNTIFS(BD_ini!$D$31:'BD_ini'!$D$230,CX31,BD_ini!CX$31:CX$230,$E38)</f>
        <v>0</v>
      </c>
      <c r="CY38" s="303">
        <f>COUNTIFS(BD_ini!$D$31:'BD_ini'!$D$230,CY31,BD_ini!CY$31:CY$230,$E38)</f>
        <v>0</v>
      </c>
      <c r="CZ38" s="303">
        <f>COUNTIFS(BD_ini!$D$31:'BD_ini'!$D$230,CZ31,BD_ini!CZ$31:CZ$230,$E38)</f>
        <v>0</v>
      </c>
      <c r="DA38" s="303">
        <f>COUNTIFS(BD_ini!$D$31:'BD_ini'!$D$230,DA31,BD_ini!DA$31:DA$230,$E38)</f>
        <v>0</v>
      </c>
      <c r="DB38" s="303">
        <f>COUNTIFS(BD_ini!$D$31:'BD_ini'!$D$230,DB31,BD_ini!DB$31:DB$230,$E38)</f>
        <v>0</v>
      </c>
      <c r="DC38" s="303">
        <f>COUNTIFS(BD_ini!$D$31:'BD_ini'!$D$230,DC31,BD_ini!DC$31:DC$230,$E38)</f>
        <v>0</v>
      </c>
      <c r="DD38" s="225"/>
    </row>
    <row r="39" spans="1:108">
      <c r="A39" s="92">
        <v>2009</v>
      </c>
      <c r="B39" s="92"/>
      <c r="C39" s="92"/>
      <c r="D39" s="296" t="s">
        <v>924</v>
      </c>
      <c r="E39" s="91" t="s">
        <v>924</v>
      </c>
      <c r="F39" s="91"/>
      <c r="G39" s="93"/>
      <c r="H39" s="303">
        <f>COUNTIFS(BD_ini!$D$31:'BD_ini'!$D$230,H31,BD_ini!H$31:H$230,$E39)</f>
        <v>0</v>
      </c>
      <c r="I39" s="303">
        <f>COUNTIFS(BD_ini!$D$31:'BD_ini'!$D$230,I31,BD_ini!I$31:I$230,$E39)</f>
        <v>0</v>
      </c>
      <c r="J39" s="303">
        <f>COUNTIFS(BD_ini!$D$31:'BD_ini'!$D$230,J31,BD_ini!J$31:J$230,$E39)</f>
        <v>0</v>
      </c>
      <c r="K39" s="303">
        <f>COUNTIFS(BD_ini!$D$31:'BD_ini'!$D$230,K31,BD_ini!K$31:K$230,$E39)</f>
        <v>0</v>
      </c>
      <c r="L39" s="303">
        <f>COUNTIFS(BD_ini!$D$31:'BD_ini'!$D$230,L31,BD_ini!L$31:L$230,$E39)</f>
        <v>0</v>
      </c>
      <c r="M39" s="303">
        <f>COUNTIFS(BD_ini!$D$31:'BD_ini'!$D$230,M31,BD_ini!M$31:M$230,$E39)</f>
        <v>0</v>
      </c>
      <c r="N39" s="303">
        <f>COUNTIFS(BD_ini!$D$31:'BD_ini'!$D$230,N31,BD_ini!N$31:N$230,$E39)</f>
        <v>0</v>
      </c>
      <c r="O39" s="303">
        <f>COUNTIFS(BD_ini!$D$31:'BD_ini'!$D$230,O31,BD_ini!O$31:O$230,$E39)</f>
        <v>0</v>
      </c>
      <c r="P39" s="303">
        <f>COUNTIFS(BD_ini!$D$31:'BD_ini'!$D$230,P31,BD_ini!P$31:P$230,$E39)</f>
        <v>1</v>
      </c>
      <c r="Q39" s="303">
        <f>COUNTIFS(BD_ini!$D$31:'BD_ini'!$D$230,Q31,BD_ini!Q$31:Q$230,$E39)</f>
        <v>0</v>
      </c>
      <c r="R39" s="303">
        <f>COUNTIFS(BD_ini!$D$31:'BD_ini'!$D$230,R31,BD_ini!R$31:R$230,$E39)</f>
        <v>0</v>
      </c>
      <c r="S39" s="303">
        <f>COUNTIFS(BD_ini!$D$31:'BD_ini'!$D$230,S31,BD_ini!S$31:S$230,$E39)</f>
        <v>0</v>
      </c>
      <c r="T39" s="303">
        <f>COUNTIFS(BD_ini!$D$31:'BD_ini'!$D$230,T31,BD_ini!T$31:T$230,$E39)</f>
        <v>0</v>
      </c>
      <c r="U39" s="303">
        <f>COUNTIFS(BD_ini!$D$31:'BD_ini'!$D$230,U31,BD_ini!U$31:U$230,$E39)</f>
        <v>1</v>
      </c>
      <c r="V39" s="303">
        <f>COUNTIFS(BD_ini!$D$31:'BD_ini'!$D$230,V31,BD_ini!V$31:V$230,$E39)</f>
        <v>0</v>
      </c>
      <c r="W39" s="303">
        <f>COUNTIFS(BD_ini!$D$31:'BD_ini'!$D$230,W31,BD_ini!W$31:W$230,$E39)</f>
        <v>1</v>
      </c>
      <c r="X39" s="303">
        <f>COUNTIFS(BD_ini!$D$31:'BD_ini'!$D$230,X31,BD_ini!X$31:X$230,$E39)</f>
        <v>0</v>
      </c>
      <c r="Y39" s="303">
        <f>COUNTIFS(BD_ini!$D$31:'BD_ini'!$D$230,Y31,BD_ini!Y$31:Y$230,$E39)</f>
        <v>0</v>
      </c>
      <c r="Z39" s="303">
        <f>COUNTIFS(BD_ini!$D$31:'BD_ini'!$D$230,Z31,BD_ini!Z$31:Z$230,$E39)</f>
        <v>1</v>
      </c>
      <c r="AA39" s="303">
        <f>COUNTIFS(BD_ini!$D$31:'BD_ini'!$D$230,AA31,BD_ini!AA$31:AA$230,$E39)</f>
        <v>0</v>
      </c>
      <c r="AB39" s="303">
        <f>COUNTIFS(BD_ini!$D$31:'BD_ini'!$D$230,AB31,BD_ini!AB$31:AB$230,$E39)</f>
        <v>0</v>
      </c>
      <c r="AC39" s="303">
        <f>COUNTIFS(BD_ini!$D$31:'BD_ini'!$D$230,AC31,BD_ini!AC$31:AC$230,$E39)</f>
        <v>0</v>
      </c>
      <c r="AD39" s="303">
        <f>COUNTIFS(BD_ini!$D$31:'BD_ini'!$D$230,AD31,BD_ini!AD$31:AD$230,$E39)</f>
        <v>0</v>
      </c>
      <c r="AE39" s="303">
        <f>COUNTIFS(BD_ini!$D$31:'BD_ini'!$D$230,AE31,BD_ini!AE$31:AE$230,$E39)</f>
        <v>0</v>
      </c>
      <c r="AF39" s="303">
        <f>COUNTIFS(BD_ini!$D$31:'BD_ini'!$D$230,AF31,BD_ini!AF$31:AF$230,$E39)</f>
        <v>0</v>
      </c>
      <c r="AG39" s="303">
        <f>COUNTIFS(BD_ini!$D$31:'BD_ini'!$D$230,AG31,BD_ini!AG$31:AG$230,$E39)</f>
        <v>0</v>
      </c>
      <c r="AH39" s="303">
        <f>COUNTIFS(BD_ini!$D$31:'BD_ini'!$D$230,AH31,BD_ini!AH$31:AH$230,$E39)</f>
        <v>0</v>
      </c>
      <c r="AI39" s="303">
        <f>COUNTIFS(BD_ini!$D$31:'BD_ini'!$D$230,AI31,BD_ini!AI$31:AI$230,$E39)</f>
        <v>0</v>
      </c>
      <c r="AJ39" s="303">
        <f>COUNTIFS(BD_ini!$D$31:'BD_ini'!$D$230,AJ31,BD_ini!AJ$31:AJ$230,$E39)</f>
        <v>0</v>
      </c>
      <c r="AK39" s="303">
        <f>COUNTIFS(BD_ini!$D$31:'BD_ini'!$D$230,AK31,BD_ini!AK$31:AK$230,$E39)</f>
        <v>0</v>
      </c>
      <c r="AL39" s="303">
        <f>COUNTIFS(BD_ini!$D$31:'BD_ini'!$D$230,AL31,BD_ini!AL$31:AL$230,$E39)</f>
        <v>0</v>
      </c>
      <c r="AM39" s="303">
        <f>COUNTIFS(BD_ini!$D$31:'BD_ini'!$D$230,AM31,BD_ini!AM$31:AM$230,$E39)</f>
        <v>0</v>
      </c>
      <c r="AN39" s="303">
        <f>COUNTIFS(BD_ini!$D$31:'BD_ini'!$D$230,AN31,BD_ini!AN$31:AN$230,$E39)</f>
        <v>0</v>
      </c>
      <c r="AO39" s="303">
        <f>COUNTIFS(BD_ini!$D$31:'BD_ini'!$D$230,AO31,BD_ini!AO$31:AO$230,$E39)</f>
        <v>0</v>
      </c>
      <c r="AP39" s="303">
        <f>COUNTIFS(BD_ini!$D$31:'BD_ini'!$D$230,AP31,BD_ini!AP$31:AP$230,$E39)</f>
        <v>0</v>
      </c>
      <c r="AQ39" s="303">
        <f>COUNTIFS(BD_ini!$D$31:'BD_ini'!$D$230,AQ31,BD_ini!AQ$31:AQ$230,$E39)</f>
        <v>0</v>
      </c>
      <c r="AR39" s="303">
        <f>COUNTIFS(BD_ini!$D$31:'BD_ini'!$D$230,AR31,BD_ini!AR$31:AR$230,$E39)</f>
        <v>0</v>
      </c>
      <c r="AS39" s="303">
        <f>COUNTIFS(BD_ini!$D$31:'BD_ini'!$D$230,AS31,BD_ini!AS$31:AS$230,$E39)</f>
        <v>0</v>
      </c>
      <c r="AT39" s="303">
        <f>COUNTIFS(BD_ini!$D$31:'BD_ini'!$D$230,AT31,BD_ini!AT$31:AT$230,$E39)</f>
        <v>0</v>
      </c>
      <c r="AU39" s="303">
        <f>COUNTIFS(BD_ini!$D$31:'BD_ini'!$D$230,AU31,BD_ini!AU$31:AU$230,$E39)</f>
        <v>0</v>
      </c>
      <c r="AV39" s="303">
        <f>COUNTIFS(BD_ini!$D$31:'BD_ini'!$D$230,AV31,BD_ini!AV$31:AV$230,$E39)</f>
        <v>0</v>
      </c>
      <c r="AW39" s="303">
        <f>COUNTIFS(BD_ini!$D$31:'BD_ini'!$D$230,AW31,BD_ini!AW$31:AW$230,$E39)</f>
        <v>0</v>
      </c>
      <c r="AX39" s="303">
        <f>COUNTIFS(BD_ini!$D$31:'BD_ini'!$D$230,AX31,BD_ini!AX$31:AX$230,$E39)</f>
        <v>0</v>
      </c>
      <c r="AY39" s="303">
        <f>COUNTIFS(BD_ini!$D$31:'BD_ini'!$D$230,AY31,BD_ini!AY$31:AY$230,$E39)</f>
        <v>0</v>
      </c>
      <c r="AZ39" s="303">
        <f>COUNTIFS(BD_ini!$D$31:'BD_ini'!$D$230,AZ31,BD_ini!AZ$31:AZ$230,$E39)</f>
        <v>0</v>
      </c>
      <c r="BA39" s="303">
        <f>COUNTIFS(BD_ini!$D$31:'BD_ini'!$D$230,BA31,BD_ini!BA$31:BA$230,$E39)</f>
        <v>0</v>
      </c>
      <c r="BB39" s="303">
        <f>COUNTIFS(BD_ini!$D$31:'BD_ini'!$D$230,BB31,BD_ini!BB$31:BB$230,$E39)</f>
        <v>0</v>
      </c>
      <c r="BC39" s="303">
        <f>COUNTIFS(BD_ini!$D$31:'BD_ini'!$D$230,BC31,BD_ini!BC$31:BC$230,$E39)</f>
        <v>0</v>
      </c>
      <c r="BD39" s="303">
        <f>COUNTIFS(BD_ini!$D$31:'BD_ini'!$D$230,BD31,BD_ini!BD$31:BD$230,$E39)</f>
        <v>0</v>
      </c>
      <c r="BE39" s="303">
        <f>COUNTIFS(BD_ini!$D$31:'BD_ini'!$D$230,BE31,BD_ini!BE$31:BE$230,$E39)</f>
        <v>0</v>
      </c>
      <c r="BF39" s="303">
        <f>COUNTIFS(BD_ini!$D$31:'BD_ini'!$D$230,BF31,BD_ini!BF$31:BF$230,$E39)</f>
        <v>0</v>
      </c>
      <c r="BG39" s="303">
        <f>COUNTIFS(BD_ini!$D$31:'BD_ini'!$D$230,BG31,BD_ini!BG$31:BG$230,$E39)</f>
        <v>0</v>
      </c>
      <c r="BH39" s="303">
        <f>COUNTIFS(BD_ini!$D$31:'BD_ini'!$D$230,BH31,BD_ini!BH$31:BH$230,$E39)</f>
        <v>0</v>
      </c>
      <c r="BI39" s="303">
        <f>COUNTIFS(BD_ini!$D$31:'BD_ini'!$D$230,BI31,BD_ini!BI$31:BI$230,$E39)</f>
        <v>0</v>
      </c>
      <c r="BJ39" s="303">
        <f>COUNTIFS(BD_ini!$D$31:'BD_ini'!$D$230,BJ31,BD_ini!BJ$31:BJ$230,$E39)</f>
        <v>0</v>
      </c>
      <c r="BK39" s="303">
        <f>COUNTIFS(BD_ini!$D$31:'BD_ini'!$D$230,BK31,BD_ini!BK$31:BK$230,$E39)</f>
        <v>0</v>
      </c>
      <c r="BL39" s="303">
        <f>COUNTIFS(BD_ini!$D$31:'BD_ini'!$D$230,BL31,BD_ini!BL$31:BL$230,$E39)</f>
        <v>0</v>
      </c>
      <c r="BM39" s="303">
        <f>COUNTIFS(BD_ini!$D$31:'BD_ini'!$D$230,BM31,BD_ini!BM$31:BM$230,$E39)</f>
        <v>0</v>
      </c>
      <c r="BN39" s="303">
        <f>COUNTIFS(BD_ini!$D$31:'BD_ini'!$D$230,BN31,BD_ini!BN$31:BN$230,$E39)</f>
        <v>0</v>
      </c>
      <c r="BO39" s="303">
        <f>COUNTIFS(BD_ini!$D$31:'BD_ini'!$D$230,BO31,BD_ini!BO$31:BO$230,$E39)</f>
        <v>0</v>
      </c>
      <c r="BP39" s="303">
        <f>COUNTIFS(BD_ini!$D$31:'BD_ini'!$D$230,BP31,BD_ini!BP$31:BP$230,$E39)</f>
        <v>0</v>
      </c>
      <c r="BQ39" s="303">
        <f>COUNTIFS(BD_ini!$D$31:'BD_ini'!$D$230,BQ31,BD_ini!BQ$31:BQ$230,$E39)</f>
        <v>0</v>
      </c>
      <c r="BR39" s="303">
        <f>COUNTIFS(BD_ini!$D$31:'BD_ini'!$D$230,BR31,BD_ini!BR$31:BR$230,$E39)</f>
        <v>0</v>
      </c>
      <c r="BS39" s="303">
        <f>COUNTIFS(BD_ini!$D$31:'BD_ini'!$D$230,BS31,BD_ini!BS$31:BS$230,$E39)</f>
        <v>0</v>
      </c>
      <c r="BT39" s="303">
        <f>COUNTIFS(BD_ini!$D$31:'BD_ini'!$D$230,BT31,BD_ini!BT$31:BT$230,$E39)</f>
        <v>0</v>
      </c>
      <c r="BU39" s="303">
        <f>COUNTIFS(BD_ini!$D$31:'BD_ini'!$D$230,BU31,BD_ini!BU$31:BU$230,$E39)</f>
        <v>0</v>
      </c>
      <c r="BV39" s="303">
        <f>COUNTIFS(BD_ini!$D$31:'BD_ini'!$D$230,BV31,BD_ini!BV$31:BV$230,$E39)</f>
        <v>0</v>
      </c>
      <c r="BW39" s="303">
        <f>COUNTIFS(BD_ini!$D$31:'BD_ini'!$D$230,BW31,BD_ini!BW$31:BW$230,$E39)</f>
        <v>0</v>
      </c>
      <c r="BX39" s="303">
        <f>COUNTIFS(BD_ini!$D$31:'BD_ini'!$D$230,BX31,BD_ini!BX$31:BX$230,$E39)</f>
        <v>0</v>
      </c>
      <c r="BY39" s="303">
        <f>COUNTIFS(BD_ini!$D$31:'BD_ini'!$D$230,BY31,BD_ini!BY$31:BY$230,$E39)</f>
        <v>0</v>
      </c>
      <c r="BZ39" s="303">
        <f>COUNTIFS(BD_ini!$D$31:'BD_ini'!$D$230,BZ31,BD_ini!BZ$31:BZ$230,$E39)</f>
        <v>0</v>
      </c>
      <c r="CA39" s="303">
        <f>COUNTIFS(BD_ini!$D$31:'BD_ini'!$D$230,CA31,BD_ini!CA$31:CA$230,$E39)</f>
        <v>0</v>
      </c>
      <c r="CB39" s="303">
        <f>COUNTIFS(BD_ini!$D$31:'BD_ini'!$D$230,CB31,BD_ini!CB$31:CB$230,$E39)</f>
        <v>0</v>
      </c>
      <c r="CC39" s="303">
        <f>COUNTIFS(BD_ini!$D$31:'BD_ini'!$D$230,CC31,BD_ini!CC$31:CC$230,$E39)</f>
        <v>0</v>
      </c>
      <c r="CD39" s="303">
        <f>COUNTIFS(BD_ini!$D$31:'BD_ini'!$D$230,CD31,BD_ini!CD$31:CD$230,$E39)</f>
        <v>0</v>
      </c>
      <c r="CE39" s="303">
        <f>COUNTIFS(BD_ini!$D$31:'BD_ini'!$D$230,CE31,BD_ini!CE$31:CE$230,$E39)</f>
        <v>0</v>
      </c>
      <c r="CF39" s="303">
        <f>COUNTIFS(BD_ini!$D$31:'BD_ini'!$D$230,CF31,BD_ini!CF$31:CF$230,$E39)</f>
        <v>0</v>
      </c>
      <c r="CG39" s="303">
        <f>COUNTIFS(BD_ini!$D$31:'BD_ini'!$D$230,CG31,BD_ini!CG$31:CG$230,$E39)</f>
        <v>0</v>
      </c>
      <c r="CH39" s="303">
        <f>COUNTIFS(BD_ini!$D$31:'BD_ini'!$D$230,CH31,BD_ini!CH$31:CH$230,$E39)</f>
        <v>0</v>
      </c>
      <c r="CI39" s="303">
        <f>COUNTIFS(BD_ini!$D$31:'BD_ini'!$D$230,CI31,BD_ini!CI$31:CI$230,$E39)</f>
        <v>0</v>
      </c>
      <c r="CJ39" s="303">
        <f>COUNTIFS(BD_ini!$D$31:'BD_ini'!$D$230,CJ31,BD_ini!CJ$31:CJ$230,$E39)</f>
        <v>0</v>
      </c>
      <c r="CK39" s="303">
        <f>COUNTIFS(BD_ini!$D$31:'BD_ini'!$D$230,CK31,BD_ini!CK$31:CK$230,$E39)</f>
        <v>0</v>
      </c>
      <c r="CL39" s="303">
        <f>COUNTIFS(BD_ini!$D$31:'BD_ini'!$D$230,CL31,BD_ini!CL$31:CL$230,$E39)</f>
        <v>0</v>
      </c>
      <c r="CM39" s="303">
        <f>COUNTIFS(BD_ini!$D$31:'BD_ini'!$D$230,CM31,BD_ini!CM$31:CM$230,$E39)</f>
        <v>0</v>
      </c>
      <c r="CN39" s="303">
        <f>COUNTIFS(BD_ini!$D$31:'BD_ini'!$D$230,CN31,BD_ini!CN$31:CN$230,$E39)</f>
        <v>0</v>
      </c>
      <c r="CO39" s="303">
        <f>COUNTIFS(BD_ini!$D$31:'BD_ini'!$D$230,CO31,BD_ini!CO$31:CO$230,$E39)</f>
        <v>0</v>
      </c>
      <c r="CP39" s="303">
        <f>COUNTIFS(BD_ini!$D$31:'BD_ini'!$D$230,CP31,BD_ini!CP$31:CP$230,$E39)</f>
        <v>0</v>
      </c>
      <c r="CQ39" s="303">
        <f>COUNTIFS(BD_ini!$D$31:'BD_ini'!$D$230,CQ31,BD_ini!CQ$31:CQ$230,$E39)</f>
        <v>0</v>
      </c>
      <c r="CR39" s="303">
        <f>COUNTIFS(BD_ini!$D$31:'BD_ini'!$D$230,CR31,BD_ini!CR$31:CR$230,$E39)</f>
        <v>0</v>
      </c>
      <c r="CS39" s="303">
        <f>COUNTIFS(BD_ini!$D$31:'BD_ini'!$D$230,CS31,BD_ini!CS$31:CS$230,$E39)</f>
        <v>0</v>
      </c>
      <c r="CT39" s="303">
        <f>COUNTIFS(BD_ini!$D$31:'BD_ini'!$D$230,CT31,BD_ini!CT$31:CT$230,$E39)</f>
        <v>0</v>
      </c>
      <c r="CU39" s="303">
        <f>COUNTIFS(BD_ini!$D$31:'BD_ini'!$D$230,CU31,BD_ini!CU$31:CU$230,$E39)</f>
        <v>0</v>
      </c>
      <c r="CV39" s="303">
        <f>COUNTIFS(BD_ini!$D$31:'BD_ini'!$D$230,CV31,BD_ini!CV$31:CV$230,$E39)</f>
        <v>0</v>
      </c>
      <c r="CW39" s="303">
        <f>COUNTIFS(BD_ini!$D$31:'BD_ini'!$D$230,CW31,BD_ini!CW$31:CW$230,$E39)</f>
        <v>0</v>
      </c>
      <c r="CX39" s="303">
        <f>COUNTIFS(BD_ini!$D$31:'BD_ini'!$D$230,CX31,BD_ini!CX$31:CX$230,$E39)</f>
        <v>0</v>
      </c>
      <c r="CY39" s="303">
        <f>COUNTIFS(BD_ini!$D$31:'BD_ini'!$D$230,CY31,BD_ini!CY$31:CY$230,$E39)</f>
        <v>0</v>
      </c>
      <c r="CZ39" s="303">
        <f>COUNTIFS(BD_ini!$D$31:'BD_ini'!$D$230,CZ31,BD_ini!CZ$31:CZ$230,$E39)</f>
        <v>0</v>
      </c>
      <c r="DA39" s="303">
        <f>COUNTIFS(BD_ini!$D$31:'BD_ini'!$D$230,DA31,BD_ini!DA$31:DA$230,$E39)</f>
        <v>0</v>
      </c>
      <c r="DB39" s="303">
        <f>COUNTIFS(BD_ini!$D$31:'BD_ini'!$D$230,DB31,BD_ini!DB$31:DB$230,$E39)</f>
        <v>0</v>
      </c>
      <c r="DC39" s="303">
        <f>COUNTIFS(BD_ini!$D$31:'BD_ini'!$D$230,DC31,BD_ini!DC$31:DC$230,$E39)</f>
        <v>0</v>
      </c>
      <c r="DD39" s="225"/>
    </row>
    <row r="40" spans="1:108">
      <c r="A40" s="92">
        <v>2010</v>
      </c>
      <c r="B40" s="92"/>
      <c r="C40" s="92"/>
      <c r="D40" s="296" t="s">
        <v>927</v>
      </c>
      <c r="E40" s="91" t="s">
        <v>927</v>
      </c>
      <c r="F40" s="91"/>
      <c r="G40" s="93"/>
      <c r="H40" s="303">
        <f>COUNTIFS(BD_ini!$D$31:'BD_ini'!$D$230,H31,BD_ini!H$31:H$230,$E40)</f>
        <v>15</v>
      </c>
      <c r="I40" s="303">
        <f>COUNTIFS(BD_ini!$D$31:'BD_ini'!$D$230,I31,BD_ini!I$31:I$230,$E40)</f>
        <v>11</v>
      </c>
      <c r="J40" s="303">
        <f>COUNTIFS(BD_ini!$D$31:'BD_ini'!$D$230,J31,BD_ini!J$31:J$230,$E40)</f>
        <v>21</v>
      </c>
      <c r="K40" s="303">
        <f>COUNTIFS(BD_ini!$D$31:'BD_ini'!$D$230,K31,BD_ini!K$31:K$230,$E40)</f>
        <v>21</v>
      </c>
      <c r="L40" s="303">
        <f>COUNTIFS(BD_ini!$D$31:'BD_ini'!$D$230,L31,BD_ini!L$31:L$230,$E40)</f>
        <v>17</v>
      </c>
      <c r="M40" s="303">
        <f>COUNTIFS(BD_ini!$D$31:'BD_ini'!$D$230,M31,BD_ini!M$31:M$230,$E40)</f>
        <v>21</v>
      </c>
      <c r="N40" s="303">
        <f>COUNTIFS(BD_ini!$D$31:'BD_ini'!$D$230,N31,BD_ini!N$31:N$230,$E40)</f>
        <v>22</v>
      </c>
      <c r="O40" s="303">
        <f>COUNTIFS(BD_ini!$D$31:'BD_ini'!$D$230,O31,BD_ini!O$31:O$230,$E40)</f>
        <v>25</v>
      </c>
      <c r="P40" s="303">
        <f>COUNTIFS(BD_ini!$D$31:'BD_ini'!$D$230,P31,BD_ini!P$31:P$230,$E40)</f>
        <v>22</v>
      </c>
      <c r="Q40" s="303">
        <f>COUNTIFS(BD_ini!$D$31:'BD_ini'!$D$230,Q31,BD_ini!Q$31:Q$230,$E40)</f>
        <v>7</v>
      </c>
      <c r="R40" s="303">
        <f>COUNTIFS(BD_ini!$D$31:'BD_ini'!$D$230,R31,BD_ini!R$31:R$230,$E40)</f>
        <v>9</v>
      </c>
      <c r="S40" s="303">
        <f>COUNTIFS(BD_ini!$D$31:'BD_ini'!$D$230,S31,BD_ini!S$31:S$230,$E40)</f>
        <v>5</v>
      </c>
      <c r="T40" s="303">
        <f>COUNTIFS(BD_ini!$D$31:'BD_ini'!$D$230,T31,BD_ini!T$31:T$230,$E40)</f>
        <v>14</v>
      </c>
      <c r="U40" s="303">
        <f>COUNTIFS(BD_ini!$D$31:'BD_ini'!$D$230,U31,BD_ini!U$31:U$230,$E40)</f>
        <v>16</v>
      </c>
      <c r="V40" s="303">
        <f>COUNTIFS(BD_ini!$D$31:'BD_ini'!$D$230,V31,BD_ini!V$31:V$230,$E40)</f>
        <v>13</v>
      </c>
      <c r="W40" s="303">
        <f>COUNTIFS(BD_ini!$D$31:'BD_ini'!$D$230,W31,BD_ini!W$31:W$230,$E40)</f>
        <v>9</v>
      </c>
      <c r="X40" s="303">
        <f>COUNTIFS(BD_ini!$D$31:'BD_ini'!$D$230,X31,BD_ini!X$31:X$230,$E40)</f>
        <v>6</v>
      </c>
      <c r="Y40" s="303">
        <f>COUNTIFS(BD_ini!$D$31:'BD_ini'!$D$230,Y31,BD_ini!Y$31:Y$230,$E40)</f>
        <v>13</v>
      </c>
      <c r="Z40" s="303">
        <f>COUNTIFS(BD_ini!$D$31:'BD_ini'!$D$230,Z31,BD_ini!Z$31:Z$230,$E40)</f>
        <v>9</v>
      </c>
      <c r="AA40" s="303">
        <f>COUNTIFS(BD_ini!$D$31:'BD_ini'!$D$230,AA31,BD_ini!AA$31:AA$230,$E40)</f>
        <v>6</v>
      </c>
      <c r="AB40" s="303">
        <f>COUNTIFS(BD_ini!$D$31:'BD_ini'!$D$230,AB31,BD_ini!AB$31:AB$230,$E40)</f>
        <v>0</v>
      </c>
      <c r="AC40" s="303">
        <f>COUNTIFS(BD_ini!$D$31:'BD_ini'!$D$230,AC31,BD_ini!AC$31:AC$230,$E40)</f>
        <v>0</v>
      </c>
      <c r="AD40" s="303">
        <f>COUNTIFS(BD_ini!$D$31:'BD_ini'!$D$230,AD31,BD_ini!AD$31:AD$230,$E40)</f>
        <v>0</v>
      </c>
      <c r="AE40" s="303">
        <f>COUNTIFS(BD_ini!$D$31:'BD_ini'!$D$230,AE31,BD_ini!AE$31:AE$230,$E40)</f>
        <v>0</v>
      </c>
      <c r="AF40" s="303">
        <f>COUNTIFS(BD_ini!$D$31:'BD_ini'!$D$230,AF31,BD_ini!AF$31:AF$230,$E40)</f>
        <v>0</v>
      </c>
      <c r="AG40" s="303">
        <f>COUNTIFS(BD_ini!$D$31:'BD_ini'!$D$230,AG31,BD_ini!AG$31:AG$230,$E40)</f>
        <v>0</v>
      </c>
      <c r="AH40" s="303">
        <f>COUNTIFS(BD_ini!$D$31:'BD_ini'!$D$230,AH31,BD_ini!AH$31:AH$230,$E40)</f>
        <v>0</v>
      </c>
      <c r="AI40" s="303">
        <f>COUNTIFS(BD_ini!$D$31:'BD_ini'!$D$230,AI31,BD_ini!AI$31:AI$230,$E40)</f>
        <v>0</v>
      </c>
      <c r="AJ40" s="303">
        <f>COUNTIFS(BD_ini!$D$31:'BD_ini'!$D$230,AJ31,BD_ini!AJ$31:AJ$230,$E40)</f>
        <v>0</v>
      </c>
      <c r="AK40" s="303">
        <f>COUNTIFS(BD_ini!$D$31:'BD_ini'!$D$230,AK31,BD_ini!AK$31:AK$230,$E40)</f>
        <v>0</v>
      </c>
      <c r="AL40" s="303">
        <f>COUNTIFS(BD_ini!$D$31:'BD_ini'!$D$230,AL31,BD_ini!AL$31:AL$230,$E40)</f>
        <v>0</v>
      </c>
      <c r="AM40" s="303">
        <f>COUNTIFS(BD_ini!$D$31:'BD_ini'!$D$230,AM31,BD_ini!AM$31:AM$230,$E40)</f>
        <v>0</v>
      </c>
      <c r="AN40" s="303">
        <f>COUNTIFS(BD_ini!$D$31:'BD_ini'!$D$230,AN31,BD_ini!AN$31:AN$230,$E40)</f>
        <v>0</v>
      </c>
      <c r="AO40" s="303">
        <f>COUNTIFS(BD_ini!$D$31:'BD_ini'!$D$230,AO31,BD_ini!AO$31:AO$230,$E40)</f>
        <v>0</v>
      </c>
      <c r="AP40" s="303">
        <f>COUNTIFS(BD_ini!$D$31:'BD_ini'!$D$230,AP31,BD_ini!AP$31:AP$230,$E40)</f>
        <v>0</v>
      </c>
      <c r="AQ40" s="303">
        <f>COUNTIFS(BD_ini!$D$31:'BD_ini'!$D$230,AQ31,BD_ini!AQ$31:AQ$230,$E40)</f>
        <v>0</v>
      </c>
      <c r="AR40" s="303">
        <f>COUNTIFS(BD_ini!$D$31:'BD_ini'!$D$230,AR31,BD_ini!AR$31:AR$230,$E40)</f>
        <v>0</v>
      </c>
      <c r="AS40" s="303">
        <f>COUNTIFS(BD_ini!$D$31:'BD_ini'!$D$230,AS31,BD_ini!AS$31:AS$230,$E40)</f>
        <v>0</v>
      </c>
      <c r="AT40" s="303">
        <f>COUNTIFS(BD_ini!$D$31:'BD_ini'!$D$230,AT31,BD_ini!AT$31:AT$230,$E40)</f>
        <v>0</v>
      </c>
      <c r="AU40" s="303">
        <f>COUNTIFS(BD_ini!$D$31:'BD_ini'!$D$230,AU31,BD_ini!AU$31:AU$230,$E40)</f>
        <v>0</v>
      </c>
      <c r="AV40" s="303">
        <f>COUNTIFS(BD_ini!$D$31:'BD_ini'!$D$230,AV31,BD_ini!AV$31:AV$230,$E40)</f>
        <v>0</v>
      </c>
      <c r="AW40" s="303">
        <f>COUNTIFS(BD_ini!$D$31:'BD_ini'!$D$230,AW31,BD_ini!AW$31:AW$230,$E40)</f>
        <v>0</v>
      </c>
      <c r="AX40" s="303">
        <f>COUNTIFS(BD_ini!$D$31:'BD_ini'!$D$230,AX31,BD_ini!AX$31:AX$230,$E40)</f>
        <v>0</v>
      </c>
      <c r="AY40" s="303">
        <f>COUNTIFS(BD_ini!$D$31:'BD_ini'!$D$230,AY31,BD_ini!AY$31:AY$230,$E40)</f>
        <v>0</v>
      </c>
      <c r="AZ40" s="303">
        <f>COUNTIFS(BD_ini!$D$31:'BD_ini'!$D$230,AZ31,BD_ini!AZ$31:AZ$230,$E40)</f>
        <v>0</v>
      </c>
      <c r="BA40" s="303">
        <f>COUNTIFS(BD_ini!$D$31:'BD_ini'!$D$230,BA31,BD_ini!BA$31:BA$230,$E40)</f>
        <v>0</v>
      </c>
      <c r="BB40" s="303">
        <f>COUNTIFS(BD_ini!$D$31:'BD_ini'!$D$230,BB31,BD_ini!BB$31:BB$230,$E40)</f>
        <v>0</v>
      </c>
      <c r="BC40" s="303">
        <f>COUNTIFS(BD_ini!$D$31:'BD_ini'!$D$230,BC31,BD_ini!BC$31:BC$230,$E40)</f>
        <v>0</v>
      </c>
      <c r="BD40" s="303">
        <f>COUNTIFS(BD_ini!$D$31:'BD_ini'!$D$230,BD31,BD_ini!BD$31:BD$230,$E40)</f>
        <v>0</v>
      </c>
      <c r="BE40" s="303">
        <f>COUNTIFS(BD_ini!$D$31:'BD_ini'!$D$230,BE31,BD_ini!BE$31:BE$230,$E40)</f>
        <v>0</v>
      </c>
      <c r="BF40" s="303">
        <f>COUNTIFS(BD_ini!$D$31:'BD_ini'!$D$230,BF31,BD_ini!BF$31:BF$230,$E40)</f>
        <v>0</v>
      </c>
      <c r="BG40" s="303">
        <f>COUNTIFS(BD_ini!$D$31:'BD_ini'!$D$230,BG31,BD_ini!BG$31:BG$230,$E40)</f>
        <v>0</v>
      </c>
      <c r="BH40" s="303">
        <f>COUNTIFS(BD_ini!$D$31:'BD_ini'!$D$230,BH31,BD_ini!BH$31:BH$230,$E40)</f>
        <v>0</v>
      </c>
      <c r="BI40" s="303">
        <f>COUNTIFS(BD_ini!$D$31:'BD_ini'!$D$230,BI31,BD_ini!BI$31:BI$230,$E40)</f>
        <v>0</v>
      </c>
      <c r="BJ40" s="303">
        <f>COUNTIFS(BD_ini!$D$31:'BD_ini'!$D$230,BJ31,BD_ini!BJ$31:BJ$230,$E40)</f>
        <v>0</v>
      </c>
      <c r="BK40" s="303">
        <f>COUNTIFS(BD_ini!$D$31:'BD_ini'!$D$230,BK31,BD_ini!BK$31:BK$230,$E40)</f>
        <v>0</v>
      </c>
      <c r="BL40" s="303">
        <f>COUNTIFS(BD_ini!$D$31:'BD_ini'!$D$230,BL31,BD_ini!BL$31:BL$230,$E40)</f>
        <v>0</v>
      </c>
      <c r="BM40" s="303">
        <f>COUNTIFS(BD_ini!$D$31:'BD_ini'!$D$230,BM31,BD_ini!BM$31:BM$230,$E40)</f>
        <v>0</v>
      </c>
      <c r="BN40" s="303">
        <f>COUNTIFS(BD_ini!$D$31:'BD_ini'!$D$230,BN31,BD_ini!BN$31:BN$230,$E40)</f>
        <v>0</v>
      </c>
      <c r="BO40" s="303">
        <f>COUNTIFS(BD_ini!$D$31:'BD_ini'!$D$230,BO31,BD_ini!BO$31:BO$230,$E40)</f>
        <v>0</v>
      </c>
      <c r="BP40" s="303">
        <f>COUNTIFS(BD_ini!$D$31:'BD_ini'!$D$230,BP31,BD_ini!BP$31:BP$230,$E40)</f>
        <v>0</v>
      </c>
      <c r="BQ40" s="303">
        <f>COUNTIFS(BD_ini!$D$31:'BD_ini'!$D$230,BQ31,BD_ini!BQ$31:BQ$230,$E40)</f>
        <v>0</v>
      </c>
      <c r="BR40" s="303">
        <f>COUNTIFS(BD_ini!$D$31:'BD_ini'!$D$230,BR31,BD_ini!BR$31:BR$230,$E40)</f>
        <v>0</v>
      </c>
      <c r="BS40" s="303">
        <f>COUNTIFS(BD_ini!$D$31:'BD_ini'!$D$230,BS31,BD_ini!BS$31:BS$230,$E40)</f>
        <v>0</v>
      </c>
      <c r="BT40" s="303">
        <f>COUNTIFS(BD_ini!$D$31:'BD_ini'!$D$230,BT31,BD_ini!BT$31:BT$230,$E40)</f>
        <v>0</v>
      </c>
      <c r="BU40" s="303">
        <f>COUNTIFS(BD_ini!$D$31:'BD_ini'!$D$230,BU31,BD_ini!BU$31:BU$230,$E40)</f>
        <v>0</v>
      </c>
      <c r="BV40" s="303">
        <f>COUNTIFS(BD_ini!$D$31:'BD_ini'!$D$230,BV31,BD_ini!BV$31:BV$230,$E40)</f>
        <v>0</v>
      </c>
      <c r="BW40" s="303">
        <f>COUNTIFS(BD_ini!$D$31:'BD_ini'!$D$230,BW31,BD_ini!BW$31:BW$230,$E40)</f>
        <v>0</v>
      </c>
      <c r="BX40" s="303">
        <f>COUNTIFS(BD_ini!$D$31:'BD_ini'!$D$230,BX31,BD_ini!BX$31:BX$230,$E40)</f>
        <v>0</v>
      </c>
      <c r="BY40" s="303">
        <f>COUNTIFS(BD_ini!$D$31:'BD_ini'!$D$230,BY31,BD_ini!BY$31:BY$230,$E40)</f>
        <v>0</v>
      </c>
      <c r="BZ40" s="303">
        <f>COUNTIFS(BD_ini!$D$31:'BD_ini'!$D$230,BZ31,BD_ini!BZ$31:BZ$230,$E40)</f>
        <v>0</v>
      </c>
      <c r="CA40" s="303">
        <f>COUNTIFS(BD_ini!$D$31:'BD_ini'!$D$230,CA31,BD_ini!CA$31:CA$230,$E40)</f>
        <v>0</v>
      </c>
      <c r="CB40" s="303">
        <f>COUNTIFS(BD_ini!$D$31:'BD_ini'!$D$230,CB31,BD_ini!CB$31:CB$230,$E40)</f>
        <v>0</v>
      </c>
      <c r="CC40" s="303">
        <f>COUNTIFS(BD_ini!$D$31:'BD_ini'!$D$230,CC31,BD_ini!CC$31:CC$230,$E40)</f>
        <v>0</v>
      </c>
      <c r="CD40" s="303">
        <f>COUNTIFS(BD_ini!$D$31:'BD_ini'!$D$230,CD31,BD_ini!CD$31:CD$230,$E40)</f>
        <v>0</v>
      </c>
      <c r="CE40" s="303">
        <f>COUNTIFS(BD_ini!$D$31:'BD_ini'!$D$230,CE31,BD_ini!CE$31:CE$230,$E40)</f>
        <v>0</v>
      </c>
      <c r="CF40" s="303">
        <f>COUNTIFS(BD_ini!$D$31:'BD_ini'!$D$230,CF31,BD_ini!CF$31:CF$230,$E40)</f>
        <v>0</v>
      </c>
      <c r="CG40" s="303">
        <f>COUNTIFS(BD_ini!$D$31:'BD_ini'!$D$230,CG31,BD_ini!CG$31:CG$230,$E40)</f>
        <v>0</v>
      </c>
      <c r="CH40" s="303">
        <f>COUNTIFS(BD_ini!$D$31:'BD_ini'!$D$230,CH31,BD_ini!CH$31:CH$230,$E40)</f>
        <v>0</v>
      </c>
      <c r="CI40" s="303">
        <f>COUNTIFS(BD_ini!$D$31:'BD_ini'!$D$230,CI31,BD_ini!CI$31:CI$230,$E40)</f>
        <v>0</v>
      </c>
      <c r="CJ40" s="303">
        <f>COUNTIFS(BD_ini!$D$31:'BD_ini'!$D$230,CJ31,BD_ini!CJ$31:CJ$230,$E40)</f>
        <v>0</v>
      </c>
      <c r="CK40" s="303">
        <f>COUNTIFS(BD_ini!$D$31:'BD_ini'!$D$230,CK31,BD_ini!CK$31:CK$230,$E40)</f>
        <v>0</v>
      </c>
      <c r="CL40" s="303">
        <f>COUNTIFS(BD_ini!$D$31:'BD_ini'!$D$230,CL31,BD_ini!CL$31:CL$230,$E40)</f>
        <v>0</v>
      </c>
      <c r="CM40" s="303">
        <f>COUNTIFS(BD_ini!$D$31:'BD_ini'!$D$230,CM31,BD_ini!CM$31:CM$230,$E40)</f>
        <v>0</v>
      </c>
      <c r="CN40" s="303">
        <f>COUNTIFS(BD_ini!$D$31:'BD_ini'!$D$230,CN31,BD_ini!CN$31:CN$230,$E40)</f>
        <v>0</v>
      </c>
      <c r="CO40" s="303">
        <f>COUNTIFS(BD_ini!$D$31:'BD_ini'!$D$230,CO31,BD_ini!CO$31:CO$230,$E40)</f>
        <v>0</v>
      </c>
      <c r="CP40" s="303">
        <f>COUNTIFS(BD_ini!$D$31:'BD_ini'!$D$230,CP31,BD_ini!CP$31:CP$230,$E40)</f>
        <v>0</v>
      </c>
      <c r="CQ40" s="303">
        <f>COUNTIFS(BD_ini!$D$31:'BD_ini'!$D$230,CQ31,BD_ini!CQ$31:CQ$230,$E40)</f>
        <v>0</v>
      </c>
      <c r="CR40" s="303">
        <f>COUNTIFS(BD_ini!$D$31:'BD_ini'!$D$230,CR31,BD_ini!CR$31:CR$230,$E40)</f>
        <v>0</v>
      </c>
      <c r="CS40" s="303">
        <f>COUNTIFS(BD_ini!$D$31:'BD_ini'!$D$230,CS31,BD_ini!CS$31:CS$230,$E40)</f>
        <v>0</v>
      </c>
      <c r="CT40" s="303">
        <f>COUNTIFS(BD_ini!$D$31:'BD_ini'!$D$230,CT31,BD_ini!CT$31:CT$230,$E40)</f>
        <v>0</v>
      </c>
      <c r="CU40" s="303">
        <f>COUNTIFS(BD_ini!$D$31:'BD_ini'!$D$230,CU31,BD_ini!CU$31:CU$230,$E40)</f>
        <v>0</v>
      </c>
      <c r="CV40" s="303">
        <f>COUNTIFS(BD_ini!$D$31:'BD_ini'!$D$230,CV31,BD_ini!CV$31:CV$230,$E40)</f>
        <v>0</v>
      </c>
      <c r="CW40" s="303">
        <f>COUNTIFS(BD_ini!$D$31:'BD_ini'!$D$230,CW31,BD_ini!CW$31:CW$230,$E40)</f>
        <v>0</v>
      </c>
      <c r="CX40" s="303">
        <f>COUNTIFS(BD_ini!$D$31:'BD_ini'!$D$230,CX31,BD_ini!CX$31:CX$230,$E40)</f>
        <v>0</v>
      </c>
      <c r="CY40" s="303">
        <f>COUNTIFS(BD_ini!$D$31:'BD_ini'!$D$230,CY31,BD_ini!CY$31:CY$230,$E40)</f>
        <v>0</v>
      </c>
      <c r="CZ40" s="303">
        <f>COUNTIFS(BD_ini!$D$31:'BD_ini'!$D$230,CZ31,BD_ini!CZ$31:CZ$230,$E40)</f>
        <v>0</v>
      </c>
      <c r="DA40" s="303">
        <f>COUNTIFS(BD_ini!$D$31:'BD_ini'!$D$230,DA31,BD_ini!DA$31:DA$230,$E40)</f>
        <v>0</v>
      </c>
      <c r="DB40" s="303">
        <f>COUNTIFS(BD_ini!$D$31:'BD_ini'!$D$230,DB31,BD_ini!DB$31:DB$230,$E40)</f>
        <v>0</v>
      </c>
      <c r="DC40" s="303">
        <f>COUNTIFS(BD_ini!$D$31:'BD_ini'!$D$230,DC31,BD_ini!DC$31:DC$230,$E40)</f>
        <v>0</v>
      </c>
      <c r="DD40" s="225"/>
    </row>
    <row r="41" spans="1:108">
      <c r="A41" s="92">
        <v>2011</v>
      </c>
      <c r="B41" s="92"/>
      <c r="C41" s="92"/>
      <c r="D41" s="296" t="s">
        <v>1016</v>
      </c>
      <c r="E41" s="91" t="s">
        <v>1016</v>
      </c>
      <c r="F41" s="91"/>
      <c r="G41" s="93"/>
      <c r="H41" s="303">
        <f>COUNTIFS(BD_ini!$D$31:'BD_ini'!$D$230,H31,BD_ini!H$31:H$230,$E41)</f>
        <v>1</v>
      </c>
      <c r="I41" s="303">
        <f>COUNTIFS(BD_ini!$D$31:'BD_ini'!$D$230,I31,BD_ini!I$31:I$230,$E41)</f>
        <v>0</v>
      </c>
      <c r="J41" s="303">
        <f>COUNTIFS(BD_ini!$D$31:'BD_ini'!$D$230,J31,BD_ini!J$31:J$230,$E41)</f>
        <v>0</v>
      </c>
      <c r="K41" s="303">
        <f>COUNTIFS(BD_ini!$D$31:'BD_ini'!$D$230,K31,BD_ini!K$31:K$230,$E41)</f>
        <v>0</v>
      </c>
      <c r="L41" s="303">
        <f>COUNTIFS(BD_ini!$D$31:'BD_ini'!$D$230,L31,BD_ini!L$31:L$230,$E41)</f>
        <v>1</v>
      </c>
      <c r="M41" s="303">
        <f>COUNTIFS(BD_ini!$D$31:'BD_ini'!$D$230,M31,BD_ini!M$31:M$230,$E41)</f>
        <v>2</v>
      </c>
      <c r="N41" s="303">
        <f>COUNTIFS(BD_ini!$D$31:'BD_ini'!$D$230,N31,BD_ini!N$31:N$230,$E41)</f>
        <v>1</v>
      </c>
      <c r="O41" s="303">
        <f>COUNTIFS(BD_ini!$D$31:'BD_ini'!$D$230,O31,BD_ini!O$31:O$230,$E41)</f>
        <v>0</v>
      </c>
      <c r="P41" s="303">
        <f>COUNTIFS(BD_ini!$D$31:'BD_ini'!$D$230,P31,BD_ini!P$31:P$230,$E41)</f>
        <v>5</v>
      </c>
      <c r="Q41" s="303">
        <f>COUNTIFS(BD_ini!$D$31:'BD_ini'!$D$230,Q31,BD_ini!Q$31:Q$230,$E41)</f>
        <v>7</v>
      </c>
      <c r="R41" s="303">
        <f>COUNTIFS(BD_ini!$D$31:'BD_ini'!$D$230,R31,BD_ini!R$31:R$230,$E41)</f>
        <v>3</v>
      </c>
      <c r="S41" s="303">
        <f>COUNTIFS(BD_ini!$D$31:'BD_ini'!$D$230,S31,BD_ini!S$31:S$230,$E41)</f>
        <v>2</v>
      </c>
      <c r="T41" s="303">
        <f>COUNTIFS(BD_ini!$D$31:'BD_ini'!$D$230,T31,BD_ini!T$31:T$230,$E41)</f>
        <v>12</v>
      </c>
      <c r="U41" s="303">
        <f>COUNTIFS(BD_ini!$D$31:'BD_ini'!$D$230,U31,BD_ini!U$31:U$230,$E41)</f>
        <v>2</v>
      </c>
      <c r="V41" s="303">
        <f>COUNTIFS(BD_ini!$D$31:'BD_ini'!$D$230,V31,BD_ini!V$31:V$230,$E41)</f>
        <v>0</v>
      </c>
      <c r="W41" s="303">
        <f>COUNTIFS(BD_ini!$D$31:'BD_ini'!$D$230,W31,BD_ini!W$31:W$230,$E41)</f>
        <v>3</v>
      </c>
      <c r="X41" s="303">
        <f>COUNTIFS(BD_ini!$D$31:'BD_ini'!$D$230,X31,BD_ini!X$31:X$230,$E41)</f>
        <v>1</v>
      </c>
      <c r="Y41" s="303">
        <f>COUNTIFS(BD_ini!$D$31:'BD_ini'!$D$230,Y31,BD_ini!Y$31:Y$230,$E41)</f>
        <v>0</v>
      </c>
      <c r="Z41" s="303">
        <f>COUNTIFS(BD_ini!$D$31:'BD_ini'!$D$230,Z31,BD_ini!Z$31:Z$230,$E41)</f>
        <v>3</v>
      </c>
      <c r="AA41" s="303">
        <f>COUNTIFS(BD_ini!$D$31:'BD_ini'!$D$230,AA31,BD_ini!AA$31:AA$230,$E41)</f>
        <v>1</v>
      </c>
      <c r="AB41" s="303">
        <f>COUNTIFS(BD_ini!$D$31:'BD_ini'!$D$230,AB31,BD_ini!AB$31:AB$230,$E41)</f>
        <v>0</v>
      </c>
      <c r="AC41" s="303">
        <f>COUNTIFS(BD_ini!$D$31:'BD_ini'!$D$230,AC31,BD_ini!AC$31:AC$230,$E41)</f>
        <v>0</v>
      </c>
      <c r="AD41" s="303">
        <f>COUNTIFS(BD_ini!$D$31:'BD_ini'!$D$230,AD31,BD_ini!AD$31:AD$230,$E41)</f>
        <v>0</v>
      </c>
      <c r="AE41" s="303">
        <f>COUNTIFS(BD_ini!$D$31:'BD_ini'!$D$230,AE31,BD_ini!AE$31:AE$230,$E41)</f>
        <v>0</v>
      </c>
      <c r="AF41" s="303">
        <f>COUNTIFS(BD_ini!$D$31:'BD_ini'!$D$230,AF31,BD_ini!AF$31:AF$230,$E41)</f>
        <v>0</v>
      </c>
      <c r="AG41" s="303">
        <f>COUNTIFS(BD_ini!$D$31:'BD_ini'!$D$230,AG31,BD_ini!AG$31:AG$230,$E41)</f>
        <v>0</v>
      </c>
      <c r="AH41" s="303">
        <f>COUNTIFS(BD_ini!$D$31:'BD_ini'!$D$230,AH31,BD_ini!AH$31:AH$230,$E41)</f>
        <v>0</v>
      </c>
      <c r="AI41" s="303">
        <f>COUNTIFS(BD_ini!$D$31:'BD_ini'!$D$230,AI31,BD_ini!AI$31:AI$230,$E41)</f>
        <v>0</v>
      </c>
      <c r="AJ41" s="303">
        <f>COUNTIFS(BD_ini!$D$31:'BD_ini'!$D$230,AJ31,BD_ini!AJ$31:AJ$230,$E41)</f>
        <v>0</v>
      </c>
      <c r="AK41" s="303">
        <f>COUNTIFS(BD_ini!$D$31:'BD_ini'!$D$230,AK31,BD_ini!AK$31:AK$230,$E41)</f>
        <v>0</v>
      </c>
      <c r="AL41" s="303">
        <f>COUNTIFS(BD_ini!$D$31:'BD_ini'!$D$230,AL31,BD_ini!AL$31:AL$230,$E41)</f>
        <v>0</v>
      </c>
      <c r="AM41" s="303">
        <f>COUNTIFS(BD_ini!$D$31:'BD_ini'!$D$230,AM31,BD_ini!AM$31:AM$230,$E41)</f>
        <v>0</v>
      </c>
      <c r="AN41" s="303">
        <f>COUNTIFS(BD_ini!$D$31:'BD_ini'!$D$230,AN31,BD_ini!AN$31:AN$230,$E41)</f>
        <v>0</v>
      </c>
      <c r="AO41" s="303">
        <f>COUNTIFS(BD_ini!$D$31:'BD_ini'!$D$230,AO31,BD_ini!AO$31:AO$230,$E41)</f>
        <v>0</v>
      </c>
      <c r="AP41" s="303">
        <f>COUNTIFS(BD_ini!$D$31:'BD_ini'!$D$230,AP31,BD_ini!AP$31:AP$230,$E41)</f>
        <v>0</v>
      </c>
      <c r="AQ41" s="303">
        <f>COUNTIFS(BD_ini!$D$31:'BD_ini'!$D$230,AQ31,BD_ini!AQ$31:AQ$230,$E41)</f>
        <v>0</v>
      </c>
      <c r="AR41" s="303">
        <f>COUNTIFS(BD_ini!$D$31:'BD_ini'!$D$230,AR31,BD_ini!AR$31:AR$230,$E41)</f>
        <v>0</v>
      </c>
      <c r="AS41" s="303">
        <f>COUNTIFS(BD_ini!$D$31:'BD_ini'!$D$230,AS31,BD_ini!AS$31:AS$230,$E41)</f>
        <v>0</v>
      </c>
      <c r="AT41" s="303">
        <f>COUNTIFS(BD_ini!$D$31:'BD_ini'!$D$230,AT31,BD_ini!AT$31:AT$230,$E41)</f>
        <v>0</v>
      </c>
      <c r="AU41" s="303">
        <f>COUNTIFS(BD_ini!$D$31:'BD_ini'!$D$230,AU31,BD_ini!AU$31:AU$230,$E41)</f>
        <v>0</v>
      </c>
      <c r="AV41" s="303">
        <f>COUNTIFS(BD_ini!$D$31:'BD_ini'!$D$230,AV31,BD_ini!AV$31:AV$230,$E41)</f>
        <v>0</v>
      </c>
      <c r="AW41" s="303">
        <f>COUNTIFS(BD_ini!$D$31:'BD_ini'!$D$230,AW31,BD_ini!AW$31:AW$230,$E41)</f>
        <v>0</v>
      </c>
      <c r="AX41" s="303">
        <f>COUNTIFS(BD_ini!$D$31:'BD_ini'!$D$230,AX31,BD_ini!AX$31:AX$230,$E41)</f>
        <v>0</v>
      </c>
      <c r="AY41" s="303">
        <f>COUNTIFS(BD_ini!$D$31:'BD_ini'!$D$230,AY31,BD_ini!AY$31:AY$230,$E41)</f>
        <v>0</v>
      </c>
      <c r="AZ41" s="303">
        <f>COUNTIFS(BD_ini!$D$31:'BD_ini'!$D$230,AZ31,BD_ini!AZ$31:AZ$230,$E41)</f>
        <v>0</v>
      </c>
      <c r="BA41" s="303">
        <f>COUNTIFS(BD_ini!$D$31:'BD_ini'!$D$230,BA31,BD_ini!BA$31:BA$230,$E41)</f>
        <v>0</v>
      </c>
      <c r="BB41" s="303">
        <f>COUNTIFS(BD_ini!$D$31:'BD_ini'!$D$230,BB31,BD_ini!BB$31:BB$230,$E41)</f>
        <v>0</v>
      </c>
      <c r="BC41" s="303">
        <f>COUNTIFS(BD_ini!$D$31:'BD_ini'!$D$230,BC31,BD_ini!BC$31:BC$230,$E41)</f>
        <v>0</v>
      </c>
      <c r="BD41" s="303">
        <f>COUNTIFS(BD_ini!$D$31:'BD_ini'!$D$230,BD31,BD_ini!BD$31:BD$230,$E41)</f>
        <v>0</v>
      </c>
      <c r="BE41" s="303">
        <f>COUNTIFS(BD_ini!$D$31:'BD_ini'!$D$230,BE31,BD_ini!BE$31:BE$230,$E41)</f>
        <v>0</v>
      </c>
      <c r="BF41" s="303">
        <f>COUNTIFS(BD_ini!$D$31:'BD_ini'!$D$230,BF31,BD_ini!BF$31:BF$230,$E41)</f>
        <v>0</v>
      </c>
      <c r="BG41" s="303">
        <f>COUNTIFS(BD_ini!$D$31:'BD_ini'!$D$230,BG31,BD_ini!BG$31:BG$230,$E41)</f>
        <v>0</v>
      </c>
      <c r="BH41" s="303">
        <f>COUNTIFS(BD_ini!$D$31:'BD_ini'!$D$230,BH31,BD_ini!BH$31:BH$230,$E41)</f>
        <v>0</v>
      </c>
      <c r="BI41" s="303">
        <f>COUNTIFS(BD_ini!$D$31:'BD_ini'!$D$230,BI31,BD_ini!BI$31:BI$230,$E41)</f>
        <v>0</v>
      </c>
      <c r="BJ41" s="303">
        <f>COUNTIFS(BD_ini!$D$31:'BD_ini'!$D$230,BJ31,BD_ini!BJ$31:BJ$230,$E41)</f>
        <v>0</v>
      </c>
      <c r="BK41" s="303">
        <f>COUNTIFS(BD_ini!$D$31:'BD_ini'!$D$230,BK31,BD_ini!BK$31:BK$230,$E41)</f>
        <v>0</v>
      </c>
      <c r="BL41" s="303">
        <f>COUNTIFS(BD_ini!$D$31:'BD_ini'!$D$230,BL31,BD_ini!BL$31:BL$230,$E41)</f>
        <v>0</v>
      </c>
      <c r="BM41" s="303">
        <f>COUNTIFS(BD_ini!$D$31:'BD_ini'!$D$230,BM31,BD_ini!BM$31:BM$230,$E41)</f>
        <v>0</v>
      </c>
      <c r="BN41" s="303">
        <f>COUNTIFS(BD_ini!$D$31:'BD_ini'!$D$230,BN31,BD_ini!BN$31:BN$230,$E41)</f>
        <v>0</v>
      </c>
      <c r="BO41" s="303">
        <f>COUNTIFS(BD_ini!$D$31:'BD_ini'!$D$230,BO31,BD_ini!BO$31:BO$230,$E41)</f>
        <v>0</v>
      </c>
      <c r="BP41" s="303">
        <f>COUNTIFS(BD_ini!$D$31:'BD_ini'!$D$230,BP31,BD_ini!BP$31:BP$230,$E41)</f>
        <v>0</v>
      </c>
      <c r="BQ41" s="303">
        <f>COUNTIFS(BD_ini!$D$31:'BD_ini'!$D$230,BQ31,BD_ini!BQ$31:BQ$230,$E41)</f>
        <v>0</v>
      </c>
      <c r="BR41" s="303">
        <f>COUNTIFS(BD_ini!$D$31:'BD_ini'!$D$230,BR31,BD_ini!BR$31:BR$230,$E41)</f>
        <v>0</v>
      </c>
      <c r="BS41" s="303">
        <f>COUNTIFS(BD_ini!$D$31:'BD_ini'!$D$230,BS31,BD_ini!BS$31:BS$230,$E41)</f>
        <v>0</v>
      </c>
      <c r="BT41" s="303">
        <f>COUNTIFS(BD_ini!$D$31:'BD_ini'!$D$230,BT31,BD_ini!BT$31:BT$230,$E41)</f>
        <v>0</v>
      </c>
      <c r="BU41" s="303">
        <f>COUNTIFS(BD_ini!$D$31:'BD_ini'!$D$230,BU31,BD_ini!BU$31:BU$230,$E41)</f>
        <v>0</v>
      </c>
      <c r="BV41" s="303">
        <f>COUNTIFS(BD_ini!$D$31:'BD_ini'!$D$230,BV31,BD_ini!BV$31:BV$230,$E41)</f>
        <v>0</v>
      </c>
      <c r="BW41" s="303">
        <f>COUNTIFS(BD_ini!$D$31:'BD_ini'!$D$230,BW31,BD_ini!BW$31:BW$230,$E41)</f>
        <v>0</v>
      </c>
      <c r="BX41" s="303">
        <f>COUNTIFS(BD_ini!$D$31:'BD_ini'!$D$230,BX31,BD_ini!BX$31:BX$230,$E41)</f>
        <v>0</v>
      </c>
      <c r="BY41" s="303">
        <f>COUNTIFS(BD_ini!$D$31:'BD_ini'!$D$230,BY31,BD_ini!BY$31:BY$230,$E41)</f>
        <v>0</v>
      </c>
      <c r="BZ41" s="303">
        <f>COUNTIFS(BD_ini!$D$31:'BD_ini'!$D$230,BZ31,BD_ini!BZ$31:BZ$230,$E41)</f>
        <v>0</v>
      </c>
      <c r="CA41" s="303">
        <f>COUNTIFS(BD_ini!$D$31:'BD_ini'!$D$230,CA31,BD_ini!CA$31:CA$230,$E41)</f>
        <v>0</v>
      </c>
      <c r="CB41" s="303">
        <f>COUNTIFS(BD_ini!$D$31:'BD_ini'!$D$230,CB31,BD_ini!CB$31:CB$230,$E41)</f>
        <v>0</v>
      </c>
      <c r="CC41" s="303">
        <f>COUNTIFS(BD_ini!$D$31:'BD_ini'!$D$230,CC31,BD_ini!CC$31:CC$230,$E41)</f>
        <v>0</v>
      </c>
      <c r="CD41" s="303">
        <f>COUNTIFS(BD_ini!$D$31:'BD_ini'!$D$230,CD31,BD_ini!CD$31:CD$230,$E41)</f>
        <v>0</v>
      </c>
      <c r="CE41" s="303">
        <f>COUNTIFS(BD_ini!$D$31:'BD_ini'!$D$230,CE31,BD_ini!CE$31:CE$230,$E41)</f>
        <v>0</v>
      </c>
      <c r="CF41" s="303">
        <f>COUNTIFS(BD_ini!$D$31:'BD_ini'!$D$230,CF31,BD_ini!CF$31:CF$230,$E41)</f>
        <v>0</v>
      </c>
      <c r="CG41" s="303">
        <f>COUNTIFS(BD_ini!$D$31:'BD_ini'!$D$230,CG31,BD_ini!CG$31:CG$230,$E41)</f>
        <v>0</v>
      </c>
      <c r="CH41" s="303">
        <f>COUNTIFS(BD_ini!$D$31:'BD_ini'!$D$230,CH31,BD_ini!CH$31:CH$230,$E41)</f>
        <v>0</v>
      </c>
      <c r="CI41" s="303">
        <f>COUNTIFS(BD_ini!$D$31:'BD_ini'!$D$230,CI31,BD_ini!CI$31:CI$230,$E41)</f>
        <v>0</v>
      </c>
      <c r="CJ41" s="303">
        <f>COUNTIFS(BD_ini!$D$31:'BD_ini'!$D$230,CJ31,BD_ini!CJ$31:CJ$230,$E41)</f>
        <v>0</v>
      </c>
      <c r="CK41" s="303">
        <f>COUNTIFS(BD_ini!$D$31:'BD_ini'!$D$230,CK31,BD_ini!CK$31:CK$230,$E41)</f>
        <v>0</v>
      </c>
      <c r="CL41" s="303">
        <f>COUNTIFS(BD_ini!$D$31:'BD_ini'!$D$230,CL31,BD_ini!CL$31:CL$230,$E41)</f>
        <v>0</v>
      </c>
      <c r="CM41" s="303">
        <f>COUNTIFS(BD_ini!$D$31:'BD_ini'!$D$230,CM31,BD_ini!CM$31:CM$230,$E41)</f>
        <v>0</v>
      </c>
      <c r="CN41" s="303">
        <f>COUNTIFS(BD_ini!$D$31:'BD_ini'!$D$230,CN31,BD_ini!CN$31:CN$230,$E41)</f>
        <v>0</v>
      </c>
      <c r="CO41" s="303">
        <f>COUNTIFS(BD_ini!$D$31:'BD_ini'!$D$230,CO31,BD_ini!CO$31:CO$230,$E41)</f>
        <v>0</v>
      </c>
      <c r="CP41" s="303">
        <f>COUNTIFS(BD_ini!$D$31:'BD_ini'!$D$230,CP31,BD_ini!CP$31:CP$230,$E41)</f>
        <v>0</v>
      </c>
      <c r="CQ41" s="303">
        <f>COUNTIFS(BD_ini!$D$31:'BD_ini'!$D$230,CQ31,BD_ini!CQ$31:CQ$230,$E41)</f>
        <v>0</v>
      </c>
      <c r="CR41" s="303">
        <f>COUNTIFS(BD_ini!$D$31:'BD_ini'!$D$230,CR31,BD_ini!CR$31:CR$230,$E41)</f>
        <v>0</v>
      </c>
      <c r="CS41" s="303">
        <f>COUNTIFS(BD_ini!$D$31:'BD_ini'!$D$230,CS31,BD_ini!CS$31:CS$230,$E41)</f>
        <v>0</v>
      </c>
      <c r="CT41" s="303">
        <f>COUNTIFS(BD_ini!$D$31:'BD_ini'!$D$230,CT31,BD_ini!CT$31:CT$230,$E41)</f>
        <v>0</v>
      </c>
      <c r="CU41" s="303">
        <f>COUNTIFS(BD_ini!$D$31:'BD_ini'!$D$230,CU31,BD_ini!CU$31:CU$230,$E41)</f>
        <v>0</v>
      </c>
      <c r="CV41" s="303">
        <f>COUNTIFS(BD_ini!$D$31:'BD_ini'!$D$230,CV31,BD_ini!CV$31:CV$230,$E41)</f>
        <v>0</v>
      </c>
      <c r="CW41" s="303">
        <f>COUNTIFS(BD_ini!$D$31:'BD_ini'!$D$230,CW31,BD_ini!CW$31:CW$230,$E41)</f>
        <v>0</v>
      </c>
      <c r="CX41" s="303">
        <f>COUNTIFS(BD_ini!$D$31:'BD_ini'!$D$230,CX31,BD_ini!CX$31:CX$230,$E41)</f>
        <v>0</v>
      </c>
      <c r="CY41" s="303">
        <f>COUNTIFS(BD_ini!$D$31:'BD_ini'!$D$230,CY31,BD_ini!CY$31:CY$230,$E41)</f>
        <v>0</v>
      </c>
      <c r="CZ41" s="303">
        <f>COUNTIFS(BD_ini!$D$31:'BD_ini'!$D$230,CZ31,BD_ini!CZ$31:CZ$230,$E41)</f>
        <v>0</v>
      </c>
      <c r="DA41" s="303">
        <f>COUNTIFS(BD_ini!$D$31:'BD_ini'!$D$230,DA31,BD_ini!DA$31:DA$230,$E41)</f>
        <v>0</v>
      </c>
      <c r="DB41" s="303">
        <f>COUNTIFS(BD_ini!$D$31:'BD_ini'!$D$230,DB31,BD_ini!DB$31:DB$230,$E41)</f>
        <v>0</v>
      </c>
      <c r="DC41" s="303">
        <f>COUNTIFS(BD_ini!$D$31:'BD_ini'!$D$230,DC31,BD_ini!DC$31:DC$230,$E41)</f>
        <v>0</v>
      </c>
      <c r="DD41" s="225"/>
    </row>
    <row r="42" spans="1:108">
      <c r="A42" s="92">
        <v>2012</v>
      </c>
      <c r="B42" s="92"/>
      <c r="C42" s="92"/>
      <c r="D42" s="296" t="s">
        <v>1053</v>
      </c>
      <c r="E42" s="91" t="s">
        <v>1053</v>
      </c>
      <c r="F42" s="91"/>
      <c r="G42" s="93"/>
      <c r="H42" s="303">
        <f>COUNTIFS(BD_ini!$D$31:'BD_ini'!$D$230,H31,BD_ini!H$31:H$230,$E42)</f>
        <v>6</v>
      </c>
      <c r="I42" s="303">
        <f>COUNTIFS(BD_ini!$D$31:'BD_ini'!$D$230,I31,BD_ini!I$31:I$230,$E42)</f>
        <v>13</v>
      </c>
      <c r="J42" s="303">
        <f>COUNTIFS(BD_ini!$D$31:'BD_ini'!$D$230,J31,BD_ini!J$31:J$230,$E42)</f>
        <v>0</v>
      </c>
      <c r="K42" s="303">
        <f>COUNTIFS(BD_ini!$D$31:'BD_ini'!$D$230,K31,BD_ini!K$31:K$230,$E42)</f>
        <v>0</v>
      </c>
      <c r="L42" s="303">
        <f>COUNTIFS(BD_ini!$D$31:'BD_ini'!$D$230,L31,BD_ini!L$31:L$230,$E42)</f>
        <v>8</v>
      </c>
      <c r="M42" s="303">
        <f>COUNTIFS(BD_ini!$D$31:'BD_ini'!$D$230,M31,BD_ini!M$31:M$230,$E42)</f>
        <v>2</v>
      </c>
      <c r="N42" s="303">
        <f>COUNTIFS(BD_ini!$D$31:'BD_ini'!$D$230,N31,BD_ini!N$31:N$230,$E42)</f>
        <v>0</v>
      </c>
      <c r="O42" s="303">
        <f>COUNTIFS(BD_ini!$D$31:'BD_ini'!$D$230,O31,BD_ini!O$31:O$230,$E42)</f>
        <v>0</v>
      </c>
      <c r="P42" s="303">
        <f>COUNTIFS(BD_ini!$D$31:'BD_ini'!$D$230,P31,BD_ini!P$31:P$230,$E42)</f>
        <v>2</v>
      </c>
      <c r="Q42" s="303">
        <f>COUNTIFS(BD_ini!$D$31:'BD_ini'!$D$230,Q31,BD_ini!Q$31:Q$230,$E42)</f>
        <v>0</v>
      </c>
      <c r="R42" s="303">
        <f>COUNTIFS(BD_ini!$D$31:'BD_ini'!$D$230,R31,BD_ini!R$31:R$230,$E42)</f>
        <v>6</v>
      </c>
      <c r="S42" s="303">
        <f>COUNTIFS(BD_ini!$D$31:'BD_ini'!$D$230,S31,BD_ini!S$31:S$230,$E42)</f>
        <v>0</v>
      </c>
      <c r="T42" s="303">
        <f>COUNTIFS(BD_ini!$D$31:'BD_ini'!$D$230,T31,BD_ini!T$31:T$230,$E42)</f>
        <v>2</v>
      </c>
      <c r="U42" s="303">
        <f>COUNTIFS(BD_ini!$D$31:'BD_ini'!$D$230,U31,BD_ini!U$31:U$230,$E42)</f>
        <v>0</v>
      </c>
      <c r="V42" s="303">
        <f>COUNTIFS(BD_ini!$D$31:'BD_ini'!$D$230,V31,BD_ini!V$31:V$230,$E42)</f>
        <v>0</v>
      </c>
      <c r="W42" s="303">
        <f>COUNTIFS(BD_ini!$D$31:'BD_ini'!$D$230,W31,BD_ini!W$31:W$230,$E42)</f>
        <v>5</v>
      </c>
      <c r="X42" s="303">
        <f>COUNTIFS(BD_ini!$D$31:'BD_ini'!$D$230,X31,BD_ini!X$31:X$230,$E42)</f>
        <v>0</v>
      </c>
      <c r="Y42" s="303">
        <f>COUNTIFS(BD_ini!$D$31:'BD_ini'!$D$230,Y31,BD_ini!Y$31:Y$230,$E42)</f>
        <v>0</v>
      </c>
      <c r="Z42" s="303">
        <f>COUNTIFS(BD_ini!$D$31:'BD_ini'!$D$230,Z31,BD_ini!Z$31:Z$230,$E42)</f>
        <v>5</v>
      </c>
      <c r="AA42" s="303">
        <f>COUNTIFS(BD_ini!$D$31:'BD_ini'!$D$230,AA31,BD_ini!AA$31:AA$230,$E42)</f>
        <v>0</v>
      </c>
      <c r="AB42" s="303">
        <f>COUNTIFS(BD_ini!$D$31:'BD_ini'!$D$230,AB31,BD_ini!AB$31:AB$230,$E42)</f>
        <v>0</v>
      </c>
      <c r="AC42" s="303">
        <f>COUNTIFS(BD_ini!$D$31:'BD_ini'!$D$230,AC31,BD_ini!AC$31:AC$230,$E42)</f>
        <v>0</v>
      </c>
      <c r="AD42" s="303">
        <f>COUNTIFS(BD_ini!$D$31:'BD_ini'!$D$230,AD31,BD_ini!AD$31:AD$230,$E42)</f>
        <v>0</v>
      </c>
      <c r="AE42" s="303">
        <f>COUNTIFS(BD_ini!$D$31:'BD_ini'!$D$230,AE31,BD_ini!AE$31:AE$230,$E42)</f>
        <v>0</v>
      </c>
      <c r="AF42" s="303">
        <f>COUNTIFS(BD_ini!$D$31:'BD_ini'!$D$230,AF31,BD_ini!AF$31:AF$230,$E42)</f>
        <v>0</v>
      </c>
      <c r="AG42" s="303">
        <f>COUNTIFS(BD_ini!$D$31:'BD_ini'!$D$230,AG31,BD_ini!AG$31:AG$230,$E42)</f>
        <v>0</v>
      </c>
      <c r="AH42" s="303">
        <f>COUNTIFS(BD_ini!$D$31:'BD_ini'!$D$230,AH31,BD_ini!AH$31:AH$230,$E42)</f>
        <v>0</v>
      </c>
      <c r="AI42" s="303">
        <f>COUNTIFS(BD_ini!$D$31:'BD_ini'!$D$230,AI31,BD_ini!AI$31:AI$230,$E42)</f>
        <v>0</v>
      </c>
      <c r="AJ42" s="303">
        <f>COUNTIFS(BD_ini!$D$31:'BD_ini'!$D$230,AJ31,BD_ini!AJ$31:AJ$230,$E42)</f>
        <v>0</v>
      </c>
      <c r="AK42" s="303">
        <f>COUNTIFS(BD_ini!$D$31:'BD_ini'!$D$230,AK31,BD_ini!AK$31:AK$230,$E42)</f>
        <v>0</v>
      </c>
      <c r="AL42" s="303">
        <f>COUNTIFS(BD_ini!$D$31:'BD_ini'!$D$230,AL31,BD_ini!AL$31:AL$230,$E42)</f>
        <v>0</v>
      </c>
      <c r="AM42" s="303">
        <f>COUNTIFS(BD_ini!$D$31:'BD_ini'!$D$230,AM31,BD_ini!AM$31:AM$230,$E42)</f>
        <v>0</v>
      </c>
      <c r="AN42" s="303">
        <f>COUNTIFS(BD_ini!$D$31:'BD_ini'!$D$230,AN31,BD_ini!AN$31:AN$230,$E42)</f>
        <v>0</v>
      </c>
      <c r="AO42" s="303">
        <f>COUNTIFS(BD_ini!$D$31:'BD_ini'!$D$230,AO31,BD_ini!AO$31:AO$230,$E42)</f>
        <v>0</v>
      </c>
      <c r="AP42" s="303">
        <f>COUNTIFS(BD_ini!$D$31:'BD_ini'!$D$230,AP31,BD_ini!AP$31:AP$230,$E42)</f>
        <v>0</v>
      </c>
      <c r="AQ42" s="303">
        <f>COUNTIFS(BD_ini!$D$31:'BD_ini'!$D$230,AQ31,BD_ini!AQ$31:AQ$230,$E42)</f>
        <v>0</v>
      </c>
      <c r="AR42" s="303">
        <f>COUNTIFS(BD_ini!$D$31:'BD_ini'!$D$230,AR31,BD_ini!AR$31:AR$230,$E42)</f>
        <v>0</v>
      </c>
      <c r="AS42" s="303">
        <f>COUNTIFS(BD_ini!$D$31:'BD_ini'!$D$230,AS31,BD_ini!AS$31:AS$230,$E42)</f>
        <v>0</v>
      </c>
      <c r="AT42" s="303">
        <f>COUNTIFS(BD_ini!$D$31:'BD_ini'!$D$230,AT31,BD_ini!AT$31:AT$230,$E42)</f>
        <v>0</v>
      </c>
      <c r="AU42" s="303">
        <f>COUNTIFS(BD_ini!$D$31:'BD_ini'!$D$230,AU31,BD_ini!AU$31:AU$230,$E42)</f>
        <v>0</v>
      </c>
      <c r="AV42" s="303">
        <f>COUNTIFS(BD_ini!$D$31:'BD_ini'!$D$230,AV31,BD_ini!AV$31:AV$230,$E42)</f>
        <v>0</v>
      </c>
      <c r="AW42" s="303">
        <f>COUNTIFS(BD_ini!$D$31:'BD_ini'!$D$230,AW31,BD_ini!AW$31:AW$230,$E42)</f>
        <v>0</v>
      </c>
      <c r="AX42" s="303">
        <f>COUNTIFS(BD_ini!$D$31:'BD_ini'!$D$230,AX31,BD_ini!AX$31:AX$230,$E42)</f>
        <v>0</v>
      </c>
      <c r="AY42" s="303">
        <f>COUNTIFS(BD_ini!$D$31:'BD_ini'!$D$230,AY31,BD_ini!AY$31:AY$230,$E42)</f>
        <v>0</v>
      </c>
      <c r="AZ42" s="303">
        <f>COUNTIFS(BD_ini!$D$31:'BD_ini'!$D$230,AZ31,BD_ini!AZ$31:AZ$230,$E42)</f>
        <v>0</v>
      </c>
      <c r="BA42" s="303">
        <f>COUNTIFS(BD_ini!$D$31:'BD_ini'!$D$230,BA31,BD_ini!BA$31:BA$230,$E42)</f>
        <v>0</v>
      </c>
      <c r="BB42" s="303">
        <f>COUNTIFS(BD_ini!$D$31:'BD_ini'!$D$230,BB31,BD_ini!BB$31:BB$230,$E42)</f>
        <v>0</v>
      </c>
      <c r="BC42" s="303">
        <f>COUNTIFS(BD_ini!$D$31:'BD_ini'!$D$230,BC31,BD_ini!BC$31:BC$230,$E42)</f>
        <v>0</v>
      </c>
      <c r="BD42" s="303">
        <f>COUNTIFS(BD_ini!$D$31:'BD_ini'!$D$230,BD31,BD_ini!BD$31:BD$230,$E42)</f>
        <v>0</v>
      </c>
      <c r="BE42" s="303">
        <f>COUNTIFS(BD_ini!$D$31:'BD_ini'!$D$230,BE31,BD_ini!BE$31:BE$230,$E42)</f>
        <v>0</v>
      </c>
      <c r="BF42" s="303">
        <f>COUNTIFS(BD_ini!$D$31:'BD_ini'!$D$230,BF31,BD_ini!BF$31:BF$230,$E42)</f>
        <v>0</v>
      </c>
      <c r="BG42" s="303">
        <f>COUNTIFS(BD_ini!$D$31:'BD_ini'!$D$230,BG31,BD_ini!BG$31:BG$230,$E42)</f>
        <v>0</v>
      </c>
      <c r="BH42" s="303">
        <f>COUNTIFS(BD_ini!$D$31:'BD_ini'!$D$230,BH31,BD_ini!BH$31:BH$230,$E42)</f>
        <v>0</v>
      </c>
      <c r="BI42" s="303">
        <f>COUNTIFS(BD_ini!$D$31:'BD_ini'!$D$230,BI31,BD_ini!BI$31:BI$230,$E42)</f>
        <v>0</v>
      </c>
      <c r="BJ42" s="303">
        <f>COUNTIFS(BD_ini!$D$31:'BD_ini'!$D$230,BJ31,BD_ini!BJ$31:BJ$230,$E42)</f>
        <v>0</v>
      </c>
      <c r="BK42" s="303">
        <f>COUNTIFS(BD_ini!$D$31:'BD_ini'!$D$230,BK31,BD_ini!BK$31:BK$230,$E42)</f>
        <v>0</v>
      </c>
      <c r="BL42" s="303">
        <f>COUNTIFS(BD_ini!$D$31:'BD_ini'!$D$230,BL31,BD_ini!BL$31:BL$230,$E42)</f>
        <v>0</v>
      </c>
      <c r="BM42" s="303">
        <f>COUNTIFS(BD_ini!$D$31:'BD_ini'!$D$230,BM31,BD_ini!BM$31:BM$230,$E42)</f>
        <v>0</v>
      </c>
      <c r="BN42" s="303">
        <f>COUNTIFS(BD_ini!$D$31:'BD_ini'!$D$230,BN31,BD_ini!BN$31:BN$230,$E42)</f>
        <v>0</v>
      </c>
      <c r="BO42" s="303">
        <f>COUNTIFS(BD_ini!$D$31:'BD_ini'!$D$230,BO31,BD_ini!BO$31:BO$230,$E42)</f>
        <v>0</v>
      </c>
      <c r="BP42" s="303">
        <f>COUNTIFS(BD_ini!$D$31:'BD_ini'!$D$230,BP31,BD_ini!BP$31:BP$230,$E42)</f>
        <v>0</v>
      </c>
      <c r="BQ42" s="303">
        <f>COUNTIFS(BD_ini!$D$31:'BD_ini'!$D$230,BQ31,BD_ini!BQ$31:BQ$230,$E42)</f>
        <v>0</v>
      </c>
      <c r="BR42" s="303">
        <f>COUNTIFS(BD_ini!$D$31:'BD_ini'!$D$230,BR31,BD_ini!BR$31:BR$230,$E42)</f>
        <v>0</v>
      </c>
      <c r="BS42" s="303">
        <f>COUNTIFS(BD_ini!$D$31:'BD_ini'!$D$230,BS31,BD_ini!BS$31:BS$230,$E42)</f>
        <v>0</v>
      </c>
      <c r="BT42" s="303">
        <f>COUNTIFS(BD_ini!$D$31:'BD_ini'!$D$230,BT31,BD_ini!BT$31:BT$230,$E42)</f>
        <v>0</v>
      </c>
      <c r="BU42" s="303">
        <f>COUNTIFS(BD_ini!$D$31:'BD_ini'!$D$230,BU31,BD_ini!BU$31:BU$230,$E42)</f>
        <v>0</v>
      </c>
      <c r="BV42" s="303">
        <f>COUNTIFS(BD_ini!$D$31:'BD_ini'!$D$230,BV31,BD_ini!BV$31:BV$230,$E42)</f>
        <v>0</v>
      </c>
      <c r="BW42" s="303">
        <f>COUNTIFS(BD_ini!$D$31:'BD_ini'!$D$230,BW31,BD_ini!BW$31:BW$230,$E42)</f>
        <v>0</v>
      </c>
      <c r="BX42" s="303">
        <f>COUNTIFS(BD_ini!$D$31:'BD_ini'!$D$230,BX31,BD_ini!BX$31:BX$230,$E42)</f>
        <v>0</v>
      </c>
      <c r="BY42" s="303">
        <f>COUNTIFS(BD_ini!$D$31:'BD_ini'!$D$230,BY31,BD_ini!BY$31:BY$230,$E42)</f>
        <v>0</v>
      </c>
      <c r="BZ42" s="303">
        <f>COUNTIFS(BD_ini!$D$31:'BD_ini'!$D$230,BZ31,BD_ini!BZ$31:BZ$230,$E42)</f>
        <v>0</v>
      </c>
      <c r="CA42" s="303">
        <f>COUNTIFS(BD_ini!$D$31:'BD_ini'!$D$230,CA31,BD_ini!CA$31:CA$230,$E42)</f>
        <v>0</v>
      </c>
      <c r="CB42" s="303">
        <f>COUNTIFS(BD_ini!$D$31:'BD_ini'!$D$230,CB31,BD_ini!CB$31:CB$230,$E42)</f>
        <v>0</v>
      </c>
      <c r="CC42" s="303">
        <f>COUNTIFS(BD_ini!$D$31:'BD_ini'!$D$230,CC31,BD_ini!CC$31:CC$230,$E42)</f>
        <v>0</v>
      </c>
      <c r="CD42" s="303">
        <f>COUNTIFS(BD_ini!$D$31:'BD_ini'!$D$230,CD31,BD_ini!CD$31:CD$230,$E42)</f>
        <v>0</v>
      </c>
      <c r="CE42" s="303">
        <f>COUNTIFS(BD_ini!$D$31:'BD_ini'!$D$230,CE31,BD_ini!CE$31:CE$230,$E42)</f>
        <v>0</v>
      </c>
      <c r="CF42" s="303">
        <f>COUNTIFS(BD_ini!$D$31:'BD_ini'!$D$230,CF31,BD_ini!CF$31:CF$230,$E42)</f>
        <v>0</v>
      </c>
      <c r="CG42" s="303">
        <f>COUNTIFS(BD_ini!$D$31:'BD_ini'!$D$230,CG31,BD_ini!CG$31:CG$230,$E42)</f>
        <v>0</v>
      </c>
      <c r="CH42" s="303">
        <f>COUNTIFS(BD_ini!$D$31:'BD_ini'!$D$230,CH31,BD_ini!CH$31:CH$230,$E42)</f>
        <v>0</v>
      </c>
      <c r="CI42" s="303">
        <f>COUNTIFS(BD_ini!$D$31:'BD_ini'!$D$230,CI31,BD_ini!CI$31:CI$230,$E42)</f>
        <v>0</v>
      </c>
      <c r="CJ42" s="303">
        <f>COUNTIFS(BD_ini!$D$31:'BD_ini'!$D$230,CJ31,BD_ini!CJ$31:CJ$230,$E42)</f>
        <v>0</v>
      </c>
      <c r="CK42" s="303">
        <f>COUNTIFS(BD_ini!$D$31:'BD_ini'!$D$230,CK31,BD_ini!CK$31:CK$230,$E42)</f>
        <v>0</v>
      </c>
      <c r="CL42" s="303">
        <f>COUNTIFS(BD_ini!$D$31:'BD_ini'!$D$230,CL31,BD_ini!CL$31:CL$230,$E42)</f>
        <v>0</v>
      </c>
      <c r="CM42" s="303">
        <f>COUNTIFS(BD_ini!$D$31:'BD_ini'!$D$230,CM31,BD_ini!CM$31:CM$230,$E42)</f>
        <v>0</v>
      </c>
      <c r="CN42" s="303">
        <f>COUNTIFS(BD_ini!$D$31:'BD_ini'!$D$230,CN31,BD_ini!CN$31:CN$230,$E42)</f>
        <v>0</v>
      </c>
      <c r="CO42" s="303">
        <f>COUNTIFS(BD_ini!$D$31:'BD_ini'!$D$230,CO31,BD_ini!CO$31:CO$230,$E42)</f>
        <v>0</v>
      </c>
      <c r="CP42" s="303">
        <f>COUNTIFS(BD_ini!$D$31:'BD_ini'!$D$230,CP31,BD_ini!CP$31:CP$230,$E42)</f>
        <v>0</v>
      </c>
      <c r="CQ42" s="303">
        <f>COUNTIFS(BD_ini!$D$31:'BD_ini'!$D$230,CQ31,BD_ini!CQ$31:CQ$230,$E42)</f>
        <v>0</v>
      </c>
      <c r="CR42" s="303">
        <f>COUNTIFS(BD_ini!$D$31:'BD_ini'!$D$230,CR31,BD_ini!CR$31:CR$230,$E42)</f>
        <v>0</v>
      </c>
      <c r="CS42" s="303">
        <f>COUNTIFS(BD_ini!$D$31:'BD_ini'!$D$230,CS31,BD_ini!CS$31:CS$230,$E42)</f>
        <v>0</v>
      </c>
      <c r="CT42" s="303">
        <f>COUNTIFS(BD_ini!$D$31:'BD_ini'!$D$230,CT31,BD_ini!CT$31:CT$230,$E42)</f>
        <v>0</v>
      </c>
      <c r="CU42" s="303">
        <f>COUNTIFS(BD_ini!$D$31:'BD_ini'!$D$230,CU31,BD_ini!CU$31:CU$230,$E42)</f>
        <v>0</v>
      </c>
      <c r="CV42" s="303">
        <f>COUNTIFS(BD_ini!$D$31:'BD_ini'!$D$230,CV31,BD_ini!CV$31:CV$230,$E42)</f>
        <v>0</v>
      </c>
      <c r="CW42" s="303">
        <f>COUNTIFS(BD_ini!$D$31:'BD_ini'!$D$230,CW31,BD_ini!CW$31:CW$230,$E42)</f>
        <v>0</v>
      </c>
      <c r="CX42" s="303">
        <f>COUNTIFS(BD_ini!$D$31:'BD_ini'!$D$230,CX31,BD_ini!CX$31:CX$230,$E42)</f>
        <v>0</v>
      </c>
      <c r="CY42" s="303">
        <f>COUNTIFS(BD_ini!$D$31:'BD_ini'!$D$230,CY31,BD_ini!CY$31:CY$230,$E42)</f>
        <v>0</v>
      </c>
      <c r="CZ42" s="303">
        <f>COUNTIFS(BD_ini!$D$31:'BD_ini'!$D$230,CZ31,BD_ini!CZ$31:CZ$230,$E42)</f>
        <v>0</v>
      </c>
      <c r="DA42" s="303">
        <f>COUNTIFS(BD_ini!$D$31:'BD_ini'!$D$230,DA31,BD_ini!DA$31:DA$230,$E42)</f>
        <v>0</v>
      </c>
      <c r="DB42" s="303">
        <f>COUNTIFS(BD_ini!$D$31:'BD_ini'!$D$230,DB31,BD_ini!DB$31:DB$230,$E42)</f>
        <v>0</v>
      </c>
      <c r="DC42" s="303">
        <f>COUNTIFS(BD_ini!$D$31:'BD_ini'!$D$230,DC31,BD_ini!DC$31:DC$230,$E42)</f>
        <v>0</v>
      </c>
      <c r="DD42" s="225"/>
    </row>
    <row r="43" spans="1:108">
      <c r="A43" s="92">
        <v>2013</v>
      </c>
      <c r="B43" s="92"/>
      <c r="C43" s="92"/>
      <c r="D43" s="296" t="s">
        <v>1389</v>
      </c>
      <c r="E43" s="91" t="s">
        <v>1389</v>
      </c>
      <c r="F43" s="91"/>
      <c r="G43" s="93"/>
      <c r="H43" s="303">
        <f>COUNTIFS(BD_ini!$D$31:'BD_ini'!$D$230,H31,BD_ini!H$31:H$230,$E43)</f>
        <v>0</v>
      </c>
      <c r="I43" s="303">
        <f>COUNTIFS(BD_ini!$D$31:'BD_ini'!$D$230,I31,BD_ini!I$31:I$230,$E43)</f>
        <v>0</v>
      </c>
      <c r="J43" s="303">
        <f>COUNTIFS(BD_ini!$D$31:'BD_ini'!$D$230,J31,BD_ini!J$31:J$230,$E43)</f>
        <v>0</v>
      </c>
      <c r="K43" s="303">
        <f>COUNTIFS(BD_ini!$D$31:'BD_ini'!$D$230,K31,BD_ini!K$31:K$230,$E43)</f>
        <v>0</v>
      </c>
      <c r="L43" s="303">
        <f>COUNTIFS(BD_ini!$D$31:'BD_ini'!$D$230,L31,BD_ini!L$31:L$230,$E43)</f>
        <v>0</v>
      </c>
      <c r="M43" s="303">
        <f>COUNTIFS(BD_ini!$D$31:'BD_ini'!$D$230,M31,BD_ini!M$31:M$230,$E43)</f>
        <v>0</v>
      </c>
      <c r="N43" s="303">
        <f>COUNTIFS(BD_ini!$D$31:'BD_ini'!$D$230,N31,BD_ini!N$31:N$230,$E43)</f>
        <v>0</v>
      </c>
      <c r="O43" s="303">
        <f>COUNTIFS(BD_ini!$D$31:'BD_ini'!$D$230,O31,BD_ini!O$31:O$230,$E43)</f>
        <v>0</v>
      </c>
      <c r="P43" s="303">
        <f>COUNTIFS(BD_ini!$D$31:'BD_ini'!$D$230,P31,BD_ini!P$31:P$230,$E43)</f>
        <v>0</v>
      </c>
      <c r="Q43" s="303">
        <f>COUNTIFS(BD_ini!$D$31:'BD_ini'!$D$230,Q31,BD_ini!Q$31:Q$230,$E43)</f>
        <v>0</v>
      </c>
      <c r="R43" s="303">
        <f>COUNTIFS(BD_ini!$D$31:'BD_ini'!$D$230,R31,BD_ini!R$31:R$230,$E43)</f>
        <v>0</v>
      </c>
      <c r="S43" s="303">
        <f>COUNTIFS(BD_ini!$D$31:'BD_ini'!$D$230,S31,BD_ini!S$31:S$230,$E43)</f>
        <v>0</v>
      </c>
      <c r="T43" s="303">
        <f>COUNTIFS(BD_ini!$D$31:'BD_ini'!$D$230,T31,BD_ini!T$31:T$230,$E43)</f>
        <v>0</v>
      </c>
      <c r="U43" s="303">
        <f>COUNTIFS(BD_ini!$D$31:'BD_ini'!$D$230,U31,BD_ini!U$31:U$230,$E43)</f>
        <v>0</v>
      </c>
      <c r="V43" s="303">
        <f>COUNTIFS(BD_ini!$D$31:'BD_ini'!$D$230,V31,BD_ini!V$31:V$230,$E43)</f>
        <v>0</v>
      </c>
      <c r="W43" s="303">
        <f>COUNTIFS(BD_ini!$D$31:'BD_ini'!$D$230,W31,BD_ini!W$31:W$230,$E43)</f>
        <v>0</v>
      </c>
      <c r="X43" s="303">
        <f>COUNTIFS(BD_ini!$D$31:'BD_ini'!$D$230,X31,BD_ini!X$31:X$230,$E43)</f>
        <v>0</v>
      </c>
      <c r="Y43" s="303">
        <f>COUNTIFS(BD_ini!$D$31:'BD_ini'!$D$230,Y31,BD_ini!Y$31:Y$230,$E43)</f>
        <v>0</v>
      </c>
      <c r="Z43" s="303">
        <f>COUNTIFS(BD_ini!$D$31:'BD_ini'!$D$230,Z31,BD_ini!Z$31:Z$230,$E43)</f>
        <v>0</v>
      </c>
      <c r="AA43" s="303">
        <f>COUNTIFS(BD_ini!$D$31:'BD_ini'!$D$230,AA31,BD_ini!AA$31:AA$230,$E43)</f>
        <v>0</v>
      </c>
      <c r="AB43" s="303">
        <f>COUNTIFS(BD_ini!$D$31:'BD_ini'!$D$230,AB31,BD_ini!AB$31:AB$230,$E43)</f>
        <v>0</v>
      </c>
      <c r="AC43" s="303">
        <f>COUNTIFS(BD_ini!$D$31:'BD_ini'!$D$230,AC31,BD_ini!AC$31:AC$230,$E43)</f>
        <v>0</v>
      </c>
      <c r="AD43" s="303">
        <f>COUNTIFS(BD_ini!$D$31:'BD_ini'!$D$230,AD31,BD_ini!AD$31:AD$230,$E43)</f>
        <v>0</v>
      </c>
      <c r="AE43" s="303">
        <f>COUNTIFS(BD_ini!$D$31:'BD_ini'!$D$230,AE31,BD_ini!AE$31:AE$230,$E43)</f>
        <v>0</v>
      </c>
      <c r="AF43" s="303">
        <f>COUNTIFS(BD_ini!$D$31:'BD_ini'!$D$230,AF31,BD_ini!AF$31:AF$230,$E43)</f>
        <v>0</v>
      </c>
      <c r="AG43" s="303">
        <f>COUNTIFS(BD_ini!$D$31:'BD_ini'!$D$230,AG31,BD_ini!AG$31:AG$230,$E43)</f>
        <v>0</v>
      </c>
      <c r="AH43" s="303">
        <f>COUNTIFS(BD_ini!$D$31:'BD_ini'!$D$230,AH31,BD_ini!AH$31:AH$230,$E43)</f>
        <v>0</v>
      </c>
      <c r="AI43" s="303">
        <f>COUNTIFS(BD_ini!$D$31:'BD_ini'!$D$230,AI31,BD_ini!AI$31:AI$230,$E43)</f>
        <v>0</v>
      </c>
      <c r="AJ43" s="303">
        <f>COUNTIFS(BD_ini!$D$31:'BD_ini'!$D$230,AJ31,BD_ini!AJ$31:AJ$230,$E43)</f>
        <v>0</v>
      </c>
      <c r="AK43" s="303">
        <f>COUNTIFS(BD_ini!$D$31:'BD_ini'!$D$230,AK31,BD_ini!AK$31:AK$230,$E43)</f>
        <v>0</v>
      </c>
      <c r="AL43" s="303">
        <f>COUNTIFS(BD_ini!$D$31:'BD_ini'!$D$230,AL31,BD_ini!AL$31:AL$230,$E43)</f>
        <v>0</v>
      </c>
      <c r="AM43" s="303">
        <f>COUNTIFS(BD_ini!$D$31:'BD_ini'!$D$230,AM31,BD_ini!AM$31:AM$230,$E43)</f>
        <v>0</v>
      </c>
      <c r="AN43" s="303">
        <f>COUNTIFS(BD_ini!$D$31:'BD_ini'!$D$230,AN31,BD_ini!AN$31:AN$230,$E43)</f>
        <v>0</v>
      </c>
      <c r="AO43" s="303">
        <f>COUNTIFS(BD_ini!$D$31:'BD_ini'!$D$230,AO31,BD_ini!AO$31:AO$230,$E43)</f>
        <v>0</v>
      </c>
      <c r="AP43" s="303">
        <f>COUNTIFS(BD_ini!$D$31:'BD_ini'!$D$230,AP31,BD_ini!AP$31:AP$230,$E43)</f>
        <v>0</v>
      </c>
      <c r="AQ43" s="303">
        <f>COUNTIFS(BD_ini!$D$31:'BD_ini'!$D$230,AQ31,BD_ini!AQ$31:AQ$230,$E43)</f>
        <v>0</v>
      </c>
      <c r="AR43" s="303">
        <f>COUNTIFS(BD_ini!$D$31:'BD_ini'!$D$230,AR31,BD_ini!AR$31:AR$230,$E43)</f>
        <v>0</v>
      </c>
      <c r="AS43" s="303">
        <f>COUNTIFS(BD_ini!$D$31:'BD_ini'!$D$230,AS31,BD_ini!AS$31:AS$230,$E43)</f>
        <v>0</v>
      </c>
      <c r="AT43" s="303">
        <f>COUNTIFS(BD_ini!$D$31:'BD_ini'!$D$230,AT31,BD_ini!AT$31:AT$230,$E43)</f>
        <v>0</v>
      </c>
      <c r="AU43" s="303">
        <f>COUNTIFS(BD_ini!$D$31:'BD_ini'!$D$230,AU31,BD_ini!AU$31:AU$230,$E43)</f>
        <v>0</v>
      </c>
      <c r="AV43" s="303">
        <f>COUNTIFS(BD_ini!$D$31:'BD_ini'!$D$230,AV31,BD_ini!AV$31:AV$230,$E43)</f>
        <v>0</v>
      </c>
      <c r="AW43" s="303">
        <f>COUNTIFS(BD_ini!$D$31:'BD_ini'!$D$230,AW31,BD_ini!AW$31:AW$230,$E43)</f>
        <v>0</v>
      </c>
      <c r="AX43" s="303">
        <f>COUNTIFS(BD_ini!$D$31:'BD_ini'!$D$230,AX31,BD_ini!AX$31:AX$230,$E43)</f>
        <v>0</v>
      </c>
      <c r="AY43" s="303">
        <f>COUNTIFS(BD_ini!$D$31:'BD_ini'!$D$230,AY31,BD_ini!AY$31:AY$230,$E43)</f>
        <v>0</v>
      </c>
      <c r="AZ43" s="303">
        <f>COUNTIFS(BD_ini!$D$31:'BD_ini'!$D$230,AZ31,BD_ini!AZ$31:AZ$230,$E43)</f>
        <v>0</v>
      </c>
      <c r="BA43" s="303">
        <f>COUNTIFS(BD_ini!$D$31:'BD_ini'!$D$230,BA31,BD_ini!BA$31:BA$230,$E43)</f>
        <v>0</v>
      </c>
      <c r="BB43" s="303">
        <f>COUNTIFS(BD_ini!$D$31:'BD_ini'!$D$230,BB31,BD_ini!BB$31:BB$230,$E43)</f>
        <v>0</v>
      </c>
      <c r="BC43" s="303">
        <f>COUNTIFS(BD_ini!$D$31:'BD_ini'!$D$230,BC31,BD_ini!BC$31:BC$230,$E43)</f>
        <v>0</v>
      </c>
      <c r="BD43" s="303">
        <f>COUNTIFS(BD_ini!$D$31:'BD_ini'!$D$230,BD31,BD_ini!BD$31:BD$230,$E43)</f>
        <v>0</v>
      </c>
      <c r="BE43" s="303">
        <f>COUNTIFS(BD_ini!$D$31:'BD_ini'!$D$230,BE31,BD_ini!BE$31:BE$230,$E43)</f>
        <v>0</v>
      </c>
      <c r="BF43" s="303">
        <f>COUNTIFS(BD_ini!$D$31:'BD_ini'!$D$230,BF31,BD_ini!BF$31:BF$230,$E43)</f>
        <v>0</v>
      </c>
      <c r="BG43" s="303">
        <f>COUNTIFS(BD_ini!$D$31:'BD_ini'!$D$230,BG31,BD_ini!BG$31:BG$230,$E43)</f>
        <v>0</v>
      </c>
      <c r="BH43" s="303">
        <f>COUNTIFS(BD_ini!$D$31:'BD_ini'!$D$230,BH31,BD_ini!BH$31:BH$230,$E43)</f>
        <v>0</v>
      </c>
      <c r="BI43" s="303">
        <f>COUNTIFS(BD_ini!$D$31:'BD_ini'!$D$230,BI31,BD_ini!BI$31:BI$230,$E43)</f>
        <v>0</v>
      </c>
      <c r="BJ43" s="303">
        <f>COUNTIFS(BD_ini!$D$31:'BD_ini'!$D$230,BJ31,BD_ini!BJ$31:BJ$230,$E43)</f>
        <v>0</v>
      </c>
      <c r="BK43" s="303">
        <f>COUNTIFS(BD_ini!$D$31:'BD_ini'!$D$230,BK31,BD_ini!BK$31:BK$230,$E43)</f>
        <v>0</v>
      </c>
      <c r="BL43" s="303">
        <f>COUNTIFS(BD_ini!$D$31:'BD_ini'!$D$230,BL31,BD_ini!BL$31:BL$230,$E43)</f>
        <v>0</v>
      </c>
      <c r="BM43" s="303">
        <f>COUNTIFS(BD_ini!$D$31:'BD_ini'!$D$230,BM31,BD_ini!BM$31:BM$230,$E43)</f>
        <v>0</v>
      </c>
      <c r="BN43" s="303">
        <f>COUNTIFS(BD_ini!$D$31:'BD_ini'!$D$230,BN31,BD_ini!BN$31:BN$230,$E43)</f>
        <v>0</v>
      </c>
      <c r="BO43" s="303">
        <f>COUNTIFS(BD_ini!$D$31:'BD_ini'!$D$230,BO31,BD_ini!BO$31:BO$230,$E43)</f>
        <v>0</v>
      </c>
      <c r="BP43" s="303">
        <f>COUNTIFS(BD_ini!$D$31:'BD_ini'!$D$230,BP31,BD_ini!BP$31:BP$230,$E43)</f>
        <v>0</v>
      </c>
      <c r="BQ43" s="303">
        <f>COUNTIFS(BD_ini!$D$31:'BD_ini'!$D$230,BQ31,BD_ini!BQ$31:BQ$230,$E43)</f>
        <v>0</v>
      </c>
      <c r="BR43" s="303">
        <f>COUNTIFS(BD_ini!$D$31:'BD_ini'!$D$230,BR31,BD_ini!BR$31:BR$230,$E43)</f>
        <v>0</v>
      </c>
      <c r="BS43" s="303">
        <f>COUNTIFS(BD_ini!$D$31:'BD_ini'!$D$230,BS31,BD_ini!BS$31:BS$230,$E43)</f>
        <v>0</v>
      </c>
      <c r="BT43" s="303">
        <f>COUNTIFS(BD_ini!$D$31:'BD_ini'!$D$230,BT31,BD_ini!BT$31:BT$230,$E43)</f>
        <v>0</v>
      </c>
      <c r="BU43" s="303">
        <f>COUNTIFS(BD_ini!$D$31:'BD_ini'!$D$230,BU31,BD_ini!BU$31:BU$230,$E43)</f>
        <v>0</v>
      </c>
      <c r="BV43" s="303">
        <f>COUNTIFS(BD_ini!$D$31:'BD_ini'!$D$230,BV31,BD_ini!BV$31:BV$230,$E43)</f>
        <v>0</v>
      </c>
      <c r="BW43" s="303">
        <f>COUNTIFS(BD_ini!$D$31:'BD_ini'!$D$230,BW31,BD_ini!BW$31:BW$230,$E43)</f>
        <v>0</v>
      </c>
      <c r="BX43" s="303">
        <f>COUNTIFS(BD_ini!$D$31:'BD_ini'!$D$230,BX31,BD_ini!BX$31:BX$230,$E43)</f>
        <v>0</v>
      </c>
      <c r="BY43" s="303">
        <f>COUNTIFS(BD_ini!$D$31:'BD_ini'!$D$230,BY31,BD_ini!BY$31:BY$230,$E43)</f>
        <v>0</v>
      </c>
      <c r="BZ43" s="303">
        <f>COUNTIFS(BD_ini!$D$31:'BD_ini'!$D$230,BZ31,BD_ini!BZ$31:BZ$230,$E43)</f>
        <v>0</v>
      </c>
      <c r="CA43" s="303">
        <f>COUNTIFS(BD_ini!$D$31:'BD_ini'!$D$230,CA31,BD_ini!CA$31:CA$230,$E43)</f>
        <v>0</v>
      </c>
      <c r="CB43" s="303">
        <f>COUNTIFS(BD_ini!$D$31:'BD_ini'!$D$230,CB31,BD_ini!CB$31:CB$230,$E43)</f>
        <v>0</v>
      </c>
      <c r="CC43" s="303">
        <f>COUNTIFS(BD_ini!$D$31:'BD_ini'!$D$230,CC31,BD_ini!CC$31:CC$230,$E43)</f>
        <v>0</v>
      </c>
      <c r="CD43" s="303">
        <f>COUNTIFS(BD_ini!$D$31:'BD_ini'!$D$230,CD31,BD_ini!CD$31:CD$230,$E43)</f>
        <v>0</v>
      </c>
      <c r="CE43" s="303">
        <f>COUNTIFS(BD_ini!$D$31:'BD_ini'!$D$230,CE31,BD_ini!CE$31:CE$230,$E43)</f>
        <v>0</v>
      </c>
      <c r="CF43" s="303">
        <f>COUNTIFS(BD_ini!$D$31:'BD_ini'!$D$230,CF31,BD_ini!CF$31:CF$230,$E43)</f>
        <v>0</v>
      </c>
      <c r="CG43" s="303">
        <f>COUNTIFS(BD_ini!$D$31:'BD_ini'!$D$230,CG31,BD_ini!CG$31:CG$230,$E43)</f>
        <v>0</v>
      </c>
      <c r="CH43" s="303">
        <f>COUNTIFS(BD_ini!$D$31:'BD_ini'!$D$230,CH31,BD_ini!CH$31:CH$230,$E43)</f>
        <v>0</v>
      </c>
      <c r="CI43" s="303">
        <f>COUNTIFS(BD_ini!$D$31:'BD_ini'!$D$230,CI31,BD_ini!CI$31:CI$230,$E43)</f>
        <v>0</v>
      </c>
      <c r="CJ43" s="303">
        <f>COUNTIFS(BD_ini!$D$31:'BD_ini'!$D$230,CJ31,BD_ini!CJ$31:CJ$230,$E43)</f>
        <v>0</v>
      </c>
      <c r="CK43" s="303">
        <f>COUNTIFS(BD_ini!$D$31:'BD_ini'!$D$230,CK31,BD_ini!CK$31:CK$230,$E43)</f>
        <v>0</v>
      </c>
      <c r="CL43" s="303">
        <f>COUNTIFS(BD_ini!$D$31:'BD_ini'!$D$230,CL31,BD_ini!CL$31:CL$230,$E43)</f>
        <v>0</v>
      </c>
      <c r="CM43" s="303">
        <f>COUNTIFS(BD_ini!$D$31:'BD_ini'!$D$230,CM31,BD_ini!CM$31:CM$230,$E43)</f>
        <v>0</v>
      </c>
      <c r="CN43" s="303">
        <f>COUNTIFS(BD_ini!$D$31:'BD_ini'!$D$230,CN31,BD_ini!CN$31:CN$230,$E43)</f>
        <v>0</v>
      </c>
      <c r="CO43" s="303">
        <f>COUNTIFS(BD_ini!$D$31:'BD_ini'!$D$230,CO31,BD_ini!CO$31:CO$230,$E43)</f>
        <v>0</v>
      </c>
      <c r="CP43" s="303">
        <f>COUNTIFS(BD_ini!$D$31:'BD_ini'!$D$230,CP31,BD_ini!CP$31:CP$230,$E43)</f>
        <v>0</v>
      </c>
      <c r="CQ43" s="303">
        <f>COUNTIFS(BD_ini!$D$31:'BD_ini'!$D$230,CQ31,BD_ini!CQ$31:CQ$230,$E43)</f>
        <v>0</v>
      </c>
      <c r="CR43" s="303">
        <f>COUNTIFS(BD_ini!$D$31:'BD_ini'!$D$230,CR31,BD_ini!CR$31:CR$230,$E43)</f>
        <v>0</v>
      </c>
      <c r="CS43" s="303">
        <f>COUNTIFS(BD_ini!$D$31:'BD_ini'!$D$230,CS31,BD_ini!CS$31:CS$230,$E43)</f>
        <v>0</v>
      </c>
      <c r="CT43" s="303">
        <f>COUNTIFS(BD_ini!$D$31:'BD_ini'!$D$230,CT31,BD_ini!CT$31:CT$230,$E43)</f>
        <v>0</v>
      </c>
      <c r="CU43" s="303">
        <f>COUNTIFS(BD_ini!$D$31:'BD_ini'!$D$230,CU31,BD_ini!CU$31:CU$230,$E43)</f>
        <v>0</v>
      </c>
      <c r="CV43" s="303">
        <f>COUNTIFS(BD_ini!$D$31:'BD_ini'!$D$230,CV31,BD_ini!CV$31:CV$230,$E43)</f>
        <v>0</v>
      </c>
      <c r="CW43" s="303">
        <f>COUNTIFS(BD_ini!$D$31:'BD_ini'!$D$230,CW31,BD_ini!CW$31:CW$230,$E43)</f>
        <v>0</v>
      </c>
      <c r="CX43" s="303">
        <f>COUNTIFS(BD_ini!$D$31:'BD_ini'!$D$230,CX31,BD_ini!CX$31:CX$230,$E43)</f>
        <v>0</v>
      </c>
      <c r="CY43" s="303">
        <f>COUNTIFS(BD_ini!$D$31:'BD_ini'!$D$230,CY31,BD_ini!CY$31:CY$230,$E43)</f>
        <v>0</v>
      </c>
      <c r="CZ43" s="303">
        <f>COUNTIFS(BD_ini!$D$31:'BD_ini'!$D$230,CZ31,BD_ini!CZ$31:CZ$230,$E43)</f>
        <v>0</v>
      </c>
      <c r="DA43" s="303">
        <f>COUNTIFS(BD_ini!$D$31:'BD_ini'!$D$230,DA31,BD_ini!DA$31:DA$230,$E43)</f>
        <v>0</v>
      </c>
      <c r="DB43" s="303">
        <f>COUNTIFS(BD_ini!$D$31:'BD_ini'!$D$230,DB31,BD_ini!DB$31:DB$230,$E43)</f>
        <v>0</v>
      </c>
      <c r="DC43" s="303">
        <f>COUNTIFS(BD_ini!$D$31:'BD_ini'!$D$230,DC31,BD_ini!DC$31:DC$230,$E43)</f>
        <v>0</v>
      </c>
      <c r="DD43" s="225"/>
    </row>
    <row r="44" spans="1:108">
      <c r="A44" s="92">
        <v>2014</v>
      </c>
      <c r="B44" s="92"/>
      <c r="C44" s="92"/>
      <c r="D44" s="296" t="s">
        <v>1445</v>
      </c>
      <c r="E44" s="91" t="s">
        <v>1445</v>
      </c>
      <c r="F44" s="91"/>
      <c r="G44" s="93"/>
      <c r="H44" s="303">
        <f>COUNTIFS(BD_ini!$D$31:'BD_ini'!$D$230,H31,BD_ini!H$31:H$230,$E44)</f>
        <v>0</v>
      </c>
      <c r="I44" s="303">
        <f>COUNTIFS(BD_ini!$D$31:'BD_ini'!$D$230,I31,BD_ini!I$31:I$230,$E44)</f>
        <v>0</v>
      </c>
      <c r="J44" s="303">
        <f>COUNTIFS(BD_ini!$D$31:'BD_ini'!$D$230,J31,BD_ini!J$31:J$230,$E44)</f>
        <v>0</v>
      </c>
      <c r="K44" s="303">
        <f>COUNTIFS(BD_ini!$D$31:'BD_ini'!$D$230,K31,BD_ini!K$31:K$230,$E44)</f>
        <v>0</v>
      </c>
      <c r="L44" s="303">
        <f>COUNTIFS(BD_ini!$D$31:'BD_ini'!$D$230,L31,BD_ini!L$31:L$230,$E44)</f>
        <v>1</v>
      </c>
      <c r="M44" s="303">
        <f>COUNTIFS(BD_ini!$D$31:'BD_ini'!$D$230,M31,BD_ini!M$31:M$230,$E44)</f>
        <v>0</v>
      </c>
      <c r="N44" s="303">
        <f>COUNTIFS(BD_ini!$D$31:'BD_ini'!$D$230,N31,BD_ini!N$31:N$230,$E44)</f>
        <v>0</v>
      </c>
      <c r="O44" s="303">
        <f>COUNTIFS(BD_ini!$D$31:'BD_ini'!$D$230,O31,BD_ini!O$31:O$230,$E44)</f>
        <v>0</v>
      </c>
      <c r="P44" s="303">
        <f>COUNTIFS(BD_ini!$D$31:'BD_ini'!$D$230,P31,BD_ini!P$31:P$230,$E44)</f>
        <v>0</v>
      </c>
      <c r="Q44" s="303">
        <f>COUNTIFS(BD_ini!$D$31:'BD_ini'!$D$230,Q31,BD_ini!Q$31:Q$230,$E44)</f>
        <v>0</v>
      </c>
      <c r="R44" s="303">
        <f>COUNTIFS(BD_ini!$D$31:'BD_ini'!$D$230,R31,BD_ini!R$31:R$230,$E44)</f>
        <v>0</v>
      </c>
      <c r="S44" s="303">
        <f>COUNTIFS(BD_ini!$D$31:'BD_ini'!$D$230,S31,BD_ini!S$31:S$230,$E44)</f>
        <v>0</v>
      </c>
      <c r="T44" s="303">
        <f>COUNTIFS(BD_ini!$D$31:'BD_ini'!$D$230,T31,BD_ini!T$31:T$230,$E44)</f>
        <v>0</v>
      </c>
      <c r="U44" s="303">
        <f>COUNTIFS(BD_ini!$D$31:'BD_ini'!$D$230,U31,BD_ini!U$31:U$230,$E44)</f>
        <v>1</v>
      </c>
      <c r="V44" s="303">
        <f>COUNTIFS(BD_ini!$D$31:'BD_ini'!$D$230,V31,BD_ini!V$31:V$230,$E44)</f>
        <v>0</v>
      </c>
      <c r="W44" s="303">
        <f>COUNTIFS(BD_ini!$D$31:'BD_ini'!$D$230,W31,BD_ini!W$31:W$230,$E44)</f>
        <v>0</v>
      </c>
      <c r="X44" s="303">
        <f>COUNTIFS(BD_ini!$D$31:'BD_ini'!$D$230,X31,BD_ini!X$31:X$230,$E44)</f>
        <v>0</v>
      </c>
      <c r="Y44" s="303">
        <f>COUNTIFS(BD_ini!$D$31:'BD_ini'!$D$230,Y31,BD_ini!Y$31:Y$230,$E44)</f>
        <v>0</v>
      </c>
      <c r="Z44" s="303">
        <f>COUNTIFS(BD_ini!$D$31:'BD_ini'!$D$230,Z31,BD_ini!Z$31:Z$230,$E44)</f>
        <v>0</v>
      </c>
      <c r="AA44" s="303">
        <f>COUNTIFS(BD_ini!$D$31:'BD_ini'!$D$230,AA31,BD_ini!AA$31:AA$230,$E44)</f>
        <v>0</v>
      </c>
      <c r="AB44" s="303">
        <f>COUNTIFS(BD_ini!$D$31:'BD_ini'!$D$230,AB31,BD_ini!AB$31:AB$230,$E44)</f>
        <v>0</v>
      </c>
      <c r="AC44" s="303">
        <f>COUNTIFS(BD_ini!$D$31:'BD_ini'!$D$230,AC31,BD_ini!AC$31:AC$230,$E44)</f>
        <v>0</v>
      </c>
      <c r="AD44" s="303">
        <f>COUNTIFS(BD_ini!$D$31:'BD_ini'!$D$230,AD31,BD_ini!AD$31:AD$230,$E44)</f>
        <v>0</v>
      </c>
      <c r="AE44" s="303">
        <f>COUNTIFS(BD_ini!$D$31:'BD_ini'!$D$230,AE31,BD_ini!AE$31:AE$230,$E44)</f>
        <v>0</v>
      </c>
      <c r="AF44" s="303">
        <f>COUNTIFS(BD_ini!$D$31:'BD_ini'!$D$230,AF31,BD_ini!AF$31:AF$230,$E44)</f>
        <v>0</v>
      </c>
      <c r="AG44" s="303">
        <f>COUNTIFS(BD_ini!$D$31:'BD_ini'!$D$230,AG31,BD_ini!AG$31:AG$230,$E44)</f>
        <v>0</v>
      </c>
      <c r="AH44" s="303">
        <f>COUNTIFS(BD_ini!$D$31:'BD_ini'!$D$230,AH31,BD_ini!AH$31:AH$230,$E44)</f>
        <v>0</v>
      </c>
      <c r="AI44" s="303">
        <f>COUNTIFS(BD_ini!$D$31:'BD_ini'!$D$230,AI31,BD_ini!AI$31:AI$230,$E44)</f>
        <v>0</v>
      </c>
      <c r="AJ44" s="303">
        <f>COUNTIFS(BD_ini!$D$31:'BD_ini'!$D$230,AJ31,BD_ini!AJ$31:AJ$230,$E44)</f>
        <v>0</v>
      </c>
      <c r="AK44" s="303">
        <f>COUNTIFS(BD_ini!$D$31:'BD_ini'!$D$230,AK31,BD_ini!AK$31:AK$230,$E44)</f>
        <v>0</v>
      </c>
      <c r="AL44" s="303">
        <f>COUNTIFS(BD_ini!$D$31:'BD_ini'!$D$230,AL31,BD_ini!AL$31:AL$230,$E44)</f>
        <v>0</v>
      </c>
      <c r="AM44" s="303">
        <f>COUNTIFS(BD_ini!$D$31:'BD_ini'!$D$230,AM31,BD_ini!AM$31:AM$230,$E44)</f>
        <v>0</v>
      </c>
      <c r="AN44" s="303">
        <f>COUNTIFS(BD_ini!$D$31:'BD_ini'!$D$230,AN31,BD_ini!AN$31:AN$230,$E44)</f>
        <v>0</v>
      </c>
      <c r="AO44" s="303">
        <f>COUNTIFS(BD_ini!$D$31:'BD_ini'!$D$230,AO31,BD_ini!AO$31:AO$230,$E44)</f>
        <v>0</v>
      </c>
      <c r="AP44" s="303">
        <f>COUNTIFS(BD_ini!$D$31:'BD_ini'!$D$230,AP31,BD_ini!AP$31:AP$230,$E44)</f>
        <v>0</v>
      </c>
      <c r="AQ44" s="303">
        <f>COUNTIFS(BD_ini!$D$31:'BD_ini'!$D$230,AQ31,BD_ini!AQ$31:AQ$230,$E44)</f>
        <v>0</v>
      </c>
      <c r="AR44" s="303">
        <f>COUNTIFS(BD_ini!$D$31:'BD_ini'!$D$230,AR31,BD_ini!AR$31:AR$230,$E44)</f>
        <v>0</v>
      </c>
      <c r="AS44" s="303">
        <f>COUNTIFS(BD_ini!$D$31:'BD_ini'!$D$230,AS31,BD_ini!AS$31:AS$230,$E44)</f>
        <v>0</v>
      </c>
      <c r="AT44" s="303">
        <f>COUNTIFS(BD_ini!$D$31:'BD_ini'!$D$230,AT31,BD_ini!AT$31:AT$230,$E44)</f>
        <v>0</v>
      </c>
      <c r="AU44" s="303">
        <f>COUNTIFS(BD_ini!$D$31:'BD_ini'!$D$230,AU31,BD_ini!AU$31:AU$230,$E44)</f>
        <v>0</v>
      </c>
      <c r="AV44" s="303">
        <f>COUNTIFS(BD_ini!$D$31:'BD_ini'!$D$230,AV31,BD_ini!AV$31:AV$230,$E44)</f>
        <v>0</v>
      </c>
      <c r="AW44" s="303">
        <f>COUNTIFS(BD_ini!$D$31:'BD_ini'!$D$230,AW31,BD_ini!AW$31:AW$230,$E44)</f>
        <v>0</v>
      </c>
      <c r="AX44" s="303">
        <f>COUNTIFS(BD_ini!$D$31:'BD_ini'!$D$230,AX31,BD_ini!AX$31:AX$230,$E44)</f>
        <v>0</v>
      </c>
      <c r="AY44" s="303">
        <f>COUNTIFS(BD_ini!$D$31:'BD_ini'!$D$230,AY31,BD_ini!AY$31:AY$230,$E44)</f>
        <v>0</v>
      </c>
      <c r="AZ44" s="303">
        <f>COUNTIFS(BD_ini!$D$31:'BD_ini'!$D$230,AZ31,BD_ini!AZ$31:AZ$230,$E44)</f>
        <v>0</v>
      </c>
      <c r="BA44" s="303">
        <f>COUNTIFS(BD_ini!$D$31:'BD_ini'!$D$230,BA31,BD_ini!BA$31:BA$230,$E44)</f>
        <v>0</v>
      </c>
      <c r="BB44" s="303">
        <f>COUNTIFS(BD_ini!$D$31:'BD_ini'!$D$230,BB31,BD_ini!BB$31:BB$230,$E44)</f>
        <v>0</v>
      </c>
      <c r="BC44" s="303">
        <f>COUNTIFS(BD_ini!$D$31:'BD_ini'!$D$230,BC31,BD_ini!BC$31:BC$230,$E44)</f>
        <v>0</v>
      </c>
      <c r="BD44" s="303">
        <f>COUNTIFS(BD_ini!$D$31:'BD_ini'!$D$230,BD31,BD_ini!BD$31:BD$230,$E44)</f>
        <v>0</v>
      </c>
      <c r="BE44" s="303">
        <f>COUNTIFS(BD_ini!$D$31:'BD_ini'!$D$230,BE31,BD_ini!BE$31:BE$230,$E44)</f>
        <v>0</v>
      </c>
      <c r="BF44" s="303">
        <f>COUNTIFS(BD_ini!$D$31:'BD_ini'!$D$230,BF31,BD_ini!BF$31:BF$230,$E44)</f>
        <v>0</v>
      </c>
      <c r="BG44" s="303">
        <f>COUNTIFS(BD_ini!$D$31:'BD_ini'!$D$230,BG31,BD_ini!BG$31:BG$230,$E44)</f>
        <v>0</v>
      </c>
      <c r="BH44" s="303">
        <f>COUNTIFS(BD_ini!$D$31:'BD_ini'!$D$230,BH31,BD_ini!BH$31:BH$230,$E44)</f>
        <v>0</v>
      </c>
      <c r="BI44" s="303">
        <f>COUNTIFS(BD_ini!$D$31:'BD_ini'!$D$230,BI31,BD_ini!BI$31:BI$230,$E44)</f>
        <v>0</v>
      </c>
      <c r="BJ44" s="303">
        <f>COUNTIFS(BD_ini!$D$31:'BD_ini'!$D$230,BJ31,BD_ini!BJ$31:BJ$230,$E44)</f>
        <v>0</v>
      </c>
      <c r="BK44" s="303">
        <f>COUNTIFS(BD_ini!$D$31:'BD_ini'!$D$230,BK31,BD_ini!BK$31:BK$230,$E44)</f>
        <v>0</v>
      </c>
      <c r="BL44" s="303">
        <f>COUNTIFS(BD_ini!$D$31:'BD_ini'!$D$230,BL31,BD_ini!BL$31:BL$230,$E44)</f>
        <v>0</v>
      </c>
      <c r="BM44" s="303">
        <f>COUNTIFS(BD_ini!$D$31:'BD_ini'!$D$230,BM31,BD_ini!BM$31:BM$230,$E44)</f>
        <v>0</v>
      </c>
      <c r="BN44" s="303">
        <f>COUNTIFS(BD_ini!$D$31:'BD_ini'!$D$230,BN31,BD_ini!BN$31:BN$230,$E44)</f>
        <v>0</v>
      </c>
      <c r="BO44" s="303">
        <f>COUNTIFS(BD_ini!$D$31:'BD_ini'!$D$230,BO31,BD_ini!BO$31:BO$230,$E44)</f>
        <v>0</v>
      </c>
      <c r="BP44" s="303">
        <f>COUNTIFS(BD_ini!$D$31:'BD_ini'!$D$230,BP31,BD_ini!BP$31:BP$230,$E44)</f>
        <v>0</v>
      </c>
      <c r="BQ44" s="303">
        <f>COUNTIFS(BD_ini!$D$31:'BD_ini'!$D$230,BQ31,BD_ini!BQ$31:BQ$230,$E44)</f>
        <v>0</v>
      </c>
      <c r="BR44" s="303">
        <f>COUNTIFS(BD_ini!$D$31:'BD_ini'!$D$230,BR31,BD_ini!BR$31:BR$230,$E44)</f>
        <v>0</v>
      </c>
      <c r="BS44" s="303">
        <f>COUNTIFS(BD_ini!$D$31:'BD_ini'!$D$230,BS31,BD_ini!BS$31:BS$230,$E44)</f>
        <v>0</v>
      </c>
      <c r="BT44" s="303">
        <f>COUNTIFS(BD_ini!$D$31:'BD_ini'!$D$230,BT31,BD_ini!BT$31:BT$230,$E44)</f>
        <v>0</v>
      </c>
      <c r="BU44" s="303">
        <f>COUNTIFS(BD_ini!$D$31:'BD_ini'!$D$230,BU31,BD_ini!BU$31:BU$230,$E44)</f>
        <v>0</v>
      </c>
      <c r="BV44" s="303">
        <f>COUNTIFS(BD_ini!$D$31:'BD_ini'!$D$230,BV31,BD_ini!BV$31:BV$230,$E44)</f>
        <v>0</v>
      </c>
      <c r="BW44" s="303">
        <f>COUNTIFS(BD_ini!$D$31:'BD_ini'!$D$230,BW31,BD_ini!BW$31:BW$230,$E44)</f>
        <v>0</v>
      </c>
      <c r="BX44" s="303">
        <f>COUNTIFS(BD_ini!$D$31:'BD_ini'!$D$230,BX31,BD_ini!BX$31:BX$230,$E44)</f>
        <v>0</v>
      </c>
      <c r="BY44" s="303">
        <f>COUNTIFS(BD_ini!$D$31:'BD_ini'!$D$230,BY31,BD_ini!BY$31:BY$230,$E44)</f>
        <v>0</v>
      </c>
      <c r="BZ44" s="303">
        <f>COUNTIFS(BD_ini!$D$31:'BD_ini'!$D$230,BZ31,BD_ini!BZ$31:BZ$230,$E44)</f>
        <v>0</v>
      </c>
      <c r="CA44" s="303">
        <f>COUNTIFS(BD_ini!$D$31:'BD_ini'!$D$230,CA31,BD_ini!CA$31:CA$230,$E44)</f>
        <v>0</v>
      </c>
      <c r="CB44" s="303">
        <f>COUNTIFS(BD_ini!$D$31:'BD_ini'!$D$230,CB31,BD_ini!CB$31:CB$230,$E44)</f>
        <v>0</v>
      </c>
      <c r="CC44" s="303">
        <f>COUNTIFS(BD_ini!$D$31:'BD_ini'!$D$230,CC31,BD_ini!CC$31:CC$230,$E44)</f>
        <v>0</v>
      </c>
      <c r="CD44" s="303">
        <f>COUNTIFS(BD_ini!$D$31:'BD_ini'!$D$230,CD31,BD_ini!CD$31:CD$230,$E44)</f>
        <v>0</v>
      </c>
      <c r="CE44" s="303">
        <f>COUNTIFS(BD_ini!$D$31:'BD_ini'!$D$230,CE31,BD_ini!CE$31:CE$230,$E44)</f>
        <v>0</v>
      </c>
      <c r="CF44" s="303">
        <f>COUNTIFS(BD_ini!$D$31:'BD_ini'!$D$230,CF31,BD_ini!CF$31:CF$230,$E44)</f>
        <v>0</v>
      </c>
      <c r="CG44" s="303">
        <f>COUNTIFS(BD_ini!$D$31:'BD_ini'!$D$230,CG31,BD_ini!CG$31:CG$230,$E44)</f>
        <v>0</v>
      </c>
      <c r="CH44" s="303">
        <f>COUNTIFS(BD_ini!$D$31:'BD_ini'!$D$230,CH31,BD_ini!CH$31:CH$230,$E44)</f>
        <v>0</v>
      </c>
      <c r="CI44" s="303">
        <f>COUNTIFS(BD_ini!$D$31:'BD_ini'!$D$230,CI31,BD_ini!CI$31:CI$230,$E44)</f>
        <v>0</v>
      </c>
      <c r="CJ44" s="303">
        <f>COUNTIFS(BD_ini!$D$31:'BD_ini'!$D$230,CJ31,BD_ini!CJ$31:CJ$230,$E44)</f>
        <v>0</v>
      </c>
      <c r="CK44" s="303">
        <f>COUNTIFS(BD_ini!$D$31:'BD_ini'!$D$230,CK31,BD_ini!CK$31:CK$230,$E44)</f>
        <v>0</v>
      </c>
      <c r="CL44" s="303">
        <f>COUNTIFS(BD_ini!$D$31:'BD_ini'!$D$230,CL31,BD_ini!CL$31:CL$230,$E44)</f>
        <v>0</v>
      </c>
      <c r="CM44" s="303">
        <f>COUNTIFS(BD_ini!$D$31:'BD_ini'!$D$230,CM31,BD_ini!CM$31:CM$230,$E44)</f>
        <v>0</v>
      </c>
      <c r="CN44" s="303">
        <f>COUNTIFS(BD_ini!$D$31:'BD_ini'!$D$230,CN31,BD_ini!CN$31:CN$230,$E44)</f>
        <v>0</v>
      </c>
      <c r="CO44" s="303">
        <f>COUNTIFS(BD_ini!$D$31:'BD_ini'!$D$230,CO31,BD_ini!CO$31:CO$230,$E44)</f>
        <v>0</v>
      </c>
      <c r="CP44" s="303">
        <f>COUNTIFS(BD_ini!$D$31:'BD_ini'!$D$230,CP31,BD_ini!CP$31:CP$230,$E44)</f>
        <v>0</v>
      </c>
      <c r="CQ44" s="303">
        <f>COUNTIFS(BD_ini!$D$31:'BD_ini'!$D$230,CQ31,BD_ini!CQ$31:CQ$230,$E44)</f>
        <v>0</v>
      </c>
      <c r="CR44" s="303">
        <f>COUNTIFS(BD_ini!$D$31:'BD_ini'!$D$230,CR31,BD_ini!CR$31:CR$230,$E44)</f>
        <v>0</v>
      </c>
      <c r="CS44" s="303">
        <f>COUNTIFS(BD_ini!$D$31:'BD_ini'!$D$230,CS31,BD_ini!CS$31:CS$230,$E44)</f>
        <v>0</v>
      </c>
      <c r="CT44" s="303">
        <f>COUNTIFS(BD_ini!$D$31:'BD_ini'!$D$230,CT31,BD_ini!CT$31:CT$230,$E44)</f>
        <v>0</v>
      </c>
      <c r="CU44" s="303">
        <f>COUNTIFS(BD_ini!$D$31:'BD_ini'!$D$230,CU31,BD_ini!CU$31:CU$230,$E44)</f>
        <v>0</v>
      </c>
      <c r="CV44" s="303">
        <f>COUNTIFS(BD_ini!$D$31:'BD_ini'!$D$230,CV31,BD_ini!CV$31:CV$230,$E44)</f>
        <v>0</v>
      </c>
      <c r="CW44" s="303">
        <f>COUNTIFS(BD_ini!$D$31:'BD_ini'!$D$230,CW31,BD_ini!CW$31:CW$230,$E44)</f>
        <v>0</v>
      </c>
      <c r="CX44" s="303">
        <f>COUNTIFS(BD_ini!$D$31:'BD_ini'!$D$230,CX31,BD_ini!CX$31:CX$230,$E44)</f>
        <v>0</v>
      </c>
      <c r="CY44" s="303">
        <f>COUNTIFS(BD_ini!$D$31:'BD_ini'!$D$230,CY31,BD_ini!CY$31:CY$230,$E44)</f>
        <v>0</v>
      </c>
      <c r="CZ44" s="303">
        <f>COUNTIFS(BD_ini!$D$31:'BD_ini'!$D$230,CZ31,BD_ini!CZ$31:CZ$230,$E44)</f>
        <v>0</v>
      </c>
      <c r="DA44" s="303">
        <f>COUNTIFS(BD_ini!$D$31:'BD_ini'!$D$230,DA31,BD_ini!DA$31:DA$230,$E44)</f>
        <v>0</v>
      </c>
      <c r="DB44" s="303">
        <f>COUNTIFS(BD_ini!$D$31:'BD_ini'!$D$230,DB31,BD_ini!DB$31:DB$230,$E44)</f>
        <v>0</v>
      </c>
      <c r="DC44" s="303">
        <f>COUNTIFS(BD_ini!$D$31:'BD_ini'!$D$230,DC31,BD_ini!DC$31:DC$230,$E44)</f>
        <v>0</v>
      </c>
      <c r="DD44" s="225"/>
    </row>
    <row r="45" spans="1:108">
      <c r="A45" s="77">
        <v>2015</v>
      </c>
      <c r="B45" s="77"/>
      <c r="C45" s="77"/>
      <c r="D45" s="297" t="s">
        <v>1390</v>
      </c>
      <c r="E45" s="94" t="s">
        <v>1390</v>
      </c>
      <c r="F45" s="94"/>
      <c r="G45" s="95"/>
      <c r="H45" s="304">
        <f t="shared" ref="H45:AF45" si="2">SUM(H32:H44)</f>
        <v>40</v>
      </c>
      <c r="I45" s="304">
        <f t="shared" si="2"/>
        <v>40</v>
      </c>
      <c r="J45" s="304">
        <f t="shared" si="2"/>
        <v>40</v>
      </c>
      <c r="K45" s="304">
        <f t="shared" si="2"/>
        <v>40</v>
      </c>
      <c r="L45" s="304">
        <f t="shared" si="2"/>
        <v>40</v>
      </c>
      <c r="M45" s="304">
        <f t="shared" si="2"/>
        <v>40</v>
      </c>
      <c r="N45" s="304">
        <f t="shared" si="2"/>
        <v>40</v>
      </c>
      <c r="O45" s="304">
        <f t="shared" si="2"/>
        <v>40</v>
      </c>
      <c r="P45" s="304">
        <f t="shared" si="2"/>
        <v>40</v>
      </c>
      <c r="Q45" s="304">
        <f t="shared" si="2"/>
        <v>40</v>
      </c>
      <c r="R45" s="304">
        <f t="shared" si="2"/>
        <v>40</v>
      </c>
      <c r="S45" s="304">
        <f t="shared" si="2"/>
        <v>40</v>
      </c>
      <c r="T45" s="304">
        <f t="shared" si="2"/>
        <v>40</v>
      </c>
      <c r="U45" s="304">
        <f t="shared" si="2"/>
        <v>40</v>
      </c>
      <c r="V45" s="304">
        <f t="shared" si="2"/>
        <v>40</v>
      </c>
      <c r="W45" s="304">
        <f t="shared" si="2"/>
        <v>40</v>
      </c>
      <c r="X45" s="304">
        <f t="shared" si="2"/>
        <v>40</v>
      </c>
      <c r="Y45" s="304">
        <f t="shared" si="2"/>
        <v>40</v>
      </c>
      <c r="Z45" s="304">
        <f>SUM(Z32:Z44)</f>
        <v>40</v>
      </c>
      <c r="AA45" s="304">
        <f t="shared" si="2"/>
        <v>40</v>
      </c>
      <c r="AB45" s="304">
        <f t="shared" si="2"/>
        <v>0</v>
      </c>
      <c r="AC45" s="304">
        <f t="shared" si="2"/>
        <v>0</v>
      </c>
      <c r="AD45" s="304">
        <f t="shared" si="2"/>
        <v>0</v>
      </c>
      <c r="AE45" s="304">
        <f t="shared" si="2"/>
        <v>0</v>
      </c>
      <c r="AF45" s="304">
        <f t="shared" si="2"/>
        <v>0</v>
      </c>
      <c r="AG45" s="304">
        <f t="shared" ref="AG45:AL45" si="3">SUM(AG32:AG44)</f>
        <v>0</v>
      </c>
      <c r="AH45" s="304">
        <f t="shared" si="3"/>
        <v>0</v>
      </c>
      <c r="AI45" s="304">
        <f t="shared" ref="AI45:AJ45" si="4">SUM(AI32:AI44)</f>
        <v>0</v>
      </c>
      <c r="AJ45" s="304">
        <f t="shared" si="4"/>
        <v>0</v>
      </c>
      <c r="AK45" s="304">
        <f t="shared" si="3"/>
        <v>0</v>
      </c>
      <c r="AL45" s="304">
        <f t="shared" si="3"/>
        <v>0</v>
      </c>
      <c r="AM45" s="304">
        <f t="shared" ref="AM45:CX45" si="5">SUM(AM32:AM44)</f>
        <v>0</v>
      </c>
      <c r="AN45" s="304">
        <f t="shared" si="5"/>
        <v>0</v>
      </c>
      <c r="AO45" s="304">
        <f t="shared" si="5"/>
        <v>0</v>
      </c>
      <c r="AP45" s="304">
        <f t="shared" si="5"/>
        <v>0</v>
      </c>
      <c r="AQ45" s="304">
        <f t="shared" si="5"/>
        <v>0</v>
      </c>
      <c r="AR45" s="304">
        <f t="shared" si="5"/>
        <v>0</v>
      </c>
      <c r="AS45" s="304">
        <f t="shared" si="5"/>
        <v>0</v>
      </c>
      <c r="AT45" s="304">
        <f t="shared" si="5"/>
        <v>0</v>
      </c>
      <c r="AU45" s="304">
        <f t="shared" si="5"/>
        <v>0</v>
      </c>
      <c r="AV45" s="304">
        <f t="shared" si="5"/>
        <v>0</v>
      </c>
      <c r="AW45" s="304">
        <f t="shared" si="5"/>
        <v>0</v>
      </c>
      <c r="AX45" s="304">
        <f t="shared" si="5"/>
        <v>0</v>
      </c>
      <c r="AY45" s="304">
        <f t="shared" si="5"/>
        <v>0</v>
      </c>
      <c r="AZ45" s="304">
        <f t="shared" si="5"/>
        <v>0</v>
      </c>
      <c r="BA45" s="304">
        <f t="shared" si="5"/>
        <v>0</v>
      </c>
      <c r="BB45" s="304">
        <f t="shared" si="5"/>
        <v>0</v>
      </c>
      <c r="BC45" s="304">
        <f t="shared" si="5"/>
        <v>0</v>
      </c>
      <c r="BD45" s="304">
        <f t="shared" si="5"/>
        <v>0</v>
      </c>
      <c r="BE45" s="304">
        <f t="shared" si="5"/>
        <v>0</v>
      </c>
      <c r="BF45" s="304">
        <f t="shared" si="5"/>
        <v>0</v>
      </c>
      <c r="BG45" s="304">
        <f t="shared" si="5"/>
        <v>0</v>
      </c>
      <c r="BH45" s="304">
        <f t="shared" si="5"/>
        <v>0</v>
      </c>
      <c r="BI45" s="304">
        <f t="shared" si="5"/>
        <v>0</v>
      </c>
      <c r="BJ45" s="304">
        <f t="shared" si="5"/>
        <v>0</v>
      </c>
      <c r="BK45" s="304">
        <f t="shared" si="5"/>
        <v>0</v>
      </c>
      <c r="BL45" s="304">
        <f t="shared" si="5"/>
        <v>0</v>
      </c>
      <c r="BM45" s="304">
        <f t="shared" si="5"/>
        <v>0</v>
      </c>
      <c r="BN45" s="304">
        <f t="shared" si="5"/>
        <v>0</v>
      </c>
      <c r="BO45" s="304">
        <f t="shared" si="5"/>
        <v>0</v>
      </c>
      <c r="BP45" s="304">
        <f t="shared" si="5"/>
        <v>0</v>
      </c>
      <c r="BQ45" s="304">
        <f t="shared" si="5"/>
        <v>0</v>
      </c>
      <c r="BR45" s="304">
        <f t="shared" si="5"/>
        <v>0</v>
      </c>
      <c r="BS45" s="304">
        <f t="shared" si="5"/>
        <v>0</v>
      </c>
      <c r="BT45" s="304">
        <f t="shared" si="5"/>
        <v>0</v>
      </c>
      <c r="BU45" s="304">
        <f t="shared" si="5"/>
        <v>0</v>
      </c>
      <c r="BV45" s="304">
        <f t="shared" si="5"/>
        <v>0</v>
      </c>
      <c r="BW45" s="304">
        <f t="shared" si="5"/>
        <v>0</v>
      </c>
      <c r="BX45" s="304">
        <f t="shared" si="5"/>
        <v>0</v>
      </c>
      <c r="BY45" s="304">
        <f t="shared" si="5"/>
        <v>0</v>
      </c>
      <c r="BZ45" s="304">
        <f t="shared" si="5"/>
        <v>0</v>
      </c>
      <c r="CA45" s="304">
        <f t="shared" si="5"/>
        <v>0</v>
      </c>
      <c r="CB45" s="304">
        <f t="shared" si="5"/>
        <v>0</v>
      </c>
      <c r="CC45" s="304">
        <f t="shared" si="5"/>
        <v>0</v>
      </c>
      <c r="CD45" s="304">
        <f t="shared" si="5"/>
        <v>0</v>
      </c>
      <c r="CE45" s="304">
        <f t="shared" si="5"/>
        <v>0</v>
      </c>
      <c r="CF45" s="304">
        <f t="shared" si="5"/>
        <v>0</v>
      </c>
      <c r="CG45" s="304">
        <f t="shared" si="5"/>
        <v>0</v>
      </c>
      <c r="CH45" s="304">
        <f t="shared" si="5"/>
        <v>0</v>
      </c>
      <c r="CI45" s="304">
        <f t="shared" si="5"/>
        <v>0</v>
      </c>
      <c r="CJ45" s="304">
        <f t="shared" si="5"/>
        <v>0</v>
      </c>
      <c r="CK45" s="304">
        <f t="shared" si="5"/>
        <v>0</v>
      </c>
      <c r="CL45" s="304">
        <f t="shared" si="5"/>
        <v>0</v>
      </c>
      <c r="CM45" s="304">
        <f t="shared" si="5"/>
        <v>0</v>
      </c>
      <c r="CN45" s="304">
        <f t="shared" si="5"/>
        <v>0</v>
      </c>
      <c r="CO45" s="304">
        <f t="shared" si="5"/>
        <v>0</v>
      </c>
      <c r="CP45" s="304">
        <f t="shared" si="5"/>
        <v>0</v>
      </c>
      <c r="CQ45" s="304">
        <f t="shared" si="5"/>
        <v>0</v>
      </c>
      <c r="CR45" s="304">
        <f t="shared" si="5"/>
        <v>0</v>
      </c>
      <c r="CS45" s="304">
        <f t="shared" si="5"/>
        <v>0</v>
      </c>
      <c r="CT45" s="304">
        <f t="shared" si="5"/>
        <v>0</v>
      </c>
      <c r="CU45" s="304">
        <f t="shared" si="5"/>
        <v>0</v>
      </c>
      <c r="CV45" s="304">
        <f t="shared" si="5"/>
        <v>0</v>
      </c>
      <c r="CW45" s="304">
        <f t="shared" si="5"/>
        <v>0</v>
      </c>
      <c r="CX45" s="304">
        <f t="shared" si="5"/>
        <v>0</v>
      </c>
      <c r="CY45" s="304">
        <f t="shared" ref="CY45:DC45" si="6">SUM(CY32:CY44)</f>
        <v>0</v>
      </c>
      <c r="CZ45" s="304">
        <f t="shared" si="6"/>
        <v>0</v>
      </c>
      <c r="DA45" s="304">
        <f t="shared" si="6"/>
        <v>0</v>
      </c>
      <c r="DB45" s="304">
        <f t="shared" si="6"/>
        <v>0</v>
      </c>
      <c r="DC45" s="304">
        <f t="shared" si="6"/>
        <v>0</v>
      </c>
      <c r="DD45" s="291"/>
    </row>
    <row r="46" spans="1:108">
      <c r="A46" s="96">
        <v>2016</v>
      </c>
      <c r="B46" s="96"/>
      <c r="C46" s="96"/>
      <c r="D46" s="298" t="s">
        <v>1391</v>
      </c>
      <c r="E46" s="97" t="s">
        <v>1391</v>
      </c>
      <c r="F46" s="97"/>
      <c r="G46" s="96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  <c r="AU46" s="294"/>
      <c r="AV46" s="294"/>
      <c r="AW46" s="294"/>
      <c r="AX46" s="294"/>
      <c r="AY46" s="294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294"/>
      <c r="BM46" s="294"/>
      <c r="BN46" s="294"/>
      <c r="BO46" s="294"/>
      <c r="BP46" s="294"/>
      <c r="BQ46" s="294"/>
      <c r="BR46" s="294"/>
      <c r="BS46" s="294"/>
      <c r="BT46" s="294"/>
      <c r="BU46" s="294"/>
      <c r="BV46" s="294"/>
      <c r="BW46" s="294"/>
      <c r="BX46" s="294"/>
      <c r="BY46" s="294"/>
      <c r="BZ46" s="294"/>
      <c r="CA46" s="294"/>
      <c r="CB46" s="294"/>
      <c r="CC46" s="294"/>
      <c r="CD46" s="294"/>
      <c r="CE46" s="294"/>
      <c r="CF46" s="294"/>
      <c r="CG46" s="294"/>
      <c r="CH46" s="294"/>
      <c r="CI46" s="294"/>
      <c r="CJ46" s="294"/>
      <c r="CK46" s="294"/>
      <c r="CL46" s="294"/>
      <c r="CM46" s="294"/>
      <c r="CN46" s="294"/>
      <c r="CO46" s="294"/>
      <c r="CP46" s="294"/>
      <c r="CQ46" s="294"/>
      <c r="CR46" s="294"/>
      <c r="CS46" s="294"/>
      <c r="CT46" s="294"/>
      <c r="CU46" s="294"/>
      <c r="CV46" s="294"/>
      <c r="CW46" s="294"/>
      <c r="CX46" s="294"/>
      <c r="CY46" s="294"/>
      <c r="CZ46" s="294"/>
      <c r="DA46" s="294"/>
      <c r="DB46" s="294"/>
      <c r="DC46" s="294"/>
      <c r="DD46" s="292"/>
    </row>
    <row r="47" spans="1:108">
      <c r="A47" s="96">
        <v>2017</v>
      </c>
      <c r="B47" s="96"/>
      <c r="C47" s="96"/>
      <c r="D47" s="282" t="s">
        <v>1391</v>
      </c>
      <c r="E47" s="98" t="s">
        <v>1391</v>
      </c>
      <c r="F47" s="98"/>
      <c r="G47" s="96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294"/>
      <c r="BM47" s="294"/>
      <c r="BN47" s="294"/>
      <c r="BO47" s="294"/>
      <c r="BP47" s="294"/>
      <c r="BQ47" s="294"/>
      <c r="BR47" s="294"/>
      <c r="BS47" s="294"/>
      <c r="BT47" s="294"/>
      <c r="BU47" s="294"/>
      <c r="BV47" s="294"/>
      <c r="BW47" s="294"/>
      <c r="BX47" s="294"/>
      <c r="BY47" s="294"/>
      <c r="BZ47" s="294"/>
      <c r="CA47" s="294"/>
      <c r="CB47" s="294"/>
      <c r="CC47" s="294"/>
      <c r="CD47" s="294"/>
      <c r="CE47" s="294"/>
      <c r="CF47" s="294"/>
      <c r="CG47" s="294"/>
      <c r="CH47" s="294"/>
      <c r="CI47" s="294"/>
      <c r="CJ47" s="294"/>
      <c r="CK47" s="294"/>
      <c r="CL47" s="294"/>
      <c r="CM47" s="294"/>
      <c r="CN47" s="294"/>
      <c r="CO47" s="294"/>
      <c r="CP47" s="294"/>
      <c r="CQ47" s="294"/>
      <c r="CR47" s="294"/>
      <c r="CS47" s="294"/>
      <c r="CT47" s="294"/>
      <c r="CU47" s="294"/>
      <c r="CV47" s="294"/>
      <c r="CW47" s="294"/>
      <c r="CX47" s="294"/>
      <c r="CY47" s="294"/>
      <c r="CZ47" s="294"/>
      <c r="DA47" s="294"/>
      <c r="DB47" s="294"/>
      <c r="DC47" s="294"/>
      <c r="DD47" s="292"/>
    </row>
    <row r="48" spans="1:108">
      <c r="A48" s="96">
        <v>2018</v>
      </c>
      <c r="B48" s="96"/>
      <c r="C48" s="96"/>
      <c r="D48" s="282" t="s">
        <v>1391</v>
      </c>
      <c r="E48" s="98" t="s">
        <v>1391</v>
      </c>
      <c r="F48" s="98"/>
      <c r="G48" s="96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/>
      <c r="AW48" s="294"/>
      <c r="AX48" s="294"/>
      <c r="AY48" s="294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  <c r="BJ48" s="294"/>
      <c r="BK48" s="294"/>
      <c r="BL48" s="294"/>
      <c r="BM48" s="294"/>
      <c r="BN48" s="294"/>
      <c r="BO48" s="294"/>
      <c r="BP48" s="294"/>
      <c r="BQ48" s="294"/>
      <c r="BR48" s="294"/>
      <c r="BS48" s="294"/>
      <c r="BT48" s="294"/>
      <c r="BU48" s="294"/>
      <c r="BV48" s="294"/>
      <c r="BW48" s="294"/>
      <c r="BX48" s="294"/>
      <c r="BY48" s="294"/>
      <c r="BZ48" s="294"/>
      <c r="CA48" s="294"/>
      <c r="CB48" s="294"/>
      <c r="CC48" s="294"/>
      <c r="CD48" s="294"/>
      <c r="CE48" s="294"/>
      <c r="CF48" s="294"/>
      <c r="CG48" s="294"/>
      <c r="CH48" s="294"/>
      <c r="CI48" s="294"/>
      <c r="CJ48" s="294"/>
      <c r="CK48" s="294"/>
      <c r="CL48" s="294"/>
      <c r="CM48" s="294"/>
      <c r="CN48" s="294"/>
      <c r="CO48" s="294"/>
      <c r="CP48" s="294"/>
      <c r="CQ48" s="294"/>
      <c r="CR48" s="294"/>
      <c r="CS48" s="294"/>
      <c r="CT48" s="294"/>
      <c r="CU48" s="294"/>
      <c r="CV48" s="294"/>
      <c r="CW48" s="294"/>
      <c r="CX48" s="294"/>
      <c r="CY48" s="294"/>
      <c r="CZ48" s="294"/>
      <c r="DA48" s="294"/>
      <c r="DB48" s="294"/>
      <c r="DC48" s="294"/>
      <c r="DD48" s="292"/>
    </row>
    <row r="49" spans="1:108">
      <c r="A49" s="96">
        <v>2019</v>
      </c>
      <c r="B49" s="96"/>
      <c r="C49" s="96"/>
      <c r="D49" s="282" t="s">
        <v>1391</v>
      </c>
      <c r="E49" s="98" t="s">
        <v>1391</v>
      </c>
      <c r="F49" s="98"/>
      <c r="G49" s="96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  <c r="BJ49" s="294"/>
      <c r="BK49" s="294"/>
      <c r="BL49" s="294"/>
      <c r="BM49" s="294"/>
      <c r="BN49" s="294"/>
      <c r="BO49" s="294"/>
      <c r="BP49" s="294"/>
      <c r="BQ49" s="294"/>
      <c r="BR49" s="294"/>
      <c r="BS49" s="294"/>
      <c r="BT49" s="294"/>
      <c r="BU49" s="294"/>
      <c r="BV49" s="294"/>
      <c r="BW49" s="294"/>
      <c r="BX49" s="294"/>
      <c r="BY49" s="294"/>
      <c r="BZ49" s="294"/>
      <c r="CA49" s="294"/>
      <c r="CB49" s="294"/>
      <c r="CC49" s="294"/>
      <c r="CD49" s="294"/>
      <c r="CE49" s="294"/>
      <c r="CF49" s="294"/>
      <c r="CG49" s="294"/>
      <c r="CH49" s="294"/>
      <c r="CI49" s="294"/>
      <c r="CJ49" s="294"/>
      <c r="CK49" s="294"/>
      <c r="CL49" s="294"/>
      <c r="CM49" s="294"/>
      <c r="CN49" s="294"/>
      <c r="CO49" s="294"/>
      <c r="CP49" s="294"/>
      <c r="CQ49" s="294"/>
      <c r="CR49" s="294"/>
      <c r="CS49" s="294"/>
      <c r="CT49" s="294"/>
      <c r="CU49" s="294"/>
      <c r="CV49" s="294"/>
      <c r="CW49" s="294"/>
      <c r="CX49" s="294"/>
      <c r="CY49" s="294"/>
      <c r="CZ49" s="294"/>
      <c r="DA49" s="294"/>
      <c r="DB49" s="294"/>
      <c r="DC49" s="294"/>
      <c r="DD49" s="292"/>
    </row>
    <row r="50" spans="1:108">
      <c r="A50" s="99">
        <v>2020</v>
      </c>
      <c r="B50" s="99"/>
      <c r="C50" s="99"/>
      <c r="D50" s="299" t="s">
        <v>1391</v>
      </c>
      <c r="E50" s="100" t="s">
        <v>1391</v>
      </c>
      <c r="F50" s="100"/>
      <c r="G50" s="99"/>
      <c r="H50" s="295"/>
      <c r="I50" s="295"/>
      <c r="J50" s="295"/>
      <c r="K50" s="295"/>
      <c r="L50" s="295"/>
      <c r="M50" s="295"/>
      <c r="N50" s="295"/>
      <c r="O50" s="295"/>
      <c r="P50" s="295"/>
      <c r="Q50" s="295"/>
      <c r="R50" s="295"/>
      <c r="S50" s="295"/>
      <c r="T50" s="295"/>
      <c r="U50" s="295"/>
      <c r="V50" s="295"/>
      <c r="W50" s="295"/>
      <c r="X50" s="295"/>
      <c r="Y50" s="295"/>
      <c r="Z50" s="295"/>
      <c r="AA50" s="295"/>
      <c r="AB50" s="295"/>
      <c r="AC50" s="295"/>
      <c r="AD50" s="295"/>
      <c r="AE50" s="295"/>
      <c r="AF50" s="295"/>
      <c r="AG50" s="295"/>
      <c r="AH50" s="295"/>
      <c r="AI50" s="295"/>
      <c r="AJ50" s="295"/>
      <c r="AK50" s="295"/>
      <c r="AL50" s="295"/>
      <c r="AM50" s="295"/>
      <c r="AN50" s="295"/>
      <c r="AO50" s="295"/>
      <c r="AP50" s="295"/>
      <c r="AQ50" s="295"/>
      <c r="AR50" s="295"/>
      <c r="AS50" s="295"/>
      <c r="AT50" s="295"/>
      <c r="AU50" s="295"/>
      <c r="AV50" s="295"/>
      <c r="AW50" s="295"/>
      <c r="AX50" s="295"/>
      <c r="AY50" s="295"/>
      <c r="AZ50" s="295"/>
      <c r="BA50" s="295"/>
      <c r="BB50" s="295"/>
      <c r="BC50" s="295"/>
      <c r="BD50" s="295"/>
      <c r="BE50" s="295"/>
      <c r="BF50" s="295"/>
      <c r="BG50" s="295"/>
      <c r="BH50" s="295"/>
      <c r="BI50" s="295"/>
      <c r="BJ50" s="295"/>
      <c r="BK50" s="295"/>
      <c r="BL50" s="295"/>
      <c r="BM50" s="295"/>
      <c r="BN50" s="295"/>
      <c r="BO50" s="295"/>
      <c r="BP50" s="295"/>
      <c r="BQ50" s="295"/>
      <c r="BR50" s="295"/>
      <c r="BS50" s="295"/>
      <c r="BT50" s="295"/>
      <c r="BU50" s="295"/>
      <c r="BV50" s="295"/>
      <c r="BW50" s="295"/>
      <c r="BX50" s="295"/>
      <c r="BY50" s="295"/>
      <c r="BZ50" s="295"/>
      <c r="CA50" s="295"/>
      <c r="CB50" s="295"/>
      <c r="CC50" s="295"/>
      <c r="CD50" s="295"/>
      <c r="CE50" s="295"/>
      <c r="CF50" s="295"/>
      <c r="CG50" s="295"/>
      <c r="CH50" s="295"/>
      <c r="CI50" s="295"/>
      <c r="CJ50" s="295"/>
      <c r="CK50" s="295"/>
      <c r="CL50" s="295"/>
      <c r="CM50" s="295"/>
      <c r="CN50" s="295"/>
      <c r="CO50" s="295"/>
      <c r="CP50" s="295"/>
      <c r="CQ50" s="295"/>
      <c r="CR50" s="295"/>
      <c r="CS50" s="295"/>
      <c r="CT50" s="295"/>
      <c r="CU50" s="295"/>
      <c r="CV50" s="295"/>
      <c r="CW50" s="295"/>
      <c r="CX50" s="295"/>
      <c r="CY50" s="295"/>
      <c r="CZ50" s="295"/>
      <c r="DA50" s="295"/>
      <c r="DB50" s="295"/>
      <c r="DC50" s="295"/>
      <c r="DD50" s="293"/>
    </row>
    <row r="51" spans="1:108" s="124" customFormat="1">
      <c r="A51" s="90">
        <v>2021</v>
      </c>
      <c r="B51" s="90"/>
      <c r="C51" s="90"/>
      <c r="D51" s="305" t="s">
        <v>955</v>
      </c>
      <c r="E51" s="306" t="s">
        <v>955</v>
      </c>
      <c r="F51" s="306"/>
      <c r="G51" s="307"/>
      <c r="H51" s="308">
        <v>2</v>
      </c>
      <c r="I51" s="308">
        <v>2</v>
      </c>
      <c r="J51" s="308">
        <v>2</v>
      </c>
      <c r="K51" s="308">
        <v>2</v>
      </c>
      <c r="L51" s="308">
        <v>2</v>
      </c>
      <c r="M51" s="308">
        <v>2</v>
      </c>
      <c r="N51" s="308">
        <v>2</v>
      </c>
      <c r="O51" s="308">
        <v>2</v>
      </c>
      <c r="P51" s="308">
        <v>2</v>
      </c>
      <c r="Q51" s="308">
        <v>2</v>
      </c>
      <c r="R51" s="308">
        <v>2</v>
      </c>
      <c r="S51" s="308">
        <v>2</v>
      </c>
      <c r="T51" s="308">
        <v>2</v>
      </c>
      <c r="U51" s="308">
        <v>2</v>
      </c>
      <c r="V51" s="308">
        <v>2</v>
      </c>
      <c r="W51" s="308">
        <v>2</v>
      </c>
      <c r="X51" s="308">
        <v>2</v>
      </c>
      <c r="Y51" s="308">
        <v>2</v>
      </c>
      <c r="Z51" s="308">
        <v>2</v>
      </c>
      <c r="AA51" s="308">
        <v>2</v>
      </c>
      <c r="AB51" s="308">
        <v>2</v>
      </c>
      <c r="AC51" s="308">
        <v>2</v>
      </c>
      <c r="AD51" s="308">
        <v>2</v>
      </c>
      <c r="AE51" s="308">
        <v>2</v>
      </c>
      <c r="AF51" s="308">
        <v>2</v>
      </c>
      <c r="AG51" s="308">
        <v>2</v>
      </c>
      <c r="AH51" s="308">
        <v>2</v>
      </c>
      <c r="AI51" s="308">
        <v>2</v>
      </c>
      <c r="AJ51" s="308">
        <v>2</v>
      </c>
      <c r="AK51" s="308">
        <v>2</v>
      </c>
      <c r="AL51" s="308">
        <v>2</v>
      </c>
      <c r="AM51" s="308">
        <v>2</v>
      </c>
      <c r="AN51" s="308">
        <v>2</v>
      </c>
      <c r="AO51" s="308">
        <v>2</v>
      </c>
      <c r="AP51" s="308">
        <v>2</v>
      </c>
      <c r="AQ51" s="308">
        <v>2</v>
      </c>
      <c r="AR51" s="308">
        <v>2</v>
      </c>
      <c r="AS51" s="308">
        <v>2</v>
      </c>
      <c r="AT51" s="308">
        <v>2</v>
      </c>
      <c r="AU51" s="308">
        <v>2</v>
      </c>
      <c r="AV51" s="308">
        <v>2</v>
      </c>
      <c r="AW51" s="308">
        <v>2</v>
      </c>
      <c r="AX51" s="308">
        <v>2</v>
      </c>
      <c r="AY51" s="308">
        <v>2</v>
      </c>
      <c r="AZ51" s="308">
        <v>2</v>
      </c>
      <c r="BA51" s="308">
        <v>2</v>
      </c>
      <c r="BB51" s="308">
        <v>2</v>
      </c>
      <c r="BC51" s="308">
        <v>2</v>
      </c>
      <c r="BD51" s="308">
        <v>2</v>
      </c>
      <c r="BE51" s="308">
        <v>2</v>
      </c>
      <c r="BF51" s="308">
        <v>2</v>
      </c>
      <c r="BG51" s="308">
        <v>2</v>
      </c>
      <c r="BH51" s="308">
        <v>2</v>
      </c>
      <c r="BI51" s="308">
        <v>2</v>
      </c>
      <c r="BJ51" s="308">
        <v>2</v>
      </c>
      <c r="BK51" s="308">
        <v>2</v>
      </c>
      <c r="BL51" s="308">
        <v>2</v>
      </c>
      <c r="BM51" s="308">
        <v>2</v>
      </c>
      <c r="BN51" s="308">
        <v>2</v>
      </c>
      <c r="BO51" s="308">
        <v>2</v>
      </c>
      <c r="BP51" s="308">
        <v>2</v>
      </c>
      <c r="BQ51" s="308">
        <v>2</v>
      </c>
      <c r="BR51" s="308">
        <v>2</v>
      </c>
      <c r="BS51" s="308">
        <v>2</v>
      </c>
      <c r="BT51" s="308">
        <v>2</v>
      </c>
      <c r="BU51" s="308">
        <v>2</v>
      </c>
      <c r="BV51" s="308">
        <v>2</v>
      </c>
      <c r="BW51" s="308">
        <v>2</v>
      </c>
      <c r="BX51" s="308">
        <v>2</v>
      </c>
      <c r="BY51" s="308">
        <v>2</v>
      </c>
      <c r="BZ51" s="308">
        <v>2</v>
      </c>
      <c r="CA51" s="308">
        <v>2</v>
      </c>
      <c r="CB51" s="308">
        <v>2</v>
      </c>
      <c r="CC51" s="308">
        <v>2</v>
      </c>
      <c r="CD51" s="308">
        <v>2</v>
      </c>
      <c r="CE51" s="308">
        <v>2</v>
      </c>
      <c r="CF51" s="308">
        <v>2</v>
      </c>
      <c r="CG51" s="308">
        <v>2</v>
      </c>
      <c r="CH51" s="308">
        <v>2</v>
      </c>
      <c r="CI51" s="308">
        <v>2</v>
      </c>
      <c r="CJ51" s="308">
        <v>2</v>
      </c>
      <c r="CK51" s="308">
        <v>2</v>
      </c>
      <c r="CL51" s="308">
        <v>2</v>
      </c>
      <c r="CM51" s="308">
        <v>2</v>
      </c>
      <c r="CN51" s="308">
        <v>2</v>
      </c>
      <c r="CO51" s="308">
        <v>2</v>
      </c>
      <c r="CP51" s="308">
        <v>2</v>
      </c>
      <c r="CQ51" s="308">
        <v>2</v>
      </c>
      <c r="CR51" s="308">
        <v>2</v>
      </c>
      <c r="CS51" s="308">
        <v>2</v>
      </c>
      <c r="CT51" s="308">
        <v>2</v>
      </c>
      <c r="CU51" s="308">
        <v>2</v>
      </c>
      <c r="CV51" s="308">
        <v>2</v>
      </c>
      <c r="CW51" s="308">
        <v>2</v>
      </c>
      <c r="CX51" s="308">
        <v>2</v>
      </c>
      <c r="CY51" s="308">
        <v>2</v>
      </c>
      <c r="CZ51" s="308">
        <v>2</v>
      </c>
      <c r="DA51" s="308">
        <v>2</v>
      </c>
      <c r="DB51" s="308">
        <v>2</v>
      </c>
      <c r="DC51" s="308">
        <v>2</v>
      </c>
      <c r="DD51" s="309"/>
    </row>
    <row r="52" spans="1:108" s="124" customFormat="1">
      <c r="A52" s="92">
        <v>2022</v>
      </c>
      <c r="B52" s="92"/>
      <c r="C52" s="92"/>
      <c r="D52" s="296" t="s">
        <v>1139</v>
      </c>
      <c r="E52" s="91" t="s">
        <v>1139</v>
      </c>
      <c r="F52" s="91"/>
      <c r="G52" s="93"/>
      <c r="H52" s="303">
        <f>COUNTIFS(BD_ini!$D$31:'BD_ini'!$D$230,H51,BD_ini!H$31:H$230,$E52)</f>
        <v>3</v>
      </c>
      <c r="I52" s="303">
        <f>COUNTIFS(BD_ini!$D$31:'BD_ini'!$D$230,I51,BD_ini!I$31:I$230,$E52)</f>
        <v>0</v>
      </c>
      <c r="J52" s="303">
        <f>COUNTIFS(BD_ini!$D$31:'BD_ini'!$D$230,J51,BD_ini!J$31:J$230,$E52)</f>
        <v>0</v>
      </c>
      <c r="K52" s="303">
        <f>COUNTIFS(BD_ini!$D$31:'BD_ini'!$D$230,K51,BD_ini!K$31:K$230,$E52)</f>
        <v>0</v>
      </c>
      <c r="L52" s="303">
        <f>COUNTIFS(BD_ini!$D$31:'BD_ini'!$D$230,L51,BD_ini!L$31:L$230,$E52)</f>
        <v>2</v>
      </c>
      <c r="M52" s="303">
        <f>COUNTIFS(BD_ini!$D$31:'BD_ini'!$D$230,M51,BD_ini!M$31:M$230,$E52)</f>
        <v>0</v>
      </c>
      <c r="N52" s="303">
        <f>COUNTIFS(BD_ini!$D$31:'BD_ini'!$D$230,N51,BD_ini!N$31:N$230,$E52)</f>
        <v>0</v>
      </c>
      <c r="O52" s="303">
        <f>COUNTIFS(BD_ini!$D$31:'BD_ini'!$D$230,O51,BD_ini!O$31:O$230,$E52)</f>
        <v>0</v>
      </c>
      <c r="P52" s="303">
        <f>COUNTIFS(BD_ini!$D$31:'BD_ini'!$D$230,P51,BD_ini!P$31:P$230,$E52)</f>
        <v>18</v>
      </c>
      <c r="Q52" s="303">
        <f>COUNTIFS(BD_ini!$D$31:'BD_ini'!$D$230,Q51,BD_ini!Q$31:Q$230,$E52)</f>
        <v>0</v>
      </c>
      <c r="R52" s="303">
        <f>COUNTIFS(BD_ini!$D$31:'BD_ini'!$D$230,R51,BD_ini!R$31:R$230,$E52)</f>
        <v>3</v>
      </c>
      <c r="S52" s="303">
        <f>COUNTIFS(BD_ini!$D$31:'BD_ini'!$D$230,S51,BD_ini!S$31:S$230,$E52)</f>
        <v>5</v>
      </c>
      <c r="T52" s="303">
        <f>COUNTIFS(BD_ini!$D$31:'BD_ini'!$D$230,T51,BD_ini!T$31:T$230,$E52)</f>
        <v>1</v>
      </c>
      <c r="U52" s="303">
        <f>COUNTIFS(BD_ini!$D$31:'BD_ini'!$D$230,U51,BD_ini!U$31:U$230,$E52)</f>
        <v>3</v>
      </c>
      <c r="V52" s="303">
        <f>COUNTIFS(BD_ini!$D$31:'BD_ini'!$D$230,V51,BD_ini!V$31:V$230,$E52)</f>
        <v>6</v>
      </c>
      <c r="W52" s="303">
        <f>COUNTIFS(BD_ini!$D$31:'BD_ini'!$D$230,W51,BD_ini!W$31:W$230,$E52)</f>
        <v>6</v>
      </c>
      <c r="X52" s="303">
        <f>COUNTIFS(BD_ini!$D$31:'BD_ini'!$D$230,X51,BD_ini!X$31:X$230,$E52)</f>
        <v>24</v>
      </c>
      <c r="Y52" s="303">
        <f>COUNTIFS(BD_ini!$D$31:'BD_ini'!$D$230,Y51,BD_ini!Y$31:Y$230,$E52)</f>
        <v>6</v>
      </c>
      <c r="Z52" s="303">
        <f>COUNTIFS(BD_ini!$D$31:'BD_ini'!$D$230,Z51,BD_ini!Z$31:Z$230,$E52)</f>
        <v>6</v>
      </c>
      <c r="AA52" s="303">
        <f>COUNTIFS(BD_ini!$D$31:'BD_ini'!$D$230,AA51,BD_ini!AA$31:AA$230,$E52)</f>
        <v>24</v>
      </c>
      <c r="AB52" s="303">
        <f>COUNTIFS(BD_ini!$D$31:'BD_ini'!$D$230,AB51,BD_ini!AB$31:AB$230,$E52)</f>
        <v>0</v>
      </c>
      <c r="AC52" s="303">
        <f>COUNTIFS(BD_ini!$D$31:'BD_ini'!$D$230,AC51,BD_ini!AC$31:AC$230,$E52)</f>
        <v>0</v>
      </c>
      <c r="AD52" s="303">
        <f>COUNTIFS(BD_ini!$D$31:'BD_ini'!$D$230,AD51,BD_ini!AD$31:AD$230,$E52)</f>
        <v>0</v>
      </c>
      <c r="AE52" s="303">
        <f>COUNTIFS(BD_ini!$D$31:'BD_ini'!$D$230,AE51,BD_ini!AE$31:AE$230,$E52)</f>
        <v>0</v>
      </c>
      <c r="AF52" s="303">
        <f>COUNTIFS(BD_ini!$D$31:'BD_ini'!$D$230,AF51,BD_ini!AF$31:AF$230,$E52)</f>
        <v>0</v>
      </c>
      <c r="AG52" s="303">
        <f>COUNTIFS(BD_ini!$D$31:'BD_ini'!$D$230,AG51,BD_ini!AG$31:AG$230,$E52)</f>
        <v>0</v>
      </c>
      <c r="AH52" s="303">
        <f>COUNTIFS(BD_ini!$D$31:'BD_ini'!$D$230,AH51,BD_ini!AH$31:AH$230,$E52)</f>
        <v>0</v>
      </c>
      <c r="AI52" s="303">
        <f>COUNTIFS(BD_ini!$D$31:'BD_ini'!$D$230,AI51,BD_ini!AI$31:AI$230,$E52)</f>
        <v>0</v>
      </c>
      <c r="AJ52" s="303">
        <f>COUNTIFS(BD_ini!$D$31:'BD_ini'!$D$230,AJ51,BD_ini!AJ$31:AJ$230,$E52)</f>
        <v>0</v>
      </c>
      <c r="AK52" s="303">
        <f>COUNTIFS(BD_ini!$D$31:'BD_ini'!$D$230,AK51,BD_ini!AK$31:AK$230,$E52)</f>
        <v>0</v>
      </c>
      <c r="AL52" s="303">
        <f>COUNTIFS(BD_ini!$D$31:'BD_ini'!$D$230,AL51,BD_ini!AL$31:AL$230,$E52)</f>
        <v>0</v>
      </c>
      <c r="AM52" s="303">
        <f>COUNTIFS(BD_ini!$D$31:'BD_ini'!$D$230,AM51,BD_ini!AM$31:AM$230,$E52)</f>
        <v>0</v>
      </c>
      <c r="AN52" s="303">
        <f>COUNTIFS(BD_ini!$D$31:'BD_ini'!$D$230,AN51,BD_ini!AN$31:AN$230,$E52)</f>
        <v>0</v>
      </c>
      <c r="AO52" s="303">
        <f>COUNTIFS(BD_ini!$D$31:'BD_ini'!$D$230,AO51,BD_ini!AO$31:AO$230,$E52)</f>
        <v>0</v>
      </c>
      <c r="AP52" s="303">
        <f>COUNTIFS(BD_ini!$D$31:'BD_ini'!$D$230,AP51,BD_ini!AP$31:AP$230,$E52)</f>
        <v>0</v>
      </c>
      <c r="AQ52" s="303">
        <f>COUNTIFS(BD_ini!$D$31:'BD_ini'!$D$230,AQ51,BD_ini!AQ$31:AQ$230,$E52)</f>
        <v>0</v>
      </c>
      <c r="AR52" s="303">
        <f>COUNTIFS(BD_ini!$D$31:'BD_ini'!$D$230,AR51,BD_ini!AR$31:AR$230,$E52)</f>
        <v>0</v>
      </c>
      <c r="AS52" s="303">
        <f>COUNTIFS(BD_ini!$D$31:'BD_ini'!$D$230,AS51,BD_ini!AS$31:AS$230,$E52)</f>
        <v>0</v>
      </c>
      <c r="AT52" s="303">
        <f>COUNTIFS(BD_ini!$D$31:'BD_ini'!$D$230,AT51,BD_ini!AT$31:AT$230,$E52)</f>
        <v>0</v>
      </c>
      <c r="AU52" s="303">
        <f>COUNTIFS(BD_ini!$D$31:'BD_ini'!$D$230,AU51,BD_ini!AU$31:AU$230,$E52)</f>
        <v>0</v>
      </c>
      <c r="AV52" s="303">
        <f>COUNTIFS(BD_ini!$D$31:'BD_ini'!$D$230,AV51,BD_ini!AV$31:AV$230,$E52)</f>
        <v>0</v>
      </c>
      <c r="AW52" s="303">
        <f>COUNTIFS(BD_ini!$D$31:'BD_ini'!$D$230,AW51,BD_ini!AW$31:AW$230,$E52)</f>
        <v>0</v>
      </c>
      <c r="AX52" s="303">
        <f>COUNTIFS(BD_ini!$D$31:'BD_ini'!$D$230,AX51,BD_ini!AX$31:AX$230,$E52)</f>
        <v>0</v>
      </c>
      <c r="AY52" s="303">
        <f>COUNTIFS(BD_ini!$D$31:'BD_ini'!$D$230,AY51,BD_ini!AY$31:AY$230,$E52)</f>
        <v>0</v>
      </c>
      <c r="AZ52" s="303">
        <f>COUNTIFS(BD_ini!$D$31:'BD_ini'!$D$230,AZ51,BD_ini!AZ$31:AZ$230,$E52)</f>
        <v>0</v>
      </c>
      <c r="BA52" s="303">
        <f>COUNTIFS(BD_ini!$D$31:'BD_ini'!$D$230,BA51,BD_ini!BA$31:BA$230,$E52)</f>
        <v>0</v>
      </c>
      <c r="BB52" s="303">
        <f>COUNTIFS(BD_ini!$D$31:'BD_ini'!$D$230,BB51,BD_ini!BB$31:BB$230,$E52)</f>
        <v>0</v>
      </c>
      <c r="BC52" s="303">
        <f>COUNTIFS(BD_ini!$D$31:'BD_ini'!$D$230,BC51,BD_ini!BC$31:BC$230,$E52)</f>
        <v>0</v>
      </c>
      <c r="BD52" s="303">
        <f>COUNTIFS(BD_ini!$D$31:'BD_ini'!$D$230,BD51,BD_ini!BD$31:BD$230,$E52)</f>
        <v>0</v>
      </c>
      <c r="BE52" s="303">
        <f>COUNTIFS(BD_ini!$D$31:'BD_ini'!$D$230,BE51,BD_ini!BE$31:BE$230,$E52)</f>
        <v>0</v>
      </c>
      <c r="BF52" s="303">
        <f>COUNTIFS(BD_ini!$D$31:'BD_ini'!$D$230,BF51,BD_ini!BF$31:BF$230,$E52)</f>
        <v>0</v>
      </c>
      <c r="BG52" s="303">
        <f>COUNTIFS(BD_ini!$D$31:'BD_ini'!$D$230,BG51,BD_ini!BG$31:BG$230,$E52)</f>
        <v>0</v>
      </c>
      <c r="BH52" s="303">
        <f>COUNTIFS(BD_ini!$D$31:'BD_ini'!$D$230,BH51,BD_ini!BH$31:BH$230,$E52)</f>
        <v>0</v>
      </c>
      <c r="BI52" s="303">
        <f>COUNTIFS(BD_ini!$D$31:'BD_ini'!$D$230,BI51,BD_ini!BI$31:BI$230,$E52)</f>
        <v>0</v>
      </c>
      <c r="BJ52" s="303">
        <f>COUNTIFS(BD_ini!$D$31:'BD_ini'!$D$230,BJ51,BD_ini!BJ$31:BJ$230,$E52)</f>
        <v>0</v>
      </c>
      <c r="BK52" s="303">
        <f>COUNTIFS(BD_ini!$D$31:'BD_ini'!$D$230,BK51,BD_ini!BK$31:BK$230,$E52)</f>
        <v>0</v>
      </c>
      <c r="BL52" s="303">
        <f>COUNTIFS(BD_ini!$D$31:'BD_ini'!$D$230,BL51,BD_ini!BL$31:BL$230,$E52)</f>
        <v>0</v>
      </c>
      <c r="BM52" s="303">
        <f>COUNTIFS(BD_ini!$D$31:'BD_ini'!$D$230,BM51,BD_ini!BM$31:BM$230,$E52)</f>
        <v>0</v>
      </c>
      <c r="BN52" s="303">
        <f>COUNTIFS(BD_ini!$D$31:'BD_ini'!$D$230,BN51,BD_ini!BN$31:BN$230,$E52)</f>
        <v>0</v>
      </c>
      <c r="BO52" s="303">
        <f>COUNTIFS(BD_ini!$D$31:'BD_ini'!$D$230,BO51,BD_ini!BO$31:BO$230,$E52)</f>
        <v>0</v>
      </c>
      <c r="BP52" s="303">
        <f>COUNTIFS(BD_ini!$D$31:'BD_ini'!$D$230,BP51,BD_ini!BP$31:BP$230,$E52)</f>
        <v>0</v>
      </c>
      <c r="BQ52" s="303">
        <f>COUNTIFS(BD_ini!$D$31:'BD_ini'!$D$230,BQ51,BD_ini!BQ$31:BQ$230,$E52)</f>
        <v>0</v>
      </c>
      <c r="BR52" s="303">
        <f>COUNTIFS(BD_ini!$D$31:'BD_ini'!$D$230,BR51,BD_ini!BR$31:BR$230,$E52)</f>
        <v>0</v>
      </c>
      <c r="BS52" s="303">
        <f>COUNTIFS(BD_ini!$D$31:'BD_ini'!$D$230,BS51,BD_ini!BS$31:BS$230,$E52)</f>
        <v>0</v>
      </c>
      <c r="BT52" s="303">
        <f>COUNTIFS(BD_ini!$D$31:'BD_ini'!$D$230,BT51,BD_ini!BT$31:BT$230,$E52)</f>
        <v>0</v>
      </c>
      <c r="BU52" s="303">
        <f>COUNTIFS(BD_ini!$D$31:'BD_ini'!$D$230,BU51,BD_ini!BU$31:BU$230,$E52)</f>
        <v>0</v>
      </c>
      <c r="BV52" s="303">
        <f>COUNTIFS(BD_ini!$D$31:'BD_ini'!$D$230,BV51,BD_ini!BV$31:BV$230,$E52)</f>
        <v>0</v>
      </c>
      <c r="BW52" s="303">
        <f>COUNTIFS(BD_ini!$D$31:'BD_ini'!$D$230,BW51,BD_ini!BW$31:BW$230,$E52)</f>
        <v>0</v>
      </c>
      <c r="BX52" s="303">
        <f>COUNTIFS(BD_ini!$D$31:'BD_ini'!$D$230,BX51,BD_ini!BX$31:BX$230,$E52)</f>
        <v>0</v>
      </c>
      <c r="BY52" s="303">
        <f>COUNTIFS(BD_ini!$D$31:'BD_ini'!$D$230,BY51,BD_ini!BY$31:BY$230,$E52)</f>
        <v>0</v>
      </c>
      <c r="BZ52" s="303">
        <f>COUNTIFS(BD_ini!$D$31:'BD_ini'!$D$230,BZ51,BD_ini!BZ$31:BZ$230,$E52)</f>
        <v>0</v>
      </c>
      <c r="CA52" s="303">
        <f>COUNTIFS(BD_ini!$D$31:'BD_ini'!$D$230,CA51,BD_ini!CA$31:CA$230,$E52)</f>
        <v>0</v>
      </c>
      <c r="CB52" s="303">
        <f>COUNTIFS(BD_ini!$D$31:'BD_ini'!$D$230,CB51,BD_ini!CB$31:CB$230,$E52)</f>
        <v>0</v>
      </c>
      <c r="CC52" s="303">
        <f>COUNTIFS(BD_ini!$D$31:'BD_ini'!$D$230,CC51,BD_ini!CC$31:CC$230,$E52)</f>
        <v>0</v>
      </c>
      <c r="CD52" s="303">
        <f>COUNTIFS(BD_ini!$D$31:'BD_ini'!$D$230,CD51,BD_ini!CD$31:CD$230,$E52)</f>
        <v>0</v>
      </c>
      <c r="CE52" s="303">
        <f>COUNTIFS(BD_ini!$D$31:'BD_ini'!$D$230,CE51,BD_ini!CE$31:CE$230,$E52)</f>
        <v>0</v>
      </c>
      <c r="CF52" s="303">
        <f>COUNTIFS(BD_ini!$D$31:'BD_ini'!$D$230,CF51,BD_ini!CF$31:CF$230,$E52)</f>
        <v>0</v>
      </c>
      <c r="CG52" s="303">
        <f>COUNTIFS(BD_ini!$D$31:'BD_ini'!$D$230,CG51,BD_ini!CG$31:CG$230,$E52)</f>
        <v>0</v>
      </c>
      <c r="CH52" s="303">
        <f>COUNTIFS(BD_ini!$D$31:'BD_ini'!$D$230,CH51,BD_ini!CH$31:CH$230,$E52)</f>
        <v>0</v>
      </c>
      <c r="CI52" s="303">
        <f>COUNTIFS(BD_ini!$D$31:'BD_ini'!$D$230,CI51,BD_ini!CI$31:CI$230,$E52)</f>
        <v>0</v>
      </c>
      <c r="CJ52" s="303">
        <f>COUNTIFS(BD_ini!$D$31:'BD_ini'!$D$230,CJ51,BD_ini!CJ$31:CJ$230,$E52)</f>
        <v>0</v>
      </c>
      <c r="CK52" s="303">
        <f>COUNTIFS(BD_ini!$D$31:'BD_ini'!$D$230,CK51,BD_ini!CK$31:CK$230,$E52)</f>
        <v>0</v>
      </c>
      <c r="CL52" s="303">
        <f>COUNTIFS(BD_ini!$D$31:'BD_ini'!$D$230,CL51,BD_ini!CL$31:CL$230,$E52)</f>
        <v>0</v>
      </c>
      <c r="CM52" s="303">
        <f>COUNTIFS(BD_ini!$D$31:'BD_ini'!$D$230,CM51,BD_ini!CM$31:CM$230,$E52)</f>
        <v>0</v>
      </c>
      <c r="CN52" s="303">
        <f>COUNTIFS(BD_ini!$D$31:'BD_ini'!$D$230,CN51,BD_ini!CN$31:CN$230,$E52)</f>
        <v>0</v>
      </c>
      <c r="CO52" s="303">
        <f>COUNTIFS(BD_ini!$D$31:'BD_ini'!$D$230,CO51,BD_ini!CO$31:CO$230,$E52)</f>
        <v>0</v>
      </c>
      <c r="CP52" s="303">
        <f>COUNTIFS(BD_ini!$D$31:'BD_ini'!$D$230,CP51,BD_ini!CP$31:CP$230,$E52)</f>
        <v>0</v>
      </c>
      <c r="CQ52" s="303">
        <f>COUNTIFS(BD_ini!$D$31:'BD_ini'!$D$230,CQ51,BD_ini!CQ$31:CQ$230,$E52)</f>
        <v>0</v>
      </c>
      <c r="CR52" s="303">
        <f>COUNTIFS(BD_ini!$D$31:'BD_ini'!$D$230,CR51,BD_ini!CR$31:CR$230,$E52)</f>
        <v>0</v>
      </c>
      <c r="CS52" s="303">
        <f>COUNTIFS(BD_ini!$D$31:'BD_ini'!$D$230,CS51,BD_ini!CS$31:CS$230,$E52)</f>
        <v>0</v>
      </c>
      <c r="CT52" s="303">
        <f>COUNTIFS(BD_ini!$D$31:'BD_ini'!$D$230,CT51,BD_ini!CT$31:CT$230,$E52)</f>
        <v>0</v>
      </c>
      <c r="CU52" s="303">
        <f>COUNTIFS(BD_ini!$D$31:'BD_ini'!$D$230,CU51,BD_ini!CU$31:CU$230,$E52)</f>
        <v>0</v>
      </c>
      <c r="CV52" s="303">
        <f>COUNTIFS(BD_ini!$D$31:'BD_ini'!$D$230,CV51,BD_ini!CV$31:CV$230,$E52)</f>
        <v>0</v>
      </c>
      <c r="CW52" s="303">
        <f>COUNTIFS(BD_ini!$D$31:'BD_ini'!$D$230,CW51,BD_ini!CW$31:CW$230,$E52)</f>
        <v>0</v>
      </c>
      <c r="CX52" s="303">
        <f>COUNTIFS(BD_ini!$D$31:'BD_ini'!$D$230,CX51,BD_ini!CX$31:CX$230,$E52)</f>
        <v>0</v>
      </c>
      <c r="CY52" s="303">
        <f>COUNTIFS(BD_ini!$D$31:'BD_ini'!$D$230,CY51,BD_ini!CY$31:CY$230,$E52)</f>
        <v>0</v>
      </c>
      <c r="CZ52" s="303">
        <f>COUNTIFS(BD_ini!$D$31:'BD_ini'!$D$230,CZ51,BD_ini!CZ$31:CZ$230,$E52)</f>
        <v>0</v>
      </c>
      <c r="DA52" s="303">
        <f>COUNTIFS(BD_ini!$D$31:'BD_ini'!$D$230,DA51,BD_ini!DA$31:DA$230,$E52)</f>
        <v>0</v>
      </c>
      <c r="DB52" s="303">
        <f>COUNTIFS(BD_ini!$D$31:'BD_ini'!$D$230,DB51,BD_ini!DB$31:DB$230,$E52)</f>
        <v>0</v>
      </c>
      <c r="DC52" s="303">
        <f>COUNTIFS(BD_ini!$D$31:'BD_ini'!$D$230,DC51,BD_ini!DC$31:DC$230,$E52)</f>
        <v>0</v>
      </c>
      <c r="DD52" s="225"/>
    </row>
    <row r="53" spans="1:108" s="124" customFormat="1">
      <c r="A53" s="92">
        <v>2023</v>
      </c>
      <c r="B53" s="92"/>
      <c r="C53" s="92"/>
      <c r="D53" s="296" t="s">
        <v>1214</v>
      </c>
      <c r="E53" s="91" t="s">
        <v>1214</v>
      </c>
      <c r="F53" s="91"/>
      <c r="G53" s="93"/>
      <c r="H53" s="303">
        <f>COUNTIFS(BD_ini!$D$31:'BD_ini'!$D$230,H51,BD_ini!H$31:H$230,$E53)</f>
        <v>2</v>
      </c>
      <c r="I53" s="303">
        <f>COUNTIFS(BD_ini!$D$31:'BD_ini'!$D$230,I51,BD_ini!I$31:I$230,$E53)</f>
        <v>0</v>
      </c>
      <c r="J53" s="303">
        <f>COUNTIFS(BD_ini!$D$31:'BD_ini'!$D$230,J51,BD_ini!J$31:J$230,$E53)</f>
        <v>2</v>
      </c>
      <c r="K53" s="303">
        <f>COUNTIFS(BD_ini!$D$31:'BD_ini'!$D$230,K51,BD_ini!K$31:K$230,$E53)</f>
        <v>1</v>
      </c>
      <c r="L53" s="303">
        <f>COUNTIFS(BD_ini!$D$31:'BD_ini'!$D$230,L51,BD_ini!L$31:L$230,$E53)</f>
        <v>1</v>
      </c>
      <c r="M53" s="303">
        <f>COUNTIFS(BD_ini!$D$31:'BD_ini'!$D$230,M51,BD_ini!M$31:M$230,$E53)</f>
        <v>0</v>
      </c>
      <c r="N53" s="303">
        <f>COUNTIFS(BD_ini!$D$31:'BD_ini'!$D$230,N51,BD_ini!N$31:N$230,$E53)</f>
        <v>6</v>
      </c>
      <c r="O53" s="303">
        <f>COUNTIFS(BD_ini!$D$31:'BD_ini'!$D$230,O51,BD_ini!O$31:O$230,$E53)</f>
        <v>1</v>
      </c>
      <c r="P53" s="303">
        <f>COUNTIFS(BD_ini!$D$31:'BD_ini'!$D$230,P51,BD_ini!P$31:P$230,$E53)</f>
        <v>0</v>
      </c>
      <c r="Q53" s="303">
        <f>COUNTIFS(BD_ini!$D$31:'BD_ini'!$D$230,Q51,BD_ini!Q$31:Q$230,$E53)</f>
        <v>1</v>
      </c>
      <c r="R53" s="303">
        <f>COUNTIFS(BD_ini!$D$31:'BD_ini'!$D$230,R51,BD_ini!R$31:R$230,$E53)</f>
        <v>0</v>
      </c>
      <c r="S53" s="303">
        <f>COUNTIFS(BD_ini!$D$31:'BD_ini'!$D$230,S51,BD_ini!S$31:S$230,$E53)</f>
        <v>5</v>
      </c>
      <c r="T53" s="303">
        <f>COUNTIFS(BD_ini!$D$31:'BD_ini'!$D$230,T51,BD_ini!T$31:T$230,$E53)</f>
        <v>1</v>
      </c>
      <c r="U53" s="303">
        <f>COUNTIFS(BD_ini!$D$31:'BD_ini'!$D$230,U51,BD_ini!U$31:U$230,$E53)</f>
        <v>14</v>
      </c>
      <c r="V53" s="303">
        <f>COUNTIFS(BD_ini!$D$31:'BD_ini'!$D$230,V51,BD_ini!V$31:V$230,$E53)</f>
        <v>1</v>
      </c>
      <c r="W53" s="303">
        <f>COUNTIFS(BD_ini!$D$31:'BD_ini'!$D$230,W51,BD_ini!W$31:W$230,$E53)</f>
        <v>8</v>
      </c>
      <c r="X53" s="303">
        <f>COUNTIFS(BD_ini!$D$31:'BD_ini'!$D$230,X51,BD_ini!X$31:X$230,$E53)</f>
        <v>0</v>
      </c>
      <c r="Y53" s="303">
        <f>COUNTIFS(BD_ini!$D$31:'BD_ini'!$D$230,Y51,BD_ini!Y$31:Y$230,$E53)</f>
        <v>1</v>
      </c>
      <c r="Z53" s="303">
        <f>COUNTIFS(BD_ini!$D$31:'BD_ini'!$D$230,Z51,BD_ini!Z$31:Z$230,$E53)</f>
        <v>8</v>
      </c>
      <c r="AA53" s="303">
        <f>COUNTIFS(BD_ini!$D$31:'BD_ini'!$D$230,AA51,BD_ini!AA$31:AA$230,$E53)</f>
        <v>0</v>
      </c>
      <c r="AB53" s="303">
        <f>COUNTIFS(BD_ini!$D$31:'BD_ini'!$D$230,AB51,BD_ini!AB$31:AB$230,$E53)</f>
        <v>0</v>
      </c>
      <c r="AC53" s="303">
        <f>COUNTIFS(BD_ini!$D$31:'BD_ini'!$D$230,AC51,BD_ini!AC$31:AC$230,$E53)</f>
        <v>0</v>
      </c>
      <c r="AD53" s="303">
        <f>COUNTIFS(BD_ini!$D$31:'BD_ini'!$D$230,AD51,BD_ini!AD$31:AD$230,$E53)</f>
        <v>0</v>
      </c>
      <c r="AE53" s="303">
        <f>COUNTIFS(BD_ini!$D$31:'BD_ini'!$D$230,AE51,BD_ini!AE$31:AE$230,$E53)</f>
        <v>0</v>
      </c>
      <c r="AF53" s="303">
        <f>COUNTIFS(BD_ini!$D$31:'BD_ini'!$D$230,AF51,BD_ini!AF$31:AF$230,$E53)</f>
        <v>0</v>
      </c>
      <c r="AG53" s="303">
        <f>COUNTIFS(BD_ini!$D$31:'BD_ini'!$D$230,AG51,BD_ini!AG$31:AG$230,$E53)</f>
        <v>0</v>
      </c>
      <c r="AH53" s="303">
        <f>COUNTIFS(BD_ini!$D$31:'BD_ini'!$D$230,AH51,BD_ini!AH$31:AH$230,$E53)</f>
        <v>0</v>
      </c>
      <c r="AI53" s="303">
        <f>COUNTIFS(BD_ini!$D$31:'BD_ini'!$D$230,AI51,BD_ini!AI$31:AI$230,$E53)</f>
        <v>0</v>
      </c>
      <c r="AJ53" s="303">
        <f>COUNTIFS(BD_ini!$D$31:'BD_ini'!$D$230,AJ51,BD_ini!AJ$31:AJ$230,$E53)</f>
        <v>0</v>
      </c>
      <c r="AK53" s="303">
        <f>COUNTIFS(BD_ini!$D$31:'BD_ini'!$D$230,AK51,BD_ini!AK$31:AK$230,$E53)</f>
        <v>0</v>
      </c>
      <c r="AL53" s="303">
        <f>COUNTIFS(BD_ini!$D$31:'BD_ini'!$D$230,AL51,BD_ini!AL$31:AL$230,$E53)</f>
        <v>0</v>
      </c>
      <c r="AM53" s="303">
        <f>COUNTIFS(BD_ini!$D$31:'BD_ini'!$D$230,AM51,BD_ini!AM$31:AM$230,$E53)</f>
        <v>0</v>
      </c>
      <c r="AN53" s="303">
        <f>COUNTIFS(BD_ini!$D$31:'BD_ini'!$D$230,AN51,BD_ini!AN$31:AN$230,$E53)</f>
        <v>0</v>
      </c>
      <c r="AO53" s="303">
        <f>COUNTIFS(BD_ini!$D$31:'BD_ini'!$D$230,AO51,BD_ini!AO$31:AO$230,$E53)</f>
        <v>0</v>
      </c>
      <c r="AP53" s="303">
        <f>COUNTIFS(BD_ini!$D$31:'BD_ini'!$D$230,AP51,BD_ini!AP$31:AP$230,$E53)</f>
        <v>0</v>
      </c>
      <c r="AQ53" s="303">
        <f>COUNTIFS(BD_ini!$D$31:'BD_ini'!$D$230,AQ51,BD_ini!AQ$31:AQ$230,$E53)</f>
        <v>0</v>
      </c>
      <c r="AR53" s="303">
        <f>COUNTIFS(BD_ini!$D$31:'BD_ini'!$D$230,AR51,BD_ini!AR$31:AR$230,$E53)</f>
        <v>0</v>
      </c>
      <c r="AS53" s="303">
        <f>COUNTIFS(BD_ini!$D$31:'BD_ini'!$D$230,AS51,BD_ini!AS$31:AS$230,$E53)</f>
        <v>0</v>
      </c>
      <c r="AT53" s="303">
        <f>COUNTIFS(BD_ini!$D$31:'BD_ini'!$D$230,AT51,BD_ini!AT$31:AT$230,$E53)</f>
        <v>0</v>
      </c>
      <c r="AU53" s="303">
        <f>COUNTIFS(BD_ini!$D$31:'BD_ini'!$D$230,AU51,BD_ini!AU$31:AU$230,$E53)</f>
        <v>0</v>
      </c>
      <c r="AV53" s="303">
        <f>COUNTIFS(BD_ini!$D$31:'BD_ini'!$D$230,AV51,BD_ini!AV$31:AV$230,$E53)</f>
        <v>0</v>
      </c>
      <c r="AW53" s="303">
        <f>COUNTIFS(BD_ini!$D$31:'BD_ini'!$D$230,AW51,BD_ini!AW$31:AW$230,$E53)</f>
        <v>0</v>
      </c>
      <c r="AX53" s="303">
        <f>COUNTIFS(BD_ini!$D$31:'BD_ini'!$D$230,AX51,BD_ini!AX$31:AX$230,$E53)</f>
        <v>0</v>
      </c>
      <c r="AY53" s="303">
        <f>COUNTIFS(BD_ini!$D$31:'BD_ini'!$D$230,AY51,BD_ini!AY$31:AY$230,$E53)</f>
        <v>0</v>
      </c>
      <c r="AZ53" s="303">
        <f>COUNTIFS(BD_ini!$D$31:'BD_ini'!$D$230,AZ51,BD_ini!AZ$31:AZ$230,$E53)</f>
        <v>0</v>
      </c>
      <c r="BA53" s="303">
        <f>COUNTIFS(BD_ini!$D$31:'BD_ini'!$D$230,BA51,BD_ini!BA$31:BA$230,$E53)</f>
        <v>0</v>
      </c>
      <c r="BB53" s="303">
        <f>COUNTIFS(BD_ini!$D$31:'BD_ini'!$D$230,BB51,BD_ini!BB$31:BB$230,$E53)</f>
        <v>0</v>
      </c>
      <c r="BC53" s="303">
        <f>COUNTIFS(BD_ini!$D$31:'BD_ini'!$D$230,BC51,BD_ini!BC$31:BC$230,$E53)</f>
        <v>0</v>
      </c>
      <c r="BD53" s="303">
        <f>COUNTIFS(BD_ini!$D$31:'BD_ini'!$D$230,BD51,BD_ini!BD$31:BD$230,$E53)</f>
        <v>0</v>
      </c>
      <c r="BE53" s="303">
        <f>COUNTIFS(BD_ini!$D$31:'BD_ini'!$D$230,BE51,BD_ini!BE$31:BE$230,$E53)</f>
        <v>0</v>
      </c>
      <c r="BF53" s="303">
        <f>COUNTIFS(BD_ini!$D$31:'BD_ini'!$D$230,BF51,BD_ini!BF$31:BF$230,$E53)</f>
        <v>0</v>
      </c>
      <c r="BG53" s="303">
        <f>COUNTIFS(BD_ini!$D$31:'BD_ini'!$D$230,BG51,BD_ini!BG$31:BG$230,$E53)</f>
        <v>0</v>
      </c>
      <c r="BH53" s="303">
        <f>COUNTIFS(BD_ini!$D$31:'BD_ini'!$D$230,BH51,BD_ini!BH$31:BH$230,$E53)</f>
        <v>0</v>
      </c>
      <c r="BI53" s="303">
        <f>COUNTIFS(BD_ini!$D$31:'BD_ini'!$D$230,BI51,BD_ini!BI$31:BI$230,$E53)</f>
        <v>0</v>
      </c>
      <c r="BJ53" s="303">
        <f>COUNTIFS(BD_ini!$D$31:'BD_ini'!$D$230,BJ51,BD_ini!BJ$31:BJ$230,$E53)</f>
        <v>0</v>
      </c>
      <c r="BK53" s="303">
        <f>COUNTIFS(BD_ini!$D$31:'BD_ini'!$D$230,BK51,BD_ini!BK$31:BK$230,$E53)</f>
        <v>0</v>
      </c>
      <c r="BL53" s="303">
        <f>COUNTIFS(BD_ini!$D$31:'BD_ini'!$D$230,BL51,BD_ini!BL$31:BL$230,$E53)</f>
        <v>0</v>
      </c>
      <c r="BM53" s="303">
        <f>COUNTIFS(BD_ini!$D$31:'BD_ini'!$D$230,BM51,BD_ini!BM$31:BM$230,$E53)</f>
        <v>0</v>
      </c>
      <c r="BN53" s="303">
        <f>COUNTIFS(BD_ini!$D$31:'BD_ini'!$D$230,BN51,BD_ini!BN$31:BN$230,$E53)</f>
        <v>0</v>
      </c>
      <c r="BO53" s="303">
        <f>COUNTIFS(BD_ini!$D$31:'BD_ini'!$D$230,BO51,BD_ini!BO$31:BO$230,$E53)</f>
        <v>0</v>
      </c>
      <c r="BP53" s="303">
        <f>COUNTIFS(BD_ini!$D$31:'BD_ini'!$D$230,BP51,BD_ini!BP$31:BP$230,$E53)</f>
        <v>0</v>
      </c>
      <c r="BQ53" s="303">
        <f>COUNTIFS(BD_ini!$D$31:'BD_ini'!$D$230,BQ51,BD_ini!BQ$31:BQ$230,$E53)</f>
        <v>0</v>
      </c>
      <c r="BR53" s="303">
        <f>COUNTIFS(BD_ini!$D$31:'BD_ini'!$D$230,BR51,BD_ini!BR$31:BR$230,$E53)</f>
        <v>0</v>
      </c>
      <c r="BS53" s="303">
        <f>COUNTIFS(BD_ini!$D$31:'BD_ini'!$D$230,BS51,BD_ini!BS$31:BS$230,$E53)</f>
        <v>0</v>
      </c>
      <c r="BT53" s="303">
        <f>COUNTIFS(BD_ini!$D$31:'BD_ini'!$D$230,BT51,BD_ini!BT$31:BT$230,$E53)</f>
        <v>0</v>
      </c>
      <c r="BU53" s="303">
        <f>COUNTIFS(BD_ini!$D$31:'BD_ini'!$D$230,BU51,BD_ini!BU$31:BU$230,$E53)</f>
        <v>0</v>
      </c>
      <c r="BV53" s="303">
        <f>COUNTIFS(BD_ini!$D$31:'BD_ini'!$D$230,BV51,BD_ini!BV$31:BV$230,$E53)</f>
        <v>0</v>
      </c>
      <c r="BW53" s="303">
        <f>COUNTIFS(BD_ini!$D$31:'BD_ini'!$D$230,BW51,BD_ini!BW$31:BW$230,$E53)</f>
        <v>0</v>
      </c>
      <c r="BX53" s="303">
        <f>COUNTIFS(BD_ini!$D$31:'BD_ini'!$D$230,BX51,BD_ini!BX$31:BX$230,$E53)</f>
        <v>0</v>
      </c>
      <c r="BY53" s="303">
        <f>COUNTIFS(BD_ini!$D$31:'BD_ini'!$D$230,BY51,BD_ini!BY$31:BY$230,$E53)</f>
        <v>0</v>
      </c>
      <c r="BZ53" s="303">
        <f>COUNTIFS(BD_ini!$D$31:'BD_ini'!$D$230,BZ51,BD_ini!BZ$31:BZ$230,$E53)</f>
        <v>0</v>
      </c>
      <c r="CA53" s="303">
        <f>COUNTIFS(BD_ini!$D$31:'BD_ini'!$D$230,CA51,BD_ini!CA$31:CA$230,$E53)</f>
        <v>0</v>
      </c>
      <c r="CB53" s="303">
        <f>COUNTIFS(BD_ini!$D$31:'BD_ini'!$D$230,CB51,BD_ini!CB$31:CB$230,$E53)</f>
        <v>0</v>
      </c>
      <c r="CC53" s="303">
        <f>COUNTIFS(BD_ini!$D$31:'BD_ini'!$D$230,CC51,BD_ini!CC$31:CC$230,$E53)</f>
        <v>0</v>
      </c>
      <c r="CD53" s="303">
        <f>COUNTIFS(BD_ini!$D$31:'BD_ini'!$D$230,CD51,BD_ini!CD$31:CD$230,$E53)</f>
        <v>0</v>
      </c>
      <c r="CE53" s="303">
        <f>COUNTIFS(BD_ini!$D$31:'BD_ini'!$D$230,CE51,BD_ini!CE$31:CE$230,$E53)</f>
        <v>0</v>
      </c>
      <c r="CF53" s="303">
        <f>COUNTIFS(BD_ini!$D$31:'BD_ini'!$D$230,CF51,BD_ini!CF$31:CF$230,$E53)</f>
        <v>0</v>
      </c>
      <c r="CG53" s="303">
        <f>COUNTIFS(BD_ini!$D$31:'BD_ini'!$D$230,CG51,BD_ini!CG$31:CG$230,$E53)</f>
        <v>0</v>
      </c>
      <c r="CH53" s="303">
        <f>COUNTIFS(BD_ini!$D$31:'BD_ini'!$D$230,CH51,BD_ini!CH$31:CH$230,$E53)</f>
        <v>0</v>
      </c>
      <c r="CI53" s="303">
        <f>COUNTIFS(BD_ini!$D$31:'BD_ini'!$D$230,CI51,BD_ini!CI$31:CI$230,$E53)</f>
        <v>0</v>
      </c>
      <c r="CJ53" s="303">
        <f>COUNTIFS(BD_ini!$D$31:'BD_ini'!$D$230,CJ51,BD_ini!CJ$31:CJ$230,$E53)</f>
        <v>0</v>
      </c>
      <c r="CK53" s="303">
        <f>COUNTIFS(BD_ini!$D$31:'BD_ini'!$D$230,CK51,BD_ini!CK$31:CK$230,$E53)</f>
        <v>0</v>
      </c>
      <c r="CL53" s="303">
        <f>COUNTIFS(BD_ini!$D$31:'BD_ini'!$D$230,CL51,BD_ini!CL$31:CL$230,$E53)</f>
        <v>0</v>
      </c>
      <c r="CM53" s="303">
        <f>COUNTIFS(BD_ini!$D$31:'BD_ini'!$D$230,CM51,BD_ini!CM$31:CM$230,$E53)</f>
        <v>0</v>
      </c>
      <c r="CN53" s="303">
        <f>COUNTIFS(BD_ini!$D$31:'BD_ini'!$D$230,CN51,BD_ini!CN$31:CN$230,$E53)</f>
        <v>0</v>
      </c>
      <c r="CO53" s="303">
        <f>COUNTIFS(BD_ini!$D$31:'BD_ini'!$D$230,CO51,BD_ini!CO$31:CO$230,$E53)</f>
        <v>0</v>
      </c>
      <c r="CP53" s="303">
        <f>COUNTIFS(BD_ini!$D$31:'BD_ini'!$D$230,CP51,BD_ini!CP$31:CP$230,$E53)</f>
        <v>0</v>
      </c>
      <c r="CQ53" s="303">
        <f>COUNTIFS(BD_ini!$D$31:'BD_ini'!$D$230,CQ51,BD_ini!CQ$31:CQ$230,$E53)</f>
        <v>0</v>
      </c>
      <c r="CR53" s="303">
        <f>COUNTIFS(BD_ini!$D$31:'BD_ini'!$D$230,CR51,BD_ini!CR$31:CR$230,$E53)</f>
        <v>0</v>
      </c>
      <c r="CS53" s="303">
        <f>COUNTIFS(BD_ini!$D$31:'BD_ini'!$D$230,CS51,BD_ini!CS$31:CS$230,$E53)</f>
        <v>0</v>
      </c>
      <c r="CT53" s="303">
        <f>COUNTIFS(BD_ini!$D$31:'BD_ini'!$D$230,CT51,BD_ini!CT$31:CT$230,$E53)</f>
        <v>0</v>
      </c>
      <c r="CU53" s="303">
        <f>COUNTIFS(BD_ini!$D$31:'BD_ini'!$D$230,CU51,BD_ini!CU$31:CU$230,$E53)</f>
        <v>0</v>
      </c>
      <c r="CV53" s="303">
        <f>COUNTIFS(BD_ini!$D$31:'BD_ini'!$D$230,CV51,BD_ini!CV$31:CV$230,$E53)</f>
        <v>0</v>
      </c>
      <c r="CW53" s="303">
        <f>COUNTIFS(BD_ini!$D$31:'BD_ini'!$D$230,CW51,BD_ini!CW$31:CW$230,$E53)</f>
        <v>0</v>
      </c>
      <c r="CX53" s="303">
        <f>COUNTIFS(BD_ini!$D$31:'BD_ini'!$D$230,CX51,BD_ini!CX$31:CX$230,$E53)</f>
        <v>0</v>
      </c>
      <c r="CY53" s="303">
        <f>COUNTIFS(BD_ini!$D$31:'BD_ini'!$D$230,CY51,BD_ini!CY$31:CY$230,$E53)</f>
        <v>0</v>
      </c>
      <c r="CZ53" s="303">
        <f>COUNTIFS(BD_ini!$D$31:'BD_ini'!$D$230,CZ51,BD_ini!CZ$31:CZ$230,$E53)</f>
        <v>0</v>
      </c>
      <c r="DA53" s="303">
        <f>COUNTIFS(BD_ini!$D$31:'BD_ini'!$D$230,DA51,BD_ini!DA$31:DA$230,$E53)</f>
        <v>0</v>
      </c>
      <c r="DB53" s="303">
        <f>COUNTIFS(BD_ini!$D$31:'BD_ini'!$D$230,DB51,BD_ini!DB$31:DB$230,$E53)</f>
        <v>0</v>
      </c>
      <c r="DC53" s="303">
        <f>COUNTIFS(BD_ini!$D$31:'BD_ini'!$D$230,DC51,BD_ini!DC$31:DC$230,$E53)</f>
        <v>0</v>
      </c>
      <c r="DD53" s="225"/>
    </row>
    <row r="54" spans="1:108" s="124" customFormat="1">
      <c r="A54" s="92">
        <v>2024</v>
      </c>
      <c r="B54" s="92"/>
      <c r="C54" s="92"/>
      <c r="D54" s="296" t="s">
        <v>1102</v>
      </c>
      <c r="E54" s="91" t="s">
        <v>1102</v>
      </c>
      <c r="F54" s="91"/>
      <c r="G54" s="93"/>
      <c r="H54" s="303">
        <f>COUNTIFS(BD_ini!$D$31:'BD_ini'!$D$230,H51,BD_ini!H$31:H$230,$E54)</f>
        <v>4</v>
      </c>
      <c r="I54" s="303">
        <f>COUNTIFS(BD_ini!$D$31:'BD_ini'!$D$230,I51,BD_ini!I$31:I$230,$E54)</f>
        <v>6</v>
      </c>
      <c r="J54" s="303">
        <f>COUNTIFS(BD_ini!$D$31:'BD_ini'!$D$230,J51,BD_ini!J$31:J$230,$E54)</f>
        <v>10</v>
      </c>
      <c r="K54" s="303">
        <f>COUNTIFS(BD_ini!$D$31:'BD_ini'!$D$230,K51,BD_ini!K$31:K$230,$E54)</f>
        <v>14</v>
      </c>
      <c r="L54" s="303">
        <f>COUNTIFS(BD_ini!$D$31:'BD_ini'!$D$230,L51,BD_ini!L$31:L$230,$E54)</f>
        <v>2</v>
      </c>
      <c r="M54" s="303">
        <f>COUNTIFS(BD_ini!$D$31:'BD_ini'!$D$230,M51,BD_ini!M$31:M$230,$E54)</f>
        <v>6</v>
      </c>
      <c r="N54" s="303">
        <f>COUNTIFS(BD_ini!$D$31:'BD_ini'!$D$230,N51,BD_ini!N$31:N$230,$E54)</f>
        <v>9</v>
      </c>
      <c r="O54" s="303">
        <f>COUNTIFS(BD_ini!$D$31:'BD_ini'!$D$230,O51,BD_ini!O$31:O$230,$E54)</f>
        <v>11</v>
      </c>
      <c r="P54" s="303">
        <f>COUNTIFS(BD_ini!$D$31:'BD_ini'!$D$230,P51,BD_ini!P$31:P$230,$E54)</f>
        <v>11</v>
      </c>
      <c r="Q54" s="303">
        <f>COUNTIFS(BD_ini!$D$31:'BD_ini'!$D$230,Q51,BD_ini!Q$31:Q$230,$E54)</f>
        <v>24</v>
      </c>
      <c r="R54" s="303">
        <f>COUNTIFS(BD_ini!$D$31:'BD_ini'!$D$230,R51,BD_ini!R$31:R$230,$E54)</f>
        <v>15</v>
      </c>
      <c r="S54" s="303">
        <f>COUNTIFS(BD_ini!$D$31:'BD_ini'!$D$230,S51,BD_ini!S$31:S$230,$E54)</f>
        <v>16</v>
      </c>
      <c r="T54" s="303">
        <f>COUNTIFS(BD_ini!$D$31:'BD_ini'!$D$230,T51,BD_ini!T$31:T$230,$E54)</f>
        <v>20</v>
      </c>
      <c r="U54" s="303">
        <f>COUNTIFS(BD_ini!$D$31:'BD_ini'!$D$230,U51,BD_ini!U$31:U$230,$E54)</f>
        <v>16</v>
      </c>
      <c r="V54" s="303">
        <f>COUNTIFS(BD_ini!$D$31:'BD_ini'!$D$230,V51,BD_ini!V$31:V$230,$E54)</f>
        <v>16</v>
      </c>
      <c r="W54" s="303">
        <f>COUNTIFS(BD_ini!$D$31:'BD_ini'!$D$230,W51,BD_ini!W$31:W$230,$E54)</f>
        <v>12</v>
      </c>
      <c r="X54" s="303">
        <f>COUNTIFS(BD_ini!$D$31:'BD_ini'!$D$230,X51,BD_ini!X$31:X$230,$E54)</f>
        <v>0</v>
      </c>
      <c r="Y54" s="303">
        <f>COUNTIFS(BD_ini!$D$31:'BD_ini'!$D$230,Y51,BD_ini!Y$31:Y$230,$E54)</f>
        <v>16</v>
      </c>
      <c r="Z54" s="303">
        <f>COUNTIFS(BD_ini!$D$31:'BD_ini'!$D$230,Z51,BD_ini!Z$31:Z$230,$E54)</f>
        <v>12</v>
      </c>
      <c r="AA54" s="303">
        <f>COUNTIFS(BD_ini!$D$31:'BD_ini'!$D$230,AA51,BD_ini!AA$31:AA$230,$E54)</f>
        <v>0</v>
      </c>
      <c r="AB54" s="303">
        <f>COUNTIFS(BD_ini!$D$31:'BD_ini'!$D$230,AB51,BD_ini!AB$31:AB$230,$E54)</f>
        <v>0</v>
      </c>
      <c r="AC54" s="303">
        <f>COUNTIFS(BD_ini!$D$31:'BD_ini'!$D$230,AC51,BD_ini!AC$31:AC$230,$E54)</f>
        <v>0</v>
      </c>
      <c r="AD54" s="303">
        <f>COUNTIFS(BD_ini!$D$31:'BD_ini'!$D$230,AD51,BD_ini!AD$31:AD$230,$E54)</f>
        <v>0</v>
      </c>
      <c r="AE54" s="303">
        <f>COUNTIFS(BD_ini!$D$31:'BD_ini'!$D$230,AE51,BD_ini!AE$31:AE$230,$E54)</f>
        <v>0</v>
      </c>
      <c r="AF54" s="303">
        <f>COUNTIFS(BD_ini!$D$31:'BD_ini'!$D$230,AF51,BD_ini!AF$31:AF$230,$E54)</f>
        <v>0</v>
      </c>
      <c r="AG54" s="303">
        <f>COUNTIFS(BD_ini!$D$31:'BD_ini'!$D$230,AG51,BD_ini!AG$31:AG$230,$E54)</f>
        <v>0</v>
      </c>
      <c r="AH54" s="303">
        <f>COUNTIFS(BD_ini!$D$31:'BD_ini'!$D$230,AH51,BD_ini!AH$31:AH$230,$E54)</f>
        <v>0</v>
      </c>
      <c r="AI54" s="303">
        <f>COUNTIFS(BD_ini!$D$31:'BD_ini'!$D$230,AI51,BD_ini!AI$31:AI$230,$E54)</f>
        <v>0</v>
      </c>
      <c r="AJ54" s="303">
        <f>COUNTIFS(BD_ini!$D$31:'BD_ini'!$D$230,AJ51,BD_ini!AJ$31:AJ$230,$E54)</f>
        <v>0</v>
      </c>
      <c r="AK54" s="303">
        <f>COUNTIFS(BD_ini!$D$31:'BD_ini'!$D$230,AK51,BD_ini!AK$31:AK$230,$E54)</f>
        <v>0</v>
      </c>
      <c r="AL54" s="303">
        <f>COUNTIFS(BD_ini!$D$31:'BD_ini'!$D$230,AL51,BD_ini!AL$31:AL$230,$E54)</f>
        <v>0</v>
      </c>
      <c r="AM54" s="303">
        <f>COUNTIFS(BD_ini!$D$31:'BD_ini'!$D$230,AM51,BD_ini!AM$31:AM$230,$E54)</f>
        <v>0</v>
      </c>
      <c r="AN54" s="303">
        <f>COUNTIFS(BD_ini!$D$31:'BD_ini'!$D$230,AN51,BD_ini!AN$31:AN$230,$E54)</f>
        <v>0</v>
      </c>
      <c r="AO54" s="303">
        <f>COUNTIFS(BD_ini!$D$31:'BD_ini'!$D$230,AO51,BD_ini!AO$31:AO$230,$E54)</f>
        <v>0</v>
      </c>
      <c r="AP54" s="303">
        <f>COUNTIFS(BD_ini!$D$31:'BD_ini'!$D$230,AP51,BD_ini!AP$31:AP$230,$E54)</f>
        <v>0</v>
      </c>
      <c r="AQ54" s="303">
        <f>COUNTIFS(BD_ini!$D$31:'BD_ini'!$D$230,AQ51,BD_ini!AQ$31:AQ$230,$E54)</f>
        <v>0</v>
      </c>
      <c r="AR54" s="303">
        <f>COUNTIFS(BD_ini!$D$31:'BD_ini'!$D$230,AR51,BD_ini!AR$31:AR$230,$E54)</f>
        <v>0</v>
      </c>
      <c r="AS54" s="303">
        <f>COUNTIFS(BD_ini!$D$31:'BD_ini'!$D$230,AS51,BD_ini!AS$31:AS$230,$E54)</f>
        <v>0</v>
      </c>
      <c r="AT54" s="303">
        <f>COUNTIFS(BD_ini!$D$31:'BD_ini'!$D$230,AT51,BD_ini!AT$31:AT$230,$E54)</f>
        <v>0</v>
      </c>
      <c r="AU54" s="303">
        <f>COUNTIFS(BD_ini!$D$31:'BD_ini'!$D$230,AU51,BD_ini!AU$31:AU$230,$E54)</f>
        <v>0</v>
      </c>
      <c r="AV54" s="303">
        <f>COUNTIFS(BD_ini!$D$31:'BD_ini'!$D$230,AV51,BD_ini!AV$31:AV$230,$E54)</f>
        <v>0</v>
      </c>
      <c r="AW54" s="303">
        <f>COUNTIFS(BD_ini!$D$31:'BD_ini'!$D$230,AW51,BD_ini!AW$31:AW$230,$E54)</f>
        <v>0</v>
      </c>
      <c r="AX54" s="303">
        <f>COUNTIFS(BD_ini!$D$31:'BD_ini'!$D$230,AX51,BD_ini!AX$31:AX$230,$E54)</f>
        <v>0</v>
      </c>
      <c r="AY54" s="303">
        <f>COUNTIFS(BD_ini!$D$31:'BD_ini'!$D$230,AY51,BD_ini!AY$31:AY$230,$E54)</f>
        <v>0</v>
      </c>
      <c r="AZ54" s="303">
        <f>COUNTIFS(BD_ini!$D$31:'BD_ini'!$D$230,AZ51,BD_ini!AZ$31:AZ$230,$E54)</f>
        <v>0</v>
      </c>
      <c r="BA54" s="303">
        <f>COUNTIFS(BD_ini!$D$31:'BD_ini'!$D$230,BA51,BD_ini!BA$31:BA$230,$E54)</f>
        <v>0</v>
      </c>
      <c r="BB54" s="303">
        <f>COUNTIFS(BD_ini!$D$31:'BD_ini'!$D$230,BB51,BD_ini!BB$31:BB$230,$E54)</f>
        <v>0</v>
      </c>
      <c r="BC54" s="303">
        <f>COUNTIFS(BD_ini!$D$31:'BD_ini'!$D$230,BC51,BD_ini!BC$31:BC$230,$E54)</f>
        <v>0</v>
      </c>
      <c r="BD54" s="303">
        <f>COUNTIFS(BD_ini!$D$31:'BD_ini'!$D$230,BD51,BD_ini!BD$31:BD$230,$E54)</f>
        <v>0</v>
      </c>
      <c r="BE54" s="303">
        <f>COUNTIFS(BD_ini!$D$31:'BD_ini'!$D$230,BE51,BD_ini!BE$31:BE$230,$E54)</f>
        <v>0</v>
      </c>
      <c r="BF54" s="303">
        <f>COUNTIFS(BD_ini!$D$31:'BD_ini'!$D$230,BF51,BD_ini!BF$31:BF$230,$E54)</f>
        <v>0</v>
      </c>
      <c r="BG54" s="303">
        <f>COUNTIFS(BD_ini!$D$31:'BD_ini'!$D$230,BG51,BD_ini!BG$31:BG$230,$E54)</f>
        <v>0</v>
      </c>
      <c r="BH54" s="303">
        <f>COUNTIFS(BD_ini!$D$31:'BD_ini'!$D$230,BH51,BD_ini!BH$31:BH$230,$E54)</f>
        <v>0</v>
      </c>
      <c r="BI54" s="303">
        <f>COUNTIFS(BD_ini!$D$31:'BD_ini'!$D$230,BI51,BD_ini!BI$31:BI$230,$E54)</f>
        <v>0</v>
      </c>
      <c r="BJ54" s="303">
        <f>COUNTIFS(BD_ini!$D$31:'BD_ini'!$D$230,BJ51,BD_ini!BJ$31:BJ$230,$E54)</f>
        <v>0</v>
      </c>
      <c r="BK54" s="303">
        <f>COUNTIFS(BD_ini!$D$31:'BD_ini'!$D$230,BK51,BD_ini!BK$31:BK$230,$E54)</f>
        <v>0</v>
      </c>
      <c r="BL54" s="303">
        <f>COUNTIFS(BD_ini!$D$31:'BD_ini'!$D$230,BL51,BD_ini!BL$31:BL$230,$E54)</f>
        <v>0</v>
      </c>
      <c r="BM54" s="303">
        <f>COUNTIFS(BD_ini!$D$31:'BD_ini'!$D$230,BM51,BD_ini!BM$31:BM$230,$E54)</f>
        <v>0</v>
      </c>
      <c r="BN54" s="303">
        <f>COUNTIFS(BD_ini!$D$31:'BD_ini'!$D$230,BN51,BD_ini!BN$31:BN$230,$E54)</f>
        <v>0</v>
      </c>
      <c r="BO54" s="303">
        <f>COUNTIFS(BD_ini!$D$31:'BD_ini'!$D$230,BO51,BD_ini!BO$31:BO$230,$E54)</f>
        <v>0</v>
      </c>
      <c r="BP54" s="303">
        <f>COUNTIFS(BD_ini!$D$31:'BD_ini'!$D$230,BP51,BD_ini!BP$31:BP$230,$E54)</f>
        <v>0</v>
      </c>
      <c r="BQ54" s="303">
        <f>COUNTIFS(BD_ini!$D$31:'BD_ini'!$D$230,BQ51,BD_ini!BQ$31:BQ$230,$E54)</f>
        <v>0</v>
      </c>
      <c r="BR54" s="303">
        <f>COUNTIFS(BD_ini!$D$31:'BD_ini'!$D$230,BR51,BD_ini!BR$31:BR$230,$E54)</f>
        <v>0</v>
      </c>
      <c r="BS54" s="303">
        <f>COUNTIFS(BD_ini!$D$31:'BD_ini'!$D$230,BS51,BD_ini!BS$31:BS$230,$E54)</f>
        <v>0</v>
      </c>
      <c r="BT54" s="303">
        <f>COUNTIFS(BD_ini!$D$31:'BD_ini'!$D$230,BT51,BD_ini!BT$31:BT$230,$E54)</f>
        <v>0</v>
      </c>
      <c r="BU54" s="303">
        <f>COUNTIFS(BD_ini!$D$31:'BD_ini'!$D$230,BU51,BD_ini!BU$31:BU$230,$E54)</f>
        <v>0</v>
      </c>
      <c r="BV54" s="303">
        <f>COUNTIFS(BD_ini!$D$31:'BD_ini'!$D$230,BV51,BD_ini!BV$31:BV$230,$E54)</f>
        <v>0</v>
      </c>
      <c r="BW54" s="303">
        <f>COUNTIFS(BD_ini!$D$31:'BD_ini'!$D$230,BW51,BD_ini!BW$31:BW$230,$E54)</f>
        <v>0</v>
      </c>
      <c r="BX54" s="303">
        <f>COUNTIFS(BD_ini!$D$31:'BD_ini'!$D$230,BX51,BD_ini!BX$31:BX$230,$E54)</f>
        <v>0</v>
      </c>
      <c r="BY54" s="303">
        <f>COUNTIFS(BD_ini!$D$31:'BD_ini'!$D$230,BY51,BD_ini!BY$31:BY$230,$E54)</f>
        <v>0</v>
      </c>
      <c r="BZ54" s="303">
        <f>COUNTIFS(BD_ini!$D$31:'BD_ini'!$D$230,BZ51,BD_ini!BZ$31:BZ$230,$E54)</f>
        <v>0</v>
      </c>
      <c r="CA54" s="303">
        <f>COUNTIFS(BD_ini!$D$31:'BD_ini'!$D$230,CA51,BD_ini!CA$31:CA$230,$E54)</f>
        <v>0</v>
      </c>
      <c r="CB54" s="303">
        <f>COUNTIFS(BD_ini!$D$31:'BD_ini'!$D$230,CB51,BD_ini!CB$31:CB$230,$E54)</f>
        <v>0</v>
      </c>
      <c r="CC54" s="303">
        <f>COUNTIFS(BD_ini!$D$31:'BD_ini'!$D$230,CC51,BD_ini!CC$31:CC$230,$E54)</f>
        <v>0</v>
      </c>
      <c r="CD54" s="303">
        <f>COUNTIFS(BD_ini!$D$31:'BD_ini'!$D$230,CD51,BD_ini!CD$31:CD$230,$E54)</f>
        <v>0</v>
      </c>
      <c r="CE54" s="303">
        <f>COUNTIFS(BD_ini!$D$31:'BD_ini'!$D$230,CE51,BD_ini!CE$31:CE$230,$E54)</f>
        <v>0</v>
      </c>
      <c r="CF54" s="303">
        <f>COUNTIFS(BD_ini!$D$31:'BD_ini'!$D$230,CF51,BD_ini!CF$31:CF$230,$E54)</f>
        <v>0</v>
      </c>
      <c r="CG54" s="303">
        <f>COUNTIFS(BD_ini!$D$31:'BD_ini'!$D$230,CG51,BD_ini!CG$31:CG$230,$E54)</f>
        <v>0</v>
      </c>
      <c r="CH54" s="303">
        <f>COUNTIFS(BD_ini!$D$31:'BD_ini'!$D$230,CH51,BD_ini!CH$31:CH$230,$E54)</f>
        <v>0</v>
      </c>
      <c r="CI54" s="303">
        <f>COUNTIFS(BD_ini!$D$31:'BD_ini'!$D$230,CI51,BD_ini!CI$31:CI$230,$E54)</f>
        <v>0</v>
      </c>
      <c r="CJ54" s="303">
        <f>COUNTIFS(BD_ini!$D$31:'BD_ini'!$D$230,CJ51,BD_ini!CJ$31:CJ$230,$E54)</f>
        <v>0</v>
      </c>
      <c r="CK54" s="303">
        <f>COUNTIFS(BD_ini!$D$31:'BD_ini'!$D$230,CK51,BD_ini!CK$31:CK$230,$E54)</f>
        <v>0</v>
      </c>
      <c r="CL54" s="303">
        <f>COUNTIFS(BD_ini!$D$31:'BD_ini'!$D$230,CL51,BD_ini!CL$31:CL$230,$E54)</f>
        <v>0</v>
      </c>
      <c r="CM54" s="303">
        <f>COUNTIFS(BD_ini!$D$31:'BD_ini'!$D$230,CM51,BD_ini!CM$31:CM$230,$E54)</f>
        <v>0</v>
      </c>
      <c r="CN54" s="303">
        <f>COUNTIFS(BD_ini!$D$31:'BD_ini'!$D$230,CN51,BD_ini!CN$31:CN$230,$E54)</f>
        <v>0</v>
      </c>
      <c r="CO54" s="303">
        <f>COUNTIFS(BD_ini!$D$31:'BD_ini'!$D$230,CO51,BD_ini!CO$31:CO$230,$E54)</f>
        <v>0</v>
      </c>
      <c r="CP54" s="303">
        <f>COUNTIFS(BD_ini!$D$31:'BD_ini'!$D$230,CP51,BD_ini!CP$31:CP$230,$E54)</f>
        <v>0</v>
      </c>
      <c r="CQ54" s="303">
        <f>COUNTIFS(BD_ini!$D$31:'BD_ini'!$D$230,CQ51,BD_ini!CQ$31:CQ$230,$E54)</f>
        <v>0</v>
      </c>
      <c r="CR54" s="303">
        <f>COUNTIFS(BD_ini!$D$31:'BD_ini'!$D$230,CR51,BD_ini!CR$31:CR$230,$E54)</f>
        <v>0</v>
      </c>
      <c r="CS54" s="303">
        <f>COUNTIFS(BD_ini!$D$31:'BD_ini'!$D$230,CS51,BD_ini!CS$31:CS$230,$E54)</f>
        <v>0</v>
      </c>
      <c r="CT54" s="303">
        <f>COUNTIFS(BD_ini!$D$31:'BD_ini'!$D$230,CT51,BD_ini!CT$31:CT$230,$E54)</f>
        <v>0</v>
      </c>
      <c r="CU54" s="303">
        <f>COUNTIFS(BD_ini!$D$31:'BD_ini'!$D$230,CU51,BD_ini!CU$31:CU$230,$E54)</f>
        <v>0</v>
      </c>
      <c r="CV54" s="303">
        <f>COUNTIFS(BD_ini!$D$31:'BD_ini'!$D$230,CV51,BD_ini!CV$31:CV$230,$E54)</f>
        <v>0</v>
      </c>
      <c r="CW54" s="303">
        <f>COUNTIFS(BD_ini!$D$31:'BD_ini'!$D$230,CW51,BD_ini!CW$31:CW$230,$E54)</f>
        <v>0</v>
      </c>
      <c r="CX54" s="303">
        <f>COUNTIFS(BD_ini!$D$31:'BD_ini'!$D$230,CX51,BD_ini!CX$31:CX$230,$E54)</f>
        <v>0</v>
      </c>
      <c r="CY54" s="303">
        <f>COUNTIFS(BD_ini!$D$31:'BD_ini'!$D$230,CY51,BD_ini!CY$31:CY$230,$E54)</f>
        <v>0</v>
      </c>
      <c r="CZ54" s="303">
        <f>COUNTIFS(BD_ini!$D$31:'BD_ini'!$D$230,CZ51,BD_ini!CZ$31:CZ$230,$E54)</f>
        <v>0</v>
      </c>
      <c r="DA54" s="303">
        <f>COUNTIFS(BD_ini!$D$31:'BD_ini'!$D$230,DA51,BD_ini!DA$31:DA$230,$E54)</f>
        <v>0</v>
      </c>
      <c r="DB54" s="303">
        <f>COUNTIFS(BD_ini!$D$31:'BD_ini'!$D$230,DB51,BD_ini!DB$31:DB$230,$E54)</f>
        <v>0</v>
      </c>
      <c r="DC54" s="303">
        <f>COUNTIFS(BD_ini!$D$31:'BD_ini'!$D$230,DC51,BD_ini!DC$31:DC$230,$E54)</f>
        <v>0</v>
      </c>
      <c r="DD54" s="225"/>
    </row>
    <row r="55" spans="1:108" s="124" customFormat="1">
      <c r="A55" s="92">
        <v>2025</v>
      </c>
      <c r="B55" s="92"/>
      <c r="C55" s="92"/>
      <c r="D55" s="296" t="s">
        <v>1203</v>
      </c>
      <c r="E55" s="91" t="s">
        <v>1203</v>
      </c>
      <c r="F55" s="91"/>
      <c r="G55" s="93"/>
      <c r="H55" s="303">
        <f>COUNTIFS(BD_ini!$D$31:'BD_ini'!$D$230,H51,BD_ini!H$31:H$230,$E55)</f>
        <v>0</v>
      </c>
      <c r="I55" s="303">
        <f>COUNTIFS(BD_ini!$D$31:'BD_ini'!$D$230,I51,BD_ini!I$31:I$230,$E55)</f>
        <v>0</v>
      </c>
      <c r="J55" s="303">
        <f>COUNTIFS(BD_ini!$D$31:'BD_ini'!$D$230,J51,BD_ini!J$31:J$230,$E55)</f>
        <v>1</v>
      </c>
      <c r="K55" s="303">
        <f>COUNTIFS(BD_ini!$D$31:'BD_ini'!$D$230,K51,BD_ini!K$31:K$230,$E55)</f>
        <v>0</v>
      </c>
      <c r="L55" s="303">
        <f>COUNTIFS(BD_ini!$D$31:'BD_ini'!$D$230,L51,BD_ini!L$31:L$230,$E55)</f>
        <v>0</v>
      </c>
      <c r="M55" s="303">
        <f>COUNTIFS(BD_ini!$D$31:'BD_ini'!$D$230,M51,BD_ini!M$31:M$230,$E55)</f>
        <v>0</v>
      </c>
      <c r="N55" s="303">
        <f>COUNTIFS(BD_ini!$D$31:'BD_ini'!$D$230,N51,BD_ini!N$31:N$230,$E55)</f>
        <v>0</v>
      </c>
      <c r="O55" s="303">
        <f>COUNTIFS(BD_ini!$D$31:'BD_ini'!$D$230,O51,BD_ini!O$31:O$230,$E55)</f>
        <v>1</v>
      </c>
      <c r="P55" s="303">
        <f>COUNTIFS(BD_ini!$D$31:'BD_ini'!$D$230,P51,BD_ini!P$31:P$230,$E55)</f>
        <v>1</v>
      </c>
      <c r="Q55" s="303">
        <f>COUNTIFS(BD_ini!$D$31:'BD_ini'!$D$230,Q51,BD_ini!Q$31:Q$230,$E55)</f>
        <v>0</v>
      </c>
      <c r="R55" s="303">
        <f>COUNTIFS(BD_ini!$D$31:'BD_ini'!$D$230,R51,BD_ini!R$31:R$230,$E55)</f>
        <v>0</v>
      </c>
      <c r="S55" s="303">
        <f>COUNTIFS(BD_ini!$D$31:'BD_ini'!$D$230,S51,BD_ini!S$31:S$230,$E55)</f>
        <v>0</v>
      </c>
      <c r="T55" s="303">
        <f>COUNTIFS(BD_ini!$D$31:'BD_ini'!$D$230,T51,BD_ini!T$31:T$230,$E55)</f>
        <v>0</v>
      </c>
      <c r="U55" s="303">
        <f>COUNTIFS(BD_ini!$D$31:'BD_ini'!$D$230,U51,BD_ini!U$31:U$230,$E55)</f>
        <v>0</v>
      </c>
      <c r="V55" s="303">
        <f>COUNTIFS(BD_ini!$D$31:'BD_ini'!$D$230,V51,BD_ini!V$31:V$230,$E55)</f>
        <v>0</v>
      </c>
      <c r="W55" s="303">
        <f>COUNTIFS(BD_ini!$D$31:'BD_ini'!$D$230,W51,BD_ini!W$31:W$230,$E55)</f>
        <v>0</v>
      </c>
      <c r="X55" s="303">
        <f>COUNTIFS(BD_ini!$D$31:'BD_ini'!$D$230,X51,BD_ini!X$31:X$230,$E55)</f>
        <v>5</v>
      </c>
      <c r="Y55" s="303">
        <f>COUNTIFS(BD_ini!$D$31:'BD_ini'!$D$230,Y51,BD_ini!Y$31:Y$230,$E55)</f>
        <v>0</v>
      </c>
      <c r="Z55" s="303">
        <f>COUNTIFS(BD_ini!$D$31:'BD_ini'!$D$230,Z51,BD_ini!Z$31:Z$230,$E55)</f>
        <v>0</v>
      </c>
      <c r="AA55" s="303">
        <f>COUNTIFS(BD_ini!$D$31:'BD_ini'!$D$230,AA51,BD_ini!AA$31:AA$230,$E55)</f>
        <v>5</v>
      </c>
      <c r="AB55" s="303">
        <f>COUNTIFS(BD_ini!$D$31:'BD_ini'!$D$230,AB51,BD_ini!AB$31:AB$230,$E55)</f>
        <v>0</v>
      </c>
      <c r="AC55" s="303">
        <f>COUNTIFS(BD_ini!$D$31:'BD_ini'!$D$230,AC51,BD_ini!AC$31:AC$230,$E55)</f>
        <v>0</v>
      </c>
      <c r="AD55" s="303">
        <f>COUNTIFS(BD_ini!$D$31:'BD_ini'!$D$230,AD51,BD_ini!AD$31:AD$230,$E55)</f>
        <v>0</v>
      </c>
      <c r="AE55" s="303">
        <f>COUNTIFS(BD_ini!$D$31:'BD_ini'!$D$230,AE51,BD_ini!AE$31:AE$230,$E55)</f>
        <v>0</v>
      </c>
      <c r="AF55" s="303">
        <f>COUNTIFS(BD_ini!$D$31:'BD_ini'!$D$230,AF51,BD_ini!AF$31:AF$230,$E55)</f>
        <v>0</v>
      </c>
      <c r="AG55" s="303">
        <f>COUNTIFS(BD_ini!$D$31:'BD_ini'!$D$230,AG51,BD_ini!AG$31:AG$230,$E55)</f>
        <v>0</v>
      </c>
      <c r="AH55" s="303">
        <f>COUNTIFS(BD_ini!$D$31:'BD_ini'!$D$230,AH51,BD_ini!AH$31:AH$230,$E55)</f>
        <v>0</v>
      </c>
      <c r="AI55" s="303">
        <f>COUNTIFS(BD_ini!$D$31:'BD_ini'!$D$230,AI51,BD_ini!AI$31:AI$230,$E55)</f>
        <v>0</v>
      </c>
      <c r="AJ55" s="303">
        <f>COUNTIFS(BD_ini!$D$31:'BD_ini'!$D$230,AJ51,BD_ini!AJ$31:AJ$230,$E55)</f>
        <v>0</v>
      </c>
      <c r="AK55" s="303">
        <f>COUNTIFS(BD_ini!$D$31:'BD_ini'!$D$230,AK51,BD_ini!AK$31:AK$230,$E55)</f>
        <v>0</v>
      </c>
      <c r="AL55" s="303">
        <f>COUNTIFS(BD_ini!$D$31:'BD_ini'!$D$230,AL51,BD_ini!AL$31:AL$230,$E55)</f>
        <v>0</v>
      </c>
      <c r="AM55" s="303">
        <f>COUNTIFS(BD_ini!$D$31:'BD_ini'!$D$230,AM51,BD_ini!AM$31:AM$230,$E55)</f>
        <v>0</v>
      </c>
      <c r="AN55" s="303">
        <f>COUNTIFS(BD_ini!$D$31:'BD_ini'!$D$230,AN51,BD_ini!AN$31:AN$230,$E55)</f>
        <v>0</v>
      </c>
      <c r="AO55" s="303">
        <f>COUNTIFS(BD_ini!$D$31:'BD_ini'!$D$230,AO51,BD_ini!AO$31:AO$230,$E55)</f>
        <v>0</v>
      </c>
      <c r="AP55" s="303">
        <f>COUNTIFS(BD_ini!$D$31:'BD_ini'!$D$230,AP51,BD_ini!AP$31:AP$230,$E55)</f>
        <v>0</v>
      </c>
      <c r="AQ55" s="303">
        <f>COUNTIFS(BD_ini!$D$31:'BD_ini'!$D$230,AQ51,BD_ini!AQ$31:AQ$230,$E55)</f>
        <v>0</v>
      </c>
      <c r="AR55" s="303">
        <f>COUNTIFS(BD_ini!$D$31:'BD_ini'!$D$230,AR51,BD_ini!AR$31:AR$230,$E55)</f>
        <v>0</v>
      </c>
      <c r="AS55" s="303">
        <f>COUNTIFS(BD_ini!$D$31:'BD_ini'!$D$230,AS51,BD_ini!AS$31:AS$230,$E55)</f>
        <v>0</v>
      </c>
      <c r="AT55" s="303">
        <f>COUNTIFS(BD_ini!$D$31:'BD_ini'!$D$230,AT51,BD_ini!AT$31:AT$230,$E55)</f>
        <v>0</v>
      </c>
      <c r="AU55" s="303">
        <f>COUNTIFS(BD_ini!$D$31:'BD_ini'!$D$230,AU51,BD_ini!AU$31:AU$230,$E55)</f>
        <v>0</v>
      </c>
      <c r="AV55" s="303">
        <f>COUNTIFS(BD_ini!$D$31:'BD_ini'!$D$230,AV51,BD_ini!AV$31:AV$230,$E55)</f>
        <v>0</v>
      </c>
      <c r="AW55" s="303">
        <f>COUNTIFS(BD_ini!$D$31:'BD_ini'!$D$230,AW51,BD_ini!AW$31:AW$230,$E55)</f>
        <v>0</v>
      </c>
      <c r="AX55" s="303">
        <f>COUNTIFS(BD_ini!$D$31:'BD_ini'!$D$230,AX51,BD_ini!AX$31:AX$230,$E55)</f>
        <v>0</v>
      </c>
      <c r="AY55" s="303">
        <f>COUNTIFS(BD_ini!$D$31:'BD_ini'!$D$230,AY51,BD_ini!AY$31:AY$230,$E55)</f>
        <v>0</v>
      </c>
      <c r="AZ55" s="303">
        <f>COUNTIFS(BD_ini!$D$31:'BD_ini'!$D$230,AZ51,BD_ini!AZ$31:AZ$230,$E55)</f>
        <v>0</v>
      </c>
      <c r="BA55" s="303">
        <f>COUNTIFS(BD_ini!$D$31:'BD_ini'!$D$230,BA51,BD_ini!BA$31:BA$230,$E55)</f>
        <v>0</v>
      </c>
      <c r="BB55" s="303">
        <f>COUNTIFS(BD_ini!$D$31:'BD_ini'!$D$230,BB51,BD_ini!BB$31:BB$230,$E55)</f>
        <v>0</v>
      </c>
      <c r="BC55" s="303">
        <f>COUNTIFS(BD_ini!$D$31:'BD_ini'!$D$230,BC51,BD_ini!BC$31:BC$230,$E55)</f>
        <v>0</v>
      </c>
      <c r="BD55" s="303">
        <f>COUNTIFS(BD_ini!$D$31:'BD_ini'!$D$230,BD51,BD_ini!BD$31:BD$230,$E55)</f>
        <v>0</v>
      </c>
      <c r="BE55" s="303">
        <f>COUNTIFS(BD_ini!$D$31:'BD_ini'!$D$230,BE51,BD_ini!BE$31:BE$230,$E55)</f>
        <v>0</v>
      </c>
      <c r="BF55" s="303">
        <f>COUNTIFS(BD_ini!$D$31:'BD_ini'!$D$230,BF51,BD_ini!BF$31:BF$230,$E55)</f>
        <v>0</v>
      </c>
      <c r="BG55" s="303">
        <f>COUNTIFS(BD_ini!$D$31:'BD_ini'!$D$230,BG51,BD_ini!BG$31:BG$230,$E55)</f>
        <v>0</v>
      </c>
      <c r="BH55" s="303">
        <f>COUNTIFS(BD_ini!$D$31:'BD_ini'!$D$230,BH51,BD_ini!BH$31:BH$230,$E55)</f>
        <v>0</v>
      </c>
      <c r="BI55" s="303">
        <f>COUNTIFS(BD_ini!$D$31:'BD_ini'!$D$230,BI51,BD_ini!BI$31:BI$230,$E55)</f>
        <v>0</v>
      </c>
      <c r="BJ55" s="303">
        <f>COUNTIFS(BD_ini!$D$31:'BD_ini'!$D$230,BJ51,BD_ini!BJ$31:BJ$230,$E55)</f>
        <v>0</v>
      </c>
      <c r="BK55" s="303">
        <f>COUNTIFS(BD_ini!$D$31:'BD_ini'!$D$230,BK51,BD_ini!BK$31:BK$230,$E55)</f>
        <v>0</v>
      </c>
      <c r="BL55" s="303">
        <f>COUNTIFS(BD_ini!$D$31:'BD_ini'!$D$230,BL51,BD_ini!BL$31:BL$230,$E55)</f>
        <v>0</v>
      </c>
      <c r="BM55" s="303">
        <f>COUNTIFS(BD_ini!$D$31:'BD_ini'!$D$230,BM51,BD_ini!BM$31:BM$230,$E55)</f>
        <v>0</v>
      </c>
      <c r="BN55" s="303">
        <f>COUNTIFS(BD_ini!$D$31:'BD_ini'!$D$230,BN51,BD_ini!BN$31:BN$230,$E55)</f>
        <v>0</v>
      </c>
      <c r="BO55" s="303">
        <f>COUNTIFS(BD_ini!$D$31:'BD_ini'!$D$230,BO51,BD_ini!BO$31:BO$230,$E55)</f>
        <v>0</v>
      </c>
      <c r="BP55" s="303">
        <f>COUNTIFS(BD_ini!$D$31:'BD_ini'!$D$230,BP51,BD_ini!BP$31:BP$230,$E55)</f>
        <v>0</v>
      </c>
      <c r="BQ55" s="303">
        <f>COUNTIFS(BD_ini!$D$31:'BD_ini'!$D$230,BQ51,BD_ini!BQ$31:BQ$230,$E55)</f>
        <v>0</v>
      </c>
      <c r="BR55" s="303">
        <f>COUNTIFS(BD_ini!$D$31:'BD_ini'!$D$230,BR51,BD_ini!BR$31:BR$230,$E55)</f>
        <v>0</v>
      </c>
      <c r="BS55" s="303">
        <f>COUNTIFS(BD_ini!$D$31:'BD_ini'!$D$230,BS51,BD_ini!BS$31:BS$230,$E55)</f>
        <v>0</v>
      </c>
      <c r="BT55" s="303">
        <f>COUNTIFS(BD_ini!$D$31:'BD_ini'!$D$230,BT51,BD_ini!BT$31:BT$230,$E55)</f>
        <v>0</v>
      </c>
      <c r="BU55" s="303">
        <f>COUNTIFS(BD_ini!$D$31:'BD_ini'!$D$230,BU51,BD_ini!BU$31:BU$230,$E55)</f>
        <v>0</v>
      </c>
      <c r="BV55" s="303">
        <f>COUNTIFS(BD_ini!$D$31:'BD_ini'!$D$230,BV51,BD_ini!BV$31:BV$230,$E55)</f>
        <v>0</v>
      </c>
      <c r="BW55" s="303">
        <f>COUNTIFS(BD_ini!$D$31:'BD_ini'!$D$230,BW51,BD_ini!BW$31:BW$230,$E55)</f>
        <v>0</v>
      </c>
      <c r="BX55" s="303">
        <f>COUNTIFS(BD_ini!$D$31:'BD_ini'!$D$230,BX51,BD_ini!BX$31:BX$230,$E55)</f>
        <v>0</v>
      </c>
      <c r="BY55" s="303">
        <f>COUNTIFS(BD_ini!$D$31:'BD_ini'!$D$230,BY51,BD_ini!BY$31:BY$230,$E55)</f>
        <v>0</v>
      </c>
      <c r="BZ55" s="303">
        <f>COUNTIFS(BD_ini!$D$31:'BD_ini'!$D$230,BZ51,BD_ini!BZ$31:BZ$230,$E55)</f>
        <v>0</v>
      </c>
      <c r="CA55" s="303">
        <f>COUNTIFS(BD_ini!$D$31:'BD_ini'!$D$230,CA51,BD_ini!CA$31:CA$230,$E55)</f>
        <v>0</v>
      </c>
      <c r="CB55" s="303">
        <f>COUNTIFS(BD_ini!$D$31:'BD_ini'!$D$230,CB51,BD_ini!CB$31:CB$230,$E55)</f>
        <v>0</v>
      </c>
      <c r="CC55" s="303">
        <f>COUNTIFS(BD_ini!$D$31:'BD_ini'!$D$230,CC51,BD_ini!CC$31:CC$230,$E55)</f>
        <v>0</v>
      </c>
      <c r="CD55" s="303">
        <f>COUNTIFS(BD_ini!$D$31:'BD_ini'!$D$230,CD51,BD_ini!CD$31:CD$230,$E55)</f>
        <v>0</v>
      </c>
      <c r="CE55" s="303">
        <f>COUNTIFS(BD_ini!$D$31:'BD_ini'!$D$230,CE51,BD_ini!CE$31:CE$230,$E55)</f>
        <v>0</v>
      </c>
      <c r="CF55" s="303">
        <f>COUNTIFS(BD_ini!$D$31:'BD_ini'!$D$230,CF51,BD_ini!CF$31:CF$230,$E55)</f>
        <v>0</v>
      </c>
      <c r="CG55" s="303">
        <f>COUNTIFS(BD_ini!$D$31:'BD_ini'!$D$230,CG51,BD_ini!CG$31:CG$230,$E55)</f>
        <v>0</v>
      </c>
      <c r="CH55" s="303">
        <f>COUNTIFS(BD_ini!$D$31:'BD_ini'!$D$230,CH51,BD_ini!CH$31:CH$230,$E55)</f>
        <v>0</v>
      </c>
      <c r="CI55" s="303">
        <f>COUNTIFS(BD_ini!$D$31:'BD_ini'!$D$230,CI51,BD_ini!CI$31:CI$230,$E55)</f>
        <v>0</v>
      </c>
      <c r="CJ55" s="303">
        <f>COUNTIFS(BD_ini!$D$31:'BD_ini'!$D$230,CJ51,BD_ini!CJ$31:CJ$230,$E55)</f>
        <v>0</v>
      </c>
      <c r="CK55" s="303">
        <f>COUNTIFS(BD_ini!$D$31:'BD_ini'!$D$230,CK51,BD_ini!CK$31:CK$230,$E55)</f>
        <v>0</v>
      </c>
      <c r="CL55" s="303">
        <f>COUNTIFS(BD_ini!$D$31:'BD_ini'!$D$230,CL51,BD_ini!CL$31:CL$230,$E55)</f>
        <v>0</v>
      </c>
      <c r="CM55" s="303">
        <f>COUNTIFS(BD_ini!$D$31:'BD_ini'!$D$230,CM51,BD_ini!CM$31:CM$230,$E55)</f>
        <v>0</v>
      </c>
      <c r="CN55" s="303">
        <f>COUNTIFS(BD_ini!$D$31:'BD_ini'!$D$230,CN51,BD_ini!CN$31:CN$230,$E55)</f>
        <v>0</v>
      </c>
      <c r="CO55" s="303">
        <f>COUNTIFS(BD_ini!$D$31:'BD_ini'!$D$230,CO51,BD_ini!CO$31:CO$230,$E55)</f>
        <v>0</v>
      </c>
      <c r="CP55" s="303">
        <f>COUNTIFS(BD_ini!$D$31:'BD_ini'!$D$230,CP51,BD_ini!CP$31:CP$230,$E55)</f>
        <v>0</v>
      </c>
      <c r="CQ55" s="303">
        <f>COUNTIFS(BD_ini!$D$31:'BD_ini'!$D$230,CQ51,BD_ini!CQ$31:CQ$230,$E55)</f>
        <v>0</v>
      </c>
      <c r="CR55" s="303">
        <f>COUNTIFS(BD_ini!$D$31:'BD_ini'!$D$230,CR51,BD_ini!CR$31:CR$230,$E55)</f>
        <v>0</v>
      </c>
      <c r="CS55" s="303">
        <f>COUNTIFS(BD_ini!$D$31:'BD_ini'!$D$230,CS51,BD_ini!CS$31:CS$230,$E55)</f>
        <v>0</v>
      </c>
      <c r="CT55" s="303">
        <f>COUNTIFS(BD_ini!$D$31:'BD_ini'!$D$230,CT51,BD_ini!CT$31:CT$230,$E55)</f>
        <v>0</v>
      </c>
      <c r="CU55" s="303">
        <f>COUNTIFS(BD_ini!$D$31:'BD_ini'!$D$230,CU51,BD_ini!CU$31:CU$230,$E55)</f>
        <v>0</v>
      </c>
      <c r="CV55" s="303">
        <f>COUNTIFS(BD_ini!$D$31:'BD_ini'!$D$230,CV51,BD_ini!CV$31:CV$230,$E55)</f>
        <v>0</v>
      </c>
      <c r="CW55" s="303">
        <f>COUNTIFS(BD_ini!$D$31:'BD_ini'!$D$230,CW51,BD_ini!CW$31:CW$230,$E55)</f>
        <v>0</v>
      </c>
      <c r="CX55" s="303">
        <f>COUNTIFS(BD_ini!$D$31:'BD_ini'!$D$230,CX51,BD_ini!CX$31:CX$230,$E55)</f>
        <v>0</v>
      </c>
      <c r="CY55" s="303">
        <f>COUNTIFS(BD_ini!$D$31:'BD_ini'!$D$230,CY51,BD_ini!CY$31:CY$230,$E55)</f>
        <v>0</v>
      </c>
      <c r="CZ55" s="303">
        <f>COUNTIFS(BD_ini!$D$31:'BD_ini'!$D$230,CZ51,BD_ini!CZ$31:CZ$230,$E55)</f>
        <v>0</v>
      </c>
      <c r="DA55" s="303">
        <f>COUNTIFS(BD_ini!$D$31:'BD_ini'!$D$230,DA51,BD_ini!DA$31:DA$230,$E55)</f>
        <v>0</v>
      </c>
      <c r="DB55" s="303">
        <f>COUNTIFS(BD_ini!$D$31:'BD_ini'!$D$230,DB51,BD_ini!DB$31:DB$230,$E55)</f>
        <v>0</v>
      </c>
      <c r="DC55" s="303">
        <f>COUNTIFS(BD_ini!$D$31:'BD_ini'!$D$230,DC51,BD_ini!DC$31:DC$230,$E55)</f>
        <v>0</v>
      </c>
      <c r="DD55" s="225"/>
    </row>
    <row r="56" spans="1:108" s="124" customFormat="1">
      <c r="A56" s="92">
        <v>2026</v>
      </c>
      <c r="B56" s="92"/>
      <c r="C56" s="92"/>
      <c r="D56" s="296" t="s">
        <v>920</v>
      </c>
      <c r="E56" s="91" t="s">
        <v>920</v>
      </c>
      <c r="F56" s="91"/>
      <c r="G56" s="93"/>
      <c r="H56" s="303">
        <f>COUNTIFS(BD_ini!$D$31:'BD_ini'!$D$230,H51,BD_ini!H$31:H$230,$E56)</f>
        <v>0</v>
      </c>
      <c r="I56" s="303">
        <f>COUNTIFS(BD_ini!$D$31:'BD_ini'!$D$230,I51,BD_ini!I$31:I$230,$E56)</f>
        <v>2</v>
      </c>
      <c r="J56" s="303">
        <f>COUNTIFS(BD_ini!$D$31:'BD_ini'!$D$230,J51,BD_ini!J$31:J$230,$E56)</f>
        <v>7</v>
      </c>
      <c r="K56" s="303">
        <f>COUNTIFS(BD_ini!$D$31:'BD_ini'!$D$230,K51,BD_ini!K$31:K$230,$E56)</f>
        <v>1</v>
      </c>
      <c r="L56" s="303">
        <f>COUNTIFS(BD_ini!$D$31:'BD_ini'!$D$230,L51,BD_ini!L$31:L$230,$E56)</f>
        <v>0</v>
      </c>
      <c r="M56" s="303">
        <f>COUNTIFS(BD_ini!$D$31:'BD_ini'!$D$230,M51,BD_ini!M$31:M$230,$E56)</f>
        <v>0</v>
      </c>
      <c r="N56" s="303">
        <f>COUNTIFS(BD_ini!$D$31:'BD_ini'!$D$230,N51,BD_ini!N$31:N$230,$E56)</f>
        <v>1</v>
      </c>
      <c r="O56" s="303">
        <f>COUNTIFS(BD_ini!$D$31:'BD_ini'!$D$230,O51,BD_ini!O$31:O$230,$E56)</f>
        <v>1</v>
      </c>
      <c r="P56" s="303">
        <f>COUNTIFS(BD_ini!$D$31:'BD_ini'!$D$230,P51,BD_ini!P$31:P$230,$E56)</f>
        <v>0</v>
      </c>
      <c r="Q56" s="303">
        <f>COUNTIFS(BD_ini!$D$31:'BD_ini'!$D$230,Q51,BD_ini!Q$31:Q$230,$E56)</f>
        <v>2</v>
      </c>
      <c r="R56" s="303">
        <f>COUNTIFS(BD_ini!$D$31:'BD_ini'!$D$230,R51,BD_ini!R$31:R$230,$E56)</f>
        <v>1</v>
      </c>
      <c r="S56" s="303">
        <f>COUNTIFS(BD_ini!$D$31:'BD_ini'!$D$230,S51,BD_ini!S$31:S$230,$E56)</f>
        <v>0</v>
      </c>
      <c r="T56" s="303">
        <f>COUNTIFS(BD_ini!$D$31:'BD_ini'!$D$230,T51,BD_ini!T$31:T$230,$E56)</f>
        <v>0</v>
      </c>
      <c r="U56" s="303">
        <f>COUNTIFS(BD_ini!$D$31:'BD_ini'!$D$230,U51,BD_ini!U$31:U$230,$E56)</f>
        <v>0</v>
      </c>
      <c r="V56" s="303">
        <f>COUNTIFS(BD_ini!$D$31:'BD_ini'!$D$230,V51,BD_ini!V$31:V$230,$E56)</f>
        <v>0</v>
      </c>
      <c r="W56" s="303">
        <f>COUNTIFS(BD_ini!$D$31:'BD_ini'!$D$230,W51,BD_ini!W$31:W$230,$E56)</f>
        <v>0</v>
      </c>
      <c r="X56" s="303">
        <f>COUNTIFS(BD_ini!$D$31:'BD_ini'!$D$230,X51,BD_ini!X$31:X$230,$E56)</f>
        <v>0</v>
      </c>
      <c r="Y56" s="303">
        <f>COUNTIFS(BD_ini!$D$31:'BD_ini'!$D$230,Y51,BD_ini!Y$31:Y$230,$E56)</f>
        <v>0</v>
      </c>
      <c r="Z56" s="303">
        <f>COUNTIFS(BD_ini!$D$31:'BD_ini'!$D$230,Z51,BD_ini!Z$31:Z$230,$E56)</f>
        <v>0</v>
      </c>
      <c r="AA56" s="303">
        <f>COUNTIFS(BD_ini!$D$31:'BD_ini'!$D$230,AA51,BD_ini!AA$31:AA$230,$E56)</f>
        <v>0</v>
      </c>
      <c r="AB56" s="303">
        <f>COUNTIFS(BD_ini!$D$31:'BD_ini'!$D$230,AB51,BD_ini!AB$31:AB$230,$E56)</f>
        <v>0</v>
      </c>
      <c r="AC56" s="303">
        <f>COUNTIFS(BD_ini!$D$31:'BD_ini'!$D$230,AC51,BD_ini!AC$31:AC$230,$E56)</f>
        <v>0</v>
      </c>
      <c r="AD56" s="303">
        <f>COUNTIFS(BD_ini!$D$31:'BD_ini'!$D$230,AD51,BD_ini!AD$31:AD$230,$E56)</f>
        <v>0</v>
      </c>
      <c r="AE56" s="303">
        <f>COUNTIFS(BD_ini!$D$31:'BD_ini'!$D$230,AE51,BD_ini!AE$31:AE$230,$E56)</f>
        <v>0</v>
      </c>
      <c r="AF56" s="303">
        <f>COUNTIFS(BD_ini!$D$31:'BD_ini'!$D$230,AF51,BD_ini!AF$31:AF$230,$E56)</f>
        <v>0</v>
      </c>
      <c r="AG56" s="303">
        <f>COUNTIFS(BD_ini!$D$31:'BD_ini'!$D$230,AG51,BD_ini!AG$31:AG$230,$E56)</f>
        <v>0</v>
      </c>
      <c r="AH56" s="303">
        <f>COUNTIFS(BD_ini!$D$31:'BD_ini'!$D$230,AH51,BD_ini!AH$31:AH$230,$E56)</f>
        <v>0</v>
      </c>
      <c r="AI56" s="303">
        <f>COUNTIFS(BD_ini!$D$31:'BD_ini'!$D$230,AI51,BD_ini!AI$31:AI$230,$E56)</f>
        <v>0</v>
      </c>
      <c r="AJ56" s="303">
        <f>COUNTIFS(BD_ini!$D$31:'BD_ini'!$D$230,AJ51,BD_ini!AJ$31:AJ$230,$E56)</f>
        <v>0</v>
      </c>
      <c r="AK56" s="303">
        <f>COUNTIFS(BD_ini!$D$31:'BD_ini'!$D$230,AK51,BD_ini!AK$31:AK$230,$E56)</f>
        <v>0</v>
      </c>
      <c r="AL56" s="303">
        <f>COUNTIFS(BD_ini!$D$31:'BD_ini'!$D$230,AL51,BD_ini!AL$31:AL$230,$E56)</f>
        <v>0</v>
      </c>
      <c r="AM56" s="303">
        <f>COUNTIFS(BD_ini!$D$31:'BD_ini'!$D$230,AM51,BD_ini!AM$31:AM$230,$E56)</f>
        <v>0</v>
      </c>
      <c r="AN56" s="303">
        <f>COUNTIFS(BD_ini!$D$31:'BD_ini'!$D$230,AN51,BD_ini!AN$31:AN$230,$E56)</f>
        <v>0</v>
      </c>
      <c r="AO56" s="303">
        <f>COUNTIFS(BD_ini!$D$31:'BD_ini'!$D$230,AO51,BD_ini!AO$31:AO$230,$E56)</f>
        <v>0</v>
      </c>
      <c r="AP56" s="303">
        <f>COUNTIFS(BD_ini!$D$31:'BD_ini'!$D$230,AP51,BD_ini!AP$31:AP$230,$E56)</f>
        <v>0</v>
      </c>
      <c r="AQ56" s="303">
        <f>COUNTIFS(BD_ini!$D$31:'BD_ini'!$D$230,AQ51,BD_ini!AQ$31:AQ$230,$E56)</f>
        <v>0</v>
      </c>
      <c r="AR56" s="303">
        <f>COUNTIFS(BD_ini!$D$31:'BD_ini'!$D$230,AR51,BD_ini!AR$31:AR$230,$E56)</f>
        <v>0</v>
      </c>
      <c r="AS56" s="303">
        <f>COUNTIFS(BD_ini!$D$31:'BD_ini'!$D$230,AS51,BD_ini!AS$31:AS$230,$E56)</f>
        <v>0</v>
      </c>
      <c r="AT56" s="303">
        <f>COUNTIFS(BD_ini!$D$31:'BD_ini'!$D$230,AT51,BD_ini!AT$31:AT$230,$E56)</f>
        <v>0</v>
      </c>
      <c r="AU56" s="303">
        <f>COUNTIFS(BD_ini!$D$31:'BD_ini'!$D$230,AU51,BD_ini!AU$31:AU$230,$E56)</f>
        <v>0</v>
      </c>
      <c r="AV56" s="303">
        <f>COUNTIFS(BD_ini!$D$31:'BD_ini'!$D$230,AV51,BD_ini!AV$31:AV$230,$E56)</f>
        <v>0</v>
      </c>
      <c r="AW56" s="303">
        <f>COUNTIFS(BD_ini!$D$31:'BD_ini'!$D$230,AW51,BD_ini!AW$31:AW$230,$E56)</f>
        <v>0</v>
      </c>
      <c r="AX56" s="303">
        <f>COUNTIFS(BD_ini!$D$31:'BD_ini'!$D$230,AX51,BD_ini!AX$31:AX$230,$E56)</f>
        <v>0</v>
      </c>
      <c r="AY56" s="303">
        <f>COUNTIFS(BD_ini!$D$31:'BD_ini'!$D$230,AY51,BD_ini!AY$31:AY$230,$E56)</f>
        <v>0</v>
      </c>
      <c r="AZ56" s="303">
        <f>COUNTIFS(BD_ini!$D$31:'BD_ini'!$D$230,AZ51,BD_ini!AZ$31:AZ$230,$E56)</f>
        <v>0</v>
      </c>
      <c r="BA56" s="303">
        <f>COUNTIFS(BD_ini!$D$31:'BD_ini'!$D$230,BA51,BD_ini!BA$31:BA$230,$E56)</f>
        <v>0</v>
      </c>
      <c r="BB56" s="303">
        <f>COUNTIFS(BD_ini!$D$31:'BD_ini'!$D$230,BB51,BD_ini!BB$31:BB$230,$E56)</f>
        <v>0</v>
      </c>
      <c r="BC56" s="303">
        <f>COUNTIFS(BD_ini!$D$31:'BD_ini'!$D$230,BC51,BD_ini!BC$31:BC$230,$E56)</f>
        <v>0</v>
      </c>
      <c r="BD56" s="303">
        <f>COUNTIFS(BD_ini!$D$31:'BD_ini'!$D$230,BD51,BD_ini!BD$31:BD$230,$E56)</f>
        <v>0</v>
      </c>
      <c r="BE56" s="303">
        <f>COUNTIFS(BD_ini!$D$31:'BD_ini'!$D$230,BE51,BD_ini!BE$31:BE$230,$E56)</f>
        <v>0</v>
      </c>
      <c r="BF56" s="303">
        <f>COUNTIFS(BD_ini!$D$31:'BD_ini'!$D$230,BF51,BD_ini!BF$31:BF$230,$E56)</f>
        <v>0</v>
      </c>
      <c r="BG56" s="303">
        <f>COUNTIFS(BD_ini!$D$31:'BD_ini'!$D$230,BG51,BD_ini!BG$31:BG$230,$E56)</f>
        <v>0</v>
      </c>
      <c r="BH56" s="303">
        <f>COUNTIFS(BD_ini!$D$31:'BD_ini'!$D$230,BH51,BD_ini!BH$31:BH$230,$E56)</f>
        <v>0</v>
      </c>
      <c r="BI56" s="303">
        <f>COUNTIFS(BD_ini!$D$31:'BD_ini'!$D$230,BI51,BD_ini!BI$31:BI$230,$E56)</f>
        <v>0</v>
      </c>
      <c r="BJ56" s="303">
        <f>COUNTIFS(BD_ini!$D$31:'BD_ini'!$D$230,BJ51,BD_ini!BJ$31:BJ$230,$E56)</f>
        <v>0</v>
      </c>
      <c r="BK56" s="303">
        <f>COUNTIFS(BD_ini!$D$31:'BD_ini'!$D$230,BK51,BD_ini!BK$31:BK$230,$E56)</f>
        <v>0</v>
      </c>
      <c r="BL56" s="303">
        <f>COUNTIFS(BD_ini!$D$31:'BD_ini'!$D$230,BL51,BD_ini!BL$31:BL$230,$E56)</f>
        <v>0</v>
      </c>
      <c r="BM56" s="303">
        <f>COUNTIFS(BD_ini!$D$31:'BD_ini'!$D$230,BM51,BD_ini!BM$31:BM$230,$E56)</f>
        <v>0</v>
      </c>
      <c r="BN56" s="303">
        <f>COUNTIFS(BD_ini!$D$31:'BD_ini'!$D$230,BN51,BD_ini!BN$31:BN$230,$E56)</f>
        <v>0</v>
      </c>
      <c r="BO56" s="303">
        <f>COUNTIFS(BD_ini!$D$31:'BD_ini'!$D$230,BO51,BD_ini!BO$31:BO$230,$E56)</f>
        <v>0</v>
      </c>
      <c r="BP56" s="303">
        <f>COUNTIFS(BD_ini!$D$31:'BD_ini'!$D$230,BP51,BD_ini!BP$31:BP$230,$E56)</f>
        <v>0</v>
      </c>
      <c r="BQ56" s="303">
        <f>COUNTIFS(BD_ini!$D$31:'BD_ini'!$D$230,BQ51,BD_ini!BQ$31:BQ$230,$E56)</f>
        <v>0</v>
      </c>
      <c r="BR56" s="303">
        <f>COUNTIFS(BD_ini!$D$31:'BD_ini'!$D$230,BR51,BD_ini!BR$31:BR$230,$E56)</f>
        <v>0</v>
      </c>
      <c r="BS56" s="303">
        <f>COUNTIFS(BD_ini!$D$31:'BD_ini'!$D$230,BS51,BD_ini!BS$31:BS$230,$E56)</f>
        <v>0</v>
      </c>
      <c r="BT56" s="303">
        <f>COUNTIFS(BD_ini!$D$31:'BD_ini'!$D$230,BT51,BD_ini!BT$31:BT$230,$E56)</f>
        <v>0</v>
      </c>
      <c r="BU56" s="303">
        <f>COUNTIFS(BD_ini!$D$31:'BD_ini'!$D$230,BU51,BD_ini!BU$31:BU$230,$E56)</f>
        <v>0</v>
      </c>
      <c r="BV56" s="303">
        <f>COUNTIFS(BD_ini!$D$31:'BD_ini'!$D$230,BV51,BD_ini!BV$31:BV$230,$E56)</f>
        <v>0</v>
      </c>
      <c r="BW56" s="303">
        <f>COUNTIFS(BD_ini!$D$31:'BD_ini'!$D$230,BW51,BD_ini!BW$31:BW$230,$E56)</f>
        <v>0</v>
      </c>
      <c r="BX56" s="303">
        <f>COUNTIFS(BD_ini!$D$31:'BD_ini'!$D$230,BX51,BD_ini!BX$31:BX$230,$E56)</f>
        <v>0</v>
      </c>
      <c r="BY56" s="303">
        <f>COUNTIFS(BD_ini!$D$31:'BD_ini'!$D$230,BY51,BD_ini!BY$31:BY$230,$E56)</f>
        <v>0</v>
      </c>
      <c r="BZ56" s="303">
        <f>COUNTIFS(BD_ini!$D$31:'BD_ini'!$D$230,BZ51,BD_ini!BZ$31:BZ$230,$E56)</f>
        <v>0</v>
      </c>
      <c r="CA56" s="303">
        <f>COUNTIFS(BD_ini!$D$31:'BD_ini'!$D$230,CA51,BD_ini!CA$31:CA$230,$E56)</f>
        <v>0</v>
      </c>
      <c r="CB56" s="303">
        <f>COUNTIFS(BD_ini!$D$31:'BD_ini'!$D$230,CB51,BD_ini!CB$31:CB$230,$E56)</f>
        <v>0</v>
      </c>
      <c r="CC56" s="303">
        <f>COUNTIFS(BD_ini!$D$31:'BD_ini'!$D$230,CC51,BD_ini!CC$31:CC$230,$E56)</f>
        <v>0</v>
      </c>
      <c r="CD56" s="303">
        <f>COUNTIFS(BD_ini!$D$31:'BD_ini'!$D$230,CD51,BD_ini!CD$31:CD$230,$E56)</f>
        <v>0</v>
      </c>
      <c r="CE56" s="303">
        <f>COUNTIFS(BD_ini!$D$31:'BD_ini'!$D$230,CE51,BD_ini!CE$31:CE$230,$E56)</f>
        <v>0</v>
      </c>
      <c r="CF56" s="303">
        <f>COUNTIFS(BD_ini!$D$31:'BD_ini'!$D$230,CF51,BD_ini!CF$31:CF$230,$E56)</f>
        <v>0</v>
      </c>
      <c r="CG56" s="303">
        <f>COUNTIFS(BD_ini!$D$31:'BD_ini'!$D$230,CG51,BD_ini!CG$31:CG$230,$E56)</f>
        <v>0</v>
      </c>
      <c r="CH56" s="303">
        <f>COUNTIFS(BD_ini!$D$31:'BD_ini'!$D$230,CH51,BD_ini!CH$31:CH$230,$E56)</f>
        <v>0</v>
      </c>
      <c r="CI56" s="303">
        <f>COUNTIFS(BD_ini!$D$31:'BD_ini'!$D$230,CI51,BD_ini!CI$31:CI$230,$E56)</f>
        <v>0</v>
      </c>
      <c r="CJ56" s="303">
        <f>COUNTIFS(BD_ini!$D$31:'BD_ini'!$D$230,CJ51,BD_ini!CJ$31:CJ$230,$E56)</f>
        <v>0</v>
      </c>
      <c r="CK56" s="303">
        <f>COUNTIFS(BD_ini!$D$31:'BD_ini'!$D$230,CK51,BD_ini!CK$31:CK$230,$E56)</f>
        <v>0</v>
      </c>
      <c r="CL56" s="303">
        <f>COUNTIFS(BD_ini!$D$31:'BD_ini'!$D$230,CL51,BD_ini!CL$31:CL$230,$E56)</f>
        <v>0</v>
      </c>
      <c r="CM56" s="303">
        <f>COUNTIFS(BD_ini!$D$31:'BD_ini'!$D$230,CM51,BD_ini!CM$31:CM$230,$E56)</f>
        <v>0</v>
      </c>
      <c r="CN56" s="303">
        <f>COUNTIFS(BD_ini!$D$31:'BD_ini'!$D$230,CN51,BD_ini!CN$31:CN$230,$E56)</f>
        <v>0</v>
      </c>
      <c r="CO56" s="303">
        <f>COUNTIFS(BD_ini!$D$31:'BD_ini'!$D$230,CO51,BD_ini!CO$31:CO$230,$E56)</f>
        <v>0</v>
      </c>
      <c r="CP56" s="303">
        <f>COUNTIFS(BD_ini!$D$31:'BD_ini'!$D$230,CP51,BD_ini!CP$31:CP$230,$E56)</f>
        <v>0</v>
      </c>
      <c r="CQ56" s="303">
        <f>COUNTIFS(BD_ini!$D$31:'BD_ini'!$D$230,CQ51,BD_ini!CQ$31:CQ$230,$E56)</f>
        <v>0</v>
      </c>
      <c r="CR56" s="303">
        <f>COUNTIFS(BD_ini!$D$31:'BD_ini'!$D$230,CR51,BD_ini!CR$31:CR$230,$E56)</f>
        <v>0</v>
      </c>
      <c r="CS56" s="303">
        <f>COUNTIFS(BD_ini!$D$31:'BD_ini'!$D$230,CS51,BD_ini!CS$31:CS$230,$E56)</f>
        <v>0</v>
      </c>
      <c r="CT56" s="303">
        <f>COUNTIFS(BD_ini!$D$31:'BD_ini'!$D$230,CT51,BD_ini!CT$31:CT$230,$E56)</f>
        <v>0</v>
      </c>
      <c r="CU56" s="303">
        <f>COUNTIFS(BD_ini!$D$31:'BD_ini'!$D$230,CU51,BD_ini!CU$31:CU$230,$E56)</f>
        <v>0</v>
      </c>
      <c r="CV56" s="303">
        <f>COUNTIFS(BD_ini!$D$31:'BD_ini'!$D$230,CV51,BD_ini!CV$31:CV$230,$E56)</f>
        <v>0</v>
      </c>
      <c r="CW56" s="303">
        <f>COUNTIFS(BD_ini!$D$31:'BD_ini'!$D$230,CW51,BD_ini!CW$31:CW$230,$E56)</f>
        <v>0</v>
      </c>
      <c r="CX56" s="303">
        <f>COUNTIFS(BD_ini!$D$31:'BD_ini'!$D$230,CX51,BD_ini!CX$31:CX$230,$E56)</f>
        <v>0</v>
      </c>
      <c r="CY56" s="303">
        <f>COUNTIFS(BD_ini!$D$31:'BD_ini'!$D$230,CY51,BD_ini!CY$31:CY$230,$E56)</f>
        <v>0</v>
      </c>
      <c r="CZ56" s="303">
        <f>COUNTIFS(BD_ini!$D$31:'BD_ini'!$D$230,CZ51,BD_ini!CZ$31:CZ$230,$E56)</f>
        <v>0</v>
      </c>
      <c r="DA56" s="303">
        <f>COUNTIFS(BD_ini!$D$31:'BD_ini'!$D$230,DA51,BD_ini!DA$31:DA$230,$E56)</f>
        <v>0</v>
      </c>
      <c r="DB56" s="303">
        <f>COUNTIFS(BD_ini!$D$31:'BD_ini'!$D$230,DB51,BD_ini!DB$31:DB$230,$E56)</f>
        <v>0</v>
      </c>
      <c r="DC56" s="303">
        <f>COUNTIFS(BD_ini!$D$31:'BD_ini'!$D$230,DC51,BD_ini!DC$31:DC$230,$E56)</f>
        <v>0</v>
      </c>
      <c r="DD56" s="225"/>
    </row>
    <row r="57" spans="1:108" s="124" customFormat="1">
      <c r="A57" s="92">
        <v>2027</v>
      </c>
      <c r="B57" s="92"/>
      <c r="C57" s="92"/>
      <c r="D57" s="296" t="s">
        <v>956</v>
      </c>
      <c r="E57" s="91" t="s">
        <v>956</v>
      </c>
      <c r="F57" s="91"/>
      <c r="G57" s="93"/>
      <c r="H57" s="303">
        <f>COUNTIFS(BD_ini!$D$31:'BD_ini'!$D$230,H51,BD_ini!H$31:H$230,$E57)</f>
        <v>0</v>
      </c>
      <c r="I57" s="303">
        <f>COUNTIFS(BD_ini!$D$31:'BD_ini'!$D$230,I51,BD_ini!I$31:I$230,$E57)</f>
        <v>0</v>
      </c>
      <c r="J57" s="303">
        <f>COUNTIFS(BD_ini!$D$31:'BD_ini'!$D$230,J51,BD_ini!J$31:J$230,$E57)</f>
        <v>0</v>
      </c>
      <c r="K57" s="303">
        <f>COUNTIFS(BD_ini!$D$31:'BD_ini'!$D$230,K51,BD_ini!K$31:K$230,$E57)</f>
        <v>0</v>
      </c>
      <c r="L57" s="303">
        <f>COUNTIFS(BD_ini!$D$31:'BD_ini'!$D$230,L51,BD_ini!L$31:L$230,$E57)</f>
        <v>0</v>
      </c>
      <c r="M57" s="303">
        <f>COUNTIFS(BD_ini!$D$31:'BD_ini'!$D$230,M51,BD_ini!M$31:M$230,$E57)</f>
        <v>0</v>
      </c>
      <c r="N57" s="303">
        <f>COUNTIFS(BD_ini!$D$31:'BD_ini'!$D$230,N51,BD_ini!N$31:N$230,$E57)</f>
        <v>0</v>
      </c>
      <c r="O57" s="303">
        <f>COUNTIFS(BD_ini!$D$31:'BD_ini'!$D$230,O51,BD_ini!O$31:O$230,$E57)</f>
        <v>0</v>
      </c>
      <c r="P57" s="303">
        <f>COUNTIFS(BD_ini!$D$31:'BD_ini'!$D$230,P51,BD_ini!P$31:P$230,$E57)</f>
        <v>2</v>
      </c>
      <c r="Q57" s="303">
        <f>COUNTIFS(BD_ini!$D$31:'BD_ini'!$D$230,Q51,BD_ini!Q$31:Q$230,$E57)</f>
        <v>0</v>
      </c>
      <c r="R57" s="303">
        <f>COUNTIFS(BD_ini!$D$31:'BD_ini'!$D$230,R51,BD_ini!R$31:R$230,$E57)</f>
        <v>0</v>
      </c>
      <c r="S57" s="303">
        <f>COUNTIFS(BD_ini!$D$31:'BD_ini'!$D$230,S51,BD_ini!S$31:S$230,$E57)</f>
        <v>0</v>
      </c>
      <c r="T57" s="303">
        <f>COUNTIFS(BD_ini!$D$31:'BD_ini'!$D$230,T51,BD_ini!T$31:T$230,$E57)</f>
        <v>0</v>
      </c>
      <c r="U57" s="303">
        <f>COUNTIFS(BD_ini!$D$31:'BD_ini'!$D$230,U51,BD_ini!U$31:U$230,$E57)</f>
        <v>0</v>
      </c>
      <c r="V57" s="303">
        <f>COUNTIFS(BD_ini!$D$31:'BD_ini'!$D$230,V51,BD_ini!V$31:V$230,$E57)</f>
        <v>0</v>
      </c>
      <c r="W57" s="303">
        <f>COUNTIFS(BD_ini!$D$31:'BD_ini'!$D$230,W51,BD_ini!W$31:W$230,$E57)</f>
        <v>0</v>
      </c>
      <c r="X57" s="303">
        <f>COUNTIFS(BD_ini!$D$31:'BD_ini'!$D$230,X51,BD_ini!X$31:X$230,$E57)</f>
        <v>0</v>
      </c>
      <c r="Y57" s="303">
        <f>COUNTIFS(BD_ini!$D$31:'BD_ini'!$D$230,Y51,BD_ini!Y$31:Y$230,$E57)</f>
        <v>0</v>
      </c>
      <c r="Z57" s="303">
        <f>COUNTIFS(BD_ini!$D$31:'BD_ini'!$D$230,Z51,BD_ini!Z$31:Z$230,$E57)</f>
        <v>0</v>
      </c>
      <c r="AA57" s="303">
        <f>COUNTIFS(BD_ini!$D$31:'BD_ini'!$D$230,AA51,BD_ini!AA$31:AA$230,$E57)</f>
        <v>0</v>
      </c>
      <c r="AB57" s="303">
        <f>COUNTIFS(BD_ini!$D$31:'BD_ini'!$D$230,AB51,BD_ini!AB$31:AB$230,$E57)</f>
        <v>0</v>
      </c>
      <c r="AC57" s="303">
        <f>COUNTIFS(BD_ini!$D$31:'BD_ini'!$D$230,AC51,BD_ini!AC$31:AC$230,$E57)</f>
        <v>0</v>
      </c>
      <c r="AD57" s="303">
        <f>COUNTIFS(BD_ini!$D$31:'BD_ini'!$D$230,AD51,BD_ini!AD$31:AD$230,$E57)</f>
        <v>0</v>
      </c>
      <c r="AE57" s="303">
        <f>COUNTIFS(BD_ini!$D$31:'BD_ini'!$D$230,AE51,BD_ini!AE$31:AE$230,$E57)</f>
        <v>0</v>
      </c>
      <c r="AF57" s="303">
        <f>COUNTIFS(BD_ini!$D$31:'BD_ini'!$D$230,AF51,BD_ini!AF$31:AF$230,$E57)</f>
        <v>0</v>
      </c>
      <c r="AG57" s="303">
        <f>COUNTIFS(BD_ini!$D$31:'BD_ini'!$D$230,AG51,BD_ini!AG$31:AG$230,$E57)</f>
        <v>0</v>
      </c>
      <c r="AH57" s="303">
        <f>COUNTIFS(BD_ini!$D$31:'BD_ini'!$D$230,AH51,BD_ini!AH$31:AH$230,$E57)</f>
        <v>0</v>
      </c>
      <c r="AI57" s="303">
        <f>COUNTIFS(BD_ini!$D$31:'BD_ini'!$D$230,AI51,BD_ini!AI$31:AI$230,$E57)</f>
        <v>0</v>
      </c>
      <c r="AJ57" s="303">
        <f>COUNTIFS(BD_ini!$D$31:'BD_ini'!$D$230,AJ51,BD_ini!AJ$31:AJ$230,$E57)</f>
        <v>0</v>
      </c>
      <c r="AK57" s="303">
        <f>COUNTIFS(BD_ini!$D$31:'BD_ini'!$D$230,AK51,BD_ini!AK$31:AK$230,$E57)</f>
        <v>0</v>
      </c>
      <c r="AL57" s="303">
        <f>COUNTIFS(BD_ini!$D$31:'BD_ini'!$D$230,AL51,BD_ini!AL$31:AL$230,$E57)</f>
        <v>0</v>
      </c>
      <c r="AM57" s="303">
        <f>COUNTIFS(BD_ini!$D$31:'BD_ini'!$D$230,AM51,BD_ini!AM$31:AM$230,$E57)</f>
        <v>0</v>
      </c>
      <c r="AN57" s="303">
        <f>COUNTIFS(BD_ini!$D$31:'BD_ini'!$D$230,AN51,BD_ini!AN$31:AN$230,$E57)</f>
        <v>0</v>
      </c>
      <c r="AO57" s="303">
        <f>COUNTIFS(BD_ini!$D$31:'BD_ini'!$D$230,AO51,BD_ini!AO$31:AO$230,$E57)</f>
        <v>0</v>
      </c>
      <c r="AP57" s="303">
        <f>COUNTIFS(BD_ini!$D$31:'BD_ini'!$D$230,AP51,BD_ini!AP$31:AP$230,$E57)</f>
        <v>0</v>
      </c>
      <c r="AQ57" s="303">
        <f>COUNTIFS(BD_ini!$D$31:'BD_ini'!$D$230,AQ51,BD_ini!AQ$31:AQ$230,$E57)</f>
        <v>0</v>
      </c>
      <c r="AR57" s="303">
        <f>COUNTIFS(BD_ini!$D$31:'BD_ini'!$D$230,AR51,BD_ini!AR$31:AR$230,$E57)</f>
        <v>0</v>
      </c>
      <c r="AS57" s="303">
        <f>COUNTIFS(BD_ini!$D$31:'BD_ini'!$D$230,AS51,BD_ini!AS$31:AS$230,$E57)</f>
        <v>0</v>
      </c>
      <c r="AT57" s="303">
        <f>COUNTIFS(BD_ini!$D$31:'BD_ini'!$D$230,AT51,BD_ini!AT$31:AT$230,$E57)</f>
        <v>0</v>
      </c>
      <c r="AU57" s="303">
        <f>COUNTIFS(BD_ini!$D$31:'BD_ini'!$D$230,AU51,BD_ini!AU$31:AU$230,$E57)</f>
        <v>0</v>
      </c>
      <c r="AV57" s="303">
        <f>COUNTIFS(BD_ini!$D$31:'BD_ini'!$D$230,AV51,BD_ini!AV$31:AV$230,$E57)</f>
        <v>0</v>
      </c>
      <c r="AW57" s="303">
        <f>COUNTIFS(BD_ini!$D$31:'BD_ini'!$D$230,AW51,BD_ini!AW$31:AW$230,$E57)</f>
        <v>0</v>
      </c>
      <c r="AX57" s="303">
        <f>COUNTIFS(BD_ini!$D$31:'BD_ini'!$D$230,AX51,BD_ini!AX$31:AX$230,$E57)</f>
        <v>0</v>
      </c>
      <c r="AY57" s="303">
        <f>COUNTIFS(BD_ini!$D$31:'BD_ini'!$D$230,AY51,BD_ini!AY$31:AY$230,$E57)</f>
        <v>0</v>
      </c>
      <c r="AZ57" s="303">
        <f>COUNTIFS(BD_ini!$D$31:'BD_ini'!$D$230,AZ51,BD_ini!AZ$31:AZ$230,$E57)</f>
        <v>0</v>
      </c>
      <c r="BA57" s="303">
        <f>COUNTIFS(BD_ini!$D$31:'BD_ini'!$D$230,BA51,BD_ini!BA$31:BA$230,$E57)</f>
        <v>0</v>
      </c>
      <c r="BB57" s="303">
        <f>COUNTIFS(BD_ini!$D$31:'BD_ini'!$D$230,BB51,BD_ini!BB$31:BB$230,$E57)</f>
        <v>0</v>
      </c>
      <c r="BC57" s="303">
        <f>COUNTIFS(BD_ini!$D$31:'BD_ini'!$D$230,BC51,BD_ini!BC$31:BC$230,$E57)</f>
        <v>0</v>
      </c>
      <c r="BD57" s="303">
        <f>COUNTIFS(BD_ini!$D$31:'BD_ini'!$D$230,BD51,BD_ini!BD$31:BD$230,$E57)</f>
        <v>0</v>
      </c>
      <c r="BE57" s="303">
        <f>COUNTIFS(BD_ini!$D$31:'BD_ini'!$D$230,BE51,BD_ini!BE$31:BE$230,$E57)</f>
        <v>0</v>
      </c>
      <c r="BF57" s="303">
        <f>COUNTIFS(BD_ini!$D$31:'BD_ini'!$D$230,BF51,BD_ini!BF$31:BF$230,$E57)</f>
        <v>0</v>
      </c>
      <c r="BG57" s="303">
        <f>COUNTIFS(BD_ini!$D$31:'BD_ini'!$D$230,BG51,BD_ini!BG$31:BG$230,$E57)</f>
        <v>0</v>
      </c>
      <c r="BH57" s="303">
        <f>COUNTIFS(BD_ini!$D$31:'BD_ini'!$D$230,BH51,BD_ini!BH$31:BH$230,$E57)</f>
        <v>0</v>
      </c>
      <c r="BI57" s="303">
        <f>COUNTIFS(BD_ini!$D$31:'BD_ini'!$D$230,BI51,BD_ini!BI$31:BI$230,$E57)</f>
        <v>0</v>
      </c>
      <c r="BJ57" s="303">
        <f>COUNTIFS(BD_ini!$D$31:'BD_ini'!$D$230,BJ51,BD_ini!BJ$31:BJ$230,$E57)</f>
        <v>0</v>
      </c>
      <c r="BK57" s="303">
        <f>COUNTIFS(BD_ini!$D$31:'BD_ini'!$D$230,BK51,BD_ini!BK$31:BK$230,$E57)</f>
        <v>0</v>
      </c>
      <c r="BL57" s="303">
        <f>COUNTIFS(BD_ini!$D$31:'BD_ini'!$D$230,BL51,BD_ini!BL$31:BL$230,$E57)</f>
        <v>0</v>
      </c>
      <c r="BM57" s="303">
        <f>COUNTIFS(BD_ini!$D$31:'BD_ini'!$D$230,BM51,BD_ini!BM$31:BM$230,$E57)</f>
        <v>0</v>
      </c>
      <c r="BN57" s="303">
        <f>COUNTIFS(BD_ini!$D$31:'BD_ini'!$D$230,BN51,BD_ini!BN$31:BN$230,$E57)</f>
        <v>0</v>
      </c>
      <c r="BO57" s="303">
        <f>COUNTIFS(BD_ini!$D$31:'BD_ini'!$D$230,BO51,BD_ini!BO$31:BO$230,$E57)</f>
        <v>0</v>
      </c>
      <c r="BP57" s="303">
        <f>COUNTIFS(BD_ini!$D$31:'BD_ini'!$D$230,BP51,BD_ini!BP$31:BP$230,$E57)</f>
        <v>0</v>
      </c>
      <c r="BQ57" s="303">
        <f>COUNTIFS(BD_ini!$D$31:'BD_ini'!$D$230,BQ51,BD_ini!BQ$31:BQ$230,$E57)</f>
        <v>0</v>
      </c>
      <c r="BR57" s="303">
        <f>COUNTIFS(BD_ini!$D$31:'BD_ini'!$D$230,BR51,BD_ini!BR$31:BR$230,$E57)</f>
        <v>0</v>
      </c>
      <c r="BS57" s="303">
        <f>COUNTIFS(BD_ini!$D$31:'BD_ini'!$D$230,BS51,BD_ini!BS$31:BS$230,$E57)</f>
        <v>0</v>
      </c>
      <c r="BT57" s="303">
        <f>COUNTIFS(BD_ini!$D$31:'BD_ini'!$D$230,BT51,BD_ini!BT$31:BT$230,$E57)</f>
        <v>0</v>
      </c>
      <c r="BU57" s="303">
        <f>COUNTIFS(BD_ini!$D$31:'BD_ini'!$D$230,BU51,BD_ini!BU$31:BU$230,$E57)</f>
        <v>0</v>
      </c>
      <c r="BV57" s="303">
        <f>COUNTIFS(BD_ini!$D$31:'BD_ini'!$D$230,BV51,BD_ini!BV$31:BV$230,$E57)</f>
        <v>0</v>
      </c>
      <c r="BW57" s="303">
        <f>COUNTIFS(BD_ini!$D$31:'BD_ini'!$D$230,BW51,BD_ini!BW$31:BW$230,$E57)</f>
        <v>0</v>
      </c>
      <c r="BX57" s="303">
        <f>COUNTIFS(BD_ini!$D$31:'BD_ini'!$D$230,BX51,BD_ini!BX$31:BX$230,$E57)</f>
        <v>0</v>
      </c>
      <c r="BY57" s="303">
        <f>COUNTIFS(BD_ini!$D$31:'BD_ini'!$D$230,BY51,BD_ini!BY$31:BY$230,$E57)</f>
        <v>0</v>
      </c>
      <c r="BZ57" s="303">
        <f>COUNTIFS(BD_ini!$D$31:'BD_ini'!$D$230,BZ51,BD_ini!BZ$31:BZ$230,$E57)</f>
        <v>0</v>
      </c>
      <c r="CA57" s="303">
        <f>COUNTIFS(BD_ini!$D$31:'BD_ini'!$D$230,CA51,BD_ini!CA$31:CA$230,$E57)</f>
        <v>0</v>
      </c>
      <c r="CB57" s="303">
        <f>COUNTIFS(BD_ini!$D$31:'BD_ini'!$D$230,CB51,BD_ini!CB$31:CB$230,$E57)</f>
        <v>0</v>
      </c>
      <c r="CC57" s="303">
        <f>COUNTIFS(BD_ini!$D$31:'BD_ini'!$D$230,CC51,BD_ini!CC$31:CC$230,$E57)</f>
        <v>0</v>
      </c>
      <c r="CD57" s="303">
        <f>COUNTIFS(BD_ini!$D$31:'BD_ini'!$D$230,CD51,BD_ini!CD$31:CD$230,$E57)</f>
        <v>0</v>
      </c>
      <c r="CE57" s="303">
        <f>COUNTIFS(BD_ini!$D$31:'BD_ini'!$D$230,CE51,BD_ini!CE$31:CE$230,$E57)</f>
        <v>0</v>
      </c>
      <c r="CF57" s="303">
        <f>COUNTIFS(BD_ini!$D$31:'BD_ini'!$D$230,CF51,BD_ini!CF$31:CF$230,$E57)</f>
        <v>0</v>
      </c>
      <c r="CG57" s="303">
        <f>COUNTIFS(BD_ini!$D$31:'BD_ini'!$D$230,CG51,BD_ini!CG$31:CG$230,$E57)</f>
        <v>0</v>
      </c>
      <c r="CH57" s="303">
        <f>COUNTIFS(BD_ini!$D$31:'BD_ini'!$D$230,CH51,BD_ini!CH$31:CH$230,$E57)</f>
        <v>0</v>
      </c>
      <c r="CI57" s="303">
        <f>COUNTIFS(BD_ini!$D$31:'BD_ini'!$D$230,CI51,BD_ini!CI$31:CI$230,$E57)</f>
        <v>0</v>
      </c>
      <c r="CJ57" s="303">
        <f>COUNTIFS(BD_ini!$D$31:'BD_ini'!$D$230,CJ51,BD_ini!CJ$31:CJ$230,$E57)</f>
        <v>0</v>
      </c>
      <c r="CK57" s="303">
        <f>COUNTIFS(BD_ini!$D$31:'BD_ini'!$D$230,CK51,BD_ini!CK$31:CK$230,$E57)</f>
        <v>0</v>
      </c>
      <c r="CL57" s="303">
        <f>COUNTIFS(BD_ini!$D$31:'BD_ini'!$D$230,CL51,BD_ini!CL$31:CL$230,$E57)</f>
        <v>0</v>
      </c>
      <c r="CM57" s="303">
        <f>COUNTIFS(BD_ini!$D$31:'BD_ini'!$D$230,CM51,BD_ini!CM$31:CM$230,$E57)</f>
        <v>0</v>
      </c>
      <c r="CN57" s="303">
        <f>COUNTIFS(BD_ini!$D$31:'BD_ini'!$D$230,CN51,BD_ini!CN$31:CN$230,$E57)</f>
        <v>0</v>
      </c>
      <c r="CO57" s="303">
        <f>COUNTIFS(BD_ini!$D$31:'BD_ini'!$D$230,CO51,BD_ini!CO$31:CO$230,$E57)</f>
        <v>0</v>
      </c>
      <c r="CP57" s="303">
        <f>COUNTIFS(BD_ini!$D$31:'BD_ini'!$D$230,CP51,BD_ini!CP$31:CP$230,$E57)</f>
        <v>0</v>
      </c>
      <c r="CQ57" s="303">
        <f>COUNTIFS(BD_ini!$D$31:'BD_ini'!$D$230,CQ51,BD_ini!CQ$31:CQ$230,$E57)</f>
        <v>0</v>
      </c>
      <c r="CR57" s="303">
        <f>COUNTIFS(BD_ini!$D$31:'BD_ini'!$D$230,CR51,BD_ini!CR$31:CR$230,$E57)</f>
        <v>0</v>
      </c>
      <c r="CS57" s="303">
        <f>COUNTIFS(BD_ini!$D$31:'BD_ini'!$D$230,CS51,BD_ini!CS$31:CS$230,$E57)</f>
        <v>0</v>
      </c>
      <c r="CT57" s="303">
        <f>COUNTIFS(BD_ini!$D$31:'BD_ini'!$D$230,CT51,BD_ini!CT$31:CT$230,$E57)</f>
        <v>0</v>
      </c>
      <c r="CU57" s="303">
        <f>COUNTIFS(BD_ini!$D$31:'BD_ini'!$D$230,CU51,BD_ini!CU$31:CU$230,$E57)</f>
        <v>0</v>
      </c>
      <c r="CV57" s="303">
        <f>COUNTIFS(BD_ini!$D$31:'BD_ini'!$D$230,CV51,BD_ini!CV$31:CV$230,$E57)</f>
        <v>0</v>
      </c>
      <c r="CW57" s="303">
        <f>COUNTIFS(BD_ini!$D$31:'BD_ini'!$D$230,CW51,BD_ini!CW$31:CW$230,$E57)</f>
        <v>0</v>
      </c>
      <c r="CX57" s="303">
        <f>COUNTIFS(BD_ini!$D$31:'BD_ini'!$D$230,CX51,BD_ini!CX$31:CX$230,$E57)</f>
        <v>0</v>
      </c>
      <c r="CY57" s="303">
        <f>COUNTIFS(BD_ini!$D$31:'BD_ini'!$D$230,CY51,BD_ini!CY$31:CY$230,$E57)</f>
        <v>0</v>
      </c>
      <c r="CZ57" s="303">
        <f>COUNTIFS(BD_ini!$D$31:'BD_ini'!$D$230,CZ51,BD_ini!CZ$31:CZ$230,$E57)</f>
        <v>0</v>
      </c>
      <c r="DA57" s="303">
        <f>COUNTIFS(BD_ini!$D$31:'BD_ini'!$D$230,DA51,BD_ini!DA$31:DA$230,$E57)</f>
        <v>0</v>
      </c>
      <c r="DB57" s="303">
        <f>COUNTIFS(BD_ini!$D$31:'BD_ini'!$D$230,DB51,BD_ini!DB$31:DB$230,$E57)</f>
        <v>0</v>
      </c>
      <c r="DC57" s="303">
        <f>COUNTIFS(BD_ini!$D$31:'BD_ini'!$D$230,DC51,BD_ini!DC$31:DC$230,$E57)</f>
        <v>0</v>
      </c>
      <c r="DD57" s="225"/>
    </row>
    <row r="58" spans="1:108" s="124" customFormat="1">
      <c r="A58" s="92">
        <v>2028</v>
      </c>
      <c r="B58" s="92"/>
      <c r="C58" s="92"/>
      <c r="D58" s="296" t="s">
        <v>957</v>
      </c>
      <c r="E58" s="91" t="s">
        <v>957</v>
      </c>
      <c r="F58" s="91"/>
      <c r="G58" s="93"/>
      <c r="H58" s="303">
        <f>COUNTIFS(BD_ini!$D$31:'BD_ini'!$D$230,H51,BD_ini!H$31:H$230,$E58)</f>
        <v>4</v>
      </c>
      <c r="I58" s="303">
        <f>COUNTIFS(BD_ini!$D$31:'BD_ini'!$D$230,I51,BD_ini!I$31:I$230,$E58)</f>
        <v>5</v>
      </c>
      <c r="J58" s="303">
        <f>COUNTIFS(BD_ini!$D$31:'BD_ini'!$D$230,J51,BD_ini!J$31:J$230,$E58)</f>
        <v>0</v>
      </c>
      <c r="K58" s="303">
        <f>COUNTIFS(BD_ini!$D$31:'BD_ini'!$D$230,K51,BD_ini!K$31:K$230,$E58)</f>
        <v>3</v>
      </c>
      <c r="L58" s="303">
        <f>COUNTIFS(BD_ini!$D$31:'BD_ini'!$D$230,L51,BD_ini!L$31:L$230,$E58)</f>
        <v>8</v>
      </c>
      <c r="M58" s="303">
        <f>COUNTIFS(BD_ini!$D$31:'BD_ini'!$D$230,M51,BD_ini!M$31:M$230,$E58)</f>
        <v>1</v>
      </c>
      <c r="N58" s="303">
        <f>COUNTIFS(BD_ini!$D$31:'BD_ini'!$D$230,N51,BD_ini!N$31:N$230,$E58)</f>
        <v>0</v>
      </c>
      <c r="O58" s="303">
        <f>COUNTIFS(BD_ini!$D$31:'BD_ini'!$D$230,O51,BD_ini!O$31:O$230,$E58)</f>
        <v>0</v>
      </c>
      <c r="P58" s="303">
        <f>COUNTIFS(BD_ini!$D$31:'BD_ini'!$D$230,P51,BD_ini!P$31:P$230,$E58)</f>
        <v>1</v>
      </c>
      <c r="Q58" s="303">
        <f>COUNTIFS(BD_ini!$D$31:'BD_ini'!$D$230,Q51,BD_ini!Q$31:Q$230,$E58)</f>
        <v>0</v>
      </c>
      <c r="R58" s="303">
        <f>COUNTIFS(BD_ini!$D$31:'BD_ini'!$D$230,R51,BD_ini!R$31:R$230,$E58)</f>
        <v>1</v>
      </c>
      <c r="S58" s="303">
        <f>COUNTIFS(BD_ini!$D$31:'BD_ini'!$D$230,S51,BD_ini!S$31:S$230,$E58)</f>
        <v>2</v>
      </c>
      <c r="T58" s="303">
        <f>COUNTIFS(BD_ini!$D$31:'BD_ini'!$D$230,T51,BD_ini!T$31:T$230,$E58)</f>
        <v>0</v>
      </c>
      <c r="U58" s="303">
        <f>COUNTIFS(BD_ini!$D$31:'BD_ini'!$D$230,U51,BD_ini!U$31:U$230,$E58)</f>
        <v>2</v>
      </c>
      <c r="V58" s="303">
        <f>COUNTIFS(BD_ini!$D$31:'BD_ini'!$D$230,V51,BD_ini!V$31:V$230,$E58)</f>
        <v>1</v>
      </c>
      <c r="W58" s="303">
        <f>COUNTIFS(BD_ini!$D$31:'BD_ini'!$D$230,W51,BD_ini!W$31:W$230,$E58)</f>
        <v>2</v>
      </c>
      <c r="X58" s="303">
        <f>COUNTIFS(BD_ini!$D$31:'BD_ini'!$D$230,X51,BD_ini!X$31:X$230,$E58)</f>
        <v>0</v>
      </c>
      <c r="Y58" s="303">
        <f>COUNTIFS(BD_ini!$D$31:'BD_ini'!$D$230,Y51,BD_ini!Y$31:Y$230,$E58)</f>
        <v>1</v>
      </c>
      <c r="Z58" s="303">
        <f>COUNTIFS(BD_ini!$D$31:'BD_ini'!$D$230,Z51,BD_ini!Z$31:Z$230,$E58)</f>
        <v>2</v>
      </c>
      <c r="AA58" s="303">
        <f>COUNTIFS(BD_ini!$D$31:'BD_ini'!$D$230,AA51,BD_ini!AA$31:AA$230,$E58)</f>
        <v>0</v>
      </c>
      <c r="AB58" s="303">
        <f>COUNTIFS(BD_ini!$D$31:'BD_ini'!$D$230,AB51,BD_ini!AB$31:AB$230,$E58)</f>
        <v>0</v>
      </c>
      <c r="AC58" s="303">
        <f>COUNTIFS(BD_ini!$D$31:'BD_ini'!$D$230,AC51,BD_ini!AC$31:AC$230,$E58)</f>
        <v>0</v>
      </c>
      <c r="AD58" s="303">
        <f>COUNTIFS(BD_ini!$D$31:'BD_ini'!$D$230,AD51,BD_ini!AD$31:AD$230,$E58)</f>
        <v>0</v>
      </c>
      <c r="AE58" s="303">
        <f>COUNTIFS(BD_ini!$D$31:'BD_ini'!$D$230,AE51,BD_ini!AE$31:AE$230,$E58)</f>
        <v>0</v>
      </c>
      <c r="AF58" s="303">
        <f>COUNTIFS(BD_ini!$D$31:'BD_ini'!$D$230,AF51,BD_ini!AF$31:AF$230,$E58)</f>
        <v>0</v>
      </c>
      <c r="AG58" s="303">
        <f>COUNTIFS(BD_ini!$D$31:'BD_ini'!$D$230,AG51,BD_ini!AG$31:AG$230,$E58)</f>
        <v>0</v>
      </c>
      <c r="AH58" s="303">
        <f>COUNTIFS(BD_ini!$D$31:'BD_ini'!$D$230,AH51,BD_ini!AH$31:AH$230,$E58)</f>
        <v>0</v>
      </c>
      <c r="AI58" s="303">
        <f>COUNTIFS(BD_ini!$D$31:'BD_ini'!$D$230,AI51,BD_ini!AI$31:AI$230,$E58)</f>
        <v>0</v>
      </c>
      <c r="AJ58" s="303">
        <f>COUNTIFS(BD_ini!$D$31:'BD_ini'!$D$230,AJ51,BD_ini!AJ$31:AJ$230,$E58)</f>
        <v>0</v>
      </c>
      <c r="AK58" s="303">
        <f>COUNTIFS(BD_ini!$D$31:'BD_ini'!$D$230,AK51,BD_ini!AK$31:AK$230,$E58)</f>
        <v>0</v>
      </c>
      <c r="AL58" s="303">
        <f>COUNTIFS(BD_ini!$D$31:'BD_ini'!$D$230,AL51,BD_ini!AL$31:AL$230,$E58)</f>
        <v>0</v>
      </c>
      <c r="AM58" s="303">
        <f>COUNTIFS(BD_ini!$D$31:'BD_ini'!$D$230,AM51,BD_ini!AM$31:AM$230,$E58)</f>
        <v>0</v>
      </c>
      <c r="AN58" s="303">
        <f>COUNTIFS(BD_ini!$D$31:'BD_ini'!$D$230,AN51,BD_ini!AN$31:AN$230,$E58)</f>
        <v>0</v>
      </c>
      <c r="AO58" s="303">
        <f>COUNTIFS(BD_ini!$D$31:'BD_ini'!$D$230,AO51,BD_ini!AO$31:AO$230,$E58)</f>
        <v>0</v>
      </c>
      <c r="AP58" s="303">
        <f>COUNTIFS(BD_ini!$D$31:'BD_ini'!$D$230,AP51,BD_ini!AP$31:AP$230,$E58)</f>
        <v>0</v>
      </c>
      <c r="AQ58" s="303">
        <f>COUNTIFS(BD_ini!$D$31:'BD_ini'!$D$230,AQ51,BD_ini!AQ$31:AQ$230,$E58)</f>
        <v>0</v>
      </c>
      <c r="AR58" s="303">
        <f>COUNTIFS(BD_ini!$D$31:'BD_ini'!$D$230,AR51,BD_ini!AR$31:AR$230,$E58)</f>
        <v>0</v>
      </c>
      <c r="AS58" s="303">
        <f>COUNTIFS(BD_ini!$D$31:'BD_ini'!$D$230,AS51,BD_ini!AS$31:AS$230,$E58)</f>
        <v>0</v>
      </c>
      <c r="AT58" s="303">
        <f>COUNTIFS(BD_ini!$D$31:'BD_ini'!$D$230,AT51,BD_ini!AT$31:AT$230,$E58)</f>
        <v>0</v>
      </c>
      <c r="AU58" s="303">
        <f>COUNTIFS(BD_ini!$D$31:'BD_ini'!$D$230,AU51,BD_ini!AU$31:AU$230,$E58)</f>
        <v>0</v>
      </c>
      <c r="AV58" s="303">
        <f>COUNTIFS(BD_ini!$D$31:'BD_ini'!$D$230,AV51,BD_ini!AV$31:AV$230,$E58)</f>
        <v>0</v>
      </c>
      <c r="AW58" s="303">
        <f>COUNTIFS(BD_ini!$D$31:'BD_ini'!$D$230,AW51,BD_ini!AW$31:AW$230,$E58)</f>
        <v>0</v>
      </c>
      <c r="AX58" s="303">
        <f>COUNTIFS(BD_ini!$D$31:'BD_ini'!$D$230,AX51,BD_ini!AX$31:AX$230,$E58)</f>
        <v>0</v>
      </c>
      <c r="AY58" s="303">
        <f>COUNTIFS(BD_ini!$D$31:'BD_ini'!$D$230,AY51,BD_ini!AY$31:AY$230,$E58)</f>
        <v>0</v>
      </c>
      <c r="AZ58" s="303">
        <f>COUNTIFS(BD_ini!$D$31:'BD_ini'!$D$230,AZ51,BD_ini!AZ$31:AZ$230,$E58)</f>
        <v>0</v>
      </c>
      <c r="BA58" s="303">
        <f>COUNTIFS(BD_ini!$D$31:'BD_ini'!$D$230,BA51,BD_ini!BA$31:BA$230,$E58)</f>
        <v>0</v>
      </c>
      <c r="BB58" s="303">
        <f>COUNTIFS(BD_ini!$D$31:'BD_ini'!$D$230,BB51,BD_ini!BB$31:BB$230,$E58)</f>
        <v>0</v>
      </c>
      <c r="BC58" s="303">
        <f>COUNTIFS(BD_ini!$D$31:'BD_ini'!$D$230,BC51,BD_ini!BC$31:BC$230,$E58)</f>
        <v>0</v>
      </c>
      <c r="BD58" s="303">
        <f>COUNTIFS(BD_ini!$D$31:'BD_ini'!$D$230,BD51,BD_ini!BD$31:BD$230,$E58)</f>
        <v>0</v>
      </c>
      <c r="BE58" s="303">
        <f>COUNTIFS(BD_ini!$D$31:'BD_ini'!$D$230,BE51,BD_ini!BE$31:BE$230,$E58)</f>
        <v>0</v>
      </c>
      <c r="BF58" s="303">
        <f>COUNTIFS(BD_ini!$D$31:'BD_ini'!$D$230,BF51,BD_ini!BF$31:BF$230,$E58)</f>
        <v>0</v>
      </c>
      <c r="BG58" s="303">
        <f>COUNTIFS(BD_ini!$D$31:'BD_ini'!$D$230,BG51,BD_ini!BG$31:BG$230,$E58)</f>
        <v>0</v>
      </c>
      <c r="BH58" s="303">
        <f>COUNTIFS(BD_ini!$D$31:'BD_ini'!$D$230,BH51,BD_ini!BH$31:BH$230,$E58)</f>
        <v>0</v>
      </c>
      <c r="BI58" s="303">
        <f>COUNTIFS(BD_ini!$D$31:'BD_ini'!$D$230,BI51,BD_ini!BI$31:BI$230,$E58)</f>
        <v>0</v>
      </c>
      <c r="BJ58" s="303">
        <f>COUNTIFS(BD_ini!$D$31:'BD_ini'!$D$230,BJ51,BD_ini!BJ$31:BJ$230,$E58)</f>
        <v>0</v>
      </c>
      <c r="BK58" s="303">
        <f>COUNTIFS(BD_ini!$D$31:'BD_ini'!$D$230,BK51,BD_ini!BK$31:BK$230,$E58)</f>
        <v>0</v>
      </c>
      <c r="BL58" s="303">
        <f>COUNTIFS(BD_ini!$D$31:'BD_ini'!$D$230,BL51,BD_ini!BL$31:BL$230,$E58)</f>
        <v>0</v>
      </c>
      <c r="BM58" s="303">
        <f>COUNTIFS(BD_ini!$D$31:'BD_ini'!$D$230,BM51,BD_ini!BM$31:BM$230,$E58)</f>
        <v>0</v>
      </c>
      <c r="BN58" s="303">
        <f>COUNTIFS(BD_ini!$D$31:'BD_ini'!$D$230,BN51,BD_ini!BN$31:BN$230,$E58)</f>
        <v>0</v>
      </c>
      <c r="BO58" s="303">
        <f>COUNTIFS(BD_ini!$D$31:'BD_ini'!$D$230,BO51,BD_ini!BO$31:BO$230,$E58)</f>
        <v>0</v>
      </c>
      <c r="BP58" s="303">
        <f>COUNTIFS(BD_ini!$D$31:'BD_ini'!$D$230,BP51,BD_ini!BP$31:BP$230,$E58)</f>
        <v>0</v>
      </c>
      <c r="BQ58" s="303">
        <f>COUNTIFS(BD_ini!$D$31:'BD_ini'!$D$230,BQ51,BD_ini!BQ$31:BQ$230,$E58)</f>
        <v>0</v>
      </c>
      <c r="BR58" s="303">
        <f>COUNTIFS(BD_ini!$D$31:'BD_ini'!$D$230,BR51,BD_ini!BR$31:BR$230,$E58)</f>
        <v>0</v>
      </c>
      <c r="BS58" s="303">
        <f>COUNTIFS(BD_ini!$D$31:'BD_ini'!$D$230,BS51,BD_ini!BS$31:BS$230,$E58)</f>
        <v>0</v>
      </c>
      <c r="BT58" s="303">
        <f>COUNTIFS(BD_ini!$D$31:'BD_ini'!$D$230,BT51,BD_ini!BT$31:BT$230,$E58)</f>
        <v>0</v>
      </c>
      <c r="BU58" s="303">
        <f>COUNTIFS(BD_ini!$D$31:'BD_ini'!$D$230,BU51,BD_ini!BU$31:BU$230,$E58)</f>
        <v>0</v>
      </c>
      <c r="BV58" s="303">
        <f>COUNTIFS(BD_ini!$D$31:'BD_ini'!$D$230,BV51,BD_ini!BV$31:BV$230,$E58)</f>
        <v>0</v>
      </c>
      <c r="BW58" s="303">
        <f>COUNTIFS(BD_ini!$D$31:'BD_ini'!$D$230,BW51,BD_ini!BW$31:BW$230,$E58)</f>
        <v>0</v>
      </c>
      <c r="BX58" s="303">
        <f>COUNTIFS(BD_ini!$D$31:'BD_ini'!$D$230,BX51,BD_ini!BX$31:BX$230,$E58)</f>
        <v>0</v>
      </c>
      <c r="BY58" s="303">
        <f>COUNTIFS(BD_ini!$D$31:'BD_ini'!$D$230,BY51,BD_ini!BY$31:BY$230,$E58)</f>
        <v>0</v>
      </c>
      <c r="BZ58" s="303">
        <f>COUNTIFS(BD_ini!$D$31:'BD_ini'!$D$230,BZ51,BD_ini!BZ$31:BZ$230,$E58)</f>
        <v>0</v>
      </c>
      <c r="CA58" s="303">
        <f>COUNTIFS(BD_ini!$D$31:'BD_ini'!$D$230,CA51,BD_ini!CA$31:CA$230,$E58)</f>
        <v>0</v>
      </c>
      <c r="CB58" s="303">
        <f>COUNTIFS(BD_ini!$D$31:'BD_ini'!$D$230,CB51,BD_ini!CB$31:CB$230,$E58)</f>
        <v>0</v>
      </c>
      <c r="CC58" s="303">
        <f>COUNTIFS(BD_ini!$D$31:'BD_ini'!$D$230,CC51,BD_ini!CC$31:CC$230,$E58)</f>
        <v>0</v>
      </c>
      <c r="CD58" s="303">
        <f>COUNTIFS(BD_ini!$D$31:'BD_ini'!$D$230,CD51,BD_ini!CD$31:CD$230,$E58)</f>
        <v>0</v>
      </c>
      <c r="CE58" s="303">
        <f>COUNTIFS(BD_ini!$D$31:'BD_ini'!$D$230,CE51,BD_ini!CE$31:CE$230,$E58)</f>
        <v>0</v>
      </c>
      <c r="CF58" s="303">
        <f>COUNTIFS(BD_ini!$D$31:'BD_ini'!$D$230,CF51,BD_ini!CF$31:CF$230,$E58)</f>
        <v>0</v>
      </c>
      <c r="CG58" s="303">
        <f>COUNTIFS(BD_ini!$D$31:'BD_ini'!$D$230,CG51,BD_ini!CG$31:CG$230,$E58)</f>
        <v>0</v>
      </c>
      <c r="CH58" s="303">
        <f>COUNTIFS(BD_ini!$D$31:'BD_ini'!$D$230,CH51,BD_ini!CH$31:CH$230,$E58)</f>
        <v>0</v>
      </c>
      <c r="CI58" s="303">
        <f>COUNTIFS(BD_ini!$D$31:'BD_ini'!$D$230,CI51,BD_ini!CI$31:CI$230,$E58)</f>
        <v>0</v>
      </c>
      <c r="CJ58" s="303">
        <f>COUNTIFS(BD_ini!$D$31:'BD_ini'!$D$230,CJ51,BD_ini!CJ$31:CJ$230,$E58)</f>
        <v>0</v>
      </c>
      <c r="CK58" s="303">
        <f>COUNTIFS(BD_ini!$D$31:'BD_ini'!$D$230,CK51,BD_ini!CK$31:CK$230,$E58)</f>
        <v>0</v>
      </c>
      <c r="CL58" s="303">
        <f>COUNTIFS(BD_ini!$D$31:'BD_ini'!$D$230,CL51,BD_ini!CL$31:CL$230,$E58)</f>
        <v>0</v>
      </c>
      <c r="CM58" s="303">
        <f>COUNTIFS(BD_ini!$D$31:'BD_ini'!$D$230,CM51,BD_ini!CM$31:CM$230,$E58)</f>
        <v>0</v>
      </c>
      <c r="CN58" s="303">
        <f>COUNTIFS(BD_ini!$D$31:'BD_ini'!$D$230,CN51,BD_ini!CN$31:CN$230,$E58)</f>
        <v>0</v>
      </c>
      <c r="CO58" s="303">
        <f>COUNTIFS(BD_ini!$D$31:'BD_ini'!$D$230,CO51,BD_ini!CO$31:CO$230,$E58)</f>
        <v>0</v>
      </c>
      <c r="CP58" s="303">
        <f>COUNTIFS(BD_ini!$D$31:'BD_ini'!$D$230,CP51,BD_ini!CP$31:CP$230,$E58)</f>
        <v>0</v>
      </c>
      <c r="CQ58" s="303">
        <f>COUNTIFS(BD_ini!$D$31:'BD_ini'!$D$230,CQ51,BD_ini!CQ$31:CQ$230,$E58)</f>
        <v>0</v>
      </c>
      <c r="CR58" s="303">
        <f>COUNTIFS(BD_ini!$D$31:'BD_ini'!$D$230,CR51,BD_ini!CR$31:CR$230,$E58)</f>
        <v>0</v>
      </c>
      <c r="CS58" s="303">
        <f>COUNTIFS(BD_ini!$D$31:'BD_ini'!$D$230,CS51,BD_ini!CS$31:CS$230,$E58)</f>
        <v>0</v>
      </c>
      <c r="CT58" s="303">
        <f>COUNTIFS(BD_ini!$D$31:'BD_ini'!$D$230,CT51,BD_ini!CT$31:CT$230,$E58)</f>
        <v>0</v>
      </c>
      <c r="CU58" s="303">
        <f>COUNTIFS(BD_ini!$D$31:'BD_ini'!$D$230,CU51,BD_ini!CU$31:CU$230,$E58)</f>
        <v>0</v>
      </c>
      <c r="CV58" s="303">
        <f>COUNTIFS(BD_ini!$D$31:'BD_ini'!$D$230,CV51,BD_ini!CV$31:CV$230,$E58)</f>
        <v>0</v>
      </c>
      <c r="CW58" s="303">
        <f>COUNTIFS(BD_ini!$D$31:'BD_ini'!$D$230,CW51,BD_ini!CW$31:CW$230,$E58)</f>
        <v>0</v>
      </c>
      <c r="CX58" s="303">
        <f>COUNTIFS(BD_ini!$D$31:'BD_ini'!$D$230,CX51,BD_ini!CX$31:CX$230,$E58)</f>
        <v>0</v>
      </c>
      <c r="CY58" s="303">
        <f>COUNTIFS(BD_ini!$D$31:'BD_ini'!$D$230,CY51,BD_ini!CY$31:CY$230,$E58)</f>
        <v>0</v>
      </c>
      <c r="CZ58" s="303">
        <f>COUNTIFS(BD_ini!$D$31:'BD_ini'!$D$230,CZ51,BD_ini!CZ$31:CZ$230,$E58)</f>
        <v>0</v>
      </c>
      <c r="DA58" s="303">
        <f>COUNTIFS(BD_ini!$D$31:'BD_ini'!$D$230,DA51,BD_ini!DA$31:DA$230,$E58)</f>
        <v>0</v>
      </c>
      <c r="DB58" s="303">
        <f>COUNTIFS(BD_ini!$D$31:'BD_ini'!$D$230,DB51,BD_ini!DB$31:DB$230,$E58)</f>
        <v>0</v>
      </c>
      <c r="DC58" s="303">
        <f>COUNTIFS(BD_ini!$D$31:'BD_ini'!$D$230,DC51,BD_ini!DC$31:DC$230,$E58)</f>
        <v>0</v>
      </c>
      <c r="DD58" s="225"/>
    </row>
    <row r="59" spans="1:108" s="124" customFormat="1">
      <c r="A59" s="92">
        <v>2029</v>
      </c>
      <c r="B59" s="92"/>
      <c r="C59" s="92"/>
      <c r="D59" s="296" t="s">
        <v>924</v>
      </c>
      <c r="E59" s="91" t="s">
        <v>924</v>
      </c>
      <c r="F59" s="91"/>
      <c r="G59" s="93"/>
      <c r="H59" s="303">
        <f>COUNTIFS(BD_ini!$D$31:'BD_ini'!$D$230,H51,BD_ini!H$31:H$230,$E59)</f>
        <v>0</v>
      </c>
      <c r="I59" s="303">
        <f>COUNTIFS(BD_ini!$D$31:'BD_ini'!$D$230,I51,BD_ini!I$31:I$230,$E59)</f>
        <v>0</v>
      </c>
      <c r="J59" s="303">
        <f>COUNTIFS(BD_ini!$D$31:'BD_ini'!$D$230,J51,BD_ini!J$31:J$230,$E59)</f>
        <v>0</v>
      </c>
      <c r="K59" s="303">
        <f>COUNTIFS(BD_ini!$D$31:'BD_ini'!$D$230,K51,BD_ini!K$31:K$230,$E59)</f>
        <v>0</v>
      </c>
      <c r="L59" s="303">
        <f>COUNTIFS(BD_ini!$D$31:'BD_ini'!$D$230,L51,BD_ini!L$31:L$230,$E59)</f>
        <v>0</v>
      </c>
      <c r="M59" s="303">
        <f>COUNTIFS(BD_ini!$D$31:'BD_ini'!$D$230,M51,BD_ini!M$31:M$230,$E59)</f>
        <v>0</v>
      </c>
      <c r="N59" s="303">
        <f>COUNTIFS(BD_ini!$D$31:'BD_ini'!$D$230,N51,BD_ini!N$31:N$230,$E59)</f>
        <v>0</v>
      </c>
      <c r="O59" s="303">
        <f>COUNTIFS(BD_ini!$D$31:'BD_ini'!$D$230,O51,BD_ini!O$31:O$230,$E59)</f>
        <v>0</v>
      </c>
      <c r="P59" s="303">
        <f>COUNTIFS(BD_ini!$D$31:'BD_ini'!$D$230,P51,BD_ini!P$31:P$230,$E59)</f>
        <v>0</v>
      </c>
      <c r="Q59" s="303">
        <f>COUNTIFS(BD_ini!$D$31:'BD_ini'!$D$230,Q51,BD_ini!Q$31:Q$230,$E59)</f>
        <v>0</v>
      </c>
      <c r="R59" s="303">
        <f>COUNTIFS(BD_ini!$D$31:'BD_ini'!$D$230,R51,BD_ini!R$31:R$230,$E59)</f>
        <v>0</v>
      </c>
      <c r="S59" s="303">
        <f>COUNTIFS(BD_ini!$D$31:'BD_ini'!$D$230,S51,BD_ini!S$31:S$230,$E59)</f>
        <v>0</v>
      </c>
      <c r="T59" s="303">
        <f>COUNTIFS(BD_ini!$D$31:'BD_ini'!$D$230,T51,BD_ini!T$31:T$230,$E59)</f>
        <v>0</v>
      </c>
      <c r="U59" s="303">
        <f>COUNTIFS(BD_ini!$D$31:'BD_ini'!$D$230,U51,BD_ini!U$31:U$230,$E59)</f>
        <v>0</v>
      </c>
      <c r="V59" s="303">
        <f>COUNTIFS(BD_ini!$D$31:'BD_ini'!$D$230,V51,BD_ini!V$31:V$230,$E59)</f>
        <v>0</v>
      </c>
      <c r="W59" s="303">
        <f>COUNTIFS(BD_ini!$D$31:'BD_ini'!$D$230,W51,BD_ini!W$31:W$230,$E59)</f>
        <v>0</v>
      </c>
      <c r="X59" s="303">
        <f>COUNTIFS(BD_ini!$D$31:'BD_ini'!$D$230,X51,BD_ini!X$31:X$230,$E59)</f>
        <v>0</v>
      </c>
      <c r="Y59" s="303">
        <f>COUNTIFS(BD_ini!$D$31:'BD_ini'!$D$230,Y51,BD_ini!Y$31:Y$230,$E59)</f>
        <v>0</v>
      </c>
      <c r="Z59" s="303">
        <f>COUNTIFS(BD_ini!$D$31:'BD_ini'!$D$230,Z51,BD_ini!Z$31:Z$230,$E59)</f>
        <v>0</v>
      </c>
      <c r="AA59" s="303">
        <f>COUNTIFS(BD_ini!$D$31:'BD_ini'!$D$230,AA51,BD_ini!AA$31:AA$230,$E59)</f>
        <v>0</v>
      </c>
      <c r="AB59" s="303">
        <f>COUNTIFS(BD_ini!$D$31:'BD_ini'!$D$230,AB51,BD_ini!AB$31:AB$230,$E59)</f>
        <v>0</v>
      </c>
      <c r="AC59" s="303">
        <f>COUNTIFS(BD_ini!$D$31:'BD_ini'!$D$230,AC51,BD_ini!AC$31:AC$230,$E59)</f>
        <v>0</v>
      </c>
      <c r="AD59" s="303">
        <f>COUNTIFS(BD_ini!$D$31:'BD_ini'!$D$230,AD51,BD_ini!AD$31:AD$230,$E59)</f>
        <v>0</v>
      </c>
      <c r="AE59" s="303">
        <f>COUNTIFS(BD_ini!$D$31:'BD_ini'!$D$230,AE51,BD_ini!AE$31:AE$230,$E59)</f>
        <v>0</v>
      </c>
      <c r="AF59" s="303">
        <f>COUNTIFS(BD_ini!$D$31:'BD_ini'!$D$230,AF51,BD_ini!AF$31:AF$230,$E59)</f>
        <v>0</v>
      </c>
      <c r="AG59" s="303">
        <f>COUNTIFS(BD_ini!$D$31:'BD_ini'!$D$230,AG51,BD_ini!AG$31:AG$230,$E59)</f>
        <v>0</v>
      </c>
      <c r="AH59" s="303">
        <f>COUNTIFS(BD_ini!$D$31:'BD_ini'!$D$230,AH51,BD_ini!AH$31:AH$230,$E59)</f>
        <v>0</v>
      </c>
      <c r="AI59" s="303">
        <f>COUNTIFS(BD_ini!$D$31:'BD_ini'!$D$230,AI51,BD_ini!AI$31:AI$230,$E59)</f>
        <v>0</v>
      </c>
      <c r="AJ59" s="303">
        <f>COUNTIFS(BD_ini!$D$31:'BD_ini'!$D$230,AJ51,BD_ini!AJ$31:AJ$230,$E59)</f>
        <v>0</v>
      </c>
      <c r="AK59" s="303">
        <f>COUNTIFS(BD_ini!$D$31:'BD_ini'!$D$230,AK51,BD_ini!AK$31:AK$230,$E59)</f>
        <v>0</v>
      </c>
      <c r="AL59" s="303">
        <f>COUNTIFS(BD_ini!$D$31:'BD_ini'!$D$230,AL51,BD_ini!AL$31:AL$230,$E59)</f>
        <v>0</v>
      </c>
      <c r="AM59" s="303">
        <f>COUNTIFS(BD_ini!$D$31:'BD_ini'!$D$230,AM51,BD_ini!AM$31:AM$230,$E59)</f>
        <v>0</v>
      </c>
      <c r="AN59" s="303">
        <f>COUNTIFS(BD_ini!$D$31:'BD_ini'!$D$230,AN51,BD_ini!AN$31:AN$230,$E59)</f>
        <v>0</v>
      </c>
      <c r="AO59" s="303">
        <f>COUNTIFS(BD_ini!$D$31:'BD_ini'!$D$230,AO51,BD_ini!AO$31:AO$230,$E59)</f>
        <v>0</v>
      </c>
      <c r="AP59" s="303">
        <f>COUNTIFS(BD_ini!$D$31:'BD_ini'!$D$230,AP51,BD_ini!AP$31:AP$230,$E59)</f>
        <v>0</v>
      </c>
      <c r="AQ59" s="303">
        <f>COUNTIFS(BD_ini!$D$31:'BD_ini'!$D$230,AQ51,BD_ini!AQ$31:AQ$230,$E59)</f>
        <v>0</v>
      </c>
      <c r="AR59" s="303">
        <f>COUNTIFS(BD_ini!$D$31:'BD_ini'!$D$230,AR51,BD_ini!AR$31:AR$230,$E59)</f>
        <v>0</v>
      </c>
      <c r="AS59" s="303">
        <f>COUNTIFS(BD_ini!$D$31:'BD_ini'!$D$230,AS51,BD_ini!AS$31:AS$230,$E59)</f>
        <v>0</v>
      </c>
      <c r="AT59" s="303">
        <f>COUNTIFS(BD_ini!$D$31:'BD_ini'!$D$230,AT51,BD_ini!AT$31:AT$230,$E59)</f>
        <v>0</v>
      </c>
      <c r="AU59" s="303">
        <f>COUNTIFS(BD_ini!$D$31:'BD_ini'!$D$230,AU51,BD_ini!AU$31:AU$230,$E59)</f>
        <v>0</v>
      </c>
      <c r="AV59" s="303">
        <f>COUNTIFS(BD_ini!$D$31:'BD_ini'!$D$230,AV51,BD_ini!AV$31:AV$230,$E59)</f>
        <v>0</v>
      </c>
      <c r="AW59" s="303">
        <f>COUNTIFS(BD_ini!$D$31:'BD_ini'!$D$230,AW51,BD_ini!AW$31:AW$230,$E59)</f>
        <v>0</v>
      </c>
      <c r="AX59" s="303">
        <f>COUNTIFS(BD_ini!$D$31:'BD_ini'!$D$230,AX51,BD_ini!AX$31:AX$230,$E59)</f>
        <v>0</v>
      </c>
      <c r="AY59" s="303">
        <f>COUNTIFS(BD_ini!$D$31:'BD_ini'!$D$230,AY51,BD_ini!AY$31:AY$230,$E59)</f>
        <v>0</v>
      </c>
      <c r="AZ59" s="303">
        <f>COUNTIFS(BD_ini!$D$31:'BD_ini'!$D$230,AZ51,BD_ini!AZ$31:AZ$230,$E59)</f>
        <v>0</v>
      </c>
      <c r="BA59" s="303">
        <f>COUNTIFS(BD_ini!$D$31:'BD_ini'!$D$230,BA51,BD_ini!BA$31:BA$230,$E59)</f>
        <v>0</v>
      </c>
      <c r="BB59" s="303">
        <f>COUNTIFS(BD_ini!$D$31:'BD_ini'!$D$230,BB51,BD_ini!BB$31:BB$230,$E59)</f>
        <v>0</v>
      </c>
      <c r="BC59" s="303">
        <f>COUNTIFS(BD_ini!$D$31:'BD_ini'!$D$230,BC51,BD_ini!BC$31:BC$230,$E59)</f>
        <v>0</v>
      </c>
      <c r="BD59" s="303">
        <f>COUNTIFS(BD_ini!$D$31:'BD_ini'!$D$230,BD51,BD_ini!BD$31:BD$230,$E59)</f>
        <v>0</v>
      </c>
      <c r="BE59" s="303">
        <f>COUNTIFS(BD_ini!$D$31:'BD_ini'!$D$230,BE51,BD_ini!BE$31:BE$230,$E59)</f>
        <v>0</v>
      </c>
      <c r="BF59" s="303">
        <f>COUNTIFS(BD_ini!$D$31:'BD_ini'!$D$230,BF51,BD_ini!BF$31:BF$230,$E59)</f>
        <v>0</v>
      </c>
      <c r="BG59" s="303">
        <f>COUNTIFS(BD_ini!$D$31:'BD_ini'!$D$230,BG51,BD_ini!BG$31:BG$230,$E59)</f>
        <v>0</v>
      </c>
      <c r="BH59" s="303">
        <f>COUNTIFS(BD_ini!$D$31:'BD_ini'!$D$230,BH51,BD_ini!BH$31:BH$230,$E59)</f>
        <v>0</v>
      </c>
      <c r="BI59" s="303">
        <f>COUNTIFS(BD_ini!$D$31:'BD_ini'!$D$230,BI51,BD_ini!BI$31:BI$230,$E59)</f>
        <v>0</v>
      </c>
      <c r="BJ59" s="303">
        <f>COUNTIFS(BD_ini!$D$31:'BD_ini'!$D$230,BJ51,BD_ini!BJ$31:BJ$230,$E59)</f>
        <v>0</v>
      </c>
      <c r="BK59" s="303">
        <f>COUNTIFS(BD_ini!$D$31:'BD_ini'!$D$230,BK51,BD_ini!BK$31:BK$230,$E59)</f>
        <v>0</v>
      </c>
      <c r="BL59" s="303">
        <f>COUNTIFS(BD_ini!$D$31:'BD_ini'!$D$230,BL51,BD_ini!BL$31:BL$230,$E59)</f>
        <v>0</v>
      </c>
      <c r="BM59" s="303">
        <f>COUNTIFS(BD_ini!$D$31:'BD_ini'!$D$230,BM51,BD_ini!BM$31:BM$230,$E59)</f>
        <v>0</v>
      </c>
      <c r="BN59" s="303">
        <f>COUNTIFS(BD_ini!$D$31:'BD_ini'!$D$230,BN51,BD_ini!BN$31:BN$230,$E59)</f>
        <v>0</v>
      </c>
      <c r="BO59" s="303">
        <f>COUNTIFS(BD_ini!$D$31:'BD_ini'!$D$230,BO51,BD_ini!BO$31:BO$230,$E59)</f>
        <v>0</v>
      </c>
      <c r="BP59" s="303">
        <f>COUNTIFS(BD_ini!$D$31:'BD_ini'!$D$230,BP51,BD_ini!BP$31:BP$230,$E59)</f>
        <v>0</v>
      </c>
      <c r="BQ59" s="303">
        <f>COUNTIFS(BD_ini!$D$31:'BD_ini'!$D$230,BQ51,BD_ini!BQ$31:BQ$230,$E59)</f>
        <v>0</v>
      </c>
      <c r="BR59" s="303">
        <f>COUNTIFS(BD_ini!$D$31:'BD_ini'!$D$230,BR51,BD_ini!BR$31:BR$230,$E59)</f>
        <v>0</v>
      </c>
      <c r="BS59" s="303">
        <f>COUNTIFS(BD_ini!$D$31:'BD_ini'!$D$230,BS51,BD_ini!BS$31:BS$230,$E59)</f>
        <v>0</v>
      </c>
      <c r="BT59" s="303">
        <f>COUNTIFS(BD_ini!$D$31:'BD_ini'!$D$230,BT51,BD_ini!BT$31:BT$230,$E59)</f>
        <v>0</v>
      </c>
      <c r="BU59" s="303">
        <f>COUNTIFS(BD_ini!$D$31:'BD_ini'!$D$230,BU51,BD_ini!BU$31:BU$230,$E59)</f>
        <v>0</v>
      </c>
      <c r="BV59" s="303">
        <f>COUNTIFS(BD_ini!$D$31:'BD_ini'!$D$230,BV51,BD_ini!BV$31:BV$230,$E59)</f>
        <v>0</v>
      </c>
      <c r="BW59" s="303">
        <f>COUNTIFS(BD_ini!$D$31:'BD_ini'!$D$230,BW51,BD_ini!BW$31:BW$230,$E59)</f>
        <v>0</v>
      </c>
      <c r="BX59" s="303">
        <f>COUNTIFS(BD_ini!$D$31:'BD_ini'!$D$230,BX51,BD_ini!BX$31:BX$230,$E59)</f>
        <v>0</v>
      </c>
      <c r="BY59" s="303">
        <f>COUNTIFS(BD_ini!$D$31:'BD_ini'!$D$230,BY51,BD_ini!BY$31:BY$230,$E59)</f>
        <v>0</v>
      </c>
      <c r="BZ59" s="303">
        <f>COUNTIFS(BD_ini!$D$31:'BD_ini'!$D$230,BZ51,BD_ini!BZ$31:BZ$230,$E59)</f>
        <v>0</v>
      </c>
      <c r="CA59" s="303">
        <f>COUNTIFS(BD_ini!$D$31:'BD_ini'!$D$230,CA51,BD_ini!CA$31:CA$230,$E59)</f>
        <v>0</v>
      </c>
      <c r="CB59" s="303">
        <f>COUNTIFS(BD_ini!$D$31:'BD_ini'!$D$230,CB51,BD_ini!CB$31:CB$230,$E59)</f>
        <v>0</v>
      </c>
      <c r="CC59" s="303">
        <f>COUNTIFS(BD_ini!$D$31:'BD_ini'!$D$230,CC51,BD_ini!CC$31:CC$230,$E59)</f>
        <v>0</v>
      </c>
      <c r="CD59" s="303">
        <f>COUNTIFS(BD_ini!$D$31:'BD_ini'!$D$230,CD51,BD_ini!CD$31:CD$230,$E59)</f>
        <v>0</v>
      </c>
      <c r="CE59" s="303">
        <f>COUNTIFS(BD_ini!$D$31:'BD_ini'!$D$230,CE51,BD_ini!CE$31:CE$230,$E59)</f>
        <v>0</v>
      </c>
      <c r="CF59" s="303">
        <f>COUNTIFS(BD_ini!$D$31:'BD_ini'!$D$230,CF51,BD_ini!CF$31:CF$230,$E59)</f>
        <v>0</v>
      </c>
      <c r="CG59" s="303">
        <f>COUNTIFS(BD_ini!$D$31:'BD_ini'!$D$230,CG51,BD_ini!CG$31:CG$230,$E59)</f>
        <v>0</v>
      </c>
      <c r="CH59" s="303">
        <f>COUNTIFS(BD_ini!$D$31:'BD_ini'!$D$230,CH51,BD_ini!CH$31:CH$230,$E59)</f>
        <v>0</v>
      </c>
      <c r="CI59" s="303">
        <f>COUNTIFS(BD_ini!$D$31:'BD_ini'!$D$230,CI51,BD_ini!CI$31:CI$230,$E59)</f>
        <v>0</v>
      </c>
      <c r="CJ59" s="303">
        <f>COUNTIFS(BD_ini!$D$31:'BD_ini'!$D$230,CJ51,BD_ini!CJ$31:CJ$230,$E59)</f>
        <v>0</v>
      </c>
      <c r="CK59" s="303">
        <f>COUNTIFS(BD_ini!$D$31:'BD_ini'!$D$230,CK51,BD_ini!CK$31:CK$230,$E59)</f>
        <v>0</v>
      </c>
      <c r="CL59" s="303">
        <f>COUNTIFS(BD_ini!$D$31:'BD_ini'!$D$230,CL51,BD_ini!CL$31:CL$230,$E59)</f>
        <v>0</v>
      </c>
      <c r="CM59" s="303">
        <f>COUNTIFS(BD_ini!$D$31:'BD_ini'!$D$230,CM51,BD_ini!CM$31:CM$230,$E59)</f>
        <v>0</v>
      </c>
      <c r="CN59" s="303">
        <f>COUNTIFS(BD_ini!$D$31:'BD_ini'!$D$230,CN51,BD_ini!CN$31:CN$230,$E59)</f>
        <v>0</v>
      </c>
      <c r="CO59" s="303">
        <f>COUNTIFS(BD_ini!$D$31:'BD_ini'!$D$230,CO51,BD_ini!CO$31:CO$230,$E59)</f>
        <v>0</v>
      </c>
      <c r="CP59" s="303">
        <f>COUNTIFS(BD_ini!$D$31:'BD_ini'!$D$230,CP51,BD_ini!CP$31:CP$230,$E59)</f>
        <v>0</v>
      </c>
      <c r="CQ59" s="303">
        <f>COUNTIFS(BD_ini!$D$31:'BD_ini'!$D$230,CQ51,BD_ini!CQ$31:CQ$230,$E59)</f>
        <v>0</v>
      </c>
      <c r="CR59" s="303">
        <f>COUNTIFS(BD_ini!$D$31:'BD_ini'!$D$230,CR51,BD_ini!CR$31:CR$230,$E59)</f>
        <v>0</v>
      </c>
      <c r="CS59" s="303">
        <f>COUNTIFS(BD_ini!$D$31:'BD_ini'!$D$230,CS51,BD_ini!CS$31:CS$230,$E59)</f>
        <v>0</v>
      </c>
      <c r="CT59" s="303">
        <f>COUNTIFS(BD_ini!$D$31:'BD_ini'!$D$230,CT51,BD_ini!CT$31:CT$230,$E59)</f>
        <v>0</v>
      </c>
      <c r="CU59" s="303">
        <f>COUNTIFS(BD_ini!$D$31:'BD_ini'!$D$230,CU51,BD_ini!CU$31:CU$230,$E59)</f>
        <v>0</v>
      </c>
      <c r="CV59" s="303">
        <f>COUNTIFS(BD_ini!$D$31:'BD_ini'!$D$230,CV51,BD_ini!CV$31:CV$230,$E59)</f>
        <v>0</v>
      </c>
      <c r="CW59" s="303">
        <f>COUNTIFS(BD_ini!$D$31:'BD_ini'!$D$230,CW51,BD_ini!CW$31:CW$230,$E59)</f>
        <v>0</v>
      </c>
      <c r="CX59" s="303">
        <f>COUNTIFS(BD_ini!$D$31:'BD_ini'!$D$230,CX51,BD_ini!CX$31:CX$230,$E59)</f>
        <v>0</v>
      </c>
      <c r="CY59" s="303">
        <f>COUNTIFS(BD_ini!$D$31:'BD_ini'!$D$230,CY51,BD_ini!CY$31:CY$230,$E59)</f>
        <v>0</v>
      </c>
      <c r="CZ59" s="303">
        <f>COUNTIFS(BD_ini!$D$31:'BD_ini'!$D$230,CZ51,BD_ini!CZ$31:CZ$230,$E59)</f>
        <v>0</v>
      </c>
      <c r="DA59" s="303">
        <f>COUNTIFS(BD_ini!$D$31:'BD_ini'!$D$230,DA51,BD_ini!DA$31:DA$230,$E59)</f>
        <v>0</v>
      </c>
      <c r="DB59" s="303">
        <f>COUNTIFS(BD_ini!$D$31:'BD_ini'!$D$230,DB51,BD_ini!DB$31:DB$230,$E59)</f>
        <v>0</v>
      </c>
      <c r="DC59" s="303">
        <f>COUNTIFS(BD_ini!$D$31:'BD_ini'!$D$230,DC51,BD_ini!DC$31:DC$230,$E59)</f>
        <v>0</v>
      </c>
      <c r="DD59" s="225"/>
    </row>
    <row r="60" spans="1:108" s="124" customFormat="1">
      <c r="A60" s="92">
        <v>2030</v>
      </c>
      <c r="B60" s="92"/>
      <c r="C60" s="92"/>
      <c r="D60" s="296" t="s">
        <v>927</v>
      </c>
      <c r="E60" s="91" t="s">
        <v>927</v>
      </c>
      <c r="F60" s="91"/>
      <c r="G60" s="93"/>
      <c r="H60" s="303">
        <f>COUNTIFS(BD_ini!$D$31:'BD_ini'!$D$230,H51,BD_ini!H$31:H$230,$E60)</f>
        <v>16</v>
      </c>
      <c r="I60" s="303">
        <f>COUNTIFS(BD_ini!$D$31:'BD_ini'!$D$230,I51,BD_ini!I$31:I$230,$E60)</f>
        <v>16</v>
      </c>
      <c r="J60" s="303">
        <f>COUNTIFS(BD_ini!$D$31:'BD_ini'!$D$230,J51,BD_ini!J$31:J$230,$E60)</f>
        <v>20</v>
      </c>
      <c r="K60" s="303">
        <f>COUNTIFS(BD_ini!$D$31:'BD_ini'!$D$230,K51,BD_ini!K$31:K$230,$E60)</f>
        <v>19</v>
      </c>
      <c r="L60" s="303">
        <f>COUNTIFS(BD_ini!$D$31:'BD_ini'!$D$230,L51,BD_ini!L$31:L$230,$E60)</f>
        <v>7</v>
      </c>
      <c r="M60" s="303">
        <f>COUNTIFS(BD_ini!$D$31:'BD_ini'!$D$230,M51,BD_ini!M$31:M$230,$E60)</f>
        <v>20</v>
      </c>
      <c r="N60" s="303">
        <f>COUNTIFS(BD_ini!$D$31:'BD_ini'!$D$230,N51,BD_ini!N$31:N$230,$E60)</f>
        <v>23</v>
      </c>
      <c r="O60" s="303">
        <f>COUNTIFS(BD_ini!$D$31:'BD_ini'!$D$230,O51,BD_ini!O$31:O$230,$E60)</f>
        <v>23</v>
      </c>
      <c r="P60" s="303">
        <f>COUNTIFS(BD_ini!$D$31:'BD_ini'!$D$230,P51,BD_ini!P$31:P$230,$E60)</f>
        <v>6</v>
      </c>
      <c r="Q60" s="303">
        <f>COUNTIFS(BD_ini!$D$31:'BD_ini'!$D$230,Q51,BD_ini!Q$31:Q$230,$E60)</f>
        <v>9</v>
      </c>
      <c r="R60" s="303">
        <f>COUNTIFS(BD_ini!$D$31:'BD_ini'!$D$230,R51,BD_ini!R$31:R$230,$E60)</f>
        <v>13</v>
      </c>
      <c r="S60" s="303">
        <f>COUNTIFS(BD_ini!$D$31:'BD_ini'!$D$230,S51,BD_ini!S$31:S$230,$E60)</f>
        <v>12</v>
      </c>
      <c r="T60" s="303">
        <f>COUNTIFS(BD_ini!$D$31:'BD_ini'!$D$230,T51,BD_ini!T$31:T$230,$E60)</f>
        <v>11</v>
      </c>
      <c r="U60" s="303">
        <f>COUNTIFS(BD_ini!$D$31:'BD_ini'!$D$230,U51,BD_ini!U$31:U$230,$E60)</f>
        <v>5</v>
      </c>
      <c r="V60" s="303">
        <f>COUNTIFS(BD_ini!$D$31:'BD_ini'!$D$230,V51,BD_ini!V$31:V$230,$E60)</f>
        <v>16</v>
      </c>
      <c r="W60" s="303">
        <f>COUNTIFS(BD_ini!$D$31:'BD_ini'!$D$230,W51,BD_ini!W$31:W$230,$E60)</f>
        <v>6</v>
      </c>
      <c r="X60" s="303">
        <f>COUNTIFS(BD_ini!$D$31:'BD_ini'!$D$230,X51,BD_ini!X$31:X$230,$E60)</f>
        <v>9</v>
      </c>
      <c r="Y60" s="303">
        <f>COUNTIFS(BD_ini!$D$31:'BD_ini'!$D$230,Y51,BD_ini!Y$31:Y$230,$E60)</f>
        <v>16</v>
      </c>
      <c r="Z60" s="303">
        <f>COUNTIFS(BD_ini!$D$31:'BD_ini'!$D$230,Z51,BD_ini!Z$31:Z$230,$E60)</f>
        <v>6</v>
      </c>
      <c r="AA60" s="303">
        <f>COUNTIFS(BD_ini!$D$31:'BD_ini'!$D$230,AA51,BD_ini!AA$31:AA$230,$E60)</f>
        <v>9</v>
      </c>
      <c r="AB60" s="303">
        <f>COUNTIFS(BD_ini!$D$31:'BD_ini'!$D$230,AB51,BD_ini!AB$31:AB$230,$E60)</f>
        <v>0</v>
      </c>
      <c r="AC60" s="303">
        <f>COUNTIFS(BD_ini!$D$31:'BD_ini'!$D$230,AC51,BD_ini!AC$31:AC$230,$E60)</f>
        <v>0</v>
      </c>
      <c r="AD60" s="303">
        <f>COUNTIFS(BD_ini!$D$31:'BD_ini'!$D$230,AD51,BD_ini!AD$31:AD$230,$E60)</f>
        <v>0</v>
      </c>
      <c r="AE60" s="303">
        <f>COUNTIFS(BD_ini!$D$31:'BD_ini'!$D$230,AE51,BD_ini!AE$31:AE$230,$E60)</f>
        <v>0</v>
      </c>
      <c r="AF60" s="303">
        <f>COUNTIFS(BD_ini!$D$31:'BD_ini'!$D$230,AF51,BD_ini!AF$31:AF$230,$E60)</f>
        <v>0</v>
      </c>
      <c r="AG60" s="303">
        <f>COUNTIFS(BD_ini!$D$31:'BD_ini'!$D$230,AG51,BD_ini!AG$31:AG$230,$E60)</f>
        <v>0</v>
      </c>
      <c r="AH60" s="303">
        <f>COUNTIFS(BD_ini!$D$31:'BD_ini'!$D$230,AH51,BD_ini!AH$31:AH$230,$E60)</f>
        <v>0</v>
      </c>
      <c r="AI60" s="303">
        <f>COUNTIFS(BD_ini!$D$31:'BD_ini'!$D$230,AI51,BD_ini!AI$31:AI$230,$E60)</f>
        <v>0</v>
      </c>
      <c r="AJ60" s="303">
        <f>COUNTIFS(BD_ini!$D$31:'BD_ini'!$D$230,AJ51,BD_ini!AJ$31:AJ$230,$E60)</f>
        <v>0</v>
      </c>
      <c r="AK60" s="303">
        <f>COUNTIFS(BD_ini!$D$31:'BD_ini'!$D$230,AK51,BD_ini!AK$31:AK$230,$E60)</f>
        <v>0</v>
      </c>
      <c r="AL60" s="303">
        <f>COUNTIFS(BD_ini!$D$31:'BD_ini'!$D$230,AL51,BD_ini!AL$31:AL$230,$E60)</f>
        <v>0</v>
      </c>
      <c r="AM60" s="303">
        <f>COUNTIFS(BD_ini!$D$31:'BD_ini'!$D$230,AM51,BD_ini!AM$31:AM$230,$E60)</f>
        <v>0</v>
      </c>
      <c r="AN60" s="303">
        <f>COUNTIFS(BD_ini!$D$31:'BD_ini'!$D$230,AN51,BD_ini!AN$31:AN$230,$E60)</f>
        <v>0</v>
      </c>
      <c r="AO60" s="303">
        <f>COUNTIFS(BD_ini!$D$31:'BD_ini'!$D$230,AO51,BD_ini!AO$31:AO$230,$E60)</f>
        <v>0</v>
      </c>
      <c r="AP60" s="303">
        <f>COUNTIFS(BD_ini!$D$31:'BD_ini'!$D$230,AP51,BD_ini!AP$31:AP$230,$E60)</f>
        <v>0</v>
      </c>
      <c r="AQ60" s="303">
        <f>COUNTIFS(BD_ini!$D$31:'BD_ini'!$D$230,AQ51,BD_ini!AQ$31:AQ$230,$E60)</f>
        <v>0</v>
      </c>
      <c r="AR60" s="303">
        <f>COUNTIFS(BD_ini!$D$31:'BD_ini'!$D$230,AR51,BD_ini!AR$31:AR$230,$E60)</f>
        <v>0</v>
      </c>
      <c r="AS60" s="303">
        <f>COUNTIFS(BD_ini!$D$31:'BD_ini'!$D$230,AS51,BD_ini!AS$31:AS$230,$E60)</f>
        <v>0</v>
      </c>
      <c r="AT60" s="303">
        <f>COUNTIFS(BD_ini!$D$31:'BD_ini'!$D$230,AT51,BD_ini!AT$31:AT$230,$E60)</f>
        <v>0</v>
      </c>
      <c r="AU60" s="303">
        <f>COUNTIFS(BD_ini!$D$31:'BD_ini'!$D$230,AU51,BD_ini!AU$31:AU$230,$E60)</f>
        <v>0</v>
      </c>
      <c r="AV60" s="303">
        <f>COUNTIFS(BD_ini!$D$31:'BD_ini'!$D$230,AV51,BD_ini!AV$31:AV$230,$E60)</f>
        <v>0</v>
      </c>
      <c r="AW60" s="303">
        <f>COUNTIFS(BD_ini!$D$31:'BD_ini'!$D$230,AW51,BD_ini!AW$31:AW$230,$E60)</f>
        <v>0</v>
      </c>
      <c r="AX60" s="303">
        <f>COUNTIFS(BD_ini!$D$31:'BD_ini'!$D$230,AX51,BD_ini!AX$31:AX$230,$E60)</f>
        <v>0</v>
      </c>
      <c r="AY60" s="303">
        <f>COUNTIFS(BD_ini!$D$31:'BD_ini'!$D$230,AY51,BD_ini!AY$31:AY$230,$E60)</f>
        <v>0</v>
      </c>
      <c r="AZ60" s="303">
        <f>COUNTIFS(BD_ini!$D$31:'BD_ini'!$D$230,AZ51,BD_ini!AZ$31:AZ$230,$E60)</f>
        <v>0</v>
      </c>
      <c r="BA60" s="303">
        <f>COUNTIFS(BD_ini!$D$31:'BD_ini'!$D$230,BA51,BD_ini!BA$31:BA$230,$E60)</f>
        <v>0</v>
      </c>
      <c r="BB60" s="303">
        <f>COUNTIFS(BD_ini!$D$31:'BD_ini'!$D$230,BB51,BD_ini!BB$31:BB$230,$E60)</f>
        <v>0</v>
      </c>
      <c r="BC60" s="303">
        <f>COUNTIFS(BD_ini!$D$31:'BD_ini'!$D$230,BC51,BD_ini!BC$31:BC$230,$E60)</f>
        <v>0</v>
      </c>
      <c r="BD60" s="303">
        <f>COUNTIFS(BD_ini!$D$31:'BD_ini'!$D$230,BD51,BD_ini!BD$31:BD$230,$E60)</f>
        <v>0</v>
      </c>
      <c r="BE60" s="303">
        <f>COUNTIFS(BD_ini!$D$31:'BD_ini'!$D$230,BE51,BD_ini!BE$31:BE$230,$E60)</f>
        <v>0</v>
      </c>
      <c r="BF60" s="303">
        <f>COUNTIFS(BD_ini!$D$31:'BD_ini'!$D$230,BF51,BD_ini!BF$31:BF$230,$E60)</f>
        <v>0</v>
      </c>
      <c r="BG60" s="303">
        <f>COUNTIFS(BD_ini!$D$31:'BD_ini'!$D$230,BG51,BD_ini!BG$31:BG$230,$E60)</f>
        <v>0</v>
      </c>
      <c r="BH60" s="303">
        <f>COUNTIFS(BD_ini!$D$31:'BD_ini'!$D$230,BH51,BD_ini!BH$31:BH$230,$E60)</f>
        <v>0</v>
      </c>
      <c r="BI60" s="303">
        <f>COUNTIFS(BD_ini!$D$31:'BD_ini'!$D$230,BI51,BD_ini!BI$31:BI$230,$E60)</f>
        <v>0</v>
      </c>
      <c r="BJ60" s="303">
        <f>COUNTIFS(BD_ini!$D$31:'BD_ini'!$D$230,BJ51,BD_ini!BJ$31:BJ$230,$E60)</f>
        <v>0</v>
      </c>
      <c r="BK60" s="303">
        <f>COUNTIFS(BD_ini!$D$31:'BD_ini'!$D$230,BK51,BD_ini!BK$31:BK$230,$E60)</f>
        <v>0</v>
      </c>
      <c r="BL60" s="303">
        <f>COUNTIFS(BD_ini!$D$31:'BD_ini'!$D$230,BL51,BD_ini!BL$31:BL$230,$E60)</f>
        <v>0</v>
      </c>
      <c r="BM60" s="303">
        <f>COUNTIFS(BD_ini!$D$31:'BD_ini'!$D$230,BM51,BD_ini!BM$31:BM$230,$E60)</f>
        <v>0</v>
      </c>
      <c r="BN60" s="303">
        <f>COUNTIFS(BD_ini!$D$31:'BD_ini'!$D$230,BN51,BD_ini!BN$31:BN$230,$E60)</f>
        <v>0</v>
      </c>
      <c r="BO60" s="303">
        <f>COUNTIFS(BD_ini!$D$31:'BD_ini'!$D$230,BO51,BD_ini!BO$31:BO$230,$E60)</f>
        <v>0</v>
      </c>
      <c r="BP60" s="303">
        <f>COUNTIFS(BD_ini!$D$31:'BD_ini'!$D$230,BP51,BD_ini!BP$31:BP$230,$E60)</f>
        <v>0</v>
      </c>
      <c r="BQ60" s="303">
        <f>COUNTIFS(BD_ini!$D$31:'BD_ini'!$D$230,BQ51,BD_ini!BQ$31:BQ$230,$E60)</f>
        <v>0</v>
      </c>
      <c r="BR60" s="303">
        <f>COUNTIFS(BD_ini!$D$31:'BD_ini'!$D$230,BR51,BD_ini!BR$31:BR$230,$E60)</f>
        <v>0</v>
      </c>
      <c r="BS60" s="303">
        <f>COUNTIFS(BD_ini!$D$31:'BD_ini'!$D$230,BS51,BD_ini!BS$31:BS$230,$E60)</f>
        <v>0</v>
      </c>
      <c r="BT60" s="303">
        <f>COUNTIFS(BD_ini!$D$31:'BD_ini'!$D$230,BT51,BD_ini!BT$31:BT$230,$E60)</f>
        <v>0</v>
      </c>
      <c r="BU60" s="303">
        <f>COUNTIFS(BD_ini!$D$31:'BD_ini'!$D$230,BU51,BD_ini!BU$31:BU$230,$E60)</f>
        <v>0</v>
      </c>
      <c r="BV60" s="303">
        <f>COUNTIFS(BD_ini!$D$31:'BD_ini'!$D$230,BV51,BD_ini!BV$31:BV$230,$E60)</f>
        <v>0</v>
      </c>
      <c r="BW60" s="303">
        <f>COUNTIFS(BD_ini!$D$31:'BD_ini'!$D$230,BW51,BD_ini!BW$31:BW$230,$E60)</f>
        <v>0</v>
      </c>
      <c r="BX60" s="303">
        <f>COUNTIFS(BD_ini!$D$31:'BD_ini'!$D$230,BX51,BD_ini!BX$31:BX$230,$E60)</f>
        <v>0</v>
      </c>
      <c r="BY60" s="303">
        <f>COUNTIFS(BD_ini!$D$31:'BD_ini'!$D$230,BY51,BD_ini!BY$31:BY$230,$E60)</f>
        <v>0</v>
      </c>
      <c r="BZ60" s="303">
        <f>COUNTIFS(BD_ini!$D$31:'BD_ini'!$D$230,BZ51,BD_ini!BZ$31:BZ$230,$E60)</f>
        <v>0</v>
      </c>
      <c r="CA60" s="303">
        <f>COUNTIFS(BD_ini!$D$31:'BD_ini'!$D$230,CA51,BD_ini!CA$31:CA$230,$E60)</f>
        <v>0</v>
      </c>
      <c r="CB60" s="303">
        <f>COUNTIFS(BD_ini!$D$31:'BD_ini'!$D$230,CB51,BD_ini!CB$31:CB$230,$E60)</f>
        <v>0</v>
      </c>
      <c r="CC60" s="303">
        <f>COUNTIFS(BD_ini!$D$31:'BD_ini'!$D$230,CC51,BD_ini!CC$31:CC$230,$E60)</f>
        <v>0</v>
      </c>
      <c r="CD60" s="303">
        <f>COUNTIFS(BD_ini!$D$31:'BD_ini'!$D$230,CD51,BD_ini!CD$31:CD$230,$E60)</f>
        <v>0</v>
      </c>
      <c r="CE60" s="303">
        <f>COUNTIFS(BD_ini!$D$31:'BD_ini'!$D$230,CE51,BD_ini!CE$31:CE$230,$E60)</f>
        <v>0</v>
      </c>
      <c r="CF60" s="303">
        <f>COUNTIFS(BD_ini!$D$31:'BD_ini'!$D$230,CF51,BD_ini!CF$31:CF$230,$E60)</f>
        <v>0</v>
      </c>
      <c r="CG60" s="303">
        <f>COUNTIFS(BD_ini!$D$31:'BD_ini'!$D$230,CG51,BD_ini!CG$31:CG$230,$E60)</f>
        <v>0</v>
      </c>
      <c r="CH60" s="303">
        <f>COUNTIFS(BD_ini!$D$31:'BD_ini'!$D$230,CH51,BD_ini!CH$31:CH$230,$E60)</f>
        <v>0</v>
      </c>
      <c r="CI60" s="303">
        <f>COUNTIFS(BD_ini!$D$31:'BD_ini'!$D$230,CI51,BD_ini!CI$31:CI$230,$E60)</f>
        <v>0</v>
      </c>
      <c r="CJ60" s="303">
        <f>COUNTIFS(BD_ini!$D$31:'BD_ini'!$D$230,CJ51,BD_ini!CJ$31:CJ$230,$E60)</f>
        <v>0</v>
      </c>
      <c r="CK60" s="303">
        <f>COUNTIFS(BD_ini!$D$31:'BD_ini'!$D$230,CK51,BD_ini!CK$31:CK$230,$E60)</f>
        <v>0</v>
      </c>
      <c r="CL60" s="303">
        <f>COUNTIFS(BD_ini!$D$31:'BD_ini'!$D$230,CL51,BD_ini!CL$31:CL$230,$E60)</f>
        <v>0</v>
      </c>
      <c r="CM60" s="303">
        <f>COUNTIFS(BD_ini!$D$31:'BD_ini'!$D$230,CM51,BD_ini!CM$31:CM$230,$E60)</f>
        <v>0</v>
      </c>
      <c r="CN60" s="303">
        <f>COUNTIFS(BD_ini!$D$31:'BD_ini'!$D$230,CN51,BD_ini!CN$31:CN$230,$E60)</f>
        <v>0</v>
      </c>
      <c r="CO60" s="303">
        <f>COUNTIFS(BD_ini!$D$31:'BD_ini'!$D$230,CO51,BD_ini!CO$31:CO$230,$E60)</f>
        <v>0</v>
      </c>
      <c r="CP60" s="303">
        <f>COUNTIFS(BD_ini!$D$31:'BD_ini'!$D$230,CP51,BD_ini!CP$31:CP$230,$E60)</f>
        <v>0</v>
      </c>
      <c r="CQ60" s="303">
        <f>COUNTIFS(BD_ini!$D$31:'BD_ini'!$D$230,CQ51,BD_ini!CQ$31:CQ$230,$E60)</f>
        <v>0</v>
      </c>
      <c r="CR60" s="303">
        <f>COUNTIFS(BD_ini!$D$31:'BD_ini'!$D$230,CR51,BD_ini!CR$31:CR$230,$E60)</f>
        <v>0</v>
      </c>
      <c r="CS60" s="303">
        <f>COUNTIFS(BD_ini!$D$31:'BD_ini'!$D$230,CS51,BD_ini!CS$31:CS$230,$E60)</f>
        <v>0</v>
      </c>
      <c r="CT60" s="303">
        <f>COUNTIFS(BD_ini!$D$31:'BD_ini'!$D$230,CT51,BD_ini!CT$31:CT$230,$E60)</f>
        <v>0</v>
      </c>
      <c r="CU60" s="303">
        <f>COUNTIFS(BD_ini!$D$31:'BD_ini'!$D$230,CU51,BD_ini!CU$31:CU$230,$E60)</f>
        <v>0</v>
      </c>
      <c r="CV60" s="303">
        <f>COUNTIFS(BD_ini!$D$31:'BD_ini'!$D$230,CV51,BD_ini!CV$31:CV$230,$E60)</f>
        <v>0</v>
      </c>
      <c r="CW60" s="303">
        <f>COUNTIFS(BD_ini!$D$31:'BD_ini'!$D$230,CW51,BD_ini!CW$31:CW$230,$E60)</f>
        <v>0</v>
      </c>
      <c r="CX60" s="303">
        <f>COUNTIFS(BD_ini!$D$31:'BD_ini'!$D$230,CX51,BD_ini!CX$31:CX$230,$E60)</f>
        <v>0</v>
      </c>
      <c r="CY60" s="303">
        <f>COUNTIFS(BD_ini!$D$31:'BD_ini'!$D$230,CY51,BD_ini!CY$31:CY$230,$E60)</f>
        <v>0</v>
      </c>
      <c r="CZ60" s="303">
        <f>COUNTIFS(BD_ini!$D$31:'BD_ini'!$D$230,CZ51,BD_ini!CZ$31:CZ$230,$E60)</f>
        <v>0</v>
      </c>
      <c r="DA60" s="303">
        <f>COUNTIFS(BD_ini!$D$31:'BD_ini'!$D$230,DA51,BD_ini!DA$31:DA$230,$E60)</f>
        <v>0</v>
      </c>
      <c r="DB60" s="303">
        <f>COUNTIFS(BD_ini!$D$31:'BD_ini'!$D$230,DB51,BD_ini!DB$31:DB$230,$E60)</f>
        <v>0</v>
      </c>
      <c r="DC60" s="303">
        <f>COUNTIFS(BD_ini!$D$31:'BD_ini'!$D$230,DC51,BD_ini!DC$31:DC$230,$E60)</f>
        <v>0</v>
      </c>
      <c r="DD60" s="225"/>
    </row>
    <row r="61" spans="1:108" s="124" customFormat="1">
      <c r="A61" s="92">
        <v>2031</v>
      </c>
      <c r="B61" s="92"/>
      <c r="C61" s="92"/>
      <c r="D61" s="296" t="s">
        <v>1016</v>
      </c>
      <c r="E61" s="91" t="s">
        <v>1016</v>
      </c>
      <c r="F61" s="91"/>
      <c r="G61" s="93"/>
      <c r="H61" s="303">
        <f>COUNTIFS(BD_ini!$D$31:'BD_ini'!$D$230,H51,BD_ini!H$31:H$230,$E61)</f>
        <v>3</v>
      </c>
      <c r="I61" s="303">
        <f>COUNTIFS(BD_ini!$D$31:'BD_ini'!$D$230,I51,BD_ini!I$31:I$230,$E61)</f>
        <v>5</v>
      </c>
      <c r="J61" s="303">
        <f>COUNTIFS(BD_ini!$D$31:'BD_ini'!$D$230,J51,BD_ini!J$31:J$230,$E61)</f>
        <v>0</v>
      </c>
      <c r="K61" s="303">
        <f>COUNTIFS(BD_ini!$D$31:'BD_ini'!$D$230,K51,BD_ini!K$31:K$230,$E61)</f>
        <v>1</v>
      </c>
      <c r="L61" s="303">
        <f>COUNTIFS(BD_ini!$D$31:'BD_ini'!$D$230,L51,BD_ini!L$31:L$230,$E61)</f>
        <v>0</v>
      </c>
      <c r="M61" s="303">
        <f>COUNTIFS(BD_ini!$D$31:'BD_ini'!$D$230,M51,BD_ini!M$31:M$230,$E61)</f>
        <v>2</v>
      </c>
      <c r="N61" s="303">
        <f>COUNTIFS(BD_ini!$D$31:'BD_ini'!$D$230,N51,BD_ini!N$31:N$230,$E61)</f>
        <v>1</v>
      </c>
      <c r="O61" s="303">
        <f>COUNTIFS(BD_ini!$D$31:'BD_ini'!$D$230,O51,BD_ini!O$31:O$230,$E61)</f>
        <v>1</v>
      </c>
      <c r="P61" s="303">
        <f>COUNTIFS(BD_ini!$D$31:'BD_ini'!$D$230,P51,BD_ini!P$31:P$230,$E61)</f>
        <v>0</v>
      </c>
      <c r="Q61" s="303">
        <f>COUNTIFS(BD_ini!$D$31:'BD_ini'!$D$230,Q51,BD_ini!Q$31:Q$230,$E61)</f>
        <v>0</v>
      </c>
      <c r="R61" s="303">
        <f>COUNTIFS(BD_ini!$D$31:'BD_ini'!$D$230,R51,BD_ini!R$31:R$230,$E61)</f>
        <v>5</v>
      </c>
      <c r="S61" s="303">
        <f>COUNTIFS(BD_ini!$D$31:'BD_ini'!$D$230,S51,BD_ini!S$31:S$230,$E61)</f>
        <v>0</v>
      </c>
      <c r="T61" s="303">
        <f>COUNTIFS(BD_ini!$D$31:'BD_ini'!$D$230,T51,BD_ini!T$31:T$230,$E61)</f>
        <v>6</v>
      </c>
      <c r="U61" s="303">
        <f>COUNTIFS(BD_ini!$D$31:'BD_ini'!$D$230,U51,BD_ini!U$31:U$230,$E61)</f>
        <v>0</v>
      </c>
      <c r="V61" s="303">
        <f>COUNTIFS(BD_ini!$D$31:'BD_ini'!$D$230,V51,BD_ini!V$31:V$230,$E61)</f>
        <v>0</v>
      </c>
      <c r="W61" s="303">
        <f>COUNTIFS(BD_ini!$D$31:'BD_ini'!$D$230,W51,BD_ini!W$31:W$230,$E61)</f>
        <v>5</v>
      </c>
      <c r="X61" s="303">
        <f>COUNTIFS(BD_ini!$D$31:'BD_ini'!$D$230,X51,BD_ini!X$31:X$230,$E61)</f>
        <v>2</v>
      </c>
      <c r="Y61" s="303">
        <f>COUNTIFS(BD_ini!$D$31:'BD_ini'!$D$230,Y51,BD_ini!Y$31:Y$230,$E61)</f>
        <v>0</v>
      </c>
      <c r="Z61" s="303">
        <f>COUNTIFS(BD_ini!$D$31:'BD_ini'!$D$230,Z51,BD_ini!Z$31:Z$230,$E61)</f>
        <v>5</v>
      </c>
      <c r="AA61" s="303">
        <f>COUNTIFS(BD_ini!$D$31:'BD_ini'!$D$230,AA51,BD_ini!AA$31:AA$230,$E61)</f>
        <v>2</v>
      </c>
      <c r="AB61" s="303">
        <f>COUNTIFS(BD_ini!$D$31:'BD_ini'!$D$230,AB51,BD_ini!AB$31:AB$230,$E61)</f>
        <v>0</v>
      </c>
      <c r="AC61" s="303">
        <f>COUNTIFS(BD_ini!$D$31:'BD_ini'!$D$230,AC51,BD_ini!AC$31:AC$230,$E61)</f>
        <v>0</v>
      </c>
      <c r="AD61" s="303">
        <f>COUNTIFS(BD_ini!$D$31:'BD_ini'!$D$230,AD51,BD_ini!AD$31:AD$230,$E61)</f>
        <v>0</v>
      </c>
      <c r="AE61" s="303">
        <f>COUNTIFS(BD_ini!$D$31:'BD_ini'!$D$230,AE51,BD_ini!AE$31:AE$230,$E61)</f>
        <v>0</v>
      </c>
      <c r="AF61" s="303">
        <f>COUNTIFS(BD_ini!$D$31:'BD_ini'!$D$230,AF51,BD_ini!AF$31:AF$230,$E61)</f>
        <v>0</v>
      </c>
      <c r="AG61" s="303">
        <f>COUNTIFS(BD_ini!$D$31:'BD_ini'!$D$230,AG51,BD_ini!AG$31:AG$230,$E61)</f>
        <v>0</v>
      </c>
      <c r="AH61" s="303">
        <f>COUNTIFS(BD_ini!$D$31:'BD_ini'!$D$230,AH51,BD_ini!AH$31:AH$230,$E61)</f>
        <v>0</v>
      </c>
      <c r="AI61" s="303">
        <f>COUNTIFS(BD_ini!$D$31:'BD_ini'!$D$230,AI51,BD_ini!AI$31:AI$230,$E61)</f>
        <v>0</v>
      </c>
      <c r="AJ61" s="303">
        <f>COUNTIFS(BD_ini!$D$31:'BD_ini'!$D$230,AJ51,BD_ini!AJ$31:AJ$230,$E61)</f>
        <v>0</v>
      </c>
      <c r="AK61" s="303">
        <f>COUNTIFS(BD_ini!$D$31:'BD_ini'!$D$230,AK51,BD_ini!AK$31:AK$230,$E61)</f>
        <v>0</v>
      </c>
      <c r="AL61" s="303">
        <f>COUNTIFS(BD_ini!$D$31:'BD_ini'!$D$230,AL51,BD_ini!AL$31:AL$230,$E61)</f>
        <v>0</v>
      </c>
      <c r="AM61" s="303">
        <f>COUNTIFS(BD_ini!$D$31:'BD_ini'!$D$230,AM51,BD_ini!AM$31:AM$230,$E61)</f>
        <v>0</v>
      </c>
      <c r="AN61" s="303">
        <f>COUNTIFS(BD_ini!$D$31:'BD_ini'!$D$230,AN51,BD_ini!AN$31:AN$230,$E61)</f>
        <v>0</v>
      </c>
      <c r="AO61" s="303">
        <f>COUNTIFS(BD_ini!$D$31:'BD_ini'!$D$230,AO51,BD_ini!AO$31:AO$230,$E61)</f>
        <v>0</v>
      </c>
      <c r="AP61" s="303">
        <f>COUNTIFS(BD_ini!$D$31:'BD_ini'!$D$230,AP51,BD_ini!AP$31:AP$230,$E61)</f>
        <v>0</v>
      </c>
      <c r="AQ61" s="303">
        <f>COUNTIFS(BD_ini!$D$31:'BD_ini'!$D$230,AQ51,BD_ini!AQ$31:AQ$230,$E61)</f>
        <v>0</v>
      </c>
      <c r="AR61" s="303">
        <f>COUNTIFS(BD_ini!$D$31:'BD_ini'!$D$230,AR51,BD_ini!AR$31:AR$230,$E61)</f>
        <v>0</v>
      </c>
      <c r="AS61" s="303">
        <f>COUNTIFS(BD_ini!$D$31:'BD_ini'!$D$230,AS51,BD_ini!AS$31:AS$230,$E61)</f>
        <v>0</v>
      </c>
      <c r="AT61" s="303">
        <f>COUNTIFS(BD_ini!$D$31:'BD_ini'!$D$230,AT51,BD_ini!AT$31:AT$230,$E61)</f>
        <v>0</v>
      </c>
      <c r="AU61" s="303">
        <f>COUNTIFS(BD_ini!$D$31:'BD_ini'!$D$230,AU51,BD_ini!AU$31:AU$230,$E61)</f>
        <v>0</v>
      </c>
      <c r="AV61" s="303">
        <f>COUNTIFS(BD_ini!$D$31:'BD_ini'!$D$230,AV51,BD_ini!AV$31:AV$230,$E61)</f>
        <v>0</v>
      </c>
      <c r="AW61" s="303">
        <f>COUNTIFS(BD_ini!$D$31:'BD_ini'!$D$230,AW51,BD_ini!AW$31:AW$230,$E61)</f>
        <v>0</v>
      </c>
      <c r="AX61" s="303">
        <f>COUNTIFS(BD_ini!$D$31:'BD_ini'!$D$230,AX51,BD_ini!AX$31:AX$230,$E61)</f>
        <v>0</v>
      </c>
      <c r="AY61" s="303">
        <f>COUNTIFS(BD_ini!$D$31:'BD_ini'!$D$230,AY51,BD_ini!AY$31:AY$230,$E61)</f>
        <v>0</v>
      </c>
      <c r="AZ61" s="303">
        <f>COUNTIFS(BD_ini!$D$31:'BD_ini'!$D$230,AZ51,BD_ini!AZ$31:AZ$230,$E61)</f>
        <v>0</v>
      </c>
      <c r="BA61" s="303">
        <f>COUNTIFS(BD_ini!$D$31:'BD_ini'!$D$230,BA51,BD_ini!BA$31:BA$230,$E61)</f>
        <v>0</v>
      </c>
      <c r="BB61" s="303">
        <f>COUNTIFS(BD_ini!$D$31:'BD_ini'!$D$230,BB51,BD_ini!BB$31:BB$230,$E61)</f>
        <v>0</v>
      </c>
      <c r="BC61" s="303">
        <f>COUNTIFS(BD_ini!$D$31:'BD_ini'!$D$230,BC51,BD_ini!BC$31:BC$230,$E61)</f>
        <v>0</v>
      </c>
      <c r="BD61" s="303">
        <f>COUNTIFS(BD_ini!$D$31:'BD_ini'!$D$230,BD51,BD_ini!BD$31:BD$230,$E61)</f>
        <v>0</v>
      </c>
      <c r="BE61" s="303">
        <f>COUNTIFS(BD_ini!$D$31:'BD_ini'!$D$230,BE51,BD_ini!BE$31:BE$230,$E61)</f>
        <v>0</v>
      </c>
      <c r="BF61" s="303">
        <f>COUNTIFS(BD_ini!$D$31:'BD_ini'!$D$230,BF51,BD_ini!BF$31:BF$230,$E61)</f>
        <v>0</v>
      </c>
      <c r="BG61" s="303">
        <f>COUNTIFS(BD_ini!$D$31:'BD_ini'!$D$230,BG51,BD_ini!BG$31:BG$230,$E61)</f>
        <v>0</v>
      </c>
      <c r="BH61" s="303">
        <f>COUNTIFS(BD_ini!$D$31:'BD_ini'!$D$230,BH51,BD_ini!BH$31:BH$230,$E61)</f>
        <v>0</v>
      </c>
      <c r="BI61" s="303">
        <f>COUNTIFS(BD_ini!$D$31:'BD_ini'!$D$230,BI51,BD_ini!BI$31:BI$230,$E61)</f>
        <v>0</v>
      </c>
      <c r="BJ61" s="303">
        <f>COUNTIFS(BD_ini!$D$31:'BD_ini'!$D$230,BJ51,BD_ini!BJ$31:BJ$230,$E61)</f>
        <v>0</v>
      </c>
      <c r="BK61" s="303">
        <f>COUNTIFS(BD_ini!$D$31:'BD_ini'!$D$230,BK51,BD_ini!BK$31:BK$230,$E61)</f>
        <v>0</v>
      </c>
      <c r="BL61" s="303">
        <f>COUNTIFS(BD_ini!$D$31:'BD_ini'!$D$230,BL51,BD_ini!BL$31:BL$230,$E61)</f>
        <v>0</v>
      </c>
      <c r="BM61" s="303">
        <f>COUNTIFS(BD_ini!$D$31:'BD_ini'!$D$230,BM51,BD_ini!BM$31:BM$230,$E61)</f>
        <v>0</v>
      </c>
      <c r="BN61" s="303">
        <f>COUNTIFS(BD_ini!$D$31:'BD_ini'!$D$230,BN51,BD_ini!BN$31:BN$230,$E61)</f>
        <v>0</v>
      </c>
      <c r="BO61" s="303">
        <f>COUNTIFS(BD_ini!$D$31:'BD_ini'!$D$230,BO51,BD_ini!BO$31:BO$230,$E61)</f>
        <v>0</v>
      </c>
      <c r="BP61" s="303">
        <f>COUNTIFS(BD_ini!$D$31:'BD_ini'!$D$230,BP51,BD_ini!BP$31:BP$230,$E61)</f>
        <v>0</v>
      </c>
      <c r="BQ61" s="303">
        <f>COUNTIFS(BD_ini!$D$31:'BD_ini'!$D$230,BQ51,BD_ini!BQ$31:BQ$230,$E61)</f>
        <v>0</v>
      </c>
      <c r="BR61" s="303">
        <f>COUNTIFS(BD_ini!$D$31:'BD_ini'!$D$230,BR51,BD_ini!BR$31:BR$230,$E61)</f>
        <v>0</v>
      </c>
      <c r="BS61" s="303">
        <f>COUNTIFS(BD_ini!$D$31:'BD_ini'!$D$230,BS51,BD_ini!BS$31:BS$230,$E61)</f>
        <v>0</v>
      </c>
      <c r="BT61" s="303">
        <f>COUNTIFS(BD_ini!$D$31:'BD_ini'!$D$230,BT51,BD_ini!BT$31:BT$230,$E61)</f>
        <v>0</v>
      </c>
      <c r="BU61" s="303">
        <f>COUNTIFS(BD_ini!$D$31:'BD_ini'!$D$230,BU51,BD_ini!BU$31:BU$230,$E61)</f>
        <v>0</v>
      </c>
      <c r="BV61" s="303">
        <f>COUNTIFS(BD_ini!$D$31:'BD_ini'!$D$230,BV51,BD_ini!BV$31:BV$230,$E61)</f>
        <v>0</v>
      </c>
      <c r="BW61" s="303">
        <f>COUNTIFS(BD_ini!$D$31:'BD_ini'!$D$230,BW51,BD_ini!BW$31:BW$230,$E61)</f>
        <v>0</v>
      </c>
      <c r="BX61" s="303">
        <f>COUNTIFS(BD_ini!$D$31:'BD_ini'!$D$230,BX51,BD_ini!BX$31:BX$230,$E61)</f>
        <v>0</v>
      </c>
      <c r="BY61" s="303">
        <f>COUNTIFS(BD_ini!$D$31:'BD_ini'!$D$230,BY51,BD_ini!BY$31:BY$230,$E61)</f>
        <v>0</v>
      </c>
      <c r="BZ61" s="303">
        <f>COUNTIFS(BD_ini!$D$31:'BD_ini'!$D$230,BZ51,BD_ini!BZ$31:BZ$230,$E61)</f>
        <v>0</v>
      </c>
      <c r="CA61" s="303">
        <f>COUNTIFS(BD_ini!$D$31:'BD_ini'!$D$230,CA51,BD_ini!CA$31:CA$230,$E61)</f>
        <v>0</v>
      </c>
      <c r="CB61" s="303">
        <f>COUNTIFS(BD_ini!$D$31:'BD_ini'!$D$230,CB51,BD_ini!CB$31:CB$230,$E61)</f>
        <v>0</v>
      </c>
      <c r="CC61" s="303">
        <f>COUNTIFS(BD_ini!$D$31:'BD_ini'!$D$230,CC51,BD_ini!CC$31:CC$230,$E61)</f>
        <v>0</v>
      </c>
      <c r="CD61" s="303">
        <f>COUNTIFS(BD_ini!$D$31:'BD_ini'!$D$230,CD51,BD_ini!CD$31:CD$230,$E61)</f>
        <v>0</v>
      </c>
      <c r="CE61" s="303">
        <f>COUNTIFS(BD_ini!$D$31:'BD_ini'!$D$230,CE51,BD_ini!CE$31:CE$230,$E61)</f>
        <v>0</v>
      </c>
      <c r="CF61" s="303">
        <f>COUNTIFS(BD_ini!$D$31:'BD_ini'!$D$230,CF51,BD_ini!CF$31:CF$230,$E61)</f>
        <v>0</v>
      </c>
      <c r="CG61" s="303">
        <f>COUNTIFS(BD_ini!$D$31:'BD_ini'!$D$230,CG51,BD_ini!CG$31:CG$230,$E61)</f>
        <v>0</v>
      </c>
      <c r="CH61" s="303">
        <f>COUNTIFS(BD_ini!$D$31:'BD_ini'!$D$230,CH51,BD_ini!CH$31:CH$230,$E61)</f>
        <v>0</v>
      </c>
      <c r="CI61" s="303">
        <f>COUNTIFS(BD_ini!$D$31:'BD_ini'!$D$230,CI51,BD_ini!CI$31:CI$230,$E61)</f>
        <v>0</v>
      </c>
      <c r="CJ61" s="303">
        <f>COUNTIFS(BD_ini!$D$31:'BD_ini'!$D$230,CJ51,BD_ini!CJ$31:CJ$230,$E61)</f>
        <v>0</v>
      </c>
      <c r="CK61" s="303">
        <f>COUNTIFS(BD_ini!$D$31:'BD_ini'!$D$230,CK51,BD_ini!CK$31:CK$230,$E61)</f>
        <v>0</v>
      </c>
      <c r="CL61" s="303">
        <f>COUNTIFS(BD_ini!$D$31:'BD_ini'!$D$230,CL51,BD_ini!CL$31:CL$230,$E61)</f>
        <v>0</v>
      </c>
      <c r="CM61" s="303">
        <f>COUNTIFS(BD_ini!$D$31:'BD_ini'!$D$230,CM51,BD_ini!CM$31:CM$230,$E61)</f>
        <v>0</v>
      </c>
      <c r="CN61" s="303">
        <f>COUNTIFS(BD_ini!$D$31:'BD_ini'!$D$230,CN51,BD_ini!CN$31:CN$230,$E61)</f>
        <v>0</v>
      </c>
      <c r="CO61" s="303">
        <f>COUNTIFS(BD_ini!$D$31:'BD_ini'!$D$230,CO51,BD_ini!CO$31:CO$230,$E61)</f>
        <v>0</v>
      </c>
      <c r="CP61" s="303">
        <f>COUNTIFS(BD_ini!$D$31:'BD_ini'!$D$230,CP51,BD_ini!CP$31:CP$230,$E61)</f>
        <v>0</v>
      </c>
      <c r="CQ61" s="303">
        <f>COUNTIFS(BD_ini!$D$31:'BD_ini'!$D$230,CQ51,BD_ini!CQ$31:CQ$230,$E61)</f>
        <v>0</v>
      </c>
      <c r="CR61" s="303">
        <f>COUNTIFS(BD_ini!$D$31:'BD_ini'!$D$230,CR51,BD_ini!CR$31:CR$230,$E61)</f>
        <v>0</v>
      </c>
      <c r="CS61" s="303">
        <f>COUNTIFS(BD_ini!$D$31:'BD_ini'!$D$230,CS51,BD_ini!CS$31:CS$230,$E61)</f>
        <v>0</v>
      </c>
      <c r="CT61" s="303">
        <f>COUNTIFS(BD_ini!$D$31:'BD_ini'!$D$230,CT51,BD_ini!CT$31:CT$230,$E61)</f>
        <v>0</v>
      </c>
      <c r="CU61" s="303">
        <f>COUNTIFS(BD_ini!$D$31:'BD_ini'!$D$230,CU51,BD_ini!CU$31:CU$230,$E61)</f>
        <v>0</v>
      </c>
      <c r="CV61" s="303">
        <f>COUNTIFS(BD_ini!$D$31:'BD_ini'!$D$230,CV51,BD_ini!CV$31:CV$230,$E61)</f>
        <v>0</v>
      </c>
      <c r="CW61" s="303">
        <f>COUNTIFS(BD_ini!$D$31:'BD_ini'!$D$230,CW51,BD_ini!CW$31:CW$230,$E61)</f>
        <v>0</v>
      </c>
      <c r="CX61" s="303">
        <f>COUNTIFS(BD_ini!$D$31:'BD_ini'!$D$230,CX51,BD_ini!CX$31:CX$230,$E61)</f>
        <v>0</v>
      </c>
      <c r="CY61" s="303">
        <f>COUNTIFS(BD_ini!$D$31:'BD_ini'!$D$230,CY51,BD_ini!CY$31:CY$230,$E61)</f>
        <v>0</v>
      </c>
      <c r="CZ61" s="303">
        <f>COUNTIFS(BD_ini!$D$31:'BD_ini'!$D$230,CZ51,BD_ini!CZ$31:CZ$230,$E61)</f>
        <v>0</v>
      </c>
      <c r="DA61" s="303">
        <f>COUNTIFS(BD_ini!$D$31:'BD_ini'!$D$230,DA51,BD_ini!DA$31:DA$230,$E61)</f>
        <v>0</v>
      </c>
      <c r="DB61" s="303">
        <f>COUNTIFS(BD_ini!$D$31:'BD_ini'!$D$230,DB51,BD_ini!DB$31:DB$230,$E61)</f>
        <v>0</v>
      </c>
      <c r="DC61" s="303">
        <f>COUNTIFS(BD_ini!$D$31:'BD_ini'!$D$230,DC51,BD_ini!DC$31:DC$230,$E61)</f>
        <v>0</v>
      </c>
      <c r="DD61" s="225"/>
    </row>
    <row r="62" spans="1:108" s="124" customFormat="1">
      <c r="A62" s="92">
        <v>2032</v>
      </c>
      <c r="B62" s="92"/>
      <c r="C62" s="92"/>
      <c r="D62" s="296" t="s">
        <v>1053</v>
      </c>
      <c r="E62" s="91" t="s">
        <v>1053</v>
      </c>
      <c r="F62" s="91"/>
      <c r="G62" s="93"/>
      <c r="H62" s="303">
        <f>COUNTIFS(BD_ini!$D$31:'BD_ini'!$D$230,H51,BD_ini!H$31:H$230,$E62)</f>
        <v>8</v>
      </c>
      <c r="I62" s="303">
        <f>COUNTIFS(BD_ini!$D$31:'BD_ini'!$D$230,I51,BD_ini!I$31:I$230,$E62)</f>
        <v>6</v>
      </c>
      <c r="J62" s="303">
        <f>COUNTIFS(BD_ini!$D$31:'BD_ini'!$D$230,J51,BD_ini!J$31:J$230,$E62)</f>
        <v>0</v>
      </c>
      <c r="K62" s="303">
        <f>COUNTIFS(BD_ini!$D$31:'BD_ini'!$D$230,K51,BD_ini!K$31:K$230,$E62)</f>
        <v>1</v>
      </c>
      <c r="L62" s="303">
        <f>COUNTIFS(BD_ini!$D$31:'BD_ini'!$D$230,L51,BD_ini!L$31:L$230,$E62)</f>
        <v>18</v>
      </c>
      <c r="M62" s="303">
        <f>COUNTIFS(BD_ini!$D$31:'BD_ini'!$D$230,M51,BD_ini!M$31:M$230,$E62)</f>
        <v>11</v>
      </c>
      <c r="N62" s="303">
        <f>COUNTIFS(BD_ini!$D$31:'BD_ini'!$D$230,N51,BD_ini!N$31:N$230,$E62)</f>
        <v>0</v>
      </c>
      <c r="O62" s="303">
        <f>COUNTIFS(BD_ini!$D$31:'BD_ini'!$D$230,O51,BD_ini!O$31:O$230,$E62)</f>
        <v>2</v>
      </c>
      <c r="P62" s="303">
        <f>COUNTIFS(BD_ini!$D$31:'BD_ini'!$D$230,P51,BD_ini!P$31:P$230,$E62)</f>
        <v>0</v>
      </c>
      <c r="Q62" s="303">
        <f>COUNTIFS(BD_ini!$D$31:'BD_ini'!$D$230,Q51,BD_ini!Q$31:Q$230,$E62)</f>
        <v>4</v>
      </c>
      <c r="R62" s="303">
        <f>COUNTIFS(BD_ini!$D$31:'BD_ini'!$D$230,R51,BD_ini!R$31:R$230,$E62)</f>
        <v>2</v>
      </c>
      <c r="S62" s="303">
        <f>COUNTIFS(BD_ini!$D$31:'BD_ini'!$D$230,S51,BD_ini!S$31:S$230,$E62)</f>
        <v>0</v>
      </c>
      <c r="T62" s="303">
        <f>COUNTIFS(BD_ini!$D$31:'BD_ini'!$D$230,T51,BD_ini!T$31:T$230,$E62)</f>
        <v>1</v>
      </c>
      <c r="U62" s="303">
        <f>COUNTIFS(BD_ini!$D$31:'BD_ini'!$D$230,U51,BD_ini!U$31:U$230,$E62)</f>
        <v>0</v>
      </c>
      <c r="V62" s="303">
        <f>COUNTIFS(BD_ini!$D$31:'BD_ini'!$D$230,V51,BD_ini!V$31:V$230,$E62)</f>
        <v>0</v>
      </c>
      <c r="W62" s="303">
        <f>COUNTIFS(BD_ini!$D$31:'BD_ini'!$D$230,W51,BD_ini!W$31:W$230,$E62)</f>
        <v>1</v>
      </c>
      <c r="X62" s="303">
        <f>COUNTIFS(BD_ini!$D$31:'BD_ini'!$D$230,X51,BD_ini!X$31:X$230,$E62)</f>
        <v>0</v>
      </c>
      <c r="Y62" s="303">
        <f>COUNTIFS(BD_ini!$D$31:'BD_ini'!$D$230,Y51,BD_ini!Y$31:Y$230,$E62)</f>
        <v>0</v>
      </c>
      <c r="Z62" s="303">
        <f>COUNTIFS(BD_ini!$D$31:'BD_ini'!$D$230,Z51,BD_ini!Z$31:Z$230,$E62)</f>
        <v>1</v>
      </c>
      <c r="AA62" s="303">
        <f>COUNTIFS(BD_ini!$D$31:'BD_ini'!$D$230,AA51,BD_ini!AA$31:AA$230,$E62)</f>
        <v>0</v>
      </c>
      <c r="AB62" s="303">
        <f>COUNTIFS(BD_ini!$D$31:'BD_ini'!$D$230,AB51,BD_ini!AB$31:AB$230,$E62)</f>
        <v>0</v>
      </c>
      <c r="AC62" s="303">
        <f>COUNTIFS(BD_ini!$D$31:'BD_ini'!$D$230,AC51,BD_ini!AC$31:AC$230,$E62)</f>
        <v>0</v>
      </c>
      <c r="AD62" s="303">
        <f>COUNTIFS(BD_ini!$D$31:'BD_ini'!$D$230,AD51,BD_ini!AD$31:AD$230,$E62)</f>
        <v>0</v>
      </c>
      <c r="AE62" s="303">
        <f>COUNTIFS(BD_ini!$D$31:'BD_ini'!$D$230,AE51,BD_ini!AE$31:AE$230,$E62)</f>
        <v>0</v>
      </c>
      <c r="AF62" s="303">
        <f>COUNTIFS(BD_ini!$D$31:'BD_ini'!$D$230,AF51,BD_ini!AF$31:AF$230,$E62)</f>
        <v>0</v>
      </c>
      <c r="AG62" s="303">
        <f>COUNTIFS(BD_ini!$D$31:'BD_ini'!$D$230,AG51,BD_ini!AG$31:AG$230,$E62)</f>
        <v>0</v>
      </c>
      <c r="AH62" s="303">
        <f>COUNTIFS(BD_ini!$D$31:'BD_ini'!$D$230,AH51,BD_ini!AH$31:AH$230,$E62)</f>
        <v>0</v>
      </c>
      <c r="AI62" s="303">
        <f>COUNTIFS(BD_ini!$D$31:'BD_ini'!$D$230,AI51,BD_ini!AI$31:AI$230,$E62)</f>
        <v>0</v>
      </c>
      <c r="AJ62" s="303">
        <f>COUNTIFS(BD_ini!$D$31:'BD_ini'!$D$230,AJ51,BD_ini!AJ$31:AJ$230,$E62)</f>
        <v>0</v>
      </c>
      <c r="AK62" s="303">
        <f>COUNTIFS(BD_ini!$D$31:'BD_ini'!$D$230,AK51,BD_ini!AK$31:AK$230,$E62)</f>
        <v>0</v>
      </c>
      <c r="AL62" s="303">
        <f>COUNTIFS(BD_ini!$D$31:'BD_ini'!$D$230,AL51,BD_ini!AL$31:AL$230,$E62)</f>
        <v>0</v>
      </c>
      <c r="AM62" s="303">
        <f>COUNTIFS(BD_ini!$D$31:'BD_ini'!$D$230,AM51,BD_ini!AM$31:AM$230,$E62)</f>
        <v>0</v>
      </c>
      <c r="AN62" s="303">
        <f>COUNTIFS(BD_ini!$D$31:'BD_ini'!$D$230,AN51,BD_ini!AN$31:AN$230,$E62)</f>
        <v>0</v>
      </c>
      <c r="AO62" s="303">
        <f>COUNTIFS(BD_ini!$D$31:'BD_ini'!$D$230,AO51,BD_ini!AO$31:AO$230,$E62)</f>
        <v>0</v>
      </c>
      <c r="AP62" s="303">
        <f>COUNTIFS(BD_ini!$D$31:'BD_ini'!$D$230,AP51,BD_ini!AP$31:AP$230,$E62)</f>
        <v>0</v>
      </c>
      <c r="AQ62" s="303">
        <f>COUNTIFS(BD_ini!$D$31:'BD_ini'!$D$230,AQ51,BD_ini!AQ$31:AQ$230,$E62)</f>
        <v>0</v>
      </c>
      <c r="AR62" s="303">
        <f>COUNTIFS(BD_ini!$D$31:'BD_ini'!$D$230,AR51,BD_ini!AR$31:AR$230,$E62)</f>
        <v>0</v>
      </c>
      <c r="AS62" s="303">
        <f>COUNTIFS(BD_ini!$D$31:'BD_ini'!$D$230,AS51,BD_ini!AS$31:AS$230,$E62)</f>
        <v>0</v>
      </c>
      <c r="AT62" s="303">
        <f>COUNTIFS(BD_ini!$D$31:'BD_ini'!$D$230,AT51,BD_ini!AT$31:AT$230,$E62)</f>
        <v>0</v>
      </c>
      <c r="AU62" s="303">
        <f>COUNTIFS(BD_ini!$D$31:'BD_ini'!$D$230,AU51,BD_ini!AU$31:AU$230,$E62)</f>
        <v>0</v>
      </c>
      <c r="AV62" s="303">
        <f>COUNTIFS(BD_ini!$D$31:'BD_ini'!$D$230,AV51,BD_ini!AV$31:AV$230,$E62)</f>
        <v>0</v>
      </c>
      <c r="AW62" s="303">
        <f>COUNTIFS(BD_ini!$D$31:'BD_ini'!$D$230,AW51,BD_ini!AW$31:AW$230,$E62)</f>
        <v>0</v>
      </c>
      <c r="AX62" s="303">
        <f>COUNTIFS(BD_ini!$D$31:'BD_ini'!$D$230,AX51,BD_ini!AX$31:AX$230,$E62)</f>
        <v>0</v>
      </c>
      <c r="AY62" s="303">
        <f>COUNTIFS(BD_ini!$D$31:'BD_ini'!$D$230,AY51,BD_ini!AY$31:AY$230,$E62)</f>
        <v>0</v>
      </c>
      <c r="AZ62" s="303">
        <f>COUNTIFS(BD_ini!$D$31:'BD_ini'!$D$230,AZ51,BD_ini!AZ$31:AZ$230,$E62)</f>
        <v>0</v>
      </c>
      <c r="BA62" s="303">
        <f>COUNTIFS(BD_ini!$D$31:'BD_ini'!$D$230,BA51,BD_ini!BA$31:BA$230,$E62)</f>
        <v>0</v>
      </c>
      <c r="BB62" s="303">
        <f>COUNTIFS(BD_ini!$D$31:'BD_ini'!$D$230,BB51,BD_ini!BB$31:BB$230,$E62)</f>
        <v>0</v>
      </c>
      <c r="BC62" s="303">
        <f>COUNTIFS(BD_ini!$D$31:'BD_ini'!$D$230,BC51,BD_ini!BC$31:BC$230,$E62)</f>
        <v>0</v>
      </c>
      <c r="BD62" s="303">
        <f>COUNTIFS(BD_ini!$D$31:'BD_ini'!$D$230,BD51,BD_ini!BD$31:BD$230,$E62)</f>
        <v>0</v>
      </c>
      <c r="BE62" s="303">
        <f>COUNTIFS(BD_ini!$D$31:'BD_ini'!$D$230,BE51,BD_ini!BE$31:BE$230,$E62)</f>
        <v>0</v>
      </c>
      <c r="BF62" s="303">
        <f>COUNTIFS(BD_ini!$D$31:'BD_ini'!$D$230,BF51,BD_ini!BF$31:BF$230,$E62)</f>
        <v>0</v>
      </c>
      <c r="BG62" s="303">
        <f>COUNTIFS(BD_ini!$D$31:'BD_ini'!$D$230,BG51,BD_ini!BG$31:BG$230,$E62)</f>
        <v>0</v>
      </c>
      <c r="BH62" s="303">
        <f>COUNTIFS(BD_ini!$D$31:'BD_ini'!$D$230,BH51,BD_ini!BH$31:BH$230,$E62)</f>
        <v>0</v>
      </c>
      <c r="BI62" s="303">
        <f>COUNTIFS(BD_ini!$D$31:'BD_ini'!$D$230,BI51,BD_ini!BI$31:BI$230,$E62)</f>
        <v>0</v>
      </c>
      <c r="BJ62" s="303">
        <f>COUNTIFS(BD_ini!$D$31:'BD_ini'!$D$230,BJ51,BD_ini!BJ$31:BJ$230,$E62)</f>
        <v>0</v>
      </c>
      <c r="BK62" s="303">
        <f>COUNTIFS(BD_ini!$D$31:'BD_ini'!$D$230,BK51,BD_ini!BK$31:BK$230,$E62)</f>
        <v>0</v>
      </c>
      <c r="BL62" s="303">
        <f>COUNTIFS(BD_ini!$D$31:'BD_ini'!$D$230,BL51,BD_ini!BL$31:BL$230,$E62)</f>
        <v>0</v>
      </c>
      <c r="BM62" s="303">
        <f>COUNTIFS(BD_ini!$D$31:'BD_ini'!$D$230,BM51,BD_ini!BM$31:BM$230,$E62)</f>
        <v>0</v>
      </c>
      <c r="BN62" s="303">
        <f>COUNTIFS(BD_ini!$D$31:'BD_ini'!$D$230,BN51,BD_ini!BN$31:BN$230,$E62)</f>
        <v>0</v>
      </c>
      <c r="BO62" s="303">
        <f>COUNTIFS(BD_ini!$D$31:'BD_ini'!$D$230,BO51,BD_ini!BO$31:BO$230,$E62)</f>
        <v>0</v>
      </c>
      <c r="BP62" s="303">
        <f>COUNTIFS(BD_ini!$D$31:'BD_ini'!$D$230,BP51,BD_ini!BP$31:BP$230,$E62)</f>
        <v>0</v>
      </c>
      <c r="BQ62" s="303">
        <f>COUNTIFS(BD_ini!$D$31:'BD_ini'!$D$230,BQ51,BD_ini!BQ$31:BQ$230,$E62)</f>
        <v>0</v>
      </c>
      <c r="BR62" s="303">
        <f>COUNTIFS(BD_ini!$D$31:'BD_ini'!$D$230,BR51,BD_ini!BR$31:BR$230,$E62)</f>
        <v>0</v>
      </c>
      <c r="BS62" s="303">
        <f>COUNTIFS(BD_ini!$D$31:'BD_ini'!$D$230,BS51,BD_ini!BS$31:BS$230,$E62)</f>
        <v>0</v>
      </c>
      <c r="BT62" s="303">
        <f>COUNTIFS(BD_ini!$D$31:'BD_ini'!$D$230,BT51,BD_ini!BT$31:BT$230,$E62)</f>
        <v>0</v>
      </c>
      <c r="BU62" s="303">
        <f>COUNTIFS(BD_ini!$D$31:'BD_ini'!$D$230,BU51,BD_ini!BU$31:BU$230,$E62)</f>
        <v>0</v>
      </c>
      <c r="BV62" s="303">
        <f>COUNTIFS(BD_ini!$D$31:'BD_ini'!$D$230,BV51,BD_ini!BV$31:BV$230,$E62)</f>
        <v>0</v>
      </c>
      <c r="BW62" s="303">
        <f>COUNTIFS(BD_ini!$D$31:'BD_ini'!$D$230,BW51,BD_ini!BW$31:BW$230,$E62)</f>
        <v>0</v>
      </c>
      <c r="BX62" s="303">
        <f>COUNTIFS(BD_ini!$D$31:'BD_ini'!$D$230,BX51,BD_ini!BX$31:BX$230,$E62)</f>
        <v>0</v>
      </c>
      <c r="BY62" s="303">
        <f>COUNTIFS(BD_ini!$D$31:'BD_ini'!$D$230,BY51,BD_ini!BY$31:BY$230,$E62)</f>
        <v>0</v>
      </c>
      <c r="BZ62" s="303">
        <f>COUNTIFS(BD_ini!$D$31:'BD_ini'!$D$230,BZ51,BD_ini!BZ$31:BZ$230,$E62)</f>
        <v>0</v>
      </c>
      <c r="CA62" s="303">
        <f>COUNTIFS(BD_ini!$D$31:'BD_ini'!$D$230,CA51,BD_ini!CA$31:CA$230,$E62)</f>
        <v>0</v>
      </c>
      <c r="CB62" s="303">
        <f>COUNTIFS(BD_ini!$D$31:'BD_ini'!$D$230,CB51,BD_ini!CB$31:CB$230,$E62)</f>
        <v>0</v>
      </c>
      <c r="CC62" s="303">
        <f>COUNTIFS(BD_ini!$D$31:'BD_ini'!$D$230,CC51,BD_ini!CC$31:CC$230,$E62)</f>
        <v>0</v>
      </c>
      <c r="CD62" s="303">
        <f>COUNTIFS(BD_ini!$D$31:'BD_ini'!$D$230,CD51,BD_ini!CD$31:CD$230,$E62)</f>
        <v>0</v>
      </c>
      <c r="CE62" s="303">
        <f>COUNTIFS(BD_ini!$D$31:'BD_ini'!$D$230,CE51,BD_ini!CE$31:CE$230,$E62)</f>
        <v>0</v>
      </c>
      <c r="CF62" s="303">
        <f>COUNTIFS(BD_ini!$D$31:'BD_ini'!$D$230,CF51,BD_ini!CF$31:CF$230,$E62)</f>
        <v>0</v>
      </c>
      <c r="CG62" s="303">
        <f>COUNTIFS(BD_ini!$D$31:'BD_ini'!$D$230,CG51,BD_ini!CG$31:CG$230,$E62)</f>
        <v>0</v>
      </c>
      <c r="CH62" s="303">
        <f>COUNTIFS(BD_ini!$D$31:'BD_ini'!$D$230,CH51,BD_ini!CH$31:CH$230,$E62)</f>
        <v>0</v>
      </c>
      <c r="CI62" s="303">
        <f>COUNTIFS(BD_ini!$D$31:'BD_ini'!$D$230,CI51,BD_ini!CI$31:CI$230,$E62)</f>
        <v>0</v>
      </c>
      <c r="CJ62" s="303">
        <f>COUNTIFS(BD_ini!$D$31:'BD_ini'!$D$230,CJ51,BD_ini!CJ$31:CJ$230,$E62)</f>
        <v>0</v>
      </c>
      <c r="CK62" s="303">
        <f>COUNTIFS(BD_ini!$D$31:'BD_ini'!$D$230,CK51,BD_ini!CK$31:CK$230,$E62)</f>
        <v>0</v>
      </c>
      <c r="CL62" s="303">
        <f>COUNTIFS(BD_ini!$D$31:'BD_ini'!$D$230,CL51,BD_ini!CL$31:CL$230,$E62)</f>
        <v>0</v>
      </c>
      <c r="CM62" s="303">
        <f>COUNTIFS(BD_ini!$D$31:'BD_ini'!$D$230,CM51,BD_ini!CM$31:CM$230,$E62)</f>
        <v>0</v>
      </c>
      <c r="CN62" s="303">
        <f>COUNTIFS(BD_ini!$D$31:'BD_ini'!$D$230,CN51,BD_ini!CN$31:CN$230,$E62)</f>
        <v>0</v>
      </c>
      <c r="CO62" s="303">
        <f>COUNTIFS(BD_ini!$D$31:'BD_ini'!$D$230,CO51,BD_ini!CO$31:CO$230,$E62)</f>
        <v>0</v>
      </c>
      <c r="CP62" s="303">
        <f>COUNTIFS(BD_ini!$D$31:'BD_ini'!$D$230,CP51,BD_ini!CP$31:CP$230,$E62)</f>
        <v>0</v>
      </c>
      <c r="CQ62" s="303">
        <f>COUNTIFS(BD_ini!$D$31:'BD_ini'!$D$230,CQ51,BD_ini!CQ$31:CQ$230,$E62)</f>
        <v>0</v>
      </c>
      <c r="CR62" s="303">
        <f>COUNTIFS(BD_ini!$D$31:'BD_ini'!$D$230,CR51,BD_ini!CR$31:CR$230,$E62)</f>
        <v>0</v>
      </c>
      <c r="CS62" s="303">
        <f>COUNTIFS(BD_ini!$D$31:'BD_ini'!$D$230,CS51,BD_ini!CS$31:CS$230,$E62)</f>
        <v>0</v>
      </c>
      <c r="CT62" s="303">
        <f>COUNTIFS(BD_ini!$D$31:'BD_ini'!$D$230,CT51,BD_ini!CT$31:CT$230,$E62)</f>
        <v>0</v>
      </c>
      <c r="CU62" s="303">
        <f>COUNTIFS(BD_ini!$D$31:'BD_ini'!$D$230,CU51,BD_ini!CU$31:CU$230,$E62)</f>
        <v>0</v>
      </c>
      <c r="CV62" s="303">
        <f>COUNTIFS(BD_ini!$D$31:'BD_ini'!$D$230,CV51,BD_ini!CV$31:CV$230,$E62)</f>
        <v>0</v>
      </c>
      <c r="CW62" s="303">
        <f>COUNTIFS(BD_ini!$D$31:'BD_ini'!$D$230,CW51,BD_ini!CW$31:CW$230,$E62)</f>
        <v>0</v>
      </c>
      <c r="CX62" s="303">
        <f>COUNTIFS(BD_ini!$D$31:'BD_ini'!$D$230,CX51,BD_ini!CX$31:CX$230,$E62)</f>
        <v>0</v>
      </c>
      <c r="CY62" s="303">
        <f>COUNTIFS(BD_ini!$D$31:'BD_ini'!$D$230,CY51,BD_ini!CY$31:CY$230,$E62)</f>
        <v>0</v>
      </c>
      <c r="CZ62" s="303">
        <f>COUNTIFS(BD_ini!$D$31:'BD_ini'!$D$230,CZ51,BD_ini!CZ$31:CZ$230,$E62)</f>
        <v>0</v>
      </c>
      <c r="DA62" s="303">
        <f>COUNTIFS(BD_ini!$D$31:'BD_ini'!$D$230,DA51,BD_ini!DA$31:DA$230,$E62)</f>
        <v>0</v>
      </c>
      <c r="DB62" s="303">
        <f>COUNTIFS(BD_ini!$D$31:'BD_ini'!$D$230,DB51,BD_ini!DB$31:DB$230,$E62)</f>
        <v>0</v>
      </c>
      <c r="DC62" s="303">
        <f>COUNTIFS(BD_ini!$D$31:'BD_ini'!$D$230,DC51,BD_ini!DC$31:DC$230,$E62)</f>
        <v>0</v>
      </c>
      <c r="DD62" s="225"/>
    </row>
    <row r="63" spans="1:108" s="124" customFormat="1">
      <c r="A63" s="92">
        <v>2033</v>
      </c>
      <c r="B63" s="92"/>
      <c r="C63" s="92"/>
      <c r="D63" s="296" t="s">
        <v>1389</v>
      </c>
      <c r="E63" s="91" t="s">
        <v>1389</v>
      </c>
      <c r="F63" s="91"/>
      <c r="G63" s="93"/>
      <c r="H63" s="303">
        <f>COUNTIFS(BD_ini!$D$31:'BD_ini'!$D$230,H51,BD_ini!H$31:H$230,$E63)</f>
        <v>0</v>
      </c>
      <c r="I63" s="303">
        <f>COUNTIFS(BD_ini!$D$31:'BD_ini'!$D$230,I51,BD_ini!I$31:I$230,$E63)</f>
        <v>0</v>
      </c>
      <c r="J63" s="303">
        <f>COUNTIFS(BD_ini!$D$31:'BD_ini'!$D$230,J51,BD_ini!J$31:J$230,$E63)</f>
        <v>0</v>
      </c>
      <c r="K63" s="303">
        <f>COUNTIFS(BD_ini!$D$31:'BD_ini'!$D$230,K51,BD_ini!K$31:K$230,$E63)</f>
        <v>0</v>
      </c>
      <c r="L63" s="303">
        <f>COUNTIFS(BD_ini!$D$31:'BD_ini'!$D$230,L51,BD_ini!L$31:L$230,$E63)</f>
        <v>0</v>
      </c>
      <c r="M63" s="303">
        <f>COUNTIFS(BD_ini!$D$31:'BD_ini'!$D$230,M51,BD_ini!M$31:M$230,$E63)</f>
        <v>0</v>
      </c>
      <c r="N63" s="303">
        <f>COUNTIFS(BD_ini!$D$31:'BD_ini'!$D$230,N51,BD_ini!N$31:N$230,$E63)</f>
        <v>0</v>
      </c>
      <c r="O63" s="303">
        <f>COUNTIFS(BD_ini!$D$31:'BD_ini'!$D$230,O51,BD_ini!O$31:O$230,$E63)</f>
        <v>0</v>
      </c>
      <c r="P63" s="303">
        <f>COUNTIFS(BD_ini!$D$31:'BD_ini'!$D$230,P51,BD_ini!P$31:P$230,$E63)</f>
        <v>0</v>
      </c>
      <c r="Q63" s="303">
        <f>COUNTIFS(BD_ini!$D$31:'BD_ini'!$D$230,Q51,BD_ini!Q$31:Q$230,$E63)</f>
        <v>0</v>
      </c>
      <c r="R63" s="303">
        <f>COUNTIFS(BD_ini!$D$31:'BD_ini'!$D$230,R51,BD_ini!R$31:R$230,$E63)</f>
        <v>0</v>
      </c>
      <c r="S63" s="303">
        <f>COUNTIFS(BD_ini!$D$31:'BD_ini'!$D$230,S51,BD_ini!S$31:S$230,$E63)</f>
        <v>0</v>
      </c>
      <c r="T63" s="303">
        <f>COUNTIFS(BD_ini!$D$31:'BD_ini'!$D$230,T51,BD_ini!T$31:T$230,$E63)</f>
        <v>0</v>
      </c>
      <c r="U63" s="303">
        <f>COUNTIFS(BD_ini!$D$31:'BD_ini'!$D$230,U51,BD_ini!U$31:U$230,$E63)</f>
        <v>0</v>
      </c>
      <c r="V63" s="303">
        <f>COUNTIFS(BD_ini!$D$31:'BD_ini'!$D$230,V51,BD_ini!V$31:V$230,$E63)</f>
        <v>0</v>
      </c>
      <c r="W63" s="303">
        <f>COUNTIFS(BD_ini!$D$31:'BD_ini'!$D$230,W51,BD_ini!W$31:W$230,$E63)</f>
        <v>0</v>
      </c>
      <c r="X63" s="303">
        <f>COUNTIFS(BD_ini!$D$31:'BD_ini'!$D$230,X51,BD_ini!X$31:X$230,$E63)</f>
        <v>0</v>
      </c>
      <c r="Y63" s="303">
        <f>COUNTIFS(BD_ini!$D$31:'BD_ini'!$D$230,Y51,BD_ini!Y$31:Y$230,$E63)</f>
        <v>0</v>
      </c>
      <c r="Z63" s="303">
        <f>COUNTIFS(BD_ini!$D$31:'BD_ini'!$D$230,Z51,BD_ini!Z$31:Z$230,$E63)</f>
        <v>0</v>
      </c>
      <c r="AA63" s="303">
        <f>COUNTIFS(BD_ini!$D$31:'BD_ini'!$D$230,AA51,BD_ini!AA$31:AA$230,$E63)</f>
        <v>0</v>
      </c>
      <c r="AB63" s="303">
        <f>COUNTIFS(BD_ini!$D$31:'BD_ini'!$D$230,AB51,BD_ini!AB$31:AB$230,$E63)</f>
        <v>0</v>
      </c>
      <c r="AC63" s="303">
        <f>COUNTIFS(BD_ini!$D$31:'BD_ini'!$D$230,AC51,BD_ini!AC$31:AC$230,$E63)</f>
        <v>0</v>
      </c>
      <c r="AD63" s="303">
        <f>COUNTIFS(BD_ini!$D$31:'BD_ini'!$D$230,AD51,BD_ini!AD$31:AD$230,$E63)</f>
        <v>0</v>
      </c>
      <c r="AE63" s="303">
        <f>COUNTIFS(BD_ini!$D$31:'BD_ini'!$D$230,AE51,BD_ini!AE$31:AE$230,$E63)</f>
        <v>0</v>
      </c>
      <c r="AF63" s="303">
        <f>COUNTIFS(BD_ini!$D$31:'BD_ini'!$D$230,AF51,BD_ini!AF$31:AF$230,$E63)</f>
        <v>0</v>
      </c>
      <c r="AG63" s="303">
        <f>COUNTIFS(BD_ini!$D$31:'BD_ini'!$D$230,AG51,BD_ini!AG$31:AG$230,$E63)</f>
        <v>0</v>
      </c>
      <c r="AH63" s="303">
        <f>COUNTIFS(BD_ini!$D$31:'BD_ini'!$D$230,AH51,BD_ini!AH$31:AH$230,$E63)</f>
        <v>0</v>
      </c>
      <c r="AI63" s="303">
        <f>COUNTIFS(BD_ini!$D$31:'BD_ini'!$D$230,AI51,BD_ini!AI$31:AI$230,$E63)</f>
        <v>0</v>
      </c>
      <c r="AJ63" s="303">
        <f>COUNTIFS(BD_ini!$D$31:'BD_ini'!$D$230,AJ51,BD_ini!AJ$31:AJ$230,$E63)</f>
        <v>0</v>
      </c>
      <c r="AK63" s="303">
        <f>COUNTIFS(BD_ini!$D$31:'BD_ini'!$D$230,AK51,BD_ini!AK$31:AK$230,$E63)</f>
        <v>0</v>
      </c>
      <c r="AL63" s="303">
        <f>COUNTIFS(BD_ini!$D$31:'BD_ini'!$D$230,AL51,BD_ini!AL$31:AL$230,$E63)</f>
        <v>0</v>
      </c>
      <c r="AM63" s="303">
        <f>COUNTIFS(BD_ini!$D$31:'BD_ini'!$D$230,AM51,BD_ini!AM$31:AM$230,$E63)</f>
        <v>0</v>
      </c>
      <c r="AN63" s="303">
        <f>COUNTIFS(BD_ini!$D$31:'BD_ini'!$D$230,AN51,BD_ini!AN$31:AN$230,$E63)</f>
        <v>0</v>
      </c>
      <c r="AO63" s="303">
        <f>COUNTIFS(BD_ini!$D$31:'BD_ini'!$D$230,AO51,BD_ini!AO$31:AO$230,$E63)</f>
        <v>0</v>
      </c>
      <c r="AP63" s="303">
        <f>COUNTIFS(BD_ini!$D$31:'BD_ini'!$D$230,AP51,BD_ini!AP$31:AP$230,$E63)</f>
        <v>0</v>
      </c>
      <c r="AQ63" s="303">
        <f>COUNTIFS(BD_ini!$D$31:'BD_ini'!$D$230,AQ51,BD_ini!AQ$31:AQ$230,$E63)</f>
        <v>0</v>
      </c>
      <c r="AR63" s="303">
        <f>COUNTIFS(BD_ini!$D$31:'BD_ini'!$D$230,AR51,BD_ini!AR$31:AR$230,$E63)</f>
        <v>0</v>
      </c>
      <c r="AS63" s="303">
        <f>COUNTIFS(BD_ini!$D$31:'BD_ini'!$D$230,AS51,BD_ini!AS$31:AS$230,$E63)</f>
        <v>0</v>
      </c>
      <c r="AT63" s="303">
        <f>COUNTIFS(BD_ini!$D$31:'BD_ini'!$D$230,AT51,BD_ini!AT$31:AT$230,$E63)</f>
        <v>0</v>
      </c>
      <c r="AU63" s="303">
        <f>COUNTIFS(BD_ini!$D$31:'BD_ini'!$D$230,AU51,BD_ini!AU$31:AU$230,$E63)</f>
        <v>0</v>
      </c>
      <c r="AV63" s="303">
        <f>COUNTIFS(BD_ini!$D$31:'BD_ini'!$D$230,AV51,BD_ini!AV$31:AV$230,$E63)</f>
        <v>0</v>
      </c>
      <c r="AW63" s="303">
        <f>COUNTIFS(BD_ini!$D$31:'BD_ini'!$D$230,AW51,BD_ini!AW$31:AW$230,$E63)</f>
        <v>0</v>
      </c>
      <c r="AX63" s="303">
        <f>COUNTIFS(BD_ini!$D$31:'BD_ini'!$D$230,AX51,BD_ini!AX$31:AX$230,$E63)</f>
        <v>0</v>
      </c>
      <c r="AY63" s="303">
        <f>COUNTIFS(BD_ini!$D$31:'BD_ini'!$D$230,AY51,BD_ini!AY$31:AY$230,$E63)</f>
        <v>0</v>
      </c>
      <c r="AZ63" s="303">
        <f>COUNTIFS(BD_ini!$D$31:'BD_ini'!$D$230,AZ51,BD_ini!AZ$31:AZ$230,$E63)</f>
        <v>0</v>
      </c>
      <c r="BA63" s="303">
        <f>COUNTIFS(BD_ini!$D$31:'BD_ini'!$D$230,BA51,BD_ini!BA$31:BA$230,$E63)</f>
        <v>0</v>
      </c>
      <c r="BB63" s="303">
        <f>COUNTIFS(BD_ini!$D$31:'BD_ini'!$D$230,BB51,BD_ini!BB$31:BB$230,$E63)</f>
        <v>0</v>
      </c>
      <c r="BC63" s="303">
        <f>COUNTIFS(BD_ini!$D$31:'BD_ini'!$D$230,BC51,BD_ini!BC$31:BC$230,$E63)</f>
        <v>0</v>
      </c>
      <c r="BD63" s="303">
        <f>COUNTIFS(BD_ini!$D$31:'BD_ini'!$D$230,BD51,BD_ini!BD$31:BD$230,$E63)</f>
        <v>0</v>
      </c>
      <c r="BE63" s="303">
        <f>COUNTIFS(BD_ini!$D$31:'BD_ini'!$D$230,BE51,BD_ini!BE$31:BE$230,$E63)</f>
        <v>0</v>
      </c>
      <c r="BF63" s="303">
        <f>COUNTIFS(BD_ini!$D$31:'BD_ini'!$D$230,BF51,BD_ini!BF$31:BF$230,$E63)</f>
        <v>0</v>
      </c>
      <c r="BG63" s="303">
        <f>COUNTIFS(BD_ini!$D$31:'BD_ini'!$D$230,BG51,BD_ini!BG$31:BG$230,$E63)</f>
        <v>0</v>
      </c>
      <c r="BH63" s="303">
        <f>COUNTIFS(BD_ini!$D$31:'BD_ini'!$D$230,BH51,BD_ini!BH$31:BH$230,$E63)</f>
        <v>0</v>
      </c>
      <c r="BI63" s="303">
        <f>COUNTIFS(BD_ini!$D$31:'BD_ini'!$D$230,BI51,BD_ini!BI$31:BI$230,$E63)</f>
        <v>0</v>
      </c>
      <c r="BJ63" s="303">
        <f>COUNTIFS(BD_ini!$D$31:'BD_ini'!$D$230,BJ51,BD_ini!BJ$31:BJ$230,$E63)</f>
        <v>0</v>
      </c>
      <c r="BK63" s="303">
        <f>COUNTIFS(BD_ini!$D$31:'BD_ini'!$D$230,BK51,BD_ini!BK$31:BK$230,$E63)</f>
        <v>0</v>
      </c>
      <c r="BL63" s="303">
        <f>COUNTIFS(BD_ini!$D$31:'BD_ini'!$D$230,BL51,BD_ini!BL$31:BL$230,$E63)</f>
        <v>0</v>
      </c>
      <c r="BM63" s="303">
        <f>COUNTIFS(BD_ini!$D$31:'BD_ini'!$D$230,BM51,BD_ini!BM$31:BM$230,$E63)</f>
        <v>0</v>
      </c>
      <c r="BN63" s="303">
        <f>COUNTIFS(BD_ini!$D$31:'BD_ini'!$D$230,BN51,BD_ini!BN$31:BN$230,$E63)</f>
        <v>0</v>
      </c>
      <c r="BO63" s="303">
        <f>COUNTIFS(BD_ini!$D$31:'BD_ini'!$D$230,BO51,BD_ini!BO$31:BO$230,$E63)</f>
        <v>0</v>
      </c>
      <c r="BP63" s="303">
        <f>COUNTIFS(BD_ini!$D$31:'BD_ini'!$D$230,BP51,BD_ini!BP$31:BP$230,$E63)</f>
        <v>0</v>
      </c>
      <c r="BQ63" s="303">
        <f>COUNTIFS(BD_ini!$D$31:'BD_ini'!$D$230,BQ51,BD_ini!BQ$31:BQ$230,$E63)</f>
        <v>0</v>
      </c>
      <c r="BR63" s="303">
        <f>COUNTIFS(BD_ini!$D$31:'BD_ini'!$D$230,BR51,BD_ini!BR$31:BR$230,$E63)</f>
        <v>0</v>
      </c>
      <c r="BS63" s="303">
        <f>COUNTIFS(BD_ini!$D$31:'BD_ini'!$D$230,BS51,BD_ini!BS$31:BS$230,$E63)</f>
        <v>0</v>
      </c>
      <c r="BT63" s="303">
        <f>COUNTIFS(BD_ini!$D$31:'BD_ini'!$D$230,BT51,BD_ini!BT$31:BT$230,$E63)</f>
        <v>0</v>
      </c>
      <c r="BU63" s="303">
        <f>COUNTIFS(BD_ini!$D$31:'BD_ini'!$D$230,BU51,BD_ini!BU$31:BU$230,$E63)</f>
        <v>0</v>
      </c>
      <c r="BV63" s="303">
        <f>COUNTIFS(BD_ini!$D$31:'BD_ini'!$D$230,BV51,BD_ini!BV$31:BV$230,$E63)</f>
        <v>0</v>
      </c>
      <c r="BW63" s="303">
        <f>COUNTIFS(BD_ini!$D$31:'BD_ini'!$D$230,BW51,BD_ini!BW$31:BW$230,$E63)</f>
        <v>0</v>
      </c>
      <c r="BX63" s="303">
        <f>COUNTIFS(BD_ini!$D$31:'BD_ini'!$D$230,BX51,BD_ini!BX$31:BX$230,$E63)</f>
        <v>0</v>
      </c>
      <c r="BY63" s="303">
        <f>COUNTIFS(BD_ini!$D$31:'BD_ini'!$D$230,BY51,BD_ini!BY$31:BY$230,$E63)</f>
        <v>0</v>
      </c>
      <c r="BZ63" s="303">
        <f>COUNTIFS(BD_ini!$D$31:'BD_ini'!$D$230,BZ51,BD_ini!BZ$31:BZ$230,$E63)</f>
        <v>0</v>
      </c>
      <c r="CA63" s="303">
        <f>COUNTIFS(BD_ini!$D$31:'BD_ini'!$D$230,CA51,BD_ini!CA$31:CA$230,$E63)</f>
        <v>0</v>
      </c>
      <c r="CB63" s="303">
        <f>COUNTIFS(BD_ini!$D$31:'BD_ini'!$D$230,CB51,BD_ini!CB$31:CB$230,$E63)</f>
        <v>0</v>
      </c>
      <c r="CC63" s="303">
        <f>COUNTIFS(BD_ini!$D$31:'BD_ini'!$D$230,CC51,BD_ini!CC$31:CC$230,$E63)</f>
        <v>0</v>
      </c>
      <c r="CD63" s="303">
        <f>COUNTIFS(BD_ini!$D$31:'BD_ini'!$D$230,CD51,BD_ini!CD$31:CD$230,$E63)</f>
        <v>0</v>
      </c>
      <c r="CE63" s="303">
        <f>COUNTIFS(BD_ini!$D$31:'BD_ini'!$D$230,CE51,BD_ini!CE$31:CE$230,$E63)</f>
        <v>0</v>
      </c>
      <c r="CF63" s="303">
        <f>COUNTIFS(BD_ini!$D$31:'BD_ini'!$D$230,CF51,BD_ini!CF$31:CF$230,$E63)</f>
        <v>0</v>
      </c>
      <c r="CG63" s="303">
        <f>COUNTIFS(BD_ini!$D$31:'BD_ini'!$D$230,CG51,BD_ini!CG$31:CG$230,$E63)</f>
        <v>0</v>
      </c>
      <c r="CH63" s="303">
        <f>COUNTIFS(BD_ini!$D$31:'BD_ini'!$D$230,CH51,BD_ini!CH$31:CH$230,$E63)</f>
        <v>0</v>
      </c>
      <c r="CI63" s="303">
        <f>COUNTIFS(BD_ini!$D$31:'BD_ini'!$D$230,CI51,BD_ini!CI$31:CI$230,$E63)</f>
        <v>0</v>
      </c>
      <c r="CJ63" s="303">
        <f>COUNTIFS(BD_ini!$D$31:'BD_ini'!$D$230,CJ51,BD_ini!CJ$31:CJ$230,$E63)</f>
        <v>0</v>
      </c>
      <c r="CK63" s="303">
        <f>COUNTIFS(BD_ini!$D$31:'BD_ini'!$D$230,CK51,BD_ini!CK$31:CK$230,$E63)</f>
        <v>0</v>
      </c>
      <c r="CL63" s="303">
        <f>COUNTIFS(BD_ini!$D$31:'BD_ini'!$D$230,CL51,BD_ini!CL$31:CL$230,$E63)</f>
        <v>0</v>
      </c>
      <c r="CM63" s="303">
        <f>COUNTIFS(BD_ini!$D$31:'BD_ini'!$D$230,CM51,BD_ini!CM$31:CM$230,$E63)</f>
        <v>0</v>
      </c>
      <c r="CN63" s="303">
        <f>COUNTIFS(BD_ini!$D$31:'BD_ini'!$D$230,CN51,BD_ini!CN$31:CN$230,$E63)</f>
        <v>0</v>
      </c>
      <c r="CO63" s="303">
        <f>COUNTIFS(BD_ini!$D$31:'BD_ini'!$D$230,CO51,BD_ini!CO$31:CO$230,$E63)</f>
        <v>0</v>
      </c>
      <c r="CP63" s="303">
        <f>COUNTIFS(BD_ini!$D$31:'BD_ini'!$D$230,CP51,BD_ini!CP$31:CP$230,$E63)</f>
        <v>0</v>
      </c>
      <c r="CQ63" s="303">
        <f>COUNTIFS(BD_ini!$D$31:'BD_ini'!$D$230,CQ51,BD_ini!CQ$31:CQ$230,$E63)</f>
        <v>0</v>
      </c>
      <c r="CR63" s="303">
        <f>COUNTIFS(BD_ini!$D$31:'BD_ini'!$D$230,CR51,BD_ini!CR$31:CR$230,$E63)</f>
        <v>0</v>
      </c>
      <c r="CS63" s="303">
        <f>COUNTIFS(BD_ini!$D$31:'BD_ini'!$D$230,CS51,BD_ini!CS$31:CS$230,$E63)</f>
        <v>0</v>
      </c>
      <c r="CT63" s="303">
        <f>COUNTIFS(BD_ini!$D$31:'BD_ini'!$D$230,CT51,BD_ini!CT$31:CT$230,$E63)</f>
        <v>0</v>
      </c>
      <c r="CU63" s="303">
        <f>COUNTIFS(BD_ini!$D$31:'BD_ini'!$D$230,CU51,BD_ini!CU$31:CU$230,$E63)</f>
        <v>0</v>
      </c>
      <c r="CV63" s="303">
        <f>COUNTIFS(BD_ini!$D$31:'BD_ini'!$D$230,CV51,BD_ini!CV$31:CV$230,$E63)</f>
        <v>0</v>
      </c>
      <c r="CW63" s="303">
        <f>COUNTIFS(BD_ini!$D$31:'BD_ini'!$D$230,CW51,BD_ini!CW$31:CW$230,$E63)</f>
        <v>0</v>
      </c>
      <c r="CX63" s="303">
        <f>COUNTIFS(BD_ini!$D$31:'BD_ini'!$D$230,CX51,BD_ini!CX$31:CX$230,$E63)</f>
        <v>0</v>
      </c>
      <c r="CY63" s="303">
        <f>COUNTIFS(BD_ini!$D$31:'BD_ini'!$D$230,CY51,BD_ini!CY$31:CY$230,$E63)</f>
        <v>0</v>
      </c>
      <c r="CZ63" s="303">
        <f>COUNTIFS(BD_ini!$D$31:'BD_ini'!$D$230,CZ51,BD_ini!CZ$31:CZ$230,$E63)</f>
        <v>0</v>
      </c>
      <c r="DA63" s="303">
        <f>COUNTIFS(BD_ini!$D$31:'BD_ini'!$D$230,DA51,BD_ini!DA$31:DA$230,$E63)</f>
        <v>0</v>
      </c>
      <c r="DB63" s="303">
        <f>COUNTIFS(BD_ini!$D$31:'BD_ini'!$D$230,DB51,BD_ini!DB$31:DB$230,$E63)</f>
        <v>0</v>
      </c>
      <c r="DC63" s="303">
        <f>COUNTIFS(BD_ini!$D$31:'BD_ini'!$D$230,DC51,BD_ini!DC$31:DC$230,$E63)</f>
        <v>0</v>
      </c>
      <c r="DD63" s="225"/>
    </row>
    <row r="64" spans="1:108" s="124" customFormat="1">
      <c r="A64" s="92">
        <v>2034</v>
      </c>
      <c r="B64" s="92"/>
      <c r="C64" s="92"/>
      <c r="D64" s="296" t="s">
        <v>1445</v>
      </c>
      <c r="E64" s="91" t="s">
        <v>1445</v>
      </c>
      <c r="F64" s="91"/>
      <c r="G64" s="93"/>
      <c r="H64" s="303">
        <f>COUNTIFS(BD_ini!$D$31:'BD_ini'!$D$230,H51,BD_ini!H$31:H$230,$E64)</f>
        <v>0</v>
      </c>
      <c r="I64" s="303">
        <f>COUNTIFS(BD_ini!$D$31:'BD_ini'!$D$230,I51,BD_ini!I$31:I$230,$E64)</f>
        <v>0</v>
      </c>
      <c r="J64" s="303">
        <f>COUNTIFS(BD_ini!$D$31:'BD_ini'!$D$230,J51,BD_ini!J$31:J$230,$E64)</f>
        <v>0</v>
      </c>
      <c r="K64" s="303">
        <f>COUNTIFS(BD_ini!$D$31:'BD_ini'!$D$230,K51,BD_ini!K$31:K$230,$E64)</f>
        <v>0</v>
      </c>
      <c r="L64" s="303">
        <f>COUNTIFS(BD_ini!$D$31:'BD_ini'!$D$230,L51,BD_ini!L$31:L$230,$E64)</f>
        <v>2</v>
      </c>
      <c r="M64" s="303">
        <f>COUNTIFS(BD_ini!$D$31:'BD_ini'!$D$230,M51,BD_ini!M$31:M$230,$E64)</f>
        <v>0</v>
      </c>
      <c r="N64" s="303">
        <f>COUNTIFS(BD_ini!$D$31:'BD_ini'!$D$230,N51,BD_ini!N$31:N$230,$E64)</f>
        <v>0</v>
      </c>
      <c r="O64" s="303">
        <f>COUNTIFS(BD_ini!$D$31:'BD_ini'!$D$230,O51,BD_ini!O$31:O$230,$E64)</f>
        <v>0</v>
      </c>
      <c r="P64" s="303">
        <f>COUNTIFS(BD_ini!$D$31:'BD_ini'!$D$230,P51,BD_ini!P$31:P$230,$E64)</f>
        <v>1</v>
      </c>
      <c r="Q64" s="303">
        <f>COUNTIFS(BD_ini!$D$31:'BD_ini'!$D$230,Q51,BD_ini!Q$31:Q$230,$E64)</f>
        <v>0</v>
      </c>
      <c r="R64" s="303">
        <f>COUNTIFS(BD_ini!$D$31:'BD_ini'!$D$230,R51,BD_ini!R$31:R$230,$E64)</f>
        <v>0</v>
      </c>
      <c r="S64" s="303">
        <f>COUNTIFS(BD_ini!$D$31:'BD_ini'!$D$230,S51,BD_ini!S$31:S$230,$E64)</f>
        <v>0</v>
      </c>
      <c r="T64" s="303">
        <f>COUNTIFS(BD_ini!$D$31:'BD_ini'!$D$230,T51,BD_ini!T$31:T$230,$E64)</f>
        <v>0</v>
      </c>
      <c r="U64" s="303">
        <f>COUNTIFS(BD_ini!$D$31:'BD_ini'!$D$230,U51,BD_ini!U$31:U$230,$E64)</f>
        <v>0</v>
      </c>
      <c r="V64" s="303">
        <f>COUNTIFS(BD_ini!$D$31:'BD_ini'!$D$230,V51,BD_ini!V$31:V$230,$E64)</f>
        <v>0</v>
      </c>
      <c r="W64" s="303">
        <f>COUNTIFS(BD_ini!$D$31:'BD_ini'!$D$230,W51,BD_ini!W$31:W$230,$E64)</f>
        <v>0</v>
      </c>
      <c r="X64" s="303">
        <f>COUNTIFS(BD_ini!$D$31:'BD_ini'!$D$230,X51,BD_ini!X$31:X$230,$E64)</f>
        <v>0</v>
      </c>
      <c r="Y64" s="303">
        <f>COUNTIFS(BD_ini!$D$31:'BD_ini'!$D$230,Y51,BD_ini!Y$31:Y$230,$E64)</f>
        <v>0</v>
      </c>
      <c r="Z64" s="303">
        <f>COUNTIFS(BD_ini!$D$31:'BD_ini'!$D$230,Z51,BD_ini!Z$31:Z$230,$E64)</f>
        <v>0</v>
      </c>
      <c r="AA64" s="303">
        <f>COUNTIFS(BD_ini!$D$31:'BD_ini'!$D$230,AA51,BD_ini!AA$31:AA$230,$E64)</f>
        <v>0</v>
      </c>
      <c r="AB64" s="303">
        <f>COUNTIFS(BD_ini!$D$31:'BD_ini'!$D$230,AB51,BD_ini!AB$31:AB$230,$E64)</f>
        <v>0</v>
      </c>
      <c r="AC64" s="303">
        <f>COUNTIFS(BD_ini!$D$31:'BD_ini'!$D$230,AC51,BD_ini!AC$31:AC$230,$E64)</f>
        <v>0</v>
      </c>
      <c r="AD64" s="303">
        <f>COUNTIFS(BD_ini!$D$31:'BD_ini'!$D$230,AD51,BD_ini!AD$31:AD$230,$E64)</f>
        <v>0</v>
      </c>
      <c r="AE64" s="303">
        <f>COUNTIFS(BD_ini!$D$31:'BD_ini'!$D$230,AE51,BD_ini!AE$31:AE$230,$E64)</f>
        <v>0</v>
      </c>
      <c r="AF64" s="303">
        <f>COUNTIFS(BD_ini!$D$31:'BD_ini'!$D$230,AF51,BD_ini!AF$31:AF$230,$E64)</f>
        <v>0</v>
      </c>
      <c r="AG64" s="303">
        <f>COUNTIFS(BD_ini!$D$31:'BD_ini'!$D$230,AG51,BD_ini!AG$31:AG$230,$E64)</f>
        <v>0</v>
      </c>
      <c r="AH64" s="303">
        <f>COUNTIFS(BD_ini!$D$31:'BD_ini'!$D$230,AH51,BD_ini!AH$31:AH$230,$E64)</f>
        <v>0</v>
      </c>
      <c r="AI64" s="303">
        <f>COUNTIFS(BD_ini!$D$31:'BD_ini'!$D$230,AI51,BD_ini!AI$31:AI$230,$E64)</f>
        <v>0</v>
      </c>
      <c r="AJ64" s="303">
        <f>COUNTIFS(BD_ini!$D$31:'BD_ini'!$D$230,AJ51,BD_ini!AJ$31:AJ$230,$E64)</f>
        <v>0</v>
      </c>
      <c r="AK64" s="303">
        <f>COUNTIFS(BD_ini!$D$31:'BD_ini'!$D$230,AK51,BD_ini!AK$31:AK$230,$E64)</f>
        <v>0</v>
      </c>
      <c r="AL64" s="303">
        <f>COUNTIFS(BD_ini!$D$31:'BD_ini'!$D$230,AL51,BD_ini!AL$31:AL$230,$E64)</f>
        <v>0</v>
      </c>
      <c r="AM64" s="303">
        <f>COUNTIFS(BD_ini!$D$31:'BD_ini'!$D$230,AM51,BD_ini!AM$31:AM$230,$E64)</f>
        <v>0</v>
      </c>
      <c r="AN64" s="303">
        <f>COUNTIFS(BD_ini!$D$31:'BD_ini'!$D$230,AN51,BD_ini!AN$31:AN$230,$E64)</f>
        <v>0</v>
      </c>
      <c r="AO64" s="303">
        <f>COUNTIFS(BD_ini!$D$31:'BD_ini'!$D$230,AO51,BD_ini!AO$31:AO$230,$E64)</f>
        <v>0</v>
      </c>
      <c r="AP64" s="303">
        <f>COUNTIFS(BD_ini!$D$31:'BD_ini'!$D$230,AP51,BD_ini!AP$31:AP$230,$E64)</f>
        <v>0</v>
      </c>
      <c r="AQ64" s="303">
        <f>COUNTIFS(BD_ini!$D$31:'BD_ini'!$D$230,AQ51,BD_ini!AQ$31:AQ$230,$E64)</f>
        <v>0</v>
      </c>
      <c r="AR64" s="303">
        <f>COUNTIFS(BD_ini!$D$31:'BD_ini'!$D$230,AR51,BD_ini!AR$31:AR$230,$E64)</f>
        <v>0</v>
      </c>
      <c r="AS64" s="303">
        <f>COUNTIFS(BD_ini!$D$31:'BD_ini'!$D$230,AS51,BD_ini!AS$31:AS$230,$E64)</f>
        <v>0</v>
      </c>
      <c r="AT64" s="303">
        <f>COUNTIFS(BD_ini!$D$31:'BD_ini'!$D$230,AT51,BD_ini!AT$31:AT$230,$E64)</f>
        <v>0</v>
      </c>
      <c r="AU64" s="303">
        <f>COUNTIFS(BD_ini!$D$31:'BD_ini'!$D$230,AU51,BD_ini!AU$31:AU$230,$E64)</f>
        <v>0</v>
      </c>
      <c r="AV64" s="303">
        <f>COUNTIFS(BD_ini!$D$31:'BD_ini'!$D$230,AV51,BD_ini!AV$31:AV$230,$E64)</f>
        <v>0</v>
      </c>
      <c r="AW64" s="303">
        <f>COUNTIFS(BD_ini!$D$31:'BD_ini'!$D$230,AW51,BD_ini!AW$31:AW$230,$E64)</f>
        <v>0</v>
      </c>
      <c r="AX64" s="303">
        <f>COUNTIFS(BD_ini!$D$31:'BD_ini'!$D$230,AX51,BD_ini!AX$31:AX$230,$E64)</f>
        <v>0</v>
      </c>
      <c r="AY64" s="303">
        <f>COUNTIFS(BD_ini!$D$31:'BD_ini'!$D$230,AY51,BD_ini!AY$31:AY$230,$E64)</f>
        <v>0</v>
      </c>
      <c r="AZ64" s="303">
        <f>COUNTIFS(BD_ini!$D$31:'BD_ini'!$D$230,AZ51,BD_ini!AZ$31:AZ$230,$E64)</f>
        <v>0</v>
      </c>
      <c r="BA64" s="303">
        <f>COUNTIFS(BD_ini!$D$31:'BD_ini'!$D$230,BA51,BD_ini!BA$31:BA$230,$E64)</f>
        <v>0</v>
      </c>
      <c r="BB64" s="303">
        <f>COUNTIFS(BD_ini!$D$31:'BD_ini'!$D$230,BB51,BD_ini!BB$31:BB$230,$E64)</f>
        <v>0</v>
      </c>
      <c r="BC64" s="303">
        <f>COUNTIFS(BD_ini!$D$31:'BD_ini'!$D$230,BC51,BD_ini!BC$31:BC$230,$E64)</f>
        <v>0</v>
      </c>
      <c r="BD64" s="303">
        <f>COUNTIFS(BD_ini!$D$31:'BD_ini'!$D$230,BD51,BD_ini!BD$31:BD$230,$E64)</f>
        <v>0</v>
      </c>
      <c r="BE64" s="303">
        <f>COUNTIFS(BD_ini!$D$31:'BD_ini'!$D$230,BE51,BD_ini!BE$31:BE$230,$E64)</f>
        <v>0</v>
      </c>
      <c r="BF64" s="303">
        <f>COUNTIFS(BD_ini!$D$31:'BD_ini'!$D$230,BF51,BD_ini!BF$31:BF$230,$E64)</f>
        <v>0</v>
      </c>
      <c r="BG64" s="303">
        <f>COUNTIFS(BD_ini!$D$31:'BD_ini'!$D$230,BG51,BD_ini!BG$31:BG$230,$E64)</f>
        <v>0</v>
      </c>
      <c r="BH64" s="303">
        <f>COUNTIFS(BD_ini!$D$31:'BD_ini'!$D$230,BH51,BD_ini!BH$31:BH$230,$E64)</f>
        <v>0</v>
      </c>
      <c r="BI64" s="303">
        <f>COUNTIFS(BD_ini!$D$31:'BD_ini'!$D$230,BI51,BD_ini!BI$31:BI$230,$E64)</f>
        <v>0</v>
      </c>
      <c r="BJ64" s="303">
        <f>COUNTIFS(BD_ini!$D$31:'BD_ini'!$D$230,BJ51,BD_ini!BJ$31:BJ$230,$E64)</f>
        <v>0</v>
      </c>
      <c r="BK64" s="303">
        <f>COUNTIFS(BD_ini!$D$31:'BD_ini'!$D$230,BK51,BD_ini!BK$31:BK$230,$E64)</f>
        <v>0</v>
      </c>
      <c r="BL64" s="303">
        <f>COUNTIFS(BD_ini!$D$31:'BD_ini'!$D$230,BL51,BD_ini!BL$31:BL$230,$E64)</f>
        <v>0</v>
      </c>
      <c r="BM64" s="303">
        <f>COUNTIFS(BD_ini!$D$31:'BD_ini'!$D$230,BM51,BD_ini!BM$31:BM$230,$E64)</f>
        <v>0</v>
      </c>
      <c r="BN64" s="303">
        <f>COUNTIFS(BD_ini!$D$31:'BD_ini'!$D$230,BN51,BD_ini!BN$31:BN$230,$E64)</f>
        <v>0</v>
      </c>
      <c r="BO64" s="303">
        <f>COUNTIFS(BD_ini!$D$31:'BD_ini'!$D$230,BO51,BD_ini!BO$31:BO$230,$E64)</f>
        <v>0</v>
      </c>
      <c r="BP64" s="303">
        <f>COUNTIFS(BD_ini!$D$31:'BD_ini'!$D$230,BP51,BD_ini!BP$31:BP$230,$E64)</f>
        <v>0</v>
      </c>
      <c r="BQ64" s="303">
        <f>COUNTIFS(BD_ini!$D$31:'BD_ini'!$D$230,BQ51,BD_ini!BQ$31:BQ$230,$E64)</f>
        <v>0</v>
      </c>
      <c r="BR64" s="303">
        <f>COUNTIFS(BD_ini!$D$31:'BD_ini'!$D$230,BR51,BD_ini!BR$31:BR$230,$E64)</f>
        <v>0</v>
      </c>
      <c r="BS64" s="303">
        <f>COUNTIFS(BD_ini!$D$31:'BD_ini'!$D$230,BS51,BD_ini!BS$31:BS$230,$E64)</f>
        <v>0</v>
      </c>
      <c r="BT64" s="303">
        <f>COUNTIFS(BD_ini!$D$31:'BD_ini'!$D$230,BT51,BD_ini!BT$31:BT$230,$E64)</f>
        <v>0</v>
      </c>
      <c r="BU64" s="303">
        <f>COUNTIFS(BD_ini!$D$31:'BD_ini'!$D$230,BU51,BD_ini!BU$31:BU$230,$E64)</f>
        <v>0</v>
      </c>
      <c r="BV64" s="303">
        <f>COUNTIFS(BD_ini!$D$31:'BD_ini'!$D$230,BV51,BD_ini!BV$31:BV$230,$E64)</f>
        <v>0</v>
      </c>
      <c r="BW64" s="303">
        <f>COUNTIFS(BD_ini!$D$31:'BD_ini'!$D$230,BW51,BD_ini!BW$31:BW$230,$E64)</f>
        <v>0</v>
      </c>
      <c r="BX64" s="303">
        <f>COUNTIFS(BD_ini!$D$31:'BD_ini'!$D$230,BX51,BD_ini!BX$31:BX$230,$E64)</f>
        <v>0</v>
      </c>
      <c r="BY64" s="303">
        <f>COUNTIFS(BD_ini!$D$31:'BD_ini'!$D$230,BY51,BD_ini!BY$31:BY$230,$E64)</f>
        <v>0</v>
      </c>
      <c r="BZ64" s="303">
        <f>COUNTIFS(BD_ini!$D$31:'BD_ini'!$D$230,BZ51,BD_ini!BZ$31:BZ$230,$E64)</f>
        <v>0</v>
      </c>
      <c r="CA64" s="303">
        <f>COUNTIFS(BD_ini!$D$31:'BD_ini'!$D$230,CA51,BD_ini!CA$31:CA$230,$E64)</f>
        <v>0</v>
      </c>
      <c r="CB64" s="303">
        <f>COUNTIFS(BD_ini!$D$31:'BD_ini'!$D$230,CB51,BD_ini!CB$31:CB$230,$E64)</f>
        <v>0</v>
      </c>
      <c r="CC64" s="303">
        <f>COUNTIFS(BD_ini!$D$31:'BD_ini'!$D$230,CC51,BD_ini!CC$31:CC$230,$E64)</f>
        <v>0</v>
      </c>
      <c r="CD64" s="303">
        <f>COUNTIFS(BD_ini!$D$31:'BD_ini'!$D$230,CD51,BD_ini!CD$31:CD$230,$E64)</f>
        <v>0</v>
      </c>
      <c r="CE64" s="303">
        <f>COUNTIFS(BD_ini!$D$31:'BD_ini'!$D$230,CE51,BD_ini!CE$31:CE$230,$E64)</f>
        <v>0</v>
      </c>
      <c r="CF64" s="303">
        <f>COUNTIFS(BD_ini!$D$31:'BD_ini'!$D$230,CF51,BD_ini!CF$31:CF$230,$E64)</f>
        <v>0</v>
      </c>
      <c r="CG64" s="303">
        <f>COUNTIFS(BD_ini!$D$31:'BD_ini'!$D$230,CG51,BD_ini!CG$31:CG$230,$E64)</f>
        <v>0</v>
      </c>
      <c r="CH64" s="303">
        <f>COUNTIFS(BD_ini!$D$31:'BD_ini'!$D$230,CH51,BD_ini!CH$31:CH$230,$E64)</f>
        <v>0</v>
      </c>
      <c r="CI64" s="303">
        <f>COUNTIFS(BD_ini!$D$31:'BD_ini'!$D$230,CI51,BD_ini!CI$31:CI$230,$E64)</f>
        <v>0</v>
      </c>
      <c r="CJ64" s="303">
        <f>COUNTIFS(BD_ini!$D$31:'BD_ini'!$D$230,CJ51,BD_ini!CJ$31:CJ$230,$E64)</f>
        <v>0</v>
      </c>
      <c r="CK64" s="303">
        <f>COUNTIFS(BD_ini!$D$31:'BD_ini'!$D$230,CK51,BD_ini!CK$31:CK$230,$E64)</f>
        <v>0</v>
      </c>
      <c r="CL64" s="303">
        <f>COUNTIFS(BD_ini!$D$31:'BD_ini'!$D$230,CL51,BD_ini!CL$31:CL$230,$E64)</f>
        <v>0</v>
      </c>
      <c r="CM64" s="303">
        <f>COUNTIFS(BD_ini!$D$31:'BD_ini'!$D$230,CM51,BD_ini!CM$31:CM$230,$E64)</f>
        <v>0</v>
      </c>
      <c r="CN64" s="303">
        <f>COUNTIFS(BD_ini!$D$31:'BD_ini'!$D$230,CN51,BD_ini!CN$31:CN$230,$E64)</f>
        <v>0</v>
      </c>
      <c r="CO64" s="303">
        <f>COUNTIFS(BD_ini!$D$31:'BD_ini'!$D$230,CO51,BD_ini!CO$31:CO$230,$E64)</f>
        <v>0</v>
      </c>
      <c r="CP64" s="303">
        <f>COUNTIFS(BD_ini!$D$31:'BD_ini'!$D$230,CP51,BD_ini!CP$31:CP$230,$E64)</f>
        <v>0</v>
      </c>
      <c r="CQ64" s="303">
        <f>COUNTIFS(BD_ini!$D$31:'BD_ini'!$D$230,CQ51,BD_ini!CQ$31:CQ$230,$E64)</f>
        <v>0</v>
      </c>
      <c r="CR64" s="303">
        <f>COUNTIFS(BD_ini!$D$31:'BD_ini'!$D$230,CR51,BD_ini!CR$31:CR$230,$E64)</f>
        <v>0</v>
      </c>
      <c r="CS64" s="303">
        <f>COUNTIFS(BD_ini!$D$31:'BD_ini'!$D$230,CS51,BD_ini!CS$31:CS$230,$E64)</f>
        <v>0</v>
      </c>
      <c r="CT64" s="303">
        <f>COUNTIFS(BD_ini!$D$31:'BD_ini'!$D$230,CT51,BD_ini!CT$31:CT$230,$E64)</f>
        <v>0</v>
      </c>
      <c r="CU64" s="303">
        <f>COUNTIFS(BD_ini!$D$31:'BD_ini'!$D$230,CU51,BD_ini!CU$31:CU$230,$E64)</f>
        <v>0</v>
      </c>
      <c r="CV64" s="303">
        <f>COUNTIFS(BD_ini!$D$31:'BD_ini'!$D$230,CV51,BD_ini!CV$31:CV$230,$E64)</f>
        <v>0</v>
      </c>
      <c r="CW64" s="303">
        <f>COUNTIFS(BD_ini!$D$31:'BD_ini'!$D$230,CW51,BD_ini!CW$31:CW$230,$E64)</f>
        <v>0</v>
      </c>
      <c r="CX64" s="303">
        <f>COUNTIFS(BD_ini!$D$31:'BD_ini'!$D$230,CX51,BD_ini!CX$31:CX$230,$E64)</f>
        <v>0</v>
      </c>
      <c r="CY64" s="303">
        <f>COUNTIFS(BD_ini!$D$31:'BD_ini'!$D$230,CY51,BD_ini!CY$31:CY$230,$E64)</f>
        <v>0</v>
      </c>
      <c r="CZ64" s="303">
        <f>COUNTIFS(BD_ini!$D$31:'BD_ini'!$D$230,CZ51,BD_ini!CZ$31:CZ$230,$E64)</f>
        <v>0</v>
      </c>
      <c r="DA64" s="303">
        <f>COUNTIFS(BD_ini!$D$31:'BD_ini'!$D$230,DA51,BD_ini!DA$31:DA$230,$E64)</f>
        <v>0</v>
      </c>
      <c r="DB64" s="303">
        <f>COUNTIFS(BD_ini!$D$31:'BD_ini'!$D$230,DB51,BD_ini!DB$31:DB$230,$E64)</f>
        <v>0</v>
      </c>
      <c r="DC64" s="303">
        <f>COUNTIFS(BD_ini!$D$31:'BD_ini'!$D$230,DC51,BD_ini!DC$31:DC$230,$E64)</f>
        <v>0</v>
      </c>
      <c r="DD64" s="225"/>
    </row>
    <row r="65" spans="1:108" s="124" customFormat="1">
      <c r="A65" s="77">
        <v>2035</v>
      </c>
      <c r="B65" s="77"/>
      <c r="C65" s="77"/>
      <c r="D65" s="297" t="s">
        <v>1390</v>
      </c>
      <c r="E65" s="94" t="s">
        <v>1390</v>
      </c>
      <c r="F65" s="94"/>
      <c r="G65" s="95"/>
      <c r="H65" s="304">
        <f t="shared" ref="H65:AF65" si="7">SUM(H52:H64)</f>
        <v>40</v>
      </c>
      <c r="I65" s="304">
        <f t="shared" si="7"/>
        <v>40</v>
      </c>
      <c r="J65" s="304">
        <f t="shared" si="7"/>
        <v>40</v>
      </c>
      <c r="K65" s="304">
        <f t="shared" si="7"/>
        <v>40</v>
      </c>
      <c r="L65" s="304">
        <f t="shared" si="7"/>
        <v>40</v>
      </c>
      <c r="M65" s="304">
        <f t="shared" si="7"/>
        <v>40</v>
      </c>
      <c r="N65" s="304">
        <f t="shared" si="7"/>
        <v>40</v>
      </c>
      <c r="O65" s="304">
        <f t="shared" si="7"/>
        <v>40</v>
      </c>
      <c r="P65" s="304">
        <f t="shared" si="7"/>
        <v>40</v>
      </c>
      <c r="Q65" s="304">
        <f t="shared" si="7"/>
        <v>40</v>
      </c>
      <c r="R65" s="304">
        <f t="shared" si="7"/>
        <v>40</v>
      </c>
      <c r="S65" s="304">
        <f t="shared" si="7"/>
        <v>40</v>
      </c>
      <c r="T65" s="304">
        <f t="shared" si="7"/>
        <v>40</v>
      </c>
      <c r="U65" s="304">
        <f t="shared" si="7"/>
        <v>40</v>
      </c>
      <c r="V65" s="304">
        <f t="shared" si="7"/>
        <v>40</v>
      </c>
      <c r="W65" s="304">
        <f t="shared" si="7"/>
        <v>40</v>
      </c>
      <c r="X65" s="304">
        <f t="shared" si="7"/>
        <v>40</v>
      </c>
      <c r="Y65" s="304">
        <f t="shared" si="7"/>
        <v>40</v>
      </c>
      <c r="Z65" s="304">
        <f t="shared" si="7"/>
        <v>40</v>
      </c>
      <c r="AA65" s="304">
        <f t="shared" si="7"/>
        <v>40</v>
      </c>
      <c r="AB65" s="304">
        <f t="shared" si="7"/>
        <v>0</v>
      </c>
      <c r="AC65" s="304">
        <f t="shared" si="7"/>
        <v>0</v>
      </c>
      <c r="AD65" s="304">
        <f t="shared" si="7"/>
        <v>0</v>
      </c>
      <c r="AE65" s="304">
        <f t="shared" ref="AE65" si="8">SUM(AE52:AE64)</f>
        <v>0</v>
      </c>
      <c r="AF65" s="304">
        <f t="shared" si="7"/>
        <v>0</v>
      </c>
      <c r="AG65" s="304">
        <f t="shared" ref="AG65:CN65" si="9">SUM(AG52:AG64)</f>
        <v>0</v>
      </c>
      <c r="AH65" s="304">
        <f t="shared" si="9"/>
        <v>0</v>
      </c>
      <c r="AI65" s="304">
        <f t="shared" ref="AI65:AJ65" si="10">SUM(AI52:AI64)</f>
        <v>0</v>
      </c>
      <c r="AJ65" s="304">
        <f t="shared" si="10"/>
        <v>0</v>
      </c>
      <c r="AK65" s="304">
        <f t="shared" si="9"/>
        <v>0</v>
      </c>
      <c r="AL65" s="304">
        <f t="shared" si="9"/>
        <v>0</v>
      </c>
      <c r="AM65" s="304">
        <f t="shared" ref="AM65:AP65" si="11">SUM(AM52:AM64)</f>
        <v>0</v>
      </c>
      <c r="AN65" s="304">
        <f t="shared" si="11"/>
        <v>0</v>
      </c>
      <c r="AO65" s="304">
        <f t="shared" si="11"/>
        <v>0</v>
      </c>
      <c r="AP65" s="304">
        <f t="shared" si="11"/>
        <v>0</v>
      </c>
      <c r="AQ65" s="304">
        <f t="shared" si="9"/>
        <v>0</v>
      </c>
      <c r="AR65" s="304">
        <f t="shared" si="9"/>
        <v>0</v>
      </c>
      <c r="AS65" s="304">
        <f t="shared" ref="AS65:AV65" si="12">SUM(AS52:AS64)</f>
        <v>0</v>
      </c>
      <c r="AT65" s="304">
        <f t="shared" si="12"/>
        <v>0</v>
      </c>
      <c r="AU65" s="304">
        <f t="shared" si="12"/>
        <v>0</v>
      </c>
      <c r="AV65" s="304">
        <f t="shared" si="12"/>
        <v>0</v>
      </c>
      <c r="AW65" s="304">
        <f t="shared" si="9"/>
        <v>0</v>
      </c>
      <c r="AX65" s="304">
        <f t="shared" si="9"/>
        <v>0</v>
      </c>
      <c r="AY65" s="304">
        <f t="shared" ref="AY65:BB65" si="13">SUM(AY52:AY64)</f>
        <v>0</v>
      </c>
      <c r="AZ65" s="304">
        <f t="shared" si="13"/>
        <v>0</v>
      </c>
      <c r="BA65" s="304">
        <f t="shared" si="13"/>
        <v>0</v>
      </c>
      <c r="BB65" s="304">
        <f t="shared" si="13"/>
        <v>0</v>
      </c>
      <c r="BC65" s="304">
        <f t="shared" si="9"/>
        <v>0</v>
      </c>
      <c r="BD65" s="304">
        <f t="shared" si="9"/>
        <v>0</v>
      </c>
      <c r="BE65" s="304">
        <f t="shared" ref="BE65:BH65" si="14">SUM(BE52:BE64)</f>
        <v>0</v>
      </c>
      <c r="BF65" s="304">
        <f t="shared" si="14"/>
        <v>0</v>
      </c>
      <c r="BG65" s="304">
        <f t="shared" si="14"/>
        <v>0</v>
      </c>
      <c r="BH65" s="304">
        <f t="shared" si="14"/>
        <v>0</v>
      </c>
      <c r="BI65" s="304">
        <f t="shared" si="9"/>
        <v>0</v>
      </c>
      <c r="BJ65" s="304">
        <f t="shared" si="9"/>
        <v>0</v>
      </c>
      <c r="BK65" s="304">
        <f t="shared" ref="BK65:BN65" si="15">SUM(BK52:BK64)</f>
        <v>0</v>
      </c>
      <c r="BL65" s="304">
        <f t="shared" si="15"/>
        <v>0</v>
      </c>
      <c r="BM65" s="304">
        <f t="shared" si="15"/>
        <v>0</v>
      </c>
      <c r="BN65" s="304">
        <f t="shared" si="15"/>
        <v>0</v>
      </c>
      <c r="BO65" s="304">
        <f t="shared" si="9"/>
        <v>0</v>
      </c>
      <c r="BP65" s="304">
        <f t="shared" si="9"/>
        <v>0</v>
      </c>
      <c r="BQ65" s="304">
        <f t="shared" ref="BQ65:BT65" si="16">SUM(BQ52:BQ64)</f>
        <v>0</v>
      </c>
      <c r="BR65" s="304">
        <f t="shared" si="16"/>
        <v>0</v>
      </c>
      <c r="BS65" s="304">
        <f t="shared" si="16"/>
        <v>0</v>
      </c>
      <c r="BT65" s="304">
        <f t="shared" si="16"/>
        <v>0</v>
      </c>
      <c r="BU65" s="304">
        <f t="shared" si="9"/>
        <v>0</v>
      </c>
      <c r="BV65" s="304">
        <f t="shared" si="9"/>
        <v>0</v>
      </c>
      <c r="BW65" s="304">
        <f t="shared" ref="BW65:BZ65" si="17">SUM(BW52:BW64)</f>
        <v>0</v>
      </c>
      <c r="BX65" s="304">
        <f t="shared" si="17"/>
        <v>0</v>
      </c>
      <c r="BY65" s="304">
        <f t="shared" si="17"/>
        <v>0</v>
      </c>
      <c r="BZ65" s="304">
        <f t="shared" si="17"/>
        <v>0</v>
      </c>
      <c r="CA65" s="304">
        <f t="shared" si="9"/>
        <v>0</v>
      </c>
      <c r="CB65" s="304">
        <f t="shared" si="9"/>
        <v>0</v>
      </c>
      <c r="CC65" s="304">
        <f t="shared" ref="CC65:CF65" si="18">SUM(CC52:CC64)</f>
        <v>0</v>
      </c>
      <c r="CD65" s="304">
        <f t="shared" si="18"/>
        <v>0</v>
      </c>
      <c r="CE65" s="304">
        <f t="shared" si="18"/>
        <v>0</v>
      </c>
      <c r="CF65" s="304">
        <f t="shared" si="18"/>
        <v>0</v>
      </c>
      <c r="CG65" s="304">
        <f t="shared" si="9"/>
        <v>0</v>
      </c>
      <c r="CH65" s="304">
        <f t="shared" si="9"/>
        <v>0</v>
      </c>
      <c r="CI65" s="304">
        <f t="shared" ref="CI65:CL65" si="19">SUM(CI52:CI64)</f>
        <v>0</v>
      </c>
      <c r="CJ65" s="304">
        <f t="shared" si="19"/>
        <v>0</v>
      </c>
      <c r="CK65" s="304">
        <f t="shared" si="19"/>
        <v>0</v>
      </c>
      <c r="CL65" s="304">
        <f t="shared" si="19"/>
        <v>0</v>
      </c>
      <c r="CM65" s="304">
        <f t="shared" si="9"/>
        <v>0</v>
      </c>
      <c r="CN65" s="304">
        <f t="shared" si="9"/>
        <v>0</v>
      </c>
      <c r="CO65" s="304">
        <f t="shared" ref="CO65:DC65" si="20">SUM(CO52:CO64)</f>
        <v>0</v>
      </c>
      <c r="CP65" s="304">
        <f t="shared" si="20"/>
        <v>0</v>
      </c>
      <c r="CQ65" s="304">
        <f t="shared" si="20"/>
        <v>0</v>
      </c>
      <c r="CR65" s="304">
        <f t="shared" si="20"/>
        <v>0</v>
      </c>
      <c r="CS65" s="304">
        <f t="shared" si="20"/>
        <v>0</v>
      </c>
      <c r="CT65" s="304">
        <f t="shared" si="20"/>
        <v>0</v>
      </c>
      <c r="CU65" s="304">
        <f t="shared" si="20"/>
        <v>0</v>
      </c>
      <c r="CV65" s="304">
        <f t="shared" si="20"/>
        <v>0</v>
      </c>
      <c r="CW65" s="304">
        <f t="shared" si="20"/>
        <v>0</v>
      </c>
      <c r="CX65" s="304">
        <f t="shared" si="20"/>
        <v>0</v>
      </c>
      <c r="CY65" s="304">
        <f t="shared" si="20"/>
        <v>0</v>
      </c>
      <c r="CZ65" s="304">
        <f t="shared" si="20"/>
        <v>0</v>
      </c>
      <c r="DA65" s="304">
        <f t="shared" si="20"/>
        <v>0</v>
      </c>
      <c r="DB65" s="304">
        <f t="shared" si="20"/>
        <v>0</v>
      </c>
      <c r="DC65" s="304">
        <f t="shared" si="20"/>
        <v>0</v>
      </c>
      <c r="DD65" s="291"/>
    </row>
    <row r="66" spans="1:108" s="124" customFormat="1">
      <c r="A66" s="96">
        <v>2036</v>
      </c>
      <c r="B66" s="96"/>
      <c r="C66" s="96"/>
      <c r="D66" s="298" t="s">
        <v>1391</v>
      </c>
      <c r="E66" s="97" t="s">
        <v>1391</v>
      </c>
      <c r="F66" s="97"/>
      <c r="G66" s="96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  <c r="CK66" s="294"/>
      <c r="CL66" s="294"/>
      <c r="CM66" s="294"/>
      <c r="CN66" s="294"/>
      <c r="CO66" s="294"/>
      <c r="CP66" s="294"/>
      <c r="CQ66" s="294"/>
      <c r="CR66" s="294"/>
      <c r="CS66" s="294"/>
      <c r="CT66" s="294"/>
      <c r="CU66" s="294"/>
      <c r="CV66" s="294"/>
      <c r="CW66" s="294"/>
      <c r="CX66" s="294"/>
      <c r="CY66" s="294"/>
      <c r="CZ66" s="294"/>
      <c r="DA66" s="294"/>
      <c r="DB66" s="294"/>
      <c r="DC66" s="294"/>
      <c r="DD66" s="292"/>
    </row>
    <row r="67" spans="1:108" s="124" customFormat="1">
      <c r="A67" s="96">
        <v>2037</v>
      </c>
      <c r="B67" s="96"/>
      <c r="C67" s="96"/>
      <c r="D67" s="282" t="s">
        <v>1391</v>
      </c>
      <c r="E67" s="98" t="s">
        <v>1391</v>
      </c>
      <c r="F67" s="98"/>
      <c r="G67" s="96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  <c r="CK67" s="294"/>
      <c r="CL67" s="294"/>
      <c r="CM67" s="294"/>
      <c r="CN67" s="294"/>
      <c r="CO67" s="294"/>
      <c r="CP67" s="294"/>
      <c r="CQ67" s="294"/>
      <c r="CR67" s="294"/>
      <c r="CS67" s="294"/>
      <c r="CT67" s="294"/>
      <c r="CU67" s="294"/>
      <c r="CV67" s="294"/>
      <c r="CW67" s="294"/>
      <c r="CX67" s="294"/>
      <c r="CY67" s="294"/>
      <c r="CZ67" s="294"/>
      <c r="DA67" s="294"/>
      <c r="DB67" s="294"/>
      <c r="DC67" s="294"/>
      <c r="DD67" s="292"/>
    </row>
    <row r="68" spans="1:108" s="124" customFormat="1">
      <c r="A68" s="96">
        <v>2038</v>
      </c>
      <c r="B68" s="96"/>
      <c r="C68" s="96"/>
      <c r="D68" s="282" t="s">
        <v>1391</v>
      </c>
      <c r="E68" s="98" t="s">
        <v>1391</v>
      </c>
      <c r="F68" s="98"/>
      <c r="G68" s="96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  <c r="CK68" s="294"/>
      <c r="CL68" s="294"/>
      <c r="CM68" s="294"/>
      <c r="CN68" s="294"/>
      <c r="CO68" s="294"/>
      <c r="CP68" s="294"/>
      <c r="CQ68" s="294"/>
      <c r="CR68" s="294"/>
      <c r="CS68" s="294"/>
      <c r="CT68" s="294"/>
      <c r="CU68" s="294"/>
      <c r="CV68" s="294"/>
      <c r="CW68" s="294"/>
      <c r="CX68" s="294"/>
      <c r="CY68" s="294"/>
      <c r="CZ68" s="294"/>
      <c r="DA68" s="294"/>
      <c r="DB68" s="294"/>
      <c r="DC68" s="294"/>
      <c r="DD68" s="292"/>
    </row>
    <row r="69" spans="1:108" s="124" customFormat="1">
      <c r="A69" s="96">
        <v>2039</v>
      </c>
      <c r="B69" s="96"/>
      <c r="C69" s="96"/>
      <c r="D69" s="282" t="s">
        <v>1391</v>
      </c>
      <c r="E69" s="98" t="s">
        <v>1391</v>
      </c>
      <c r="F69" s="98"/>
      <c r="G69" s="96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  <c r="CK69" s="294"/>
      <c r="CL69" s="294"/>
      <c r="CM69" s="294"/>
      <c r="CN69" s="294"/>
      <c r="CO69" s="294"/>
      <c r="CP69" s="294"/>
      <c r="CQ69" s="294"/>
      <c r="CR69" s="294"/>
      <c r="CS69" s="294"/>
      <c r="CT69" s="294"/>
      <c r="CU69" s="294"/>
      <c r="CV69" s="294"/>
      <c r="CW69" s="294"/>
      <c r="CX69" s="294"/>
      <c r="CY69" s="294"/>
      <c r="CZ69" s="294"/>
      <c r="DA69" s="294"/>
      <c r="DB69" s="294"/>
      <c r="DC69" s="294"/>
      <c r="DD69" s="292"/>
    </row>
    <row r="70" spans="1:108" s="124" customFormat="1">
      <c r="A70" s="99">
        <v>2040</v>
      </c>
      <c r="B70" s="99"/>
      <c r="C70" s="99"/>
      <c r="D70" s="299" t="s">
        <v>1391</v>
      </c>
      <c r="E70" s="100" t="s">
        <v>1391</v>
      </c>
      <c r="F70" s="100"/>
      <c r="G70" s="99"/>
      <c r="H70" s="295"/>
      <c r="I70" s="295"/>
      <c r="J70" s="295"/>
      <c r="K70" s="295"/>
      <c r="L70" s="295"/>
      <c r="M70" s="295"/>
      <c r="N70" s="295"/>
      <c r="O70" s="295"/>
      <c r="P70" s="295"/>
      <c r="Q70" s="295"/>
      <c r="R70" s="295"/>
      <c r="S70" s="295"/>
      <c r="T70" s="295"/>
      <c r="U70" s="295"/>
      <c r="V70" s="295"/>
      <c r="W70" s="295"/>
      <c r="X70" s="295"/>
      <c r="Y70" s="295"/>
      <c r="Z70" s="295"/>
      <c r="AA70" s="295"/>
      <c r="AB70" s="295"/>
      <c r="AC70" s="295"/>
      <c r="AD70" s="295"/>
      <c r="AE70" s="295"/>
      <c r="AF70" s="295"/>
      <c r="AG70" s="295"/>
      <c r="AH70" s="295"/>
      <c r="AI70" s="295"/>
      <c r="AJ70" s="295"/>
      <c r="AK70" s="295"/>
      <c r="AL70" s="295"/>
      <c r="AM70" s="295"/>
      <c r="AN70" s="295"/>
      <c r="AO70" s="295"/>
      <c r="AP70" s="295"/>
      <c r="AQ70" s="295"/>
      <c r="AR70" s="295"/>
      <c r="AS70" s="295"/>
      <c r="AT70" s="295"/>
      <c r="AU70" s="295"/>
      <c r="AV70" s="295"/>
      <c r="AW70" s="295"/>
      <c r="AX70" s="295"/>
      <c r="AY70" s="295"/>
      <c r="AZ70" s="295"/>
      <c r="BA70" s="295"/>
      <c r="BB70" s="295"/>
      <c r="BC70" s="295"/>
      <c r="BD70" s="295"/>
      <c r="BE70" s="295"/>
      <c r="BF70" s="295"/>
      <c r="BG70" s="295"/>
      <c r="BH70" s="295"/>
      <c r="BI70" s="295"/>
      <c r="BJ70" s="295"/>
      <c r="BK70" s="295"/>
      <c r="BL70" s="295"/>
      <c r="BM70" s="295"/>
      <c r="BN70" s="295"/>
      <c r="BO70" s="295"/>
      <c r="BP70" s="295"/>
      <c r="BQ70" s="295"/>
      <c r="BR70" s="295"/>
      <c r="BS70" s="295"/>
      <c r="BT70" s="295"/>
      <c r="BU70" s="295"/>
      <c r="BV70" s="295"/>
      <c r="BW70" s="295"/>
      <c r="BX70" s="295"/>
      <c r="BY70" s="295"/>
      <c r="BZ70" s="295"/>
      <c r="CA70" s="295"/>
      <c r="CB70" s="295"/>
      <c r="CC70" s="295"/>
      <c r="CD70" s="295"/>
      <c r="CE70" s="295"/>
      <c r="CF70" s="295"/>
      <c r="CG70" s="295"/>
      <c r="CH70" s="295"/>
      <c r="CI70" s="295"/>
      <c r="CJ70" s="295"/>
      <c r="CK70" s="295"/>
      <c r="CL70" s="295"/>
      <c r="CM70" s="295"/>
      <c r="CN70" s="295"/>
      <c r="CO70" s="295"/>
      <c r="CP70" s="295"/>
      <c r="CQ70" s="295"/>
      <c r="CR70" s="295"/>
      <c r="CS70" s="295"/>
      <c r="CT70" s="295"/>
      <c r="CU70" s="295"/>
      <c r="CV70" s="295"/>
      <c r="CW70" s="295"/>
      <c r="CX70" s="295"/>
      <c r="CY70" s="295"/>
      <c r="CZ70" s="295"/>
      <c r="DA70" s="295"/>
      <c r="DB70" s="295"/>
      <c r="DC70" s="295"/>
      <c r="DD70" s="293"/>
    </row>
    <row r="71" spans="1:108" s="124" customFormat="1">
      <c r="A71" s="90">
        <v>2041</v>
      </c>
      <c r="B71" s="90"/>
      <c r="C71" s="90"/>
      <c r="D71" s="305" t="s">
        <v>955</v>
      </c>
      <c r="E71" s="306" t="s">
        <v>955</v>
      </c>
      <c r="F71" s="306"/>
      <c r="G71" s="307"/>
      <c r="H71" s="308">
        <v>3</v>
      </c>
      <c r="I71" s="308">
        <v>3</v>
      </c>
      <c r="J71" s="308">
        <v>3</v>
      </c>
      <c r="K71" s="308">
        <v>3</v>
      </c>
      <c r="L71" s="308">
        <v>3</v>
      </c>
      <c r="M71" s="308">
        <v>3</v>
      </c>
      <c r="N71" s="308">
        <v>3</v>
      </c>
      <c r="O71" s="308">
        <v>3</v>
      </c>
      <c r="P71" s="308">
        <v>3</v>
      </c>
      <c r="Q71" s="308">
        <v>3</v>
      </c>
      <c r="R71" s="308">
        <v>3</v>
      </c>
      <c r="S71" s="308">
        <v>3</v>
      </c>
      <c r="T71" s="308">
        <v>3</v>
      </c>
      <c r="U71" s="308">
        <v>3</v>
      </c>
      <c r="V71" s="308">
        <v>3</v>
      </c>
      <c r="W71" s="308">
        <v>3</v>
      </c>
      <c r="X71" s="308">
        <v>3</v>
      </c>
      <c r="Y71" s="308">
        <v>3</v>
      </c>
      <c r="Z71" s="308">
        <v>3</v>
      </c>
      <c r="AA71" s="308">
        <v>3</v>
      </c>
      <c r="AB71" s="308">
        <v>3</v>
      </c>
      <c r="AC71" s="308">
        <v>3</v>
      </c>
      <c r="AD71" s="308">
        <v>3</v>
      </c>
      <c r="AE71" s="308">
        <v>3</v>
      </c>
      <c r="AF71" s="308">
        <v>3</v>
      </c>
      <c r="AG71" s="308">
        <v>3</v>
      </c>
      <c r="AH71" s="308">
        <v>3</v>
      </c>
      <c r="AI71" s="308">
        <v>3</v>
      </c>
      <c r="AJ71" s="308">
        <v>3</v>
      </c>
      <c r="AK71" s="308">
        <v>3</v>
      </c>
      <c r="AL71" s="308">
        <v>3</v>
      </c>
      <c r="AM71" s="308">
        <v>3</v>
      </c>
      <c r="AN71" s="308">
        <v>3</v>
      </c>
      <c r="AO71" s="308">
        <v>3</v>
      </c>
      <c r="AP71" s="308">
        <v>3</v>
      </c>
      <c r="AQ71" s="308">
        <v>3</v>
      </c>
      <c r="AR71" s="308">
        <v>3</v>
      </c>
      <c r="AS71" s="308">
        <v>3</v>
      </c>
      <c r="AT71" s="308">
        <v>3</v>
      </c>
      <c r="AU71" s="308">
        <v>3</v>
      </c>
      <c r="AV71" s="308">
        <v>3</v>
      </c>
      <c r="AW71" s="308">
        <v>3</v>
      </c>
      <c r="AX71" s="308">
        <v>3</v>
      </c>
      <c r="AY71" s="308">
        <v>3</v>
      </c>
      <c r="AZ71" s="308">
        <v>3</v>
      </c>
      <c r="BA71" s="308">
        <v>3</v>
      </c>
      <c r="BB71" s="308">
        <v>3</v>
      </c>
      <c r="BC71" s="308">
        <v>3</v>
      </c>
      <c r="BD71" s="308">
        <v>3</v>
      </c>
      <c r="BE71" s="308">
        <v>3</v>
      </c>
      <c r="BF71" s="308">
        <v>3</v>
      </c>
      <c r="BG71" s="308">
        <v>3</v>
      </c>
      <c r="BH71" s="308">
        <v>3</v>
      </c>
      <c r="BI71" s="308">
        <v>3</v>
      </c>
      <c r="BJ71" s="308">
        <v>3</v>
      </c>
      <c r="BK71" s="308">
        <v>3</v>
      </c>
      <c r="BL71" s="308">
        <v>3</v>
      </c>
      <c r="BM71" s="308">
        <v>3</v>
      </c>
      <c r="BN71" s="308">
        <v>3</v>
      </c>
      <c r="BO71" s="308">
        <v>3</v>
      </c>
      <c r="BP71" s="308">
        <v>3</v>
      </c>
      <c r="BQ71" s="308">
        <v>3</v>
      </c>
      <c r="BR71" s="308">
        <v>3</v>
      </c>
      <c r="BS71" s="308">
        <v>3</v>
      </c>
      <c r="BT71" s="308">
        <v>3</v>
      </c>
      <c r="BU71" s="308">
        <v>3</v>
      </c>
      <c r="BV71" s="308">
        <v>3</v>
      </c>
      <c r="BW71" s="308">
        <v>3</v>
      </c>
      <c r="BX71" s="308">
        <v>3</v>
      </c>
      <c r="BY71" s="308">
        <v>3</v>
      </c>
      <c r="BZ71" s="308">
        <v>3</v>
      </c>
      <c r="CA71" s="308">
        <v>3</v>
      </c>
      <c r="CB71" s="308">
        <v>3</v>
      </c>
      <c r="CC71" s="308">
        <v>3</v>
      </c>
      <c r="CD71" s="308">
        <v>3</v>
      </c>
      <c r="CE71" s="308">
        <v>3</v>
      </c>
      <c r="CF71" s="308">
        <v>3</v>
      </c>
      <c r="CG71" s="308">
        <v>3</v>
      </c>
      <c r="CH71" s="308">
        <v>3</v>
      </c>
      <c r="CI71" s="308">
        <v>3</v>
      </c>
      <c r="CJ71" s="308">
        <v>3</v>
      </c>
      <c r="CK71" s="308">
        <v>3</v>
      </c>
      <c r="CL71" s="308">
        <v>3</v>
      </c>
      <c r="CM71" s="308">
        <v>3</v>
      </c>
      <c r="CN71" s="308">
        <v>3</v>
      </c>
      <c r="CO71" s="308">
        <v>3</v>
      </c>
      <c r="CP71" s="308">
        <v>3</v>
      </c>
      <c r="CQ71" s="308">
        <v>3</v>
      </c>
      <c r="CR71" s="308">
        <v>3</v>
      </c>
      <c r="CS71" s="308">
        <v>3</v>
      </c>
      <c r="CT71" s="308">
        <v>3</v>
      </c>
      <c r="CU71" s="308">
        <v>3</v>
      </c>
      <c r="CV71" s="308">
        <v>3</v>
      </c>
      <c r="CW71" s="308">
        <v>3</v>
      </c>
      <c r="CX71" s="308">
        <v>3</v>
      </c>
      <c r="CY71" s="308">
        <v>3</v>
      </c>
      <c r="CZ71" s="308">
        <v>3</v>
      </c>
      <c r="DA71" s="308">
        <v>3</v>
      </c>
      <c r="DB71" s="308">
        <v>3</v>
      </c>
      <c r="DC71" s="308">
        <v>3</v>
      </c>
      <c r="DD71" s="309"/>
    </row>
    <row r="72" spans="1:108" s="124" customFormat="1">
      <c r="A72" s="92">
        <v>2042</v>
      </c>
      <c r="B72" s="92"/>
      <c r="C72" s="92"/>
      <c r="D72" s="296" t="s">
        <v>1139</v>
      </c>
      <c r="E72" s="91" t="s">
        <v>1139</v>
      </c>
      <c r="F72" s="91"/>
      <c r="G72" s="93"/>
      <c r="H72" s="303">
        <f>COUNTIFS(BD_ini!$D$31:'BD_ini'!$D$230,H71,BD_ini!H$31:H$230,$E72)</f>
        <v>1</v>
      </c>
      <c r="I72" s="303">
        <f>COUNTIFS(BD_ini!$D$31:'BD_ini'!$D$230,I71,BD_ini!I$31:I$230,$E72)</f>
        <v>0</v>
      </c>
      <c r="J72" s="303">
        <f>COUNTIFS(BD_ini!$D$31:'BD_ini'!$D$230,J71,BD_ini!J$31:J$230,$E72)</f>
        <v>0</v>
      </c>
      <c r="K72" s="303">
        <f>COUNTIFS(BD_ini!$D$31:'BD_ini'!$D$230,K71,BD_ini!K$31:K$230,$E72)</f>
        <v>0</v>
      </c>
      <c r="L72" s="303">
        <f>COUNTIFS(BD_ini!$D$31:'BD_ini'!$D$230,L71,BD_ini!L$31:L$230,$E72)</f>
        <v>0</v>
      </c>
      <c r="M72" s="303">
        <f>COUNTIFS(BD_ini!$D$31:'BD_ini'!$D$230,M71,BD_ini!M$31:M$230,$E72)</f>
        <v>0</v>
      </c>
      <c r="N72" s="303">
        <f>COUNTIFS(BD_ini!$D$31:'BD_ini'!$D$230,N71,BD_ini!N$31:N$230,$E72)</f>
        <v>0</v>
      </c>
      <c r="O72" s="303">
        <f>COUNTIFS(BD_ini!$D$31:'BD_ini'!$D$230,O71,BD_ini!O$31:O$230,$E72)</f>
        <v>5</v>
      </c>
      <c r="P72" s="303">
        <f>COUNTIFS(BD_ini!$D$31:'BD_ini'!$D$230,P71,BD_ini!P$31:P$230,$E72)</f>
        <v>4</v>
      </c>
      <c r="Q72" s="303">
        <f>COUNTIFS(BD_ini!$D$31:'BD_ini'!$D$230,Q71,BD_ini!Q$31:Q$230,$E72)</f>
        <v>0</v>
      </c>
      <c r="R72" s="303">
        <f>COUNTIFS(BD_ini!$D$31:'BD_ini'!$D$230,R71,BD_ini!R$31:R$230,$E72)</f>
        <v>0</v>
      </c>
      <c r="S72" s="303">
        <f>COUNTIFS(BD_ini!$D$31:'BD_ini'!$D$230,S71,BD_ini!S$31:S$230,$E72)</f>
        <v>1</v>
      </c>
      <c r="T72" s="303">
        <f>COUNTIFS(BD_ini!$D$31:'BD_ini'!$D$230,T71,BD_ini!T$31:T$230,$E72)</f>
        <v>0</v>
      </c>
      <c r="U72" s="303">
        <f>COUNTIFS(BD_ini!$D$31:'BD_ini'!$D$230,U71,BD_ini!U$31:U$230,$E72)</f>
        <v>2</v>
      </c>
      <c r="V72" s="303">
        <f>COUNTIFS(BD_ini!$D$31:'BD_ini'!$D$230,V71,BD_ini!V$31:V$230,$E72)</f>
        <v>6</v>
      </c>
      <c r="W72" s="303">
        <f>COUNTIFS(BD_ini!$D$31:'BD_ini'!$D$230,W71,BD_ini!W$31:W$230,$E72)</f>
        <v>2</v>
      </c>
      <c r="X72" s="303">
        <f>COUNTIFS(BD_ini!$D$31:'BD_ini'!$D$230,X71,BD_ini!X$31:X$230,$E72)</f>
        <v>30</v>
      </c>
      <c r="Y72" s="303">
        <f>COUNTIFS(BD_ini!$D$31:'BD_ini'!$D$230,Y71,BD_ini!Y$31:Y$230,$E72)</f>
        <v>6</v>
      </c>
      <c r="Z72" s="303">
        <f>COUNTIFS(BD_ini!$D$31:'BD_ini'!$D$230,Z71,BD_ini!Z$31:Z$230,$E72)</f>
        <v>2</v>
      </c>
      <c r="AA72" s="303">
        <f>COUNTIFS(BD_ini!$D$31:'BD_ini'!$D$230,AA71,BD_ini!AA$31:AA$230,$E72)</f>
        <v>30</v>
      </c>
      <c r="AB72" s="303">
        <f>COUNTIFS(BD_ini!$D$31:'BD_ini'!$D$230,AB71,BD_ini!AB$31:AB$230,$E72)</f>
        <v>0</v>
      </c>
      <c r="AC72" s="303">
        <f>COUNTIFS(BD_ini!$D$31:'BD_ini'!$D$230,AC71,BD_ini!AC$31:AC$230,$E72)</f>
        <v>0</v>
      </c>
      <c r="AD72" s="303">
        <f>COUNTIFS(BD_ini!$D$31:'BD_ini'!$D$230,AD71,BD_ini!AD$31:AD$230,$E72)</f>
        <v>0</v>
      </c>
      <c r="AE72" s="303">
        <f>COUNTIFS(BD_ini!$D$31:'BD_ini'!$D$230,AE71,BD_ini!AE$31:AE$230,$E72)</f>
        <v>0</v>
      </c>
      <c r="AF72" s="303">
        <f>COUNTIFS(BD_ini!$D$31:'BD_ini'!$D$230,AF71,BD_ini!AF$31:AF$230,$E72)</f>
        <v>0</v>
      </c>
      <c r="AG72" s="303">
        <f>COUNTIFS(BD_ini!$D$31:'BD_ini'!$D$230,AG71,BD_ini!AG$31:AG$230,$E72)</f>
        <v>0</v>
      </c>
      <c r="AH72" s="303">
        <f>COUNTIFS(BD_ini!$D$31:'BD_ini'!$D$230,AH71,BD_ini!AH$31:AH$230,$E72)</f>
        <v>0</v>
      </c>
      <c r="AI72" s="303">
        <f>COUNTIFS(BD_ini!$D$31:'BD_ini'!$D$230,AI71,BD_ini!AI$31:AI$230,$E72)</f>
        <v>0</v>
      </c>
      <c r="AJ72" s="303">
        <f>COUNTIFS(BD_ini!$D$31:'BD_ini'!$D$230,AJ71,BD_ini!AJ$31:AJ$230,$E72)</f>
        <v>0</v>
      </c>
      <c r="AK72" s="303">
        <f>COUNTIFS(BD_ini!$D$31:'BD_ini'!$D$230,AK71,BD_ini!AK$31:AK$230,$E72)</f>
        <v>0</v>
      </c>
      <c r="AL72" s="303">
        <f>COUNTIFS(BD_ini!$D$31:'BD_ini'!$D$230,AL71,BD_ini!AL$31:AL$230,$E72)</f>
        <v>0</v>
      </c>
      <c r="AM72" s="303">
        <f>COUNTIFS(BD_ini!$D$31:'BD_ini'!$D$230,AM71,BD_ini!AM$31:AM$230,$E72)</f>
        <v>0</v>
      </c>
      <c r="AN72" s="303">
        <f>COUNTIFS(BD_ini!$D$31:'BD_ini'!$D$230,AN71,BD_ini!AN$31:AN$230,$E72)</f>
        <v>0</v>
      </c>
      <c r="AO72" s="303">
        <f>COUNTIFS(BD_ini!$D$31:'BD_ini'!$D$230,AO71,BD_ini!AO$31:AO$230,$E72)</f>
        <v>0</v>
      </c>
      <c r="AP72" s="303">
        <f>COUNTIFS(BD_ini!$D$31:'BD_ini'!$D$230,AP71,BD_ini!AP$31:AP$230,$E72)</f>
        <v>0</v>
      </c>
      <c r="AQ72" s="303">
        <f>COUNTIFS(BD_ini!$D$31:'BD_ini'!$D$230,AQ71,BD_ini!AQ$31:AQ$230,$E72)</f>
        <v>0</v>
      </c>
      <c r="AR72" s="303">
        <f>COUNTIFS(BD_ini!$D$31:'BD_ini'!$D$230,AR71,BD_ini!AR$31:AR$230,$E72)</f>
        <v>0</v>
      </c>
      <c r="AS72" s="303">
        <f>COUNTIFS(BD_ini!$D$31:'BD_ini'!$D$230,AS71,BD_ini!AS$31:AS$230,$E72)</f>
        <v>0</v>
      </c>
      <c r="AT72" s="303">
        <f>COUNTIFS(BD_ini!$D$31:'BD_ini'!$D$230,AT71,BD_ini!AT$31:AT$230,$E72)</f>
        <v>0</v>
      </c>
      <c r="AU72" s="303">
        <f>COUNTIFS(BD_ini!$D$31:'BD_ini'!$D$230,AU71,BD_ini!AU$31:AU$230,$E72)</f>
        <v>0</v>
      </c>
      <c r="AV72" s="303">
        <f>COUNTIFS(BD_ini!$D$31:'BD_ini'!$D$230,AV71,BD_ini!AV$31:AV$230,$E72)</f>
        <v>0</v>
      </c>
      <c r="AW72" s="303">
        <f>COUNTIFS(BD_ini!$D$31:'BD_ini'!$D$230,AW71,BD_ini!AW$31:AW$230,$E72)</f>
        <v>0</v>
      </c>
      <c r="AX72" s="303">
        <f>COUNTIFS(BD_ini!$D$31:'BD_ini'!$D$230,AX71,BD_ini!AX$31:AX$230,$E72)</f>
        <v>0</v>
      </c>
      <c r="AY72" s="303">
        <f>COUNTIFS(BD_ini!$D$31:'BD_ini'!$D$230,AY71,BD_ini!AY$31:AY$230,$E72)</f>
        <v>0</v>
      </c>
      <c r="AZ72" s="303">
        <f>COUNTIFS(BD_ini!$D$31:'BD_ini'!$D$230,AZ71,BD_ini!AZ$31:AZ$230,$E72)</f>
        <v>0</v>
      </c>
      <c r="BA72" s="303">
        <f>COUNTIFS(BD_ini!$D$31:'BD_ini'!$D$230,BA71,BD_ini!BA$31:BA$230,$E72)</f>
        <v>0</v>
      </c>
      <c r="BB72" s="303">
        <f>COUNTIFS(BD_ini!$D$31:'BD_ini'!$D$230,BB71,BD_ini!BB$31:BB$230,$E72)</f>
        <v>0</v>
      </c>
      <c r="BC72" s="303">
        <f>COUNTIFS(BD_ini!$D$31:'BD_ini'!$D$230,BC71,BD_ini!BC$31:BC$230,$E72)</f>
        <v>0</v>
      </c>
      <c r="BD72" s="303">
        <f>COUNTIFS(BD_ini!$D$31:'BD_ini'!$D$230,BD71,BD_ini!BD$31:BD$230,$E72)</f>
        <v>0</v>
      </c>
      <c r="BE72" s="303">
        <f>COUNTIFS(BD_ini!$D$31:'BD_ini'!$D$230,BE71,BD_ini!BE$31:BE$230,$E72)</f>
        <v>0</v>
      </c>
      <c r="BF72" s="303">
        <f>COUNTIFS(BD_ini!$D$31:'BD_ini'!$D$230,BF71,BD_ini!BF$31:BF$230,$E72)</f>
        <v>0</v>
      </c>
      <c r="BG72" s="303">
        <f>COUNTIFS(BD_ini!$D$31:'BD_ini'!$D$230,BG71,BD_ini!BG$31:BG$230,$E72)</f>
        <v>0</v>
      </c>
      <c r="BH72" s="303">
        <f>COUNTIFS(BD_ini!$D$31:'BD_ini'!$D$230,BH71,BD_ini!BH$31:BH$230,$E72)</f>
        <v>0</v>
      </c>
      <c r="BI72" s="303">
        <f>COUNTIFS(BD_ini!$D$31:'BD_ini'!$D$230,BI71,BD_ini!BI$31:BI$230,$E72)</f>
        <v>0</v>
      </c>
      <c r="BJ72" s="303">
        <f>COUNTIFS(BD_ini!$D$31:'BD_ini'!$D$230,BJ71,BD_ini!BJ$31:BJ$230,$E72)</f>
        <v>0</v>
      </c>
      <c r="BK72" s="303">
        <f>COUNTIFS(BD_ini!$D$31:'BD_ini'!$D$230,BK71,BD_ini!BK$31:BK$230,$E72)</f>
        <v>0</v>
      </c>
      <c r="BL72" s="303">
        <f>COUNTIFS(BD_ini!$D$31:'BD_ini'!$D$230,BL71,BD_ini!BL$31:BL$230,$E72)</f>
        <v>0</v>
      </c>
      <c r="BM72" s="303">
        <f>COUNTIFS(BD_ini!$D$31:'BD_ini'!$D$230,BM71,BD_ini!BM$31:BM$230,$E72)</f>
        <v>0</v>
      </c>
      <c r="BN72" s="303">
        <f>COUNTIFS(BD_ini!$D$31:'BD_ini'!$D$230,BN71,BD_ini!BN$31:BN$230,$E72)</f>
        <v>0</v>
      </c>
      <c r="BO72" s="303">
        <f>COUNTIFS(BD_ini!$D$31:'BD_ini'!$D$230,BO71,BD_ini!BO$31:BO$230,$E72)</f>
        <v>0</v>
      </c>
      <c r="BP72" s="303">
        <f>COUNTIFS(BD_ini!$D$31:'BD_ini'!$D$230,BP71,BD_ini!BP$31:BP$230,$E72)</f>
        <v>0</v>
      </c>
      <c r="BQ72" s="303">
        <f>COUNTIFS(BD_ini!$D$31:'BD_ini'!$D$230,BQ71,BD_ini!BQ$31:BQ$230,$E72)</f>
        <v>0</v>
      </c>
      <c r="BR72" s="303">
        <f>COUNTIFS(BD_ini!$D$31:'BD_ini'!$D$230,BR71,BD_ini!BR$31:BR$230,$E72)</f>
        <v>0</v>
      </c>
      <c r="BS72" s="303">
        <f>COUNTIFS(BD_ini!$D$31:'BD_ini'!$D$230,BS71,BD_ini!BS$31:BS$230,$E72)</f>
        <v>0</v>
      </c>
      <c r="BT72" s="303">
        <f>COUNTIFS(BD_ini!$D$31:'BD_ini'!$D$230,BT71,BD_ini!BT$31:BT$230,$E72)</f>
        <v>0</v>
      </c>
      <c r="BU72" s="303">
        <f>COUNTIFS(BD_ini!$D$31:'BD_ini'!$D$230,BU71,BD_ini!BU$31:BU$230,$E72)</f>
        <v>0</v>
      </c>
      <c r="BV72" s="303">
        <f>COUNTIFS(BD_ini!$D$31:'BD_ini'!$D$230,BV71,BD_ini!BV$31:BV$230,$E72)</f>
        <v>0</v>
      </c>
      <c r="BW72" s="303">
        <f>COUNTIFS(BD_ini!$D$31:'BD_ini'!$D$230,BW71,BD_ini!BW$31:BW$230,$E72)</f>
        <v>0</v>
      </c>
      <c r="BX72" s="303">
        <f>COUNTIFS(BD_ini!$D$31:'BD_ini'!$D$230,BX71,BD_ini!BX$31:BX$230,$E72)</f>
        <v>0</v>
      </c>
      <c r="BY72" s="303">
        <f>COUNTIFS(BD_ini!$D$31:'BD_ini'!$D$230,BY71,BD_ini!BY$31:BY$230,$E72)</f>
        <v>0</v>
      </c>
      <c r="BZ72" s="303">
        <f>COUNTIFS(BD_ini!$D$31:'BD_ini'!$D$230,BZ71,BD_ini!BZ$31:BZ$230,$E72)</f>
        <v>0</v>
      </c>
      <c r="CA72" s="303">
        <f>COUNTIFS(BD_ini!$D$31:'BD_ini'!$D$230,CA71,BD_ini!CA$31:CA$230,$E72)</f>
        <v>0</v>
      </c>
      <c r="CB72" s="303">
        <f>COUNTIFS(BD_ini!$D$31:'BD_ini'!$D$230,CB71,BD_ini!CB$31:CB$230,$E72)</f>
        <v>0</v>
      </c>
      <c r="CC72" s="303">
        <f>COUNTIFS(BD_ini!$D$31:'BD_ini'!$D$230,CC71,BD_ini!CC$31:CC$230,$E72)</f>
        <v>0</v>
      </c>
      <c r="CD72" s="303">
        <f>COUNTIFS(BD_ini!$D$31:'BD_ini'!$D$230,CD71,BD_ini!CD$31:CD$230,$E72)</f>
        <v>0</v>
      </c>
      <c r="CE72" s="303">
        <f>COUNTIFS(BD_ini!$D$31:'BD_ini'!$D$230,CE71,BD_ini!CE$31:CE$230,$E72)</f>
        <v>0</v>
      </c>
      <c r="CF72" s="303">
        <f>COUNTIFS(BD_ini!$D$31:'BD_ini'!$D$230,CF71,BD_ini!CF$31:CF$230,$E72)</f>
        <v>0</v>
      </c>
      <c r="CG72" s="303">
        <f>COUNTIFS(BD_ini!$D$31:'BD_ini'!$D$230,CG71,BD_ini!CG$31:CG$230,$E72)</f>
        <v>0</v>
      </c>
      <c r="CH72" s="303">
        <f>COUNTIFS(BD_ini!$D$31:'BD_ini'!$D$230,CH71,BD_ini!CH$31:CH$230,$E72)</f>
        <v>0</v>
      </c>
      <c r="CI72" s="303">
        <f>COUNTIFS(BD_ini!$D$31:'BD_ini'!$D$230,CI71,BD_ini!CI$31:CI$230,$E72)</f>
        <v>0</v>
      </c>
      <c r="CJ72" s="303">
        <f>COUNTIFS(BD_ini!$D$31:'BD_ini'!$D$230,CJ71,BD_ini!CJ$31:CJ$230,$E72)</f>
        <v>0</v>
      </c>
      <c r="CK72" s="303">
        <f>COUNTIFS(BD_ini!$D$31:'BD_ini'!$D$230,CK71,BD_ini!CK$31:CK$230,$E72)</f>
        <v>0</v>
      </c>
      <c r="CL72" s="303">
        <f>COUNTIFS(BD_ini!$D$31:'BD_ini'!$D$230,CL71,BD_ini!CL$31:CL$230,$E72)</f>
        <v>0</v>
      </c>
      <c r="CM72" s="303">
        <f>COUNTIFS(BD_ini!$D$31:'BD_ini'!$D$230,CM71,BD_ini!CM$31:CM$230,$E72)</f>
        <v>0</v>
      </c>
      <c r="CN72" s="303">
        <f>COUNTIFS(BD_ini!$D$31:'BD_ini'!$D$230,CN71,BD_ini!CN$31:CN$230,$E72)</f>
        <v>0</v>
      </c>
      <c r="CO72" s="303">
        <f>COUNTIFS(BD_ini!$D$31:'BD_ini'!$D$230,CO71,BD_ini!CO$31:CO$230,$E72)</f>
        <v>0</v>
      </c>
      <c r="CP72" s="303">
        <f>COUNTIFS(BD_ini!$D$31:'BD_ini'!$D$230,CP71,BD_ini!CP$31:CP$230,$E72)</f>
        <v>0</v>
      </c>
      <c r="CQ72" s="303">
        <f>COUNTIFS(BD_ini!$D$31:'BD_ini'!$D$230,CQ71,BD_ini!CQ$31:CQ$230,$E72)</f>
        <v>0</v>
      </c>
      <c r="CR72" s="303">
        <f>COUNTIFS(BD_ini!$D$31:'BD_ini'!$D$230,CR71,BD_ini!CR$31:CR$230,$E72)</f>
        <v>0</v>
      </c>
      <c r="CS72" s="303">
        <f>COUNTIFS(BD_ini!$D$31:'BD_ini'!$D$230,CS71,BD_ini!CS$31:CS$230,$E72)</f>
        <v>0</v>
      </c>
      <c r="CT72" s="303">
        <f>COUNTIFS(BD_ini!$D$31:'BD_ini'!$D$230,CT71,BD_ini!CT$31:CT$230,$E72)</f>
        <v>0</v>
      </c>
      <c r="CU72" s="303">
        <f>COUNTIFS(BD_ini!$D$31:'BD_ini'!$D$230,CU71,BD_ini!CU$31:CU$230,$E72)</f>
        <v>0</v>
      </c>
      <c r="CV72" s="303">
        <f>COUNTIFS(BD_ini!$D$31:'BD_ini'!$D$230,CV71,BD_ini!CV$31:CV$230,$E72)</f>
        <v>0</v>
      </c>
      <c r="CW72" s="303">
        <f>COUNTIFS(BD_ini!$D$31:'BD_ini'!$D$230,CW71,BD_ini!CW$31:CW$230,$E72)</f>
        <v>0</v>
      </c>
      <c r="CX72" s="303">
        <f>COUNTIFS(BD_ini!$D$31:'BD_ini'!$D$230,CX71,BD_ini!CX$31:CX$230,$E72)</f>
        <v>0</v>
      </c>
      <c r="CY72" s="303">
        <f>COUNTIFS(BD_ini!$D$31:'BD_ini'!$D$230,CY71,BD_ini!CY$31:CY$230,$E72)</f>
        <v>0</v>
      </c>
      <c r="CZ72" s="303">
        <f>COUNTIFS(BD_ini!$D$31:'BD_ini'!$D$230,CZ71,BD_ini!CZ$31:CZ$230,$E72)</f>
        <v>0</v>
      </c>
      <c r="DA72" s="303">
        <f>COUNTIFS(BD_ini!$D$31:'BD_ini'!$D$230,DA71,BD_ini!DA$31:DA$230,$E72)</f>
        <v>0</v>
      </c>
      <c r="DB72" s="303">
        <f>COUNTIFS(BD_ini!$D$31:'BD_ini'!$D$230,DB71,BD_ini!DB$31:DB$230,$E72)</f>
        <v>0</v>
      </c>
      <c r="DC72" s="303">
        <f>COUNTIFS(BD_ini!$D$31:'BD_ini'!$D$230,DC71,BD_ini!DC$31:DC$230,$E72)</f>
        <v>0</v>
      </c>
      <c r="DD72" s="225"/>
    </row>
    <row r="73" spans="1:108" s="124" customFormat="1">
      <c r="A73" s="92">
        <v>2043</v>
      </c>
      <c r="B73" s="92"/>
      <c r="C73" s="92"/>
      <c r="D73" s="296" t="s">
        <v>1214</v>
      </c>
      <c r="E73" s="91" t="s">
        <v>1214</v>
      </c>
      <c r="F73" s="91"/>
      <c r="G73" s="93"/>
      <c r="H73" s="303">
        <f>COUNTIFS(BD_ini!$D$31:'BD_ini'!$D$230,H71,BD_ini!H$31:H$230,$E73)</f>
        <v>1</v>
      </c>
      <c r="I73" s="303">
        <f>COUNTIFS(BD_ini!$D$31:'BD_ini'!$D$230,I71,BD_ini!I$31:I$230,$E73)</f>
        <v>1</v>
      </c>
      <c r="J73" s="303">
        <f>COUNTIFS(BD_ini!$D$31:'BD_ini'!$D$230,J71,BD_ini!J$31:J$230,$E73)</f>
        <v>1</v>
      </c>
      <c r="K73" s="303">
        <f>COUNTIFS(BD_ini!$D$31:'BD_ini'!$D$230,K71,BD_ini!K$31:K$230,$E73)</f>
        <v>1</v>
      </c>
      <c r="L73" s="303">
        <f>COUNTIFS(BD_ini!$D$31:'BD_ini'!$D$230,L71,BD_ini!L$31:L$230,$E73)</f>
        <v>1</v>
      </c>
      <c r="M73" s="303">
        <f>COUNTIFS(BD_ini!$D$31:'BD_ini'!$D$230,M71,BD_ini!M$31:M$230,$E73)</f>
        <v>1</v>
      </c>
      <c r="N73" s="303">
        <f>COUNTIFS(BD_ini!$D$31:'BD_ini'!$D$230,N71,BD_ini!N$31:N$230,$E73)</f>
        <v>2</v>
      </c>
      <c r="O73" s="303">
        <f>COUNTIFS(BD_ini!$D$31:'BD_ini'!$D$230,O71,BD_ini!O$31:O$230,$E73)</f>
        <v>0</v>
      </c>
      <c r="P73" s="303">
        <f>COUNTIFS(BD_ini!$D$31:'BD_ini'!$D$230,P71,BD_ini!P$31:P$230,$E73)</f>
        <v>0</v>
      </c>
      <c r="Q73" s="303">
        <f>COUNTIFS(BD_ini!$D$31:'BD_ini'!$D$230,Q71,BD_ini!Q$31:Q$230,$E73)</f>
        <v>0</v>
      </c>
      <c r="R73" s="303">
        <f>COUNTIFS(BD_ini!$D$31:'BD_ini'!$D$230,R71,BD_ini!R$31:R$230,$E73)</f>
        <v>1</v>
      </c>
      <c r="S73" s="303">
        <f>COUNTIFS(BD_ini!$D$31:'BD_ini'!$D$230,S71,BD_ini!S$31:S$230,$E73)</f>
        <v>0</v>
      </c>
      <c r="T73" s="303">
        <f>COUNTIFS(BD_ini!$D$31:'BD_ini'!$D$230,T71,BD_ini!T$31:T$230,$E73)</f>
        <v>0</v>
      </c>
      <c r="U73" s="303">
        <f>COUNTIFS(BD_ini!$D$31:'BD_ini'!$D$230,U71,BD_ini!U$31:U$230,$E73)</f>
        <v>13</v>
      </c>
      <c r="V73" s="303">
        <f>COUNTIFS(BD_ini!$D$31:'BD_ini'!$D$230,V71,BD_ini!V$31:V$230,$E73)</f>
        <v>1</v>
      </c>
      <c r="W73" s="303">
        <f>COUNTIFS(BD_ini!$D$31:'BD_ini'!$D$230,W71,BD_ini!W$31:W$230,$E73)</f>
        <v>11</v>
      </c>
      <c r="X73" s="303">
        <f>COUNTIFS(BD_ini!$D$31:'BD_ini'!$D$230,X71,BD_ini!X$31:X$230,$E73)</f>
        <v>0</v>
      </c>
      <c r="Y73" s="303">
        <f>COUNTIFS(BD_ini!$D$31:'BD_ini'!$D$230,Y71,BD_ini!Y$31:Y$230,$E73)</f>
        <v>1</v>
      </c>
      <c r="Z73" s="303">
        <f>COUNTIFS(BD_ini!$D$31:'BD_ini'!$D$230,Z71,BD_ini!Z$31:Z$230,$E73)</f>
        <v>11</v>
      </c>
      <c r="AA73" s="303">
        <f>COUNTIFS(BD_ini!$D$31:'BD_ini'!$D$230,AA71,BD_ini!AA$31:AA$230,$E73)</f>
        <v>0</v>
      </c>
      <c r="AB73" s="303">
        <f>COUNTIFS(BD_ini!$D$31:'BD_ini'!$D$230,AB71,BD_ini!AB$31:AB$230,$E73)</f>
        <v>0</v>
      </c>
      <c r="AC73" s="303">
        <f>COUNTIFS(BD_ini!$D$31:'BD_ini'!$D$230,AC71,BD_ini!AC$31:AC$230,$E73)</f>
        <v>0</v>
      </c>
      <c r="AD73" s="303">
        <f>COUNTIFS(BD_ini!$D$31:'BD_ini'!$D$230,AD71,BD_ini!AD$31:AD$230,$E73)</f>
        <v>0</v>
      </c>
      <c r="AE73" s="303">
        <f>COUNTIFS(BD_ini!$D$31:'BD_ini'!$D$230,AE71,BD_ini!AE$31:AE$230,$E73)</f>
        <v>0</v>
      </c>
      <c r="AF73" s="303">
        <f>COUNTIFS(BD_ini!$D$31:'BD_ini'!$D$230,AF71,BD_ini!AF$31:AF$230,$E73)</f>
        <v>0</v>
      </c>
      <c r="AG73" s="303">
        <f>COUNTIFS(BD_ini!$D$31:'BD_ini'!$D$230,AG71,BD_ini!AG$31:AG$230,$E73)</f>
        <v>0</v>
      </c>
      <c r="AH73" s="303">
        <f>COUNTIFS(BD_ini!$D$31:'BD_ini'!$D$230,AH71,BD_ini!AH$31:AH$230,$E73)</f>
        <v>0</v>
      </c>
      <c r="AI73" s="303">
        <f>COUNTIFS(BD_ini!$D$31:'BD_ini'!$D$230,AI71,BD_ini!AI$31:AI$230,$E73)</f>
        <v>0</v>
      </c>
      <c r="AJ73" s="303">
        <f>COUNTIFS(BD_ini!$D$31:'BD_ini'!$D$230,AJ71,BD_ini!AJ$31:AJ$230,$E73)</f>
        <v>0</v>
      </c>
      <c r="AK73" s="303">
        <f>COUNTIFS(BD_ini!$D$31:'BD_ini'!$D$230,AK71,BD_ini!AK$31:AK$230,$E73)</f>
        <v>0</v>
      </c>
      <c r="AL73" s="303">
        <f>COUNTIFS(BD_ini!$D$31:'BD_ini'!$D$230,AL71,BD_ini!AL$31:AL$230,$E73)</f>
        <v>0</v>
      </c>
      <c r="AM73" s="303">
        <f>COUNTIFS(BD_ini!$D$31:'BD_ini'!$D$230,AM71,BD_ini!AM$31:AM$230,$E73)</f>
        <v>0</v>
      </c>
      <c r="AN73" s="303">
        <f>COUNTIFS(BD_ini!$D$31:'BD_ini'!$D$230,AN71,BD_ini!AN$31:AN$230,$E73)</f>
        <v>0</v>
      </c>
      <c r="AO73" s="303">
        <f>COUNTIFS(BD_ini!$D$31:'BD_ini'!$D$230,AO71,BD_ini!AO$31:AO$230,$E73)</f>
        <v>0</v>
      </c>
      <c r="AP73" s="303">
        <f>COUNTIFS(BD_ini!$D$31:'BD_ini'!$D$230,AP71,BD_ini!AP$31:AP$230,$E73)</f>
        <v>0</v>
      </c>
      <c r="AQ73" s="303">
        <f>COUNTIFS(BD_ini!$D$31:'BD_ini'!$D$230,AQ71,BD_ini!AQ$31:AQ$230,$E73)</f>
        <v>0</v>
      </c>
      <c r="AR73" s="303">
        <f>COUNTIFS(BD_ini!$D$31:'BD_ini'!$D$230,AR71,BD_ini!AR$31:AR$230,$E73)</f>
        <v>0</v>
      </c>
      <c r="AS73" s="303">
        <f>COUNTIFS(BD_ini!$D$31:'BD_ini'!$D$230,AS71,BD_ini!AS$31:AS$230,$E73)</f>
        <v>0</v>
      </c>
      <c r="AT73" s="303">
        <f>COUNTIFS(BD_ini!$D$31:'BD_ini'!$D$230,AT71,BD_ini!AT$31:AT$230,$E73)</f>
        <v>0</v>
      </c>
      <c r="AU73" s="303">
        <f>COUNTIFS(BD_ini!$D$31:'BD_ini'!$D$230,AU71,BD_ini!AU$31:AU$230,$E73)</f>
        <v>0</v>
      </c>
      <c r="AV73" s="303">
        <f>COUNTIFS(BD_ini!$D$31:'BD_ini'!$D$230,AV71,BD_ini!AV$31:AV$230,$E73)</f>
        <v>0</v>
      </c>
      <c r="AW73" s="303">
        <f>COUNTIFS(BD_ini!$D$31:'BD_ini'!$D$230,AW71,BD_ini!AW$31:AW$230,$E73)</f>
        <v>0</v>
      </c>
      <c r="AX73" s="303">
        <f>COUNTIFS(BD_ini!$D$31:'BD_ini'!$D$230,AX71,BD_ini!AX$31:AX$230,$E73)</f>
        <v>0</v>
      </c>
      <c r="AY73" s="303">
        <f>COUNTIFS(BD_ini!$D$31:'BD_ini'!$D$230,AY71,BD_ini!AY$31:AY$230,$E73)</f>
        <v>0</v>
      </c>
      <c r="AZ73" s="303">
        <f>COUNTIFS(BD_ini!$D$31:'BD_ini'!$D$230,AZ71,BD_ini!AZ$31:AZ$230,$E73)</f>
        <v>0</v>
      </c>
      <c r="BA73" s="303">
        <f>COUNTIFS(BD_ini!$D$31:'BD_ini'!$D$230,BA71,BD_ini!BA$31:BA$230,$E73)</f>
        <v>0</v>
      </c>
      <c r="BB73" s="303">
        <f>COUNTIFS(BD_ini!$D$31:'BD_ini'!$D$230,BB71,BD_ini!BB$31:BB$230,$E73)</f>
        <v>0</v>
      </c>
      <c r="BC73" s="303">
        <f>COUNTIFS(BD_ini!$D$31:'BD_ini'!$D$230,BC71,BD_ini!BC$31:BC$230,$E73)</f>
        <v>0</v>
      </c>
      <c r="BD73" s="303">
        <f>COUNTIFS(BD_ini!$D$31:'BD_ini'!$D$230,BD71,BD_ini!BD$31:BD$230,$E73)</f>
        <v>0</v>
      </c>
      <c r="BE73" s="303">
        <f>COUNTIFS(BD_ini!$D$31:'BD_ini'!$D$230,BE71,BD_ini!BE$31:BE$230,$E73)</f>
        <v>0</v>
      </c>
      <c r="BF73" s="303">
        <f>COUNTIFS(BD_ini!$D$31:'BD_ini'!$D$230,BF71,BD_ini!BF$31:BF$230,$E73)</f>
        <v>0</v>
      </c>
      <c r="BG73" s="303">
        <f>COUNTIFS(BD_ini!$D$31:'BD_ini'!$D$230,BG71,BD_ini!BG$31:BG$230,$E73)</f>
        <v>0</v>
      </c>
      <c r="BH73" s="303">
        <f>COUNTIFS(BD_ini!$D$31:'BD_ini'!$D$230,BH71,BD_ini!BH$31:BH$230,$E73)</f>
        <v>0</v>
      </c>
      <c r="BI73" s="303">
        <f>COUNTIFS(BD_ini!$D$31:'BD_ini'!$D$230,BI71,BD_ini!BI$31:BI$230,$E73)</f>
        <v>0</v>
      </c>
      <c r="BJ73" s="303">
        <f>COUNTIFS(BD_ini!$D$31:'BD_ini'!$D$230,BJ71,BD_ini!BJ$31:BJ$230,$E73)</f>
        <v>0</v>
      </c>
      <c r="BK73" s="303">
        <f>COUNTIFS(BD_ini!$D$31:'BD_ini'!$D$230,BK71,BD_ini!BK$31:BK$230,$E73)</f>
        <v>0</v>
      </c>
      <c r="BL73" s="303">
        <f>COUNTIFS(BD_ini!$D$31:'BD_ini'!$D$230,BL71,BD_ini!BL$31:BL$230,$E73)</f>
        <v>0</v>
      </c>
      <c r="BM73" s="303">
        <f>COUNTIFS(BD_ini!$D$31:'BD_ini'!$D$230,BM71,BD_ini!BM$31:BM$230,$E73)</f>
        <v>0</v>
      </c>
      <c r="BN73" s="303">
        <f>COUNTIFS(BD_ini!$D$31:'BD_ini'!$D$230,BN71,BD_ini!BN$31:BN$230,$E73)</f>
        <v>0</v>
      </c>
      <c r="BO73" s="303">
        <f>COUNTIFS(BD_ini!$D$31:'BD_ini'!$D$230,BO71,BD_ini!BO$31:BO$230,$E73)</f>
        <v>0</v>
      </c>
      <c r="BP73" s="303">
        <f>COUNTIFS(BD_ini!$D$31:'BD_ini'!$D$230,BP71,BD_ini!BP$31:BP$230,$E73)</f>
        <v>0</v>
      </c>
      <c r="BQ73" s="303">
        <f>COUNTIFS(BD_ini!$D$31:'BD_ini'!$D$230,BQ71,BD_ini!BQ$31:BQ$230,$E73)</f>
        <v>0</v>
      </c>
      <c r="BR73" s="303">
        <f>COUNTIFS(BD_ini!$D$31:'BD_ini'!$D$230,BR71,BD_ini!BR$31:BR$230,$E73)</f>
        <v>0</v>
      </c>
      <c r="BS73" s="303">
        <f>COUNTIFS(BD_ini!$D$31:'BD_ini'!$D$230,BS71,BD_ini!BS$31:BS$230,$E73)</f>
        <v>0</v>
      </c>
      <c r="BT73" s="303">
        <f>COUNTIFS(BD_ini!$D$31:'BD_ini'!$D$230,BT71,BD_ini!BT$31:BT$230,$E73)</f>
        <v>0</v>
      </c>
      <c r="BU73" s="303">
        <f>COUNTIFS(BD_ini!$D$31:'BD_ini'!$D$230,BU71,BD_ini!BU$31:BU$230,$E73)</f>
        <v>0</v>
      </c>
      <c r="BV73" s="303">
        <f>COUNTIFS(BD_ini!$D$31:'BD_ini'!$D$230,BV71,BD_ini!BV$31:BV$230,$E73)</f>
        <v>0</v>
      </c>
      <c r="BW73" s="303">
        <f>COUNTIFS(BD_ini!$D$31:'BD_ini'!$D$230,BW71,BD_ini!BW$31:BW$230,$E73)</f>
        <v>0</v>
      </c>
      <c r="BX73" s="303">
        <f>COUNTIFS(BD_ini!$D$31:'BD_ini'!$D$230,BX71,BD_ini!BX$31:BX$230,$E73)</f>
        <v>0</v>
      </c>
      <c r="BY73" s="303">
        <f>COUNTIFS(BD_ini!$D$31:'BD_ini'!$D$230,BY71,BD_ini!BY$31:BY$230,$E73)</f>
        <v>0</v>
      </c>
      <c r="BZ73" s="303">
        <f>COUNTIFS(BD_ini!$D$31:'BD_ini'!$D$230,BZ71,BD_ini!BZ$31:BZ$230,$E73)</f>
        <v>0</v>
      </c>
      <c r="CA73" s="303">
        <f>COUNTIFS(BD_ini!$D$31:'BD_ini'!$D$230,CA71,BD_ini!CA$31:CA$230,$E73)</f>
        <v>0</v>
      </c>
      <c r="CB73" s="303">
        <f>COUNTIFS(BD_ini!$D$31:'BD_ini'!$D$230,CB71,BD_ini!CB$31:CB$230,$E73)</f>
        <v>0</v>
      </c>
      <c r="CC73" s="303">
        <f>COUNTIFS(BD_ini!$D$31:'BD_ini'!$D$230,CC71,BD_ini!CC$31:CC$230,$E73)</f>
        <v>0</v>
      </c>
      <c r="CD73" s="303">
        <f>COUNTIFS(BD_ini!$D$31:'BD_ini'!$D$230,CD71,BD_ini!CD$31:CD$230,$E73)</f>
        <v>0</v>
      </c>
      <c r="CE73" s="303">
        <f>COUNTIFS(BD_ini!$D$31:'BD_ini'!$D$230,CE71,BD_ini!CE$31:CE$230,$E73)</f>
        <v>0</v>
      </c>
      <c r="CF73" s="303">
        <f>COUNTIFS(BD_ini!$D$31:'BD_ini'!$D$230,CF71,BD_ini!CF$31:CF$230,$E73)</f>
        <v>0</v>
      </c>
      <c r="CG73" s="303">
        <f>COUNTIFS(BD_ini!$D$31:'BD_ini'!$D$230,CG71,BD_ini!CG$31:CG$230,$E73)</f>
        <v>0</v>
      </c>
      <c r="CH73" s="303">
        <f>COUNTIFS(BD_ini!$D$31:'BD_ini'!$D$230,CH71,BD_ini!CH$31:CH$230,$E73)</f>
        <v>0</v>
      </c>
      <c r="CI73" s="303">
        <f>COUNTIFS(BD_ini!$D$31:'BD_ini'!$D$230,CI71,BD_ini!CI$31:CI$230,$E73)</f>
        <v>0</v>
      </c>
      <c r="CJ73" s="303">
        <f>COUNTIFS(BD_ini!$D$31:'BD_ini'!$D$230,CJ71,BD_ini!CJ$31:CJ$230,$E73)</f>
        <v>0</v>
      </c>
      <c r="CK73" s="303">
        <f>COUNTIFS(BD_ini!$D$31:'BD_ini'!$D$230,CK71,BD_ini!CK$31:CK$230,$E73)</f>
        <v>0</v>
      </c>
      <c r="CL73" s="303">
        <f>COUNTIFS(BD_ini!$D$31:'BD_ini'!$D$230,CL71,BD_ini!CL$31:CL$230,$E73)</f>
        <v>0</v>
      </c>
      <c r="CM73" s="303">
        <f>COUNTIFS(BD_ini!$D$31:'BD_ini'!$D$230,CM71,BD_ini!CM$31:CM$230,$E73)</f>
        <v>0</v>
      </c>
      <c r="CN73" s="303">
        <f>COUNTIFS(BD_ini!$D$31:'BD_ini'!$D$230,CN71,BD_ini!CN$31:CN$230,$E73)</f>
        <v>0</v>
      </c>
      <c r="CO73" s="303">
        <f>COUNTIFS(BD_ini!$D$31:'BD_ini'!$D$230,CO71,BD_ini!CO$31:CO$230,$E73)</f>
        <v>0</v>
      </c>
      <c r="CP73" s="303">
        <f>COUNTIFS(BD_ini!$D$31:'BD_ini'!$D$230,CP71,BD_ini!CP$31:CP$230,$E73)</f>
        <v>0</v>
      </c>
      <c r="CQ73" s="303">
        <f>COUNTIFS(BD_ini!$D$31:'BD_ini'!$D$230,CQ71,BD_ini!CQ$31:CQ$230,$E73)</f>
        <v>0</v>
      </c>
      <c r="CR73" s="303">
        <f>COUNTIFS(BD_ini!$D$31:'BD_ini'!$D$230,CR71,BD_ini!CR$31:CR$230,$E73)</f>
        <v>0</v>
      </c>
      <c r="CS73" s="303">
        <f>COUNTIFS(BD_ini!$D$31:'BD_ini'!$D$230,CS71,BD_ini!CS$31:CS$230,$E73)</f>
        <v>0</v>
      </c>
      <c r="CT73" s="303">
        <f>COUNTIFS(BD_ini!$D$31:'BD_ini'!$D$230,CT71,BD_ini!CT$31:CT$230,$E73)</f>
        <v>0</v>
      </c>
      <c r="CU73" s="303">
        <f>COUNTIFS(BD_ini!$D$31:'BD_ini'!$D$230,CU71,BD_ini!CU$31:CU$230,$E73)</f>
        <v>0</v>
      </c>
      <c r="CV73" s="303">
        <f>COUNTIFS(BD_ini!$D$31:'BD_ini'!$D$230,CV71,BD_ini!CV$31:CV$230,$E73)</f>
        <v>0</v>
      </c>
      <c r="CW73" s="303">
        <f>COUNTIFS(BD_ini!$D$31:'BD_ini'!$D$230,CW71,BD_ini!CW$31:CW$230,$E73)</f>
        <v>0</v>
      </c>
      <c r="CX73" s="303">
        <f>COUNTIFS(BD_ini!$D$31:'BD_ini'!$D$230,CX71,BD_ini!CX$31:CX$230,$E73)</f>
        <v>0</v>
      </c>
      <c r="CY73" s="303">
        <f>COUNTIFS(BD_ini!$D$31:'BD_ini'!$D$230,CY71,BD_ini!CY$31:CY$230,$E73)</f>
        <v>0</v>
      </c>
      <c r="CZ73" s="303">
        <f>COUNTIFS(BD_ini!$D$31:'BD_ini'!$D$230,CZ71,BD_ini!CZ$31:CZ$230,$E73)</f>
        <v>0</v>
      </c>
      <c r="DA73" s="303">
        <f>COUNTIFS(BD_ini!$D$31:'BD_ini'!$D$230,DA71,BD_ini!DA$31:DA$230,$E73)</f>
        <v>0</v>
      </c>
      <c r="DB73" s="303">
        <f>COUNTIFS(BD_ini!$D$31:'BD_ini'!$D$230,DB71,BD_ini!DB$31:DB$230,$E73)</f>
        <v>0</v>
      </c>
      <c r="DC73" s="303">
        <f>COUNTIFS(BD_ini!$D$31:'BD_ini'!$D$230,DC71,BD_ini!DC$31:DC$230,$E73)</f>
        <v>0</v>
      </c>
      <c r="DD73" s="225"/>
    </row>
    <row r="74" spans="1:108" s="124" customFormat="1">
      <c r="A74" s="92">
        <v>2044</v>
      </c>
      <c r="B74" s="92"/>
      <c r="C74" s="92"/>
      <c r="D74" s="296" t="s">
        <v>1102</v>
      </c>
      <c r="E74" s="91" t="s">
        <v>1102</v>
      </c>
      <c r="F74" s="91"/>
      <c r="G74" s="93"/>
      <c r="H74" s="303">
        <f>COUNTIFS(BD_ini!$D$31:'BD_ini'!$D$230,H71,BD_ini!H$31:H$230,$E74)</f>
        <v>5</v>
      </c>
      <c r="I74" s="303">
        <f>COUNTIFS(BD_ini!$D$31:'BD_ini'!$D$230,I71,BD_ini!I$31:I$230,$E74)</f>
        <v>7</v>
      </c>
      <c r="J74" s="303">
        <f>COUNTIFS(BD_ini!$D$31:'BD_ini'!$D$230,J71,BD_ini!J$31:J$230,$E74)</f>
        <v>22</v>
      </c>
      <c r="K74" s="303">
        <f>COUNTIFS(BD_ini!$D$31:'BD_ini'!$D$230,K71,BD_ini!K$31:K$230,$E74)</f>
        <v>12</v>
      </c>
      <c r="L74" s="303">
        <f>COUNTIFS(BD_ini!$D$31:'BD_ini'!$D$230,L71,BD_ini!L$31:L$230,$E74)</f>
        <v>4</v>
      </c>
      <c r="M74" s="303">
        <f>COUNTIFS(BD_ini!$D$31:'BD_ini'!$D$230,M71,BD_ini!M$31:M$230,$E74)</f>
        <v>9</v>
      </c>
      <c r="N74" s="303">
        <f>COUNTIFS(BD_ini!$D$31:'BD_ini'!$D$230,N71,BD_ini!N$31:N$230,$E74)</f>
        <v>12</v>
      </c>
      <c r="O74" s="303">
        <f>COUNTIFS(BD_ini!$D$31:'BD_ini'!$D$230,O71,BD_ini!O$31:O$230,$E74)</f>
        <v>13</v>
      </c>
      <c r="P74" s="303">
        <f>COUNTIFS(BD_ini!$D$31:'BD_ini'!$D$230,P71,BD_ini!P$31:P$230,$E74)</f>
        <v>12</v>
      </c>
      <c r="Q74" s="303">
        <f>COUNTIFS(BD_ini!$D$31:'BD_ini'!$D$230,Q71,BD_ini!Q$31:Q$230,$E74)</f>
        <v>32</v>
      </c>
      <c r="R74" s="303">
        <f>COUNTIFS(BD_ini!$D$31:'BD_ini'!$D$230,R71,BD_ini!R$31:R$230,$E74)</f>
        <v>25</v>
      </c>
      <c r="S74" s="303">
        <f>COUNTIFS(BD_ini!$D$31:'BD_ini'!$D$230,S71,BD_ini!S$31:S$230,$E74)</f>
        <v>24</v>
      </c>
      <c r="T74" s="303">
        <f>COUNTIFS(BD_ini!$D$31:'BD_ini'!$D$230,T71,BD_ini!T$31:T$230,$E74)</f>
        <v>6</v>
      </c>
      <c r="U74" s="303">
        <f>COUNTIFS(BD_ini!$D$31:'BD_ini'!$D$230,U71,BD_ini!U$31:U$230,$E74)</f>
        <v>13</v>
      </c>
      <c r="V74" s="303">
        <f>COUNTIFS(BD_ini!$D$31:'BD_ini'!$D$230,V71,BD_ini!V$31:V$230,$E74)</f>
        <v>14</v>
      </c>
      <c r="W74" s="303">
        <f>COUNTIFS(BD_ini!$D$31:'BD_ini'!$D$230,W71,BD_ini!W$31:W$230,$E74)</f>
        <v>15</v>
      </c>
      <c r="X74" s="303">
        <f>COUNTIFS(BD_ini!$D$31:'BD_ini'!$D$230,X71,BD_ini!X$31:X$230,$E74)</f>
        <v>4</v>
      </c>
      <c r="Y74" s="303">
        <f>COUNTIFS(BD_ini!$D$31:'BD_ini'!$D$230,Y71,BD_ini!Y$31:Y$230,$E74)</f>
        <v>14</v>
      </c>
      <c r="Z74" s="303">
        <f>COUNTIFS(BD_ini!$D$31:'BD_ini'!$D$230,Z71,BD_ini!Z$31:Z$230,$E74)</f>
        <v>15</v>
      </c>
      <c r="AA74" s="303">
        <f>COUNTIFS(BD_ini!$D$31:'BD_ini'!$D$230,AA71,BD_ini!AA$31:AA$230,$E74)</f>
        <v>4</v>
      </c>
      <c r="AB74" s="303">
        <f>COUNTIFS(BD_ini!$D$31:'BD_ini'!$D$230,AB71,BD_ini!AB$31:AB$230,$E74)</f>
        <v>0</v>
      </c>
      <c r="AC74" s="303">
        <f>COUNTIFS(BD_ini!$D$31:'BD_ini'!$D$230,AC71,BD_ini!AC$31:AC$230,$E74)</f>
        <v>0</v>
      </c>
      <c r="AD74" s="303">
        <f>COUNTIFS(BD_ini!$D$31:'BD_ini'!$D$230,AD71,BD_ini!AD$31:AD$230,$E74)</f>
        <v>0</v>
      </c>
      <c r="AE74" s="303">
        <f>COUNTIFS(BD_ini!$D$31:'BD_ini'!$D$230,AE71,BD_ini!AE$31:AE$230,$E74)</f>
        <v>0</v>
      </c>
      <c r="AF74" s="303">
        <f>COUNTIFS(BD_ini!$D$31:'BD_ini'!$D$230,AF71,BD_ini!AF$31:AF$230,$E74)</f>
        <v>0</v>
      </c>
      <c r="AG74" s="303">
        <f>COUNTIFS(BD_ini!$D$31:'BD_ini'!$D$230,AG71,BD_ini!AG$31:AG$230,$E74)</f>
        <v>0</v>
      </c>
      <c r="AH74" s="303">
        <f>COUNTIFS(BD_ini!$D$31:'BD_ini'!$D$230,AH71,BD_ini!AH$31:AH$230,$E74)</f>
        <v>0</v>
      </c>
      <c r="AI74" s="303">
        <f>COUNTIFS(BD_ini!$D$31:'BD_ini'!$D$230,AI71,BD_ini!AI$31:AI$230,$E74)</f>
        <v>0</v>
      </c>
      <c r="AJ74" s="303">
        <f>COUNTIFS(BD_ini!$D$31:'BD_ini'!$D$230,AJ71,BD_ini!AJ$31:AJ$230,$E74)</f>
        <v>0</v>
      </c>
      <c r="AK74" s="303">
        <f>COUNTIFS(BD_ini!$D$31:'BD_ini'!$D$230,AK71,BD_ini!AK$31:AK$230,$E74)</f>
        <v>0</v>
      </c>
      <c r="AL74" s="303">
        <f>COUNTIFS(BD_ini!$D$31:'BD_ini'!$D$230,AL71,BD_ini!AL$31:AL$230,$E74)</f>
        <v>0</v>
      </c>
      <c r="AM74" s="303">
        <f>COUNTIFS(BD_ini!$D$31:'BD_ini'!$D$230,AM71,BD_ini!AM$31:AM$230,$E74)</f>
        <v>0</v>
      </c>
      <c r="AN74" s="303">
        <f>COUNTIFS(BD_ini!$D$31:'BD_ini'!$D$230,AN71,BD_ini!AN$31:AN$230,$E74)</f>
        <v>0</v>
      </c>
      <c r="AO74" s="303">
        <f>COUNTIFS(BD_ini!$D$31:'BD_ini'!$D$230,AO71,BD_ini!AO$31:AO$230,$E74)</f>
        <v>0</v>
      </c>
      <c r="AP74" s="303">
        <f>COUNTIFS(BD_ini!$D$31:'BD_ini'!$D$230,AP71,BD_ini!AP$31:AP$230,$E74)</f>
        <v>0</v>
      </c>
      <c r="AQ74" s="303">
        <f>COUNTIFS(BD_ini!$D$31:'BD_ini'!$D$230,AQ71,BD_ini!AQ$31:AQ$230,$E74)</f>
        <v>0</v>
      </c>
      <c r="AR74" s="303">
        <f>COUNTIFS(BD_ini!$D$31:'BD_ini'!$D$230,AR71,BD_ini!AR$31:AR$230,$E74)</f>
        <v>0</v>
      </c>
      <c r="AS74" s="303">
        <f>COUNTIFS(BD_ini!$D$31:'BD_ini'!$D$230,AS71,BD_ini!AS$31:AS$230,$E74)</f>
        <v>0</v>
      </c>
      <c r="AT74" s="303">
        <f>COUNTIFS(BD_ini!$D$31:'BD_ini'!$D$230,AT71,BD_ini!AT$31:AT$230,$E74)</f>
        <v>0</v>
      </c>
      <c r="AU74" s="303">
        <f>COUNTIFS(BD_ini!$D$31:'BD_ini'!$D$230,AU71,BD_ini!AU$31:AU$230,$E74)</f>
        <v>0</v>
      </c>
      <c r="AV74" s="303">
        <f>COUNTIFS(BD_ini!$D$31:'BD_ini'!$D$230,AV71,BD_ini!AV$31:AV$230,$E74)</f>
        <v>0</v>
      </c>
      <c r="AW74" s="303">
        <f>COUNTIFS(BD_ini!$D$31:'BD_ini'!$D$230,AW71,BD_ini!AW$31:AW$230,$E74)</f>
        <v>0</v>
      </c>
      <c r="AX74" s="303">
        <f>COUNTIFS(BD_ini!$D$31:'BD_ini'!$D$230,AX71,BD_ini!AX$31:AX$230,$E74)</f>
        <v>0</v>
      </c>
      <c r="AY74" s="303">
        <f>COUNTIFS(BD_ini!$D$31:'BD_ini'!$D$230,AY71,BD_ini!AY$31:AY$230,$E74)</f>
        <v>0</v>
      </c>
      <c r="AZ74" s="303">
        <f>COUNTIFS(BD_ini!$D$31:'BD_ini'!$D$230,AZ71,BD_ini!AZ$31:AZ$230,$E74)</f>
        <v>0</v>
      </c>
      <c r="BA74" s="303">
        <f>COUNTIFS(BD_ini!$D$31:'BD_ini'!$D$230,BA71,BD_ini!BA$31:BA$230,$E74)</f>
        <v>0</v>
      </c>
      <c r="BB74" s="303">
        <f>COUNTIFS(BD_ini!$D$31:'BD_ini'!$D$230,BB71,BD_ini!BB$31:BB$230,$E74)</f>
        <v>0</v>
      </c>
      <c r="BC74" s="303">
        <f>COUNTIFS(BD_ini!$D$31:'BD_ini'!$D$230,BC71,BD_ini!BC$31:BC$230,$E74)</f>
        <v>0</v>
      </c>
      <c r="BD74" s="303">
        <f>COUNTIFS(BD_ini!$D$31:'BD_ini'!$D$230,BD71,BD_ini!BD$31:BD$230,$E74)</f>
        <v>0</v>
      </c>
      <c r="BE74" s="303">
        <f>COUNTIFS(BD_ini!$D$31:'BD_ini'!$D$230,BE71,BD_ini!BE$31:BE$230,$E74)</f>
        <v>0</v>
      </c>
      <c r="BF74" s="303">
        <f>COUNTIFS(BD_ini!$D$31:'BD_ini'!$D$230,BF71,BD_ini!BF$31:BF$230,$E74)</f>
        <v>0</v>
      </c>
      <c r="BG74" s="303">
        <f>COUNTIFS(BD_ini!$D$31:'BD_ini'!$D$230,BG71,BD_ini!BG$31:BG$230,$E74)</f>
        <v>0</v>
      </c>
      <c r="BH74" s="303">
        <f>COUNTIFS(BD_ini!$D$31:'BD_ini'!$D$230,BH71,BD_ini!BH$31:BH$230,$E74)</f>
        <v>0</v>
      </c>
      <c r="BI74" s="303">
        <f>COUNTIFS(BD_ini!$D$31:'BD_ini'!$D$230,BI71,BD_ini!BI$31:BI$230,$E74)</f>
        <v>0</v>
      </c>
      <c r="BJ74" s="303">
        <f>COUNTIFS(BD_ini!$D$31:'BD_ini'!$D$230,BJ71,BD_ini!BJ$31:BJ$230,$E74)</f>
        <v>0</v>
      </c>
      <c r="BK74" s="303">
        <f>COUNTIFS(BD_ini!$D$31:'BD_ini'!$D$230,BK71,BD_ini!BK$31:BK$230,$E74)</f>
        <v>0</v>
      </c>
      <c r="BL74" s="303">
        <f>COUNTIFS(BD_ini!$D$31:'BD_ini'!$D$230,BL71,BD_ini!BL$31:BL$230,$E74)</f>
        <v>0</v>
      </c>
      <c r="BM74" s="303">
        <f>COUNTIFS(BD_ini!$D$31:'BD_ini'!$D$230,BM71,BD_ini!BM$31:BM$230,$E74)</f>
        <v>0</v>
      </c>
      <c r="BN74" s="303">
        <f>COUNTIFS(BD_ini!$D$31:'BD_ini'!$D$230,BN71,BD_ini!BN$31:BN$230,$E74)</f>
        <v>0</v>
      </c>
      <c r="BO74" s="303">
        <f>COUNTIFS(BD_ini!$D$31:'BD_ini'!$D$230,BO71,BD_ini!BO$31:BO$230,$E74)</f>
        <v>0</v>
      </c>
      <c r="BP74" s="303">
        <f>COUNTIFS(BD_ini!$D$31:'BD_ini'!$D$230,BP71,BD_ini!BP$31:BP$230,$E74)</f>
        <v>0</v>
      </c>
      <c r="BQ74" s="303">
        <f>COUNTIFS(BD_ini!$D$31:'BD_ini'!$D$230,BQ71,BD_ini!BQ$31:BQ$230,$E74)</f>
        <v>0</v>
      </c>
      <c r="BR74" s="303">
        <f>COUNTIFS(BD_ini!$D$31:'BD_ini'!$D$230,BR71,BD_ini!BR$31:BR$230,$E74)</f>
        <v>0</v>
      </c>
      <c r="BS74" s="303">
        <f>COUNTIFS(BD_ini!$D$31:'BD_ini'!$D$230,BS71,BD_ini!BS$31:BS$230,$E74)</f>
        <v>0</v>
      </c>
      <c r="BT74" s="303">
        <f>COUNTIFS(BD_ini!$D$31:'BD_ini'!$D$230,BT71,BD_ini!BT$31:BT$230,$E74)</f>
        <v>0</v>
      </c>
      <c r="BU74" s="303">
        <f>COUNTIFS(BD_ini!$D$31:'BD_ini'!$D$230,BU71,BD_ini!BU$31:BU$230,$E74)</f>
        <v>0</v>
      </c>
      <c r="BV74" s="303">
        <f>COUNTIFS(BD_ini!$D$31:'BD_ini'!$D$230,BV71,BD_ini!BV$31:BV$230,$E74)</f>
        <v>0</v>
      </c>
      <c r="BW74" s="303">
        <f>COUNTIFS(BD_ini!$D$31:'BD_ini'!$D$230,BW71,BD_ini!BW$31:BW$230,$E74)</f>
        <v>0</v>
      </c>
      <c r="BX74" s="303">
        <f>COUNTIFS(BD_ini!$D$31:'BD_ini'!$D$230,BX71,BD_ini!BX$31:BX$230,$E74)</f>
        <v>0</v>
      </c>
      <c r="BY74" s="303">
        <f>COUNTIFS(BD_ini!$D$31:'BD_ini'!$D$230,BY71,BD_ini!BY$31:BY$230,$E74)</f>
        <v>0</v>
      </c>
      <c r="BZ74" s="303">
        <f>COUNTIFS(BD_ini!$D$31:'BD_ini'!$D$230,BZ71,BD_ini!BZ$31:BZ$230,$E74)</f>
        <v>0</v>
      </c>
      <c r="CA74" s="303">
        <f>COUNTIFS(BD_ini!$D$31:'BD_ini'!$D$230,CA71,BD_ini!CA$31:CA$230,$E74)</f>
        <v>0</v>
      </c>
      <c r="CB74" s="303">
        <f>COUNTIFS(BD_ini!$D$31:'BD_ini'!$D$230,CB71,BD_ini!CB$31:CB$230,$E74)</f>
        <v>0</v>
      </c>
      <c r="CC74" s="303">
        <f>COUNTIFS(BD_ini!$D$31:'BD_ini'!$D$230,CC71,BD_ini!CC$31:CC$230,$E74)</f>
        <v>0</v>
      </c>
      <c r="CD74" s="303">
        <f>COUNTIFS(BD_ini!$D$31:'BD_ini'!$D$230,CD71,BD_ini!CD$31:CD$230,$E74)</f>
        <v>0</v>
      </c>
      <c r="CE74" s="303">
        <f>COUNTIFS(BD_ini!$D$31:'BD_ini'!$D$230,CE71,BD_ini!CE$31:CE$230,$E74)</f>
        <v>0</v>
      </c>
      <c r="CF74" s="303">
        <f>COUNTIFS(BD_ini!$D$31:'BD_ini'!$D$230,CF71,BD_ini!CF$31:CF$230,$E74)</f>
        <v>0</v>
      </c>
      <c r="CG74" s="303">
        <f>COUNTIFS(BD_ini!$D$31:'BD_ini'!$D$230,CG71,BD_ini!CG$31:CG$230,$E74)</f>
        <v>0</v>
      </c>
      <c r="CH74" s="303">
        <f>COUNTIFS(BD_ini!$D$31:'BD_ini'!$D$230,CH71,BD_ini!CH$31:CH$230,$E74)</f>
        <v>0</v>
      </c>
      <c r="CI74" s="303">
        <f>COUNTIFS(BD_ini!$D$31:'BD_ini'!$D$230,CI71,BD_ini!CI$31:CI$230,$E74)</f>
        <v>0</v>
      </c>
      <c r="CJ74" s="303">
        <f>COUNTIFS(BD_ini!$D$31:'BD_ini'!$D$230,CJ71,BD_ini!CJ$31:CJ$230,$E74)</f>
        <v>0</v>
      </c>
      <c r="CK74" s="303">
        <f>COUNTIFS(BD_ini!$D$31:'BD_ini'!$D$230,CK71,BD_ini!CK$31:CK$230,$E74)</f>
        <v>0</v>
      </c>
      <c r="CL74" s="303">
        <f>COUNTIFS(BD_ini!$D$31:'BD_ini'!$D$230,CL71,BD_ini!CL$31:CL$230,$E74)</f>
        <v>0</v>
      </c>
      <c r="CM74" s="303">
        <f>COUNTIFS(BD_ini!$D$31:'BD_ini'!$D$230,CM71,BD_ini!CM$31:CM$230,$E74)</f>
        <v>0</v>
      </c>
      <c r="CN74" s="303">
        <f>COUNTIFS(BD_ini!$D$31:'BD_ini'!$D$230,CN71,BD_ini!CN$31:CN$230,$E74)</f>
        <v>0</v>
      </c>
      <c r="CO74" s="303">
        <f>COUNTIFS(BD_ini!$D$31:'BD_ini'!$D$230,CO71,BD_ini!CO$31:CO$230,$E74)</f>
        <v>0</v>
      </c>
      <c r="CP74" s="303">
        <f>COUNTIFS(BD_ini!$D$31:'BD_ini'!$D$230,CP71,BD_ini!CP$31:CP$230,$E74)</f>
        <v>0</v>
      </c>
      <c r="CQ74" s="303">
        <f>COUNTIFS(BD_ini!$D$31:'BD_ini'!$D$230,CQ71,BD_ini!CQ$31:CQ$230,$E74)</f>
        <v>0</v>
      </c>
      <c r="CR74" s="303">
        <f>COUNTIFS(BD_ini!$D$31:'BD_ini'!$D$230,CR71,BD_ini!CR$31:CR$230,$E74)</f>
        <v>0</v>
      </c>
      <c r="CS74" s="303">
        <f>COUNTIFS(BD_ini!$D$31:'BD_ini'!$D$230,CS71,BD_ini!CS$31:CS$230,$E74)</f>
        <v>0</v>
      </c>
      <c r="CT74" s="303">
        <f>COUNTIFS(BD_ini!$D$31:'BD_ini'!$D$230,CT71,BD_ini!CT$31:CT$230,$E74)</f>
        <v>0</v>
      </c>
      <c r="CU74" s="303">
        <f>COUNTIFS(BD_ini!$D$31:'BD_ini'!$D$230,CU71,BD_ini!CU$31:CU$230,$E74)</f>
        <v>0</v>
      </c>
      <c r="CV74" s="303">
        <f>COUNTIFS(BD_ini!$D$31:'BD_ini'!$D$230,CV71,BD_ini!CV$31:CV$230,$E74)</f>
        <v>0</v>
      </c>
      <c r="CW74" s="303">
        <f>COUNTIFS(BD_ini!$D$31:'BD_ini'!$D$230,CW71,BD_ini!CW$31:CW$230,$E74)</f>
        <v>0</v>
      </c>
      <c r="CX74" s="303">
        <f>COUNTIFS(BD_ini!$D$31:'BD_ini'!$D$230,CX71,BD_ini!CX$31:CX$230,$E74)</f>
        <v>0</v>
      </c>
      <c r="CY74" s="303">
        <f>COUNTIFS(BD_ini!$D$31:'BD_ini'!$D$230,CY71,BD_ini!CY$31:CY$230,$E74)</f>
        <v>0</v>
      </c>
      <c r="CZ74" s="303">
        <f>COUNTIFS(BD_ini!$D$31:'BD_ini'!$D$230,CZ71,BD_ini!CZ$31:CZ$230,$E74)</f>
        <v>0</v>
      </c>
      <c r="DA74" s="303">
        <f>COUNTIFS(BD_ini!$D$31:'BD_ini'!$D$230,DA71,BD_ini!DA$31:DA$230,$E74)</f>
        <v>0</v>
      </c>
      <c r="DB74" s="303">
        <f>COUNTIFS(BD_ini!$D$31:'BD_ini'!$D$230,DB71,BD_ini!DB$31:DB$230,$E74)</f>
        <v>0</v>
      </c>
      <c r="DC74" s="303">
        <f>COUNTIFS(BD_ini!$D$31:'BD_ini'!$D$230,DC71,BD_ini!DC$31:DC$230,$E74)</f>
        <v>0</v>
      </c>
      <c r="DD74" s="225"/>
    </row>
    <row r="75" spans="1:108" s="124" customFormat="1">
      <c r="A75" s="92">
        <v>2045</v>
      </c>
      <c r="B75" s="92"/>
      <c r="C75" s="92"/>
      <c r="D75" s="296" t="s">
        <v>1203</v>
      </c>
      <c r="E75" s="91" t="s">
        <v>1203</v>
      </c>
      <c r="F75" s="91"/>
      <c r="G75" s="93"/>
      <c r="H75" s="303">
        <f>COUNTIFS(BD_ini!$D$31:'BD_ini'!$D$230,H71,BD_ini!H$31:H$230,$E75)</f>
        <v>1</v>
      </c>
      <c r="I75" s="303">
        <f>COUNTIFS(BD_ini!$D$31:'BD_ini'!$D$230,I71,BD_ini!I$31:I$230,$E75)</f>
        <v>1</v>
      </c>
      <c r="J75" s="303">
        <f>COUNTIFS(BD_ini!$D$31:'BD_ini'!$D$230,J71,BD_ini!J$31:J$230,$E75)</f>
        <v>1</v>
      </c>
      <c r="K75" s="303">
        <f>COUNTIFS(BD_ini!$D$31:'BD_ini'!$D$230,K71,BD_ini!K$31:K$230,$E75)</f>
        <v>2</v>
      </c>
      <c r="L75" s="303">
        <f>COUNTIFS(BD_ini!$D$31:'BD_ini'!$D$230,L71,BD_ini!L$31:L$230,$E75)</f>
        <v>0</v>
      </c>
      <c r="M75" s="303">
        <f>COUNTIFS(BD_ini!$D$31:'BD_ini'!$D$230,M71,BD_ini!M$31:M$230,$E75)</f>
        <v>0</v>
      </c>
      <c r="N75" s="303">
        <f>COUNTIFS(BD_ini!$D$31:'BD_ini'!$D$230,N71,BD_ini!N$31:N$230,$E75)</f>
        <v>0</v>
      </c>
      <c r="O75" s="303">
        <f>COUNTIFS(BD_ini!$D$31:'BD_ini'!$D$230,O71,BD_ini!O$31:O$230,$E75)</f>
        <v>0</v>
      </c>
      <c r="P75" s="303">
        <f>COUNTIFS(BD_ini!$D$31:'BD_ini'!$D$230,P71,BD_ini!P$31:P$230,$E75)</f>
        <v>1</v>
      </c>
      <c r="Q75" s="303">
        <f>COUNTIFS(BD_ini!$D$31:'BD_ini'!$D$230,Q71,BD_ini!Q$31:Q$230,$E75)</f>
        <v>1</v>
      </c>
      <c r="R75" s="303">
        <f>COUNTIFS(BD_ini!$D$31:'BD_ini'!$D$230,R71,BD_ini!R$31:R$230,$E75)</f>
        <v>0</v>
      </c>
      <c r="S75" s="303">
        <f>COUNTIFS(BD_ini!$D$31:'BD_ini'!$D$230,S71,BD_ini!S$31:S$230,$E75)</f>
        <v>4</v>
      </c>
      <c r="T75" s="303">
        <f>COUNTIFS(BD_ini!$D$31:'BD_ini'!$D$230,T71,BD_ini!T$31:T$230,$E75)</f>
        <v>0</v>
      </c>
      <c r="U75" s="303">
        <f>COUNTIFS(BD_ini!$D$31:'BD_ini'!$D$230,U71,BD_ini!U$31:U$230,$E75)</f>
        <v>0</v>
      </c>
      <c r="V75" s="303">
        <f>COUNTIFS(BD_ini!$D$31:'BD_ini'!$D$230,V71,BD_ini!V$31:V$230,$E75)</f>
        <v>0</v>
      </c>
      <c r="W75" s="303">
        <f>COUNTIFS(BD_ini!$D$31:'BD_ini'!$D$230,W71,BD_ini!W$31:W$230,$E75)</f>
        <v>0</v>
      </c>
      <c r="X75" s="303">
        <f>COUNTIFS(BD_ini!$D$31:'BD_ini'!$D$230,X71,BD_ini!X$31:X$230,$E75)</f>
        <v>3</v>
      </c>
      <c r="Y75" s="303">
        <f>COUNTIFS(BD_ini!$D$31:'BD_ini'!$D$230,Y71,BD_ini!Y$31:Y$230,$E75)</f>
        <v>0</v>
      </c>
      <c r="Z75" s="303">
        <f>COUNTIFS(BD_ini!$D$31:'BD_ini'!$D$230,Z71,BD_ini!Z$31:Z$230,$E75)</f>
        <v>0</v>
      </c>
      <c r="AA75" s="303">
        <f>COUNTIFS(BD_ini!$D$31:'BD_ini'!$D$230,AA71,BD_ini!AA$31:AA$230,$E75)</f>
        <v>3</v>
      </c>
      <c r="AB75" s="303">
        <f>COUNTIFS(BD_ini!$D$31:'BD_ini'!$D$230,AB71,BD_ini!AB$31:AB$230,$E75)</f>
        <v>0</v>
      </c>
      <c r="AC75" s="303">
        <f>COUNTIFS(BD_ini!$D$31:'BD_ini'!$D$230,AC71,BD_ini!AC$31:AC$230,$E75)</f>
        <v>0</v>
      </c>
      <c r="AD75" s="303">
        <f>COUNTIFS(BD_ini!$D$31:'BD_ini'!$D$230,AD71,BD_ini!AD$31:AD$230,$E75)</f>
        <v>0</v>
      </c>
      <c r="AE75" s="303">
        <f>COUNTIFS(BD_ini!$D$31:'BD_ini'!$D$230,AE71,BD_ini!AE$31:AE$230,$E75)</f>
        <v>0</v>
      </c>
      <c r="AF75" s="303">
        <f>COUNTIFS(BD_ini!$D$31:'BD_ini'!$D$230,AF71,BD_ini!AF$31:AF$230,$E75)</f>
        <v>0</v>
      </c>
      <c r="AG75" s="303">
        <f>COUNTIFS(BD_ini!$D$31:'BD_ini'!$D$230,AG71,BD_ini!AG$31:AG$230,$E75)</f>
        <v>0</v>
      </c>
      <c r="AH75" s="303">
        <f>COUNTIFS(BD_ini!$D$31:'BD_ini'!$D$230,AH71,BD_ini!AH$31:AH$230,$E75)</f>
        <v>0</v>
      </c>
      <c r="AI75" s="303">
        <f>COUNTIFS(BD_ini!$D$31:'BD_ini'!$D$230,AI71,BD_ini!AI$31:AI$230,$E75)</f>
        <v>0</v>
      </c>
      <c r="AJ75" s="303">
        <f>COUNTIFS(BD_ini!$D$31:'BD_ini'!$D$230,AJ71,BD_ini!AJ$31:AJ$230,$E75)</f>
        <v>0</v>
      </c>
      <c r="AK75" s="303">
        <f>COUNTIFS(BD_ini!$D$31:'BD_ini'!$D$230,AK71,BD_ini!AK$31:AK$230,$E75)</f>
        <v>0</v>
      </c>
      <c r="AL75" s="303">
        <f>COUNTIFS(BD_ini!$D$31:'BD_ini'!$D$230,AL71,BD_ini!AL$31:AL$230,$E75)</f>
        <v>0</v>
      </c>
      <c r="AM75" s="303">
        <f>COUNTIFS(BD_ini!$D$31:'BD_ini'!$D$230,AM71,BD_ini!AM$31:AM$230,$E75)</f>
        <v>0</v>
      </c>
      <c r="AN75" s="303">
        <f>COUNTIFS(BD_ini!$D$31:'BD_ini'!$D$230,AN71,BD_ini!AN$31:AN$230,$E75)</f>
        <v>0</v>
      </c>
      <c r="AO75" s="303">
        <f>COUNTIFS(BD_ini!$D$31:'BD_ini'!$D$230,AO71,BD_ini!AO$31:AO$230,$E75)</f>
        <v>0</v>
      </c>
      <c r="AP75" s="303">
        <f>COUNTIFS(BD_ini!$D$31:'BD_ini'!$D$230,AP71,BD_ini!AP$31:AP$230,$E75)</f>
        <v>0</v>
      </c>
      <c r="AQ75" s="303">
        <f>COUNTIFS(BD_ini!$D$31:'BD_ini'!$D$230,AQ71,BD_ini!AQ$31:AQ$230,$E75)</f>
        <v>0</v>
      </c>
      <c r="AR75" s="303">
        <f>COUNTIFS(BD_ini!$D$31:'BD_ini'!$D$230,AR71,BD_ini!AR$31:AR$230,$E75)</f>
        <v>0</v>
      </c>
      <c r="AS75" s="303">
        <f>COUNTIFS(BD_ini!$D$31:'BD_ini'!$D$230,AS71,BD_ini!AS$31:AS$230,$E75)</f>
        <v>0</v>
      </c>
      <c r="AT75" s="303">
        <f>COUNTIFS(BD_ini!$D$31:'BD_ini'!$D$230,AT71,BD_ini!AT$31:AT$230,$E75)</f>
        <v>0</v>
      </c>
      <c r="AU75" s="303">
        <f>COUNTIFS(BD_ini!$D$31:'BD_ini'!$D$230,AU71,BD_ini!AU$31:AU$230,$E75)</f>
        <v>0</v>
      </c>
      <c r="AV75" s="303">
        <f>COUNTIFS(BD_ini!$D$31:'BD_ini'!$D$230,AV71,BD_ini!AV$31:AV$230,$E75)</f>
        <v>0</v>
      </c>
      <c r="AW75" s="303">
        <f>COUNTIFS(BD_ini!$D$31:'BD_ini'!$D$230,AW71,BD_ini!AW$31:AW$230,$E75)</f>
        <v>0</v>
      </c>
      <c r="AX75" s="303">
        <f>COUNTIFS(BD_ini!$D$31:'BD_ini'!$D$230,AX71,BD_ini!AX$31:AX$230,$E75)</f>
        <v>0</v>
      </c>
      <c r="AY75" s="303">
        <f>COUNTIFS(BD_ini!$D$31:'BD_ini'!$D$230,AY71,BD_ini!AY$31:AY$230,$E75)</f>
        <v>0</v>
      </c>
      <c r="AZ75" s="303">
        <f>COUNTIFS(BD_ini!$D$31:'BD_ini'!$D$230,AZ71,BD_ini!AZ$31:AZ$230,$E75)</f>
        <v>0</v>
      </c>
      <c r="BA75" s="303">
        <f>COUNTIFS(BD_ini!$D$31:'BD_ini'!$D$230,BA71,BD_ini!BA$31:BA$230,$E75)</f>
        <v>0</v>
      </c>
      <c r="BB75" s="303">
        <f>COUNTIFS(BD_ini!$D$31:'BD_ini'!$D$230,BB71,BD_ini!BB$31:BB$230,$E75)</f>
        <v>0</v>
      </c>
      <c r="BC75" s="303">
        <f>COUNTIFS(BD_ini!$D$31:'BD_ini'!$D$230,BC71,BD_ini!BC$31:BC$230,$E75)</f>
        <v>0</v>
      </c>
      <c r="BD75" s="303">
        <f>COUNTIFS(BD_ini!$D$31:'BD_ini'!$D$230,BD71,BD_ini!BD$31:BD$230,$E75)</f>
        <v>0</v>
      </c>
      <c r="BE75" s="303">
        <f>COUNTIFS(BD_ini!$D$31:'BD_ini'!$D$230,BE71,BD_ini!BE$31:BE$230,$E75)</f>
        <v>0</v>
      </c>
      <c r="BF75" s="303">
        <f>COUNTIFS(BD_ini!$D$31:'BD_ini'!$D$230,BF71,BD_ini!BF$31:BF$230,$E75)</f>
        <v>0</v>
      </c>
      <c r="BG75" s="303">
        <f>COUNTIFS(BD_ini!$D$31:'BD_ini'!$D$230,BG71,BD_ini!BG$31:BG$230,$E75)</f>
        <v>0</v>
      </c>
      <c r="BH75" s="303">
        <f>COUNTIFS(BD_ini!$D$31:'BD_ini'!$D$230,BH71,BD_ini!BH$31:BH$230,$E75)</f>
        <v>0</v>
      </c>
      <c r="BI75" s="303">
        <f>COUNTIFS(BD_ini!$D$31:'BD_ini'!$D$230,BI71,BD_ini!BI$31:BI$230,$E75)</f>
        <v>0</v>
      </c>
      <c r="BJ75" s="303">
        <f>COUNTIFS(BD_ini!$D$31:'BD_ini'!$D$230,BJ71,BD_ini!BJ$31:BJ$230,$E75)</f>
        <v>0</v>
      </c>
      <c r="BK75" s="303">
        <f>COUNTIFS(BD_ini!$D$31:'BD_ini'!$D$230,BK71,BD_ini!BK$31:BK$230,$E75)</f>
        <v>0</v>
      </c>
      <c r="BL75" s="303">
        <f>COUNTIFS(BD_ini!$D$31:'BD_ini'!$D$230,BL71,BD_ini!BL$31:BL$230,$E75)</f>
        <v>0</v>
      </c>
      <c r="BM75" s="303">
        <f>COUNTIFS(BD_ini!$D$31:'BD_ini'!$D$230,BM71,BD_ini!BM$31:BM$230,$E75)</f>
        <v>0</v>
      </c>
      <c r="BN75" s="303">
        <f>COUNTIFS(BD_ini!$D$31:'BD_ini'!$D$230,BN71,BD_ini!BN$31:BN$230,$E75)</f>
        <v>0</v>
      </c>
      <c r="BO75" s="303">
        <f>COUNTIFS(BD_ini!$D$31:'BD_ini'!$D$230,BO71,BD_ini!BO$31:BO$230,$E75)</f>
        <v>0</v>
      </c>
      <c r="BP75" s="303">
        <f>COUNTIFS(BD_ini!$D$31:'BD_ini'!$D$230,BP71,BD_ini!BP$31:BP$230,$E75)</f>
        <v>0</v>
      </c>
      <c r="BQ75" s="303">
        <f>COUNTIFS(BD_ini!$D$31:'BD_ini'!$D$230,BQ71,BD_ini!BQ$31:BQ$230,$E75)</f>
        <v>0</v>
      </c>
      <c r="BR75" s="303">
        <f>COUNTIFS(BD_ini!$D$31:'BD_ini'!$D$230,BR71,BD_ini!BR$31:BR$230,$E75)</f>
        <v>0</v>
      </c>
      <c r="BS75" s="303">
        <f>COUNTIFS(BD_ini!$D$31:'BD_ini'!$D$230,BS71,BD_ini!BS$31:BS$230,$E75)</f>
        <v>0</v>
      </c>
      <c r="BT75" s="303">
        <f>COUNTIFS(BD_ini!$D$31:'BD_ini'!$D$230,BT71,BD_ini!BT$31:BT$230,$E75)</f>
        <v>0</v>
      </c>
      <c r="BU75" s="303">
        <f>COUNTIFS(BD_ini!$D$31:'BD_ini'!$D$230,BU71,BD_ini!BU$31:BU$230,$E75)</f>
        <v>0</v>
      </c>
      <c r="BV75" s="303">
        <f>COUNTIFS(BD_ini!$D$31:'BD_ini'!$D$230,BV71,BD_ini!BV$31:BV$230,$E75)</f>
        <v>0</v>
      </c>
      <c r="BW75" s="303">
        <f>COUNTIFS(BD_ini!$D$31:'BD_ini'!$D$230,BW71,BD_ini!BW$31:BW$230,$E75)</f>
        <v>0</v>
      </c>
      <c r="BX75" s="303">
        <f>COUNTIFS(BD_ini!$D$31:'BD_ini'!$D$230,BX71,BD_ini!BX$31:BX$230,$E75)</f>
        <v>0</v>
      </c>
      <c r="BY75" s="303">
        <f>COUNTIFS(BD_ini!$D$31:'BD_ini'!$D$230,BY71,BD_ini!BY$31:BY$230,$E75)</f>
        <v>0</v>
      </c>
      <c r="BZ75" s="303">
        <f>COUNTIFS(BD_ini!$D$31:'BD_ini'!$D$230,BZ71,BD_ini!BZ$31:BZ$230,$E75)</f>
        <v>0</v>
      </c>
      <c r="CA75" s="303">
        <f>COUNTIFS(BD_ini!$D$31:'BD_ini'!$D$230,CA71,BD_ini!CA$31:CA$230,$E75)</f>
        <v>0</v>
      </c>
      <c r="CB75" s="303">
        <f>COUNTIFS(BD_ini!$D$31:'BD_ini'!$D$230,CB71,BD_ini!CB$31:CB$230,$E75)</f>
        <v>0</v>
      </c>
      <c r="CC75" s="303">
        <f>COUNTIFS(BD_ini!$D$31:'BD_ini'!$D$230,CC71,BD_ini!CC$31:CC$230,$E75)</f>
        <v>0</v>
      </c>
      <c r="CD75" s="303">
        <f>COUNTIFS(BD_ini!$D$31:'BD_ini'!$D$230,CD71,BD_ini!CD$31:CD$230,$E75)</f>
        <v>0</v>
      </c>
      <c r="CE75" s="303">
        <f>COUNTIFS(BD_ini!$D$31:'BD_ini'!$D$230,CE71,BD_ini!CE$31:CE$230,$E75)</f>
        <v>0</v>
      </c>
      <c r="CF75" s="303">
        <f>COUNTIFS(BD_ini!$D$31:'BD_ini'!$D$230,CF71,BD_ini!CF$31:CF$230,$E75)</f>
        <v>0</v>
      </c>
      <c r="CG75" s="303">
        <f>COUNTIFS(BD_ini!$D$31:'BD_ini'!$D$230,CG71,BD_ini!CG$31:CG$230,$E75)</f>
        <v>0</v>
      </c>
      <c r="CH75" s="303">
        <f>COUNTIFS(BD_ini!$D$31:'BD_ini'!$D$230,CH71,BD_ini!CH$31:CH$230,$E75)</f>
        <v>0</v>
      </c>
      <c r="CI75" s="303">
        <f>COUNTIFS(BD_ini!$D$31:'BD_ini'!$D$230,CI71,BD_ini!CI$31:CI$230,$E75)</f>
        <v>0</v>
      </c>
      <c r="CJ75" s="303">
        <f>COUNTIFS(BD_ini!$D$31:'BD_ini'!$D$230,CJ71,BD_ini!CJ$31:CJ$230,$E75)</f>
        <v>0</v>
      </c>
      <c r="CK75" s="303">
        <f>COUNTIFS(BD_ini!$D$31:'BD_ini'!$D$230,CK71,BD_ini!CK$31:CK$230,$E75)</f>
        <v>0</v>
      </c>
      <c r="CL75" s="303">
        <f>COUNTIFS(BD_ini!$D$31:'BD_ini'!$D$230,CL71,BD_ini!CL$31:CL$230,$E75)</f>
        <v>0</v>
      </c>
      <c r="CM75" s="303">
        <f>COUNTIFS(BD_ini!$D$31:'BD_ini'!$D$230,CM71,BD_ini!CM$31:CM$230,$E75)</f>
        <v>0</v>
      </c>
      <c r="CN75" s="303">
        <f>COUNTIFS(BD_ini!$D$31:'BD_ini'!$D$230,CN71,BD_ini!CN$31:CN$230,$E75)</f>
        <v>0</v>
      </c>
      <c r="CO75" s="303">
        <f>COUNTIFS(BD_ini!$D$31:'BD_ini'!$D$230,CO71,BD_ini!CO$31:CO$230,$E75)</f>
        <v>0</v>
      </c>
      <c r="CP75" s="303">
        <f>COUNTIFS(BD_ini!$D$31:'BD_ini'!$D$230,CP71,BD_ini!CP$31:CP$230,$E75)</f>
        <v>0</v>
      </c>
      <c r="CQ75" s="303">
        <f>COUNTIFS(BD_ini!$D$31:'BD_ini'!$D$230,CQ71,BD_ini!CQ$31:CQ$230,$E75)</f>
        <v>0</v>
      </c>
      <c r="CR75" s="303">
        <f>COUNTIFS(BD_ini!$D$31:'BD_ini'!$D$230,CR71,BD_ini!CR$31:CR$230,$E75)</f>
        <v>0</v>
      </c>
      <c r="CS75" s="303">
        <f>COUNTIFS(BD_ini!$D$31:'BD_ini'!$D$230,CS71,BD_ini!CS$31:CS$230,$E75)</f>
        <v>0</v>
      </c>
      <c r="CT75" s="303">
        <f>COUNTIFS(BD_ini!$D$31:'BD_ini'!$D$230,CT71,BD_ini!CT$31:CT$230,$E75)</f>
        <v>0</v>
      </c>
      <c r="CU75" s="303">
        <f>COUNTIFS(BD_ini!$D$31:'BD_ini'!$D$230,CU71,BD_ini!CU$31:CU$230,$E75)</f>
        <v>0</v>
      </c>
      <c r="CV75" s="303">
        <f>COUNTIFS(BD_ini!$D$31:'BD_ini'!$D$230,CV71,BD_ini!CV$31:CV$230,$E75)</f>
        <v>0</v>
      </c>
      <c r="CW75" s="303">
        <f>COUNTIFS(BD_ini!$D$31:'BD_ini'!$D$230,CW71,BD_ini!CW$31:CW$230,$E75)</f>
        <v>0</v>
      </c>
      <c r="CX75" s="303">
        <f>COUNTIFS(BD_ini!$D$31:'BD_ini'!$D$230,CX71,BD_ini!CX$31:CX$230,$E75)</f>
        <v>0</v>
      </c>
      <c r="CY75" s="303">
        <f>COUNTIFS(BD_ini!$D$31:'BD_ini'!$D$230,CY71,BD_ini!CY$31:CY$230,$E75)</f>
        <v>0</v>
      </c>
      <c r="CZ75" s="303">
        <f>COUNTIFS(BD_ini!$D$31:'BD_ini'!$D$230,CZ71,BD_ini!CZ$31:CZ$230,$E75)</f>
        <v>0</v>
      </c>
      <c r="DA75" s="303">
        <f>COUNTIFS(BD_ini!$D$31:'BD_ini'!$D$230,DA71,BD_ini!DA$31:DA$230,$E75)</f>
        <v>0</v>
      </c>
      <c r="DB75" s="303">
        <f>COUNTIFS(BD_ini!$D$31:'BD_ini'!$D$230,DB71,BD_ini!DB$31:DB$230,$E75)</f>
        <v>0</v>
      </c>
      <c r="DC75" s="303">
        <f>COUNTIFS(BD_ini!$D$31:'BD_ini'!$D$230,DC71,BD_ini!DC$31:DC$230,$E75)</f>
        <v>0</v>
      </c>
      <c r="DD75" s="225"/>
    </row>
    <row r="76" spans="1:108" s="124" customFormat="1">
      <c r="A76" s="92">
        <v>2046</v>
      </c>
      <c r="B76" s="92"/>
      <c r="C76" s="92"/>
      <c r="D76" s="296" t="s">
        <v>920</v>
      </c>
      <c r="E76" s="91" t="s">
        <v>920</v>
      </c>
      <c r="F76" s="91"/>
      <c r="G76" s="93"/>
      <c r="H76" s="303">
        <f>COUNTIFS(BD_ini!$D$31:'BD_ini'!$D$230,H71,BD_ini!H$31:H$230,$E76)</f>
        <v>1</v>
      </c>
      <c r="I76" s="303">
        <f>COUNTIFS(BD_ini!$D$31:'BD_ini'!$D$230,I71,BD_ini!I$31:I$230,$E76)</f>
        <v>2</v>
      </c>
      <c r="J76" s="303">
        <f>COUNTIFS(BD_ini!$D$31:'BD_ini'!$D$230,J71,BD_ini!J$31:J$230,$E76)</f>
        <v>0</v>
      </c>
      <c r="K76" s="303">
        <f>COUNTIFS(BD_ini!$D$31:'BD_ini'!$D$230,K71,BD_ini!K$31:K$230,$E76)</f>
        <v>0</v>
      </c>
      <c r="L76" s="303">
        <f>COUNTIFS(BD_ini!$D$31:'BD_ini'!$D$230,L71,BD_ini!L$31:L$230,$E76)</f>
        <v>0</v>
      </c>
      <c r="M76" s="303">
        <f>COUNTIFS(BD_ini!$D$31:'BD_ini'!$D$230,M71,BD_ini!M$31:M$230,$E76)</f>
        <v>0</v>
      </c>
      <c r="N76" s="303">
        <f>COUNTIFS(BD_ini!$D$31:'BD_ini'!$D$230,N71,BD_ini!N$31:N$230,$E76)</f>
        <v>0</v>
      </c>
      <c r="O76" s="303">
        <f>COUNTIFS(BD_ini!$D$31:'BD_ini'!$D$230,O71,BD_ini!O$31:O$230,$E76)</f>
        <v>1</v>
      </c>
      <c r="P76" s="303">
        <f>COUNTIFS(BD_ini!$D$31:'BD_ini'!$D$230,P71,BD_ini!P$31:P$230,$E76)</f>
        <v>0</v>
      </c>
      <c r="Q76" s="303">
        <f>COUNTIFS(BD_ini!$D$31:'BD_ini'!$D$230,Q71,BD_ini!Q$31:Q$230,$E76)</f>
        <v>0</v>
      </c>
      <c r="R76" s="303">
        <f>COUNTIFS(BD_ini!$D$31:'BD_ini'!$D$230,R71,BD_ini!R$31:R$230,$E76)</f>
        <v>0</v>
      </c>
      <c r="S76" s="303">
        <f>COUNTIFS(BD_ini!$D$31:'BD_ini'!$D$230,S71,BD_ini!S$31:S$230,$E76)</f>
        <v>0</v>
      </c>
      <c r="T76" s="303">
        <f>COUNTIFS(BD_ini!$D$31:'BD_ini'!$D$230,T71,BD_ini!T$31:T$230,$E76)</f>
        <v>3</v>
      </c>
      <c r="U76" s="303">
        <f>COUNTIFS(BD_ini!$D$31:'BD_ini'!$D$230,U71,BD_ini!U$31:U$230,$E76)</f>
        <v>0</v>
      </c>
      <c r="V76" s="303">
        <f>COUNTIFS(BD_ini!$D$31:'BD_ini'!$D$230,V71,BD_ini!V$31:V$230,$E76)</f>
        <v>0</v>
      </c>
      <c r="W76" s="303">
        <f>COUNTIFS(BD_ini!$D$31:'BD_ini'!$D$230,W71,BD_ini!W$31:W$230,$E76)</f>
        <v>1</v>
      </c>
      <c r="X76" s="303">
        <f>COUNTIFS(BD_ini!$D$31:'BD_ini'!$D$230,X71,BD_ini!X$31:X$230,$E76)</f>
        <v>0</v>
      </c>
      <c r="Y76" s="303">
        <f>COUNTIFS(BD_ini!$D$31:'BD_ini'!$D$230,Y71,BD_ini!Y$31:Y$230,$E76)</f>
        <v>0</v>
      </c>
      <c r="Z76" s="303">
        <f>COUNTIFS(BD_ini!$D$31:'BD_ini'!$D$230,Z71,BD_ini!Z$31:Z$230,$E76)</f>
        <v>1</v>
      </c>
      <c r="AA76" s="303">
        <f>COUNTIFS(BD_ini!$D$31:'BD_ini'!$D$230,AA71,BD_ini!AA$31:AA$230,$E76)</f>
        <v>0</v>
      </c>
      <c r="AB76" s="303">
        <f>COUNTIFS(BD_ini!$D$31:'BD_ini'!$D$230,AB71,BD_ini!AB$31:AB$230,$E76)</f>
        <v>0</v>
      </c>
      <c r="AC76" s="303">
        <f>COUNTIFS(BD_ini!$D$31:'BD_ini'!$D$230,AC71,BD_ini!AC$31:AC$230,$E76)</f>
        <v>0</v>
      </c>
      <c r="AD76" s="303">
        <f>COUNTIFS(BD_ini!$D$31:'BD_ini'!$D$230,AD71,BD_ini!AD$31:AD$230,$E76)</f>
        <v>0</v>
      </c>
      <c r="AE76" s="303">
        <f>COUNTIFS(BD_ini!$D$31:'BD_ini'!$D$230,AE71,BD_ini!AE$31:AE$230,$E76)</f>
        <v>0</v>
      </c>
      <c r="AF76" s="303">
        <f>COUNTIFS(BD_ini!$D$31:'BD_ini'!$D$230,AF71,BD_ini!AF$31:AF$230,$E76)</f>
        <v>0</v>
      </c>
      <c r="AG76" s="303">
        <f>COUNTIFS(BD_ini!$D$31:'BD_ini'!$D$230,AG71,BD_ini!AG$31:AG$230,$E76)</f>
        <v>0</v>
      </c>
      <c r="AH76" s="303">
        <f>COUNTIFS(BD_ini!$D$31:'BD_ini'!$D$230,AH71,BD_ini!AH$31:AH$230,$E76)</f>
        <v>0</v>
      </c>
      <c r="AI76" s="303">
        <f>COUNTIFS(BD_ini!$D$31:'BD_ini'!$D$230,AI71,BD_ini!AI$31:AI$230,$E76)</f>
        <v>0</v>
      </c>
      <c r="AJ76" s="303">
        <f>COUNTIFS(BD_ini!$D$31:'BD_ini'!$D$230,AJ71,BD_ini!AJ$31:AJ$230,$E76)</f>
        <v>0</v>
      </c>
      <c r="AK76" s="303">
        <f>COUNTIFS(BD_ini!$D$31:'BD_ini'!$D$230,AK71,BD_ini!AK$31:AK$230,$E76)</f>
        <v>0</v>
      </c>
      <c r="AL76" s="303">
        <f>COUNTIFS(BD_ini!$D$31:'BD_ini'!$D$230,AL71,BD_ini!AL$31:AL$230,$E76)</f>
        <v>0</v>
      </c>
      <c r="AM76" s="303">
        <f>COUNTIFS(BD_ini!$D$31:'BD_ini'!$D$230,AM71,BD_ini!AM$31:AM$230,$E76)</f>
        <v>0</v>
      </c>
      <c r="AN76" s="303">
        <f>COUNTIFS(BD_ini!$D$31:'BD_ini'!$D$230,AN71,BD_ini!AN$31:AN$230,$E76)</f>
        <v>0</v>
      </c>
      <c r="AO76" s="303">
        <f>COUNTIFS(BD_ini!$D$31:'BD_ini'!$D$230,AO71,BD_ini!AO$31:AO$230,$E76)</f>
        <v>0</v>
      </c>
      <c r="AP76" s="303">
        <f>COUNTIFS(BD_ini!$D$31:'BD_ini'!$D$230,AP71,BD_ini!AP$31:AP$230,$E76)</f>
        <v>0</v>
      </c>
      <c r="AQ76" s="303">
        <f>COUNTIFS(BD_ini!$D$31:'BD_ini'!$D$230,AQ71,BD_ini!AQ$31:AQ$230,$E76)</f>
        <v>0</v>
      </c>
      <c r="AR76" s="303">
        <f>COUNTIFS(BD_ini!$D$31:'BD_ini'!$D$230,AR71,BD_ini!AR$31:AR$230,$E76)</f>
        <v>0</v>
      </c>
      <c r="AS76" s="303">
        <f>COUNTIFS(BD_ini!$D$31:'BD_ini'!$D$230,AS71,BD_ini!AS$31:AS$230,$E76)</f>
        <v>0</v>
      </c>
      <c r="AT76" s="303">
        <f>COUNTIFS(BD_ini!$D$31:'BD_ini'!$D$230,AT71,BD_ini!AT$31:AT$230,$E76)</f>
        <v>0</v>
      </c>
      <c r="AU76" s="303">
        <f>COUNTIFS(BD_ini!$D$31:'BD_ini'!$D$230,AU71,BD_ini!AU$31:AU$230,$E76)</f>
        <v>0</v>
      </c>
      <c r="AV76" s="303">
        <f>COUNTIFS(BD_ini!$D$31:'BD_ini'!$D$230,AV71,BD_ini!AV$31:AV$230,$E76)</f>
        <v>0</v>
      </c>
      <c r="AW76" s="303">
        <f>COUNTIFS(BD_ini!$D$31:'BD_ini'!$D$230,AW71,BD_ini!AW$31:AW$230,$E76)</f>
        <v>0</v>
      </c>
      <c r="AX76" s="303">
        <f>COUNTIFS(BD_ini!$D$31:'BD_ini'!$D$230,AX71,BD_ini!AX$31:AX$230,$E76)</f>
        <v>0</v>
      </c>
      <c r="AY76" s="303">
        <f>COUNTIFS(BD_ini!$D$31:'BD_ini'!$D$230,AY71,BD_ini!AY$31:AY$230,$E76)</f>
        <v>0</v>
      </c>
      <c r="AZ76" s="303">
        <f>COUNTIFS(BD_ini!$D$31:'BD_ini'!$D$230,AZ71,BD_ini!AZ$31:AZ$230,$E76)</f>
        <v>0</v>
      </c>
      <c r="BA76" s="303">
        <f>COUNTIFS(BD_ini!$D$31:'BD_ini'!$D$230,BA71,BD_ini!BA$31:BA$230,$E76)</f>
        <v>0</v>
      </c>
      <c r="BB76" s="303">
        <f>COUNTIFS(BD_ini!$D$31:'BD_ini'!$D$230,BB71,BD_ini!BB$31:BB$230,$E76)</f>
        <v>0</v>
      </c>
      <c r="BC76" s="303">
        <f>COUNTIFS(BD_ini!$D$31:'BD_ini'!$D$230,BC71,BD_ini!BC$31:BC$230,$E76)</f>
        <v>0</v>
      </c>
      <c r="BD76" s="303">
        <f>COUNTIFS(BD_ini!$D$31:'BD_ini'!$D$230,BD71,BD_ini!BD$31:BD$230,$E76)</f>
        <v>0</v>
      </c>
      <c r="BE76" s="303">
        <f>COUNTIFS(BD_ini!$D$31:'BD_ini'!$D$230,BE71,BD_ini!BE$31:BE$230,$E76)</f>
        <v>0</v>
      </c>
      <c r="BF76" s="303">
        <f>COUNTIFS(BD_ini!$D$31:'BD_ini'!$D$230,BF71,BD_ini!BF$31:BF$230,$E76)</f>
        <v>0</v>
      </c>
      <c r="BG76" s="303">
        <f>COUNTIFS(BD_ini!$D$31:'BD_ini'!$D$230,BG71,BD_ini!BG$31:BG$230,$E76)</f>
        <v>0</v>
      </c>
      <c r="BH76" s="303">
        <f>COUNTIFS(BD_ini!$D$31:'BD_ini'!$D$230,BH71,BD_ini!BH$31:BH$230,$E76)</f>
        <v>0</v>
      </c>
      <c r="BI76" s="303">
        <f>COUNTIFS(BD_ini!$D$31:'BD_ini'!$D$230,BI71,BD_ini!BI$31:BI$230,$E76)</f>
        <v>0</v>
      </c>
      <c r="BJ76" s="303">
        <f>COUNTIFS(BD_ini!$D$31:'BD_ini'!$D$230,BJ71,BD_ini!BJ$31:BJ$230,$E76)</f>
        <v>0</v>
      </c>
      <c r="BK76" s="303">
        <f>COUNTIFS(BD_ini!$D$31:'BD_ini'!$D$230,BK71,BD_ini!BK$31:BK$230,$E76)</f>
        <v>0</v>
      </c>
      <c r="BL76" s="303">
        <f>COUNTIFS(BD_ini!$D$31:'BD_ini'!$D$230,BL71,BD_ini!BL$31:BL$230,$E76)</f>
        <v>0</v>
      </c>
      <c r="BM76" s="303">
        <f>COUNTIFS(BD_ini!$D$31:'BD_ini'!$D$230,BM71,BD_ini!BM$31:BM$230,$E76)</f>
        <v>0</v>
      </c>
      <c r="BN76" s="303">
        <f>COUNTIFS(BD_ini!$D$31:'BD_ini'!$D$230,BN71,BD_ini!BN$31:BN$230,$E76)</f>
        <v>0</v>
      </c>
      <c r="BO76" s="303">
        <f>COUNTIFS(BD_ini!$D$31:'BD_ini'!$D$230,BO71,BD_ini!BO$31:BO$230,$E76)</f>
        <v>0</v>
      </c>
      <c r="BP76" s="303">
        <f>COUNTIFS(BD_ini!$D$31:'BD_ini'!$D$230,BP71,BD_ini!BP$31:BP$230,$E76)</f>
        <v>0</v>
      </c>
      <c r="BQ76" s="303">
        <f>COUNTIFS(BD_ini!$D$31:'BD_ini'!$D$230,BQ71,BD_ini!BQ$31:BQ$230,$E76)</f>
        <v>0</v>
      </c>
      <c r="BR76" s="303">
        <f>COUNTIFS(BD_ini!$D$31:'BD_ini'!$D$230,BR71,BD_ini!BR$31:BR$230,$E76)</f>
        <v>0</v>
      </c>
      <c r="BS76" s="303">
        <f>COUNTIFS(BD_ini!$D$31:'BD_ini'!$D$230,BS71,BD_ini!BS$31:BS$230,$E76)</f>
        <v>0</v>
      </c>
      <c r="BT76" s="303">
        <f>COUNTIFS(BD_ini!$D$31:'BD_ini'!$D$230,BT71,BD_ini!BT$31:BT$230,$E76)</f>
        <v>0</v>
      </c>
      <c r="BU76" s="303">
        <f>COUNTIFS(BD_ini!$D$31:'BD_ini'!$D$230,BU71,BD_ini!BU$31:BU$230,$E76)</f>
        <v>0</v>
      </c>
      <c r="BV76" s="303">
        <f>COUNTIFS(BD_ini!$D$31:'BD_ini'!$D$230,BV71,BD_ini!BV$31:BV$230,$E76)</f>
        <v>0</v>
      </c>
      <c r="BW76" s="303">
        <f>COUNTIFS(BD_ini!$D$31:'BD_ini'!$D$230,BW71,BD_ini!BW$31:BW$230,$E76)</f>
        <v>0</v>
      </c>
      <c r="BX76" s="303">
        <f>COUNTIFS(BD_ini!$D$31:'BD_ini'!$D$230,BX71,BD_ini!BX$31:BX$230,$E76)</f>
        <v>0</v>
      </c>
      <c r="BY76" s="303">
        <f>COUNTIFS(BD_ini!$D$31:'BD_ini'!$D$230,BY71,BD_ini!BY$31:BY$230,$E76)</f>
        <v>0</v>
      </c>
      <c r="BZ76" s="303">
        <f>COUNTIFS(BD_ini!$D$31:'BD_ini'!$D$230,BZ71,BD_ini!BZ$31:BZ$230,$E76)</f>
        <v>0</v>
      </c>
      <c r="CA76" s="303">
        <f>COUNTIFS(BD_ini!$D$31:'BD_ini'!$D$230,CA71,BD_ini!CA$31:CA$230,$E76)</f>
        <v>0</v>
      </c>
      <c r="CB76" s="303">
        <f>COUNTIFS(BD_ini!$D$31:'BD_ini'!$D$230,CB71,BD_ini!CB$31:CB$230,$E76)</f>
        <v>0</v>
      </c>
      <c r="CC76" s="303">
        <f>COUNTIFS(BD_ini!$D$31:'BD_ini'!$D$230,CC71,BD_ini!CC$31:CC$230,$E76)</f>
        <v>0</v>
      </c>
      <c r="CD76" s="303">
        <f>COUNTIFS(BD_ini!$D$31:'BD_ini'!$D$230,CD71,BD_ini!CD$31:CD$230,$E76)</f>
        <v>0</v>
      </c>
      <c r="CE76" s="303">
        <f>COUNTIFS(BD_ini!$D$31:'BD_ini'!$D$230,CE71,BD_ini!CE$31:CE$230,$E76)</f>
        <v>0</v>
      </c>
      <c r="CF76" s="303">
        <f>COUNTIFS(BD_ini!$D$31:'BD_ini'!$D$230,CF71,BD_ini!CF$31:CF$230,$E76)</f>
        <v>0</v>
      </c>
      <c r="CG76" s="303">
        <f>COUNTIFS(BD_ini!$D$31:'BD_ini'!$D$230,CG71,BD_ini!CG$31:CG$230,$E76)</f>
        <v>0</v>
      </c>
      <c r="CH76" s="303">
        <f>COUNTIFS(BD_ini!$D$31:'BD_ini'!$D$230,CH71,BD_ini!CH$31:CH$230,$E76)</f>
        <v>0</v>
      </c>
      <c r="CI76" s="303">
        <f>COUNTIFS(BD_ini!$D$31:'BD_ini'!$D$230,CI71,BD_ini!CI$31:CI$230,$E76)</f>
        <v>0</v>
      </c>
      <c r="CJ76" s="303">
        <f>COUNTIFS(BD_ini!$D$31:'BD_ini'!$D$230,CJ71,BD_ini!CJ$31:CJ$230,$E76)</f>
        <v>0</v>
      </c>
      <c r="CK76" s="303">
        <f>COUNTIFS(BD_ini!$D$31:'BD_ini'!$D$230,CK71,BD_ini!CK$31:CK$230,$E76)</f>
        <v>0</v>
      </c>
      <c r="CL76" s="303">
        <f>COUNTIFS(BD_ini!$D$31:'BD_ini'!$D$230,CL71,BD_ini!CL$31:CL$230,$E76)</f>
        <v>0</v>
      </c>
      <c r="CM76" s="303">
        <f>COUNTIFS(BD_ini!$D$31:'BD_ini'!$D$230,CM71,BD_ini!CM$31:CM$230,$E76)</f>
        <v>0</v>
      </c>
      <c r="CN76" s="303">
        <f>COUNTIFS(BD_ini!$D$31:'BD_ini'!$D$230,CN71,BD_ini!CN$31:CN$230,$E76)</f>
        <v>0</v>
      </c>
      <c r="CO76" s="303">
        <f>COUNTIFS(BD_ini!$D$31:'BD_ini'!$D$230,CO71,BD_ini!CO$31:CO$230,$E76)</f>
        <v>0</v>
      </c>
      <c r="CP76" s="303">
        <f>COUNTIFS(BD_ini!$D$31:'BD_ini'!$D$230,CP71,BD_ini!CP$31:CP$230,$E76)</f>
        <v>0</v>
      </c>
      <c r="CQ76" s="303">
        <f>COUNTIFS(BD_ini!$D$31:'BD_ini'!$D$230,CQ71,BD_ini!CQ$31:CQ$230,$E76)</f>
        <v>0</v>
      </c>
      <c r="CR76" s="303">
        <f>COUNTIFS(BD_ini!$D$31:'BD_ini'!$D$230,CR71,BD_ini!CR$31:CR$230,$E76)</f>
        <v>0</v>
      </c>
      <c r="CS76" s="303">
        <f>COUNTIFS(BD_ini!$D$31:'BD_ini'!$D$230,CS71,BD_ini!CS$31:CS$230,$E76)</f>
        <v>0</v>
      </c>
      <c r="CT76" s="303">
        <f>COUNTIFS(BD_ini!$D$31:'BD_ini'!$D$230,CT71,BD_ini!CT$31:CT$230,$E76)</f>
        <v>0</v>
      </c>
      <c r="CU76" s="303">
        <f>COUNTIFS(BD_ini!$D$31:'BD_ini'!$D$230,CU71,BD_ini!CU$31:CU$230,$E76)</f>
        <v>0</v>
      </c>
      <c r="CV76" s="303">
        <f>COUNTIFS(BD_ini!$D$31:'BD_ini'!$D$230,CV71,BD_ini!CV$31:CV$230,$E76)</f>
        <v>0</v>
      </c>
      <c r="CW76" s="303">
        <f>COUNTIFS(BD_ini!$D$31:'BD_ini'!$D$230,CW71,BD_ini!CW$31:CW$230,$E76)</f>
        <v>0</v>
      </c>
      <c r="CX76" s="303">
        <f>COUNTIFS(BD_ini!$D$31:'BD_ini'!$D$230,CX71,BD_ini!CX$31:CX$230,$E76)</f>
        <v>0</v>
      </c>
      <c r="CY76" s="303">
        <f>COUNTIFS(BD_ini!$D$31:'BD_ini'!$D$230,CY71,BD_ini!CY$31:CY$230,$E76)</f>
        <v>0</v>
      </c>
      <c r="CZ76" s="303">
        <f>COUNTIFS(BD_ini!$D$31:'BD_ini'!$D$230,CZ71,BD_ini!CZ$31:CZ$230,$E76)</f>
        <v>0</v>
      </c>
      <c r="DA76" s="303">
        <f>COUNTIFS(BD_ini!$D$31:'BD_ini'!$D$230,DA71,BD_ini!DA$31:DA$230,$E76)</f>
        <v>0</v>
      </c>
      <c r="DB76" s="303">
        <f>COUNTIFS(BD_ini!$D$31:'BD_ini'!$D$230,DB71,BD_ini!DB$31:DB$230,$E76)</f>
        <v>0</v>
      </c>
      <c r="DC76" s="303">
        <f>COUNTIFS(BD_ini!$D$31:'BD_ini'!$D$230,DC71,BD_ini!DC$31:DC$230,$E76)</f>
        <v>0</v>
      </c>
      <c r="DD76" s="225"/>
    </row>
    <row r="77" spans="1:108" s="124" customFormat="1">
      <c r="A77" s="92">
        <v>2047</v>
      </c>
      <c r="B77" s="92"/>
      <c r="C77" s="92"/>
      <c r="D77" s="296" t="s">
        <v>956</v>
      </c>
      <c r="E77" s="91" t="s">
        <v>956</v>
      </c>
      <c r="F77" s="91"/>
      <c r="G77" s="93"/>
      <c r="H77" s="303">
        <f>COUNTIFS(BD_ini!$D$31:'BD_ini'!$D$230,H71,BD_ini!H$31:H$230,$E77)</f>
        <v>0</v>
      </c>
      <c r="I77" s="303">
        <f>COUNTIFS(BD_ini!$D$31:'BD_ini'!$D$230,I71,BD_ini!I$31:I$230,$E77)</f>
        <v>0</v>
      </c>
      <c r="J77" s="303">
        <f>COUNTIFS(BD_ini!$D$31:'BD_ini'!$D$230,J71,BD_ini!J$31:J$230,$E77)</f>
        <v>0</v>
      </c>
      <c r="K77" s="303">
        <f>COUNTIFS(BD_ini!$D$31:'BD_ini'!$D$230,K71,BD_ini!K$31:K$230,$E77)</f>
        <v>0</v>
      </c>
      <c r="L77" s="303">
        <f>COUNTIFS(BD_ini!$D$31:'BD_ini'!$D$230,L71,BD_ini!L$31:L$230,$E77)</f>
        <v>0</v>
      </c>
      <c r="M77" s="303">
        <f>COUNTIFS(BD_ini!$D$31:'BD_ini'!$D$230,M71,BD_ini!M$31:M$230,$E77)</f>
        <v>0</v>
      </c>
      <c r="N77" s="303">
        <f>COUNTIFS(BD_ini!$D$31:'BD_ini'!$D$230,N71,BD_ini!N$31:N$230,$E77)</f>
        <v>0</v>
      </c>
      <c r="O77" s="303">
        <f>COUNTIFS(BD_ini!$D$31:'BD_ini'!$D$230,O71,BD_ini!O$31:O$230,$E77)</f>
        <v>0</v>
      </c>
      <c r="P77" s="303">
        <f>COUNTIFS(BD_ini!$D$31:'BD_ini'!$D$230,P71,BD_ini!P$31:P$230,$E77)</f>
        <v>0</v>
      </c>
      <c r="Q77" s="303">
        <f>COUNTIFS(BD_ini!$D$31:'BD_ini'!$D$230,Q71,BD_ini!Q$31:Q$230,$E77)</f>
        <v>0</v>
      </c>
      <c r="R77" s="303">
        <f>COUNTIFS(BD_ini!$D$31:'BD_ini'!$D$230,R71,BD_ini!R$31:R$230,$E77)</f>
        <v>0</v>
      </c>
      <c r="S77" s="303">
        <f>COUNTIFS(BD_ini!$D$31:'BD_ini'!$D$230,S71,BD_ini!S$31:S$230,$E77)</f>
        <v>0</v>
      </c>
      <c r="T77" s="303">
        <f>COUNTIFS(BD_ini!$D$31:'BD_ini'!$D$230,T71,BD_ini!T$31:T$230,$E77)</f>
        <v>0</v>
      </c>
      <c r="U77" s="303">
        <f>COUNTIFS(BD_ini!$D$31:'BD_ini'!$D$230,U71,BD_ini!U$31:U$230,$E77)</f>
        <v>0</v>
      </c>
      <c r="V77" s="303">
        <f>COUNTIFS(BD_ini!$D$31:'BD_ini'!$D$230,V71,BD_ini!V$31:V$230,$E77)</f>
        <v>0</v>
      </c>
      <c r="W77" s="303">
        <f>COUNTIFS(BD_ini!$D$31:'BD_ini'!$D$230,W71,BD_ini!W$31:W$230,$E77)</f>
        <v>0</v>
      </c>
      <c r="X77" s="303">
        <f>COUNTIFS(BD_ini!$D$31:'BD_ini'!$D$230,X71,BD_ini!X$31:X$230,$E77)</f>
        <v>0</v>
      </c>
      <c r="Y77" s="303">
        <f>COUNTIFS(BD_ini!$D$31:'BD_ini'!$D$230,Y71,BD_ini!Y$31:Y$230,$E77)</f>
        <v>0</v>
      </c>
      <c r="Z77" s="303">
        <f>COUNTIFS(BD_ini!$D$31:'BD_ini'!$D$230,Z71,BD_ini!Z$31:Z$230,$E77)</f>
        <v>0</v>
      </c>
      <c r="AA77" s="303">
        <f>COUNTIFS(BD_ini!$D$31:'BD_ini'!$D$230,AA71,BD_ini!AA$31:AA$230,$E77)</f>
        <v>0</v>
      </c>
      <c r="AB77" s="303">
        <f>COUNTIFS(BD_ini!$D$31:'BD_ini'!$D$230,AB71,BD_ini!AB$31:AB$230,$E77)</f>
        <v>0</v>
      </c>
      <c r="AC77" s="303">
        <f>COUNTIFS(BD_ini!$D$31:'BD_ini'!$D$230,AC71,BD_ini!AC$31:AC$230,$E77)</f>
        <v>0</v>
      </c>
      <c r="AD77" s="303">
        <f>COUNTIFS(BD_ini!$D$31:'BD_ini'!$D$230,AD71,BD_ini!AD$31:AD$230,$E77)</f>
        <v>0</v>
      </c>
      <c r="AE77" s="303">
        <f>COUNTIFS(BD_ini!$D$31:'BD_ini'!$D$230,AE71,BD_ini!AE$31:AE$230,$E77)</f>
        <v>0</v>
      </c>
      <c r="AF77" s="303">
        <f>COUNTIFS(BD_ini!$D$31:'BD_ini'!$D$230,AF71,BD_ini!AF$31:AF$230,$E77)</f>
        <v>0</v>
      </c>
      <c r="AG77" s="303">
        <f>COUNTIFS(BD_ini!$D$31:'BD_ini'!$D$230,AG71,BD_ini!AG$31:AG$230,$E77)</f>
        <v>0</v>
      </c>
      <c r="AH77" s="303">
        <f>COUNTIFS(BD_ini!$D$31:'BD_ini'!$D$230,AH71,BD_ini!AH$31:AH$230,$E77)</f>
        <v>0</v>
      </c>
      <c r="AI77" s="303">
        <f>COUNTIFS(BD_ini!$D$31:'BD_ini'!$D$230,AI71,BD_ini!AI$31:AI$230,$E77)</f>
        <v>0</v>
      </c>
      <c r="AJ77" s="303">
        <f>COUNTIFS(BD_ini!$D$31:'BD_ini'!$D$230,AJ71,BD_ini!AJ$31:AJ$230,$E77)</f>
        <v>0</v>
      </c>
      <c r="AK77" s="303">
        <f>COUNTIFS(BD_ini!$D$31:'BD_ini'!$D$230,AK71,BD_ini!AK$31:AK$230,$E77)</f>
        <v>0</v>
      </c>
      <c r="AL77" s="303">
        <f>COUNTIFS(BD_ini!$D$31:'BD_ini'!$D$230,AL71,BD_ini!AL$31:AL$230,$E77)</f>
        <v>0</v>
      </c>
      <c r="AM77" s="303">
        <f>COUNTIFS(BD_ini!$D$31:'BD_ini'!$D$230,AM71,BD_ini!AM$31:AM$230,$E77)</f>
        <v>0</v>
      </c>
      <c r="AN77" s="303">
        <f>COUNTIFS(BD_ini!$D$31:'BD_ini'!$D$230,AN71,BD_ini!AN$31:AN$230,$E77)</f>
        <v>0</v>
      </c>
      <c r="AO77" s="303">
        <f>COUNTIFS(BD_ini!$D$31:'BD_ini'!$D$230,AO71,BD_ini!AO$31:AO$230,$E77)</f>
        <v>0</v>
      </c>
      <c r="AP77" s="303">
        <f>COUNTIFS(BD_ini!$D$31:'BD_ini'!$D$230,AP71,BD_ini!AP$31:AP$230,$E77)</f>
        <v>0</v>
      </c>
      <c r="AQ77" s="303">
        <f>COUNTIFS(BD_ini!$D$31:'BD_ini'!$D$230,AQ71,BD_ini!AQ$31:AQ$230,$E77)</f>
        <v>0</v>
      </c>
      <c r="AR77" s="303">
        <f>COUNTIFS(BD_ini!$D$31:'BD_ini'!$D$230,AR71,BD_ini!AR$31:AR$230,$E77)</f>
        <v>0</v>
      </c>
      <c r="AS77" s="303">
        <f>COUNTIFS(BD_ini!$D$31:'BD_ini'!$D$230,AS71,BD_ini!AS$31:AS$230,$E77)</f>
        <v>0</v>
      </c>
      <c r="AT77" s="303">
        <f>COUNTIFS(BD_ini!$D$31:'BD_ini'!$D$230,AT71,BD_ini!AT$31:AT$230,$E77)</f>
        <v>0</v>
      </c>
      <c r="AU77" s="303">
        <f>COUNTIFS(BD_ini!$D$31:'BD_ini'!$D$230,AU71,BD_ini!AU$31:AU$230,$E77)</f>
        <v>0</v>
      </c>
      <c r="AV77" s="303">
        <f>COUNTIFS(BD_ini!$D$31:'BD_ini'!$D$230,AV71,BD_ini!AV$31:AV$230,$E77)</f>
        <v>0</v>
      </c>
      <c r="AW77" s="303">
        <f>COUNTIFS(BD_ini!$D$31:'BD_ini'!$D$230,AW71,BD_ini!AW$31:AW$230,$E77)</f>
        <v>0</v>
      </c>
      <c r="AX77" s="303">
        <f>COUNTIFS(BD_ini!$D$31:'BD_ini'!$D$230,AX71,BD_ini!AX$31:AX$230,$E77)</f>
        <v>0</v>
      </c>
      <c r="AY77" s="303">
        <f>COUNTIFS(BD_ini!$D$31:'BD_ini'!$D$230,AY71,BD_ini!AY$31:AY$230,$E77)</f>
        <v>0</v>
      </c>
      <c r="AZ77" s="303">
        <f>COUNTIFS(BD_ini!$D$31:'BD_ini'!$D$230,AZ71,BD_ini!AZ$31:AZ$230,$E77)</f>
        <v>0</v>
      </c>
      <c r="BA77" s="303">
        <f>COUNTIFS(BD_ini!$D$31:'BD_ini'!$D$230,BA71,BD_ini!BA$31:BA$230,$E77)</f>
        <v>0</v>
      </c>
      <c r="BB77" s="303">
        <f>COUNTIFS(BD_ini!$D$31:'BD_ini'!$D$230,BB71,BD_ini!BB$31:BB$230,$E77)</f>
        <v>0</v>
      </c>
      <c r="BC77" s="303">
        <f>COUNTIFS(BD_ini!$D$31:'BD_ini'!$D$230,BC71,BD_ini!BC$31:BC$230,$E77)</f>
        <v>0</v>
      </c>
      <c r="BD77" s="303">
        <f>COUNTIFS(BD_ini!$D$31:'BD_ini'!$D$230,BD71,BD_ini!BD$31:BD$230,$E77)</f>
        <v>0</v>
      </c>
      <c r="BE77" s="303">
        <f>COUNTIFS(BD_ini!$D$31:'BD_ini'!$D$230,BE71,BD_ini!BE$31:BE$230,$E77)</f>
        <v>0</v>
      </c>
      <c r="BF77" s="303">
        <f>COUNTIFS(BD_ini!$D$31:'BD_ini'!$D$230,BF71,BD_ini!BF$31:BF$230,$E77)</f>
        <v>0</v>
      </c>
      <c r="BG77" s="303">
        <f>COUNTIFS(BD_ini!$D$31:'BD_ini'!$D$230,BG71,BD_ini!BG$31:BG$230,$E77)</f>
        <v>0</v>
      </c>
      <c r="BH77" s="303">
        <f>COUNTIFS(BD_ini!$D$31:'BD_ini'!$D$230,BH71,BD_ini!BH$31:BH$230,$E77)</f>
        <v>0</v>
      </c>
      <c r="BI77" s="303">
        <f>COUNTIFS(BD_ini!$D$31:'BD_ini'!$D$230,BI71,BD_ini!BI$31:BI$230,$E77)</f>
        <v>0</v>
      </c>
      <c r="BJ77" s="303">
        <f>COUNTIFS(BD_ini!$D$31:'BD_ini'!$D$230,BJ71,BD_ini!BJ$31:BJ$230,$E77)</f>
        <v>0</v>
      </c>
      <c r="BK77" s="303">
        <f>COUNTIFS(BD_ini!$D$31:'BD_ini'!$D$230,BK71,BD_ini!BK$31:BK$230,$E77)</f>
        <v>0</v>
      </c>
      <c r="BL77" s="303">
        <f>COUNTIFS(BD_ini!$D$31:'BD_ini'!$D$230,BL71,BD_ini!BL$31:BL$230,$E77)</f>
        <v>0</v>
      </c>
      <c r="BM77" s="303">
        <f>COUNTIFS(BD_ini!$D$31:'BD_ini'!$D$230,BM71,BD_ini!BM$31:BM$230,$E77)</f>
        <v>0</v>
      </c>
      <c r="BN77" s="303">
        <f>COUNTIFS(BD_ini!$D$31:'BD_ini'!$D$230,BN71,BD_ini!BN$31:BN$230,$E77)</f>
        <v>0</v>
      </c>
      <c r="BO77" s="303">
        <f>COUNTIFS(BD_ini!$D$31:'BD_ini'!$D$230,BO71,BD_ini!BO$31:BO$230,$E77)</f>
        <v>0</v>
      </c>
      <c r="BP77" s="303">
        <f>COUNTIFS(BD_ini!$D$31:'BD_ini'!$D$230,BP71,BD_ini!BP$31:BP$230,$E77)</f>
        <v>0</v>
      </c>
      <c r="BQ77" s="303">
        <f>COUNTIFS(BD_ini!$D$31:'BD_ini'!$D$230,BQ71,BD_ini!BQ$31:BQ$230,$E77)</f>
        <v>0</v>
      </c>
      <c r="BR77" s="303">
        <f>COUNTIFS(BD_ini!$D$31:'BD_ini'!$D$230,BR71,BD_ini!BR$31:BR$230,$E77)</f>
        <v>0</v>
      </c>
      <c r="BS77" s="303">
        <f>COUNTIFS(BD_ini!$D$31:'BD_ini'!$D$230,BS71,BD_ini!BS$31:BS$230,$E77)</f>
        <v>0</v>
      </c>
      <c r="BT77" s="303">
        <f>COUNTIFS(BD_ini!$D$31:'BD_ini'!$D$230,BT71,BD_ini!BT$31:BT$230,$E77)</f>
        <v>0</v>
      </c>
      <c r="BU77" s="303">
        <f>COUNTIFS(BD_ini!$D$31:'BD_ini'!$D$230,BU71,BD_ini!BU$31:BU$230,$E77)</f>
        <v>0</v>
      </c>
      <c r="BV77" s="303">
        <f>COUNTIFS(BD_ini!$D$31:'BD_ini'!$D$230,BV71,BD_ini!BV$31:BV$230,$E77)</f>
        <v>0</v>
      </c>
      <c r="BW77" s="303">
        <f>COUNTIFS(BD_ini!$D$31:'BD_ini'!$D$230,BW71,BD_ini!BW$31:BW$230,$E77)</f>
        <v>0</v>
      </c>
      <c r="BX77" s="303">
        <f>COUNTIFS(BD_ini!$D$31:'BD_ini'!$D$230,BX71,BD_ini!BX$31:BX$230,$E77)</f>
        <v>0</v>
      </c>
      <c r="BY77" s="303">
        <f>COUNTIFS(BD_ini!$D$31:'BD_ini'!$D$230,BY71,BD_ini!BY$31:BY$230,$E77)</f>
        <v>0</v>
      </c>
      <c r="BZ77" s="303">
        <f>COUNTIFS(BD_ini!$D$31:'BD_ini'!$D$230,BZ71,BD_ini!BZ$31:BZ$230,$E77)</f>
        <v>0</v>
      </c>
      <c r="CA77" s="303">
        <f>COUNTIFS(BD_ini!$D$31:'BD_ini'!$D$230,CA71,BD_ini!CA$31:CA$230,$E77)</f>
        <v>0</v>
      </c>
      <c r="CB77" s="303">
        <f>COUNTIFS(BD_ini!$D$31:'BD_ini'!$D$230,CB71,BD_ini!CB$31:CB$230,$E77)</f>
        <v>0</v>
      </c>
      <c r="CC77" s="303">
        <f>COUNTIFS(BD_ini!$D$31:'BD_ini'!$D$230,CC71,BD_ini!CC$31:CC$230,$E77)</f>
        <v>0</v>
      </c>
      <c r="CD77" s="303">
        <f>COUNTIFS(BD_ini!$D$31:'BD_ini'!$D$230,CD71,BD_ini!CD$31:CD$230,$E77)</f>
        <v>0</v>
      </c>
      <c r="CE77" s="303">
        <f>COUNTIFS(BD_ini!$D$31:'BD_ini'!$D$230,CE71,BD_ini!CE$31:CE$230,$E77)</f>
        <v>0</v>
      </c>
      <c r="CF77" s="303">
        <f>COUNTIFS(BD_ini!$D$31:'BD_ini'!$D$230,CF71,BD_ini!CF$31:CF$230,$E77)</f>
        <v>0</v>
      </c>
      <c r="CG77" s="303">
        <f>COUNTIFS(BD_ini!$D$31:'BD_ini'!$D$230,CG71,BD_ini!CG$31:CG$230,$E77)</f>
        <v>0</v>
      </c>
      <c r="CH77" s="303">
        <f>COUNTIFS(BD_ini!$D$31:'BD_ini'!$D$230,CH71,BD_ini!CH$31:CH$230,$E77)</f>
        <v>0</v>
      </c>
      <c r="CI77" s="303">
        <f>COUNTIFS(BD_ini!$D$31:'BD_ini'!$D$230,CI71,BD_ini!CI$31:CI$230,$E77)</f>
        <v>0</v>
      </c>
      <c r="CJ77" s="303">
        <f>COUNTIFS(BD_ini!$D$31:'BD_ini'!$D$230,CJ71,BD_ini!CJ$31:CJ$230,$E77)</f>
        <v>0</v>
      </c>
      <c r="CK77" s="303">
        <f>COUNTIFS(BD_ini!$D$31:'BD_ini'!$D$230,CK71,BD_ini!CK$31:CK$230,$E77)</f>
        <v>0</v>
      </c>
      <c r="CL77" s="303">
        <f>COUNTIFS(BD_ini!$D$31:'BD_ini'!$D$230,CL71,BD_ini!CL$31:CL$230,$E77)</f>
        <v>0</v>
      </c>
      <c r="CM77" s="303">
        <f>COUNTIFS(BD_ini!$D$31:'BD_ini'!$D$230,CM71,BD_ini!CM$31:CM$230,$E77)</f>
        <v>0</v>
      </c>
      <c r="CN77" s="303">
        <f>COUNTIFS(BD_ini!$D$31:'BD_ini'!$D$230,CN71,BD_ini!CN$31:CN$230,$E77)</f>
        <v>0</v>
      </c>
      <c r="CO77" s="303">
        <f>COUNTIFS(BD_ini!$D$31:'BD_ini'!$D$230,CO71,BD_ini!CO$31:CO$230,$E77)</f>
        <v>0</v>
      </c>
      <c r="CP77" s="303">
        <f>COUNTIFS(BD_ini!$D$31:'BD_ini'!$D$230,CP71,BD_ini!CP$31:CP$230,$E77)</f>
        <v>0</v>
      </c>
      <c r="CQ77" s="303">
        <f>COUNTIFS(BD_ini!$D$31:'BD_ini'!$D$230,CQ71,BD_ini!CQ$31:CQ$230,$E77)</f>
        <v>0</v>
      </c>
      <c r="CR77" s="303">
        <f>COUNTIFS(BD_ini!$D$31:'BD_ini'!$D$230,CR71,BD_ini!CR$31:CR$230,$E77)</f>
        <v>0</v>
      </c>
      <c r="CS77" s="303">
        <f>COUNTIFS(BD_ini!$D$31:'BD_ini'!$D$230,CS71,BD_ini!CS$31:CS$230,$E77)</f>
        <v>0</v>
      </c>
      <c r="CT77" s="303">
        <f>COUNTIFS(BD_ini!$D$31:'BD_ini'!$D$230,CT71,BD_ini!CT$31:CT$230,$E77)</f>
        <v>0</v>
      </c>
      <c r="CU77" s="303">
        <f>COUNTIFS(BD_ini!$D$31:'BD_ini'!$D$230,CU71,BD_ini!CU$31:CU$230,$E77)</f>
        <v>0</v>
      </c>
      <c r="CV77" s="303">
        <f>COUNTIFS(BD_ini!$D$31:'BD_ini'!$D$230,CV71,BD_ini!CV$31:CV$230,$E77)</f>
        <v>0</v>
      </c>
      <c r="CW77" s="303">
        <f>COUNTIFS(BD_ini!$D$31:'BD_ini'!$D$230,CW71,BD_ini!CW$31:CW$230,$E77)</f>
        <v>0</v>
      </c>
      <c r="CX77" s="303">
        <f>COUNTIFS(BD_ini!$D$31:'BD_ini'!$D$230,CX71,BD_ini!CX$31:CX$230,$E77)</f>
        <v>0</v>
      </c>
      <c r="CY77" s="303">
        <f>COUNTIFS(BD_ini!$D$31:'BD_ini'!$D$230,CY71,BD_ini!CY$31:CY$230,$E77)</f>
        <v>0</v>
      </c>
      <c r="CZ77" s="303">
        <f>COUNTIFS(BD_ini!$D$31:'BD_ini'!$D$230,CZ71,BD_ini!CZ$31:CZ$230,$E77)</f>
        <v>0</v>
      </c>
      <c r="DA77" s="303">
        <f>COUNTIFS(BD_ini!$D$31:'BD_ini'!$D$230,DA71,BD_ini!DA$31:DA$230,$E77)</f>
        <v>0</v>
      </c>
      <c r="DB77" s="303">
        <f>COUNTIFS(BD_ini!$D$31:'BD_ini'!$D$230,DB71,BD_ini!DB$31:DB$230,$E77)</f>
        <v>0</v>
      </c>
      <c r="DC77" s="303">
        <f>COUNTIFS(BD_ini!$D$31:'BD_ini'!$D$230,DC71,BD_ini!DC$31:DC$230,$E77)</f>
        <v>0</v>
      </c>
      <c r="DD77" s="225"/>
    </row>
    <row r="78" spans="1:108" s="124" customFormat="1">
      <c r="A78" s="92">
        <v>2048</v>
      </c>
      <c r="B78" s="92"/>
      <c r="C78" s="92"/>
      <c r="D78" s="296" t="s">
        <v>957</v>
      </c>
      <c r="E78" s="91" t="s">
        <v>957</v>
      </c>
      <c r="F78" s="91"/>
      <c r="G78" s="93"/>
      <c r="H78" s="303">
        <f>COUNTIFS(BD_ini!$D$31:'BD_ini'!$D$230,H71,BD_ini!H$31:H$230,$E78)</f>
        <v>6</v>
      </c>
      <c r="I78" s="303">
        <f>COUNTIFS(BD_ini!$D$31:'BD_ini'!$D$230,I71,BD_ini!I$31:I$230,$E78)</f>
        <v>7</v>
      </c>
      <c r="J78" s="303">
        <f>COUNTIFS(BD_ini!$D$31:'BD_ini'!$D$230,J71,BD_ini!J$31:J$230,$E78)</f>
        <v>2</v>
      </c>
      <c r="K78" s="303">
        <f>COUNTIFS(BD_ini!$D$31:'BD_ini'!$D$230,K71,BD_ini!K$31:K$230,$E78)</f>
        <v>0</v>
      </c>
      <c r="L78" s="303">
        <f>COUNTIFS(BD_ini!$D$31:'BD_ini'!$D$230,L71,BD_ini!L$31:L$230,$E78)</f>
        <v>9</v>
      </c>
      <c r="M78" s="303">
        <f>COUNTIFS(BD_ini!$D$31:'BD_ini'!$D$230,M71,BD_ini!M$31:M$230,$E78)</f>
        <v>6</v>
      </c>
      <c r="N78" s="303">
        <f>COUNTIFS(BD_ini!$D$31:'BD_ini'!$D$230,N71,BD_ini!N$31:N$230,$E78)</f>
        <v>0</v>
      </c>
      <c r="O78" s="303">
        <f>COUNTIFS(BD_ini!$D$31:'BD_ini'!$D$230,O71,BD_ini!O$31:O$230,$E78)</f>
        <v>0</v>
      </c>
      <c r="P78" s="303">
        <f>COUNTIFS(BD_ini!$D$31:'BD_ini'!$D$230,P71,BD_ini!P$31:P$230,$E78)</f>
        <v>0</v>
      </c>
      <c r="Q78" s="303">
        <f>COUNTIFS(BD_ini!$D$31:'BD_ini'!$D$230,Q71,BD_ini!Q$31:Q$230,$E78)</f>
        <v>0</v>
      </c>
      <c r="R78" s="303">
        <f>COUNTIFS(BD_ini!$D$31:'BD_ini'!$D$230,R71,BD_ini!R$31:R$230,$E78)</f>
        <v>2</v>
      </c>
      <c r="S78" s="303">
        <f>COUNTIFS(BD_ini!$D$31:'BD_ini'!$D$230,S71,BD_ini!S$31:S$230,$E78)</f>
        <v>1</v>
      </c>
      <c r="T78" s="303">
        <f>COUNTIFS(BD_ini!$D$31:'BD_ini'!$D$230,T71,BD_ini!T$31:T$230,$E78)</f>
        <v>0</v>
      </c>
      <c r="U78" s="303">
        <f>COUNTIFS(BD_ini!$D$31:'BD_ini'!$D$230,U71,BD_ini!U$31:U$230,$E78)</f>
        <v>3</v>
      </c>
      <c r="V78" s="303">
        <f>COUNTIFS(BD_ini!$D$31:'BD_ini'!$D$230,V71,BD_ini!V$31:V$230,$E78)</f>
        <v>4</v>
      </c>
      <c r="W78" s="303">
        <f>COUNTIFS(BD_ini!$D$31:'BD_ini'!$D$230,W71,BD_ini!W$31:W$230,$E78)</f>
        <v>2</v>
      </c>
      <c r="X78" s="303">
        <f>COUNTIFS(BD_ini!$D$31:'BD_ini'!$D$230,X71,BD_ini!X$31:X$230,$E78)</f>
        <v>0</v>
      </c>
      <c r="Y78" s="303">
        <f>COUNTIFS(BD_ini!$D$31:'BD_ini'!$D$230,Y71,BD_ini!Y$31:Y$230,$E78)</f>
        <v>4</v>
      </c>
      <c r="Z78" s="303">
        <f>COUNTIFS(BD_ini!$D$31:'BD_ini'!$D$230,Z71,BD_ini!Z$31:Z$230,$E78)</f>
        <v>2</v>
      </c>
      <c r="AA78" s="303">
        <f>COUNTIFS(BD_ini!$D$31:'BD_ini'!$D$230,AA71,BD_ini!AA$31:AA$230,$E78)</f>
        <v>0</v>
      </c>
      <c r="AB78" s="303">
        <f>COUNTIFS(BD_ini!$D$31:'BD_ini'!$D$230,AB71,BD_ini!AB$31:AB$230,$E78)</f>
        <v>0</v>
      </c>
      <c r="AC78" s="303">
        <f>COUNTIFS(BD_ini!$D$31:'BD_ini'!$D$230,AC71,BD_ini!AC$31:AC$230,$E78)</f>
        <v>0</v>
      </c>
      <c r="AD78" s="303">
        <f>COUNTIFS(BD_ini!$D$31:'BD_ini'!$D$230,AD71,BD_ini!AD$31:AD$230,$E78)</f>
        <v>0</v>
      </c>
      <c r="AE78" s="303">
        <f>COUNTIFS(BD_ini!$D$31:'BD_ini'!$D$230,AE71,BD_ini!AE$31:AE$230,$E78)</f>
        <v>0</v>
      </c>
      <c r="AF78" s="303">
        <f>COUNTIFS(BD_ini!$D$31:'BD_ini'!$D$230,AF71,BD_ini!AF$31:AF$230,$E78)</f>
        <v>0</v>
      </c>
      <c r="AG78" s="303">
        <f>COUNTIFS(BD_ini!$D$31:'BD_ini'!$D$230,AG71,BD_ini!AG$31:AG$230,$E78)</f>
        <v>0</v>
      </c>
      <c r="AH78" s="303">
        <f>COUNTIFS(BD_ini!$D$31:'BD_ini'!$D$230,AH71,BD_ini!AH$31:AH$230,$E78)</f>
        <v>0</v>
      </c>
      <c r="AI78" s="303">
        <f>COUNTIFS(BD_ini!$D$31:'BD_ini'!$D$230,AI71,BD_ini!AI$31:AI$230,$E78)</f>
        <v>0</v>
      </c>
      <c r="AJ78" s="303">
        <f>COUNTIFS(BD_ini!$D$31:'BD_ini'!$D$230,AJ71,BD_ini!AJ$31:AJ$230,$E78)</f>
        <v>0</v>
      </c>
      <c r="AK78" s="303">
        <f>COUNTIFS(BD_ini!$D$31:'BD_ini'!$D$230,AK71,BD_ini!AK$31:AK$230,$E78)</f>
        <v>0</v>
      </c>
      <c r="AL78" s="303">
        <f>COUNTIFS(BD_ini!$D$31:'BD_ini'!$D$230,AL71,BD_ini!AL$31:AL$230,$E78)</f>
        <v>0</v>
      </c>
      <c r="AM78" s="303">
        <f>COUNTIFS(BD_ini!$D$31:'BD_ini'!$D$230,AM71,BD_ini!AM$31:AM$230,$E78)</f>
        <v>0</v>
      </c>
      <c r="AN78" s="303">
        <f>COUNTIFS(BD_ini!$D$31:'BD_ini'!$D$230,AN71,BD_ini!AN$31:AN$230,$E78)</f>
        <v>0</v>
      </c>
      <c r="AO78" s="303">
        <f>COUNTIFS(BD_ini!$D$31:'BD_ini'!$D$230,AO71,BD_ini!AO$31:AO$230,$E78)</f>
        <v>0</v>
      </c>
      <c r="AP78" s="303">
        <f>COUNTIFS(BD_ini!$D$31:'BD_ini'!$D$230,AP71,BD_ini!AP$31:AP$230,$E78)</f>
        <v>0</v>
      </c>
      <c r="AQ78" s="303">
        <f>COUNTIFS(BD_ini!$D$31:'BD_ini'!$D$230,AQ71,BD_ini!AQ$31:AQ$230,$E78)</f>
        <v>0</v>
      </c>
      <c r="AR78" s="303">
        <f>COUNTIFS(BD_ini!$D$31:'BD_ini'!$D$230,AR71,BD_ini!AR$31:AR$230,$E78)</f>
        <v>0</v>
      </c>
      <c r="AS78" s="303">
        <f>COUNTIFS(BD_ini!$D$31:'BD_ini'!$D$230,AS71,BD_ini!AS$31:AS$230,$E78)</f>
        <v>0</v>
      </c>
      <c r="AT78" s="303">
        <f>COUNTIFS(BD_ini!$D$31:'BD_ini'!$D$230,AT71,BD_ini!AT$31:AT$230,$E78)</f>
        <v>0</v>
      </c>
      <c r="AU78" s="303">
        <f>COUNTIFS(BD_ini!$D$31:'BD_ini'!$D$230,AU71,BD_ini!AU$31:AU$230,$E78)</f>
        <v>0</v>
      </c>
      <c r="AV78" s="303">
        <f>COUNTIFS(BD_ini!$D$31:'BD_ini'!$D$230,AV71,BD_ini!AV$31:AV$230,$E78)</f>
        <v>0</v>
      </c>
      <c r="AW78" s="303">
        <f>COUNTIFS(BD_ini!$D$31:'BD_ini'!$D$230,AW71,BD_ini!AW$31:AW$230,$E78)</f>
        <v>0</v>
      </c>
      <c r="AX78" s="303">
        <f>COUNTIFS(BD_ini!$D$31:'BD_ini'!$D$230,AX71,BD_ini!AX$31:AX$230,$E78)</f>
        <v>0</v>
      </c>
      <c r="AY78" s="303">
        <f>COUNTIFS(BD_ini!$D$31:'BD_ini'!$D$230,AY71,BD_ini!AY$31:AY$230,$E78)</f>
        <v>0</v>
      </c>
      <c r="AZ78" s="303">
        <f>COUNTIFS(BD_ini!$D$31:'BD_ini'!$D$230,AZ71,BD_ini!AZ$31:AZ$230,$E78)</f>
        <v>0</v>
      </c>
      <c r="BA78" s="303">
        <f>COUNTIFS(BD_ini!$D$31:'BD_ini'!$D$230,BA71,BD_ini!BA$31:BA$230,$E78)</f>
        <v>0</v>
      </c>
      <c r="BB78" s="303">
        <f>COUNTIFS(BD_ini!$D$31:'BD_ini'!$D$230,BB71,BD_ini!BB$31:BB$230,$E78)</f>
        <v>0</v>
      </c>
      <c r="BC78" s="303">
        <f>COUNTIFS(BD_ini!$D$31:'BD_ini'!$D$230,BC71,BD_ini!BC$31:BC$230,$E78)</f>
        <v>0</v>
      </c>
      <c r="BD78" s="303">
        <f>COUNTIFS(BD_ini!$D$31:'BD_ini'!$D$230,BD71,BD_ini!BD$31:BD$230,$E78)</f>
        <v>0</v>
      </c>
      <c r="BE78" s="303">
        <f>COUNTIFS(BD_ini!$D$31:'BD_ini'!$D$230,BE71,BD_ini!BE$31:BE$230,$E78)</f>
        <v>0</v>
      </c>
      <c r="BF78" s="303">
        <f>COUNTIFS(BD_ini!$D$31:'BD_ini'!$D$230,BF71,BD_ini!BF$31:BF$230,$E78)</f>
        <v>0</v>
      </c>
      <c r="BG78" s="303">
        <f>COUNTIFS(BD_ini!$D$31:'BD_ini'!$D$230,BG71,BD_ini!BG$31:BG$230,$E78)</f>
        <v>0</v>
      </c>
      <c r="BH78" s="303">
        <f>COUNTIFS(BD_ini!$D$31:'BD_ini'!$D$230,BH71,BD_ini!BH$31:BH$230,$E78)</f>
        <v>0</v>
      </c>
      <c r="BI78" s="303">
        <f>COUNTIFS(BD_ini!$D$31:'BD_ini'!$D$230,BI71,BD_ini!BI$31:BI$230,$E78)</f>
        <v>0</v>
      </c>
      <c r="BJ78" s="303">
        <f>COUNTIFS(BD_ini!$D$31:'BD_ini'!$D$230,BJ71,BD_ini!BJ$31:BJ$230,$E78)</f>
        <v>0</v>
      </c>
      <c r="BK78" s="303">
        <f>COUNTIFS(BD_ini!$D$31:'BD_ini'!$D$230,BK71,BD_ini!BK$31:BK$230,$E78)</f>
        <v>0</v>
      </c>
      <c r="BL78" s="303">
        <f>COUNTIFS(BD_ini!$D$31:'BD_ini'!$D$230,BL71,BD_ini!BL$31:BL$230,$E78)</f>
        <v>0</v>
      </c>
      <c r="BM78" s="303">
        <f>COUNTIFS(BD_ini!$D$31:'BD_ini'!$D$230,BM71,BD_ini!BM$31:BM$230,$E78)</f>
        <v>0</v>
      </c>
      <c r="BN78" s="303">
        <f>COUNTIFS(BD_ini!$D$31:'BD_ini'!$D$230,BN71,BD_ini!BN$31:BN$230,$E78)</f>
        <v>0</v>
      </c>
      <c r="BO78" s="303">
        <f>COUNTIFS(BD_ini!$D$31:'BD_ini'!$D$230,BO71,BD_ini!BO$31:BO$230,$E78)</f>
        <v>0</v>
      </c>
      <c r="BP78" s="303">
        <f>COUNTIFS(BD_ini!$D$31:'BD_ini'!$D$230,BP71,BD_ini!BP$31:BP$230,$E78)</f>
        <v>0</v>
      </c>
      <c r="BQ78" s="303">
        <f>COUNTIFS(BD_ini!$D$31:'BD_ini'!$D$230,BQ71,BD_ini!BQ$31:BQ$230,$E78)</f>
        <v>0</v>
      </c>
      <c r="BR78" s="303">
        <f>COUNTIFS(BD_ini!$D$31:'BD_ini'!$D$230,BR71,BD_ini!BR$31:BR$230,$E78)</f>
        <v>0</v>
      </c>
      <c r="BS78" s="303">
        <f>COUNTIFS(BD_ini!$D$31:'BD_ini'!$D$230,BS71,BD_ini!BS$31:BS$230,$E78)</f>
        <v>0</v>
      </c>
      <c r="BT78" s="303">
        <f>COUNTIFS(BD_ini!$D$31:'BD_ini'!$D$230,BT71,BD_ini!BT$31:BT$230,$E78)</f>
        <v>0</v>
      </c>
      <c r="BU78" s="303">
        <f>COUNTIFS(BD_ini!$D$31:'BD_ini'!$D$230,BU71,BD_ini!BU$31:BU$230,$E78)</f>
        <v>0</v>
      </c>
      <c r="BV78" s="303">
        <f>COUNTIFS(BD_ini!$D$31:'BD_ini'!$D$230,BV71,BD_ini!BV$31:BV$230,$E78)</f>
        <v>0</v>
      </c>
      <c r="BW78" s="303">
        <f>COUNTIFS(BD_ini!$D$31:'BD_ini'!$D$230,BW71,BD_ini!BW$31:BW$230,$E78)</f>
        <v>0</v>
      </c>
      <c r="BX78" s="303">
        <f>COUNTIFS(BD_ini!$D$31:'BD_ini'!$D$230,BX71,BD_ini!BX$31:BX$230,$E78)</f>
        <v>0</v>
      </c>
      <c r="BY78" s="303">
        <f>COUNTIFS(BD_ini!$D$31:'BD_ini'!$D$230,BY71,BD_ini!BY$31:BY$230,$E78)</f>
        <v>0</v>
      </c>
      <c r="BZ78" s="303">
        <f>COUNTIFS(BD_ini!$D$31:'BD_ini'!$D$230,BZ71,BD_ini!BZ$31:BZ$230,$E78)</f>
        <v>0</v>
      </c>
      <c r="CA78" s="303">
        <f>COUNTIFS(BD_ini!$D$31:'BD_ini'!$D$230,CA71,BD_ini!CA$31:CA$230,$E78)</f>
        <v>0</v>
      </c>
      <c r="CB78" s="303">
        <f>COUNTIFS(BD_ini!$D$31:'BD_ini'!$D$230,CB71,BD_ini!CB$31:CB$230,$E78)</f>
        <v>0</v>
      </c>
      <c r="CC78" s="303">
        <f>COUNTIFS(BD_ini!$D$31:'BD_ini'!$D$230,CC71,BD_ini!CC$31:CC$230,$E78)</f>
        <v>0</v>
      </c>
      <c r="CD78" s="303">
        <f>COUNTIFS(BD_ini!$D$31:'BD_ini'!$D$230,CD71,BD_ini!CD$31:CD$230,$E78)</f>
        <v>0</v>
      </c>
      <c r="CE78" s="303">
        <f>COUNTIFS(BD_ini!$D$31:'BD_ini'!$D$230,CE71,BD_ini!CE$31:CE$230,$E78)</f>
        <v>0</v>
      </c>
      <c r="CF78" s="303">
        <f>COUNTIFS(BD_ini!$D$31:'BD_ini'!$D$230,CF71,BD_ini!CF$31:CF$230,$E78)</f>
        <v>0</v>
      </c>
      <c r="CG78" s="303">
        <f>COUNTIFS(BD_ini!$D$31:'BD_ini'!$D$230,CG71,BD_ini!CG$31:CG$230,$E78)</f>
        <v>0</v>
      </c>
      <c r="CH78" s="303">
        <f>COUNTIFS(BD_ini!$D$31:'BD_ini'!$D$230,CH71,BD_ini!CH$31:CH$230,$E78)</f>
        <v>0</v>
      </c>
      <c r="CI78" s="303">
        <f>COUNTIFS(BD_ini!$D$31:'BD_ini'!$D$230,CI71,BD_ini!CI$31:CI$230,$E78)</f>
        <v>0</v>
      </c>
      <c r="CJ78" s="303">
        <f>COUNTIFS(BD_ini!$D$31:'BD_ini'!$D$230,CJ71,BD_ini!CJ$31:CJ$230,$E78)</f>
        <v>0</v>
      </c>
      <c r="CK78" s="303">
        <f>COUNTIFS(BD_ini!$D$31:'BD_ini'!$D$230,CK71,BD_ini!CK$31:CK$230,$E78)</f>
        <v>0</v>
      </c>
      <c r="CL78" s="303">
        <f>COUNTIFS(BD_ini!$D$31:'BD_ini'!$D$230,CL71,BD_ini!CL$31:CL$230,$E78)</f>
        <v>0</v>
      </c>
      <c r="CM78" s="303">
        <f>COUNTIFS(BD_ini!$D$31:'BD_ini'!$D$230,CM71,BD_ini!CM$31:CM$230,$E78)</f>
        <v>0</v>
      </c>
      <c r="CN78" s="303">
        <f>COUNTIFS(BD_ini!$D$31:'BD_ini'!$D$230,CN71,BD_ini!CN$31:CN$230,$E78)</f>
        <v>0</v>
      </c>
      <c r="CO78" s="303">
        <f>COUNTIFS(BD_ini!$D$31:'BD_ini'!$D$230,CO71,BD_ini!CO$31:CO$230,$E78)</f>
        <v>0</v>
      </c>
      <c r="CP78" s="303">
        <f>COUNTIFS(BD_ini!$D$31:'BD_ini'!$D$230,CP71,BD_ini!CP$31:CP$230,$E78)</f>
        <v>0</v>
      </c>
      <c r="CQ78" s="303">
        <f>COUNTIFS(BD_ini!$D$31:'BD_ini'!$D$230,CQ71,BD_ini!CQ$31:CQ$230,$E78)</f>
        <v>0</v>
      </c>
      <c r="CR78" s="303">
        <f>COUNTIFS(BD_ini!$D$31:'BD_ini'!$D$230,CR71,BD_ini!CR$31:CR$230,$E78)</f>
        <v>0</v>
      </c>
      <c r="CS78" s="303">
        <f>COUNTIFS(BD_ini!$D$31:'BD_ini'!$D$230,CS71,BD_ini!CS$31:CS$230,$E78)</f>
        <v>0</v>
      </c>
      <c r="CT78" s="303">
        <f>COUNTIFS(BD_ini!$D$31:'BD_ini'!$D$230,CT71,BD_ini!CT$31:CT$230,$E78)</f>
        <v>0</v>
      </c>
      <c r="CU78" s="303">
        <f>COUNTIFS(BD_ini!$D$31:'BD_ini'!$D$230,CU71,BD_ini!CU$31:CU$230,$E78)</f>
        <v>0</v>
      </c>
      <c r="CV78" s="303">
        <f>COUNTIFS(BD_ini!$D$31:'BD_ini'!$D$230,CV71,BD_ini!CV$31:CV$230,$E78)</f>
        <v>0</v>
      </c>
      <c r="CW78" s="303">
        <f>COUNTIFS(BD_ini!$D$31:'BD_ini'!$D$230,CW71,BD_ini!CW$31:CW$230,$E78)</f>
        <v>0</v>
      </c>
      <c r="CX78" s="303">
        <f>COUNTIFS(BD_ini!$D$31:'BD_ini'!$D$230,CX71,BD_ini!CX$31:CX$230,$E78)</f>
        <v>0</v>
      </c>
      <c r="CY78" s="303">
        <f>COUNTIFS(BD_ini!$D$31:'BD_ini'!$D$230,CY71,BD_ini!CY$31:CY$230,$E78)</f>
        <v>0</v>
      </c>
      <c r="CZ78" s="303">
        <f>COUNTIFS(BD_ini!$D$31:'BD_ini'!$D$230,CZ71,BD_ini!CZ$31:CZ$230,$E78)</f>
        <v>0</v>
      </c>
      <c r="DA78" s="303">
        <f>COUNTIFS(BD_ini!$D$31:'BD_ini'!$D$230,DA71,BD_ini!DA$31:DA$230,$E78)</f>
        <v>0</v>
      </c>
      <c r="DB78" s="303">
        <f>COUNTIFS(BD_ini!$D$31:'BD_ini'!$D$230,DB71,BD_ini!DB$31:DB$230,$E78)</f>
        <v>0</v>
      </c>
      <c r="DC78" s="303">
        <f>COUNTIFS(BD_ini!$D$31:'BD_ini'!$D$230,DC71,BD_ini!DC$31:DC$230,$E78)</f>
        <v>0</v>
      </c>
      <c r="DD78" s="225"/>
    </row>
    <row r="79" spans="1:108" s="124" customFormat="1">
      <c r="A79" s="92">
        <v>2049</v>
      </c>
      <c r="B79" s="92"/>
      <c r="C79" s="92"/>
      <c r="D79" s="296" t="s">
        <v>924</v>
      </c>
      <c r="E79" s="91" t="s">
        <v>924</v>
      </c>
      <c r="F79" s="91"/>
      <c r="G79" s="93"/>
      <c r="H79" s="303">
        <f>COUNTIFS(BD_ini!$D$31:'BD_ini'!$D$230,H71,BD_ini!H$31:H$230,$E79)</f>
        <v>0</v>
      </c>
      <c r="I79" s="303">
        <f>COUNTIFS(BD_ini!$D$31:'BD_ini'!$D$230,I71,BD_ini!I$31:I$230,$E79)</f>
        <v>0</v>
      </c>
      <c r="J79" s="303">
        <f>COUNTIFS(BD_ini!$D$31:'BD_ini'!$D$230,J71,BD_ini!J$31:J$230,$E79)</f>
        <v>0</v>
      </c>
      <c r="K79" s="303">
        <f>COUNTIFS(BD_ini!$D$31:'BD_ini'!$D$230,K71,BD_ini!K$31:K$230,$E79)</f>
        <v>0</v>
      </c>
      <c r="L79" s="303">
        <f>COUNTIFS(BD_ini!$D$31:'BD_ini'!$D$230,L71,BD_ini!L$31:L$230,$E79)</f>
        <v>0</v>
      </c>
      <c r="M79" s="303">
        <f>COUNTIFS(BD_ini!$D$31:'BD_ini'!$D$230,M71,BD_ini!M$31:M$230,$E79)</f>
        <v>0</v>
      </c>
      <c r="N79" s="303">
        <f>COUNTIFS(BD_ini!$D$31:'BD_ini'!$D$230,N71,BD_ini!N$31:N$230,$E79)</f>
        <v>0</v>
      </c>
      <c r="O79" s="303">
        <f>COUNTIFS(BD_ini!$D$31:'BD_ini'!$D$230,O71,BD_ini!O$31:O$230,$E79)</f>
        <v>0</v>
      </c>
      <c r="P79" s="303">
        <f>COUNTIFS(BD_ini!$D$31:'BD_ini'!$D$230,P71,BD_ini!P$31:P$230,$E79)</f>
        <v>0</v>
      </c>
      <c r="Q79" s="303">
        <f>COUNTIFS(BD_ini!$D$31:'BD_ini'!$D$230,Q71,BD_ini!Q$31:Q$230,$E79)</f>
        <v>0</v>
      </c>
      <c r="R79" s="303">
        <f>COUNTIFS(BD_ini!$D$31:'BD_ini'!$D$230,R71,BD_ini!R$31:R$230,$E79)</f>
        <v>0</v>
      </c>
      <c r="S79" s="303">
        <f>COUNTIFS(BD_ini!$D$31:'BD_ini'!$D$230,S71,BD_ini!S$31:S$230,$E79)</f>
        <v>0</v>
      </c>
      <c r="T79" s="303">
        <f>COUNTIFS(BD_ini!$D$31:'BD_ini'!$D$230,T71,BD_ini!T$31:T$230,$E79)</f>
        <v>0</v>
      </c>
      <c r="U79" s="303">
        <f>COUNTIFS(BD_ini!$D$31:'BD_ini'!$D$230,U71,BD_ini!U$31:U$230,$E79)</f>
        <v>0</v>
      </c>
      <c r="V79" s="303">
        <f>COUNTIFS(BD_ini!$D$31:'BD_ini'!$D$230,V71,BD_ini!V$31:V$230,$E79)</f>
        <v>0</v>
      </c>
      <c r="W79" s="303">
        <f>COUNTIFS(BD_ini!$D$31:'BD_ini'!$D$230,W71,BD_ini!W$31:W$230,$E79)</f>
        <v>0</v>
      </c>
      <c r="X79" s="303">
        <f>COUNTIFS(BD_ini!$D$31:'BD_ini'!$D$230,X71,BD_ini!X$31:X$230,$E79)</f>
        <v>0</v>
      </c>
      <c r="Y79" s="303">
        <f>COUNTIFS(BD_ini!$D$31:'BD_ini'!$D$230,Y71,BD_ini!Y$31:Y$230,$E79)</f>
        <v>0</v>
      </c>
      <c r="Z79" s="303">
        <f>COUNTIFS(BD_ini!$D$31:'BD_ini'!$D$230,Z71,BD_ini!Z$31:Z$230,$E79)</f>
        <v>0</v>
      </c>
      <c r="AA79" s="303">
        <f>COUNTIFS(BD_ini!$D$31:'BD_ini'!$D$230,AA71,BD_ini!AA$31:AA$230,$E79)</f>
        <v>0</v>
      </c>
      <c r="AB79" s="303">
        <f>COUNTIFS(BD_ini!$D$31:'BD_ini'!$D$230,AB71,BD_ini!AB$31:AB$230,$E79)</f>
        <v>0</v>
      </c>
      <c r="AC79" s="303">
        <f>COUNTIFS(BD_ini!$D$31:'BD_ini'!$D$230,AC71,BD_ini!AC$31:AC$230,$E79)</f>
        <v>0</v>
      </c>
      <c r="AD79" s="303">
        <f>COUNTIFS(BD_ini!$D$31:'BD_ini'!$D$230,AD71,BD_ini!AD$31:AD$230,$E79)</f>
        <v>0</v>
      </c>
      <c r="AE79" s="303">
        <f>COUNTIFS(BD_ini!$D$31:'BD_ini'!$D$230,AE71,BD_ini!AE$31:AE$230,$E79)</f>
        <v>0</v>
      </c>
      <c r="AF79" s="303">
        <f>COUNTIFS(BD_ini!$D$31:'BD_ini'!$D$230,AF71,BD_ini!AF$31:AF$230,$E79)</f>
        <v>0</v>
      </c>
      <c r="AG79" s="303">
        <f>COUNTIFS(BD_ini!$D$31:'BD_ini'!$D$230,AG71,BD_ini!AG$31:AG$230,$E79)</f>
        <v>0</v>
      </c>
      <c r="AH79" s="303">
        <f>COUNTIFS(BD_ini!$D$31:'BD_ini'!$D$230,AH71,BD_ini!AH$31:AH$230,$E79)</f>
        <v>0</v>
      </c>
      <c r="AI79" s="303">
        <f>COUNTIFS(BD_ini!$D$31:'BD_ini'!$D$230,AI71,BD_ini!AI$31:AI$230,$E79)</f>
        <v>0</v>
      </c>
      <c r="AJ79" s="303">
        <f>COUNTIFS(BD_ini!$D$31:'BD_ini'!$D$230,AJ71,BD_ini!AJ$31:AJ$230,$E79)</f>
        <v>0</v>
      </c>
      <c r="AK79" s="303">
        <f>COUNTIFS(BD_ini!$D$31:'BD_ini'!$D$230,AK71,BD_ini!AK$31:AK$230,$E79)</f>
        <v>0</v>
      </c>
      <c r="AL79" s="303">
        <f>COUNTIFS(BD_ini!$D$31:'BD_ini'!$D$230,AL71,BD_ini!AL$31:AL$230,$E79)</f>
        <v>0</v>
      </c>
      <c r="AM79" s="303">
        <f>COUNTIFS(BD_ini!$D$31:'BD_ini'!$D$230,AM71,BD_ini!AM$31:AM$230,$E79)</f>
        <v>0</v>
      </c>
      <c r="AN79" s="303">
        <f>COUNTIFS(BD_ini!$D$31:'BD_ini'!$D$230,AN71,BD_ini!AN$31:AN$230,$E79)</f>
        <v>0</v>
      </c>
      <c r="AO79" s="303">
        <f>COUNTIFS(BD_ini!$D$31:'BD_ini'!$D$230,AO71,BD_ini!AO$31:AO$230,$E79)</f>
        <v>0</v>
      </c>
      <c r="AP79" s="303">
        <f>COUNTIFS(BD_ini!$D$31:'BD_ini'!$D$230,AP71,BD_ini!AP$31:AP$230,$E79)</f>
        <v>0</v>
      </c>
      <c r="AQ79" s="303">
        <f>COUNTIFS(BD_ini!$D$31:'BD_ini'!$D$230,AQ71,BD_ini!AQ$31:AQ$230,$E79)</f>
        <v>0</v>
      </c>
      <c r="AR79" s="303">
        <f>COUNTIFS(BD_ini!$D$31:'BD_ini'!$D$230,AR71,BD_ini!AR$31:AR$230,$E79)</f>
        <v>0</v>
      </c>
      <c r="AS79" s="303">
        <f>COUNTIFS(BD_ini!$D$31:'BD_ini'!$D$230,AS71,BD_ini!AS$31:AS$230,$E79)</f>
        <v>0</v>
      </c>
      <c r="AT79" s="303">
        <f>COUNTIFS(BD_ini!$D$31:'BD_ini'!$D$230,AT71,BD_ini!AT$31:AT$230,$E79)</f>
        <v>0</v>
      </c>
      <c r="AU79" s="303">
        <f>COUNTIFS(BD_ini!$D$31:'BD_ini'!$D$230,AU71,BD_ini!AU$31:AU$230,$E79)</f>
        <v>0</v>
      </c>
      <c r="AV79" s="303">
        <f>COUNTIFS(BD_ini!$D$31:'BD_ini'!$D$230,AV71,BD_ini!AV$31:AV$230,$E79)</f>
        <v>0</v>
      </c>
      <c r="AW79" s="303">
        <f>COUNTIFS(BD_ini!$D$31:'BD_ini'!$D$230,AW71,BD_ini!AW$31:AW$230,$E79)</f>
        <v>0</v>
      </c>
      <c r="AX79" s="303">
        <f>COUNTIFS(BD_ini!$D$31:'BD_ini'!$D$230,AX71,BD_ini!AX$31:AX$230,$E79)</f>
        <v>0</v>
      </c>
      <c r="AY79" s="303">
        <f>COUNTIFS(BD_ini!$D$31:'BD_ini'!$D$230,AY71,BD_ini!AY$31:AY$230,$E79)</f>
        <v>0</v>
      </c>
      <c r="AZ79" s="303">
        <f>COUNTIFS(BD_ini!$D$31:'BD_ini'!$D$230,AZ71,BD_ini!AZ$31:AZ$230,$E79)</f>
        <v>0</v>
      </c>
      <c r="BA79" s="303">
        <f>COUNTIFS(BD_ini!$D$31:'BD_ini'!$D$230,BA71,BD_ini!BA$31:BA$230,$E79)</f>
        <v>0</v>
      </c>
      <c r="BB79" s="303">
        <f>COUNTIFS(BD_ini!$D$31:'BD_ini'!$D$230,BB71,BD_ini!BB$31:BB$230,$E79)</f>
        <v>0</v>
      </c>
      <c r="BC79" s="303">
        <f>COUNTIFS(BD_ini!$D$31:'BD_ini'!$D$230,BC71,BD_ini!BC$31:BC$230,$E79)</f>
        <v>0</v>
      </c>
      <c r="BD79" s="303">
        <f>COUNTIFS(BD_ini!$D$31:'BD_ini'!$D$230,BD71,BD_ini!BD$31:BD$230,$E79)</f>
        <v>0</v>
      </c>
      <c r="BE79" s="303">
        <f>COUNTIFS(BD_ini!$D$31:'BD_ini'!$D$230,BE71,BD_ini!BE$31:BE$230,$E79)</f>
        <v>0</v>
      </c>
      <c r="BF79" s="303">
        <f>COUNTIFS(BD_ini!$D$31:'BD_ini'!$D$230,BF71,BD_ini!BF$31:BF$230,$E79)</f>
        <v>0</v>
      </c>
      <c r="BG79" s="303">
        <f>COUNTIFS(BD_ini!$D$31:'BD_ini'!$D$230,BG71,BD_ini!BG$31:BG$230,$E79)</f>
        <v>0</v>
      </c>
      <c r="BH79" s="303">
        <f>COUNTIFS(BD_ini!$D$31:'BD_ini'!$D$230,BH71,BD_ini!BH$31:BH$230,$E79)</f>
        <v>0</v>
      </c>
      <c r="BI79" s="303">
        <f>COUNTIFS(BD_ini!$D$31:'BD_ini'!$D$230,BI71,BD_ini!BI$31:BI$230,$E79)</f>
        <v>0</v>
      </c>
      <c r="BJ79" s="303">
        <f>COUNTIFS(BD_ini!$D$31:'BD_ini'!$D$230,BJ71,BD_ini!BJ$31:BJ$230,$E79)</f>
        <v>0</v>
      </c>
      <c r="BK79" s="303">
        <f>COUNTIFS(BD_ini!$D$31:'BD_ini'!$D$230,BK71,BD_ini!BK$31:BK$230,$E79)</f>
        <v>0</v>
      </c>
      <c r="BL79" s="303">
        <f>COUNTIFS(BD_ini!$D$31:'BD_ini'!$D$230,BL71,BD_ini!BL$31:BL$230,$E79)</f>
        <v>0</v>
      </c>
      <c r="BM79" s="303">
        <f>COUNTIFS(BD_ini!$D$31:'BD_ini'!$D$230,BM71,BD_ini!BM$31:BM$230,$E79)</f>
        <v>0</v>
      </c>
      <c r="BN79" s="303">
        <f>COUNTIFS(BD_ini!$D$31:'BD_ini'!$D$230,BN71,BD_ini!BN$31:BN$230,$E79)</f>
        <v>0</v>
      </c>
      <c r="BO79" s="303">
        <f>COUNTIFS(BD_ini!$D$31:'BD_ini'!$D$230,BO71,BD_ini!BO$31:BO$230,$E79)</f>
        <v>0</v>
      </c>
      <c r="BP79" s="303">
        <f>COUNTIFS(BD_ini!$D$31:'BD_ini'!$D$230,BP71,BD_ini!BP$31:BP$230,$E79)</f>
        <v>0</v>
      </c>
      <c r="BQ79" s="303">
        <f>COUNTIFS(BD_ini!$D$31:'BD_ini'!$D$230,BQ71,BD_ini!BQ$31:BQ$230,$E79)</f>
        <v>0</v>
      </c>
      <c r="BR79" s="303">
        <f>COUNTIFS(BD_ini!$D$31:'BD_ini'!$D$230,BR71,BD_ini!BR$31:BR$230,$E79)</f>
        <v>0</v>
      </c>
      <c r="BS79" s="303">
        <f>COUNTIFS(BD_ini!$D$31:'BD_ini'!$D$230,BS71,BD_ini!BS$31:BS$230,$E79)</f>
        <v>0</v>
      </c>
      <c r="BT79" s="303">
        <f>COUNTIFS(BD_ini!$D$31:'BD_ini'!$D$230,BT71,BD_ini!BT$31:BT$230,$E79)</f>
        <v>0</v>
      </c>
      <c r="BU79" s="303">
        <f>COUNTIFS(BD_ini!$D$31:'BD_ini'!$D$230,BU71,BD_ini!BU$31:BU$230,$E79)</f>
        <v>0</v>
      </c>
      <c r="BV79" s="303">
        <f>COUNTIFS(BD_ini!$D$31:'BD_ini'!$D$230,BV71,BD_ini!BV$31:BV$230,$E79)</f>
        <v>0</v>
      </c>
      <c r="BW79" s="303">
        <f>COUNTIFS(BD_ini!$D$31:'BD_ini'!$D$230,BW71,BD_ini!BW$31:BW$230,$E79)</f>
        <v>0</v>
      </c>
      <c r="BX79" s="303">
        <f>COUNTIFS(BD_ini!$D$31:'BD_ini'!$D$230,BX71,BD_ini!BX$31:BX$230,$E79)</f>
        <v>0</v>
      </c>
      <c r="BY79" s="303">
        <f>COUNTIFS(BD_ini!$D$31:'BD_ini'!$D$230,BY71,BD_ini!BY$31:BY$230,$E79)</f>
        <v>0</v>
      </c>
      <c r="BZ79" s="303">
        <f>COUNTIFS(BD_ini!$D$31:'BD_ini'!$D$230,BZ71,BD_ini!BZ$31:BZ$230,$E79)</f>
        <v>0</v>
      </c>
      <c r="CA79" s="303">
        <f>COUNTIFS(BD_ini!$D$31:'BD_ini'!$D$230,CA71,BD_ini!CA$31:CA$230,$E79)</f>
        <v>0</v>
      </c>
      <c r="CB79" s="303">
        <f>COUNTIFS(BD_ini!$D$31:'BD_ini'!$D$230,CB71,BD_ini!CB$31:CB$230,$E79)</f>
        <v>0</v>
      </c>
      <c r="CC79" s="303">
        <f>COUNTIFS(BD_ini!$D$31:'BD_ini'!$D$230,CC71,BD_ini!CC$31:CC$230,$E79)</f>
        <v>0</v>
      </c>
      <c r="CD79" s="303">
        <f>COUNTIFS(BD_ini!$D$31:'BD_ini'!$D$230,CD71,BD_ini!CD$31:CD$230,$E79)</f>
        <v>0</v>
      </c>
      <c r="CE79" s="303">
        <f>COUNTIFS(BD_ini!$D$31:'BD_ini'!$D$230,CE71,BD_ini!CE$31:CE$230,$E79)</f>
        <v>0</v>
      </c>
      <c r="CF79" s="303">
        <f>COUNTIFS(BD_ini!$D$31:'BD_ini'!$D$230,CF71,BD_ini!CF$31:CF$230,$E79)</f>
        <v>0</v>
      </c>
      <c r="CG79" s="303">
        <f>COUNTIFS(BD_ini!$D$31:'BD_ini'!$D$230,CG71,BD_ini!CG$31:CG$230,$E79)</f>
        <v>0</v>
      </c>
      <c r="CH79" s="303">
        <f>COUNTIFS(BD_ini!$D$31:'BD_ini'!$D$230,CH71,BD_ini!CH$31:CH$230,$E79)</f>
        <v>0</v>
      </c>
      <c r="CI79" s="303">
        <f>COUNTIFS(BD_ini!$D$31:'BD_ini'!$D$230,CI71,BD_ini!CI$31:CI$230,$E79)</f>
        <v>0</v>
      </c>
      <c r="CJ79" s="303">
        <f>COUNTIFS(BD_ini!$D$31:'BD_ini'!$D$230,CJ71,BD_ini!CJ$31:CJ$230,$E79)</f>
        <v>0</v>
      </c>
      <c r="CK79" s="303">
        <f>COUNTIFS(BD_ini!$D$31:'BD_ini'!$D$230,CK71,BD_ini!CK$31:CK$230,$E79)</f>
        <v>0</v>
      </c>
      <c r="CL79" s="303">
        <f>COUNTIFS(BD_ini!$D$31:'BD_ini'!$D$230,CL71,BD_ini!CL$31:CL$230,$E79)</f>
        <v>0</v>
      </c>
      <c r="CM79" s="303">
        <f>COUNTIFS(BD_ini!$D$31:'BD_ini'!$D$230,CM71,BD_ini!CM$31:CM$230,$E79)</f>
        <v>0</v>
      </c>
      <c r="CN79" s="303">
        <f>COUNTIFS(BD_ini!$D$31:'BD_ini'!$D$230,CN71,BD_ini!CN$31:CN$230,$E79)</f>
        <v>0</v>
      </c>
      <c r="CO79" s="303">
        <f>COUNTIFS(BD_ini!$D$31:'BD_ini'!$D$230,CO71,BD_ini!CO$31:CO$230,$E79)</f>
        <v>0</v>
      </c>
      <c r="CP79" s="303">
        <f>COUNTIFS(BD_ini!$D$31:'BD_ini'!$D$230,CP71,BD_ini!CP$31:CP$230,$E79)</f>
        <v>0</v>
      </c>
      <c r="CQ79" s="303">
        <f>COUNTIFS(BD_ini!$D$31:'BD_ini'!$D$230,CQ71,BD_ini!CQ$31:CQ$230,$E79)</f>
        <v>0</v>
      </c>
      <c r="CR79" s="303">
        <f>COUNTIFS(BD_ini!$D$31:'BD_ini'!$D$230,CR71,BD_ini!CR$31:CR$230,$E79)</f>
        <v>0</v>
      </c>
      <c r="CS79" s="303">
        <f>COUNTIFS(BD_ini!$D$31:'BD_ini'!$D$230,CS71,BD_ini!CS$31:CS$230,$E79)</f>
        <v>0</v>
      </c>
      <c r="CT79" s="303">
        <f>COUNTIFS(BD_ini!$D$31:'BD_ini'!$D$230,CT71,BD_ini!CT$31:CT$230,$E79)</f>
        <v>0</v>
      </c>
      <c r="CU79" s="303">
        <f>COUNTIFS(BD_ini!$D$31:'BD_ini'!$D$230,CU71,BD_ini!CU$31:CU$230,$E79)</f>
        <v>0</v>
      </c>
      <c r="CV79" s="303">
        <f>COUNTIFS(BD_ini!$D$31:'BD_ini'!$D$230,CV71,BD_ini!CV$31:CV$230,$E79)</f>
        <v>0</v>
      </c>
      <c r="CW79" s="303">
        <f>COUNTIFS(BD_ini!$D$31:'BD_ini'!$D$230,CW71,BD_ini!CW$31:CW$230,$E79)</f>
        <v>0</v>
      </c>
      <c r="CX79" s="303">
        <f>COUNTIFS(BD_ini!$D$31:'BD_ini'!$D$230,CX71,BD_ini!CX$31:CX$230,$E79)</f>
        <v>0</v>
      </c>
      <c r="CY79" s="303">
        <f>COUNTIFS(BD_ini!$D$31:'BD_ini'!$D$230,CY71,BD_ini!CY$31:CY$230,$E79)</f>
        <v>0</v>
      </c>
      <c r="CZ79" s="303">
        <f>COUNTIFS(BD_ini!$D$31:'BD_ini'!$D$230,CZ71,BD_ini!CZ$31:CZ$230,$E79)</f>
        <v>0</v>
      </c>
      <c r="DA79" s="303">
        <f>COUNTIFS(BD_ini!$D$31:'BD_ini'!$D$230,DA71,BD_ini!DA$31:DA$230,$E79)</f>
        <v>0</v>
      </c>
      <c r="DB79" s="303">
        <f>COUNTIFS(BD_ini!$D$31:'BD_ini'!$D$230,DB71,BD_ini!DB$31:DB$230,$E79)</f>
        <v>0</v>
      </c>
      <c r="DC79" s="303">
        <f>COUNTIFS(BD_ini!$D$31:'BD_ini'!$D$230,DC71,BD_ini!DC$31:DC$230,$E79)</f>
        <v>0</v>
      </c>
      <c r="DD79" s="225"/>
    </row>
    <row r="80" spans="1:108" s="124" customFormat="1">
      <c r="A80" s="92">
        <v>2050</v>
      </c>
      <c r="B80" s="92"/>
      <c r="C80" s="92"/>
      <c r="D80" s="296" t="s">
        <v>927</v>
      </c>
      <c r="E80" s="91" t="s">
        <v>927</v>
      </c>
      <c r="F80" s="91"/>
      <c r="G80" s="93"/>
      <c r="H80" s="303">
        <f>COUNTIFS(BD_ini!$D$31:'BD_ini'!$D$230,H71,BD_ini!H$31:H$230,$E80)</f>
        <v>16</v>
      </c>
      <c r="I80" s="303">
        <f>COUNTIFS(BD_ini!$D$31:'BD_ini'!$D$230,I71,BD_ini!I$31:I$230,$E80)</f>
        <v>12</v>
      </c>
      <c r="J80" s="303">
        <f>COUNTIFS(BD_ini!$D$31:'BD_ini'!$D$230,J71,BD_ini!J$31:J$230,$E80)</f>
        <v>14</v>
      </c>
      <c r="K80" s="303">
        <f>COUNTIFS(BD_ini!$D$31:'BD_ini'!$D$230,K71,BD_ini!K$31:K$230,$E80)</f>
        <v>25</v>
      </c>
      <c r="L80" s="303">
        <f>COUNTIFS(BD_ini!$D$31:'BD_ini'!$D$230,L71,BD_ini!L$31:L$230,$E80)</f>
        <v>13</v>
      </c>
      <c r="M80" s="303">
        <f>COUNTIFS(BD_ini!$D$31:'BD_ini'!$D$230,M71,BD_ini!M$31:M$230,$E80)</f>
        <v>21</v>
      </c>
      <c r="N80" s="303">
        <f>COUNTIFS(BD_ini!$D$31:'BD_ini'!$D$230,N71,BD_ini!N$31:N$230,$E80)</f>
        <v>20</v>
      </c>
      <c r="O80" s="303">
        <f>COUNTIFS(BD_ini!$D$31:'BD_ini'!$D$230,O71,BD_ini!O$31:O$230,$E80)</f>
        <v>19</v>
      </c>
      <c r="P80" s="303">
        <f>COUNTIFS(BD_ini!$D$31:'BD_ini'!$D$230,P71,BD_ini!P$31:P$230,$E80)</f>
        <v>20</v>
      </c>
      <c r="Q80" s="303">
        <f>COUNTIFS(BD_ini!$D$31:'BD_ini'!$D$230,Q71,BD_ini!Q$31:Q$230,$E80)</f>
        <v>7</v>
      </c>
      <c r="R80" s="303">
        <f>COUNTIFS(BD_ini!$D$31:'BD_ini'!$D$230,R71,BD_ini!R$31:R$230,$E80)</f>
        <v>9</v>
      </c>
      <c r="S80" s="303">
        <f>COUNTIFS(BD_ini!$D$31:'BD_ini'!$D$230,S71,BD_ini!S$31:S$230,$E80)</f>
        <v>10</v>
      </c>
      <c r="T80" s="303">
        <f>COUNTIFS(BD_ini!$D$31:'BD_ini'!$D$230,T71,BD_ini!T$31:T$230,$E80)</f>
        <v>18</v>
      </c>
      <c r="U80" s="303">
        <f>COUNTIFS(BD_ini!$D$31:'BD_ini'!$D$230,U71,BD_ini!U$31:U$230,$E80)</f>
        <v>6</v>
      </c>
      <c r="V80" s="303">
        <f>COUNTIFS(BD_ini!$D$31:'BD_ini'!$D$230,V71,BD_ini!V$31:V$230,$E80)</f>
        <v>14</v>
      </c>
      <c r="W80" s="303">
        <f>COUNTIFS(BD_ini!$D$31:'BD_ini'!$D$230,W71,BD_ini!W$31:W$230,$E80)</f>
        <v>8</v>
      </c>
      <c r="X80" s="303">
        <f>COUNTIFS(BD_ini!$D$31:'BD_ini'!$D$230,X71,BD_ini!X$31:X$230,$E80)</f>
        <v>2</v>
      </c>
      <c r="Y80" s="303">
        <f>COUNTIFS(BD_ini!$D$31:'BD_ini'!$D$230,Y71,BD_ini!Y$31:Y$230,$E80)</f>
        <v>14</v>
      </c>
      <c r="Z80" s="303">
        <f>COUNTIFS(BD_ini!$D$31:'BD_ini'!$D$230,Z71,BD_ini!Z$31:Z$230,$E80)</f>
        <v>8</v>
      </c>
      <c r="AA80" s="303">
        <f>COUNTIFS(BD_ini!$D$31:'BD_ini'!$D$230,AA71,BD_ini!AA$31:AA$230,$E80)</f>
        <v>2</v>
      </c>
      <c r="AB80" s="303">
        <f>COUNTIFS(BD_ini!$D$31:'BD_ini'!$D$230,AB71,BD_ini!AB$31:AB$230,$E80)</f>
        <v>0</v>
      </c>
      <c r="AC80" s="303">
        <f>COUNTIFS(BD_ini!$D$31:'BD_ini'!$D$230,AC71,BD_ini!AC$31:AC$230,$E80)</f>
        <v>0</v>
      </c>
      <c r="AD80" s="303">
        <f>COUNTIFS(BD_ini!$D$31:'BD_ini'!$D$230,AD71,BD_ini!AD$31:AD$230,$E80)</f>
        <v>0</v>
      </c>
      <c r="AE80" s="303">
        <f>COUNTIFS(BD_ini!$D$31:'BD_ini'!$D$230,AE71,BD_ini!AE$31:AE$230,$E80)</f>
        <v>0</v>
      </c>
      <c r="AF80" s="303">
        <f>COUNTIFS(BD_ini!$D$31:'BD_ini'!$D$230,AF71,BD_ini!AF$31:AF$230,$E80)</f>
        <v>0</v>
      </c>
      <c r="AG80" s="303">
        <f>COUNTIFS(BD_ini!$D$31:'BD_ini'!$D$230,AG71,BD_ini!AG$31:AG$230,$E80)</f>
        <v>0</v>
      </c>
      <c r="AH80" s="303">
        <f>COUNTIFS(BD_ini!$D$31:'BD_ini'!$D$230,AH71,BD_ini!AH$31:AH$230,$E80)</f>
        <v>0</v>
      </c>
      <c r="AI80" s="303">
        <f>COUNTIFS(BD_ini!$D$31:'BD_ini'!$D$230,AI71,BD_ini!AI$31:AI$230,$E80)</f>
        <v>0</v>
      </c>
      <c r="AJ80" s="303">
        <f>COUNTIFS(BD_ini!$D$31:'BD_ini'!$D$230,AJ71,BD_ini!AJ$31:AJ$230,$E80)</f>
        <v>0</v>
      </c>
      <c r="AK80" s="303">
        <f>COUNTIFS(BD_ini!$D$31:'BD_ini'!$D$230,AK71,BD_ini!AK$31:AK$230,$E80)</f>
        <v>0</v>
      </c>
      <c r="AL80" s="303">
        <f>COUNTIFS(BD_ini!$D$31:'BD_ini'!$D$230,AL71,BD_ini!AL$31:AL$230,$E80)</f>
        <v>0</v>
      </c>
      <c r="AM80" s="303">
        <f>COUNTIFS(BD_ini!$D$31:'BD_ini'!$D$230,AM71,BD_ini!AM$31:AM$230,$E80)</f>
        <v>0</v>
      </c>
      <c r="AN80" s="303">
        <f>COUNTIFS(BD_ini!$D$31:'BD_ini'!$D$230,AN71,BD_ini!AN$31:AN$230,$E80)</f>
        <v>0</v>
      </c>
      <c r="AO80" s="303">
        <f>COUNTIFS(BD_ini!$D$31:'BD_ini'!$D$230,AO71,BD_ini!AO$31:AO$230,$E80)</f>
        <v>0</v>
      </c>
      <c r="AP80" s="303">
        <f>COUNTIFS(BD_ini!$D$31:'BD_ini'!$D$230,AP71,BD_ini!AP$31:AP$230,$E80)</f>
        <v>0</v>
      </c>
      <c r="AQ80" s="303">
        <f>COUNTIFS(BD_ini!$D$31:'BD_ini'!$D$230,AQ71,BD_ini!AQ$31:AQ$230,$E80)</f>
        <v>0</v>
      </c>
      <c r="AR80" s="303">
        <f>COUNTIFS(BD_ini!$D$31:'BD_ini'!$D$230,AR71,BD_ini!AR$31:AR$230,$E80)</f>
        <v>0</v>
      </c>
      <c r="AS80" s="303">
        <f>COUNTIFS(BD_ini!$D$31:'BD_ini'!$D$230,AS71,BD_ini!AS$31:AS$230,$E80)</f>
        <v>0</v>
      </c>
      <c r="AT80" s="303">
        <f>COUNTIFS(BD_ini!$D$31:'BD_ini'!$D$230,AT71,BD_ini!AT$31:AT$230,$E80)</f>
        <v>0</v>
      </c>
      <c r="AU80" s="303">
        <f>COUNTIFS(BD_ini!$D$31:'BD_ini'!$D$230,AU71,BD_ini!AU$31:AU$230,$E80)</f>
        <v>0</v>
      </c>
      <c r="AV80" s="303">
        <f>COUNTIFS(BD_ini!$D$31:'BD_ini'!$D$230,AV71,BD_ini!AV$31:AV$230,$E80)</f>
        <v>0</v>
      </c>
      <c r="AW80" s="303">
        <f>COUNTIFS(BD_ini!$D$31:'BD_ini'!$D$230,AW71,BD_ini!AW$31:AW$230,$E80)</f>
        <v>0</v>
      </c>
      <c r="AX80" s="303">
        <f>COUNTIFS(BD_ini!$D$31:'BD_ini'!$D$230,AX71,BD_ini!AX$31:AX$230,$E80)</f>
        <v>0</v>
      </c>
      <c r="AY80" s="303">
        <f>COUNTIFS(BD_ini!$D$31:'BD_ini'!$D$230,AY71,BD_ini!AY$31:AY$230,$E80)</f>
        <v>0</v>
      </c>
      <c r="AZ80" s="303">
        <f>COUNTIFS(BD_ini!$D$31:'BD_ini'!$D$230,AZ71,BD_ini!AZ$31:AZ$230,$E80)</f>
        <v>0</v>
      </c>
      <c r="BA80" s="303">
        <f>COUNTIFS(BD_ini!$D$31:'BD_ini'!$D$230,BA71,BD_ini!BA$31:BA$230,$E80)</f>
        <v>0</v>
      </c>
      <c r="BB80" s="303">
        <f>COUNTIFS(BD_ini!$D$31:'BD_ini'!$D$230,BB71,BD_ini!BB$31:BB$230,$E80)</f>
        <v>0</v>
      </c>
      <c r="BC80" s="303">
        <f>COUNTIFS(BD_ini!$D$31:'BD_ini'!$D$230,BC71,BD_ini!BC$31:BC$230,$E80)</f>
        <v>0</v>
      </c>
      <c r="BD80" s="303">
        <f>COUNTIFS(BD_ini!$D$31:'BD_ini'!$D$230,BD71,BD_ini!BD$31:BD$230,$E80)</f>
        <v>0</v>
      </c>
      <c r="BE80" s="303">
        <f>COUNTIFS(BD_ini!$D$31:'BD_ini'!$D$230,BE71,BD_ini!BE$31:BE$230,$E80)</f>
        <v>0</v>
      </c>
      <c r="BF80" s="303">
        <f>COUNTIFS(BD_ini!$D$31:'BD_ini'!$D$230,BF71,BD_ini!BF$31:BF$230,$E80)</f>
        <v>0</v>
      </c>
      <c r="BG80" s="303">
        <f>COUNTIFS(BD_ini!$D$31:'BD_ini'!$D$230,BG71,BD_ini!BG$31:BG$230,$E80)</f>
        <v>0</v>
      </c>
      <c r="BH80" s="303">
        <f>COUNTIFS(BD_ini!$D$31:'BD_ini'!$D$230,BH71,BD_ini!BH$31:BH$230,$E80)</f>
        <v>0</v>
      </c>
      <c r="BI80" s="303">
        <f>COUNTIFS(BD_ini!$D$31:'BD_ini'!$D$230,BI71,BD_ini!BI$31:BI$230,$E80)</f>
        <v>0</v>
      </c>
      <c r="BJ80" s="303">
        <f>COUNTIFS(BD_ini!$D$31:'BD_ini'!$D$230,BJ71,BD_ini!BJ$31:BJ$230,$E80)</f>
        <v>0</v>
      </c>
      <c r="BK80" s="303">
        <f>COUNTIFS(BD_ini!$D$31:'BD_ini'!$D$230,BK71,BD_ini!BK$31:BK$230,$E80)</f>
        <v>0</v>
      </c>
      <c r="BL80" s="303">
        <f>COUNTIFS(BD_ini!$D$31:'BD_ini'!$D$230,BL71,BD_ini!BL$31:BL$230,$E80)</f>
        <v>0</v>
      </c>
      <c r="BM80" s="303">
        <f>COUNTIFS(BD_ini!$D$31:'BD_ini'!$D$230,BM71,BD_ini!BM$31:BM$230,$E80)</f>
        <v>0</v>
      </c>
      <c r="BN80" s="303">
        <f>COUNTIFS(BD_ini!$D$31:'BD_ini'!$D$230,BN71,BD_ini!BN$31:BN$230,$E80)</f>
        <v>0</v>
      </c>
      <c r="BO80" s="303">
        <f>COUNTIFS(BD_ini!$D$31:'BD_ini'!$D$230,BO71,BD_ini!BO$31:BO$230,$E80)</f>
        <v>0</v>
      </c>
      <c r="BP80" s="303">
        <f>COUNTIFS(BD_ini!$D$31:'BD_ini'!$D$230,BP71,BD_ini!BP$31:BP$230,$E80)</f>
        <v>0</v>
      </c>
      <c r="BQ80" s="303">
        <f>COUNTIFS(BD_ini!$D$31:'BD_ini'!$D$230,BQ71,BD_ini!BQ$31:BQ$230,$E80)</f>
        <v>0</v>
      </c>
      <c r="BR80" s="303">
        <f>COUNTIFS(BD_ini!$D$31:'BD_ini'!$D$230,BR71,BD_ini!BR$31:BR$230,$E80)</f>
        <v>0</v>
      </c>
      <c r="BS80" s="303">
        <f>COUNTIFS(BD_ini!$D$31:'BD_ini'!$D$230,BS71,BD_ini!BS$31:BS$230,$E80)</f>
        <v>0</v>
      </c>
      <c r="BT80" s="303">
        <f>COUNTIFS(BD_ini!$D$31:'BD_ini'!$D$230,BT71,BD_ini!BT$31:BT$230,$E80)</f>
        <v>0</v>
      </c>
      <c r="BU80" s="303">
        <f>COUNTIFS(BD_ini!$D$31:'BD_ini'!$D$230,BU71,BD_ini!BU$31:BU$230,$E80)</f>
        <v>0</v>
      </c>
      <c r="BV80" s="303">
        <f>COUNTIFS(BD_ini!$D$31:'BD_ini'!$D$230,BV71,BD_ini!BV$31:BV$230,$E80)</f>
        <v>0</v>
      </c>
      <c r="BW80" s="303">
        <f>COUNTIFS(BD_ini!$D$31:'BD_ini'!$D$230,BW71,BD_ini!BW$31:BW$230,$E80)</f>
        <v>0</v>
      </c>
      <c r="BX80" s="303">
        <f>COUNTIFS(BD_ini!$D$31:'BD_ini'!$D$230,BX71,BD_ini!BX$31:BX$230,$E80)</f>
        <v>0</v>
      </c>
      <c r="BY80" s="303">
        <f>COUNTIFS(BD_ini!$D$31:'BD_ini'!$D$230,BY71,BD_ini!BY$31:BY$230,$E80)</f>
        <v>0</v>
      </c>
      <c r="BZ80" s="303">
        <f>COUNTIFS(BD_ini!$D$31:'BD_ini'!$D$230,BZ71,BD_ini!BZ$31:BZ$230,$E80)</f>
        <v>0</v>
      </c>
      <c r="CA80" s="303">
        <f>COUNTIFS(BD_ini!$D$31:'BD_ini'!$D$230,CA71,BD_ini!CA$31:CA$230,$E80)</f>
        <v>0</v>
      </c>
      <c r="CB80" s="303">
        <f>COUNTIFS(BD_ini!$D$31:'BD_ini'!$D$230,CB71,BD_ini!CB$31:CB$230,$E80)</f>
        <v>0</v>
      </c>
      <c r="CC80" s="303">
        <f>COUNTIFS(BD_ini!$D$31:'BD_ini'!$D$230,CC71,BD_ini!CC$31:CC$230,$E80)</f>
        <v>0</v>
      </c>
      <c r="CD80" s="303">
        <f>COUNTIFS(BD_ini!$D$31:'BD_ini'!$D$230,CD71,BD_ini!CD$31:CD$230,$E80)</f>
        <v>0</v>
      </c>
      <c r="CE80" s="303">
        <f>COUNTIFS(BD_ini!$D$31:'BD_ini'!$D$230,CE71,BD_ini!CE$31:CE$230,$E80)</f>
        <v>0</v>
      </c>
      <c r="CF80" s="303">
        <f>COUNTIFS(BD_ini!$D$31:'BD_ini'!$D$230,CF71,BD_ini!CF$31:CF$230,$E80)</f>
        <v>0</v>
      </c>
      <c r="CG80" s="303">
        <f>COUNTIFS(BD_ini!$D$31:'BD_ini'!$D$230,CG71,BD_ini!CG$31:CG$230,$E80)</f>
        <v>0</v>
      </c>
      <c r="CH80" s="303">
        <f>COUNTIFS(BD_ini!$D$31:'BD_ini'!$D$230,CH71,BD_ini!CH$31:CH$230,$E80)</f>
        <v>0</v>
      </c>
      <c r="CI80" s="303">
        <f>COUNTIFS(BD_ini!$D$31:'BD_ini'!$D$230,CI71,BD_ini!CI$31:CI$230,$E80)</f>
        <v>0</v>
      </c>
      <c r="CJ80" s="303">
        <f>COUNTIFS(BD_ini!$D$31:'BD_ini'!$D$230,CJ71,BD_ini!CJ$31:CJ$230,$E80)</f>
        <v>0</v>
      </c>
      <c r="CK80" s="303">
        <f>COUNTIFS(BD_ini!$D$31:'BD_ini'!$D$230,CK71,BD_ini!CK$31:CK$230,$E80)</f>
        <v>0</v>
      </c>
      <c r="CL80" s="303">
        <f>COUNTIFS(BD_ini!$D$31:'BD_ini'!$D$230,CL71,BD_ini!CL$31:CL$230,$E80)</f>
        <v>0</v>
      </c>
      <c r="CM80" s="303">
        <f>COUNTIFS(BD_ini!$D$31:'BD_ini'!$D$230,CM71,BD_ini!CM$31:CM$230,$E80)</f>
        <v>0</v>
      </c>
      <c r="CN80" s="303">
        <f>COUNTIFS(BD_ini!$D$31:'BD_ini'!$D$230,CN71,BD_ini!CN$31:CN$230,$E80)</f>
        <v>0</v>
      </c>
      <c r="CO80" s="303">
        <f>COUNTIFS(BD_ini!$D$31:'BD_ini'!$D$230,CO71,BD_ini!CO$31:CO$230,$E80)</f>
        <v>0</v>
      </c>
      <c r="CP80" s="303">
        <f>COUNTIFS(BD_ini!$D$31:'BD_ini'!$D$230,CP71,BD_ini!CP$31:CP$230,$E80)</f>
        <v>0</v>
      </c>
      <c r="CQ80" s="303">
        <f>COUNTIFS(BD_ini!$D$31:'BD_ini'!$D$230,CQ71,BD_ini!CQ$31:CQ$230,$E80)</f>
        <v>0</v>
      </c>
      <c r="CR80" s="303">
        <f>COUNTIFS(BD_ini!$D$31:'BD_ini'!$D$230,CR71,BD_ini!CR$31:CR$230,$E80)</f>
        <v>0</v>
      </c>
      <c r="CS80" s="303">
        <f>COUNTIFS(BD_ini!$D$31:'BD_ini'!$D$230,CS71,BD_ini!CS$31:CS$230,$E80)</f>
        <v>0</v>
      </c>
      <c r="CT80" s="303">
        <f>COUNTIFS(BD_ini!$D$31:'BD_ini'!$D$230,CT71,BD_ini!CT$31:CT$230,$E80)</f>
        <v>0</v>
      </c>
      <c r="CU80" s="303">
        <f>COUNTIFS(BD_ini!$D$31:'BD_ini'!$D$230,CU71,BD_ini!CU$31:CU$230,$E80)</f>
        <v>0</v>
      </c>
      <c r="CV80" s="303">
        <f>COUNTIFS(BD_ini!$D$31:'BD_ini'!$D$230,CV71,BD_ini!CV$31:CV$230,$E80)</f>
        <v>0</v>
      </c>
      <c r="CW80" s="303">
        <f>COUNTIFS(BD_ini!$D$31:'BD_ini'!$D$230,CW71,BD_ini!CW$31:CW$230,$E80)</f>
        <v>0</v>
      </c>
      <c r="CX80" s="303">
        <f>COUNTIFS(BD_ini!$D$31:'BD_ini'!$D$230,CX71,BD_ini!CX$31:CX$230,$E80)</f>
        <v>0</v>
      </c>
      <c r="CY80" s="303">
        <f>COUNTIFS(BD_ini!$D$31:'BD_ini'!$D$230,CY71,BD_ini!CY$31:CY$230,$E80)</f>
        <v>0</v>
      </c>
      <c r="CZ80" s="303">
        <f>COUNTIFS(BD_ini!$D$31:'BD_ini'!$D$230,CZ71,BD_ini!CZ$31:CZ$230,$E80)</f>
        <v>0</v>
      </c>
      <c r="DA80" s="303">
        <f>COUNTIFS(BD_ini!$D$31:'BD_ini'!$D$230,DA71,BD_ini!DA$31:DA$230,$E80)</f>
        <v>0</v>
      </c>
      <c r="DB80" s="303">
        <f>COUNTIFS(BD_ini!$D$31:'BD_ini'!$D$230,DB71,BD_ini!DB$31:DB$230,$E80)</f>
        <v>0</v>
      </c>
      <c r="DC80" s="303">
        <f>COUNTIFS(BD_ini!$D$31:'BD_ini'!$D$230,DC71,BD_ini!DC$31:DC$230,$E80)</f>
        <v>0</v>
      </c>
      <c r="DD80" s="225"/>
    </row>
    <row r="81" spans="1:108" s="124" customFormat="1">
      <c r="A81" s="92">
        <v>2051</v>
      </c>
      <c r="B81" s="92"/>
      <c r="C81" s="92"/>
      <c r="D81" s="296" t="s">
        <v>1016</v>
      </c>
      <c r="E81" s="91" t="s">
        <v>1016</v>
      </c>
      <c r="F81" s="91"/>
      <c r="G81" s="93"/>
      <c r="H81" s="303">
        <f>COUNTIFS(BD_ini!$D$31:'BD_ini'!$D$230,H71,BD_ini!H$31:H$230,$E81)</f>
        <v>3</v>
      </c>
      <c r="I81" s="303">
        <f>COUNTIFS(BD_ini!$D$31:'BD_ini'!$D$230,I71,BD_ini!I$31:I$230,$E81)</f>
        <v>1</v>
      </c>
      <c r="J81" s="303">
        <f>COUNTIFS(BD_ini!$D$31:'BD_ini'!$D$230,J71,BD_ini!J$31:J$230,$E81)</f>
        <v>0</v>
      </c>
      <c r="K81" s="303">
        <f>COUNTIFS(BD_ini!$D$31:'BD_ini'!$D$230,K71,BD_ini!K$31:K$230,$E81)</f>
        <v>0</v>
      </c>
      <c r="L81" s="303">
        <f>COUNTIFS(BD_ini!$D$31:'BD_ini'!$D$230,L71,BD_ini!L$31:L$230,$E81)</f>
        <v>1</v>
      </c>
      <c r="M81" s="303">
        <f>COUNTIFS(BD_ini!$D$31:'BD_ini'!$D$230,M71,BD_ini!M$31:M$230,$E81)</f>
        <v>0</v>
      </c>
      <c r="N81" s="303">
        <f>COUNTIFS(BD_ini!$D$31:'BD_ini'!$D$230,N71,BD_ini!N$31:N$230,$E81)</f>
        <v>5</v>
      </c>
      <c r="O81" s="303">
        <f>COUNTIFS(BD_ini!$D$31:'BD_ini'!$D$230,O71,BD_ini!O$31:O$230,$E81)</f>
        <v>2</v>
      </c>
      <c r="P81" s="303">
        <f>COUNTIFS(BD_ini!$D$31:'BD_ini'!$D$230,P71,BD_ini!P$31:P$230,$E81)</f>
        <v>3</v>
      </c>
      <c r="Q81" s="303">
        <f>COUNTIFS(BD_ini!$D$31:'BD_ini'!$D$230,Q71,BD_ini!Q$31:Q$230,$E81)</f>
        <v>0</v>
      </c>
      <c r="R81" s="303">
        <f>COUNTIFS(BD_ini!$D$31:'BD_ini'!$D$230,R71,BD_ini!R$31:R$230,$E81)</f>
        <v>1</v>
      </c>
      <c r="S81" s="303">
        <f>COUNTIFS(BD_ini!$D$31:'BD_ini'!$D$230,S71,BD_ini!S$31:S$230,$E81)</f>
        <v>0</v>
      </c>
      <c r="T81" s="303">
        <f>COUNTIFS(BD_ini!$D$31:'BD_ini'!$D$230,T71,BD_ini!T$31:T$230,$E81)</f>
        <v>13</v>
      </c>
      <c r="U81" s="303">
        <f>COUNTIFS(BD_ini!$D$31:'BD_ini'!$D$230,U71,BD_ini!U$31:U$230,$E81)</f>
        <v>3</v>
      </c>
      <c r="V81" s="303">
        <f>COUNTIFS(BD_ini!$D$31:'BD_ini'!$D$230,V71,BD_ini!V$31:V$230,$E81)</f>
        <v>1</v>
      </c>
      <c r="W81" s="303">
        <f>COUNTIFS(BD_ini!$D$31:'BD_ini'!$D$230,W71,BD_ini!W$31:W$230,$E81)</f>
        <v>0</v>
      </c>
      <c r="X81" s="303">
        <f>COUNTIFS(BD_ini!$D$31:'BD_ini'!$D$230,X71,BD_ini!X$31:X$230,$E81)</f>
        <v>1</v>
      </c>
      <c r="Y81" s="303">
        <f>COUNTIFS(BD_ini!$D$31:'BD_ini'!$D$230,Y71,BD_ini!Y$31:Y$230,$E81)</f>
        <v>1</v>
      </c>
      <c r="Z81" s="303">
        <f>COUNTIFS(BD_ini!$D$31:'BD_ini'!$D$230,Z71,BD_ini!Z$31:Z$230,$E81)</f>
        <v>0</v>
      </c>
      <c r="AA81" s="303">
        <f>COUNTIFS(BD_ini!$D$31:'BD_ini'!$D$230,AA71,BD_ini!AA$31:AA$230,$E81)</f>
        <v>1</v>
      </c>
      <c r="AB81" s="303">
        <f>COUNTIFS(BD_ini!$D$31:'BD_ini'!$D$230,AB71,BD_ini!AB$31:AB$230,$E81)</f>
        <v>0</v>
      </c>
      <c r="AC81" s="303">
        <f>COUNTIFS(BD_ini!$D$31:'BD_ini'!$D$230,AC71,BD_ini!AC$31:AC$230,$E81)</f>
        <v>0</v>
      </c>
      <c r="AD81" s="303">
        <f>COUNTIFS(BD_ini!$D$31:'BD_ini'!$D$230,AD71,BD_ini!AD$31:AD$230,$E81)</f>
        <v>0</v>
      </c>
      <c r="AE81" s="303">
        <f>COUNTIFS(BD_ini!$D$31:'BD_ini'!$D$230,AE71,BD_ini!AE$31:AE$230,$E81)</f>
        <v>0</v>
      </c>
      <c r="AF81" s="303">
        <f>COUNTIFS(BD_ini!$D$31:'BD_ini'!$D$230,AF71,BD_ini!AF$31:AF$230,$E81)</f>
        <v>0</v>
      </c>
      <c r="AG81" s="303">
        <f>COUNTIFS(BD_ini!$D$31:'BD_ini'!$D$230,AG71,BD_ini!AG$31:AG$230,$E81)</f>
        <v>0</v>
      </c>
      <c r="AH81" s="303">
        <f>COUNTIFS(BD_ini!$D$31:'BD_ini'!$D$230,AH71,BD_ini!AH$31:AH$230,$E81)</f>
        <v>0</v>
      </c>
      <c r="AI81" s="303">
        <f>COUNTIFS(BD_ini!$D$31:'BD_ini'!$D$230,AI71,BD_ini!AI$31:AI$230,$E81)</f>
        <v>0</v>
      </c>
      <c r="AJ81" s="303">
        <f>COUNTIFS(BD_ini!$D$31:'BD_ini'!$D$230,AJ71,BD_ini!AJ$31:AJ$230,$E81)</f>
        <v>0</v>
      </c>
      <c r="AK81" s="303">
        <f>COUNTIFS(BD_ini!$D$31:'BD_ini'!$D$230,AK71,BD_ini!AK$31:AK$230,$E81)</f>
        <v>0</v>
      </c>
      <c r="AL81" s="303">
        <f>COUNTIFS(BD_ini!$D$31:'BD_ini'!$D$230,AL71,BD_ini!AL$31:AL$230,$E81)</f>
        <v>0</v>
      </c>
      <c r="AM81" s="303">
        <f>COUNTIFS(BD_ini!$D$31:'BD_ini'!$D$230,AM71,BD_ini!AM$31:AM$230,$E81)</f>
        <v>0</v>
      </c>
      <c r="AN81" s="303">
        <f>COUNTIFS(BD_ini!$D$31:'BD_ini'!$D$230,AN71,BD_ini!AN$31:AN$230,$E81)</f>
        <v>0</v>
      </c>
      <c r="AO81" s="303">
        <f>COUNTIFS(BD_ini!$D$31:'BD_ini'!$D$230,AO71,BD_ini!AO$31:AO$230,$E81)</f>
        <v>0</v>
      </c>
      <c r="AP81" s="303">
        <f>COUNTIFS(BD_ini!$D$31:'BD_ini'!$D$230,AP71,BD_ini!AP$31:AP$230,$E81)</f>
        <v>0</v>
      </c>
      <c r="AQ81" s="303">
        <f>COUNTIFS(BD_ini!$D$31:'BD_ini'!$D$230,AQ71,BD_ini!AQ$31:AQ$230,$E81)</f>
        <v>0</v>
      </c>
      <c r="AR81" s="303">
        <f>COUNTIFS(BD_ini!$D$31:'BD_ini'!$D$230,AR71,BD_ini!AR$31:AR$230,$E81)</f>
        <v>0</v>
      </c>
      <c r="AS81" s="303">
        <f>COUNTIFS(BD_ini!$D$31:'BD_ini'!$D$230,AS71,BD_ini!AS$31:AS$230,$E81)</f>
        <v>0</v>
      </c>
      <c r="AT81" s="303">
        <f>COUNTIFS(BD_ini!$D$31:'BD_ini'!$D$230,AT71,BD_ini!AT$31:AT$230,$E81)</f>
        <v>0</v>
      </c>
      <c r="AU81" s="303">
        <f>COUNTIFS(BD_ini!$D$31:'BD_ini'!$D$230,AU71,BD_ini!AU$31:AU$230,$E81)</f>
        <v>0</v>
      </c>
      <c r="AV81" s="303">
        <f>COUNTIFS(BD_ini!$D$31:'BD_ini'!$D$230,AV71,BD_ini!AV$31:AV$230,$E81)</f>
        <v>0</v>
      </c>
      <c r="AW81" s="303">
        <f>COUNTIFS(BD_ini!$D$31:'BD_ini'!$D$230,AW71,BD_ini!AW$31:AW$230,$E81)</f>
        <v>0</v>
      </c>
      <c r="AX81" s="303">
        <f>COUNTIFS(BD_ini!$D$31:'BD_ini'!$D$230,AX71,BD_ini!AX$31:AX$230,$E81)</f>
        <v>0</v>
      </c>
      <c r="AY81" s="303">
        <f>COUNTIFS(BD_ini!$D$31:'BD_ini'!$D$230,AY71,BD_ini!AY$31:AY$230,$E81)</f>
        <v>0</v>
      </c>
      <c r="AZ81" s="303">
        <f>COUNTIFS(BD_ini!$D$31:'BD_ini'!$D$230,AZ71,BD_ini!AZ$31:AZ$230,$E81)</f>
        <v>0</v>
      </c>
      <c r="BA81" s="303">
        <f>COUNTIFS(BD_ini!$D$31:'BD_ini'!$D$230,BA71,BD_ini!BA$31:BA$230,$E81)</f>
        <v>0</v>
      </c>
      <c r="BB81" s="303">
        <f>COUNTIFS(BD_ini!$D$31:'BD_ini'!$D$230,BB71,BD_ini!BB$31:BB$230,$E81)</f>
        <v>0</v>
      </c>
      <c r="BC81" s="303">
        <f>COUNTIFS(BD_ini!$D$31:'BD_ini'!$D$230,BC71,BD_ini!BC$31:BC$230,$E81)</f>
        <v>0</v>
      </c>
      <c r="BD81" s="303">
        <f>COUNTIFS(BD_ini!$D$31:'BD_ini'!$D$230,BD71,BD_ini!BD$31:BD$230,$E81)</f>
        <v>0</v>
      </c>
      <c r="BE81" s="303">
        <f>COUNTIFS(BD_ini!$D$31:'BD_ini'!$D$230,BE71,BD_ini!BE$31:BE$230,$E81)</f>
        <v>0</v>
      </c>
      <c r="BF81" s="303">
        <f>COUNTIFS(BD_ini!$D$31:'BD_ini'!$D$230,BF71,BD_ini!BF$31:BF$230,$E81)</f>
        <v>0</v>
      </c>
      <c r="BG81" s="303">
        <f>COUNTIFS(BD_ini!$D$31:'BD_ini'!$D$230,BG71,BD_ini!BG$31:BG$230,$E81)</f>
        <v>0</v>
      </c>
      <c r="BH81" s="303">
        <f>COUNTIFS(BD_ini!$D$31:'BD_ini'!$D$230,BH71,BD_ini!BH$31:BH$230,$E81)</f>
        <v>0</v>
      </c>
      <c r="BI81" s="303">
        <f>COUNTIFS(BD_ini!$D$31:'BD_ini'!$D$230,BI71,BD_ini!BI$31:BI$230,$E81)</f>
        <v>0</v>
      </c>
      <c r="BJ81" s="303">
        <f>COUNTIFS(BD_ini!$D$31:'BD_ini'!$D$230,BJ71,BD_ini!BJ$31:BJ$230,$E81)</f>
        <v>0</v>
      </c>
      <c r="BK81" s="303">
        <f>COUNTIFS(BD_ini!$D$31:'BD_ini'!$D$230,BK71,BD_ini!BK$31:BK$230,$E81)</f>
        <v>0</v>
      </c>
      <c r="BL81" s="303">
        <f>COUNTIFS(BD_ini!$D$31:'BD_ini'!$D$230,BL71,BD_ini!BL$31:BL$230,$E81)</f>
        <v>0</v>
      </c>
      <c r="BM81" s="303">
        <f>COUNTIFS(BD_ini!$D$31:'BD_ini'!$D$230,BM71,BD_ini!BM$31:BM$230,$E81)</f>
        <v>0</v>
      </c>
      <c r="BN81" s="303">
        <f>COUNTIFS(BD_ini!$D$31:'BD_ini'!$D$230,BN71,BD_ini!BN$31:BN$230,$E81)</f>
        <v>0</v>
      </c>
      <c r="BO81" s="303">
        <f>COUNTIFS(BD_ini!$D$31:'BD_ini'!$D$230,BO71,BD_ini!BO$31:BO$230,$E81)</f>
        <v>0</v>
      </c>
      <c r="BP81" s="303">
        <f>COUNTIFS(BD_ini!$D$31:'BD_ini'!$D$230,BP71,BD_ini!BP$31:BP$230,$E81)</f>
        <v>0</v>
      </c>
      <c r="BQ81" s="303">
        <f>COUNTIFS(BD_ini!$D$31:'BD_ini'!$D$230,BQ71,BD_ini!BQ$31:BQ$230,$E81)</f>
        <v>0</v>
      </c>
      <c r="BR81" s="303">
        <f>COUNTIFS(BD_ini!$D$31:'BD_ini'!$D$230,BR71,BD_ini!BR$31:BR$230,$E81)</f>
        <v>0</v>
      </c>
      <c r="BS81" s="303">
        <f>COUNTIFS(BD_ini!$D$31:'BD_ini'!$D$230,BS71,BD_ini!BS$31:BS$230,$E81)</f>
        <v>0</v>
      </c>
      <c r="BT81" s="303">
        <f>COUNTIFS(BD_ini!$D$31:'BD_ini'!$D$230,BT71,BD_ini!BT$31:BT$230,$E81)</f>
        <v>0</v>
      </c>
      <c r="BU81" s="303">
        <f>COUNTIFS(BD_ini!$D$31:'BD_ini'!$D$230,BU71,BD_ini!BU$31:BU$230,$E81)</f>
        <v>0</v>
      </c>
      <c r="BV81" s="303">
        <f>COUNTIFS(BD_ini!$D$31:'BD_ini'!$D$230,BV71,BD_ini!BV$31:BV$230,$E81)</f>
        <v>0</v>
      </c>
      <c r="BW81" s="303">
        <f>COUNTIFS(BD_ini!$D$31:'BD_ini'!$D$230,BW71,BD_ini!BW$31:BW$230,$E81)</f>
        <v>0</v>
      </c>
      <c r="BX81" s="303">
        <f>COUNTIFS(BD_ini!$D$31:'BD_ini'!$D$230,BX71,BD_ini!BX$31:BX$230,$E81)</f>
        <v>0</v>
      </c>
      <c r="BY81" s="303">
        <f>COUNTIFS(BD_ini!$D$31:'BD_ini'!$D$230,BY71,BD_ini!BY$31:BY$230,$E81)</f>
        <v>0</v>
      </c>
      <c r="BZ81" s="303">
        <f>COUNTIFS(BD_ini!$D$31:'BD_ini'!$D$230,BZ71,BD_ini!BZ$31:BZ$230,$E81)</f>
        <v>0</v>
      </c>
      <c r="CA81" s="303">
        <f>COUNTIFS(BD_ini!$D$31:'BD_ini'!$D$230,CA71,BD_ini!CA$31:CA$230,$E81)</f>
        <v>0</v>
      </c>
      <c r="CB81" s="303">
        <f>COUNTIFS(BD_ini!$D$31:'BD_ini'!$D$230,CB71,BD_ini!CB$31:CB$230,$E81)</f>
        <v>0</v>
      </c>
      <c r="CC81" s="303">
        <f>COUNTIFS(BD_ini!$D$31:'BD_ini'!$D$230,CC71,BD_ini!CC$31:CC$230,$E81)</f>
        <v>0</v>
      </c>
      <c r="CD81" s="303">
        <f>COUNTIFS(BD_ini!$D$31:'BD_ini'!$D$230,CD71,BD_ini!CD$31:CD$230,$E81)</f>
        <v>0</v>
      </c>
      <c r="CE81" s="303">
        <f>COUNTIFS(BD_ini!$D$31:'BD_ini'!$D$230,CE71,BD_ini!CE$31:CE$230,$E81)</f>
        <v>0</v>
      </c>
      <c r="CF81" s="303">
        <f>COUNTIFS(BD_ini!$D$31:'BD_ini'!$D$230,CF71,BD_ini!CF$31:CF$230,$E81)</f>
        <v>0</v>
      </c>
      <c r="CG81" s="303">
        <f>COUNTIFS(BD_ini!$D$31:'BD_ini'!$D$230,CG71,BD_ini!CG$31:CG$230,$E81)</f>
        <v>0</v>
      </c>
      <c r="CH81" s="303">
        <f>COUNTIFS(BD_ini!$D$31:'BD_ini'!$D$230,CH71,BD_ini!CH$31:CH$230,$E81)</f>
        <v>0</v>
      </c>
      <c r="CI81" s="303">
        <f>COUNTIFS(BD_ini!$D$31:'BD_ini'!$D$230,CI71,BD_ini!CI$31:CI$230,$E81)</f>
        <v>0</v>
      </c>
      <c r="CJ81" s="303">
        <f>COUNTIFS(BD_ini!$D$31:'BD_ini'!$D$230,CJ71,BD_ini!CJ$31:CJ$230,$E81)</f>
        <v>0</v>
      </c>
      <c r="CK81" s="303">
        <f>COUNTIFS(BD_ini!$D$31:'BD_ini'!$D$230,CK71,BD_ini!CK$31:CK$230,$E81)</f>
        <v>0</v>
      </c>
      <c r="CL81" s="303">
        <f>COUNTIFS(BD_ini!$D$31:'BD_ini'!$D$230,CL71,BD_ini!CL$31:CL$230,$E81)</f>
        <v>0</v>
      </c>
      <c r="CM81" s="303">
        <f>COUNTIFS(BD_ini!$D$31:'BD_ini'!$D$230,CM71,BD_ini!CM$31:CM$230,$E81)</f>
        <v>0</v>
      </c>
      <c r="CN81" s="303">
        <f>COUNTIFS(BD_ini!$D$31:'BD_ini'!$D$230,CN71,BD_ini!CN$31:CN$230,$E81)</f>
        <v>0</v>
      </c>
      <c r="CO81" s="303">
        <f>COUNTIFS(BD_ini!$D$31:'BD_ini'!$D$230,CO71,BD_ini!CO$31:CO$230,$E81)</f>
        <v>0</v>
      </c>
      <c r="CP81" s="303">
        <f>COUNTIFS(BD_ini!$D$31:'BD_ini'!$D$230,CP71,BD_ini!CP$31:CP$230,$E81)</f>
        <v>0</v>
      </c>
      <c r="CQ81" s="303">
        <f>COUNTIFS(BD_ini!$D$31:'BD_ini'!$D$230,CQ71,BD_ini!CQ$31:CQ$230,$E81)</f>
        <v>0</v>
      </c>
      <c r="CR81" s="303">
        <f>COUNTIFS(BD_ini!$D$31:'BD_ini'!$D$230,CR71,BD_ini!CR$31:CR$230,$E81)</f>
        <v>0</v>
      </c>
      <c r="CS81" s="303">
        <f>COUNTIFS(BD_ini!$D$31:'BD_ini'!$D$230,CS71,BD_ini!CS$31:CS$230,$E81)</f>
        <v>0</v>
      </c>
      <c r="CT81" s="303">
        <f>COUNTIFS(BD_ini!$D$31:'BD_ini'!$D$230,CT71,BD_ini!CT$31:CT$230,$E81)</f>
        <v>0</v>
      </c>
      <c r="CU81" s="303">
        <f>COUNTIFS(BD_ini!$D$31:'BD_ini'!$D$230,CU71,BD_ini!CU$31:CU$230,$E81)</f>
        <v>0</v>
      </c>
      <c r="CV81" s="303">
        <f>COUNTIFS(BD_ini!$D$31:'BD_ini'!$D$230,CV71,BD_ini!CV$31:CV$230,$E81)</f>
        <v>0</v>
      </c>
      <c r="CW81" s="303">
        <f>COUNTIFS(BD_ini!$D$31:'BD_ini'!$D$230,CW71,BD_ini!CW$31:CW$230,$E81)</f>
        <v>0</v>
      </c>
      <c r="CX81" s="303">
        <f>COUNTIFS(BD_ini!$D$31:'BD_ini'!$D$230,CX71,BD_ini!CX$31:CX$230,$E81)</f>
        <v>0</v>
      </c>
      <c r="CY81" s="303">
        <f>COUNTIFS(BD_ini!$D$31:'BD_ini'!$D$230,CY71,BD_ini!CY$31:CY$230,$E81)</f>
        <v>0</v>
      </c>
      <c r="CZ81" s="303">
        <f>COUNTIFS(BD_ini!$D$31:'BD_ini'!$D$230,CZ71,BD_ini!CZ$31:CZ$230,$E81)</f>
        <v>0</v>
      </c>
      <c r="DA81" s="303">
        <f>COUNTIFS(BD_ini!$D$31:'BD_ini'!$D$230,DA71,BD_ini!DA$31:DA$230,$E81)</f>
        <v>0</v>
      </c>
      <c r="DB81" s="303">
        <f>COUNTIFS(BD_ini!$D$31:'BD_ini'!$D$230,DB71,BD_ini!DB$31:DB$230,$E81)</f>
        <v>0</v>
      </c>
      <c r="DC81" s="303">
        <f>COUNTIFS(BD_ini!$D$31:'BD_ini'!$D$230,DC71,BD_ini!DC$31:DC$230,$E81)</f>
        <v>0</v>
      </c>
      <c r="DD81" s="225"/>
    </row>
    <row r="82" spans="1:108" s="124" customFormat="1">
      <c r="A82" s="92">
        <v>2052</v>
      </c>
      <c r="B82" s="92"/>
      <c r="C82" s="92"/>
      <c r="D82" s="296" t="s">
        <v>1053</v>
      </c>
      <c r="E82" s="91" t="s">
        <v>1053</v>
      </c>
      <c r="F82" s="91"/>
      <c r="G82" s="93"/>
      <c r="H82" s="303">
        <f>COUNTIFS(BD_ini!$D$31:'BD_ini'!$D$230,H71,BD_ini!H$31:H$230,$E82)</f>
        <v>6</v>
      </c>
      <c r="I82" s="303">
        <f>COUNTIFS(BD_ini!$D$31:'BD_ini'!$D$230,I71,BD_ini!I$31:I$230,$E82)</f>
        <v>9</v>
      </c>
      <c r="J82" s="303">
        <f>COUNTIFS(BD_ini!$D$31:'BD_ini'!$D$230,J71,BD_ini!J$31:J$230,$E82)</f>
        <v>0</v>
      </c>
      <c r="K82" s="303">
        <f>COUNTIFS(BD_ini!$D$31:'BD_ini'!$D$230,K71,BD_ini!K$31:K$230,$E82)</f>
        <v>0</v>
      </c>
      <c r="L82" s="303">
        <f>COUNTIFS(BD_ini!$D$31:'BD_ini'!$D$230,L71,BD_ini!L$31:L$230,$E82)</f>
        <v>9</v>
      </c>
      <c r="M82" s="303">
        <f>COUNTIFS(BD_ini!$D$31:'BD_ini'!$D$230,M71,BD_ini!M$31:M$230,$E82)</f>
        <v>3</v>
      </c>
      <c r="N82" s="303">
        <f>COUNTIFS(BD_ini!$D$31:'BD_ini'!$D$230,N71,BD_ini!N$31:N$230,$E82)</f>
        <v>1</v>
      </c>
      <c r="O82" s="303">
        <f>COUNTIFS(BD_ini!$D$31:'BD_ini'!$D$230,O71,BD_ini!O$31:O$230,$E82)</f>
        <v>0</v>
      </c>
      <c r="P82" s="303">
        <f>COUNTIFS(BD_ini!$D$31:'BD_ini'!$D$230,P71,BD_ini!P$31:P$230,$E82)</f>
        <v>0</v>
      </c>
      <c r="Q82" s="303">
        <f>COUNTIFS(BD_ini!$D$31:'BD_ini'!$D$230,Q71,BD_ini!Q$31:Q$230,$E82)</f>
        <v>0</v>
      </c>
      <c r="R82" s="303">
        <f>COUNTIFS(BD_ini!$D$31:'BD_ini'!$D$230,R71,BD_ini!R$31:R$230,$E82)</f>
        <v>2</v>
      </c>
      <c r="S82" s="303">
        <f>COUNTIFS(BD_ini!$D$31:'BD_ini'!$D$230,S71,BD_ini!S$31:S$230,$E82)</f>
        <v>0</v>
      </c>
      <c r="T82" s="303">
        <f>COUNTIFS(BD_ini!$D$31:'BD_ini'!$D$230,T71,BD_ini!T$31:T$230,$E82)</f>
        <v>0</v>
      </c>
      <c r="U82" s="303">
        <f>COUNTIFS(BD_ini!$D$31:'BD_ini'!$D$230,U71,BD_ini!U$31:U$230,$E82)</f>
        <v>0</v>
      </c>
      <c r="V82" s="303">
        <f>COUNTIFS(BD_ini!$D$31:'BD_ini'!$D$230,V71,BD_ini!V$31:V$230,$E82)</f>
        <v>0</v>
      </c>
      <c r="W82" s="303">
        <f>COUNTIFS(BD_ini!$D$31:'BD_ini'!$D$230,W71,BD_ini!W$31:W$230,$E82)</f>
        <v>1</v>
      </c>
      <c r="X82" s="303">
        <f>COUNTIFS(BD_ini!$D$31:'BD_ini'!$D$230,X71,BD_ini!X$31:X$230,$E82)</f>
        <v>0</v>
      </c>
      <c r="Y82" s="303">
        <f>COUNTIFS(BD_ini!$D$31:'BD_ini'!$D$230,Y71,BD_ini!Y$31:Y$230,$E82)</f>
        <v>0</v>
      </c>
      <c r="Z82" s="303">
        <f>COUNTIFS(BD_ini!$D$31:'BD_ini'!$D$230,Z71,BD_ini!Z$31:Z$230,$E82)</f>
        <v>1</v>
      </c>
      <c r="AA82" s="303">
        <f>COUNTIFS(BD_ini!$D$31:'BD_ini'!$D$230,AA71,BD_ini!AA$31:AA$230,$E82)</f>
        <v>0</v>
      </c>
      <c r="AB82" s="303">
        <f>COUNTIFS(BD_ini!$D$31:'BD_ini'!$D$230,AB71,BD_ini!AB$31:AB$230,$E82)</f>
        <v>0</v>
      </c>
      <c r="AC82" s="303">
        <f>COUNTIFS(BD_ini!$D$31:'BD_ini'!$D$230,AC71,BD_ini!AC$31:AC$230,$E82)</f>
        <v>0</v>
      </c>
      <c r="AD82" s="303">
        <f>COUNTIFS(BD_ini!$D$31:'BD_ini'!$D$230,AD71,BD_ini!AD$31:AD$230,$E82)</f>
        <v>0</v>
      </c>
      <c r="AE82" s="303">
        <f>COUNTIFS(BD_ini!$D$31:'BD_ini'!$D$230,AE71,BD_ini!AE$31:AE$230,$E82)</f>
        <v>0</v>
      </c>
      <c r="AF82" s="303">
        <f>COUNTIFS(BD_ini!$D$31:'BD_ini'!$D$230,AF71,BD_ini!AF$31:AF$230,$E82)</f>
        <v>0</v>
      </c>
      <c r="AG82" s="303">
        <f>COUNTIFS(BD_ini!$D$31:'BD_ini'!$D$230,AG71,BD_ini!AG$31:AG$230,$E82)</f>
        <v>0</v>
      </c>
      <c r="AH82" s="303">
        <f>COUNTIFS(BD_ini!$D$31:'BD_ini'!$D$230,AH71,BD_ini!AH$31:AH$230,$E82)</f>
        <v>0</v>
      </c>
      <c r="AI82" s="303">
        <f>COUNTIFS(BD_ini!$D$31:'BD_ini'!$D$230,AI71,BD_ini!AI$31:AI$230,$E82)</f>
        <v>0</v>
      </c>
      <c r="AJ82" s="303">
        <f>COUNTIFS(BD_ini!$D$31:'BD_ini'!$D$230,AJ71,BD_ini!AJ$31:AJ$230,$E82)</f>
        <v>0</v>
      </c>
      <c r="AK82" s="303">
        <f>COUNTIFS(BD_ini!$D$31:'BD_ini'!$D$230,AK71,BD_ini!AK$31:AK$230,$E82)</f>
        <v>0</v>
      </c>
      <c r="AL82" s="303">
        <f>COUNTIFS(BD_ini!$D$31:'BD_ini'!$D$230,AL71,BD_ini!AL$31:AL$230,$E82)</f>
        <v>0</v>
      </c>
      <c r="AM82" s="303">
        <f>COUNTIFS(BD_ini!$D$31:'BD_ini'!$D$230,AM71,BD_ini!AM$31:AM$230,$E82)</f>
        <v>0</v>
      </c>
      <c r="AN82" s="303">
        <f>COUNTIFS(BD_ini!$D$31:'BD_ini'!$D$230,AN71,BD_ini!AN$31:AN$230,$E82)</f>
        <v>0</v>
      </c>
      <c r="AO82" s="303">
        <f>COUNTIFS(BD_ini!$D$31:'BD_ini'!$D$230,AO71,BD_ini!AO$31:AO$230,$E82)</f>
        <v>0</v>
      </c>
      <c r="AP82" s="303">
        <f>COUNTIFS(BD_ini!$D$31:'BD_ini'!$D$230,AP71,BD_ini!AP$31:AP$230,$E82)</f>
        <v>0</v>
      </c>
      <c r="AQ82" s="303">
        <f>COUNTIFS(BD_ini!$D$31:'BD_ini'!$D$230,AQ71,BD_ini!AQ$31:AQ$230,$E82)</f>
        <v>0</v>
      </c>
      <c r="AR82" s="303">
        <f>COUNTIFS(BD_ini!$D$31:'BD_ini'!$D$230,AR71,BD_ini!AR$31:AR$230,$E82)</f>
        <v>0</v>
      </c>
      <c r="AS82" s="303">
        <f>COUNTIFS(BD_ini!$D$31:'BD_ini'!$D$230,AS71,BD_ini!AS$31:AS$230,$E82)</f>
        <v>0</v>
      </c>
      <c r="AT82" s="303">
        <f>COUNTIFS(BD_ini!$D$31:'BD_ini'!$D$230,AT71,BD_ini!AT$31:AT$230,$E82)</f>
        <v>0</v>
      </c>
      <c r="AU82" s="303">
        <f>COUNTIFS(BD_ini!$D$31:'BD_ini'!$D$230,AU71,BD_ini!AU$31:AU$230,$E82)</f>
        <v>0</v>
      </c>
      <c r="AV82" s="303">
        <f>COUNTIFS(BD_ini!$D$31:'BD_ini'!$D$230,AV71,BD_ini!AV$31:AV$230,$E82)</f>
        <v>0</v>
      </c>
      <c r="AW82" s="303">
        <f>COUNTIFS(BD_ini!$D$31:'BD_ini'!$D$230,AW71,BD_ini!AW$31:AW$230,$E82)</f>
        <v>0</v>
      </c>
      <c r="AX82" s="303">
        <f>COUNTIFS(BD_ini!$D$31:'BD_ini'!$D$230,AX71,BD_ini!AX$31:AX$230,$E82)</f>
        <v>0</v>
      </c>
      <c r="AY82" s="303">
        <f>COUNTIFS(BD_ini!$D$31:'BD_ini'!$D$230,AY71,BD_ini!AY$31:AY$230,$E82)</f>
        <v>0</v>
      </c>
      <c r="AZ82" s="303">
        <f>COUNTIFS(BD_ini!$D$31:'BD_ini'!$D$230,AZ71,BD_ini!AZ$31:AZ$230,$E82)</f>
        <v>0</v>
      </c>
      <c r="BA82" s="303">
        <f>COUNTIFS(BD_ini!$D$31:'BD_ini'!$D$230,BA71,BD_ini!BA$31:BA$230,$E82)</f>
        <v>0</v>
      </c>
      <c r="BB82" s="303">
        <f>COUNTIFS(BD_ini!$D$31:'BD_ini'!$D$230,BB71,BD_ini!BB$31:BB$230,$E82)</f>
        <v>0</v>
      </c>
      <c r="BC82" s="303">
        <f>COUNTIFS(BD_ini!$D$31:'BD_ini'!$D$230,BC71,BD_ini!BC$31:BC$230,$E82)</f>
        <v>0</v>
      </c>
      <c r="BD82" s="303">
        <f>COUNTIFS(BD_ini!$D$31:'BD_ini'!$D$230,BD71,BD_ini!BD$31:BD$230,$E82)</f>
        <v>0</v>
      </c>
      <c r="BE82" s="303">
        <f>COUNTIFS(BD_ini!$D$31:'BD_ini'!$D$230,BE71,BD_ini!BE$31:BE$230,$E82)</f>
        <v>0</v>
      </c>
      <c r="BF82" s="303">
        <f>COUNTIFS(BD_ini!$D$31:'BD_ini'!$D$230,BF71,BD_ini!BF$31:BF$230,$E82)</f>
        <v>0</v>
      </c>
      <c r="BG82" s="303">
        <f>COUNTIFS(BD_ini!$D$31:'BD_ini'!$D$230,BG71,BD_ini!BG$31:BG$230,$E82)</f>
        <v>0</v>
      </c>
      <c r="BH82" s="303">
        <f>COUNTIFS(BD_ini!$D$31:'BD_ini'!$D$230,BH71,BD_ini!BH$31:BH$230,$E82)</f>
        <v>0</v>
      </c>
      <c r="BI82" s="303">
        <f>COUNTIFS(BD_ini!$D$31:'BD_ini'!$D$230,BI71,BD_ini!BI$31:BI$230,$E82)</f>
        <v>0</v>
      </c>
      <c r="BJ82" s="303">
        <f>COUNTIFS(BD_ini!$D$31:'BD_ini'!$D$230,BJ71,BD_ini!BJ$31:BJ$230,$E82)</f>
        <v>0</v>
      </c>
      <c r="BK82" s="303">
        <f>COUNTIFS(BD_ini!$D$31:'BD_ini'!$D$230,BK71,BD_ini!BK$31:BK$230,$E82)</f>
        <v>0</v>
      </c>
      <c r="BL82" s="303">
        <f>COUNTIFS(BD_ini!$D$31:'BD_ini'!$D$230,BL71,BD_ini!BL$31:BL$230,$E82)</f>
        <v>0</v>
      </c>
      <c r="BM82" s="303">
        <f>COUNTIFS(BD_ini!$D$31:'BD_ini'!$D$230,BM71,BD_ini!BM$31:BM$230,$E82)</f>
        <v>0</v>
      </c>
      <c r="BN82" s="303">
        <f>COUNTIFS(BD_ini!$D$31:'BD_ini'!$D$230,BN71,BD_ini!BN$31:BN$230,$E82)</f>
        <v>0</v>
      </c>
      <c r="BO82" s="303">
        <f>COUNTIFS(BD_ini!$D$31:'BD_ini'!$D$230,BO71,BD_ini!BO$31:BO$230,$E82)</f>
        <v>0</v>
      </c>
      <c r="BP82" s="303">
        <f>COUNTIFS(BD_ini!$D$31:'BD_ini'!$D$230,BP71,BD_ini!BP$31:BP$230,$E82)</f>
        <v>0</v>
      </c>
      <c r="BQ82" s="303">
        <f>COUNTIFS(BD_ini!$D$31:'BD_ini'!$D$230,BQ71,BD_ini!BQ$31:BQ$230,$E82)</f>
        <v>0</v>
      </c>
      <c r="BR82" s="303">
        <f>COUNTIFS(BD_ini!$D$31:'BD_ini'!$D$230,BR71,BD_ini!BR$31:BR$230,$E82)</f>
        <v>0</v>
      </c>
      <c r="BS82" s="303">
        <f>COUNTIFS(BD_ini!$D$31:'BD_ini'!$D$230,BS71,BD_ini!BS$31:BS$230,$E82)</f>
        <v>0</v>
      </c>
      <c r="BT82" s="303">
        <f>COUNTIFS(BD_ini!$D$31:'BD_ini'!$D$230,BT71,BD_ini!BT$31:BT$230,$E82)</f>
        <v>0</v>
      </c>
      <c r="BU82" s="303">
        <f>COUNTIFS(BD_ini!$D$31:'BD_ini'!$D$230,BU71,BD_ini!BU$31:BU$230,$E82)</f>
        <v>0</v>
      </c>
      <c r="BV82" s="303">
        <f>COUNTIFS(BD_ini!$D$31:'BD_ini'!$D$230,BV71,BD_ini!BV$31:BV$230,$E82)</f>
        <v>0</v>
      </c>
      <c r="BW82" s="303">
        <f>COUNTIFS(BD_ini!$D$31:'BD_ini'!$D$230,BW71,BD_ini!BW$31:BW$230,$E82)</f>
        <v>0</v>
      </c>
      <c r="BX82" s="303">
        <f>COUNTIFS(BD_ini!$D$31:'BD_ini'!$D$230,BX71,BD_ini!BX$31:BX$230,$E82)</f>
        <v>0</v>
      </c>
      <c r="BY82" s="303">
        <f>COUNTIFS(BD_ini!$D$31:'BD_ini'!$D$230,BY71,BD_ini!BY$31:BY$230,$E82)</f>
        <v>0</v>
      </c>
      <c r="BZ82" s="303">
        <f>COUNTIFS(BD_ini!$D$31:'BD_ini'!$D$230,BZ71,BD_ini!BZ$31:BZ$230,$E82)</f>
        <v>0</v>
      </c>
      <c r="CA82" s="303">
        <f>COUNTIFS(BD_ini!$D$31:'BD_ini'!$D$230,CA71,BD_ini!CA$31:CA$230,$E82)</f>
        <v>0</v>
      </c>
      <c r="CB82" s="303">
        <f>COUNTIFS(BD_ini!$D$31:'BD_ini'!$D$230,CB71,BD_ini!CB$31:CB$230,$E82)</f>
        <v>0</v>
      </c>
      <c r="CC82" s="303">
        <f>COUNTIFS(BD_ini!$D$31:'BD_ini'!$D$230,CC71,BD_ini!CC$31:CC$230,$E82)</f>
        <v>0</v>
      </c>
      <c r="CD82" s="303">
        <f>COUNTIFS(BD_ini!$D$31:'BD_ini'!$D$230,CD71,BD_ini!CD$31:CD$230,$E82)</f>
        <v>0</v>
      </c>
      <c r="CE82" s="303">
        <f>COUNTIFS(BD_ini!$D$31:'BD_ini'!$D$230,CE71,BD_ini!CE$31:CE$230,$E82)</f>
        <v>0</v>
      </c>
      <c r="CF82" s="303">
        <f>COUNTIFS(BD_ini!$D$31:'BD_ini'!$D$230,CF71,BD_ini!CF$31:CF$230,$E82)</f>
        <v>0</v>
      </c>
      <c r="CG82" s="303">
        <f>COUNTIFS(BD_ini!$D$31:'BD_ini'!$D$230,CG71,BD_ini!CG$31:CG$230,$E82)</f>
        <v>0</v>
      </c>
      <c r="CH82" s="303">
        <f>COUNTIFS(BD_ini!$D$31:'BD_ini'!$D$230,CH71,BD_ini!CH$31:CH$230,$E82)</f>
        <v>0</v>
      </c>
      <c r="CI82" s="303">
        <f>COUNTIFS(BD_ini!$D$31:'BD_ini'!$D$230,CI71,BD_ini!CI$31:CI$230,$E82)</f>
        <v>0</v>
      </c>
      <c r="CJ82" s="303">
        <f>COUNTIFS(BD_ini!$D$31:'BD_ini'!$D$230,CJ71,BD_ini!CJ$31:CJ$230,$E82)</f>
        <v>0</v>
      </c>
      <c r="CK82" s="303">
        <f>COUNTIFS(BD_ini!$D$31:'BD_ini'!$D$230,CK71,BD_ini!CK$31:CK$230,$E82)</f>
        <v>0</v>
      </c>
      <c r="CL82" s="303">
        <f>COUNTIFS(BD_ini!$D$31:'BD_ini'!$D$230,CL71,BD_ini!CL$31:CL$230,$E82)</f>
        <v>0</v>
      </c>
      <c r="CM82" s="303">
        <f>COUNTIFS(BD_ini!$D$31:'BD_ini'!$D$230,CM71,BD_ini!CM$31:CM$230,$E82)</f>
        <v>0</v>
      </c>
      <c r="CN82" s="303">
        <f>COUNTIFS(BD_ini!$D$31:'BD_ini'!$D$230,CN71,BD_ini!CN$31:CN$230,$E82)</f>
        <v>0</v>
      </c>
      <c r="CO82" s="303">
        <f>COUNTIFS(BD_ini!$D$31:'BD_ini'!$D$230,CO71,BD_ini!CO$31:CO$230,$E82)</f>
        <v>0</v>
      </c>
      <c r="CP82" s="303">
        <f>COUNTIFS(BD_ini!$D$31:'BD_ini'!$D$230,CP71,BD_ini!CP$31:CP$230,$E82)</f>
        <v>0</v>
      </c>
      <c r="CQ82" s="303">
        <f>COUNTIFS(BD_ini!$D$31:'BD_ini'!$D$230,CQ71,BD_ini!CQ$31:CQ$230,$E82)</f>
        <v>0</v>
      </c>
      <c r="CR82" s="303">
        <f>COUNTIFS(BD_ini!$D$31:'BD_ini'!$D$230,CR71,BD_ini!CR$31:CR$230,$E82)</f>
        <v>0</v>
      </c>
      <c r="CS82" s="303">
        <f>COUNTIFS(BD_ini!$D$31:'BD_ini'!$D$230,CS71,BD_ini!CS$31:CS$230,$E82)</f>
        <v>0</v>
      </c>
      <c r="CT82" s="303">
        <f>COUNTIFS(BD_ini!$D$31:'BD_ini'!$D$230,CT71,BD_ini!CT$31:CT$230,$E82)</f>
        <v>0</v>
      </c>
      <c r="CU82" s="303">
        <f>COUNTIFS(BD_ini!$D$31:'BD_ini'!$D$230,CU71,BD_ini!CU$31:CU$230,$E82)</f>
        <v>0</v>
      </c>
      <c r="CV82" s="303">
        <f>COUNTIFS(BD_ini!$D$31:'BD_ini'!$D$230,CV71,BD_ini!CV$31:CV$230,$E82)</f>
        <v>0</v>
      </c>
      <c r="CW82" s="303">
        <f>COUNTIFS(BD_ini!$D$31:'BD_ini'!$D$230,CW71,BD_ini!CW$31:CW$230,$E82)</f>
        <v>0</v>
      </c>
      <c r="CX82" s="303">
        <f>COUNTIFS(BD_ini!$D$31:'BD_ini'!$D$230,CX71,BD_ini!CX$31:CX$230,$E82)</f>
        <v>0</v>
      </c>
      <c r="CY82" s="303">
        <f>COUNTIFS(BD_ini!$D$31:'BD_ini'!$D$230,CY71,BD_ini!CY$31:CY$230,$E82)</f>
        <v>0</v>
      </c>
      <c r="CZ82" s="303">
        <f>COUNTIFS(BD_ini!$D$31:'BD_ini'!$D$230,CZ71,BD_ini!CZ$31:CZ$230,$E82)</f>
        <v>0</v>
      </c>
      <c r="DA82" s="303">
        <f>COUNTIFS(BD_ini!$D$31:'BD_ini'!$D$230,DA71,BD_ini!DA$31:DA$230,$E82)</f>
        <v>0</v>
      </c>
      <c r="DB82" s="303">
        <f>COUNTIFS(BD_ini!$D$31:'BD_ini'!$D$230,DB71,BD_ini!DB$31:DB$230,$E82)</f>
        <v>0</v>
      </c>
      <c r="DC82" s="303">
        <f>COUNTIFS(BD_ini!$D$31:'BD_ini'!$D$230,DC71,BD_ini!DC$31:DC$230,$E82)</f>
        <v>0</v>
      </c>
      <c r="DD82" s="225"/>
    </row>
    <row r="83" spans="1:108" s="124" customFormat="1">
      <c r="A83" s="92">
        <v>2053</v>
      </c>
      <c r="B83" s="92"/>
      <c r="C83" s="92"/>
      <c r="D83" s="296" t="s">
        <v>1389</v>
      </c>
      <c r="E83" s="91" t="s">
        <v>1389</v>
      </c>
      <c r="F83" s="91"/>
      <c r="G83" s="93"/>
      <c r="H83" s="303">
        <f>COUNTIFS(BD_ini!$D$31:'BD_ini'!$D$230,H71,BD_ini!H$31:H$230,$E83)</f>
        <v>0</v>
      </c>
      <c r="I83" s="303">
        <f>COUNTIFS(BD_ini!$D$31:'BD_ini'!$D$230,I71,BD_ini!I$31:I$230,$E83)</f>
        <v>0</v>
      </c>
      <c r="J83" s="303">
        <f>COUNTIFS(BD_ini!$D$31:'BD_ini'!$D$230,J71,BD_ini!J$31:J$230,$E83)</f>
        <v>0</v>
      </c>
      <c r="K83" s="303">
        <f>COUNTIFS(BD_ini!$D$31:'BD_ini'!$D$230,K71,BD_ini!K$31:K$230,$E83)</f>
        <v>0</v>
      </c>
      <c r="L83" s="303">
        <f>COUNTIFS(BD_ini!$D$31:'BD_ini'!$D$230,L71,BD_ini!L$31:L$230,$E83)</f>
        <v>0</v>
      </c>
      <c r="M83" s="303">
        <f>COUNTIFS(BD_ini!$D$31:'BD_ini'!$D$230,M71,BD_ini!M$31:M$230,$E83)</f>
        <v>0</v>
      </c>
      <c r="N83" s="303">
        <f>COUNTIFS(BD_ini!$D$31:'BD_ini'!$D$230,N71,BD_ini!N$31:N$230,$E83)</f>
        <v>0</v>
      </c>
      <c r="O83" s="303">
        <f>COUNTIFS(BD_ini!$D$31:'BD_ini'!$D$230,O71,BD_ini!O$31:O$230,$E83)</f>
        <v>0</v>
      </c>
      <c r="P83" s="303">
        <f>COUNTIFS(BD_ini!$D$31:'BD_ini'!$D$230,P71,BD_ini!P$31:P$230,$E83)</f>
        <v>0</v>
      </c>
      <c r="Q83" s="303">
        <f>COUNTIFS(BD_ini!$D$31:'BD_ini'!$D$230,Q71,BD_ini!Q$31:Q$230,$E83)</f>
        <v>0</v>
      </c>
      <c r="R83" s="303">
        <f>COUNTIFS(BD_ini!$D$31:'BD_ini'!$D$230,R71,BD_ini!R$31:R$230,$E83)</f>
        <v>0</v>
      </c>
      <c r="S83" s="303">
        <f>COUNTIFS(BD_ini!$D$31:'BD_ini'!$D$230,S71,BD_ini!S$31:S$230,$E83)</f>
        <v>0</v>
      </c>
      <c r="T83" s="303">
        <f>COUNTIFS(BD_ini!$D$31:'BD_ini'!$D$230,T71,BD_ini!T$31:T$230,$E83)</f>
        <v>0</v>
      </c>
      <c r="U83" s="303">
        <f>COUNTIFS(BD_ini!$D$31:'BD_ini'!$D$230,U71,BD_ini!U$31:U$230,$E83)</f>
        <v>0</v>
      </c>
      <c r="V83" s="303">
        <f>COUNTIFS(BD_ini!$D$31:'BD_ini'!$D$230,V71,BD_ini!V$31:V$230,$E83)</f>
        <v>0</v>
      </c>
      <c r="W83" s="303">
        <f>COUNTIFS(BD_ini!$D$31:'BD_ini'!$D$230,W71,BD_ini!W$31:W$230,$E83)</f>
        <v>0</v>
      </c>
      <c r="X83" s="303">
        <f>COUNTIFS(BD_ini!$D$31:'BD_ini'!$D$230,X71,BD_ini!X$31:X$230,$E83)</f>
        <v>0</v>
      </c>
      <c r="Y83" s="303">
        <f>COUNTIFS(BD_ini!$D$31:'BD_ini'!$D$230,Y71,BD_ini!Y$31:Y$230,$E83)</f>
        <v>0</v>
      </c>
      <c r="Z83" s="303">
        <f>COUNTIFS(BD_ini!$D$31:'BD_ini'!$D$230,Z71,BD_ini!Z$31:Z$230,$E83)</f>
        <v>0</v>
      </c>
      <c r="AA83" s="303">
        <f>COUNTIFS(BD_ini!$D$31:'BD_ini'!$D$230,AA71,BD_ini!AA$31:AA$230,$E83)</f>
        <v>0</v>
      </c>
      <c r="AB83" s="303">
        <f>COUNTIFS(BD_ini!$D$31:'BD_ini'!$D$230,AB71,BD_ini!AB$31:AB$230,$E83)</f>
        <v>0</v>
      </c>
      <c r="AC83" s="303">
        <f>COUNTIFS(BD_ini!$D$31:'BD_ini'!$D$230,AC71,BD_ini!AC$31:AC$230,$E83)</f>
        <v>0</v>
      </c>
      <c r="AD83" s="303">
        <f>COUNTIFS(BD_ini!$D$31:'BD_ini'!$D$230,AD71,BD_ini!AD$31:AD$230,$E83)</f>
        <v>0</v>
      </c>
      <c r="AE83" s="303">
        <f>COUNTIFS(BD_ini!$D$31:'BD_ini'!$D$230,AE71,BD_ini!AE$31:AE$230,$E83)</f>
        <v>0</v>
      </c>
      <c r="AF83" s="303">
        <f>COUNTIFS(BD_ini!$D$31:'BD_ini'!$D$230,AF71,BD_ini!AF$31:AF$230,$E83)</f>
        <v>0</v>
      </c>
      <c r="AG83" s="303">
        <f>COUNTIFS(BD_ini!$D$31:'BD_ini'!$D$230,AG71,BD_ini!AG$31:AG$230,$E83)</f>
        <v>0</v>
      </c>
      <c r="AH83" s="303">
        <f>COUNTIFS(BD_ini!$D$31:'BD_ini'!$D$230,AH71,BD_ini!AH$31:AH$230,$E83)</f>
        <v>0</v>
      </c>
      <c r="AI83" s="303">
        <f>COUNTIFS(BD_ini!$D$31:'BD_ini'!$D$230,AI71,BD_ini!AI$31:AI$230,$E83)</f>
        <v>0</v>
      </c>
      <c r="AJ83" s="303">
        <f>COUNTIFS(BD_ini!$D$31:'BD_ini'!$D$230,AJ71,BD_ini!AJ$31:AJ$230,$E83)</f>
        <v>0</v>
      </c>
      <c r="AK83" s="303">
        <f>COUNTIFS(BD_ini!$D$31:'BD_ini'!$D$230,AK71,BD_ini!AK$31:AK$230,$E83)</f>
        <v>0</v>
      </c>
      <c r="AL83" s="303">
        <f>COUNTIFS(BD_ini!$D$31:'BD_ini'!$D$230,AL71,BD_ini!AL$31:AL$230,$E83)</f>
        <v>0</v>
      </c>
      <c r="AM83" s="303">
        <f>COUNTIFS(BD_ini!$D$31:'BD_ini'!$D$230,AM71,BD_ini!AM$31:AM$230,$E83)</f>
        <v>0</v>
      </c>
      <c r="AN83" s="303">
        <f>COUNTIFS(BD_ini!$D$31:'BD_ini'!$D$230,AN71,BD_ini!AN$31:AN$230,$E83)</f>
        <v>0</v>
      </c>
      <c r="AO83" s="303">
        <f>COUNTIFS(BD_ini!$D$31:'BD_ini'!$D$230,AO71,BD_ini!AO$31:AO$230,$E83)</f>
        <v>0</v>
      </c>
      <c r="AP83" s="303">
        <f>COUNTIFS(BD_ini!$D$31:'BD_ini'!$D$230,AP71,BD_ini!AP$31:AP$230,$E83)</f>
        <v>0</v>
      </c>
      <c r="AQ83" s="303">
        <f>COUNTIFS(BD_ini!$D$31:'BD_ini'!$D$230,AQ71,BD_ini!AQ$31:AQ$230,$E83)</f>
        <v>0</v>
      </c>
      <c r="AR83" s="303">
        <f>COUNTIFS(BD_ini!$D$31:'BD_ini'!$D$230,AR71,BD_ini!AR$31:AR$230,$E83)</f>
        <v>0</v>
      </c>
      <c r="AS83" s="303">
        <f>COUNTIFS(BD_ini!$D$31:'BD_ini'!$D$230,AS71,BD_ini!AS$31:AS$230,$E83)</f>
        <v>0</v>
      </c>
      <c r="AT83" s="303">
        <f>COUNTIFS(BD_ini!$D$31:'BD_ini'!$D$230,AT71,BD_ini!AT$31:AT$230,$E83)</f>
        <v>0</v>
      </c>
      <c r="AU83" s="303">
        <f>COUNTIFS(BD_ini!$D$31:'BD_ini'!$D$230,AU71,BD_ini!AU$31:AU$230,$E83)</f>
        <v>0</v>
      </c>
      <c r="AV83" s="303">
        <f>COUNTIFS(BD_ini!$D$31:'BD_ini'!$D$230,AV71,BD_ini!AV$31:AV$230,$E83)</f>
        <v>0</v>
      </c>
      <c r="AW83" s="303">
        <f>COUNTIFS(BD_ini!$D$31:'BD_ini'!$D$230,AW71,BD_ini!AW$31:AW$230,$E83)</f>
        <v>0</v>
      </c>
      <c r="AX83" s="303">
        <f>COUNTIFS(BD_ini!$D$31:'BD_ini'!$D$230,AX71,BD_ini!AX$31:AX$230,$E83)</f>
        <v>0</v>
      </c>
      <c r="AY83" s="303">
        <f>COUNTIFS(BD_ini!$D$31:'BD_ini'!$D$230,AY71,BD_ini!AY$31:AY$230,$E83)</f>
        <v>0</v>
      </c>
      <c r="AZ83" s="303">
        <f>COUNTIFS(BD_ini!$D$31:'BD_ini'!$D$230,AZ71,BD_ini!AZ$31:AZ$230,$E83)</f>
        <v>0</v>
      </c>
      <c r="BA83" s="303">
        <f>COUNTIFS(BD_ini!$D$31:'BD_ini'!$D$230,BA71,BD_ini!BA$31:BA$230,$E83)</f>
        <v>0</v>
      </c>
      <c r="BB83" s="303">
        <f>COUNTIFS(BD_ini!$D$31:'BD_ini'!$D$230,BB71,BD_ini!BB$31:BB$230,$E83)</f>
        <v>0</v>
      </c>
      <c r="BC83" s="303">
        <f>COUNTIFS(BD_ini!$D$31:'BD_ini'!$D$230,BC71,BD_ini!BC$31:BC$230,$E83)</f>
        <v>0</v>
      </c>
      <c r="BD83" s="303">
        <f>COUNTIFS(BD_ini!$D$31:'BD_ini'!$D$230,BD71,BD_ini!BD$31:BD$230,$E83)</f>
        <v>0</v>
      </c>
      <c r="BE83" s="303">
        <f>COUNTIFS(BD_ini!$D$31:'BD_ini'!$D$230,BE71,BD_ini!BE$31:BE$230,$E83)</f>
        <v>0</v>
      </c>
      <c r="BF83" s="303">
        <f>COUNTIFS(BD_ini!$D$31:'BD_ini'!$D$230,BF71,BD_ini!BF$31:BF$230,$E83)</f>
        <v>0</v>
      </c>
      <c r="BG83" s="303">
        <f>COUNTIFS(BD_ini!$D$31:'BD_ini'!$D$230,BG71,BD_ini!BG$31:BG$230,$E83)</f>
        <v>0</v>
      </c>
      <c r="BH83" s="303">
        <f>COUNTIFS(BD_ini!$D$31:'BD_ini'!$D$230,BH71,BD_ini!BH$31:BH$230,$E83)</f>
        <v>0</v>
      </c>
      <c r="BI83" s="303">
        <f>COUNTIFS(BD_ini!$D$31:'BD_ini'!$D$230,BI71,BD_ini!BI$31:BI$230,$E83)</f>
        <v>0</v>
      </c>
      <c r="BJ83" s="303">
        <f>COUNTIFS(BD_ini!$D$31:'BD_ini'!$D$230,BJ71,BD_ini!BJ$31:BJ$230,$E83)</f>
        <v>0</v>
      </c>
      <c r="BK83" s="303">
        <f>COUNTIFS(BD_ini!$D$31:'BD_ini'!$D$230,BK71,BD_ini!BK$31:BK$230,$E83)</f>
        <v>0</v>
      </c>
      <c r="BL83" s="303">
        <f>COUNTIFS(BD_ini!$D$31:'BD_ini'!$D$230,BL71,BD_ini!BL$31:BL$230,$E83)</f>
        <v>0</v>
      </c>
      <c r="BM83" s="303">
        <f>COUNTIFS(BD_ini!$D$31:'BD_ini'!$D$230,BM71,BD_ini!BM$31:BM$230,$E83)</f>
        <v>0</v>
      </c>
      <c r="BN83" s="303">
        <f>COUNTIFS(BD_ini!$D$31:'BD_ini'!$D$230,BN71,BD_ini!BN$31:BN$230,$E83)</f>
        <v>0</v>
      </c>
      <c r="BO83" s="303">
        <f>COUNTIFS(BD_ini!$D$31:'BD_ini'!$D$230,BO71,BD_ini!BO$31:BO$230,$E83)</f>
        <v>0</v>
      </c>
      <c r="BP83" s="303">
        <f>COUNTIFS(BD_ini!$D$31:'BD_ini'!$D$230,BP71,BD_ini!BP$31:BP$230,$E83)</f>
        <v>0</v>
      </c>
      <c r="BQ83" s="303">
        <f>COUNTIFS(BD_ini!$D$31:'BD_ini'!$D$230,BQ71,BD_ini!BQ$31:BQ$230,$E83)</f>
        <v>0</v>
      </c>
      <c r="BR83" s="303">
        <f>COUNTIFS(BD_ini!$D$31:'BD_ini'!$D$230,BR71,BD_ini!BR$31:BR$230,$E83)</f>
        <v>0</v>
      </c>
      <c r="BS83" s="303">
        <f>COUNTIFS(BD_ini!$D$31:'BD_ini'!$D$230,BS71,BD_ini!BS$31:BS$230,$E83)</f>
        <v>0</v>
      </c>
      <c r="BT83" s="303">
        <f>COUNTIFS(BD_ini!$D$31:'BD_ini'!$D$230,BT71,BD_ini!BT$31:BT$230,$E83)</f>
        <v>0</v>
      </c>
      <c r="BU83" s="303">
        <f>COUNTIFS(BD_ini!$D$31:'BD_ini'!$D$230,BU71,BD_ini!BU$31:BU$230,$E83)</f>
        <v>0</v>
      </c>
      <c r="BV83" s="303">
        <f>COUNTIFS(BD_ini!$D$31:'BD_ini'!$D$230,BV71,BD_ini!BV$31:BV$230,$E83)</f>
        <v>0</v>
      </c>
      <c r="BW83" s="303">
        <f>COUNTIFS(BD_ini!$D$31:'BD_ini'!$D$230,BW71,BD_ini!BW$31:BW$230,$E83)</f>
        <v>0</v>
      </c>
      <c r="BX83" s="303">
        <f>COUNTIFS(BD_ini!$D$31:'BD_ini'!$D$230,BX71,BD_ini!BX$31:BX$230,$E83)</f>
        <v>0</v>
      </c>
      <c r="BY83" s="303">
        <f>COUNTIFS(BD_ini!$D$31:'BD_ini'!$D$230,BY71,BD_ini!BY$31:BY$230,$E83)</f>
        <v>0</v>
      </c>
      <c r="BZ83" s="303">
        <f>COUNTIFS(BD_ini!$D$31:'BD_ini'!$D$230,BZ71,BD_ini!BZ$31:BZ$230,$E83)</f>
        <v>0</v>
      </c>
      <c r="CA83" s="303">
        <f>COUNTIFS(BD_ini!$D$31:'BD_ini'!$D$230,CA71,BD_ini!CA$31:CA$230,$E83)</f>
        <v>0</v>
      </c>
      <c r="CB83" s="303">
        <f>COUNTIFS(BD_ini!$D$31:'BD_ini'!$D$230,CB71,BD_ini!CB$31:CB$230,$E83)</f>
        <v>0</v>
      </c>
      <c r="CC83" s="303">
        <f>COUNTIFS(BD_ini!$D$31:'BD_ini'!$D$230,CC71,BD_ini!CC$31:CC$230,$E83)</f>
        <v>0</v>
      </c>
      <c r="CD83" s="303">
        <f>COUNTIFS(BD_ini!$D$31:'BD_ini'!$D$230,CD71,BD_ini!CD$31:CD$230,$E83)</f>
        <v>0</v>
      </c>
      <c r="CE83" s="303">
        <f>COUNTIFS(BD_ini!$D$31:'BD_ini'!$D$230,CE71,BD_ini!CE$31:CE$230,$E83)</f>
        <v>0</v>
      </c>
      <c r="CF83" s="303">
        <f>COUNTIFS(BD_ini!$D$31:'BD_ini'!$D$230,CF71,BD_ini!CF$31:CF$230,$E83)</f>
        <v>0</v>
      </c>
      <c r="CG83" s="303">
        <f>COUNTIFS(BD_ini!$D$31:'BD_ini'!$D$230,CG71,BD_ini!CG$31:CG$230,$E83)</f>
        <v>0</v>
      </c>
      <c r="CH83" s="303">
        <f>COUNTIFS(BD_ini!$D$31:'BD_ini'!$D$230,CH71,BD_ini!CH$31:CH$230,$E83)</f>
        <v>0</v>
      </c>
      <c r="CI83" s="303">
        <f>COUNTIFS(BD_ini!$D$31:'BD_ini'!$D$230,CI71,BD_ini!CI$31:CI$230,$E83)</f>
        <v>0</v>
      </c>
      <c r="CJ83" s="303">
        <f>COUNTIFS(BD_ini!$D$31:'BD_ini'!$D$230,CJ71,BD_ini!CJ$31:CJ$230,$E83)</f>
        <v>0</v>
      </c>
      <c r="CK83" s="303">
        <f>COUNTIFS(BD_ini!$D$31:'BD_ini'!$D$230,CK71,BD_ini!CK$31:CK$230,$E83)</f>
        <v>0</v>
      </c>
      <c r="CL83" s="303">
        <f>COUNTIFS(BD_ini!$D$31:'BD_ini'!$D$230,CL71,BD_ini!CL$31:CL$230,$E83)</f>
        <v>0</v>
      </c>
      <c r="CM83" s="303">
        <f>COUNTIFS(BD_ini!$D$31:'BD_ini'!$D$230,CM71,BD_ini!CM$31:CM$230,$E83)</f>
        <v>0</v>
      </c>
      <c r="CN83" s="303">
        <f>COUNTIFS(BD_ini!$D$31:'BD_ini'!$D$230,CN71,BD_ini!CN$31:CN$230,$E83)</f>
        <v>0</v>
      </c>
      <c r="CO83" s="303">
        <f>COUNTIFS(BD_ini!$D$31:'BD_ini'!$D$230,CO71,BD_ini!CO$31:CO$230,$E83)</f>
        <v>0</v>
      </c>
      <c r="CP83" s="303">
        <f>COUNTIFS(BD_ini!$D$31:'BD_ini'!$D$230,CP71,BD_ini!CP$31:CP$230,$E83)</f>
        <v>0</v>
      </c>
      <c r="CQ83" s="303">
        <f>COUNTIFS(BD_ini!$D$31:'BD_ini'!$D$230,CQ71,BD_ini!CQ$31:CQ$230,$E83)</f>
        <v>0</v>
      </c>
      <c r="CR83" s="303">
        <f>COUNTIFS(BD_ini!$D$31:'BD_ini'!$D$230,CR71,BD_ini!CR$31:CR$230,$E83)</f>
        <v>0</v>
      </c>
      <c r="CS83" s="303">
        <f>COUNTIFS(BD_ini!$D$31:'BD_ini'!$D$230,CS71,BD_ini!CS$31:CS$230,$E83)</f>
        <v>0</v>
      </c>
      <c r="CT83" s="303">
        <f>COUNTIFS(BD_ini!$D$31:'BD_ini'!$D$230,CT71,BD_ini!CT$31:CT$230,$E83)</f>
        <v>0</v>
      </c>
      <c r="CU83" s="303">
        <f>COUNTIFS(BD_ini!$D$31:'BD_ini'!$D$230,CU71,BD_ini!CU$31:CU$230,$E83)</f>
        <v>0</v>
      </c>
      <c r="CV83" s="303">
        <f>COUNTIFS(BD_ini!$D$31:'BD_ini'!$D$230,CV71,BD_ini!CV$31:CV$230,$E83)</f>
        <v>0</v>
      </c>
      <c r="CW83" s="303">
        <f>COUNTIFS(BD_ini!$D$31:'BD_ini'!$D$230,CW71,BD_ini!CW$31:CW$230,$E83)</f>
        <v>0</v>
      </c>
      <c r="CX83" s="303">
        <f>COUNTIFS(BD_ini!$D$31:'BD_ini'!$D$230,CX71,BD_ini!CX$31:CX$230,$E83)</f>
        <v>0</v>
      </c>
      <c r="CY83" s="303">
        <f>COUNTIFS(BD_ini!$D$31:'BD_ini'!$D$230,CY71,BD_ini!CY$31:CY$230,$E83)</f>
        <v>0</v>
      </c>
      <c r="CZ83" s="303">
        <f>COUNTIFS(BD_ini!$D$31:'BD_ini'!$D$230,CZ71,BD_ini!CZ$31:CZ$230,$E83)</f>
        <v>0</v>
      </c>
      <c r="DA83" s="303">
        <f>COUNTIFS(BD_ini!$D$31:'BD_ini'!$D$230,DA71,BD_ini!DA$31:DA$230,$E83)</f>
        <v>0</v>
      </c>
      <c r="DB83" s="303">
        <f>COUNTIFS(BD_ini!$D$31:'BD_ini'!$D$230,DB71,BD_ini!DB$31:DB$230,$E83)</f>
        <v>0</v>
      </c>
      <c r="DC83" s="303">
        <f>COUNTIFS(BD_ini!$D$31:'BD_ini'!$D$230,DC71,BD_ini!DC$31:DC$230,$E83)</f>
        <v>0</v>
      </c>
      <c r="DD83" s="225"/>
    </row>
    <row r="84" spans="1:108" s="124" customFormat="1">
      <c r="A84" s="92">
        <v>2054</v>
      </c>
      <c r="B84" s="92"/>
      <c r="C84" s="92"/>
      <c r="D84" s="296" t="s">
        <v>1445</v>
      </c>
      <c r="E84" s="91" t="s">
        <v>1445</v>
      </c>
      <c r="F84" s="91"/>
      <c r="G84" s="93"/>
      <c r="H84" s="303">
        <f>COUNTIFS(BD_ini!$D$31:'BD_ini'!$D$230,H71,BD_ini!H$31:H$230,$E84)</f>
        <v>0</v>
      </c>
      <c r="I84" s="303">
        <f>COUNTIFS(BD_ini!$D$31:'BD_ini'!$D$230,I71,BD_ini!I$31:I$230,$E84)</f>
        <v>0</v>
      </c>
      <c r="J84" s="303">
        <f>COUNTIFS(BD_ini!$D$31:'BD_ini'!$D$230,J71,BD_ini!J$31:J$230,$E84)</f>
        <v>0</v>
      </c>
      <c r="K84" s="303">
        <f>COUNTIFS(BD_ini!$D$31:'BD_ini'!$D$230,K71,BD_ini!K$31:K$230,$E84)</f>
        <v>0</v>
      </c>
      <c r="L84" s="303">
        <f>COUNTIFS(BD_ini!$D$31:'BD_ini'!$D$230,L71,BD_ini!L$31:L$230,$E84)</f>
        <v>3</v>
      </c>
      <c r="M84" s="303">
        <f>COUNTIFS(BD_ini!$D$31:'BD_ini'!$D$230,M71,BD_ini!M$31:M$230,$E84)</f>
        <v>0</v>
      </c>
      <c r="N84" s="303">
        <f>COUNTIFS(BD_ini!$D$31:'BD_ini'!$D$230,N71,BD_ini!N$31:N$230,$E84)</f>
        <v>0</v>
      </c>
      <c r="O84" s="303">
        <f>COUNTIFS(BD_ini!$D$31:'BD_ini'!$D$230,O71,BD_ini!O$31:O$230,$E84)</f>
        <v>0</v>
      </c>
      <c r="P84" s="303">
        <f>COUNTIFS(BD_ini!$D$31:'BD_ini'!$D$230,P71,BD_ini!P$31:P$230,$E84)</f>
        <v>0</v>
      </c>
      <c r="Q84" s="303">
        <f>COUNTIFS(BD_ini!$D$31:'BD_ini'!$D$230,Q71,BD_ini!Q$31:Q$230,$E84)</f>
        <v>0</v>
      </c>
      <c r="R84" s="303">
        <f>COUNTIFS(BD_ini!$D$31:'BD_ini'!$D$230,R71,BD_ini!R$31:R$230,$E84)</f>
        <v>0</v>
      </c>
      <c r="S84" s="303">
        <f>COUNTIFS(BD_ini!$D$31:'BD_ini'!$D$230,S71,BD_ini!S$31:S$230,$E84)</f>
        <v>0</v>
      </c>
      <c r="T84" s="303">
        <f>COUNTIFS(BD_ini!$D$31:'BD_ini'!$D$230,T71,BD_ini!T$31:T$230,$E84)</f>
        <v>0</v>
      </c>
      <c r="U84" s="303">
        <f>COUNTIFS(BD_ini!$D$31:'BD_ini'!$D$230,U71,BD_ini!U$31:U$230,$E84)</f>
        <v>0</v>
      </c>
      <c r="V84" s="303">
        <f>COUNTIFS(BD_ini!$D$31:'BD_ini'!$D$230,V71,BD_ini!V$31:V$230,$E84)</f>
        <v>0</v>
      </c>
      <c r="W84" s="303">
        <f>COUNTIFS(BD_ini!$D$31:'BD_ini'!$D$230,W71,BD_ini!W$31:W$230,$E84)</f>
        <v>0</v>
      </c>
      <c r="X84" s="303">
        <f>COUNTIFS(BD_ini!$D$31:'BD_ini'!$D$230,X71,BD_ini!X$31:X$230,$E84)</f>
        <v>0</v>
      </c>
      <c r="Y84" s="303">
        <f>COUNTIFS(BD_ini!$D$31:'BD_ini'!$D$230,Y71,BD_ini!Y$31:Y$230,$E84)</f>
        <v>0</v>
      </c>
      <c r="Z84" s="303">
        <f>COUNTIFS(BD_ini!$D$31:'BD_ini'!$D$230,Z71,BD_ini!Z$31:Z$230,$E84)</f>
        <v>0</v>
      </c>
      <c r="AA84" s="303">
        <f>COUNTIFS(BD_ini!$D$31:'BD_ini'!$D$230,AA71,BD_ini!AA$31:AA$230,$E84)</f>
        <v>0</v>
      </c>
      <c r="AB84" s="303">
        <f>COUNTIFS(BD_ini!$D$31:'BD_ini'!$D$230,AB71,BD_ini!AB$31:AB$230,$E84)</f>
        <v>0</v>
      </c>
      <c r="AC84" s="303">
        <f>COUNTIFS(BD_ini!$D$31:'BD_ini'!$D$230,AC71,BD_ini!AC$31:AC$230,$E84)</f>
        <v>0</v>
      </c>
      <c r="AD84" s="303">
        <f>COUNTIFS(BD_ini!$D$31:'BD_ini'!$D$230,AD71,BD_ini!AD$31:AD$230,$E84)</f>
        <v>0</v>
      </c>
      <c r="AE84" s="303">
        <f>COUNTIFS(BD_ini!$D$31:'BD_ini'!$D$230,AE71,BD_ini!AE$31:AE$230,$E84)</f>
        <v>0</v>
      </c>
      <c r="AF84" s="303">
        <f>COUNTIFS(BD_ini!$D$31:'BD_ini'!$D$230,AF71,BD_ini!AF$31:AF$230,$E84)</f>
        <v>0</v>
      </c>
      <c r="AG84" s="303">
        <f>COUNTIFS(BD_ini!$D$31:'BD_ini'!$D$230,AG71,BD_ini!AG$31:AG$230,$E84)</f>
        <v>0</v>
      </c>
      <c r="AH84" s="303">
        <f>COUNTIFS(BD_ini!$D$31:'BD_ini'!$D$230,AH71,BD_ini!AH$31:AH$230,$E84)</f>
        <v>0</v>
      </c>
      <c r="AI84" s="303">
        <f>COUNTIFS(BD_ini!$D$31:'BD_ini'!$D$230,AI71,BD_ini!AI$31:AI$230,$E84)</f>
        <v>0</v>
      </c>
      <c r="AJ84" s="303">
        <f>COUNTIFS(BD_ini!$D$31:'BD_ini'!$D$230,AJ71,BD_ini!AJ$31:AJ$230,$E84)</f>
        <v>0</v>
      </c>
      <c r="AK84" s="303">
        <f>COUNTIFS(BD_ini!$D$31:'BD_ini'!$D$230,AK71,BD_ini!AK$31:AK$230,$E84)</f>
        <v>0</v>
      </c>
      <c r="AL84" s="303">
        <f>COUNTIFS(BD_ini!$D$31:'BD_ini'!$D$230,AL71,BD_ini!AL$31:AL$230,$E84)</f>
        <v>0</v>
      </c>
      <c r="AM84" s="303">
        <f>COUNTIFS(BD_ini!$D$31:'BD_ini'!$D$230,AM71,BD_ini!AM$31:AM$230,$E84)</f>
        <v>0</v>
      </c>
      <c r="AN84" s="303">
        <f>COUNTIFS(BD_ini!$D$31:'BD_ini'!$D$230,AN71,BD_ini!AN$31:AN$230,$E84)</f>
        <v>0</v>
      </c>
      <c r="AO84" s="303">
        <f>COUNTIFS(BD_ini!$D$31:'BD_ini'!$D$230,AO71,BD_ini!AO$31:AO$230,$E84)</f>
        <v>0</v>
      </c>
      <c r="AP84" s="303">
        <f>COUNTIFS(BD_ini!$D$31:'BD_ini'!$D$230,AP71,BD_ini!AP$31:AP$230,$E84)</f>
        <v>0</v>
      </c>
      <c r="AQ84" s="303">
        <f>COUNTIFS(BD_ini!$D$31:'BD_ini'!$D$230,AQ71,BD_ini!AQ$31:AQ$230,$E84)</f>
        <v>0</v>
      </c>
      <c r="AR84" s="303">
        <f>COUNTIFS(BD_ini!$D$31:'BD_ini'!$D$230,AR71,BD_ini!AR$31:AR$230,$E84)</f>
        <v>0</v>
      </c>
      <c r="AS84" s="303">
        <f>COUNTIFS(BD_ini!$D$31:'BD_ini'!$D$230,AS71,BD_ini!AS$31:AS$230,$E84)</f>
        <v>0</v>
      </c>
      <c r="AT84" s="303">
        <f>COUNTIFS(BD_ini!$D$31:'BD_ini'!$D$230,AT71,BD_ini!AT$31:AT$230,$E84)</f>
        <v>0</v>
      </c>
      <c r="AU84" s="303">
        <f>COUNTIFS(BD_ini!$D$31:'BD_ini'!$D$230,AU71,BD_ini!AU$31:AU$230,$E84)</f>
        <v>0</v>
      </c>
      <c r="AV84" s="303">
        <f>COUNTIFS(BD_ini!$D$31:'BD_ini'!$D$230,AV71,BD_ini!AV$31:AV$230,$E84)</f>
        <v>0</v>
      </c>
      <c r="AW84" s="303">
        <f>COUNTIFS(BD_ini!$D$31:'BD_ini'!$D$230,AW71,BD_ini!AW$31:AW$230,$E84)</f>
        <v>0</v>
      </c>
      <c r="AX84" s="303">
        <f>COUNTIFS(BD_ini!$D$31:'BD_ini'!$D$230,AX71,BD_ini!AX$31:AX$230,$E84)</f>
        <v>0</v>
      </c>
      <c r="AY84" s="303">
        <f>COUNTIFS(BD_ini!$D$31:'BD_ini'!$D$230,AY71,BD_ini!AY$31:AY$230,$E84)</f>
        <v>0</v>
      </c>
      <c r="AZ84" s="303">
        <f>COUNTIFS(BD_ini!$D$31:'BD_ini'!$D$230,AZ71,BD_ini!AZ$31:AZ$230,$E84)</f>
        <v>0</v>
      </c>
      <c r="BA84" s="303">
        <f>COUNTIFS(BD_ini!$D$31:'BD_ini'!$D$230,BA71,BD_ini!BA$31:BA$230,$E84)</f>
        <v>0</v>
      </c>
      <c r="BB84" s="303">
        <f>COUNTIFS(BD_ini!$D$31:'BD_ini'!$D$230,BB71,BD_ini!BB$31:BB$230,$E84)</f>
        <v>0</v>
      </c>
      <c r="BC84" s="303">
        <f>COUNTIFS(BD_ini!$D$31:'BD_ini'!$D$230,BC71,BD_ini!BC$31:BC$230,$E84)</f>
        <v>0</v>
      </c>
      <c r="BD84" s="303">
        <f>COUNTIFS(BD_ini!$D$31:'BD_ini'!$D$230,BD71,BD_ini!BD$31:BD$230,$E84)</f>
        <v>0</v>
      </c>
      <c r="BE84" s="303">
        <f>COUNTIFS(BD_ini!$D$31:'BD_ini'!$D$230,BE71,BD_ini!BE$31:BE$230,$E84)</f>
        <v>0</v>
      </c>
      <c r="BF84" s="303">
        <f>COUNTIFS(BD_ini!$D$31:'BD_ini'!$D$230,BF71,BD_ini!BF$31:BF$230,$E84)</f>
        <v>0</v>
      </c>
      <c r="BG84" s="303">
        <f>COUNTIFS(BD_ini!$D$31:'BD_ini'!$D$230,BG71,BD_ini!BG$31:BG$230,$E84)</f>
        <v>0</v>
      </c>
      <c r="BH84" s="303">
        <f>COUNTIFS(BD_ini!$D$31:'BD_ini'!$D$230,BH71,BD_ini!BH$31:BH$230,$E84)</f>
        <v>0</v>
      </c>
      <c r="BI84" s="303">
        <f>COUNTIFS(BD_ini!$D$31:'BD_ini'!$D$230,BI71,BD_ini!BI$31:BI$230,$E84)</f>
        <v>0</v>
      </c>
      <c r="BJ84" s="303">
        <f>COUNTIFS(BD_ini!$D$31:'BD_ini'!$D$230,BJ71,BD_ini!BJ$31:BJ$230,$E84)</f>
        <v>0</v>
      </c>
      <c r="BK84" s="303">
        <f>COUNTIFS(BD_ini!$D$31:'BD_ini'!$D$230,BK71,BD_ini!BK$31:BK$230,$E84)</f>
        <v>0</v>
      </c>
      <c r="BL84" s="303">
        <f>COUNTIFS(BD_ini!$D$31:'BD_ini'!$D$230,BL71,BD_ini!BL$31:BL$230,$E84)</f>
        <v>0</v>
      </c>
      <c r="BM84" s="303">
        <f>COUNTIFS(BD_ini!$D$31:'BD_ini'!$D$230,BM71,BD_ini!BM$31:BM$230,$E84)</f>
        <v>0</v>
      </c>
      <c r="BN84" s="303">
        <f>COUNTIFS(BD_ini!$D$31:'BD_ini'!$D$230,BN71,BD_ini!BN$31:BN$230,$E84)</f>
        <v>0</v>
      </c>
      <c r="BO84" s="303">
        <f>COUNTIFS(BD_ini!$D$31:'BD_ini'!$D$230,BO71,BD_ini!BO$31:BO$230,$E84)</f>
        <v>0</v>
      </c>
      <c r="BP84" s="303">
        <f>COUNTIFS(BD_ini!$D$31:'BD_ini'!$D$230,BP71,BD_ini!BP$31:BP$230,$E84)</f>
        <v>0</v>
      </c>
      <c r="BQ84" s="303">
        <f>COUNTIFS(BD_ini!$D$31:'BD_ini'!$D$230,BQ71,BD_ini!BQ$31:BQ$230,$E84)</f>
        <v>0</v>
      </c>
      <c r="BR84" s="303">
        <f>COUNTIFS(BD_ini!$D$31:'BD_ini'!$D$230,BR71,BD_ini!BR$31:BR$230,$E84)</f>
        <v>0</v>
      </c>
      <c r="BS84" s="303">
        <f>COUNTIFS(BD_ini!$D$31:'BD_ini'!$D$230,BS71,BD_ini!BS$31:BS$230,$E84)</f>
        <v>0</v>
      </c>
      <c r="BT84" s="303">
        <f>COUNTIFS(BD_ini!$D$31:'BD_ini'!$D$230,BT71,BD_ini!BT$31:BT$230,$E84)</f>
        <v>0</v>
      </c>
      <c r="BU84" s="303">
        <f>COUNTIFS(BD_ini!$D$31:'BD_ini'!$D$230,BU71,BD_ini!BU$31:BU$230,$E84)</f>
        <v>0</v>
      </c>
      <c r="BV84" s="303">
        <f>COUNTIFS(BD_ini!$D$31:'BD_ini'!$D$230,BV71,BD_ini!BV$31:BV$230,$E84)</f>
        <v>0</v>
      </c>
      <c r="BW84" s="303">
        <f>COUNTIFS(BD_ini!$D$31:'BD_ini'!$D$230,BW71,BD_ini!BW$31:BW$230,$E84)</f>
        <v>0</v>
      </c>
      <c r="BX84" s="303">
        <f>COUNTIFS(BD_ini!$D$31:'BD_ini'!$D$230,BX71,BD_ini!BX$31:BX$230,$E84)</f>
        <v>0</v>
      </c>
      <c r="BY84" s="303">
        <f>COUNTIFS(BD_ini!$D$31:'BD_ini'!$D$230,BY71,BD_ini!BY$31:BY$230,$E84)</f>
        <v>0</v>
      </c>
      <c r="BZ84" s="303">
        <f>COUNTIFS(BD_ini!$D$31:'BD_ini'!$D$230,BZ71,BD_ini!BZ$31:BZ$230,$E84)</f>
        <v>0</v>
      </c>
      <c r="CA84" s="303">
        <f>COUNTIFS(BD_ini!$D$31:'BD_ini'!$D$230,CA71,BD_ini!CA$31:CA$230,$E84)</f>
        <v>0</v>
      </c>
      <c r="CB84" s="303">
        <f>COUNTIFS(BD_ini!$D$31:'BD_ini'!$D$230,CB71,BD_ini!CB$31:CB$230,$E84)</f>
        <v>0</v>
      </c>
      <c r="CC84" s="303">
        <f>COUNTIFS(BD_ini!$D$31:'BD_ini'!$D$230,CC71,BD_ini!CC$31:CC$230,$E84)</f>
        <v>0</v>
      </c>
      <c r="CD84" s="303">
        <f>COUNTIFS(BD_ini!$D$31:'BD_ini'!$D$230,CD71,BD_ini!CD$31:CD$230,$E84)</f>
        <v>0</v>
      </c>
      <c r="CE84" s="303">
        <f>COUNTIFS(BD_ini!$D$31:'BD_ini'!$D$230,CE71,BD_ini!CE$31:CE$230,$E84)</f>
        <v>0</v>
      </c>
      <c r="CF84" s="303">
        <f>COUNTIFS(BD_ini!$D$31:'BD_ini'!$D$230,CF71,BD_ini!CF$31:CF$230,$E84)</f>
        <v>0</v>
      </c>
      <c r="CG84" s="303">
        <f>COUNTIFS(BD_ini!$D$31:'BD_ini'!$D$230,CG71,BD_ini!CG$31:CG$230,$E84)</f>
        <v>0</v>
      </c>
      <c r="CH84" s="303">
        <f>COUNTIFS(BD_ini!$D$31:'BD_ini'!$D$230,CH71,BD_ini!CH$31:CH$230,$E84)</f>
        <v>0</v>
      </c>
      <c r="CI84" s="303">
        <f>COUNTIFS(BD_ini!$D$31:'BD_ini'!$D$230,CI71,BD_ini!CI$31:CI$230,$E84)</f>
        <v>0</v>
      </c>
      <c r="CJ84" s="303">
        <f>COUNTIFS(BD_ini!$D$31:'BD_ini'!$D$230,CJ71,BD_ini!CJ$31:CJ$230,$E84)</f>
        <v>0</v>
      </c>
      <c r="CK84" s="303">
        <f>COUNTIFS(BD_ini!$D$31:'BD_ini'!$D$230,CK71,BD_ini!CK$31:CK$230,$E84)</f>
        <v>0</v>
      </c>
      <c r="CL84" s="303">
        <f>COUNTIFS(BD_ini!$D$31:'BD_ini'!$D$230,CL71,BD_ini!CL$31:CL$230,$E84)</f>
        <v>0</v>
      </c>
      <c r="CM84" s="303">
        <f>COUNTIFS(BD_ini!$D$31:'BD_ini'!$D$230,CM71,BD_ini!CM$31:CM$230,$E84)</f>
        <v>0</v>
      </c>
      <c r="CN84" s="303">
        <f>COUNTIFS(BD_ini!$D$31:'BD_ini'!$D$230,CN71,BD_ini!CN$31:CN$230,$E84)</f>
        <v>0</v>
      </c>
      <c r="CO84" s="303">
        <f>COUNTIFS(BD_ini!$D$31:'BD_ini'!$D$230,CO71,BD_ini!CO$31:CO$230,$E84)</f>
        <v>0</v>
      </c>
      <c r="CP84" s="303">
        <f>COUNTIFS(BD_ini!$D$31:'BD_ini'!$D$230,CP71,BD_ini!CP$31:CP$230,$E84)</f>
        <v>0</v>
      </c>
      <c r="CQ84" s="303">
        <f>COUNTIFS(BD_ini!$D$31:'BD_ini'!$D$230,CQ71,BD_ini!CQ$31:CQ$230,$E84)</f>
        <v>0</v>
      </c>
      <c r="CR84" s="303">
        <f>COUNTIFS(BD_ini!$D$31:'BD_ini'!$D$230,CR71,BD_ini!CR$31:CR$230,$E84)</f>
        <v>0</v>
      </c>
      <c r="CS84" s="303">
        <f>COUNTIFS(BD_ini!$D$31:'BD_ini'!$D$230,CS71,BD_ini!CS$31:CS$230,$E84)</f>
        <v>0</v>
      </c>
      <c r="CT84" s="303">
        <f>COUNTIFS(BD_ini!$D$31:'BD_ini'!$D$230,CT71,BD_ini!CT$31:CT$230,$E84)</f>
        <v>0</v>
      </c>
      <c r="CU84" s="303">
        <f>COUNTIFS(BD_ini!$D$31:'BD_ini'!$D$230,CU71,BD_ini!CU$31:CU$230,$E84)</f>
        <v>0</v>
      </c>
      <c r="CV84" s="303">
        <f>COUNTIFS(BD_ini!$D$31:'BD_ini'!$D$230,CV71,BD_ini!CV$31:CV$230,$E84)</f>
        <v>0</v>
      </c>
      <c r="CW84" s="303">
        <f>COUNTIFS(BD_ini!$D$31:'BD_ini'!$D$230,CW71,BD_ini!CW$31:CW$230,$E84)</f>
        <v>0</v>
      </c>
      <c r="CX84" s="303">
        <f>COUNTIFS(BD_ini!$D$31:'BD_ini'!$D$230,CX71,BD_ini!CX$31:CX$230,$E84)</f>
        <v>0</v>
      </c>
      <c r="CY84" s="303">
        <f>COUNTIFS(BD_ini!$D$31:'BD_ini'!$D$230,CY71,BD_ini!CY$31:CY$230,$E84)</f>
        <v>0</v>
      </c>
      <c r="CZ84" s="303">
        <f>COUNTIFS(BD_ini!$D$31:'BD_ini'!$D$230,CZ71,BD_ini!CZ$31:CZ$230,$E84)</f>
        <v>0</v>
      </c>
      <c r="DA84" s="303">
        <f>COUNTIFS(BD_ini!$D$31:'BD_ini'!$D$230,DA71,BD_ini!DA$31:DA$230,$E84)</f>
        <v>0</v>
      </c>
      <c r="DB84" s="303">
        <f>COUNTIFS(BD_ini!$D$31:'BD_ini'!$D$230,DB71,BD_ini!DB$31:DB$230,$E84)</f>
        <v>0</v>
      </c>
      <c r="DC84" s="303">
        <f>COUNTIFS(BD_ini!$D$31:'BD_ini'!$D$230,DC71,BD_ini!DC$31:DC$230,$E84)</f>
        <v>0</v>
      </c>
      <c r="DD84" s="225"/>
    </row>
    <row r="85" spans="1:108" s="124" customFormat="1">
      <c r="A85" s="77">
        <v>2055</v>
      </c>
      <c r="B85" s="77"/>
      <c r="C85" s="77"/>
      <c r="D85" s="297" t="s">
        <v>1390</v>
      </c>
      <c r="E85" s="94" t="s">
        <v>1390</v>
      </c>
      <c r="F85" s="94"/>
      <c r="G85" s="95"/>
      <c r="H85" s="304">
        <f t="shared" ref="H85:AF85" si="21">SUM(H72:H84)</f>
        <v>40</v>
      </c>
      <c r="I85" s="304">
        <f t="shared" si="21"/>
        <v>40</v>
      </c>
      <c r="J85" s="304">
        <f t="shared" si="21"/>
        <v>40</v>
      </c>
      <c r="K85" s="304">
        <f t="shared" si="21"/>
        <v>40</v>
      </c>
      <c r="L85" s="304">
        <f t="shared" si="21"/>
        <v>40</v>
      </c>
      <c r="M85" s="304">
        <f t="shared" si="21"/>
        <v>40</v>
      </c>
      <c r="N85" s="304">
        <f t="shared" si="21"/>
        <v>40</v>
      </c>
      <c r="O85" s="304">
        <f t="shared" si="21"/>
        <v>40</v>
      </c>
      <c r="P85" s="304">
        <f t="shared" si="21"/>
        <v>40</v>
      </c>
      <c r="Q85" s="304">
        <f t="shared" si="21"/>
        <v>40</v>
      </c>
      <c r="R85" s="304">
        <f t="shared" si="21"/>
        <v>40</v>
      </c>
      <c r="S85" s="304">
        <f t="shared" si="21"/>
        <v>40</v>
      </c>
      <c r="T85" s="304">
        <f t="shared" si="21"/>
        <v>40</v>
      </c>
      <c r="U85" s="304">
        <f t="shared" si="21"/>
        <v>40</v>
      </c>
      <c r="V85" s="304">
        <f t="shared" si="21"/>
        <v>40</v>
      </c>
      <c r="W85" s="304">
        <f t="shared" si="21"/>
        <v>40</v>
      </c>
      <c r="X85" s="304">
        <f t="shared" si="21"/>
        <v>40</v>
      </c>
      <c r="Y85" s="304">
        <f t="shared" si="21"/>
        <v>40</v>
      </c>
      <c r="Z85" s="304">
        <f t="shared" si="21"/>
        <v>40</v>
      </c>
      <c r="AA85" s="304">
        <f t="shared" si="21"/>
        <v>40</v>
      </c>
      <c r="AB85" s="304">
        <f t="shared" si="21"/>
        <v>0</v>
      </c>
      <c r="AC85" s="304">
        <f t="shared" si="21"/>
        <v>0</v>
      </c>
      <c r="AD85" s="304">
        <f t="shared" si="21"/>
        <v>0</v>
      </c>
      <c r="AE85" s="304">
        <f t="shared" ref="AE85" si="22">SUM(AE72:AE84)</f>
        <v>0</v>
      </c>
      <c r="AF85" s="304">
        <f t="shared" si="21"/>
        <v>0</v>
      </c>
      <c r="AG85" s="304">
        <f t="shared" ref="AG85:CN85" si="23">SUM(AG72:AG84)</f>
        <v>0</v>
      </c>
      <c r="AH85" s="304">
        <f t="shared" si="23"/>
        <v>0</v>
      </c>
      <c r="AI85" s="304">
        <f t="shared" ref="AI85:AJ85" si="24">SUM(AI72:AI84)</f>
        <v>0</v>
      </c>
      <c r="AJ85" s="304">
        <f t="shared" si="24"/>
        <v>0</v>
      </c>
      <c r="AK85" s="304">
        <f t="shared" si="23"/>
        <v>0</v>
      </c>
      <c r="AL85" s="304">
        <f t="shared" si="23"/>
        <v>0</v>
      </c>
      <c r="AM85" s="304">
        <f t="shared" ref="AM85:AP85" si="25">SUM(AM72:AM84)</f>
        <v>0</v>
      </c>
      <c r="AN85" s="304">
        <f t="shared" si="25"/>
        <v>0</v>
      </c>
      <c r="AO85" s="304">
        <f t="shared" si="25"/>
        <v>0</v>
      </c>
      <c r="AP85" s="304">
        <f t="shared" si="25"/>
        <v>0</v>
      </c>
      <c r="AQ85" s="304">
        <f t="shared" si="23"/>
        <v>0</v>
      </c>
      <c r="AR85" s="304">
        <f t="shared" si="23"/>
        <v>0</v>
      </c>
      <c r="AS85" s="304">
        <f t="shared" ref="AS85:AV85" si="26">SUM(AS72:AS84)</f>
        <v>0</v>
      </c>
      <c r="AT85" s="304">
        <f t="shared" si="26"/>
        <v>0</v>
      </c>
      <c r="AU85" s="304">
        <f t="shared" si="26"/>
        <v>0</v>
      </c>
      <c r="AV85" s="304">
        <f t="shared" si="26"/>
        <v>0</v>
      </c>
      <c r="AW85" s="304">
        <f t="shared" si="23"/>
        <v>0</v>
      </c>
      <c r="AX85" s="304">
        <f t="shared" si="23"/>
        <v>0</v>
      </c>
      <c r="AY85" s="304">
        <f t="shared" ref="AY85:BB85" si="27">SUM(AY72:AY84)</f>
        <v>0</v>
      </c>
      <c r="AZ85" s="304">
        <f t="shared" si="27"/>
        <v>0</v>
      </c>
      <c r="BA85" s="304">
        <f t="shared" si="27"/>
        <v>0</v>
      </c>
      <c r="BB85" s="304">
        <f t="shared" si="27"/>
        <v>0</v>
      </c>
      <c r="BC85" s="304">
        <f t="shared" si="23"/>
        <v>0</v>
      </c>
      <c r="BD85" s="304">
        <f t="shared" si="23"/>
        <v>0</v>
      </c>
      <c r="BE85" s="304">
        <f t="shared" ref="BE85:BH85" si="28">SUM(BE72:BE84)</f>
        <v>0</v>
      </c>
      <c r="BF85" s="304">
        <f t="shared" si="28"/>
        <v>0</v>
      </c>
      <c r="BG85" s="304">
        <f t="shared" si="28"/>
        <v>0</v>
      </c>
      <c r="BH85" s="304">
        <f t="shared" si="28"/>
        <v>0</v>
      </c>
      <c r="BI85" s="304">
        <f t="shared" si="23"/>
        <v>0</v>
      </c>
      <c r="BJ85" s="304">
        <f t="shared" si="23"/>
        <v>0</v>
      </c>
      <c r="BK85" s="304">
        <f t="shared" ref="BK85:BN85" si="29">SUM(BK72:BK84)</f>
        <v>0</v>
      </c>
      <c r="BL85" s="304">
        <f t="shared" si="29"/>
        <v>0</v>
      </c>
      <c r="BM85" s="304">
        <f t="shared" si="29"/>
        <v>0</v>
      </c>
      <c r="BN85" s="304">
        <f t="shared" si="29"/>
        <v>0</v>
      </c>
      <c r="BO85" s="304">
        <f t="shared" si="23"/>
        <v>0</v>
      </c>
      <c r="BP85" s="304">
        <f t="shared" si="23"/>
        <v>0</v>
      </c>
      <c r="BQ85" s="304">
        <f t="shared" ref="BQ85:BT85" si="30">SUM(BQ72:BQ84)</f>
        <v>0</v>
      </c>
      <c r="BR85" s="304">
        <f t="shared" si="30"/>
        <v>0</v>
      </c>
      <c r="BS85" s="304">
        <f t="shared" si="30"/>
        <v>0</v>
      </c>
      <c r="BT85" s="304">
        <f t="shared" si="30"/>
        <v>0</v>
      </c>
      <c r="BU85" s="304">
        <f t="shared" si="23"/>
        <v>0</v>
      </c>
      <c r="BV85" s="304">
        <f t="shared" si="23"/>
        <v>0</v>
      </c>
      <c r="BW85" s="304">
        <f t="shared" ref="BW85:BZ85" si="31">SUM(BW72:BW84)</f>
        <v>0</v>
      </c>
      <c r="BX85" s="304">
        <f t="shared" si="31"/>
        <v>0</v>
      </c>
      <c r="BY85" s="304">
        <f t="shared" si="31"/>
        <v>0</v>
      </c>
      <c r="BZ85" s="304">
        <f t="shared" si="31"/>
        <v>0</v>
      </c>
      <c r="CA85" s="304">
        <f t="shared" si="23"/>
        <v>0</v>
      </c>
      <c r="CB85" s="304">
        <f t="shared" si="23"/>
        <v>0</v>
      </c>
      <c r="CC85" s="304">
        <f t="shared" ref="CC85:CF85" si="32">SUM(CC72:CC84)</f>
        <v>0</v>
      </c>
      <c r="CD85" s="304">
        <f t="shared" si="32"/>
        <v>0</v>
      </c>
      <c r="CE85" s="304">
        <f t="shared" si="32"/>
        <v>0</v>
      </c>
      <c r="CF85" s="304">
        <f t="shared" si="32"/>
        <v>0</v>
      </c>
      <c r="CG85" s="304">
        <f t="shared" si="23"/>
        <v>0</v>
      </c>
      <c r="CH85" s="304">
        <f t="shared" si="23"/>
        <v>0</v>
      </c>
      <c r="CI85" s="304">
        <f t="shared" ref="CI85:CL85" si="33">SUM(CI72:CI84)</f>
        <v>0</v>
      </c>
      <c r="CJ85" s="304">
        <f t="shared" si="33"/>
        <v>0</v>
      </c>
      <c r="CK85" s="304">
        <f t="shared" si="33"/>
        <v>0</v>
      </c>
      <c r="CL85" s="304">
        <f t="shared" si="33"/>
        <v>0</v>
      </c>
      <c r="CM85" s="304">
        <f t="shared" si="23"/>
        <v>0</v>
      </c>
      <c r="CN85" s="304">
        <f t="shared" si="23"/>
        <v>0</v>
      </c>
      <c r="CO85" s="304">
        <f t="shared" ref="CO85:DC85" si="34">SUM(CO72:CO84)</f>
        <v>0</v>
      </c>
      <c r="CP85" s="304">
        <f t="shared" si="34"/>
        <v>0</v>
      </c>
      <c r="CQ85" s="304">
        <f t="shared" si="34"/>
        <v>0</v>
      </c>
      <c r="CR85" s="304">
        <f t="shared" si="34"/>
        <v>0</v>
      </c>
      <c r="CS85" s="304">
        <f t="shared" si="34"/>
        <v>0</v>
      </c>
      <c r="CT85" s="304">
        <f t="shared" si="34"/>
        <v>0</v>
      </c>
      <c r="CU85" s="304">
        <f t="shared" si="34"/>
        <v>0</v>
      </c>
      <c r="CV85" s="304">
        <f t="shared" si="34"/>
        <v>0</v>
      </c>
      <c r="CW85" s="304">
        <f t="shared" si="34"/>
        <v>0</v>
      </c>
      <c r="CX85" s="304">
        <f t="shared" si="34"/>
        <v>0</v>
      </c>
      <c r="CY85" s="304">
        <f t="shared" si="34"/>
        <v>0</v>
      </c>
      <c r="CZ85" s="304">
        <f t="shared" si="34"/>
        <v>0</v>
      </c>
      <c r="DA85" s="304">
        <f t="shared" si="34"/>
        <v>0</v>
      </c>
      <c r="DB85" s="304">
        <f t="shared" si="34"/>
        <v>0</v>
      </c>
      <c r="DC85" s="304">
        <f t="shared" si="34"/>
        <v>0</v>
      </c>
      <c r="DD85" s="291"/>
    </row>
    <row r="86" spans="1:108" s="124" customFormat="1">
      <c r="A86" s="96">
        <v>2056</v>
      </c>
      <c r="B86" s="96"/>
      <c r="C86" s="96"/>
      <c r="D86" s="298" t="s">
        <v>1391</v>
      </c>
      <c r="E86" s="97" t="s">
        <v>1391</v>
      </c>
      <c r="F86" s="97"/>
      <c r="G86" s="96"/>
      <c r="H86" s="294"/>
      <c r="I86" s="294"/>
      <c r="J86" s="294"/>
      <c r="K86" s="294"/>
      <c r="L86" s="294"/>
      <c r="M86" s="294"/>
      <c r="N86" s="294"/>
      <c r="O86" s="294"/>
      <c r="P86" s="294"/>
      <c r="Q86" s="294"/>
      <c r="R86" s="294"/>
      <c r="S86" s="294"/>
      <c r="T86" s="294"/>
      <c r="U86" s="294"/>
      <c r="V86" s="294"/>
      <c r="W86" s="294"/>
      <c r="X86" s="294"/>
      <c r="Y86" s="294"/>
      <c r="Z86" s="294"/>
      <c r="AA86" s="294"/>
      <c r="AB86" s="294"/>
      <c r="AC86" s="294"/>
      <c r="AD86" s="294"/>
      <c r="AE86" s="294"/>
      <c r="AF86" s="294"/>
      <c r="AG86" s="294"/>
      <c r="AH86" s="294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  <c r="BD86" s="294"/>
      <c r="BE86" s="294"/>
      <c r="BF86" s="294"/>
      <c r="BG86" s="294"/>
      <c r="BH86" s="294"/>
      <c r="BI86" s="294"/>
      <c r="BJ86" s="294"/>
      <c r="BK86" s="294"/>
      <c r="BL86" s="294"/>
      <c r="BM86" s="294"/>
      <c r="BN86" s="294"/>
      <c r="BO86" s="294"/>
      <c r="BP86" s="294"/>
      <c r="BQ86" s="294"/>
      <c r="BR86" s="294"/>
      <c r="BS86" s="294"/>
      <c r="BT86" s="294"/>
      <c r="BU86" s="294"/>
      <c r="BV86" s="294"/>
      <c r="BW86" s="294"/>
      <c r="BX86" s="294"/>
      <c r="BY86" s="294"/>
      <c r="BZ86" s="294"/>
      <c r="CA86" s="294"/>
      <c r="CB86" s="294"/>
      <c r="CC86" s="294"/>
      <c r="CD86" s="294"/>
      <c r="CE86" s="294"/>
      <c r="CF86" s="294"/>
      <c r="CG86" s="294"/>
      <c r="CH86" s="294"/>
      <c r="CI86" s="294"/>
      <c r="CJ86" s="294"/>
      <c r="CK86" s="294"/>
      <c r="CL86" s="294"/>
      <c r="CM86" s="294"/>
      <c r="CN86" s="294"/>
      <c r="CO86" s="294"/>
      <c r="CP86" s="294"/>
      <c r="CQ86" s="294"/>
      <c r="CR86" s="294"/>
      <c r="CS86" s="294"/>
      <c r="CT86" s="294"/>
      <c r="CU86" s="294"/>
      <c r="CV86" s="294"/>
      <c r="CW86" s="294"/>
      <c r="CX86" s="294"/>
      <c r="CY86" s="294"/>
      <c r="CZ86" s="294"/>
      <c r="DA86" s="294"/>
      <c r="DB86" s="294"/>
      <c r="DC86" s="294"/>
      <c r="DD86" s="292"/>
    </row>
    <row r="87" spans="1:108" s="124" customFormat="1">
      <c r="A87" s="96">
        <v>2057</v>
      </c>
      <c r="B87" s="96"/>
      <c r="C87" s="96"/>
      <c r="D87" s="282" t="s">
        <v>1391</v>
      </c>
      <c r="E87" s="98" t="s">
        <v>1391</v>
      </c>
      <c r="F87" s="98"/>
      <c r="G87" s="96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294"/>
      <c r="AC87" s="294"/>
      <c r="AD87" s="294"/>
      <c r="AE87" s="294"/>
      <c r="AF87" s="294"/>
      <c r="AG87" s="294"/>
      <c r="AH87" s="294"/>
      <c r="AI87" s="294"/>
      <c r="AJ87" s="294"/>
      <c r="AK87" s="294"/>
      <c r="AL87" s="294"/>
      <c r="AM87" s="294"/>
      <c r="AN87" s="294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  <c r="BD87" s="294"/>
      <c r="BE87" s="294"/>
      <c r="BF87" s="294"/>
      <c r="BG87" s="294"/>
      <c r="BH87" s="294"/>
      <c r="BI87" s="294"/>
      <c r="BJ87" s="294"/>
      <c r="BK87" s="294"/>
      <c r="BL87" s="294"/>
      <c r="BM87" s="294"/>
      <c r="BN87" s="294"/>
      <c r="BO87" s="294"/>
      <c r="BP87" s="294"/>
      <c r="BQ87" s="294"/>
      <c r="BR87" s="294"/>
      <c r="BS87" s="294"/>
      <c r="BT87" s="294"/>
      <c r="BU87" s="294"/>
      <c r="BV87" s="294"/>
      <c r="BW87" s="294"/>
      <c r="BX87" s="294"/>
      <c r="BY87" s="294"/>
      <c r="BZ87" s="294"/>
      <c r="CA87" s="294"/>
      <c r="CB87" s="294"/>
      <c r="CC87" s="294"/>
      <c r="CD87" s="294"/>
      <c r="CE87" s="294"/>
      <c r="CF87" s="294"/>
      <c r="CG87" s="294"/>
      <c r="CH87" s="294"/>
      <c r="CI87" s="294"/>
      <c r="CJ87" s="294"/>
      <c r="CK87" s="294"/>
      <c r="CL87" s="294"/>
      <c r="CM87" s="294"/>
      <c r="CN87" s="294"/>
      <c r="CO87" s="294"/>
      <c r="CP87" s="294"/>
      <c r="CQ87" s="294"/>
      <c r="CR87" s="294"/>
      <c r="CS87" s="294"/>
      <c r="CT87" s="294"/>
      <c r="CU87" s="294"/>
      <c r="CV87" s="294"/>
      <c r="CW87" s="294"/>
      <c r="CX87" s="294"/>
      <c r="CY87" s="294"/>
      <c r="CZ87" s="294"/>
      <c r="DA87" s="294"/>
      <c r="DB87" s="294"/>
      <c r="DC87" s="294"/>
      <c r="DD87" s="292"/>
    </row>
    <row r="88" spans="1:108" s="124" customFormat="1">
      <c r="A88" s="96">
        <v>2058</v>
      </c>
      <c r="B88" s="96"/>
      <c r="C88" s="96"/>
      <c r="D88" s="282" t="s">
        <v>1391</v>
      </c>
      <c r="E88" s="98" t="s">
        <v>1391</v>
      </c>
      <c r="F88" s="98"/>
      <c r="G88" s="96"/>
      <c r="H88" s="294"/>
      <c r="I88" s="294"/>
      <c r="J88" s="294"/>
      <c r="K88" s="294"/>
      <c r="L88" s="294"/>
      <c r="M88" s="294"/>
      <c r="N88" s="294"/>
      <c r="O88" s="294"/>
      <c r="P88" s="294"/>
      <c r="Q88" s="294"/>
      <c r="R88" s="294"/>
      <c r="S88" s="294"/>
      <c r="T88" s="294"/>
      <c r="U88" s="294"/>
      <c r="V88" s="294"/>
      <c r="W88" s="294"/>
      <c r="X88" s="294"/>
      <c r="Y88" s="294"/>
      <c r="Z88" s="294"/>
      <c r="AA88" s="294"/>
      <c r="AB88" s="294"/>
      <c r="AC88" s="294"/>
      <c r="AD88" s="294"/>
      <c r="AE88" s="294"/>
      <c r="AF88" s="294"/>
      <c r="AG88" s="294"/>
      <c r="AH88" s="294"/>
      <c r="AI88" s="294"/>
      <c r="AJ88" s="294"/>
      <c r="AK88" s="294"/>
      <c r="AL88" s="294"/>
      <c r="AM88" s="294"/>
      <c r="AN88" s="294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  <c r="BD88" s="294"/>
      <c r="BE88" s="294"/>
      <c r="BF88" s="294"/>
      <c r="BG88" s="294"/>
      <c r="BH88" s="294"/>
      <c r="BI88" s="294"/>
      <c r="BJ88" s="294"/>
      <c r="BK88" s="294"/>
      <c r="BL88" s="294"/>
      <c r="BM88" s="294"/>
      <c r="BN88" s="294"/>
      <c r="BO88" s="294"/>
      <c r="BP88" s="294"/>
      <c r="BQ88" s="294"/>
      <c r="BR88" s="294"/>
      <c r="BS88" s="294"/>
      <c r="BT88" s="294"/>
      <c r="BU88" s="294"/>
      <c r="BV88" s="294"/>
      <c r="BW88" s="294"/>
      <c r="BX88" s="294"/>
      <c r="BY88" s="294"/>
      <c r="BZ88" s="294"/>
      <c r="CA88" s="294"/>
      <c r="CB88" s="294"/>
      <c r="CC88" s="294"/>
      <c r="CD88" s="294"/>
      <c r="CE88" s="294"/>
      <c r="CF88" s="294"/>
      <c r="CG88" s="294"/>
      <c r="CH88" s="294"/>
      <c r="CI88" s="294"/>
      <c r="CJ88" s="294"/>
      <c r="CK88" s="294"/>
      <c r="CL88" s="294"/>
      <c r="CM88" s="294"/>
      <c r="CN88" s="294"/>
      <c r="CO88" s="294"/>
      <c r="CP88" s="294"/>
      <c r="CQ88" s="294"/>
      <c r="CR88" s="294"/>
      <c r="CS88" s="294"/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2"/>
    </row>
    <row r="89" spans="1:108" s="124" customFormat="1">
      <c r="A89" s="96">
        <v>2059</v>
      </c>
      <c r="B89" s="96"/>
      <c r="C89" s="96"/>
      <c r="D89" s="282" t="s">
        <v>1391</v>
      </c>
      <c r="E89" s="98" t="s">
        <v>1391</v>
      </c>
      <c r="F89" s="98"/>
      <c r="G89" s="96"/>
      <c r="H89" s="294"/>
      <c r="I89" s="294"/>
      <c r="J89" s="294"/>
      <c r="K89" s="294"/>
      <c r="L89" s="294"/>
      <c r="M89" s="294"/>
      <c r="N89" s="294"/>
      <c r="O89" s="294"/>
      <c r="P89" s="294"/>
      <c r="Q89" s="294"/>
      <c r="R89" s="294"/>
      <c r="S89" s="294"/>
      <c r="T89" s="294"/>
      <c r="U89" s="294"/>
      <c r="V89" s="294"/>
      <c r="W89" s="294"/>
      <c r="X89" s="294"/>
      <c r="Y89" s="294"/>
      <c r="Z89" s="294"/>
      <c r="AA89" s="294"/>
      <c r="AB89" s="294"/>
      <c r="AC89" s="294"/>
      <c r="AD89" s="294"/>
      <c r="AE89" s="294"/>
      <c r="AF89" s="294"/>
      <c r="AG89" s="294"/>
      <c r="AH89" s="294"/>
      <c r="AI89" s="294"/>
      <c r="AJ89" s="294"/>
      <c r="AK89" s="294"/>
      <c r="AL89" s="294"/>
      <c r="AM89" s="294"/>
      <c r="AN89" s="294"/>
      <c r="AO89" s="294"/>
      <c r="AP89" s="294"/>
      <c r="AQ89" s="294"/>
      <c r="AR89" s="294"/>
      <c r="AS89" s="294"/>
      <c r="AT89" s="294"/>
      <c r="AU89" s="294"/>
      <c r="AV89" s="294"/>
      <c r="AW89" s="294"/>
      <c r="AX89" s="294"/>
      <c r="AY89" s="294"/>
      <c r="AZ89" s="294"/>
      <c r="BA89" s="294"/>
      <c r="BB89" s="294"/>
      <c r="BC89" s="294"/>
      <c r="BD89" s="294"/>
      <c r="BE89" s="294"/>
      <c r="BF89" s="294"/>
      <c r="BG89" s="294"/>
      <c r="BH89" s="294"/>
      <c r="BI89" s="294"/>
      <c r="BJ89" s="294"/>
      <c r="BK89" s="294"/>
      <c r="BL89" s="294"/>
      <c r="BM89" s="294"/>
      <c r="BN89" s="294"/>
      <c r="BO89" s="294"/>
      <c r="BP89" s="294"/>
      <c r="BQ89" s="294"/>
      <c r="BR89" s="294"/>
      <c r="BS89" s="294"/>
      <c r="BT89" s="294"/>
      <c r="BU89" s="294"/>
      <c r="BV89" s="294"/>
      <c r="BW89" s="294"/>
      <c r="BX89" s="294"/>
      <c r="BY89" s="294"/>
      <c r="BZ89" s="294"/>
      <c r="CA89" s="294"/>
      <c r="CB89" s="294"/>
      <c r="CC89" s="294"/>
      <c r="CD89" s="294"/>
      <c r="CE89" s="294"/>
      <c r="CF89" s="294"/>
      <c r="CG89" s="294"/>
      <c r="CH89" s="294"/>
      <c r="CI89" s="294"/>
      <c r="CJ89" s="294"/>
      <c r="CK89" s="294"/>
      <c r="CL89" s="294"/>
      <c r="CM89" s="294"/>
      <c r="CN89" s="294"/>
      <c r="CO89" s="294"/>
      <c r="CP89" s="294"/>
      <c r="CQ89" s="294"/>
      <c r="CR89" s="294"/>
      <c r="CS89" s="294"/>
      <c r="CT89" s="294"/>
      <c r="CU89" s="294"/>
      <c r="CV89" s="294"/>
      <c r="CW89" s="294"/>
      <c r="CX89" s="294"/>
      <c r="CY89" s="294"/>
      <c r="CZ89" s="294"/>
      <c r="DA89" s="294"/>
      <c r="DB89" s="294"/>
      <c r="DC89" s="294"/>
      <c r="DD89" s="292"/>
    </row>
    <row r="90" spans="1:108" s="124" customFormat="1">
      <c r="A90" s="99">
        <v>2060</v>
      </c>
      <c r="B90" s="99"/>
      <c r="C90" s="99"/>
      <c r="D90" s="299" t="s">
        <v>1391</v>
      </c>
      <c r="E90" s="100" t="s">
        <v>1391</v>
      </c>
      <c r="F90" s="100"/>
      <c r="G90" s="99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5"/>
      <c r="S90" s="295"/>
      <c r="T90" s="295"/>
      <c r="U90" s="295"/>
      <c r="V90" s="295"/>
      <c r="W90" s="295"/>
      <c r="X90" s="295"/>
      <c r="Y90" s="295"/>
      <c r="Z90" s="295"/>
      <c r="AA90" s="295"/>
      <c r="AB90" s="295"/>
      <c r="AC90" s="295"/>
      <c r="AD90" s="295"/>
      <c r="AE90" s="295"/>
      <c r="AF90" s="295"/>
      <c r="AG90" s="295"/>
      <c r="AH90" s="295"/>
      <c r="AI90" s="295"/>
      <c r="AJ90" s="295"/>
      <c r="AK90" s="295"/>
      <c r="AL90" s="295"/>
      <c r="AM90" s="295"/>
      <c r="AN90" s="295"/>
      <c r="AO90" s="295"/>
      <c r="AP90" s="295"/>
      <c r="AQ90" s="295"/>
      <c r="AR90" s="295"/>
      <c r="AS90" s="295"/>
      <c r="AT90" s="295"/>
      <c r="AU90" s="295"/>
      <c r="AV90" s="295"/>
      <c r="AW90" s="295"/>
      <c r="AX90" s="295"/>
      <c r="AY90" s="295"/>
      <c r="AZ90" s="295"/>
      <c r="BA90" s="295"/>
      <c r="BB90" s="295"/>
      <c r="BC90" s="295"/>
      <c r="BD90" s="295"/>
      <c r="BE90" s="295"/>
      <c r="BF90" s="295"/>
      <c r="BG90" s="295"/>
      <c r="BH90" s="295"/>
      <c r="BI90" s="295"/>
      <c r="BJ90" s="295"/>
      <c r="BK90" s="295"/>
      <c r="BL90" s="295"/>
      <c r="BM90" s="295"/>
      <c r="BN90" s="295"/>
      <c r="BO90" s="295"/>
      <c r="BP90" s="295"/>
      <c r="BQ90" s="295"/>
      <c r="BR90" s="295"/>
      <c r="BS90" s="295"/>
      <c r="BT90" s="295"/>
      <c r="BU90" s="295"/>
      <c r="BV90" s="295"/>
      <c r="BW90" s="295"/>
      <c r="BX90" s="295"/>
      <c r="BY90" s="295"/>
      <c r="BZ90" s="295"/>
      <c r="CA90" s="295"/>
      <c r="CB90" s="295"/>
      <c r="CC90" s="295"/>
      <c r="CD90" s="295"/>
      <c r="CE90" s="295"/>
      <c r="CF90" s="295"/>
      <c r="CG90" s="295"/>
      <c r="CH90" s="295"/>
      <c r="CI90" s="295"/>
      <c r="CJ90" s="295"/>
      <c r="CK90" s="295"/>
      <c r="CL90" s="295"/>
      <c r="CM90" s="295"/>
      <c r="CN90" s="295"/>
      <c r="CO90" s="295"/>
      <c r="CP90" s="295"/>
      <c r="CQ90" s="295"/>
      <c r="CR90" s="295"/>
      <c r="CS90" s="295"/>
      <c r="CT90" s="295"/>
      <c r="CU90" s="295"/>
      <c r="CV90" s="295"/>
      <c r="CW90" s="295"/>
      <c r="CX90" s="295"/>
      <c r="CY90" s="295"/>
      <c r="CZ90" s="295"/>
      <c r="DA90" s="295"/>
      <c r="DB90" s="295"/>
      <c r="DC90" s="295"/>
      <c r="DD90" s="293"/>
    </row>
    <row r="91" spans="1:108" s="124" customFormat="1">
      <c r="A91" s="90">
        <v>2061</v>
      </c>
      <c r="B91" s="90"/>
      <c r="C91" s="90"/>
      <c r="D91" s="305" t="s">
        <v>955</v>
      </c>
      <c r="E91" s="306" t="s">
        <v>955</v>
      </c>
      <c r="F91" s="306"/>
      <c r="G91" s="307"/>
      <c r="H91" s="308">
        <v>4</v>
      </c>
      <c r="I91" s="308">
        <v>4</v>
      </c>
      <c r="J91" s="308">
        <v>4</v>
      </c>
      <c r="K91" s="308">
        <v>4</v>
      </c>
      <c r="L91" s="308">
        <v>4</v>
      </c>
      <c r="M91" s="308">
        <v>4</v>
      </c>
      <c r="N91" s="308">
        <v>4</v>
      </c>
      <c r="O91" s="308">
        <v>4</v>
      </c>
      <c r="P91" s="308">
        <v>4</v>
      </c>
      <c r="Q91" s="308">
        <v>4</v>
      </c>
      <c r="R91" s="308">
        <v>4</v>
      </c>
      <c r="S91" s="308">
        <v>4</v>
      </c>
      <c r="T91" s="308">
        <v>4</v>
      </c>
      <c r="U91" s="308">
        <v>4</v>
      </c>
      <c r="V91" s="308">
        <v>4</v>
      </c>
      <c r="W91" s="308">
        <v>4</v>
      </c>
      <c r="X91" s="308">
        <v>4</v>
      </c>
      <c r="Y91" s="308">
        <v>4</v>
      </c>
      <c r="Z91" s="308">
        <v>4</v>
      </c>
      <c r="AA91" s="308">
        <v>4</v>
      </c>
      <c r="AB91" s="308">
        <v>4</v>
      </c>
      <c r="AC91" s="308">
        <v>4</v>
      </c>
      <c r="AD91" s="308">
        <v>4</v>
      </c>
      <c r="AE91" s="308">
        <v>4</v>
      </c>
      <c r="AF91" s="308">
        <v>4</v>
      </c>
      <c r="AG91" s="308">
        <v>4</v>
      </c>
      <c r="AH91" s="308">
        <v>4</v>
      </c>
      <c r="AI91" s="308">
        <v>4</v>
      </c>
      <c r="AJ91" s="308">
        <v>4</v>
      </c>
      <c r="AK91" s="308">
        <v>4</v>
      </c>
      <c r="AL91" s="308">
        <v>4</v>
      </c>
      <c r="AM91" s="308">
        <v>4</v>
      </c>
      <c r="AN91" s="308">
        <v>4</v>
      </c>
      <c r="AO91" s="308">
        <v>4</v>
      </c>
      <c r="AP91" s="308">
        <v>4</v>
      </c>
      <c r="AQ91" s="308">
        <v>4</v>
      </c>
      <c r="AR91" s="308">
        <v>4</v>
      </c>
      <c r="AS91" s="308">
        <v>4</v>
      </c>
      <c r="AT91" s="308">
        <v>4</v>
      </c>
      <c r="AU91" s="308">
        <v>4</v>
      </c>
      <c r="AV91" s="308">
        <v>4</v>
      </c>
      <c r="AW91" s="308">
        <v>4</v>
      </c>
      <c r="AX91" s="308">
        <v>4</v>
      </c>
      <c r="AY91" s="308">
        <v>4</v>
      </c>
      <c r="AZ91" s="308">
        <v>4</v>
      </c>
      <c r="BA91" s="308">
        <v>4</v>
      </c>
      <c r="BB91" s="308">
        <v>4</v>
      </c>
      <c r="BC91" s="308">
        <v>4</v>
      </c>
      <c r="BD91" s="308">
        <v>4</v>
      </c>
      <c r="BE91" s="308">
        <v>4</v>
      </c>
      <c r="BF91" s="308">
        <v>4</v>
      </c>
      <c r="BG91" s="308">
        <v>4</v>
      </c>
      <c r="BH91" s="308">
        <v>4</v>
      </c>
      <c r="BI91" s="308">
        <v>4</v>
      </c>
      <c r="BJ91" s="308">
        <v>4</v>
      </c>
      <c r="BK91" s="308">
        <v>4</v>
      </c>
      <c r="BL91" s="308">
        <v>4</v>
      </c>
      <c r="BM91" s="308">
        <v>4</v>
      </c>
      <c r="BN91" s="308">
        <v>4</v>
      </c>
      <c r="BO91" s="308">
        <v>4</v>
      </c>
      <c r="BP91" s="308">
        <v>4</v>
      </c>
      <c r="BQ91" s="308">
        <v>4</v>
      </c>
      <c r="BR91" s="308">
        <v>4</v>
      </c>
      <c r="BS91" s="308">
        <v>4</v>
      </c>
      <c r="BT91" s="308">
        <v>4</v>
      </c>
      <c r="BU91" s="308">
        <v>4</v>
      </c>
      <c r="BV91" s="308">
        <v>4</v>
      </c>
      <c r="BW91" s="308">
        <v>4</v>
      </c>
      <c r="BX91" s="308">
        <v>4</v>
      </c>
      <c r="BY91" s="308">
        <v>4</v>
      </c>
      <c r="BZ91" s="308">
        <v>4</v>
      </c>
      <c r="CA91" s="308">
        <v>4</v>
      </c>
      <c r="CB91" s="308">
        <v>4</v>
      </c>
      <c r="CC91" s="308">
        <v>4</v>
      </c>
      <c r="CD91" s="308">
        <v>4</v>
      </c>
      <c r="CE91" s="308">
        <v>4</v>
      </c>
      <c r="CF91" s="308">
        <v>4</v>
      </c>
      <c r="CG91" s="308">
        <v>4</v>
      </c>
      <c r="CH91" s="308">
        <v>4</v>
      </c>
      <c r="CI91" s="308">
        <v>4</v>
      </c>
      <c r="CJ91" s="308">
        <v>4</v>
      </c>
      <c r="CK91" s="308">
        <v>4</v>
      </c>
      <c r="CL91" s="308">
        <v>4</v>
      </c>
      <c r="CM91" s="308">
        <v>4</v>
      </c>
      <c r="CN91" s="308">
        <v>4</v>
      </c>
      <c r="CO91" s="308">
        <v>4</v>
      </c>
      <c r="CP91" s="308">
        <v>4</v>
      </c>
      <c r="CQ91" s="308">
        <v>4</v>
      </c>
      <c r="CR91" s="308">
        <v>4</v>
      </c>
      <c r="CS91" s="308">
        <v>4</v>
      </c>
      <c r="CT91" s="308">
        <v>4</v>
      </c>
      <c r="CU91" s="308">
        <v>4</v>
      </c>
      <c r="CV91" s="308">
        <v>4</v>
      </c>
      <c r="CW91" s="308">
        <v>4</v>
      </c>
      <c r="CX91" s="308">
        <v>4</v>
      </c>
      <c r="CY91" s="308">
        <v>4</v>
      </c>
      <c r="CZ91" s="308">
        <v>4</v>
      </c>
      <c r="DA91" s="308">
        <v>4</v>
      </c>
      <c r="DB91" s="308">
        <v>4</v>
      </c>
      <c r="DC91" s="308">
        <v>4</v>
      </c>
      <c r="DD91" s="309"/>
    </row>
    <row r="92" spans="1:108" s="124" customFormat="1">
      <c r="A92" s="92">
        <v>2062</v>
      </c>
      <c r="B92" s="92"/>
      <c r="C92" s="92"/>
      <c r="D92" s="296" t="s">
        <v>1139</v>
      </c>
      <c r="E92" s="91" t="s">
        <v>1139</v>
      </c>
      <c r="F92" s="91"/>
      <c r="G92" s="93"/>
      <c r="H92" s="303">
        <f>COUNTIFS(BD_ini!$D$31:'BD_ini'!$D$230,H91,BD_ini!H$31:H$230,$E92)</f>
        <v>1</v>
      </c>
      <c r="I92" s="303">
        <f>COUNTIFS(BD_ini!$D$31:'BD_ini'!$D$230,I91,BD_ini!I$31:I$230,$E92)</f>
        <v>0</v>
      </c>
      <c r="J92" s="303">
        <f>COUNTIFS(BD_ini!$D$31:'BD_ini'!$D$230,J91,BD_ini!J$31:J$230,$E92)</f>
        <v>0</v>
      </c>
      <c r="K92" s="303">
        <f>COUNTIFS(BD_ini!$D$31:'BD_ini'!$D$230,K91,BD_ini!K$31:K$230,$E92)</f>
        <v>1</v>
      </c>
      <c r="L92" s="303">
        <f>COUNTIFS(BD_ini!$D$31:'BD_ini'!$D$230,L91,BD_ini!L$31:L$230,$E92)</f>
        <v>0</v>
      </c>
      <c r="M92" s="303">
        <f>COUNTIFS(BD_ini!$D$31:'BD_ini'!$D$230,M91,BD_ini!M$31:M$230,$E92)</f>
        <v>4</v>
      </c>
      <c r="N92" s="303">
        <f>COUNTIFS(BD_ini!$D$31:'BD_ini'!$D$230,N91,BD_ini!N$31:N$230,$E92)</f>
        <v>0</v>
      </c>
      <c r="O92" s="303">
        <f>COUNTIFS(BD_ini!$D$31:'BD_ini'!$D$230,O91,BD_ini!O$31:O$230,$E92)</f>
        <v>0</v>
      </c>
      <c r="P92" s="303">
        <f>COUNTIFS(BD_ini!$D$31:'BD_ini'!$D$230,P91,BD_ini!P$31:P$230,$E92)</f>
        <v>4</v>
      </c>
      <c r="Q92" s="303">
        <f>COUNTIFS(BD_ini!$D$31:'BD_ini'!$D$230,Q91,BD_ini!Q$31:Q$230,$E92)</f>
        <v>0</v>
      </c>
      <c r="R92" s="303">
        <f>COUNTIFS(BD_ini!$D$31:'BD_ini'!$D$230,R91,BD_ini!R$31:R$230,$E92)</f>
        <v>0</v>
      </c>
      <c r="S92" s="303">
        <f>COUNTIFS(BD_ini!$D$31:'BD_ini'!$D$230,S91,BD_ini!S$31:S$230,$E92)</f>
        <v>3</v>
      </c>
      <c r="T92" s="303">
        <f>COUNTIFS(BD_ini!$D$31:'BD_ini'!$D$230,T91,BD_ini!T$31:T$230,$E92)</f>
        <v>0</v>
      </c>
      <c r="U92" s="303">
        <f>COUNTIFS(BD_ini!$D$31:'BD_ini'!$D$230,U91,BD_ini!U$31:U$230,$E92)</f>
        <v>1</v>
      </c>
      <c r="V92" s="303">
        <f>COUNTIFS(BD_ini!$D$31:'BD_ini'!$D$230,V91,BD_ini!V$31:V$230,$E92)</f>
        <v>9</v>
      </c>
      <c r="W92" s="303">
        <f>COUNTIFS(BD_ini!$D$31:'BD_ini'!$D$230,W91,BD_ini!W$31:W$230,$E92)</f>
        <v>12</v>
      </c>
      <c r="X92" s="303">
        <f>COUNTIFS(BD_ini!$D$31:'BD_ini'!$D$230,X91,BD_ini!X$31:X$230,$E92)</f>
        <v>26</v>
      </c>
      <c r="Y92" s="303">
        <f>COUNTIFS(BD_ini!$D$31:'BD_ini'!$D$230,Y91,BD_ini!Y$31:Y$230,$E92)</f>
        <v>9</v>
      </c>
      <c r="Z92" s="303">
        <f>COUNTIFS(BD_ini!$D$31:'BD_ini'!$D$230,Z91,BD_ini!Z$31:Z$230,$E92)</f>
        <v>12</v>
      </c>
      <c r="AA92" s="303">
        <f>COUNTIFS(BD_ini!$D$31:'BD_ini'!$D$230,AA91,BD_ini!AA$31:AA$230,$E92)</f>
        <v>26</v>
      </c>
      <c r="AB92" s="303">
        <f>COUNTIFS(BD_ini!$D$31:'BD_ini'!$D$230,AB91,BD_ini!AB$31:AB$230,$E92)</f>
        <v>0</v>
      </c>
      <c r="AC92" s="303">
        <f>COUNTIFS(BD_ini!$D$31:'BD_ini'!$D$230,AC91,BD_ini!AC$31:AC$230,$E92)</f>
        <v>0</v>
      </c>
      <c r="AD92" s="303">
        <f>COUNTIFS(BD_ini!$D$31:'BD_ini'!$D$230,AD91,BD_ini!AD$31:AD$230,$E92)</f>
        <v>0</v>
      </c>
      <c r="AE92" s="303">
        <f>COUNTIFS(BD_ini!$D$31:'BD_ini'!$D$230,AE91,BD_ini!AE$31:AE$230,$E92)</f>
        <v>0</v>
      </c>
      <c r="AF92" s="303">
        <f>COUNTIFS(BD_ini!$D$31:'BD_ini'!$D$230,AF91,BD_ini!AF$31:AF$230,$E92)</f>
        <v>0</v>
      </c>
      <c r="AG92" s="303">
        <f>COUNTIFS(BD_ini!$D$31:'BD_ini'!$D$230,AG91,BD_ini!AG$31:AG$230,$E92)</f>
        <v>0</v>
      </c>
      <c r="AH92" s="303">
        <f>COUNTIFS(BD_ini!$D$31:'BD_ini'!$D$230,AH91,BD_ini!AH$31:AH$230,$E92)</f>
        <v>0</v>
      </c>
      <c r="AI92" s="303">
        <f>COUNTIFS(BD_ini!$D$31:'BD_ini'!$D$230,AI91,BD_ini!AI$31:AI$230,$E92)</f>
        <v>0</v>
      </c>
      <c r="AJ92" s="303">
        <f>COUNTIFS(BD_ini!$D$31:'BD_ini'!$D$230,AJ91,BD_ini!AJ$31:AJ$230,$E92)</f>
        <v>0</v>
      </c>
      <c r="AK92" s="303">
        <f>COUNTIFS(BD_ini!$D$31:'BD_ini'!$D$230,AK91,BD_ini!AK$31:AK$230,$E92)</f>
        <v>0</v>
      </c>
      <c r="AL92" s="303">
        <f>COUNTIFS(BD_ini!$D$31:'BD_ini'!$D$230,AL91,BD_ini!AL$31:AL$230,$E92)</f>
        <v>0</v>
      </c>
      <c r="AM92" s="303">
        <f>COUNTIFS(BD_ini!$D$31:'BD_ini'!$D$230,AM91,BD_ini!AM$31:AM$230,$E92)</f>
        <v>0</v>
      </c>
      <c r="AN92" s="303">
        <f>COUNTIFS(BD_ini!$D$31:'BD_ini'!$D$230,AN91,BD_ini!AN$31:AN$230,$E92)</f>
        <v>0</v>
      </c>
      <c r="AO92" s="303">
        <f>COUNTIFS(BD_ini!$D$31:'BD_ini'!$D$230,AO91,BD_ini!AO$31:AO$230,$E92)</f>
        <v>0</v>
      </c>
      <c r="AP92" s="303">
        <f>COUNTIFS(BD_ini!$D$31:'BD_ini'!$D$230,AP91,BD_ini!AP$31:AP$230,$E92)</f>
        <v>0</v>
      </c>
      <c r="AQ92" s="303">
        <f>COUNTIFS(BD_ini!$D$31:'BD_ini'!$D$230,AQ91,BD_ini!AQ$31:AQ$230,$E92)</f>
        <v>0</v>
      </c>
      <c r="AR92" s="303">
        <f>COUNTIFS(BD_ini!$D$31:'BD_ini'!$D$230,AR91,BD_ini!AR$31:AR$230,$E92)</f>
        <v>0</v>
      </c>
      <c r="AS92" s="303">
        <f>COUNTIFS(BD_ini!$D$31:'BD_ini'!$D$230,AS91,BD_ini!AS$31:AS$230,$E92)</f>
        <v>0</v>
      </c>
      <c r="AT92" s="303">
        <f>COUNTIFS(BD_ini!$D$31:'BD_ini'!$D$230,AT91,BD_ini!AT$31:AT$230,$E92)</f>
        <v>0</v>
      </c>
      <c r="AU92" s="303">
        <f>COUNTIFS(BD_ini!$D$31:'BD_ini'!$D$230,AU91,BD_ini!AU$31:AU$230,$E92)</f>
        <v>0</v>
      </c>
      <c r="AV92" s="303">
        <f>COUNTIFS(BD_ini!$D$31:'BD_ini'!$D$230,AV91,BD_ini!AV$31:AV$230,$E92)</f>
        <v>0</v>
      </c>
      <c r="AW92" s="303">
        <f>COUNTIFS(BD_ini!$D$31:'BD_ini'!$D$230,AW91,BD_ini!AW$31:AW$230,$E92)</f>
        <v>0</v>
      </c>
      <c r="AX92" s="303">
        <f>COUNTIFS(BD_ini!$D$31:'BD_ini'!$D$230,AX91,BD_ini!AX$31:AX$230,$E92)</f>
        <v>0</v>
      </c>
      <c r="AY92" s="303">
        <f>COUNTIFS(BD_ini!$D$31:'BD_ini'!$D$230,AY91,BD_ini!AY$31:AY$230,$E92)</f>
        <v>0</v>
      </c>
      <c r="AZ92" s="303">
        <f>COUNTIFS(BD_ini!$D$31:'BD_ini'!$D$230,AZ91,BD_ini!AZ$31:AZ$230,$E92)</f>
        <v>0</v>
      </c>
      <c r="BA92" s="303">
        <f>COUNTIFS(BD_ini!$D$31:'BD_ini'!$D$230,BA91,BD_ini!BA$31:BA$230,$E92)</f>
        <v>0</v>
      </c>
      <c r="BB92" s="303">
        <f>COUNTIFS(BD_ini!$D$31:'BD_ini'!$D$230,BB91,BD_ini!BB$31:BB$230,$E92)</f>
        <v>0</v>
      </c>
      <c r="BC92" s="303">
        <f>COUNTIFS(BD_ini!$D$31:'BD_ini'!$D$230,BC91,BD_ini!BC$31:BC$230,$E92)</f>
        <v>0</v>
      </c>
      <c r="BD92" s="303">
        <f>COUNTIFS(BD_ini!$D$31:'BD_ini'!$D$230,BD91,BD_ini!BD$31:BD$230,$E92)</f>
        <v>0</v>
      </c>
      <c r="BE92" s="303">
        <f>COUNTIFS(BD_ini!$D$31:'BD_ini'!$D$230,BE91,BD_ini!BE$31:BE$230,$E92)</f>
        <v>0</v>
      </c>
      <c r="BF92" s="303">
        <f>COUNTIFS(BD_ini!$D$31:'BD_ini'!$D$230,BF91,BD_ini!BF$31:BF$230,$E92)</f>
        <v>0</v>
      </c>
      <c r="BG92" s="303">
        <f>COUNTIFS(BD_ini!$D$31:'BD_ini'!$D$230,BG91,BD_ini!BG$31:BG$230,$E92)</f>
        <v>0</v>
      </c>
      <c r="BH92" s="303">
        <f>COUNTIFS(BD_ini!$D$31:'BD_ini'!$D$230,BH91,BD_ini!BH$31:BH$230,$E92)</f>
        <v>0</v>
      </c>
      <c r="BI92" s="303">
        <f>COUNTIFS(BD_ini!$D$31:'BD_ini'!$D$230,BI91,BD_ini!BI$31:BI$230,$E92)</f>
        <v>0</v>
      </c>
      <c r="BJ92" s="303">
        <f>COUNTIFS(BD_ini!$D$31:'BD_ini'!$D$230,BJ91,BD_ini!BJ$31:BJ$230,$E92)</f>
        <v>0</v>
      </c>
      <c r="BK92" s="303">
        <f>COUNTIFS(BD_ini!$D$31:'BD_ini'!$D$230,BK91,BD_ini!BK$31:BK$230,$E92)</f>
        <v>0</v>
      </c>
      <c r="BL92" s="303">
        <f>COUNTIFS(BD_ini!$D$31:'BD_ini'!$D$230,BL91,BD_ini!BL$31:BL$230,$E92)</f>
        <v>0</v>
      </c>
      <c r="BM92" s="303">
        <f>COUNTIFS(BD_ini!$D$31:'BD_ini'!$D$230,BM91,BD_ini!BM$31:BM$230,$E92)</f>
        <v>0</v>
      </c>
      <c r="BN92" s="303">
        <f>COUNTIFS(BD_ini!$D$31:'BD_ini'!$D$230,BN91,BD_ini!BN$31:BN$230,$E92)</f>
        <v>0</v>
      </c>
      <c r="BO92" s="303">
        <f>COUNTIFS(BD_ini!$D$31:'BD_ini'!$D$230,BO91,BD_ini!BO$31:BO$230,$E92)</f>
        <v>0</v>
      </c>
      <c r="BP92" s="303">
        <f>COUNTIFS(BD_ini!$D$31:'BD_ini'!$D$230,BP91,BD_ini!BP$31:BP$230,$E92)</f>
        <v>0</v>
      </c>
      <c r="BQ92" s="303">
        <f>COUNTIFS(BD_ini!$D$31:'BD_ini'!$D$230,BQ91,BD_ini!BQ$31:BQ$230,$E92)</f>
        <v>0</v>
      </c>
      <c r="BR92" s="303">
        <f>COUNTIFS(BD_ini!$D$31:'BD_ini'!$D$230,BR91,BD_ini!BR$31:BR$230,$E92)</f>
        <v>0</v>
      </c>
      <c r="BS92" s="303">
        <f>COUNTIFS(BD_ini!$D$31:'BD_ini'!$D$230,BS91,BD_ini!BS$31:BS$230,$E92)</f>
        <v>0</v>
      </c>
      <c r="BT92" s="303">
        <f>COUNTIFS(BD_ini!$D$31:'BD_ini'!$D$230,BT91,BD_ini!BT$31:BT$230,$E92)</f>
        <v>0</v>
      </c>
      <c r="BU92" s="303">
        <f>COUNTIFS(BD_ini!$D$31:'BD_ini'!$D$230,BU91,BD_ini!BU$31:BU$230,$E92)</f>
        <v>0</v>
      </c>
      <c r="BV92" s="303">
        <f>COUNTIFS(BD_ini!$D$31:'BD_ini'!$D$230,BV91,BD_ini!BV$31:BV$230,$E92)</f>
        <v>0</v>
      </c>
      <c r="BW92" s="303">
        <f>COUNTIFS(BD_ini!$D$31:'BD_ini'!$D$230,BW91,BD_ini!BW$31:BW$230,$E92)</f>
        <v>0</v>
      </c>
      <c r="BX92" s="303">
        <f>COUNTIFS(BD_ini!$D$31:'BD_ini'!$D$230,BX91,BD_ini!BX$31:BX$230,$E92)</f>
        <v>0</v>
      </c>
      <c r="BY92" s="303">
        <f>COUNTIFS(BD_ini!$D$31:'BD_ini'!$D$230,BY91,BD_ini!BY$31:BY$230,$E92)</f>
        <v>0</v>
      </c>
      <c r="BZ92" s="303">
        <f>COUNTIFS(BD_ini!$D$31:'BD_ini'!$D$230,BZ91,BD_ini!BZ$31:BZ$230,$E92)</f>
        <v>0</v>
      </c>
      <c r="CA92" s="303">
        <f>COUNTIFS(BD_ini!$D$31:'BD_ini'!$D$230,CA91,BD_ini!CA$31:CA$230,$E92)</f>
        <v>0</v>
      </c>
      <c r="CB92" s="303">
        <f>COUNTIFS(BD_ini!$D$31:'BD_ini'!$D$230,CB91,BD_ini!CB$31:CB$230,$E92)</f>
        <v>0</v>
      </c>
      <c r="CC92" s="303">
        <f>COUNTIFS(BD_ini!$D$31:'BD_ini'!$D$230,CC91,BD_ini!CC$31:CC$230,$E92)</f>
        <v>0</v>
      </c>
      <c r="CD92" s="303">
        <f>COUNTIFS(BD_ini!$D$31:'BD_ini'!$D$230,CD91,BD_ini!CD$31:CD$230,$E92)</f>
        <v>0</v>
      </c>
      <c r="CE92" s="303">
        <f>COUNTIFS(BD_ini!$D$31:'BD_ini'!$D$230,CE91,BD_ini!CE$31:CE$230,$E92)</f>
        <v>0</v>
      </c>
      <c r="CF92" s="303">
        <f>COUNTIFS(BD_ini!$D$31:'BD_ini'!$D$230,CF91,BD_ini!CF$31:CF$230,$E92)</f>
        <v>0</v>
      </c>
      <c r="CG92" s="303">
        <f>COUNTIFS(BD_ini!$D$31:'BD_ini'!$D$230,CG91,BD_ini!CG$31:CG$230,$E92)</f>
        <v>0</v>
      </c>
      <c r="CH92" s="303">
        <f>COUNTIFS(BD_ini!$D$31:'BD_ini'!$D$230,CH91,BD_ini!CH$31:CH$230,$E92)</f>
        <v>0</v>
      </c>
      <c r="CI92" s="303">
        <f>COUNTIFS(BD_ini!$D$31:'BD_ini'!$D$230,CI91,BD_ini!CI$31:CI$230,$E92)</f>
        <v>0</v>
      </c>
      <c r="CJ92" s="303">
        <f>COUNTIFS(BD_ini!$D$31:'BD_ini'!$D$230,CJ91,BD_ini!CJ$31:CJ$230,$E92)</f>
        <v>0</v>
      </c>
      <c r="CK92" s="303">
        <f>COUNTIFS(BD_ini!$D$31:'BD_ini'!$D$230,CK91,BD_ini!CK$31:CK$230,$E92)</f>
        <v>0</v>
      </c>
      <c r="CL92" s="303">
        <f>COUNTIFS(BD_ini!$D$31:'BD_ini'!$D$230,CL91,BD_ini!CL$31:CL$230,$E92)</f>
        <v>0</v>
      </c>
      <c r="CM92" s="303">
        <f>COUNTIFS(BD_ini!$D$31:'BD_ini'!$D$230,CM91,BD_ini!CM$31:CM$230,$E92)</f>
        <v>0</v>
      </c>
      <c r="CN92" s="303">
        <f>COUNTIFS(BD_ini!$D$31:'BD_ini'!$D$230,CN91,BD_ini!CN$31:CN$230,$E92)</f>
        <v>0</v>
      </c>
      <c r="CO92" s="303">
        <f>COUNTIFS(BD_ini!$D$31:'BD_ini'!$D$230,CO91,BD_ini!CO$31:CO$230,$E92)</f>
        <v>0</v>
      </c>
      <c r="CP92" s="303">
        <f>COUNTIFS(BD_ini!$D$31:'BD_ini'!$D$230,CP91,BD_ini!CP$31:CP$230,$E92)</f>
        <v>0</v>
      </c>
      <c r="CQ92" s="303">
        <f>COUNTIFS(BD_ini!$D$31:'BD_ini'!$D$230,CQ91,BD_ini!CQ$31:CQ$230,$E92)</f>
        <v>0</v>
      </c>
      <c r="CR92" s="303">
        <f>COUNTIFS(BD_ini!$D$31:'BD_ini'!$D$230,CR91,BD_ini!CR$31:CR$230,$E92)</f>
        <v>0</v>
      </c>
      <c r="CS92" s="303">
        <f>COUNTIFS(BD_ini!$D$31:'BD_ini'!$D$230,CS91,BD_ini!CS$31:CS$230,$E92)</f>
        <v>0</v>
      </c>
      <c r="CT92" s="303">
        <f>COUNTIFS(BD_ini!$D$31:'BD_ini'!$D$230,CT91,BD_ini!CT$31:CT$230,$E92)</f>
        <v>0</v>
      </c>
      <c r="CU92" s="303">
        <f>COUNTIFS(BD_ini!$D$31:'BD_ini'!$D$230,CU91,BD_ini!CU$31:CU$230,$E92)</f>
        <v>0</v>
      </c>
      <c r="CV92" s="303">
        <f>COUNTIFS(BD_ini!$D$31:'BD_ini'!$D$230,CV91,BD_ini!CV$31:CV$230,$E92)</f>
        <v>0</v>
      </c>
      <c r="CW92" s="303">
        <f>COUNTIFS(BD_ini!$D$31:'BD_ini'!$D$230,CW91,BD_ini!CW$31:CW$230,$E92)</f>
        <v>0</v>
      </c>
      <c r="CX92" s="303">
        <f>COUNTIFS(BD_ini!$D$31:'BD_ini'!$D$230,CX91,BD_ini!CX$31:CX$230,$E92)</f>
        <v>0</v>
      </c>
      <c r="CY92" s="303">
        <f>COUNTIFS(BD_ini!$D$31:'BD_ini'!$D$230,CY91,BD_ini!CY$31:CY$230,$E92)</f>
        <v>0</v>
      </c>
      <c r="CZ92" s="303">
        <f>COUNTIFS(BD_ini!$D$31:'BD_ini'!$D$230,CZ91,BD_ini!CZ$31:CZ$230,$E92)</f>
        <v>0</v>
      </c>
      <c r="DA92" s="303">
        <f>COUNTIFS(BD_ini!$D$31:'BD_ini'!$D$230,DA91,BD_ini!DA$31:DA$230,$E92)</f>
        <v>0</v>
      </c>
      <c r="DB92" s="303">
        <f>COUNTIFS(BD_ini!$D$31:'BD_ini'!$D$230,DB91,BD_ini!DB$31:DB$230,$E92)</f>
        <v>0</v>
      </c>
      <c r="DC92" s="303">
        <f>COUNTIFS(BD_ini!$D$31:'BD_ini'!$D$230,DC91,BD_ini!DC$31:DC$230,$E92)</f>
        <v>0</v>
      </c>
      <c r="DD92" s="225"/>
    </row>
    <row r="93" spans="1:108" s="124" customFormat="1">
      <c r="A93" s="92">
        <v>2063</v>
      </c>
      <c r="B93" s="92"/>
      <c r="C93" s="92"/>
      <c r="D93" s="296" t="s">
        <v>1214</v>
      </c>
      <c r="E93" s="91" t="s">
        <v>1214</v>
      </c>
      <c r="F93" s="91"/>
      <c r="G93" s="93"/>
      <c r="H93" s="303">
        <f>COUNTIFS(BD_ini!$D$31:'BD_ini'!$D$230,H91,BD_ini!H$31:H$230,$E93)</f>
        <v>2</v>
      </c>
      <c r="I93" s="303">
        <f>COUNTIFS(BD_ini!$D$31:'BD_ini'!$D$230,I91,BD_ini!I$31:I$230,$E93)</f>
        <v>0</v>
      </c>
      <c r="J93" s="303">
        <f>COUNTIFS(BD_ini!$D$31:'BD_ini'!$D$230,J91,BD_ini!J$31:J$230,$E93)</f>
        <v>6</v>
      </c>
      <c r="K93" s="303">
        <f>COUNTIFS(BD_ini!$D$31:'BD_ini'!$D$230,K91,BD_ini!K$31:K$230,$E93)</f>
        <v>1</v>
      </c>
      <c r="L93" s="303">
        <f>COUNTIFS(BD_ini!$D$31:'BD_ini'!$D$230,L91,BD_ini!L$31:L$230,$E93)</f>
        <v>3</v>
      </c>
      <c r="M93" s="303">
        <f>COUNTIFS(BD_ini!$D$31:'BD_ini'!$D$230,M91,BD_ini!M$31:M$230,$E93)</f>
        <v>1</v>
      </c>
      <c r="N93" s="303">
        <f>COUNTIFS(BD_ini!$D$31:'BD_ini'!$D$230,N91,BD_ini!N$31:N$230,$E93)</f>
        <v>1</v>
      </c>
      <c r="O93" s="303">
        <f>COUNTIFS(BD_ini!$D$31:'BD_ini'!$D$230,O91,BD_ini!O$31:O$230,$E93)</f>
        <v>1</v>
      </c>
      <c r="P93" s="303">
        <f>COUNTIFS(BD_ini!$D$31:'BD_ini'!$D$230,P91,BD_ini!P$31:P$230,$E93)</f>
        <v>0</v>
      </c>
      <c r="Q93" s="303">
        <f>COUNTIFS(BD_ini!$D$31:'BD_ini'!$D$230,Q91,BD_ini!Q$31:Q$230,$E93)</f>
        <v>0</v>
      </c>
      <c r="R93" s="303">
        <f>COUNTIFS(BD_ini!$D$31:'BD_ini'!$D$230,R91,BD_ini!R$31:R$230,$E93)</f>
        <v>0</v>
      </c>
      <c r="S93" s="303">
        <f>COUNTIFS(BD_ini!$D$31:'BD_ini'!$D$230,S91,BD_ini!S$31:S$230,$E93)</f>
        <v>5</v>
      </c>
      <c r="T93" s="303">
        <f>COUNTIFS(BD_ini!$D$31:'BD_ini'!$D$230,T91,BD_ini!T$31:T$230,$E93)</f>
        <v>1</v>
      </c>
      <c r="U93" s="303">
        <f>COUNTIFS(BD_ini!$D$31:'BD_ini'!$D$230,U91,BD_ini!U$31:U$230,$E93)</f>
        <v>9</v>
      </c>
      <c r="V93" s="303">
        <f>COUNTIFS(BD_ini!$D$31:'BD_ini'!$D$230,V91,BD_ini!V$31:V$230,$E93)</f>
        <v>0</v>
      </c>
      <c r="W93" s="303">
        <f>COUNTIFS(BD_ini!$D$31:'BD_ini'!$D$230,W91,BD_ini!W$31:W$230,$E93)</f>
        <v>1</v>
      </c>
      <c r="X93" s="303">
        <f>COUNTIFS(BD_ini!$D$31:'BD_ini'!$D$230,X91,BD_ini!X$31:X$230,$E93)</f>
        <v>0</v>
      </c>
      <c r="Y93" s="303">
        <f>COUNTIFS(BD_ini!$D$31:'BD_ini'!$D$230,Y91,BD_ini!Y$31:Y$230,$E93)</f>
        <v>0</v>
      </c>
      <c r="Z93" s="303">
        <f>COUNTIFS(BD_ini!$D$31:'BD_ini'!$D$230,Z91,BD_ini!Z$31:Z$230,$E93)</f>
        <v>1</v>
      </c>
      <c r="AA93" s="303">
        <f>COUNTIFS(BD_ini!$D$31:'BD_ini'!$D$230,AA91,BD_ini!AA$31:AA$230,$E93)</f>
        <v>0</v>
      </c>
      <c r="AB93" s="303">
        <f>COUNTIFS(BD_ini!$D$31:'BD_ini'!$D$230,AB91,BD_ini!AB$31:AB$230,$E93)</f>
        <v>0</v>
      </c>
      <c r="AC93" s="303">
        <f>COUNTIFS(BD_ini!$D$31:'BD_ini'!$D$230,AC91,BD_ini!AC$31:AC$230,$E93)</f>
        <v>0</v>
      </c>
      <c r="AD93" s="303">
        <f>COUNTIFS(BD_ini!$D$31:'BD_ini'!$D$230,AD91,BD_ini!AD$31:AD$230,$E93)</f>
        <v>0</v>
      </c>
      <c r="AE93" s="303">
        <f>COUNTIFS(BD_ini!$D$31:'BD_ini'!$D$230,AE91,BD_ini!AE$31:AE$230,$E93)</f>
        <v>0</v>
      </c>
      <c r="AF93" s="303">
        <f>COUNTIFS(BD_ini!$D$31:'BD_ini'!$D$230,AF91,BD_ini!AF$31:AF$230,$E93)</f>
        <v>0</v>
      </c>
      <c r="AG93" s="303">
        <f>COUNTIFS(BD_ini!$D$31:'BD_ini'!$D$230,AG91,BD_ini!AG$31:AG$230,$E93)</f>
        <v>0</v>
      </c>
      <c r="AH93" s="303">
        <f>COUNTIFS(BD_ini!$D$31:'BD_ini'!$D$230,AH91,BD_ini!AH$31:AH$230,$E93)</f>
        <v>0</v>
      </c>
      <c r="AI93" s="303">
        <f>COUNTIFS(BD_ini!$D$31:'BD_ini'!$D$230,AI91,BD_ini!AI$31:AI$230,$E93)</f>
        <v>0</v>
      </c>
      <c r="AJ93" s="303">
        <f>COUNTIFS(BD_ini!$D$31:'BD_ini'!$D$230,AJ91,BD_ini!AJ$31:AJ$230,$E93)</f>
        <v>0</v>
      </c>
      <c r="AK93" s="303">
        <f>COUNTIFS(BD_ini!$D$31:'BD_ini'!$D$230,AK91,BD_ini!AK$31:AK$230,$E93)</f>
        <v>0</v>
      </c>
      <c r="AL93" s="303">
        <f>COUNTIFS(BD_ini!$D$31:'BD_ini'!$D$230,AL91,BD_ini!AL$31:AL$230,$E93)</f>
        <v>0</v>
      </c>
      <c r="AM93" s="303">
        <f>COUNTIFS(BD_ini!$D$31:'BD_ini'!$D$230,AM91,BD_ini!AM$31:AM$230,$E93)</f>
        <v>0</v>
      </c>
      <c r="AN93" s="303">
        <f>COUNTIFS(BD_ini!$D$31:'BD_ini'!$D$230,AN91,BD_ini!AN$31:AN$230,$E93)</f>
        <v>0</v>
      </c>
      <c r="AO93" s="303">
        <f>COUNTIFS(BD_ini!$D$31:'BD_ini'!$D$230,AO91,BD_ini!AO$31:AO$230,$E93)</f>
        <v>0</v>
      </c>
      <c r="AP93" s="303">
        <f>COUNTIFS(BD_ini!$D$31:'BD_ini'!$D$230,AP91,BD_ini!AP$31:AP$230,$E93)</f>
        <v>0</v>
      </c>
      <c r="AQ93" s="303">
        <f>COUNTIFS(BD_ini!$D$31:'BD_ini'!$D$230,AQ91,BD_ini!AQ$31:AQ$230,$E93)</f>
        <v>0</v>
      </c>
      <c r="AR93" s="303">
        <f>COUNTIFS(BD_ini!$D$31:'BD_ini'!$D$230,AR91,BD_ini!AR$31:AR$230,$E93)</f>
        <v>0</v>
      </c>
      <c r="AS93" s="303">
        <f>COUNTIFS(BD_ini!$D$31:'BD_ini'!$D$230,AS91,BD_ini!AS$31:AS$230,$E93)</f>
        <v>0</v>
      </c>
      <c r="AT93" s="303">
        <f>COUNTIFS(BD_ini!$D$31:'BD_ini'!$D$230,AT91,BD_ini!AT$31:AT$230,$E93)</f>
        <v>0</v>
      </c>
      <c r="AU93" s="303">
        <f>COUNTIFS(BD_ini!$D$31:'BD_ini'!$D$230,AU91,BD_ini!AU$31:AU$230,$E93)</f>
        <v>0</v>
      </c>
      <c r="AV93" s="303">
        <f>COUNTIFS(BD_ini!$D$31:'BD_ini'!$D$230,AV91,BD_ini!AV$31:AV$230,$E93)</f>
        <v>0</v>
      </c>
      <c r="AW93" s="303">
        <f>COUNTIFS(BD_ini!$D$31:'BD_ini'!$D$230,AW91,BD_ini!AW$31:AW$230,$E93)</f>
        <v>0</v>
      </c>
      <c r="AX93" s="303">
        <f>COUNTIFS(BD_ini!$D$31:'BD_ini'!$D$230,AX91,BD_ini!AX$31:AX$230,$E93)</f>
        <v>0</v>
      </c>
      <c r="AY93" s="303">
        <f>COUNTIFS(BD_ini!$D$31:'BD_ini'!$D$230,AY91,BD_ini!AY$31:AY$230,$E93)</f>
        <v>0</v>
      </c>
      <c r="AZ93" s="303">
        <f>COUNTIFS(BD_ini!$D$31:'BD_ini'!$D$230,AZ91,BD_ini!AZ$31:AZ$230,$E93)</f>
        <v>0</v>
      </c>
      <c r="BA93" s="303">
        <f>COUNTIFS(BD_ini!$D$31:'BD_ini'!$D$230,BA91,BD_ini!BA$31:BA$230,$E93)</f>
        <v>0</v>
      </c>
      <c r="BB93" s="303">
        <f>COUNTIFS(BD_ini!$D$31:'BD_ini'!$D$230,BB91,BD_ini!BB$31:BB$230,$E93)</f>
        <v>0</v>
      </c>
      <c r="BC93" s="303">
        <f>COUNTIFS(BD_ini!$D$31:'BD_ini'!$D$230,BC91,BD_ini!BC$31:BC$230,$E93)</f>
        <v>0</v>
      </c>
      <c r="BD93" s="303">
        <f>COUNTIFS(BD_ini!$D$31:'BD_ini'!$D$230,BD91,BD_ini!BD$31:BD$230,$E93)</f>
        <v>0</v>
      </c>
      <c r="BE93" s="303">
        <f>COUNTIFS(BD_ini!$D$31:'BD_ini'!$D$230,BE91,BD_ini!BE$31:BE$230,$E93)</f>
        <v>0</v>
      </c>
      <c r="BF93" s="303">
        <f>COUNTIFS(BD_ini!$D$31:'BD_ini'!$D$230,BF91,BD_ini!BF$31:BF$230,$E93)</f>
        <v>0</v>
      </c>
      <c r="BG93" s="303">
        <f>COUNTIFS(BD_ini!$D$31:'BD_ini'!$D$230,BG91,BD_ini!BG$31:BG$230,$E93)</f>
        <v>0</v>
      </c>
      <c r="BH93" s="303">
        <f>COUNTIFS(BD_ini!$D$31:'BD_ini'!$D$230,BH91,BD_ini!BH$31:BH$230,$E93)</f>
        <v>0</v>
      </c>
      <c r="BI93" s="303">
        <f>COUNTIFS(BD_ini!$D$31:'BD_ini'!$D$230,BI91,BD_ini!BI$31:BI$230,$E93)</f>
        <v>0</v>
      </c>
      <c r="BJ93" s="303">
        <f>COUNTIFS(BD_ini!$D$31:'BD_ini'!$D$230,BJ91,BD_ini!BJ$31:BJ$230,$E93)</f>
        <v>0</v>
      </c>
      <c r="BK93" s="303">
        <f>COUNTIFS(BD_ini!$D$31:'BD_ini'!$D$230,BK91,BD_ini!BK$31:BK$230,$E93)</f>
        <v>0</v>
      </c>
      <c r="BL93" s="303">
        <f>COUNTIFS(BD_ini!$D$31:'BD_ini'!$D$230,BL91,BD_ini!BL$31:BL$230,$E93)</f>
        <v>0</v>
      </c>
      <c r="BM93" s="303">
        <f>COUNTIFS(BD_ini!$D$31:'BD_ini'!$D$230,BM91,BD_ini!BM$31:BM$230,$E93)</f>
        <v>0</v>
      </c>
      <c r="BN93" s="303">
        <f>COUNTIFS(BD_ini!$D$31:'BD_ini'!$D$230,BN91,BD_ini!BN$31:BN$230,$E93)</f>
        <v>0</v>
      </c>
      <c r="BO93" s="303">
        <f>COUNTIFS(BD_ini!$D$31:'BD_ini'!$D$230,BO91,BD_ini!BO$31:BO$230,$E93)</f>
        <v>0</v>
      </c>
      <c r="BP93" s="303">
        <f>COUNTIFS(BD_ini!$D$31:'BD_ini'!$D$230,BP91,BD_ini!BP$31:BP$230,$E93)</f>
        <v>0</v>
      </c>
      <c r="BQ93" s="303">
        <f>COUNTIFS(BD_ini!$D$31:'BD_ini'!$D$230,BQ91,BD_ini!BQ$31:BQ$230,$E93)</f>
        <v>0</v>
      </c>
      <c r="BR93" s="303">
        <f>COUNTIFS(BD_ini!$D$31:'BD_ini'!$D$230,BR91,BD_ini!BR$31:BR$230,$E93)</f>
        <v>0</v>
      </c>
      <c r="BS93" s="303">
        <f>COUNTIFS(BD_ini!$D$31:'BD_ini'!$D$230,BS91,BD_ini!BS$31:BS$230,$E93)</f>
        <v>0</v>
      </c>
      <c r="BT93" s="303">
        <f>COUNTIFS(BD_ini!$D$31:'BD_ini'!$D$230,BT91,BD_ini!BT$31:BT$230,$E93)</f>
        <v>0</v>
      </c>
      <c r="BU93" s="303">
        <f>COUNTIFS(BD_ini!$D$31:'BD_ini'!$D$230,BU91,BD_ini!BU$31:BU$230,$E93)</f>
        <v>0</v>
      </c>
      <c r="BV93" s="303">
        <f>COUNTIFS(BD_ini!$D$31:'BD_ini'!$D$230,BV91,BD_ini!BV$31:BV$230,$E93)</f>
        <v>0</v>
      </c>
      <c r="BW93" s="303">
        <f>COUNTIFS(BD_ini!$D$31:'BD_ini'!$D$230,BW91,BD_ini!BW$31:BW$230,$E93)</f>
        <v>0</v>
      </c>
      <c r="BX93" s="303">
        <f>COUNTIFS(BD_ini!$D$31:'BD_ini'!$D$230,BX91,BD_ini!BX$31:BX$230,$E93)</f>
        <v>0</v>
      </c>
      <c r="BY93" s="303">
        <f>COUNTIFS(BD_ini!$D$31:'BD_ini'!$D$230,BY91,BD_ini!BY$31:BY$230,$E93)</f>
        <v>0</v>
      </c>
      <c r="BZ93" s="303">
        <f>COUNTIFS(BD_ini!$D$31:'BD_ini'!$D$230,BZ91,BD_ini!BZ$31:BZ$230,$E93)</f>
        <v>0</v>
      </c>
      <c r="CA93" s="303">
        <f>COUNTIFS(BD_ini!$D$31:'BD_ini'!$D$230,CA91,BD_ini!CA$31:CA$230,$E93)</f>
        <v>0</v>
      </c>
      <c r="CB93" s="303">
        <f>COUNTIFS(BD_ini!$D$31:'BD_ini'!$D$230,CB91,BD_ini!CB$31:CB$230,$E93)</f>
        <v>0</v>
      </c>
      <c r="CC93" s="303">
        <f>COUNTIFS(BD_ini!$D$31:'BD_ini'!$D$230,CC91,BD_ini!CC$31:CC$230,$E93)</f>
        <v>0</v>
      </c>
      <c r="CD93" s="303">
        <f>COUNTIFS(BD_ini!$D$31:'BD_ini'!$D$230,CD91,BD_ini!CD$31:CD$230,$E93)</f>
        <v>0</v>
      </c>
      <c r="CE93" s="303">
        <f>COUNTIFS(BD_ini!$D$31:'BD_ini'!$D$230,CE91,BD_ini!CE$31:CE$230,$E93)</f>
        <v>0</v>
      </c>
      <c r="CF93" s="303">
        <f>COUNTIFS(BD_ini!$D$31:'BD_ini'!$D$230,CF91,BD_ini!CF$31:CF$230,$E93)</f>
        <v>0</v>
      </c>
      <c r="CG93" s="303">
        <f>COUNTIFS(BD_ini!$D$31:'BD_ini'!$D$230,CG91,BD_ini!CG$31:CG$230,$E93)</f>
        <v>0</v>
      </c>
      <c r="CH93" s="303">
        <f>COUNTIFS(BD_ini!$D$31:'BD_ini'!$D$230,CH91,BD_ini!CH$31:CH$230,$E93)</f>
        <v>0</v>
      </c>
      <c r="CI93" s="303">
        <f>COUNTIFS(BD_ini!$D$31:'BD_ini'!$D$230,CI91,BD_ini!CI$31:CI$230,$E93)</f>
        <v>0</v>
      </c>
      <c r="CJ93" s="303">
        <f>COUNTIFS(BD_ini!$D$31:'BD_ini'!$D$230,CJ91,BD_ini!CJ$31:CJ$230,$E93)</f>
        <v>0</v>
      </c>
      <c r="CK93" s="303">
        <f>COUNTIFS(BD_ini!$D$31:'BD_ini'!$D$230,CK91,BD_ini!CK$31:CK$230,$E93)</f>
        <v>0</v>
      </c>
      <c r="CL93" s="303">
        <f>COUNTIFS(BD_ini!$D$31:'BD_ini'!$D$230,CL91,BD_ini!CL$31:CL$230,$E93)</f>
        <v>0</v>
      </c>
      <c r="CM93" s="303">
        <f>COUNTIFS(BD_ini!$D$31:'BD_ini'!$D$230,CM91,BD_ini!CM$31:CM$230,$E93)</f>
        <v>0</v>
      </c>
      <c r="CN93" s="303">
        <f>COUNTIFS(BD_ini!$D$31:'BD_ini'!$D$230,CN91,BD_ini!CN$31:CN$230,$E93)</f>
        <v>0</v>
      </c>
      <c r="CO93" s="303">
        <f>COUNTIFS(BD_ini!$D$31:'BD_ini'!$D$230,CO91,BD_ini!CO$31:CO$230,$E93)</f>
        <v>0</v>
      </c>
      <c r="CP93" s="303">
        <f>COUNTIFS(BD_ini!$D$31:'BD_ini'!$D$230,CP91,BD_ini!CP$31:CP$230,$E93)</f>
        <v>0</v>
      </c>
      <c r="CQ93" s="303">
        <f>COUNTIFS(BD_ini!$D$31:'BD_ini'!$D$230,CQ91,BD_ini!CQ$31:CQ$230,$E93)</f>
        <v>0</v>
      </c>
      <c r="CR93" s="303">
        <f>COUNTIFS(BD_ini!$D$31:'BD_ini'!$D$230,CR91,BD_ini!CR$31:CR$230,$E93)</f>
        <v>0</v>
      </c>
      <c r="CS93" s="303">
        <f>COUNTIFS(BD_ini!$D$31:'BD_ini'!$D$230,CS91,BD_ini!CS$31:CS$230,$E93)</f>
        <v>0</v>
      </c>
      <c r="CT93" s="303">
        <f>COUNTIFS(BD_ini!$D$31:'BD_ini'!$D$230,CT91,BD_ini!CT$31:CT$230,$E93)</f>
        <v>0</v>
      </c>
      <c r="CU93" s="303">
        <f>COUNTIFS(BD_ini!$D$31:'BD_ini'!$D$230,CU91,BD_ini!CU$31:CU$230,$E93)</f>
        <v>0</v>
      </c>
      <c r="CV93" s="303">
        <f>COUNTIFS(BD_ini!$D$31:'BD_ini'!$D$230,CV91,BD_ini!CV$31:CV$230,$E93)</f>
        <v>0</v>
      </c>
      <c r="CW93" s="303">
        <f>COUNTIFS(BD_ini!$D$31:'BD_ini'!$D$230,CW91,BD_ini!CW$31:CW$230,$E93)</f>
        <v>0</v>
      </c>
      <c r="CX93" s="303">
        <f>COUNTIFS(BD_ini!$D$31:'BD_ini'!$D$230,CX91,BD_ini!CX$31:CX$230,$E93)</f>
        <v>0</v>
      </c>
      <c r="CY93" s="303">
        <f>COUNTIFS(BD_ini!$D$31:'BD_ini'!$D$230,CY91,BD_ini!CY$31:CY$230,$E93)</f>
        <v>0</v>
      </c>
      <c r="CZ93" s="303">
        <f>COUNTIFS(BD_ini!$D$31:'BD_ini'!$D$230,CZ91,BD_ini!CZ$31:CZ$230,$E93)</f>
        <v>0</v>
      </c>
      <c r="DA93" s="303">
        <f>COUNTIFS(BD_ini!$D$31:'BD_ini'!$D$230,DA91,BD_ini!DA$31:DA$230,$E93)</f>
        <v>0</v>
      </c>
      <c r="DB93" s="303">
        <f>COUNTIFS(BD_ini!$D$31:'BD_ini'!$D$230,DB91,BD_ini!DB$31:DB$230,$E93)</f>
        <v>0</v>
      </c>
      <c r="DC93" s="303">
        <f>COUNTIFS(BD_ini!$D$31:'BD_ini'!$D$230,DC91,BD_ini!DC$31:DC$230,$E93)</f>
        <v>0</v>
      </c>
      <c r="DD93" s="225"/>
    </row>
    <row r="94" spans="1:108" s="124" customFormat="1">
      <c r="A94" s="92">
        <v>2064</v>
      </c>
      <c r="B94" s="92"/>
      <c r="C94" s="92"/>
      <c r="D94" s="296" t="s">
        <v>1102</v>
      </c>
      <c r="E94" s="91" t="s">
        <v>1102</v>
      </c>
      <c r="F94" s="91"/>
      <c r="G94" s="93"/>
      <c r="H94" s="303">
        <f>COUNTIFS(BD_ini!$D$31:'BD_ini'!$D$230,H91,BD_ini!H$31:H$230,$E94)</f>
        <v>2</v>
      </c>
      <c r="I94" s="303">
        <f>COUNTIFS(BD_ini!$D$31:'BD_ini'!$D$230,I91,BD_ini!I$31:I$230,$E94)</f>
        <v>8</v>
      </c>
      <c r="J94" s="303">
        <f>COUNTIFS(BD_ini!$D$31:'BD_ini'!$D$230,J91,BD_ini!J$31:J$230,$E94)</f>
        <v>12</v>
      </c>
      <c r="K94" s="303">
        <f>COUNTIFS(BD_ini!$D$31:'BD_ini'!$D$230,K91,BD_ini!K$31:K$230,$E94)</f>
        <v>16</v>
      </c>
      <c r="L94" s="303">
        <f>COUNTIFS(BD_ini!$D$31:'BD_ini'!$D$230,L91,BD_ini!L$31:L$230,$E94)</f>
        <v>5</v>
      </c>
      <c r="M94" s="303">
        <f>COUNTIFS(BD_ini!$D$31:'BD_ini'!$D$230,M91,BD_ini!M$31:M$230,$E94)</f>
        <v>5</v>
      </c>
      <c r="N94" s="303">
        <f>COUNTIFS(BD_ini!$D$31:'BD_ini'!$D$230,N91,BD_ini!N$31:N$230,$E94)</f>
        <v>9</v>
      </c>
      <c r="O94" s="303">
        <f>COUNTIFS(BD_ini!$D$31:'BD_ini'!$D$230,O91,BD_ini!O$31:O$230,$E94)</f>
        <v>9</v>
      </c>
      <c r="P94" s="303">
        <f>COUNTIFS(BD_ini!$D$31:'BD_ini'!$D$230,P91,BD_ini!P$31:P$230,$E94)</f>
        <v>15</v>
      </c>
      <c r="Q94" s="303">
        <f>COUNTIFS(BD_ini!$D$31:'BD_ini'!$D$230,Q91,BD_ini!Q$31:Q$230,$E94)</f>
        <v>19</v>
      </c>
      <c r="R94" s="303">
        <f>COUNTIFS(BD_ini!$D$31:'BD_ini'!$D$230,R91,BD_ini!R$31:R$230,$E94)</f>
        <v>12</v>
      </c>
      <c r="S94" s="303">
        <f>COUNTIFS(BD_ini!$D$31:'BD_ini'!$D$230,S91,BD_ini!S$31:S$230,$E94)</f>
        <v>15</v>
      </c>
      <c r="T94" s="303">
        <f>COUNTIFS(BD_ini!$D$31:'BD_ini'!$D$230,T91,BD_ini!T$31:T$230,$E94)</f>
        <v>13</v>
      </c>
      <c r="U94" s="303">
        <f>COUNTIFS(BD_ini!$D$31:'BD_ini'!$D$230,U91,BD_ini!U$31:U$230,$E94)</f>
        <v>12</v>
      </c>
      <c r="V94" s="303">
        <f>COUNTIFS(BD_ini!$D$31:'BD_ini'!$D$230,V91,BD_ini!V$31:V$230,$E94)</f>
        <v>6</v>
      </c>
      <c r="W94" s="303">
        <f>COUNTIFS(BD_ini!$D$31:'BD_ini'!$D$230,W91,BD_ini!W$31:W$230,$E94)</f>
        <v>6</v>
      </c>
      <c r="X94" s="303">
        <f>COUNTIFS(BD_ini!$D$31:'BD_ini'!$D$230,X91,BD_ini!X$31:X$230,$E94)</f>
        <v>1</v>
      </c>
      <c r="Y94" s="303">
        <f>COUNTIFS(BD_ini!$D$31:'BD_ini'!$D$230,Y91,BD_ini!Y$31:Y$230,$E94)</f>
        <v>6</v>
      </c>
      <c r="Z94" s="303">
        <f>COUNTIFS(BD_ini!$D$31:'BD_ini'!$D$230,Z91,BD_ini!Z$31:Z$230,$E94)</f>
        <v>6</v>
      </c>
      <c r="AA94" s="303">
        <f>COUNTIFS(BD_ini!$D$31:'BD_ini'!$D$230,AA91,BD_ini!AA$31:AA$230,$E94)</f>
        <v>1</v>
      </c>
      <c r="AB94" s="303">
        <f>COUNTIFS(BD_ini!$D$31:'BD_ini'!$D$230,AB91,BD_ini!AB$31:AB$230,$E94)</f>
        <v>0</v>
      </c>
      <c r="AC94" s="303">
        <f>COUNTIFS(BD_ini!$D$31:'BD_ini'!$D$230,AC91,BD_ini!AC$31:AC$230,$E94)</f>
        <v>0</v>
      </c>
      <c r="AD94" s="303">
        <f>COUNTIFS(BD_ini!$D$31:'BD_ini'!$D$230,AD91,BD_ini!AD$31:AD$230,$E94)</f>
        <v>0</v>
      </c>
      <c r="AE94" s="303">
        <f>COUNTIFS(BD_ini!$D$31:'BD_ini'!$D$230,AE91,BD_ini!AE$31:AE$230,$E94)</f>
        <v>0</v>
      </c>
      <c r="AF94" s="303">
        <f>COUNTIFS(BD_ini!$D$31:'BD_ini'!$D$230,AF91,BD_ini!AF$31:AF$230,$E94)</f>
        <v>0</v>
      </c>
      <c r="AG94" s="303">
        <f>COUNTIFS(BD_ini!$D$31:'BD_ini'!$D$230,AG91,BD_ini!AG$31:AG$230,$E94)</f>
        <v>0</v>
      </c>
      <c r="AH94" s="303">
        <f>COUNTIFS(BD_ini!$D$31:'BD_ini'!$D$230,AH91,BD_ini!AH$31:AH$230,$E94)</f>
        <v>0</v>
      </c>
      <c r="AI94" s="303">
        <f>COUNTIFS(BD_ini!$D$31:'BD_ini'!$D$230,AI91,BD_ini!AI$31:AI$230,$E94)</f>
        <v>0</v>
      </c>
      <c r="AJ94" s="303">
        <f>COUNTIFS(BD_ini!$D$31:'BD_ini'!$D$230,AJ91,BD_ini!AJ$31:AJ$230,$E94)</f>
        <v>0</v>
      </c>
      <c r="AK94" s="303">
        <f>COUNTIFS(BD_ini!$D$31:'BD_ini'!$D$230,AK91,BD_ini!AK$31:AK$230,$E94)</f>
        <v>0</v>
      </c>
      <c r="AL94" s="303">
        <f>COUNTIFS(BD_ini!$D$31:'BD_ini'!$D$230,AL91,BD_ini!AL$31:AL$230,$E94)</f>
        <v>0</v>
      </c>
      <c r="AM94" s="303">
        <f>COUNTIFS(BD_ini!$D$31:'BD_ini'!$D$230,AM91,BD_ini!AM$31:AM$230,$E94)</f>
        <v>0</v>
      </c>
      <c r="AN94" s="303">
        <f>COUNTIFS(BD_ini!$D$31:'BD_ini'!$D$230,AN91,BD_ini!AN$31:AN$230,$E94)</f>
        <v>0</v>
      </c>
      <c r="AO94" s="303">
        <f>COUNTIFS(BD_ini!$D$31:'BD_ini'!$D$230,AO91,BD_ini!AO$31:AO$230,$E94)</f>
        <v>0</v>
      </c>
      <c r="AP94" s="303">
        <f>COUNTIFS(BD_ini!$D$31:'BD_ini'!$D$230,AP91,BD_ini!AP$31:AP$230,$E94)</f>
        <v>0</v>
      </c>
      <c r="AQ94" s="303">
        <f>COUNTIFS(BD_ini!$D$31:'BD_ini'!$D$230,AQ91,BD_ini!AQ$31:AQ$230,$E94)</f>
        <v>0</v>
      </c>
      <c r="AR94" s="303">
        <f>COUNTIFS(BD_ini!$D$31:'BD_ini'!$D$230,AR91,BD_ini!AR$31:AR$230,$E94)</f>
        <v>0</v>
      </c>
      <c r="AS94" s="303">
        <f>COUNTIFS(BD_ini!$D$31:'BD_ini'!$D$230,AS91,BD_ini!AS$31:AS$230,$E94)</f>
        <v>0</v>
      </c>
      <c r="AT94" s="303">
        <f>COUNTIFS(BD_ini!$D$31:'BD_ini'!$D$230,AT91,BD_ini!AT$31:AT$230,$E94)</f>
        <v>0</v>
      </c>
      <c r="AU94" s="303">
        <f>COUNTIFS(BD_ini!$D$31:'BD_ini'!$D$230,AU91,BD_ini!AU$31:AU$230,$E94)</f>
        <v>0</v>
      </c>
      <c r="AV94" s="303">
        <f>COUNTIFS(BD_ini!$D$31:'BD_ini'!$D$230,AV91,BD_ini!AV$31:AV$230,$E94)</f>
        <v>0</v>
      </c>
      <c r="AW94" s="303">
        <f>COUNTIFS(BD_ini!$D$31:'BD_ini'!$D$230,AW91,BD_ini!AW$31:AW$230,$E94)</f>
        <v>0</v>
      </c>
      <c r="AX94" s="303">
        <f>COUNTIFS(BD_ini!$D$31:'BD_ini'!$D$230,AX91,BD_ini!AX$31:AX$230,$E94)</f>
        <v>0</v>
      </c>
      <c r="AY94" s="303">
        <f>COUNTIFS(BD_ini!$D$31:'BD_ini'!$D$230,AY91,BD_ini!AY$31:AY$230,$E94)</f>
        <v>0</v>
      </c>
      <c r="AZ94" s="303">
        <f>COUNTIFS(BD_ini!$D$31:'BD_ini'!$D$230,AZ91,BD_ini!AZ$31:AZ$230,$E94)</f>
        <v>0</v>
      </c>
      <c r="BA94" s="303">
        <f>COUNTIFS(BD_ini!$D$31:'BD_ini'!$D$230,BA91,BD_ini!BA$31:BA$230,$E94)</f>
        <v>0</v>
      </c>
      <c r="BB94" s="303">
        <f>COUNTIFS(BD_ini!$D$31:'BD_ini'!$D$230,BB91,BD_ini!BB$31:BB$230,$E94)</f>
        <v>0</v>
      </c>
      <c r="BC94" s="303">
        <f>COUNTIFS(BD_ini!$D$31:'BD_ini'!$D$230,BC91,BD_ini!BC$31:BC$230,$E94)</f>
        <v>0</v>
      </c>
      <c r="BD94" s="303">
        <f>COUNTIFS(BD_ini!$D$31:'BD_ini'!$D$230,BD91,BD_ini!BD$31:BD$230,$E94)</f>
        <v>0</v>
      </c>
      <c r="BE94" s="303">
        <f>COUNTIFS(BD_ini!$D$31:'BD_ini'!$D$230,BE91,BD_ini!BE$31:BE$230,$E94)</f>
        <v>0</v>
      </c>
      <c r="BF94" s="303">
        <f>COUNTIFS(BD_ini!$D$31:'BD_ini'!$D$230,BF91,BD_ini!BF$31:BF$230,$E94)</f>
        <v>0</v>
      </c>
      <c r="BG94" s="303">
        <f>COUNTIFS(BD_ini!$D$31:'BD_ini'!$D$230,BG91,BD_ini!BG$31:BG$230,$E94)</f>
        <v>0</v>
      </c>
      <c r="BH94" s="303">
        <f>COUNTIFS(BD_ini!$D$31:'BD_ini'!$D$230,BH91,BD_ini!BH$31:BH$230,$E94)</f>
        <v>0</v>
      </c>
      <c r="BI94" s="303">
        <f>COUNTIFS(BD_ini!$D$31:'BD_ini'!$D$230,BI91,BD_ini!BI$31:BI$230,$E94)</f>
        <v>0</v>
      </c>
      <c r="BJ94" s="303">
        <f>COUNTIFS(BD_ini!$D$31:'BD_ini'!$D$230,BJ91,BD_ini!BJ$31:BJ$230,$E94)</f>
        <v>0</v>
      </c>
      <c r="BK94" s="303">
        <f>COUNTIFS(BD_ini!$D$31:'BD_ini'!$D$230,BK91,BD_ini!BK$31:BK$230,$E94)</f>
        <v>0</v>
      </c>
      <c r="BL94" s="303">
        <f>COUNTIFS(BD_ini!$D$31:'BD_ini'!$D$230,BL91,BD_ini!BL$31:BL$230,$E94)</f>
        <v>0</v>
      </c>
      <c r="BM94" s="303">
        <f>COUNTIFS(BD_ini!$D$31:'BD_ini'!$D$230,BM91,BD_ini!BM$31:BM$230,$E94)</f>
        <v>0</v>
      </c>
      <c r="BN94" s="303">
        <f>COUNTIFS(BD_ini!$D$31:'BD_ini'!$D$230,BN91,BD_ini!BN$31:BN$230,$E94)</f>
        <v>0</v>
      </c>
      <c r="BO94" s="303">
        <f>COUNTIFS(BD_ini!$D$31:'BD_ini'!$D$230,BO91,BD_ini!BO$31:BO$230,$E94)</f>
        <v>0</v>
      </c>
      <c r="BP94" s="303">
        <f>COUNTIFS(BD_ini!$D$31:'BD_ini'!$D$230,BP91,BD_ini!BP$31:BP$230,$E94)</f>
        <v>0</v>
      </c>
      <c r="BQ94" s="303">
        <f>COUNTIFS(BD_ini!$D$31:'BD_ini'!$D$230,BQ91,BD_ini!BQ$31:BQ$230,$E94)</f>
        <v>0</v>
      </c>
      <c r="BR94" s="303">
        <f>COUNTIFS(BD_ini!$D$31:'BD_ini'!$D$230,BR91,BD_ini!BR$31:BR$230,$E94)</f>
        <v>0</v>
      </c>
      <c r="BS94" s="303">
        <f>COUNTIFS(BD_ini!$D$31:'BD_ini'!$D$230,BS91,BD_ini!BS$31:BS$230,$E94)</f>
        <v>0</v>
      </c>
      <c r="BT94" s="303">
        <f>COUNTIFS(BD_ini!$D$31:'BD_ini'!$D$230,BT91,BD_ini!BT$31:BT$230,$E94)</f>
        <v>0</v>
      </c>
      <c r="BU94" s="303">
        <f>COUNTIFS(BD_ini!$D$31:'BD_ini'!$D$230,BU91,BD_ini!BU$31:BU$230,$E94)</f>
        <v>0</v>
      </c>
      <c r="BV94" s="303">
        <f>COUNTIFS(BD_ini!$D$31:'BD_ini'!$D$230,BV91,BD_ini!BV$31:BV$230,$E94)</f>
        <v>0</v>
      </c>
      <c r="BW94" s="303">
        <f>COUNTIFS(BD_ini!$D$31:'BD_ini'!$D$230,BW91,BD_ini!BW$31:BW$230,$E94)</f>
        <v>0</v>
      </c>
      <c r="BX94" s="303">
        <f>COUNTIFS(BD_ini!$D$31:'BD_ini'!$D$230,BX91,BD_ini!BX$31:BX$230,$E94)</f>
        <v>0</v>
      </c>
      <c r="BY94" s="303">
        <f>COUNTIFS(BD_ini!$D$31:'BD_ini'!$D$230,BY91,BD_ini!BY$31:BY$230,$E94)</f>
        <v>0</v>
      </c>
      <c r="BZ94" s="303">
        <f>COUNTIFS(BD_ini!$D$31:'BD_ini'!$D$230,BZ91,BD_ini!BZ$31:BZ$230,$E94)</f>
        <v>0</v>
      </c>
      <c r="CA94" s="303">
        <f>COUNTIFS(BD_ini!$D$31:'BD_ini'!$D$230,CA91,BD_ini!CA$31:CA$230,$E94)</f>
        <v>0</v>
      </c>
      <c r="CB94" s="303">
        <f>COUNTIFS(BD_ini!$D$31:'BD_ini'!$D$230,CB91,BD_ini!CB$31:CB$230,$E94)</f>
        <v>0</v>
      </c>
      <c r="CC94" s="303">
        <f>COUNTIFS(BD_ini!$D$31:'BD_ini'!$D$230,CC91,BD_ini!CC$31:CC$230,$E94)</f>
        <v>0</v>
      </c>
      <c r="CD94" s="303">
        <f>COUNTIFS(BD_ini!$D$31:'BD_ini'!$D$230,CD91,BD_ini!CD$31:CD$230,$E94)</f>
        <v>0</v>
      </c>
      <c r="CE94" s="303">
        <f>COUNTIFS(BD_ini!$D$31:'BD_ini'!$D$230,CE91,BD_ini!CE$31:CE$230,$E94)</f>
        <v>0</v>
      </c>
      <c r="CF94" s="303">
        <f>COUNTIFS(BD_ini!$D$31:'BD_ini'!$D$230,CF91,BD_ini!CF$31:CF$230,$E94)</f>
        <v>0</v>
      </c>
      <c r="CG94" s="303">
        <f>COUNTIFS(BD_ini!$D$31:'BD_ini'!$D$230,CG91,BD_ini!CG$31:CG$230,$E94)</f>
        <v>0</v>
      </c>
      <c r="CH94" s="303">
        <f>COUNTIFS(BD_ini!$D$31:'BD_ini'!$D$230,CH91,BD_ini!CH$31:CH$230,$E94)</f>
        <v>0</v>
      </c>
      <c r="CI94" s="303">
        <f>COUNTIFS(BD_ini!$D$31:'BD_ini'!$D$230,CI91,BD_ini!CI$31:CI$230,$E94)</f>
        <v>0</v>
      </c>
      <c r="CJ94" s="303">
        <f>COUNTIFS(BD_ini!$D$31:'BD_ini'!$D$230,CJ91,BD_ini!CJ$31:CJ$230,$E94)</f>
        <v>0</v>
      </c>
      <c r="CK94" s="303">
        <f>COUNTIFS(BD_ini!$D$31:'BD_ini'!$D$230,CK91,BD_ini!CK$31:CK$230,$E94)</f>
        <v>0</v>
      </c>
      <c r="CL94" s="303">
        <f>COUNTIFS(BD_ini!$D$31:'BD_ini'!$D$230,CL91,BD_ini!CL$31:CL$230,$E94)</f>
        <v>0</v>
      </c>
      <c r="CM94" s="303">
        <f>COUNTIFS(BD_ini!$D$31:'BD_ini'!$D$230,CM91,BD_ini!CM$31:CM$230,$E94)</f>
        <v>0</v>
      </c>
      <c r="CN94" s="303">
        <f>COUNTIFS(BD_ini!$D$31:'BD_ini'!$D$230,CN91,BD_ini!CN$31:CN$230,$E94)</f>
        <v>0</v>
      </c>
      <c r="CO94" s="303">
        <f>COUNTIFS(BD_ini!$D$31:'BD_ini'!$D$230,CO91,BD_ini!CO$31:CO$230,$E94)</f>
        <v>0</v>
      </c>
      <c r="CP94" s="303">
        <f>COUNTIFS(BD_ini!$D$31:'BD_ini'!$D$230,CP91,BD_ini!CP$31:CP$230,$E94)</f>
        <v>0</v>
      </c>
      <c r="CQ94" s="303">
        <f>COUNTIFS(BD_ini!$D$31:'BD_ini'!$D$230,CQ91,BD_ini!CQ$31:CQ$230,$E94)</f>
        <v>0</v>
      </c>
      <c r="CR94" s="303">
        <f>COUNTIFS(BD_ini!$D$31:'BD_ini'!$D$230,CR91,BD_ini!CR$31:CR$230,$E94)</f>
        <v>0</v>
      </c>
      <c r="CS94" s="303">
        <f>COUNTIFS(BD_ini!$D$31:'BD_ini'!$D$230,CS91,BD_ini!CS$31:CS$230,$E94)</f>
        <v>0</v>
      </c>
      <c r="CT94" s="303">
        <f>COUNTIFS(BD_ini!$D$31:'BD_ini'!$D$230,CT91,BD_ini!CT$31:CT$230,$E94)</f>
        <v>0</v>
      </c>
      <c r="CU94" s="303">
        <f>COUNTIFS(BD_ini!$D$31:'BD_ini'!$D$230,CU91,BD_ini!CU$31:CU$230,$E94)</f>
        <v>0</v>
      </c>
      <c r="CV94" s="303">
        <f>COUNTIFS(BD_ini!$D$31:'BD_ini'!$D$230,CV91,BD_ini!CV$31:CV$230,$E94)</f>
        <v>0</v>
      </c>
      <c r="CW94" s="303">
        <f>COUNTIFS(BD_ini!$D$31:'BD_ini'!$D$230,CW91,BD_ini!CW$31:CW$230,$E94)</f>
        <v>0</v>
      </c>
      <c r="CX94" s="303">
        <f>COUNTIFS(BD_ini!$D$31:'BD_ini'!$D$230,CX91,BD_ini!CX$31:CX$230,$E94)</f>
        <v>0</v>
      </c>
      <c r="CY94" s="303">
        <f>COUNTIFS(BD_ini!$D$31:'BD_ini'!$D$230,CY91,BD_ini!CY$31:CY$230,$E94)</f>
        <v>0</v>
      </c>
      <c r="CZ94" s="303">
        <f>COUNTIFS(BD_ini!$D$31:'BD_ini'!$D$230,CZ91,BD_ini!CZ$31:CZ$230,$E94)</f>
        <v>0</v>
      </c>
      <c r="DA94" s="303">
        <f>COUNTIFS(BD_ini!$D$31:'BD_ini'!$D$230,DA91,BD_ini!DA$31:DA$230,$E94)</f>
        <v>0</v>
      </c>
      <c r="DB94" s="303">
        <f>COUNTIFS(BD_ini!$D$31:'BD_ini'!$D$230,DB91,BD_ini!DB$31:DB$230,$E94)</f>
        <v>0</v>
      </c>
      <c r="DC94" s="303">
        <f>COUNTIFS(BD_ini!$D$31:'BD_ini'!$D$230,DC91,BD_ini!DC$31:DC$230,$E94)</f>
        <v>0</v>
      </c>
      <c r="DD94" s="225"/>
    </row>
    <row r="95" spans="1:108" s="124" customFormat="1">
      <c r="A95" s="92">
        <v>2065</v>
      </c>
      <c r="B95" s="92"/>
      <c r="C95" s="92"/>
      <c r="D95" s="296" t="s">
        <v>1203</v>
      </c>
      <c r="E95" s="91" t="s">
        <v>1203</v>
      </c>
      <c r="F95" s="91"/>
      <c r="G95" s="93"/>
      <c r="H95" s="303">
        <f>COUNTIFS(BD_ini!$D$31:'BD_ini'!$D$230,H91,BD_ini!H$31:H$230,$E95)</f>
        <v>0</v>
      </c>
      <c r="I95" s="303">
        <f>COUNTIFS(BD_ini!$D$31:'BD_ini'!$D$230,I91,BD_ini!I$31:I$230,$E95)</f>
        <v>0</v>
      </c>
      <c r="J95" s="303">
        <f>COUNTIFS(BD_ini!$D$31:'BD_ini'!$D$230,J91,BD_ini!J$31:J$230,$E95)</f>
        <v>2</v>
      </c>
      <c r="K95" s="303">
        <f>COUNTIFS(BD_ini!$D$31:'BD_ini'!$D$230,K91,BD_ini!K$31:K$230,$E95)</f>
        <v>0</v>
      </c>
      <c r="L95" s="303">
        <f>COUNTIFS(BD_ini!$D$31:'BD_ini'!$D$230,L91,BD_ini!L$31:L$230,$E95)</f>
        <v>0</v>
      </c>
      <c r="M95" s="303">
        <f>COUNTIFS(BD_ini!$D$31:'BD_ini'!$D$230,M91,BD_ini!M$31:M$230,$E95)</f>
        <v>0</v>
      </c>
      <c r="N95" s="303">
        <f>COUNTIFS(BD_ini!$D$31:'BD_ini'!$D$230,N91,BD_ini!N$31:N$230,$E95)</f>
        <v>0</v>
      </c>
      <c r="O95" s="303">
        <f>COUNTIFS(BD_ini!$D$31:'BD_ini'!$D$230,O91,BD_ini!O$31:O$230,$E95)</f>
        <v>1</v>
      </c>
      <c r="P95" s="303">
        <f>COUNTIFS(BD_ini!$D$31:'BD_ini'!$D$230,P91,BD_ini!P$31:P$230,$E95)</f>
        <v>1</v>
      </c>
      <c r="Q95" s="303">
        <f>COUNTIFS(BD_ini!$D$31:'BD_ini'!$D$230,Q91,BD_ini!Q$31:Q$230,$E95)</f>
        <v>6</v>
      </c>
      <c r="R95" s="303">
        <f>COUNTIFS(BD_ini!$D$31:'BD_ini'!$D$230,R91,BD_ini!R$31:R$230,$E95)</f>
        <v>0</v>
      </c>
      <c r="S95" s="303">
        <f>COUNTIFS(BD_ini!$D$31:'BD_ini'!$D$230,S91,BD_ini!S$31:S$230,$E95)</f>
        <v>0</v>
      </c>
      <c r="T95" s="303">
        <f>COUNTIFS(BD_ini!$D$31:'BD_ini'!$D$230,T91,BD_ini!T$31:T$230,$E95)</f>
        <v>3</v>
      </c>
      <c r="U95" s="303">
        <f>COUNTIFS(BD_ini!$D$31:'BD_ini'!$D$230,U91,BD_ini!U$31:U$230,$E95)</f>
        <v>3</v>
      </c>
      <c r="V95" s="303">
        <f>COUNTIFS(BD_ini!$D$31:'BD_ini'!$D$230,V91,BD_ini!V$31:V$230,$E95)</f>
        <v>0</v>
      </c>
      <c r="W95" s="303">
        <f>COUNTIFS(BD_ini!$D$31:'BD_ini'!$D$230,W91,BD_ini!W$31:W$230,$E95)</f>
        <v>0</v>
      </c>
      <c r="X95" s="303">
        <f>COUNTIFS(BD_ini!$D$31:'BD_ini'!$D$230,X91,BD_ini!X$31:X$230,$E95)</f>
        <v>10</v>
      </c>
      <c r="Y95" s="303">
        <f>COUNTIFS(BD_ini!$D$31:'BD_ini'!$D$230,Y91,BD_ini!Y$31:Y$230,$E95)</f>
        <v>0</v>
      </c>
      <c r="Z95" s="303">
        <f>COUNTIFS(BD_ini!$D$31:'BD_ini'!$D$230,Z91,BD_ini!Z$31:Z$230,$E95)</f>
        <v>0</v>
      </c>
      <c r="AA95" s="303">
        <f>COUNTIFS(BD_ini!$D$31:'BD_ini'!$D$230,AA91,BD_ini!AA$31:AA$230,$E95)</f>
        <v>10</v>
      </c>
      <c r="AB95" s="303">
        <f>COUNTIFS(BD_ini!$D$31:'BD_ini'!$D$230,AB91,BD_ini!AB$31:AB$230,$E95)</f>
        <v>0</v>
      </c>
      <c r="AC95" s="303">
        <f>COUNTIFS(BD_ini!$D$31:'BD_ini'!$D$230,AC91,BD_ini!AC$31:AC$230,$E95)</f>
        <v>0</v>
      </c>
      <c r="AD95" s="303">
        <f>COUNTIFS(BD_ini!$D$31:'BD_ini'!$D$230,AD91,BD_ini!AD$31:AD$230,$E95)</f>
        <v>0</v>
      </c>
      <c r="AE95" s="303">
        <f>COUNTIFS(BD_ini!$D$31:'BD_ini'!$D$230,AE91,BD_ini!AE$31:AE$230,$E95)</f>
        <v>0</v>
      </c>
      <c r="AF95" s="303">
        <f>COUNTIFS(BD_ini!$D$31:'BD_ini'!$D$230,AF91,BD_ini!AF$31:AF$230,$E95)</f>
        <v>0</v>
      </c>
      <c r="AG95" s="303">
        <f>COUNTIFS(BD_ini!$D$31:'BD_ini'!$D$230,AG91,BD_ini!AG$31:AG$230,$E95)</f>
        <v>0</v>
      </c>
      <c r="AH95" s="303">
        <f>COUNTIFS(BD_ini!$D$31:'BD_ini'!$D$230,AH91,BD_ini!AH$31:AH$230,$E95)</f>
        <v>0</v>
      </c>
      <c r="AI95" s="303">
        <f>COUNTIFS(BD_ini!$D$31:'BD_ini'!$D$230,AI91,BD_ini!AI$31:AI$230,$E95)</f>
        <v>0</v>
      </c>
      <c r="AJ95" s="303">
        <f>COUNTIFS(BD_ini!$D$31:'BD_ini'!$D$230,AJ91,BD_ini!AJ$31:AJ$230,$E95)</f>
        <v>0</v>
      </c>
      <c r="AK95" s="303">
        <f>COUNTIFS(BD_ini!$D$31:'BD_ini'!$D$230,AK91,BD_ini!AK$31:AK$230,$E95)</f>
        <v>0</v>
      </c>
      <c r="AL95" s="303">
        <f>COUNTIFS(BD_ini!$D$31:'BD_ini'!$D$230,AL91,BD_ini!AL$31:AL$230,$E95)</f>
        <v>0</v>
      </c>
      <c r="AM95" s="303">
        <f>COUNTIFS(BD_ini!$D$31:'BD_ini'!$D$230,AM91,BD_ini!AM$31:AM$230,$E95)</f>
        <v>0</v>
      </c>
      <c r="AN95" s="303">
        <f>COUNTIFS(BD_ini!$D$31:'BD_ini'!$D$230,AN91,BD_ini!AN$31:AN$230,$E95)</f>
        <v>0</v>
      </c>
      <c r="AO95" s="303">
        <f>COUNTIFS(BD_ini!$D$31:'BD_ini'!$D$230,AO91,BD_ini!AO$31:AO$230,$E95)</f>
        <v>0</v>
      </c>
      <c r="AP95" s="303">
        <f>COUNTIFS(BD_ini!$D$31:'BD_ini'!$D$230,AP91,BD_ini!AP$31:AP$230,$E95)</f>
        <v>0</v>
      </c>
      <c r="AQ95" s="303">
        <f>COUNTIFS(BD_ini!$D$31:'BD_ini'!$D$230,AQ91,BD_ini!AQ$31:AQ$230,$E95)</f>
        <v>0</v>
      </c>
      <c r="AR95" s="303">
        <f>COUNTIFS(BD_ini!$D$31:'BD_ini'!$D$230,AR91,BD_ini!AR$31:AR$230,$E95)</f>
        <v>0</v>
      </c>
      <c r="AS95" s="303">
        <f>COUNTIFS(BD_ini!$D$31:'BD_ini'!$D$230,AS91,BD_ini!AS$31:AS$230,$E95)</f>
        <v>0</v>
      </c>
      <c r="AT95" s="303">
        <f>COUNTIFS(BD_ini!$D$31:'BD_ini'!$D$230,AT91,BD_ini!AT$31:AT$230,$E95)</f>
        <v>0</v>
      </c>
      <c r="AU95" s="303">
        <f>COUNTIFS(BD_ini!$D$31:'BD_ini'!$D$230,AU91,BD_ini!AU$31:AU$230,$E95)</f>
        <v>0</v>
      </c>
      <c r="AV95" s="303">
        <f>COUNTIFS(BD_ini!$D$31:'BD_ini'!$D$230,AV91,BD_ini!AV$31:AV$230,$E95)</f>
        <v>0</v>
      </c>
      <c r="AW95" s="303">
        <f>COUNTIFS(BD_ini!$D$31:'BD_ini'!$D$230,AW91,BD_ini!AW$31:AW$230,$E95)</f>
        <v>0</v>
      </c>
      <c r="AX95" s="303">
        <f>COUNTIFS(BD_ini!$D$31:'BD_ini'!$D$230,AX91,BD_ini!AX$31:AX$230,$E95)</f>
        <v>0</v>
      </c>
      <c r="AY95" s="303">
        <f>COUNTIFS(BD_ini!$D$31:'BD_ini'!$D$230,AY91,BD_ini!AY$31:AY$230,$E95)</f>
        <v>0</v>
      </c>
      <c r="AZ95" s="303">
        <f>COUNTIFS(BD_ini!$D$31:'BD_ini'!$D$230,AZ91,BD_ini!AZ$31:AZ$230,$E95)</f>
        <v>0</v>
      </c>
      <c r="BA95" s="303">
        <f>COUNTIFS(BD_ini!$D$31:'BD_ini'!$D$230,BA91,BD_ini!BA$31:BA$230,$E95)</f>
        <v>0</v>
      </c>
      <c r="BB95" s="303">
        <f>COUNTIFS(BD_ini!$D$31:'BD_ini'!$D$230,BB91,BD_ini!BB$31:BB$230,$E95)</f>
        <v>0</v>
      </c>
      <c r="BC95" s="303">
        <f>COUNTIFS(BD_ini!$D$31:'BD_ini'!$D$230,BC91,BD_ini!BC$31:BC$230,$E95)</f>
        <v>0</v>
      </c>
      <c r="BD95" s="303">
        <f>COUNTIFS(BD_ini!$D$31:'BD_ini'!$D$230,BD91,BD_ini!BD$31:BD$230,$E95)</f>
        <v>0</v>
      </c>
      <c r="BE95" s="303">
        <f>COUNTIFS(BD_ini!$D$31:'BD_ini'!$D$230,BE91,BD_ini!BE$31:BE$230,$E95)</f>
        <v>0</v>
      </c>
      <c r="BF95" s="303">
        <f>COUNTIFS(BD_ini!$D$31:'BD_ini'!$D$230,BF91,BD_ini!BF$31:BF$230,$E95)</f>
        <v>0</v>
      </c>
      <c r="BG95" s="303">
        <f>COUNTIFS(BD_ini!$D$31:'BD_ini'!$D$230,BG91,BD_ini!BG$31:BG$230,$E95)</f>
        <v>0</v>
      </c>
      <c r="BH95" s="303">
        <f>COUNTIFS(BD_ini!$D$31:'BD_ini'!$D$230,BH91,BD_ini!BH$31:BH$230,$E95)</f>
        <v>0</v>
      </c>
      <c r="BI95" s="303">
        <f>COUNTIFS(BD_ini!$D$31:'BD_ini'!$D$230,BI91,BD_ini!BI$31:BI$230,$E95)</f>
        <v>0</v>
      </c>
      <c r="BJ95" s="303">
        <f>COUNTIFS(BD_ini!$D$31:'BD_ini'!$D$230,BJ91,BD_ini!BJ$31:BJ$230,$E95)</f>
        <v>0</v>
      </c>
      <c r="BK95" s="303">
        <f>COUNTIFS(BD_ini!$D$31:'BD_ini'!$D$230,BK91,BD_ini!BK$31:BK$230,$E95)</f>
        <v>0</v>
      </c>
      <c r="BL95" s="303">
        <f>COUNTIFS(BD_ini!$D$31:'BD_ini'!$D$230,BL91,BD_ini!BL$31:BL$230,$E95)</f>
        <v>0</v>
      </c>
      <c r="BM95" s="303">
        <f>COUNTIFS(BD_ini!$D$31:'BD_ini'!$D$230,BM91,BD_ini!BM$31:BM$230,$E95)</f>
        <v>0</v>
      </c>
      <c r="BN95" s="303">
        <f>COUNTIFS(BD_ini!$D$31:'BD_ini'!$D$230,BN91,BD_ini!BN$31:BN$230,$E95)</f>
        <v>0</v>
      </c>
      <c r="BO95" s="303">
        <f>COUNTIFS(BD_ini!$D$31:'BD_ini'!$D$230,BO91,BD_ini!BO$31:BO$230,$E95)</f>
        <v>0</v>
      </c>
      <c r="BP95" s="303">
        <f>COUNTIFS(BD_ini!$D$31:'BD_ini'!$D$230,BP91,BD_ini!BP$31:BP$230,$E95)</f>
        <v>0</v>
      </c>
      <c r="BQ95" s="303">
        <f>COUNTIFS(BD_ini!$D$31:'BD_ini'!$D$230,BQ91,BD_ini!BQ$31:BQ$230,$E95)</f>
        <v>0</v>
      </c>
      <c r="BR95" s="303">
        <f>COUNTIFS(BD_ini!$D$31:'BD_ini'!$D$230,BR91,BD_ini!BR$31:BR$230,$E95)</f>
        <v>0</v>
      </c>
      <c r="BS95" s="303">
        <f>COUNTIFS(BD_ini!$D$31:'BD_ini'!$D$230,BS91,BD_ini!BS$31:BS$230,$E95)</f>
        <v>0</v>
      </c>
      <c r="BT95" s="303">
        <f>COUNTIFS(BD_ini!$D$31:'BD_ini'!$D$230,BT91,BD_ini!BT$31:BT$230,$E95)</f>
        <v>0</v>
      </c>
      <c r="BU95" s="303">
        <f>COUNTIFS(BD_ini!$D$31:'BD_ini'!$D$230,BU91,BD_ini!BU$31:BU$230,$E95)</f>
        <v>0</v>
      </c>
      <c r="BV95" s="303">
        <f>COUNTIFS(BD_ini!$D$31:'BD_ini'!$D$230,BV91,BD_ini!BV$31:BV$230,$E95)</f>
        <v>0</v>
      </c>
      <c r="BW95" s="303">
        <f>COUNTIFS(BD_ini!$D$31:'BD_ini'!$D$230,BW91,BD_ini!BW$31:BW$230,$E95)</f>
        <v>0</v>
      </c>
      <c r="BX95" s="303">
        <f>COUNTIFS(BD_ini!$D$31:'BD_ini'!$D$230,BX91,BD_ini!BX$31:BX$230,$E95)</f>
        <v>0</v>
      </c>
      <c r="BY95" s="303">
        <f>COUNTIFS(BD_ini!$D$31:'BD_ini'!$D$230,BY91,BD_ini!BY$31:BY$230,$E95)</f>
        <v>0</v>
      </c>
      <c r="BZ95" s="303">
        <f>COUNTIFS(BD_ini!$D$31:'BD_ini'!$D$230,BZ91,BD_ini!BZ$31:BZ$230,$E95)</f>
        <v>0</v>
      </c>
      <c r="CA95" s="303">
        <f>COUNTIFS(BD_ini!$D$31:'BD_ini'!$D$230,CA91,BD_ini!CA$31:CA$230,$E95)</f>
        <v>0</v>
      </c>
      <c r="CB95" s="303">
        <f>COUNTIFS(BD_ini!$D$31:'BD_ini'!$D$230,CB91,BD_ini!CB$31:CB$230,$E95)</f>
        <v>0</v>
      </c>
      <c r="CC95" s="303">
        <f>COUNTIFS(BD_ini!$D$31:'BD_ini'!$D$230,CC91,BD_ini!CC$31:CC$230,$E95)</f>
        <v>0</v>
      </c>
      <c r="CD95" s="303">
        <f>COUNTIFS(BD_ini!$D$31:'BD_ini'!$D$230,CD91,BD_ini!CD$31:CD$230,$E95)</f>
        <v>0</v>
      </c>
      <c r="CE95" s="303">
        <f>COUNTIFS(BD_ini!$D$31:'BD_ini'!$D$230,CE91,BD_ini!CE$31:CE$230,$E95)</f>
        <v>0</v>
      </c>
      <c r="CF95" s="303">
        <f>COUNTIFS(BD_ini!$D$31:'BD_ini'!$D$230,CF91,BD_ini!CF$31:CF$230,$E95)</f>
        <v>0</v>
      </c>
      <c r="CG95" s="303">
        <f>COUNTIFS(BD_ini!$D$31:'BD_ini'!$D$230,CG91,BD_ini!CG$31:CG$230,$E95)</f>
        <v>0</v>
      </c>
      <c r="CH95" s="303">
        <f>COUNTIFS(BD_ini!$D$31:'BD_ini'!$D$230,CH91,BD_ini!CH$31:CH$230,$E95)</f>
        <v>0</v>
      </c>
      <c r="CI95" s="303">
        <f>COUNTIFS(BD_ini!$D$31:'BD_ini'!$D$230,CI91,BD_ini!CI$31:CI$230,$E95)</f>
        <v>0</v>
      </c>
      <c r="CJ95" s="303">
        <f>COUNTIFS(BD_ini!$D$31:'BD_ini'!$D$230,CJ91,BD_ini!CJ$31:CJ$230,$E95)</f>
        <v>0</v>
      </c>
      <c r="CK95" s="303">
        <f>COUNTIFS(BD_ini!$D$31:'BD_ini'!$D$230,CK91,BD_ini!CK$31:CK$230,$E95)</f>
        <v>0</v>
      </c>
      <c r="CL95" s="303">
        <f>COUNTIFS(BD_ini!$D$31:'BD_ini'!$D$230,CL91,BD_ini!CL$31:CL$230,$E95)</f>
        <v>0</v>
      </c>
      <c r="CM95" s="303">
        <f>COUNTIFS(BD_ini!$D$31:'BD_ini'!$D$230,CM91,BD_ini!CM$31:CM$230,$E95)</f>
        <v>0</v>
      </c>
      <c r="CN95" s="303">
        <f>COUNTIFS(BD_ini!$D$31:'BD_ini'!$D$230,CN91,BD_ini!CN$31:CN$230,$E95)</f>
        <v>0</v>
      </c>
      <c r="CO95" s="303">
        <f>COUNTIFS(BD_ini!$D$31:'BD_ini'!$D$230,CO91,BD_ini!CO$31:CO$230,$E95)</f>
        <v>0</v>
      </c>
      <c r="CP95" s="303">
        <f>COUNTIFS(BD_ini!$D$31:'BD_ini'!$D$230,CP91,BD_ini!CP$31:CP$230,$E95)</f>
        <v>0</v>
      </c>
      <c r="CQ95" s="303">
        <f>COUNTIFS(BD_ini!$D$31:'BD_ini'!$D$230,CQ91,BD_ini!CQ$31:CQ$230,$E95)</f>
        <v>0</v>
      </c>
      <c r="CR95" s="303">
        <f>COUNTIFS(BD_ini!$D$31:'BD_ini'!$D$230,CR91,BD_ini!CR$31:CR$230,$E95)</f>
        <v>0</v>
      </c>
      <c r="CS95" s="303">
        <f>COUNTIFS(BD_ini!$D$31:'BD_ini'!$D$230,CS91,BD_ini!CS$31:CS$230,$E95)</f>
        <v>0</v>
      </c>
      <c r="CT95" s="303">
        <f>COUNTIFS(BD_ini!$D$31:'BD_ini'!$D$230,CT91,BD_ini!CT$31:CT$230,$E95)</f>
        <v>0</v>
      </c>
      <c r="CU95" s="303">
        <f>COUNTIFS(BD_ini!$D$31:'BD_ini'!$D$230,CU91,BD_ini!CU$31:CU$230,$E95)</f>
        <v>0</v>
      </c>
      <c r="CV95" s="303">
        <f>COUNTIFS(BD_ini!$D$31:'BD_ini'!$D$230,CV91,BD_ini!CV$31:CV$230,$E95)</f>
        <v>0</v>
      </c>
      <c r="CW95" s="303">
        <f>COUNTIFS(BD_ini!$D$31:'BD_ini'!$D$230,CW91,BD_ini!CW$31:CW$230,$E95)</f>
        <v>0</v>
      </c>
      <c r="CX95" s="303">
        <f>COUNTIFS(BD_ini!$D$31:'BD_ini'!$D$230,CX91,BD_ini!CX$31:CX$230,$E95)</f>
        <v>0</v>
      </c>
      <c r="CY95" s="303">
        <f>COUNTIFS(BD_ini!$D$31:'BD_ini'!$D$230,CY91,BD_ini!CY$31:CY$230,$E95)</f>
        <v>0</v>
      </c>
      <c r="CZ95" s="303">
        <f>COUNTIFS(BD_ini!$D$31:'BD_ini'!$D$230,CZ91,BD_ini!CZ$31:CZ$230,$E95)</f>
        <v>0</v>
      </c>
      <c r="DA95" s="303">
        <f>COUNTIFS(BD_ini!$D$31:'BD_ini'!$D$230,DA91,BD_ini!DA$31:DA$230,$E95)</f>
        <v>0</v>
      </c>
      <c r="DB95" s="303">
        <f>COUNTIFS(BD_ini!$D$31:'BD_ini'!$D$230,DB91,BD_ini!DB$31:DB$230,$E95)</f>
        <v>0</v>
      </c>
      <c r="DC95" s="303">
        <f>COUNTIFS(BD_ini!$D$31:'BD_ini'!$D$230,DC91,BD_ini!DC$31:DC$230,$E95)</f>
        <v>0</v>
      </c>
      <c r="DD95" s="225"/>
    </row>
    <row r="96" spans="1:108" s="124" customFormat="1">
      <c r="A96" s="92">
        <v>2066</v>
      </c>
      <c r="B96" s="92"/>
      <c r="C96" s="92"/>
      <c r="D96" s="296" t="s">
        <v>920</v>
      </c>
      <c r="E96" s="91" t="s">
        <v>920</v>
      </c>
      <c r="F96" s="91"/>
      <c r="G96" s="93"/>
      <c r="H96" s="303">
        <f>COUNTIFS(BD_ini!$D$31:'BD_ini'!$D$230,H91,BD_ini!H$31:H$230,$E96)</f>
        <v>1</v>
      </c>
      <c r="I96" s="303">
        <f>COUNTIFS(BD_ini!$D$31:'BD_ini'!$D$230,I91,BD_ini!I$31:I$230,$E96)</f>
        <v>0</v>
      </c>
      <c r="J96" s="303">
        <f>COUNTIFS(BD_ini!$D$31:'BD_ini'!$D$230,J91,BD_ini!J$31:J$230,$E96)</f>
        <v>1</v>
      </c>
      <c r="K96" s="303">
        <f>COUNTIFS(BD_ini!$D$31:'BD_ini'!$D$230,K91,BD_ini!K$31:K$230,$E96)</f>
        <v>5</v>
      </c>
      <c r="L96" s="303">
        <f>COUNTIFS(BD_ini!$D$31:'BD_ini'!$D$230,L91,BD_ini!L$31:L$230,$E96)</f>
        <v>0</v>
      </c>
      <c r="M96" s="303">
        <f>COUNTIFS(BD_ini!$D$31:'BD_ini'!$D$230,M91,BD_ini!M$31:M$230,$E96)</f>
        <v>0</v>
      </c>
      <c r="N96" s="303">
        <f>COUNTIFS(BD_ini!$D$31:'BD_ini'!$D$230,N91,BD_ini!N$31:N$230,$E96)</f>
        <v>2</v>
      </c>
      <c r="O96" s="303">
        <f>COUNTIFS(BD_ini!$D$31:'BD_ini'!$D$230,O91,BD_ini!O$31:O$230,$E96)</f>
        <v>1</v>
      </c>
      <c r="P96" s="303">
        <f>COUNTIFS(BD_ini!$D$31:'BD_ini'!$D$230,P91,BD_ini!P$31:P$230,$E96)</f>
        <v>1</v>
      </c>
      <c r="Q96" s="303">
        <f>COUNTIFS(BD_ini!$D$31:'BD_ini'!$D$230,Q91,BD_ini!Q$31:Q$230,$E96)</f>
        <v>0</v>
      </c>
      <c r="R96" s="303">
        <f>COUNTIFS(BD_ini!$D$31:'BD_ini'!$D$230,R91,BD_ini!R$31:R$230,$E96)</f>
        <v>4</v>
      </c>
      <c r="S96" s="303">
        <f>COUNTIFS(BD_ini!$D$31:'BD_ini'!$D$230,S91,BD_ini!S$31:S$230,$E96)</f>
        <v>0</v>
      </c>
      <c r="T96" s="303">
        <f>COUNTIFS(BD_ini!$D$31:'BD_ini'!$D$230,T91,BD_ini!T$31:T$230,$E96)</f>
        <v>0</v>
      </c>
      <c r="U96" s="303">
        <f>COUNTIFS(BD_ini!$D$31:'BD_ini'!$D$230,U91,BD_ini!U$31:U$230,$E96)</f>
        <v>0</v>
      </c>
      <c r="V96" s="303">
        <f>COUNTIFS(BD_ini!$D$31:'BD_ini'!$D$230,V91,BD_ini!V$31:V$230,$E96)</f>
        <v>0</v>
      </c>
      <c r="W96" s="303">
        <f>COUNTIFS(BD_ini!$D$31:'BD_ini'!$D$230,W91,BD_ini!W$31:W$230,$E96)</f>
        <v>1</v>
      </c>
      <c r="X96" s="303">
        <f>COUNTIFS(BD_ini!$D$31:'BD_ini'!$D$230,X91,BD_ini!X$31:X$230,$E96)</f>
        <v>0</v>
      </c>
      <c r="Y96" s="303">
        <f>COUNTIFS(BD_ini!$D$31:'BD_ini'!$D$230,Y91,BD_ini!Y$31:Y$230,$E96)</f>
        <v>0</v>
      </c>
      <c r="Z96" s="303">
        <f>COUNTIFS(BD_ini!$D$31:'BD_ini'!$D$230,Z91,BD_ini!Z$31:Z$230,$E96)</f>
        <v>1</v>
      </c>
      <c r="AA96" s="303">
        <f>COUNTIFS(BD_ini!$D$31:'BD_ini'!$D$230,AA91,BD_ini!AA$31:AA$230,$E96)</f>
        <v>0</v>
      </c>
      <c r="AB96" s="303">
        <f>COUNTIFS(BD_ini!$D$31:'BD_ini'!$D$230,AB91,BD_ini!AB$31:AB$230,$E96)</f>
        <v>0</v>
      </c>
      <c r="AC96" s="303">
        <f>COUNTIFS(BD_ini!$D$31:'BD_ini'!$D$230,AC91,BD_ini!AC$31:AC$230,$E96)</f>
        <v>0</v>
      </c>
      <c r="AD96" s="303">
        <f>COUNTIFS(BD_ini!$D$31:'BD_ini'!$D$230,AD91,BD_ini!AD$31:AD$230,$E96)</f>
        <v>0</v>
      </c>
      <c r="AE96" s="303">
        <f>COUNTIFS(BD_ini!$D$31:'BD_ini'!$D$230,AE91,BD_ini!AE$31:AE$230,$E96)</f>
        <v>0</v>
      </c>
      <c r="AF96" s="303">
        <f>COUNTIFS(BD_ini!$D$31:'BD_ini'!$D$230,AF91,BD_ini!AF$31:AF$230,$E96)</f>
        <v>0</v>
      </c>
      <c r="AG96" s="303">
        <f>COUNTIFS(BD_ini!$D$31:'BD_ini'!$D$230,AG91,BD_ini!AG$31:AG$230,$E96)</f>
        <v>0</v>
      </c>
      <c r="AH96" s="303">
        <f>COUNTIFS(BD_ini!$D$31:'BD_ini'!$D$230,AH91,BD_ini!AH$31:AH$230,$E96)</f>
        <v>0</v>
      </c>
      <c r="AI96" s="303">
        <f>COUNTIFS(BD_ini!$D$31:'BD_ini'!$D$230,AI91,BD_ini!AI$31:AI$230,$E96)</f>
        <v>0</v>
      </c>
      <c r="AJ96" s="303">
        <f>COUNTIFS(BD_ini!$D$31:'BD_ini'!$D$230,AJ91,BD_ini!AJ$31:AJ$230,$E96)</f>
        <v>0</v>
      </c>
      <c r="AK96" s="303">
        <f>COUNTIFS(BD_ini!$D$31:'BD_ini'!$D$230,AK91,BD_ini!AK$31:AK$230,$E96)</f>
        <v>0</v>
      </c>
      <c r="AL96" s="303">
        <f>COUNTIFS(BD_ini!$D$31:'BD_ini'!$D$230,AL91,BD_ini!AL$31:AL$230,$E96)</f>
        <v>0</v>
      </c>
      <c r="AM96" s="303">
        <f>COUNTIFS(BD_ini!$D$31:'BD_ini'!$D$230,AM91,BD_ini!AM$31:AM$230,$E96)</f>
        <v>0</v>
      </c>
      <c r="AN96" s="303">
        <f>COUNTIFS(BD_ini!$D$31:'BD_ini'!$D$230,AN91,BD_ini!AN$31:AN$230,$E96)</f>
        <v>0</v>
      </c>
      <c r="AO96" s="303">
        <f>COUNTIFS(BD_ini!$D$31:'BD_ini'!$D$230,AO91,BD_ini!AO$31:AO$230,$E96)</f>
        <v>0</v>
      </c>
      <c r="AP96" s="303">
        <f>COUNTIFS(BD_ini!$D$31:'BD_ini'!$D$230,AP91,BD_ini!AP$31:AP$230,$E96)</f>
        <v>0</v>
      </c>
      <c r="AQ96" s="303">
        <f>COUNTIFS(BD_ini!$D$31:'BD_ini'!$D$230,AQ91,BD_ini!AQ$31:AQ$230,$E96)</f>
        <v>0</v>
      </c>
      <c r="AR96" s="303">
        <f>COUNTIFS(BD_ini!$D$31:'BD_ini'!$D$230,AR91,BD_ini!AR$31:AR$230,$E96)</f>
        <v>0</v>
      </c>
      <c r="AS96" s="303">
        <f>COUNTIFS(BD_ini!$D$31:'BD_ini'!$D$230,AS91,BD_ini!AS$31:AS$230,$E96)</f>
        <v>0</v>
      </c>
      <c r="AT96" s="303">
        <f>COUNTIFS(BD_ini!$D$31:'BD_ini'!$D$230,AT91,BD_ini!AT$31:AT$230,$E96)</f>
        <v>0</v>
      </c>
      <c r="AU96" s="303">
        <f>COUNTIFS(BD_ini!$D$31:'BD_ini'!$D$230,AU91,BD_ini!AU$31:AU$230,$E96)</f>
        <v>0</v>
      </c>
      <c r="AV96" s="303">
        <f>COUNTIFS(BD_ini!$D$31:'BD_ini'!$D$230,AV91,BD_ini!AV$31:AV$230,$E96)</f>
        <v>0</v>
      </c>
      <c r="AW96" s="303">
        <f>COUNTIFS(BD_ini!$D$31:'BD_ini'!$D$230,AW91,BD_ini!AW$31:AW$230,$E96)</f>
        <v>0</v>
      </c>
      <c r="AX96" s="303">
        <f>COUNTIFS(BD_ini!$D$31:'BD_ini'!$D$230,AX91,BD_ini!AX$31:AX$230,$E96)</f>
        <v>0</v>
      </c>
      <c r="AY96" s="303">
        <f>COUNTIFS(BD_ini!$D$31:'BD_ini'!$D$230,AY91,BD_ini!AY$31:AY$230,$E96)</f>
        <v>0</v>
      </c>
      <c r="AZ96" s="303">
        <f>COUNTIFS(BD_ini!$D$31:'BD_ini'!$D$230,AZ91,BD_ini!AZ$31:AZ$230,$E96)</f>
        <v>0</v>
      </c>
      <c r="BA96" s="303">
        <f>COUNTIFS(BD_ini!$D$31:'BD_ini'!$D$230,BA91,BD_ini!BA$31:BA$230,$E96)</f>
        <v>0</v>
      </c>
      <c r="BB96" s="303">
        <f>COUNTIFS(BD_ini!$D$31:'BD_ini'!$D$230,BB91,BD_ini!BB$31:BB$230,$E96)</f>
        <v>0</v>
      </c>
      <c r="BC96" s="303">
        <f>COUNTIFS(BD_ini!$D$31:'BD_ini'!$D$230,BC91,BD_ini!BC$31:BC$230,$E96)</f>
        <v>0</v>
      </c>
      <c r="BD96" s="303">
        <f>COUNTIFS(BD_ini!$D$31:'BD_ini'!$D$230,BD91,BD_ini!BD$31:BD$230,$E96)</f>
        <v>0</v>
      </c>
      <c r="BE96" s="303">
        <f>COUNTIFS(BD_ini!$D$31:'BD_ini'!$D$230,BE91,BD_ini!BE$31:BE$230,$E96)</f>
        <v>0</v>
      </c>
      <c r="BF96" s="303">
        <f>COUNTIFS(BD_ini!$D$31:'BD_ini'!$D$230,BF91,BD_ini!BF$31:BF$230,$E96)</f>
        <v>0</v>
      </c>
      <c r="BG96" s="303">
        <f>COUNTIFS(BD_ini!$D$31:'BD_ini'!$D$230,BG91,BD_ini!BG$31:BG$230,$E96)</f>
        <v>0</v>
      </c>
      <c r="BH96" s="303">
        <f>COUNTIFS(BD_ini!$D$31:'BD_ini'!$D$230,BH91,BD_ini!BH$31:BH$230,$E96)</f>
        <v>0</v>
      </c>
      <c r="BI96" s="303">
        <f>COUNTIFS(BD_ini!$D$31:'BD_ini'!$D$230,BI91,BD_ini!BI$31:BI$230,$E96)</f>
        <v>0</v>
      </c>
      <c r="BJ96" s="303">
        <f>COUNTIFS(BD_ini!$D$31:'BD_ini'!$D$230,BJ91,BD_ini!BJ$31:BJ$230,$E96)</f>
        <v>0</v>
      </c>
      <c r="BK96" s="303">
        <f>COUNTIFS(BD_ini!$D$31:'BD_ini'!$D$230,BK91,BD_ini!BK$31:BK$230,$E96)</f>
        <v>0</v>
      </c>
      <c r="BL96" s="303">
        <f>COUNTIFS(BD_ini!$D$31:'BD_ini'!$D$230,BL91,BD_ini!BL$31:BL$230,$E96)</f>
        <v>0</v>
      </c>
      <c r="BM96" s="303">
        <f>COUNTIFS(BD_ini!$D$31:'BD_ini'!$D$230,BM91,BD_ini!BM$31:BM$230,$E96)</f>
        <v>0</v>
      </c>
      <c r="BN96" s="303">
        <f>COUNTIFS(BD_ini!$D$31:'BD_ini'!$D$230,BN91,BD_ini!BN$31:BN$230,$E96)</f>
        <v>0</v>
      </c>
      <c r="BO96" s="303">
        <f>COUNTIFS(BD_ini!$D$31:'BD_ini'!$D$230,BO91,BD_ini!BO$31:BO$230,$E96)</f>
        <v>0</v>
      </c>
      <c r="BP96" s="303">
        <f>COUNTIFS(BD_ini!$D$31:'BD_ini'!$D$230,BP91,BD_ini!BP$31:BP$230,$E96)</f>
        <v>0</v>
      </c>
      <c r="BQ96" s="303">
        <f>COUNTIFS(BD_ini!$D$31:'BD_ini'!$D$230,BQ91,BD_ini!BQ$31:BQ$230,$E96)</f>
        <v>0</v>
      </c>
      <c r="BR96" s="303">
        <f>COUNTIFS(BD_ini!$D$31:'BD_ini'!$D$230,BR91,BD_ini!BR$31:BR$230,$E96)</f>
        <v>0</v>
      </c>
      <c r="BS96" s="303">
        <f>COUNTIFS(BD_ini!$D$31:'BD_ini'!$D$230,BS91,BD_ini!BS$31:BS$230,$E96)</f>
        <v>0</v>
      </c>
      <c r="BT96" s="303">
        <f>COUNTIFS(BD_ini!$D$31:'BD_ini'!$D$230,BT91,BD_ini!BT$31:BT$230,$E96)</f>
        <v>0</v>
      </c>
      <c r="BU96" s="303">
        <f>COUNTIFS(BD_ini!$D$31:'BD_ini'!$D$230,BU91,BD_ini!BU$31:BU$230,$E96)</f>
        <v>0</v>
      </c>
      <c r="BV96" s="303">
        <f>COUNTIFS(BD_ini!$D$31:'BD_ini'!$D$230,BV91,BD_ini!BV$31:BV$230,$E96)</f>
        <v>0</v>
      </c>
      <c r="BW96" s="303">
        <f>COUNTIFS(BD_ini!$D$31:'BD_ini'!$D$230,BW91,BD_ini!BW$31:BW$230,$E96)</f>
        <v>0</v>
      </c>
      <c r="BX96" s="303">
        <f>COUNTIFS(BD_ini!$D$31:'BD_ini'!$D$230,BX91,BD_ini!BX$31:BX$230,$E96)</f>
        <v>0</v>
      </c>
      <c r="BY96" s="303">
        <f>COUNTIFS(BD_ini!$D$31:'BD_ini'!$D$230,BY91,BD_ini!BY$31:BY$230,$E96)</f>
        <v>0</v>
      </c>
      <c r="BZ96" s="303">
        <f>COUNTIFS(BD_ini!$D$31:'BD_ini'!$D$230,BZ91,BD_ini!BZ$31:BZ$230,$E96)</f>
        <v>0</v>
      </c>
      <c r="CA96" s="303">
        <f>COUNTIFS(BD_ini!$D$31:'BD_ini'!$D$230,CA91,BD_ini!CA$31:CA$230,$E96)</f>
        <v>0</v>
      </c>
      <c r="CB96" s="303">
        <f>COUNTIFS(BD_ini!$D$31:'BD_ini'!$D$230,CB91,BD_ini!CB$31:CB$230,$E96)</f>
        <v>0</v>
      </c>
      <c r="CC96" s="303">
        <f>COUNTIFS(BD_ini!$D$31:'BD_ini'!$D$230,CC91,BD_ini!CC$31:CC$230,$E96)</f>
        <v>0</v>
      </c>
      <c r="CD96" s="303">
        <f>COUNTIFS(BD_ini!$D$31:'BD_ini'!$D$230,CD91,BD_ini!CD$31:CD$230,$E96)</f>
        <v>0</v>
      </c>
      <c r="CE96" s="303">
        <f>COUNTIFS(BD_ini!$D$31:'BD_ini'!$D$230,CE91,BD_ini!CE$31:CE$230,$E96)</f>
        <v>0</v>
      </c>
      <c r="CF96" s="303">
        <f>COUNTIFS(BD_ini!$D$31:'BD_ini'!$D$230,CF91,BD_ini!CF$31:CF$230,$E96)</f>
        <v>0</v>
      </c>
      <c r="CG96" s="303">
        <f>COUNTIFS(BD_ini!$D$31:'BD_ini'!$D$230,CG91,BD_ini!CG$31:CG$230,$E96)</f>
        <v>0</v>
      </c>
      <c r="CH96" s="303">
        <f>COUNTIFS(BD_ini!$D$31:'BD_ini'!$D$230,CH91,BD_ini!CH$31:CH$230,$E96)</f>
        <v>0</v>
      </c>
      <c r="CI96" s="303">
        <f>COUNTIFS(BD_ini!$D$31:'BD_ini'!$D$230,CI91,BD_ini!CI$31:CI$230,$E96)</f>
        <v>0</v>
      </c>
      <c r="CJ96" s="303">
        <f>COUNTIFS(BD_ini!$D$31:'BD_ini'!$D$230,CJ91,BD_ini!CJ$31:CJ$230,$E96)</f>
        <v>0</v>
      </c>
      <c r="CK96" s="303">
        <f>COUNTIFS(BD_ini!$D$31:'BD_ini'!$D$230,CK91,BD_ini!CK$31:CK$230,$E96)</f>
        <v>0</v>
      </c>
      <c r="CL96" s="303">
        <f>COUNTIFS(BD_ini!$D$31:'BD_ini'!$D$230,CL91,BD_ini!CL$31:CL$230,$E96)</f>
        <v>0</v>
      </c>
      <c r="CM96" s="303">
        <f>COUNTIFS(BD_ini!$D$31:'BD_ini'!$D$230,CM91,BD_ini!CM$31:CM$230,$E96)</f>
        <v>0</v>
      </c>
      <c r="CN96" s="303">
        <f>COUNTIFS(BD_ini!$D$31:'BD_ini'!$D$230,CN91,BD_ini!CN$31:CN$230,$E96)</f>
        <v>0</v>
      </c>
      <c r="CO96" s="303">
        <f>COUNTIFS(BD_ini!$D$31:'BD_ini'!$D$230,CO91,BD_ini!CO$31:CO$230,$E96)</f>
        <v>0</v>
      </c>
      <c r="CP96" s="303">
        <f>COUNTIFS(BD_ini!$D$31:'BD_ini'!$D$230,CP91,BD_ini!CP$31:CP$230,$E96)</f>
        <v>0</v>
      </c>
      <c r="CQ96" s="303">
        <f>COUNTIFS(BD_ini!$D$31:'BD_ini'!$D$230,CQ91,BD_ini!CQ$31:CQ$230,$E96)</f>
        <v>0</v>
      </c>
      <c r="CR96" s="303">
        <f>COUNTIFS(BD_ini!$D$31:'BD_ini'!$D$230,CR91,BD_ini!CR$31:CR$230,$E96)</f>
        <v>0</v>
      </c>
      <c r="CS96" s="303">
        <f>COUNTIFS(BD_ini!$D$31:'BD_ini'!$D$230,CS91,BD_ini!CS$31:CS$230,$E96)</f>
        <v>0</v>
      </c>
      <c r="CT96" s="303">
        <f>COUNTIFS(BD_ini!$D$31:'BD_ini'!$D$230,CT91,BD_ini!CT$31:CT$230,$E96)</f>
        <v>0</v>
      </c>
      <c r="CU96" s="303">
        <f>COUNTIFS(BD_ini!$D$31:'BD_ini'!$D$230,CU91,BD_ini!CU$31:CU$230,$E96)</f>
        <v>0</v>
      </c>
      <c r="CV96" s="303">
        <f>COUNTIFS(BD_ini!$D$31:'BD_ini'!$D$230,CV91,BD_ini!CV$31:CV$230,$E96)</f>
        <v>0</v>
      </c>
      <c r="CW96" s="303">
        <f>COUNTIFS(BD_ini!$D$31:'BD_ini'!$D$230,CW91,BD_ini!CW$31:CW$230,$E96)</f>
        <v>0</v>
      </c>
      <c r="CX96" s="303">
        <f>COUNTIFS(BD_ini!$D$31:'BD_ini'!$D$230,CX91,BD_ini!CX$31:CX$230,$E96)</f>
        <v>0</v>
      </c>
      <c r="CY96" s="303">
        <f>COUNTIFS(BD_ini!$D$31:'BD_ini'!$D$230,CY91,BD_ini!CY$31:CY$230,$E96)</f>
        <v>0</v>
      </c>
      <c r="CZ96" s="303">
        <f>COUNTIFS(BD_ini!$D$31:'BD_ini'!$D$230,CZ91,BD_ini!CZ$31:CZ$230,$E96)</f>
        <v>0</v>
      </c>
      <c r="DA96" s="303">
        <f>COUNTIFS(BD_ini!$D$31:'BD_ini'!$D$230,DA91,BD_ini!DA$31:DA$230,$E96)</f>
        <v>0</v>
      </c>
      <c r="DB96" s="303">
        <f>COUNTIFS(BD_ini!$D$31:'BD_ini'!$D$230,DB91,BD_ini!DB$31:DB$230,$E96)</f>
        <v>0</v>
      </c>
      <c r="DC96" s="303">
        <f>COUNTIFS(BD_ini!$D$31:'BD_ini'!$D$230,DC91,BD_ini!DC$31:DC$230,$E96)</f>
        <v>0</v>
      </c>
      <c r="DD96" s="225"/>
    </row>
    <row r="97" spans="1:108" s="124" customFormat="1">
      <c r="A97" s="92">
        <v>2067</v>
      </c>
      <c r="B97" s="92"/>
      <c r="C97" s="92"/>
      <c r="D97" s="296" t="s">
        <v>956</v>
      </c>
      <c r="E97" s="91" t="s">
        <v>956</v>
      </c>
      <c r="F97" s="91"/>
      <c r="G97" s="93"/>
      <c r="H97" s="303">
        <f>COUNTIFS(BD_ini!$D$31:'BD_ini'!$D$230,H91,BD_ini!H$31:H$230,$E97)</f>
        <v>0</v>
      </c>
      <c r="I97" s="303">
        <f>COUNTIFS(BD_ini!$D$31:'BD_ini'!$D$230,I91,BD_ini!I$31:I$230,$E97)</f>
        <v>0</v>
      </c>
      <c r="J97" s="303">
        <f>COUNTIFS(BD_ini!$D$31:'BD_ini'!$D$230,J91,BD_ini!J$31:J$230,$E97)</f>
        <v>0</v>
      </c>
      <c r="K97" s="303">
        <f>COUNTIFS(BD_ini!$D$31:'BD_ini'!$D$230,K91,BD_ini!K$31:K$230,$E97)</f>
        <v>0</v>
      </c>
      <c r="L97" s="303">
        <f>COUNTIFS(BD_ini!$D$31:'BD_ini'!$D$230,L91,BD_ini!L$31:L$230,$E97)</f>
        <v>0</v>
      </c>
      <c r="M97" s="303">
        <f>COUNTIFS(BD_ini!$D$31:'BD_ini'!$D$230,M91,BD_ini!M$31:M$230,$E97)</f>
        <v>0</v>
      </c>
      <c r="N97" s="303">
        <f>COUNTIFS(BD_ini!$D$31:'BD_ini'!$D$230,N91,BD_ini!N$31:N$230,$E97)</f>
        <v>0</v>
      </c>
      <c r="O97" s="303">
        <f>COUNTIFS(BD_ini!$D$31:'BD_ini'!$D$230,O91,BD_ini!O$31:O$230,$E97)</f>
        <v>0</v>
      </c>
      <c r="P97" s="303">
        <f>COUNTIFS(BD_ini!$D$31:'BD_ini'!$D$230,P91,BD_ini!P$31:P$230,$E97)</f>
        <v>0</v>
      </c>
      <c r="Q97" s="303">
        <f>COUNTIFS(BD_ini!$D$31:'BD_ini'!$D$230,Q91,BD_ini!Q$31:Q$230,$E97)</f>
        <v>0</v>
      </c>
      <c r="R97" s="303">
        <f>COUNTIFS(BD_ini!$D$31:'BD_ini'!$D$230,R91,BD_ini!R$31:R$230,$E97)</f>
        <v>0</v>
      </c>
      <c r="S97" s="303">
        <f>COUNTIFS(BD_ini!$D$31:'BD_ini'!$D$230,S91,BD_ini!S$31:S$230,$E97)</f>
        <v>0</v>
      </c>
      <c r="T97" s="303">
        <f>COUNTIFS(BD_ini!$D$31:'BD_ini'!$D$230,T91,BD_ini!T$31:T$230,$E97)</f>
        <v>0</v>
      </c>
      <c r="U97" s="303">
        <f>COUNTIFS(BD_ini!$D$31:'BD_ini'!$D$230,U91,BD_ini!U$31:U$230,$E97)</f>
        <v>0</v>
      </c>
      <c r="V97" s="303">
        <f>COUNTIFS(BD_ini!$D$31:'BD_ini'!$D$230,V91,BD_ini!V$31:V$230,$E97)</f>
        <v>0</v>
      </c>
      <c r="W97" s="303">
        <f>COUNTIFS(BD_ini!$D$31:'BD_ini'!$D$230,W91,BD_ini!W$31:W$230,$E97)</f>
        <v>0</v>
      </c>
      <c r="X97" s="303">
        <f>COUNTIFS(BD_ini!$D$31:'BD_ini'!$D$230,X91,BD_ini!X$31:X$230,$E97)</f>
        <v>0</v>
      </c>
      <c r="Y97" s="303">
        <f>COUNTIFS(BD_ini!$D$31:'BD_ini'!$D$230,Y91,BD_ini!Y$31:Y$230,$E97)</f>
        <v>0</v>
      </c>
      <c r="Z97" s="303">
        <f>COUNTIFS(BD_ini!$D$31:'BD_ini'!$D$230,Z91,BD_ini!Z$31:Z$230,$E97)</f>
        <v>0</v>
      </c>
      <c r="AA97" s="303">
        <f>COUNTIFS(BD_ini!$D$31:'BD_ini'!$D$230,AA91,BD_ini!AA$31:AA$230,$E97)</f>
        <v>0</v>
      </c>
      <c r="AB97" s="303">
        <f>COUNTIFS(BD_ini!$D$31:'BD_ini'!$D$230,AB91,BD_ini!AB$31:AB$230,$E97)</f>
        <v>0</v>
      </c>
      <c r="AC97" s="303">
        <f>COUNTIFS(BD_ini!$D$31:'BD_ini'!$D$230,AC91,BD_ini!AC$31:AC$230,$E97)</f>
        <v>0</v>
      </c>
      <c r="AD97" s="303">
        <f>COUNTIFS(BD_ini!$D$31:'BD_ini'!$D$230,AD91,BD_ini!AD$31:AD$230,$E97)</f>
        <v>0</v>
      </c>
      <c r="AE97" s="303">
        <f>COUNTIFS(BD_ini!$D$31:'BD_ini'!$D$230,AE91,BD_ini!AE$31:AE$230,$E97)</f>
        <v>0</v>
      </c>
      <c r="AF97" s="303">
        <f>COUNTIFS(BD_ini!$D$31:'BD_ini'!$D$230,AF91,BD_ini!AF$31:AF$230,$E97)</f>
        <v>0</v>
      </c>
      <c r="AG97" s="303">
        <f>COUNTIFS(BD_ini!$D$31:'BD_ini'!$D$230,AG91,BD_ini!AG$31:AG$230,$E97)</f>
        <v>0</v>
      </c>
      <c r="AH97" s="303">
        <f>COUNTIFS(BD_ini!$D$31:'BD_ini'!$D$230,AH91,BD_ini!AH$31:AH$230,$E97)</f>
        <v>0</v>
      </c>
      <c r="AI97" s="303">
        <f>COUNTIFS(BD_ini!$D$31:'BD_ini'!$D$230,AI91,BD_ini!AI$31:AI$230,$E97)</f>
        <v>0</v>
      </c>
      <c r="AJ97" s="303">
        <f>COUNTIFS(BD_ini!$D$31:'BD_ini'!$D$230,AJ91,BD_ini!AJ$31:AJ$230,$E97)</f>
        <v>0</v>
      </c>
      <c r="AK97" s="303">
        <f>COUNTIFS(BD_ini!$D$31:'BD_ini'!$D$230,AK91,BD_ini!AK$31:AK$230,$E97)</f>
        <v>0</v>
      </c>
      <c r="AL97" s="303">
        <f>COUNTIFS(BD_ini!$D$31:'BD_ini'!$D$230,AL91,BD_ini!AL$31:AL$230,$E97)</f>
        <v>0</v>
      </c>
      <c r="AM97" s="303">
        <f>COUNTIFS(BD_ini!$D$31:'BD_ini'!$D$230,AM91,BD_ini!AM$31:AM$230,$E97)</f>
        <v>0</v>
      </c>
      <c r="AN97" s="303">
        <f>COUNTIFS(BD_ini!$D$31:'BD_ini'!$D$230,AN91,BD_ini!AN$31:AN$230,$E97)</f>
        <v>0</v>
      </c>
      <c r="AO97" s="303">
        <f>COUNTIFS(BD_ini!$D$31:'BD_ini'!$D$230,AO91,BD_ini!AO$31:AO$230,$E97)</f>
        <v>0</v>
      </c>
      <c r="AP97" s="303">
        <f>COUNTIFS(BD_ini!$D$31:'BD_ini'!$D$230,AP91,BD_ini!AP$31:AP$230,$E97)</f>
        <v>0</v>
      </c>
      <c r="AQ97" s="303">
        <f>COUNTIFS(BD_ini!$D$31:'BD_ini'!$D$230,AQ91,BD_ini!AQ$31:AQ$230,$E97)</f>
        <v>0</v>
      </c>
      <c r="AR97" s="303">
        <f>COUNTIFS(BD_ini!$D$31:'BD_ini'!$D$230,AR91,BD_ini!AR$31:AR$230,$E97)</f>
        <v>0</v>
      </c>
      <c r="AS97" s="303">
        <f>COUNTIFS(BD_ini!$D$31:'BD_ini'!$D$230,AS91,BD_ini!AS$31:AS$230,$E97)</f>
        <v>0</v>
      </c>
      <c r="AT97" s="303">
        <f>COUNTIFS(BD_ini!$D$31:'BD_ini'!$D$230,AT91,BD_ini!AT$31:AT$230,$E97)</f>
        <v>0</v>
      </c>
      <c r="AU97" s="303">
        <f>COUNTIFS(BD_ini!$D$31:'BD_ini'!$D$230,AU91,BD_ini!AU$31:AU$230,$E97)</f>
        <v>0</v>
      </c>
      <c r="AV97" s="303">
        <f>COUNTIFS(BD_ini!$D$31:'BD_ini'!$D$230,AV91,BD_ini!AV$31:AV$230,$E97)</f>
        <v>0</v>
      </c>
      <c r="AW97" s="303">
        <f>COUNTIFS(BD_ini!$D$31:'BD_ini'!$D$230,AW91,BD_ini!AW$31:AW$230,$E97)</f>
        <v>0</v>
      </c>
      <c r="AX97" s="303">
        <f>COUNTIFS(BD_ini!$D$31:'BD_ini'!$D$230,AX91,BD_ini!AX$31:AX$230,$E97)</f>
        <v>0</v>
      </c>
      <c r="AY97" s="303">
        <f>COUNTIFS(BD_ini!$D$31:'BD_ini'!$D$230,AY91,BD_ini!AY$31:AY$230,$E97)</f>
        <v>0</v>
      </c>
      <c r="AZ97" s="303">
        <f>COUNTIFS(BD_ini!$D$31:'BD_ini'!$D$230,AZ91,BD_ini!AZ$31:AZ$230,$E97)</f>
        <v>0</v>
      </c>
      <c r="BA97" s="303">
        <f>COUNTIFS(BD_ini!$D$31:'BD_ini'!$D$230,BA91,BD_ini!BA$31:BA$230,$E97)</f>
        <v>0</v>
      </c>
      <c r="BB97" s="303">
        <f>COUNTIFS(BD_ini!$D$31:'BD_ini'!$D$230,BB91,BD_ini!BB$31:BB$230,$E97)</f>
        <v>0</v>
      </c>
      <c r="BC97" s="303">
        <f>COUNTIFS(BD_ini!$D$31:'BD_ini'!$D$230,BC91,BD_ini!BC$31:BC$230,$E97)</f>
        <v>0</v>
      </c>
      <c r="BD97" s="303">
        <f>COUNTIFS(BD_ini!$D$31:'BD_ini'!$D$230,BD91,BD_ini!BD$31:BD$230,$E97)</f>
        <v>0</v>
      </c>
      <c r="BE97" s="303">
        <f>COUNTIFS(BD_ini!$D$31:'BD_ini'!$D$230,BE91,BD_ini!BE$31:BE$230,$E97)</f>
        <v>0</v>
      </c>
      <c r="BF97" s="303">
        <f>COUNTIFS(BD_ini!$D$31:'BD_ini'!$D$230,BF91,BD_ini!BF$31:BF$230,$E97)</f>
        <v>0</v>
      </c>
      <c r="BG97" s="303">
        <f>COUNTIFS(BD_ini!$D$31:'BD_ini'!$D$230,BG91,BD_ini!BG$31:BG$230,$E97)</f>
        <v>0</v>
      </c>
      <c r="BH97" s="303">
        <f>COUNTIFS(BD_ini!$D$31:'BD_ini'!$D$230,BH91,BD_ini!BH$31:BH$230,$E97)</f>
        <v>0</v>
      </c>
      <c r="BI97" s="303">
        <f>COUNTIFS(BD_ini!$D$31:'BD_ini'!$D$230,BI91,BD_ini!BI$31:BI$230,$E97)</f>
        <v>0</v>
      </c>
      <c r="BJ97" s="303">
        <f>COUNTIFS(BD_ini!$D$31:'BD_ini'!$D$230,BJ91,BD_ini!BJ$31:BJ$230,$E97)</f>
        <v>0</v>
      </c>
      <c r="BK97" s="303">
        <f>COUNTIFS(BD_ini!$D$31:'BD_ini'!$D$230,BK91,BD_ini!BK$31:BK$230,$E97)</f>
        <v>0</v>
      </c>
      <c r="BL97" s="303">
        <f>COUNTIFS(BD_ini!$D$31:'BD_ini'!$D$230,BL91,BD_ini!BL$31:BL$230,$E97)</f>
        <v>0</v>
      </c>
      <c r="BM97" s="303">
        <f>COUNTIFS(BD_ini!$D$31:'BD_ini'!$D$230,BM91,BD_ini!BM$31:BM$230,$E97)</f>
        <v>0</v>
      </c>
      <c r="BN97" s="303">
        <f>COUNTIFS(BD_ini!$D$31:'BD_ini'!$D$230,BN91,BD_ini!BN$31:BN$230,$E97)</f>
        <v>0</v>
      </c>
      <c r="BO97" s="303">
        <f>COUNTIFS(BD_ini!$D$31:'BD_ini'!$D$230,BO91,BD_ini!BO$31:BO$230,$E97)</f>
        <v>0</v>
      </c>
      <c r="BP97" s="303">
        <f>COUNTIFS(BD_ini!$D$31:'BD_ini'!$D$230,BP91,BD_ini!BP$31:BP$230,$E97)</f>
        <v>0</v>
      </c>
      <c r="BQ97" s="303">
        <f>COUNTIFS(BD_ini!$D$31:'BD_ini'!$D$230,BQ91,BD_ini!BQ$31:BQ$230,$E97)</f>
        <v>0</v>
      </c>
      <c r="BR97" s="303">
        <f>COUNTIFS(BD_ini!$D$31:'BD_ini'!$D$230,BR91,BD_ini!BR$31:BR$230,$E97)</f>
        <v>0</v>
      </c>
      <c r="BS97" s="303">
        <f>COUNTIFS(BD_ini!$D$31:'BD_ini'!$D$230,BS91,BD_ini!BS$31:BS$230,$E97)</f>
        <v>0</v>
      </c>
      <c r="BT97" s="303">
        <f>COUNTIFS(BD_ini!$D$31:'BD_ini'!$D$230,BT91,BD_ini!BT$31:BT$230,$E97)</f>
        <v>0</v>
      </c>
      <c r="BU97" s="303">
        <f>COUNTIFS(BD_ini!$D$31:'BD_ini'!$D$230,BU91,BD_ini!BU$31:BU$230,$E97)</f>
        <v>0</v>
      </c>
      <c r="BV97" s="303">
        <f>COUNTIFS(BD_ini!$D$31:'BD_ini'!$D$230,BV91,BD_ini!BV$31:BV$230,$E97)</f>
        <v>0</v>
      </c>
      <c r="BW97" s="303">
        <f>COUNTIFS(BD_ini!$D$31:'BD_ini'!$D$230,BW91,BD_ini!BW$31:BW$230,$E97)</f>
        <v>0</v>
      </c>
      <c r="BX97" s="303">
        <f>COUNTIFS(BD_ini!$D$31:'BD_ini'!$D$230,BX91,BD_ini!BX$31:BX$230,$E97)</f>
        <v>0</v>
      </c>
      <c r="BY97" s="303">
        <f>COUNTIFS(BD_ini!$D$31:'BD_ini'!$D$230,BY91,BD_ini!BY$31:BY$230,$E97)</f>
        <v>0</v>
      </c>
      <c r="BZ97" s="303">
        <f>COUNTIFS(BD_ini!$D$31:'BD_ini'!$D$230,BZ91,BD_ini!BZ$31:BZ$230,$E97)</f>
        <v>0</v>
      </c>
      <c r="CA97" s="303">
        <f>COUNTIFS(BD_ini!$D$31:'BD_ini'!$D$230,CA91,BD_ini!CA$31:CA$230,$E97)</f>
        <v>0</v>
      </c>
      <c r="CB97" s="303">
        <f>COUNTIFS(BD_ini!$D$31:'BD_ini'!$D$230,CB91,BD_ini!CB$31:CB$230,$E97)</f>
        <v>0</v>
      </c>
      <c r="CC97" s="303">
        <f>COUNTIFS(BD_ini!$D$31:'BD_ini'!$D$230,CC91,BD_ini!CC$31:CC$230,$E97)</f>
        <v>0</v>
      </c>
      <c r="CD97" s="303">
        <f>COUNTIFS(BD_ini!$D$31:'BD_ini'!$D$230,CD91,BD_ini!CD$31:CD$230,$E97)</f>
        <v>0</v>
      </c>
      <c r="CE97" s="303">
        <f>COUNTIFS(BD_ini!$D$31:'BD_ini'!$D$230,CE91,BD_ini!CE$31:CE$230,$E97)</f>
        <v>0</v>
      </c>
      <c r="CF97" s="303">
        <f>COUNTIFS(BD_ini!$D$31:'BD_ini'!$D$230,CF91,BD_ini!CF$31:CF$230,$E97)</f>
        <v>0</v>
      </c>
      <c r="CG97" s="303">
        <f>COUNTIFS(BD_ini!$D$31:'BD_ini'!$D$230,CG91,BD_ini!CG$31:CG$230,$E97)</f>
        <v>0</v>
      </c>
      <c r="CH97" s="303">
        <f>COUNTIFS(BD_ini!$D$31:'BD_ini'!$D$230,CH91,BD_ini!CH$31:CH$230,$E97)</f>
        <v>0</v>
      </c>
      <c r="CI97" s="303">
        <f>COUNTIFS(BD_ini!$D$31:'BD_ini'!$D$230,CI91,BD_ini!CI$31:CI$230,$E97)</f>
        <v>0</v>
      </c>
      <c r="CJ97" s="303">
        <f>COUNTIFS(BD_ini!$D$31:'BD_ini'!$D$230,CJ91,BD_ini!CJ$31:CJ$230,$E97)</f>
        <v>0</v>
      </c>
      <c r="CK97" s="303">
        <f>COUNTIFS(BD_ini!$D$31:'BD_ini'!$D$230,CK91,BD_ini!CK$31:CK$230,$E97)</f>
        <v>0</v>
      </c>
      <c r="CL97" s="303">
        <f>COUNTIFS(BD_ini!$D$31:'BD_ini'!$D$230,CL91,BD_ini!CL$31:CL$230,$E97)</f>
        <v>0</v>
      </c>
      <c r="CM97" s="303">
        <f>COUNTIFS(BD_ini!$D$31:'BD_ini'!$D$230,CM91,BD_ini!CM$31:CM$230,$E97)</f>
        <v>0</v>
      </c>
      <c r="CN97" s="303">
        <f>COUNTIFS(BD_ini!$D$31:'BD_ini'!$D$230,CN91,BD_ini!CN$31:CN$230,$E97)</f>
        <v>0</v>
      </c>
      <c r="CO97" s="303">
        <f>COUNTIFS(BD_ini!$D$31:'BD_ini'!$D$230,CO91,BD_ini!CO$31:CO$230,$E97)</f>
        <v>0</v>
      </c>
      <c r="CP97" s="303">
        <f>COUNTIFS(BD_ini!$D$31:'BD_ini'!$D$230,CP91,BD_ini!CP$31:CP$230,$E97)</f>
        <v>0</v>
      </c>
      <c r="CQ97" s="303">
        <f>COUNTIFS(BD_ini!$D$31:'BD_ini'!$D$230,CQ91,BD_ini!CQ$31:CQ$230,$E97)</f>
        <v>0</v>
      </c>
      <c r="CR97" s="303">
        <f>COUNTIFS(BD_ini!$D$31:'BD_ini'!$D$230,CR91,BD_ini!CR$31:CR$230,$E97)</f>
        <v>0</v>
      </c>
      <c r="CS97" s="303">
        <f>COUNTIFS(BD_ini!$D$31:'BD_ini'!$D$230,CS91,BD_ini!CS$31:CS$230,$E97)</f>
        <v>0</v>
      </c>
      <c r="CT97" s="303">
        <f>COUNTIFS(BD_ini!$D$31:'BD_ini'!$D$230,CT91,BD_ini!CT$31:CT$230,$E97)</f>
        <v>0</v>
      </c>
      <c r="CU97" s="303">
        <f>COUNTIFS(BD_ini!$D$31:'BD_ini'!$D$230,CU91,BD_ini!CU$31:CU$230,$E97)</f>
        <v>0</v>
      </c>
      <c r="CV97" s="303">
        <f>COUNTIFS(BD_ini!$D$31:'BD_ini'!$D$230,CV91,BD_ini!CV$31:CV$230,$E97)</f>
        <v>0</v>
      </c>
      <c r="CW97" s="303">
        <f>COUNTIFS(BD_ini!$D$31:'BD_ini'!$D$230,CW91,BD_ini!CW$31:CW$230,$E97)</f>
        <v>0</v>
      </c>
      <c r="CX97" s="303">
        <f>COUNTIFS(BD_ini!$D$31:'BD_ini'!$D$230,CX91,BD_ini!CX$31:CX$230,$E97)</f>
        <v>0</v>
      </c>
      <c r="CY97" s="303">
        <f>COUNTIFS(BD_ini!$D$31:'BD_ini'!$D$230,CY91,BD_ini!CY$31:CY$230,$E97)</f>
        <v>0</v>
      </c>
      <c r="CZ97" s="303">
        <f>COUNTIFS(BD_ini!$D$31:'BD_ini'!$D$230,CZ91,BD_ini!CZ$31:CZ$230,$E97)</f>
        <v>0</v>
      </c>
      <c r="DA97" s="303">
        <f>COUNTIFS(BD_ini!$D$31:'BD_ini'!$D$230,DA91,BD_ini!DA$31:DA$230,$E97)</f>
        <v>0</v>
      </c>
      <c r="DB97" s="303">
        <f>COUNTIFS(BD_ini!$D$31:'BD_ini'!$D$230,DB91,BD_ini!DB$31:DB$230,$E97)</f>
        <v>0</v>
      </c>
      <c r="DC97" s="303">
        <f>COUNTIFS(BD_ini!$D$31:'BD_ini'!$D$230,DC91,BD_ini!DC$31:DC$230,$E97)</f>
        <v>0</v>
      </c>
      <c r="DD97" s="225"/>
    </row>
    <row r="98" spans="1:108" s="124" customFormat="1">
      <c r="A98" s="92">
        <v>2068</v>
      </c>
      <c r="B98" s="92"/>
      <c r="C98" s="92"/>
      <c r="D98" s="296" t="s">
        <v>957</v>
      </c>
      <c r="E98" s="91" t="s">
        <v>957</v>
      </c>
      <c r="F98" s="91"/>
      <c r="G98" s="93"/>
      <c r="H98" s="303">
        <f>COUNTIFS(BD_ini!$D$31:'BD_ini'!$D$230,H91,BD_ini!H$31:H$230,$E98)</f>
        <v>12</v>
      </c>
      <c r="I98" s="303">
        <f>COUNTIFS(BD_ini!$D$31:'BD_ini'!$D$230,I91,BD_ini!I$31:I$230,$E98)</f>
        <v>7</v>
      </c>
      <c r="J98" s="303">
        <f>COUNTIFS(BD_ini!$D$31:'BD_ini'!$D$230,J91,BD_ini!J$31:J$230,$E98)</f>
        <v>0</v>
      </c>
      <c r="K98" s="303">
        <f>COUNTIFS(BD_ini!$D$31:'BD_ini'!$D$230,K91,BD_ini!K$31:K$230,$E98)</f>
        <v>1</v>
      </c>
      <c r="L98" s="303">
        <f>COUNTIFS(BD_ini!$D$31:'BD_ini'!$D$230,L91,BD_ini!L$31:L$230,$E98)</f>
        <v>5</v>
      </c>
      <c r="M98" s="303">
        <f>COUNTIFS(BD_ini!$D$31:'BD_ini'!$D$230,M91,BD_ini!M$31:M$230,$E98)</f>
        <v>3</v>
      </c>
      <c r="N98" s="303">
        <f>COUNTIFS(BD_ini!$D$31:'BD_ini'!$D$230,N91,BD_ini!N$31:N$230,$E98)</f>
        <v>1</v>
      </c>
      <c r="O98" s="303">
        <f>COUNTIFS(BD_ini!$D$31:'BD_ini'!$D$230,O91,BD_ini!O$31:O$230,$E98)</f>
        <v>0</v>
      </c>
      <c r="P98" s="303">
        <f>COUNTIFS(BD_ini!$D$31:'BD_ini'!$D$230,P91,BD_ini!P$31:P$230,$E98)</f>
        <v>0</v>
      </c>
      <c r="Q98" s="303">
        <f>COUNTIFS(BD_ini!$D$31:'BD_ini'!$D$230,Q91,BD_ini!Q$31:Q$230,$E98)</f>
        <v>0</v>
      </c>
      <c r="R98" s="303">
        <f>COUNTIFS(BD_ini!$D$31:'BD_ini'!$D$230,R91,BD_ini!R$31:R$230,$E98)</f>
        <v>2</v>
      </c>
      <c r="S98" s="303">
        <f>COUNTIFS(BD_ini!$D$31:'BD_ini'!$D$230,S91,BD_ini!S$31:S$230,$E98)</f>
        <v>0</v>
      </c>
      <c r="T98" s="303">
        <f>COUNTIFS(BD_ini!$D$31:'BD_ini'!$D$230,T91,BD_ini!T$31:T$230,$E98)</f>
        <v>0</v>
      </c>
      <c r="U98" s="303">
        <f>COUNTIFS(BD_ini!$D$31:'BD_ini'!$D$230,U91,BD_ini!U$31:U$230,$E98)</f>
        <v>0</v>
      </c>
      <c r="V98" s="303">
        <f>COUNTIFS(BD_ini!$D$31:'BD_ini'!$D$230,V91,BD_ini!V$31:V$230,$E98)</f>
        <v>14</v>
      </c>
      <c r="W98" s="303">
        <f>COUNTIFS(BD_ini!$D$31:'BD_ini'!$D$230,W91,BD_ini!W$31:W$230,$E98)</f>
        <v>2</v>
      </c>
      <c r="X98" s="303">
        <f>COUNTIFS(BD_ini!$D$31:'BD_ini'!$D$230,X91,BD_ini!X$31:X$230,$E98)</f>
        <v>0</v>
      </c>
      <c r="Y98" s="303">
        <f>COUNTIFS(BD_ini!$D$31:'BD_ini'!$D$230,Y91,BD_ini!Y$31:Y$230,$E98)</f>
        <v>14</v>
      </c>
      <c r="Z98" s="303">
        <f>COUNTIFS(BD_ini!$D$31:'BD_ini'!$D$230,Z91,BD_ini!Z$31:Z$230,$E98)</f>
        <v>2</v>
      </c>
      <c r="AA98" s="303">
        <f>COUNTIFS(BD_ini!$D$31:'BD_ini'!$D$230,AA91,BD_ini!AA$31:AA$230,$E98)</f>
        <v>0</v>
      </c>
      <c r="AB98" s="303">
        <f>COUNTIFS(BD_ini!$D$31:'BD_ini'!$D$230,AB91,BD_ini!AB$31:AB$230,$E98)</f>
        <v>0</v>
      </c>
      <c r="AC98" s="303">
        <f>COUNTIFS(BD_ini!$D$31:'BD_ini'!$D$230,AC91,BD_ini!AC$31:AC$230,$E98)</f>
        <v>0</v>
      </c>
      <c r="AD98" s="303">
        <f>COUNTIFS(BD_ini!$D$31:'BD_ini'!$D$230,AD91,BD_ini!AD$31:AD$230,$E98)</f>
        <v>0</v>
      </c>
      <c r="AE98" s="303">
        <f>COUNTIFS(BD_ini!$D$31:'BD_ini'!$D$230,AE91,BD_ini!AE$31:AE$230,$E98)</f>
        <v>0</v>
      </c>
      <c r="AF98" s="303">
        <f>COUNTIFS(BD_ini!$D$31:'BD_ini'!$D$230,AF91,BD_ini!AF$31:AF$230,$E98)</f>
        <v>0</v>
      </c>
      <c r="AG98" s="303">
        <f>COUNTIFS(BD_ini!$D$31:'BD_ini'!$D$230,AG91,BD_ini!AG$31:AG$230,$E98)</f>
        <v>0</v>
      </c>
      <c r="AH98" s="303">
        <f>COUNTIFS(BD_ini!$D$31:'BD_ini'!$D$230,AH91,BD_ini!AH$31:AH$230,$E98)</f>
        <v>0</v>
      </c>
      <c r="AI98" s="303">
        <f>COUNTIFS(BD_ini!$D$31:'BD_ini'!$D$230,AI91,BD_ini!AI$31:AI$230,$E98)</f>
        <v>0</v>
      </c>
      <c r="AJ98" s="303">
        <f>COUNTIFS(BD_ini!$D$31:'BD_ini'!$D$230,AJ91,BD_ini!AJ$31:AJ$230,$E98)</f>
        <v>0</v>
      </c>
      <c r="AK98" s="303">
        <f>COUNTIFS(BD_ini!$D$31:'BD_ini'!$D$230,AK91,BD_ini!AK$31:AK$230,$E98)</f>
        <v>0</v>
      </c>
      <c r="AL98" s="303">
        <f>COUNTIFS(BD_ini!$D$31:'BD_ini'!$D$230,AL91,BD_ini!AL$31:AL$230,$E98)</f>
        <v>0</v>
      </c>
      <c r="AM98" s="303">
        <f>COUNTIFS(BD_ini!$D$31:'BD_ini'!$D$230,AM91,BD_ini!AM$31:AM$230,$E98)</f>
        <v>0</v>
      </c>
      <c r="AN98" s="303">
        <f>COUNTIFS(BD_ini!$D$31:'BD_ini'!$D$230,AN91,BD_ini!AN$31:AN$230,$E98)</f>
        <v>0</v>
      </c>
      <c r="AO98" s="303">
        <f>COUNTIFS(BD_ini!$D$31:'BD_ini'!$D$230,AO91,BD_ini!AO$31:AO$230,$E98)</f>
        <v>0</v>
      </c>
      <c r="AP98" s="303">
        <f>COUNTIFS(BD_ini!$D$31:'BD_ini'!$D$230,AP91,BD_ini!AP$31:AP$230,$E98)</f>
        <v>0</v>
      </c>
      <c r="AQ98" s="303">
        <f>COUNTIFS(BD_ini!$D$31:'BD_ini'!$D$230,AQ91,BD_ini!AQ$31:AQ$230,$E98)</f>
        <v>0</v>
      </c>
      <c r="AR98" s="303">
        <f>COUNTIFS(BD_ini!$D$31:'BD_ini'!$D$230,AR91,BD_ini!AR$31:AR$230,$E98)</f>
        <v>0</v>
      </c>
      <c r="AS98" s="303">
        <f>COUNTIFS(BD_ini!$D$31:'BD_ini'!$D$230,AS91,BD_ini!AS$31:AS$230,$E98)</f>
        <v>0</v>
      </c>
      <c r="AT98" s="303">
        <f>COUNTIFS(BD_ini!$D$31:'BD_ini'!$D$230,AT91,BD_ini!AT$31:AT$230,$E98)</f>
        <v>0</v>
      </c>
      <c r="AU98" s="303">
        <f>COUNTIFS(BD_ini!$D$31:'BD_ini'!$D$230,AU91,BD_ini!AU$31:AU$230,$E98)</f>
        <v>0</v>
      </c>
      <c r="AV98" s="303">
        <f>COUNTIFS(BD_ini!$D$31:'BD_ini'!$D$230,AV91,BD_ini!AV$31:AV$230,$E98)</f>
        <v>0</v>
      </c>
      <c r="AW98" s="303">
        <f>COUNTIFS(BD_ini!$D$31:'BD_ini'!$D$230,AW91,BD_ini!AW$31:AW$230,$E98)</f>
        <v>0</v>
      </c>
      <c r="AX98" s="303">
        <f>COUNTIFS(BD_ini!$D$31:'BD_ini'!$D$230,AX91,BD_ini!AX$31:AX$230,$E98)</f>
        <v>0</v>
      </c>
      <c r="AY98" s="303">
        <f>COUNTIFS(BD_ini!$D$31:'BD_ini'!$D$230,AY91,BD_ini!AY$31:AY$230,$E98)</f>
        <v>0</v>
      </c>
      <c r="AZ98" s="303">
        <f>COUNTIFS(BD_ini!$D$31:'BD_ini'!$D$230,AZ91,BD_ini!AZ$31:AZ$230,$E98)</f>
        <v>0</v>
      </c>
      <c r="BA98" s="303">
        <f>COUNTIFS(BD_ini!$D$31:'BD_ini'!$D$230,BA91,BD_ini!BA$31:BA$230,$E98)</f>
        <v>0</v>
      </c>
      <c r="BB98" s="303">
        <f>COUNTIFS(BD_ini!$D$31:'BD_ini'!$D$230,BB91,BD_ini!BB$31:BB$230,$E98)</f>
        <v>0</v>
      </c>
      <c r="BC98" s="303">
        <f>COUNTIFS(BD_ini!$D$31:'BD_ini'!$D$230,BC91,BD_ini!BC$31:BC$230,$E98)</f>
        <v>0</v>
      </c>
      <c r="BD98" s="303">
        <f>COUNTIFS(BD_ini!$D$31:'BD_ini'!$D$230,BD91,BD_ini!BD$31:BD$230,$E98)</f>
        <v>0</v>
      </c>
      <c r="BE98" s="303">
        <f>COUNTIFS(BD_ini!$D$31:'BD_ini'!$D$230,BE91,BD_ini!BE$31:BE$230,$E98)</f>
        <v>0</v>
      </c>
      <c r="BF98" s="303">
        <f>COUNTIFS(BD_ini!$D$31:'BD_ini'!$D$230,BF91,BD_ini!BF$31:BF$230,$E98)</f>
        <v>0</v>
      </c>
      <c r="BG98" s="303">
        <f>COUNTIFS(BD_ini!$D$31:'BD_ini'!$D$230,BG91,BD_ini!BG$31:BG$230,$E98)</f>
        <v>0</v>
      </c>
      <c r="BH98" s="303">
        <f>COUNTIFS(BD_ini!$D$31:'BD_ini'!$D$230,BH91,BD_ini!BH$31:BH$230,$E98)</f>
        <v>0</v>
      </c>
      <c r="BI98" s="303">
        <f>COUNTIFS(BD_ini!$D$31:'BD_ini'!$D$230,BI91,BD_ini!BI$31:BI$230,$E98)</f>
        <v>0</v>
      </c>
      <c r="BJ98" s="303">
        <f>COUNTIFS(BD_ini!$D$31:'BD_ini'!$D$230,BJ91,BD_ini!BJ$31:BJ$230,$E98)</f>
        <v>0</v>
      </c>
      <c r="BK98" s="303">
        <f>COUNTIFS(BD_ini!$D$31:'BD_ini'!$D$230,BK91,BD_ini!BK$31:BK$230,$E98)</f>
        <v>0</v>
      </c>
      <c r="BL98" s="303">
        <f>COUNTIFS(BD_ini!$D$31:'BD_ini'!$D$230,BL91,BD_ini!BL$31:BL$230,$E98)</f>
        <v>0</v>
      </c>
      <c r="BM98" s="303">
        <f>COUNTIFS(BD_ini!$D$31:'BD_ini'!$D$230,BM91,BD_ini!BM$31:BM$230,$E98)</f>
        <v>0</v>
      </c>
      <c r="BN98" s="303">
        <f>COUNTIFS(BD_ini!$D$31:'BD_ini'!$D$230,BN91,BD_ini!BN$31:BN$230,$E98)</f>
        <v>0</v>
      </c>
      <c r="BO98" s="303">
        <f>COUNTIFS(BD_ini!$D$31:'BD_ini'!$D$230,BO91,BD_ini!BO$31:BO$230,$E98)</f>
        <v>0</v>
      </c>
      <c r="BP98" s="303">
        <f>COUNTIFS(BD_ini!$D$31:'BD_ini'!$D$230,BP91,BD_ini!BP$31:BP$230,$E98)</f>
        <v>0</v>
      </c>
      <c r="BQ98" s="303">
        <f>COUNTIFS(BD_ini!$D$31:'BD_ini'!$D$230,BQ91,BD_ini!BQ$31:BQ$230,$E98)</f>
        <v>0</v>
      </c>
      <c r="BR98" s="303">
        <f>COUNTIFS(BD_ini!$D$31:'BD_ini'!$D$230,BR91,BD_ini!BR$31:BR$230,$E98)</f>
        <v>0</v>
      </c>
      <c r="BS98" s="303">
        <f>COUNTIFS(BD_ini!$D$31:'BD_ini'!$D$230,BS91,BD_ini!BS$31:BS$230,$E98)</f>
        <v>0</v>
      </c>
      <c r="BT98" s="303">
        <f>COUNTIFS(BD_ini!$D$31:'BD_ini'!$D$230,BT91,BD_ini!BT$31:BT$230,$E98)</f>
        <v>0</v>
      </c>
      <c r="BU98" s="303">
        <f>COUNTIFS(BD_ini!$D$31:'BD_ini'!$D$230,BU91,BD_ini!BU$31:BU$230,$E98)</f>
        <v>0</v>
      </c>
      <c r="BV98" s="303">
        <f>COUNTIFS(BD_ini!$D$31:'BD_ini'!$D$230,BV91,BD_ini!BV$31:BV$230,$E98)</f>
        <v>0</v>
      </c>
      <c r="BW98" s="303">
        <f>COUNTIFS(BD_ini!$D$31:'BD_ini'!$D$230,BW91,BD_ini!BW$31:BW$230,$E98)</f>
        <v>0</v>
      </c>
      <c r="BX98" s="303">
        <f>COUNTIFS(BD_ini!$D$31:'BD_ini'!$D$230,BX91,BD_ini!BX$31:BX$230,$E98)</f>
        <v>0</v>
      </c>
      <c r="BY98" s="303">
        <f>COUNTIFS(BD_ini!$D$31:'BD_ini'!$D$230,BY91,BD_ini!BY$31:BY$230,$E98)</f>
        <v>0</v>
      </c>
      <c r="BZ98" s="303">
        <f>COUNTIFS(BD_ini!$D$31:'BD_ini'!$D$230,BZ91,BD_ini!BZ$31:BZ$230,$E98)</f>
        <v>0</v>
      </c>
      <c r="CA98" s="303">
        <f>COUNTIFS(BD_ini!$D$31:'BD_ini'!$D$230,CA91,BD_ini!CA$31:CA$230,$E98)</f>
        <v>0</v>
      </c>
      <c r="CB98" s="303">
        <f>COUNTIFS(BD_ini!$D$31:'BD_ini'!$D$230,CB91,BD_ini!CB$31:CB$230,$E98)</f>
        <v>0</v>
      </c>
      <c r="CC98" s="303">
        <f>COUNTIFS(BD_ini!$D$31:'BD_ini'!$D$230,CC91,BD_ini!CC$31:CC$230,$E98)</f>
        <v>0</v>
      </c>
      <c r="CD98" s="303">
        <f>COUNTIFS(BD_ini!$D$31:'BD_ini'!$D$230,CD91,BD_ini!CD$31:CD$230,$E98)</f>
        <v>0</v>
      </c>
      <c r="CE98" s="303">
        <f>COUNTIFS(BD_ini!$D$31:'BD_ini'!$D$230,CE91,BD_ini!CE$31:CE$230,$E98)</f>
        <v>0</v>
      </c>
      <c r="CF98" s="303">
        <f>COUNTIFS(BD_ini!$D$31:'BD_ini'!$D$230,CF91,BD_ini!CF$31:CF$230,$E98)</f>
        <v>0</v>
      </c>
      <c r="CG98" s="303">
        <f>COUNTIFS(BD_ini!$D$31:'BD_ini'!$D$230,CG91,BD_ini!CG$31:CG$230,$E98)</f>
        <v>0</v>
      </c>
      <c r="CH98" s="303">
        <f>COUNTIFS(BD_ini!$D$31:'BD_ini'!$D$230,CH91,BD_ini!CH$31:CH$230,$E98)</f>
        <v>0</v>
      </c>
      <c r="CI98" s="303">
        <f>COUNTIFS(BD_ini!$D$31:'BD_ini'!$D$230,CI91,BD_ini!CI$31:CI$230,$E98)</f>
        <v>0</v>
      </c>
      <c r="CJ98" s="303">
        <f>COUNTIFS(BD_ini!$D$31:'BD_ini'!$D$230,CJ91,BD_ini!CJ$31:CJ$230,$E98)</f>
        <v>0</v>
      </c>
      <c r="CK98" s="303">
        <f>COUNTIFS(BD_ini!$D$31:'BD_ini'!$D$230,CK91,BD_ini!CK$31:CK$230,$E98)</f>
        <v>0</v>
      </c>
      <c r="CL98" s="303">
        <f>COUNTIFS(BD_ini!$D$31:'BD_ini'!$D$230,CL91,BD_ini!CL$31:CL$230,$E98)</f>
        <v>0</v>
      </c>
      <c r="CM98" s="303">
        <f>COUNTIFS(BD_ini!$D$31:'BD_ini'!$D$230,CM91,BD_ini!CM$31:CM$230,$E98)</f>
        <v>0</v>
      </c>
      <c r="CN98" s="303">
        <f>COUNTIFS(BD_ini!$D$31:'BD_ini'!$D$230,CN91,BD_ini!CN$31:CN$230,$E98)</f>
        <v>0</v>
      </c>
      <c r="CO98" s="303">
        <f>COUNTIFS(BD_ini!$D$31:'BD_ini'!$D$230,CO91,BD_ini!CO$31:CO$230,$E98)</f>
        <v>0</v>
      </c>
      <c r="CP98" s="303">
        <f>COUNTIFS(BD_ini!$D$31:'BD_ini'!$D$230,CP91,BD_ini!CP$31:CP$230,$E98)</f>
        <v>0</v>
      </c>
      <c r="CQ98" s="303">
        <f>COUNTIFS(BD_ini!$D$31:'BD_ini'!$D$230,CQ91,BD_ini!CQ$31:CQ$230,$E98)</f>
        <v>0</v>
      </c>
      <c r="CR98" s="303">
        <f>COUNTIFS(BD_ini!$D$31:'BD_ini'!$D$230,CR91,BD_ini!CR$31:CR$230,$E98)</f>
        <v>0</v>
      </c>
      <c r="CS98" s="303">
        <f>COUNTIFS(BD_ini!$D$31:'BD_ini'!$D$230,CS91,BD_ini!CS$31:CS$230,$E98)</f>
        <v>0</v>
      </c>
      <c r="CT98" s="303">
        <f>COUNTIFS(BD_ini!$D$31:'BD_ini'!$D$230,CT91,BD_ini!CT$31:CT$230,$E98)</f>
        <v>0</v>
      </c>
      <c r="CU98" s="303">
        <f>COUNTIFS(BD_ini!$D$31:'BD_ini'!$D$230,CU91,BD_ini!CU$31:CU$230,$E98)</f>
        <v>0</v>
      </c>
      <c r="CV98" s="303">
        <f>COUNTIFS(BD_ini!$D$31:'BD_ini'!$D$230,CV91,BD_ini!CV$31:CV$230,$E98)</f>
        <v>0</v>
      </c>
      <c r="CW98" s="303">
        <f>COUNTIFS(BD_ini!$D$31:'BD_ini'!$D$230,CW91,BD_ini!CW$31:CW$230,$E98)</f>
        <v>0</v>
      </c>
      <c r="CX98" s="303">
        <f>COUNTIFS(BD_ini!$D$31:'BD_ini'!$D$230,CX91,BD_ini!CX$31:CX$230,$E98)</f>
        <v>0</v>
      </c>
      <c r="CY98" s="303">
        <f>COUNTIFS(BD_ini!$D$31:'BD_ini'!$D$230,CY91,BD_ini!CY$31:CY$230,$E98)</f>
        <v>0</v>
      </c>
      <c r="CZ98" s="303">
        <f>COUNTIFS(BD_ini!$D$31:'BD_ini'!$D$230,CZ91,BD_ini!CZ$31:CZ$230,$E98)</f>
        <v>0</v>
      </c>
      <c r="DA98" s="303">
        <f>COUNTIFS(BD_ini!$D$31:'BD_ini'!$D$230,DA91,BD_ini!DA$31:DA$230,$E98)</f>
        <v>0</v>
      </c>
      <c r="DB98" s="303">
        <f>COUNTIFS(BD_ini!$D$31:'BD_ini'!$D$230,DB91,BD_ini!DB$31:DB$230,$E98)</f>
        <v>0</v>
      </c>
      <c r="DC98" s="303">
        <f>COUNTIFS(BD_ini!$D$31:'BD_ini'!$D$230,DC91,BD_ini!DC$31:DC$230,$E98)</f>
        <v>0</v>
      </c>
      <c r="DD98" s="225"/>
    </row>
    <row r="99" spans="1:108" s="124" customFormat="1">
      <c r="A99" s="92">
        <v>2069</v>
      </c>
      <c r="B99" s="92"/>
      <c r="C99" s="92"/>
      <c r="D99" s="296" t="s">
        <v>924</v>
      </c>
      <c r="E99" s="91" t="s">
        <v>924</v>
      </c>
      <c r="F99" s="91"/>
      <c r="G99" s="93"/>
      <c r="H99" s="303">
        <f>COUNTIFS(BD_ini!$D$31:'BD_ini'!$D$230,H91,BD_ini!H$31:H$230,$E99)</f>
        <v>0</v>
      </c>
      <c r="I99" s="303">
        <f>COUNTIFS(BD_ini!$D$31:'BD_ini'!$D$230,I91,BD_ini!I$31:I$230,$E99)</f>
        <v>0</v>
      </c>
      <c r="J99" s="303">
        <f>COUNTIFS(BD_ini!$D$31:'BD_ini'!$D$230,J91,BD_ini!J$31:J$230,$E99)</f>
        <v>0</v>
      </c>
      <c r="K99" s="303">
        <f>COUNTIFS(BD_ini!$D$31:'BD_ini'!$D$230,K91,BD_ini!K$31:K$230,$E99)</f>
        <v>0</v>
      </c>
      <c r="L99" s="303">
        <f>COUNTIFS(BD_ini!$D$31:'BD_ini'!$D$230,L91,BD_ini!L$31:L$230,$E99)</f>
        <v>0</v>
      </c>
      <c r="M99" s="303">
        <f>COUNTIFS(BD_ini!$D$31:'BD_ini'!$D$230,M91,BD_ini!M$31:M$230,$E99)</f>
        <v>0</v>
      </c>
      <c r="N99" s="303">
        <f>COUNTIFS(BD_ini!$D$31:'BD_ini'!$D$230,N91,BD_ini!N$31:N$230,$E99)</f>
        <v>0</v>
      </c>
      <c r="O99" s="303">
        <f>COUNTIFS(BD_ini!$D$31:'BD_ini'!$D$230,O91,BD_ini!O$31:O$230,$E99)</f>
        <v>0</v>
      </c>
      <c r="P99" s="303">
        <f>COUNTIFS(BD_ini!$D$31:'BD_ini'!$D$230,P91,BD_ini!P$31:P$230,$E99)</f>
        <v>0</v>
      </c>
      <c r="Q99" s="303">
        <f>COUNTIFS(BD_ini!$D$31:'BD_ini'!$D$230,Q91,BD_ini!Q$31:Q$230,$E99)</f>
        <v>0</v>
      </c>
      <c r="R99" s="303">
        <f>COUNTIFS(BD_ini!$D$31:'BD_ini'!$D$230,R91,BD_ini!R$31:R$230,$E99)</f>
        <v>0</v>
      </c>
      <c r="S99" s="303">
        <f>COUNTIFS(BD_ini!$D$31:'BD_ini'!$D$230,S91,BD_ini!S$31:S$230,$E99)</f>
        <v>0</v>
      </c>
      <c r="T99" s="303">
        <f>COUNTIFS(BD_ini!$D$31:'BD_ini'!$D$230,T91,BD_ini!T$31:T$230,$E99)</f>
        <v>0</v>
      </c>
      <c r="U99" s="303">
        <f>COUNTIFS(BD_ini!$D$31:'BD_ini'!$D$230,U91,BD_ini!U$31:U$230,$E99)</f>
        <v>1</v>
      </c>
      <c r="V99" s="303">
        <f>COUNTIFS(BD_ini!$D$31:'BD_ini'!$D$230,V91,BD_ini!V$31:V$230,$E99)</f>
        <v>0</v>
      </c>
      <c r="W99" s="303">
        <f>COUNTIFS(BD_ini!$D$31:'BD_ini'!$D$230,W91,BD_ini!W$31:W$230,$E99)</f>
        <v>0</v>
      </c>
      <c r="X99" s="303">
        <f>COUNTIFS(BD_ini!$D$31:'BD_ini'!$D$230,X91,BD_ini!X$31:X$230,$E99)</f>
        <v>0</v>
      </c>
      <c r="Y99" s="303">
        <f>COUNTIFS(BD_ini!$D$31:'BD_ini'!$D$230,Y91,BD_ini!Y$31:Y$230,$E99)</f>
        <v>0</v>
      </c>
      <c r="Z99" s="303">
        <f>COUNTIFS(BD_ini!$D$31:'BD_ini'!$D$230,Z91,BD_ini!Z$31:Z$230,$E99)</f>
        <v>0</v>
      </c>
      <c r="AA99" s="303">
        <f>COUNTIFS(BD_ini!$D$31:'BD_ini'!$D$230,AA91,BD_ini!AA$31:AA$230,$E99)</f>
        <v>0</v>
      </c>
      <c r="AB99" s="303">
        <f>COUNTIFS(BD_ini!$D$31:'BD_ini'!$D$230,AB91,BD_ini!AB$31:AB$230,$E99)</f>
        <v>0</v>
      </c>
      <c r="AC99" s="303">
        <f>COUNTIFS(BD_ini!$D$31:'BD_ini'!$D$230,AC91,BD_ini!AC$31:AC$230,$E99)</f>
        <v>0</v>
      </c>
      <c r="AD99" s="303">
        <f>COUNTIFS(BD_ini!$D$31:'BD_ini'!$D$230,AD91,BD_ini!AD$31:AD$230,$E99)</f>
        <v>0</v>
      </c>
      <c r="AE99" s="303">
        <f>COUNTIFS(BD_ini!$D$31:'BD_ini'!$D$230,AE91,BD_ini!AE$31:AE$230,$E99)</f>
        <v>0</v>
      </c>
      <c r="AF99" s="303">
        <f>COUNTIFS(BD_ini!$D$31:'BD_ini'!$D$230,AF91,BD_ini!AF$31:AF$230,$E99)</f>
        <v>0</v>
      </c>
      <c r="AG99" s="303">
        <f>COUNTIFS(BD_ini!$D$31:'BD_ini'!$D$230,AG91,BD_ini!AG$31:AG$230,$E99)</f>
        <v>0</v>
      </c>
      <c r="AH99" s="303">
        <f>COUNTIFS(BD_ini!$D$31:'BD_ini'!$D$230,AH91,BD_ini!AH$31:AH$230,$E99)</f>
        <v>0</v>
      </c>
      <c r="AI99" s="303">
        <f>COUNTIFS(BD_ini!$D$31:'BD_ini'!$D$230,AI91,BD_ini!AI$31:AI$230,$E99)</f>
        <v>0</v>
      </c>
      <c r="AJ99" s="303">
        <f>COUNTIFS(BD_ini!$D$31:'BD_ini'!$D$230,AJ91,BD_ini!AJ$31:AJ$230,$E99)</f>
        <v>0</v>
      </c>
      <c r="AK99" s="303">
        <f>COUNTIFS(BD_ini!$D$31:'BD_ini'!$D$230,AK91,BD_ini!AK$31:AK$230,$E99)</f>
        <v>0</v>
      </c>
      <c r="AL99" s="303">
        <f>COUNTIFS(BD_ini!$D$31:'BD_ini'!$D$230,AL91,BD_ini!AL$31:AL$230,$E99)</f>
        <v>0</v>
      </c>
      <c r="AM99" s="303">
        <f>COUNTIFS(BD_ini!$D$31:'BD_ini'!$D$230,AM91,BD_ini!AM$31:AM$230,$E99)</f>
        <v>0</v>
      </c>
      <c r="AN99" s="303">
        <f>COUNTIFS(BD_ini!$D$31:'BD_ini'!$D$230,AN91,BD_ini!AN$31:AN$230,$E99)</f>
        <v>0</v>
      </c>
      <c r="AO99" s="303">
        <f>COUNTIFS(BD_ini!$D$31:'BD_ini'!$D$230,AO91,BD_ini!AO$31:AO$230,$E99)</f>
        <v>0</v>
      </c>
      <c r="AP99" s="303">
        <f>COUNTIFS(BD_ini!$D$31:'BD_ini'!$D$230,AP91,BD_ini!AP$31:AP$230,$E99)</f>
        <v>0</v>
      </c>
      <c r="AQ99" s="303">
        <f>COUNTIFS(BD_ini!$D$31:'BD_ini'!$D$230,AQ91,BD_ini!AQ$31:AQ$230,$E99)</f>
        <v>0</v>
      </c>
      <c r="AR99" s="303">
        <f>COUNTIFS(BD_ini!$D$31:'BD_ini'!$D$230,AR91,BD_ini!AR$31:AR$230,$E99)</f>
        <v>0</v>
      </c>
      <c r="AS99" s="303">
        <f>COUNTIFS(BD_ini!$D$31:'BD_ini'!$D$230,AS91,BD_ini!AS$31:AS$230,$E99)</f>
        <v>0</v>
      </c>
      <c r="AT99" s="303">
        <f>COUNTIFS(BD_ini!$D$31:'BD_ini'!$D$230,AT91,BD_ini!AT$31:AT$230,$E99)</f>
        <v>0</v>
      </c>
      <c r="AU99" s="303">
        <f>COUNTIFS(BD_ini!$D$31:'BD_ini'!$D$230,AU91,BD_ini!AU$31:AU$230,$E99)</f>
        <v>0</v>
      </c>
      <c r="AV99" s="303">
        <f>COUNTIFS(BD_ini!$D$31:'BD_ini'!$D$230,AV91,BD_ini!AV$31:AV$230,$E99)</f>
        <v>0</v>
      </c>
      <c r="AW99" s="303">
        <f>COUNTIFS(BD_ini!$D$31:'BD_ini'!$D$230,AW91,BD_ini!AW$31:AW$230,$E99)</f>
        <v>0</v>
      </c>
      <c r="AX99" s="303">
        <f>COUNTIFS(BD_ini!$D$31:'BD_ini'!$D$230,AX91,BD_ini!AX$31:AX$230,$E99)</f>
        <v>0</v>
      </c>
      <c r="AY99" s="303">
        <f>COUNTIFS(BD_ini!$D$31:'BD_ini'!$D$230,AY91,BD_ini!AY$31:AY$230,$E99)</f>
        <v>0</v>
      </c>
      <c r="AZ99" s="303">
        <f>COUNTIFS(BD_ini!$D$31:'BD_ini'!$D$230,AZ91,BD_ini!AZ$31:AZ$230,$E99)</f>
        <v>0</v>
      </c>
      <c r="BA99" s="303">
        <f>COUNTIFS(BD_ini!$D$31:'BD_ini'!$D$230,BA91,BD_ini!BA$31:BA$230,$E99)</f>
        <v>0</v>
      </c>
      <c r="BB99" s="303">
        <f>COUNTIFS(BD_ini!$D$31:'BD_ini'!$D$230,BB91,BD_ini!BB$31:BB$230,$E99)</f>
        <v>0</v>
      </c>
      <c r="BC99" s="303">
        <f>COUNTIFS(BD_ini!$D$31:'BD_ini'!$D$230,BC91,BD_ini!BC$31:BC$230,$E99)</f>
        <v>0</v>
      </c>
      <c r="BD99" s="303">
        <f>COUNTIFS(BD_ini!$D$31:'BD_ini'!$D$230,BD91,BD_ini!BD$31:BD$230,$E99)</f>
        <v>0</v>
      </c>
      <c r="BE99" s="303">
        <f>COUNTIFS(BD_ini!$D$31:'BD_ini'!$D$230,BE91,BD_ini!BE$31:BE$230,$E99)</f>
        <v>0</v>
      </c>
      <c r="BF99" s="303">
        <f>COUNTIFS(BD_ini!$D$31:'BD_ini'!$D$230,BF91,BD_ini!BF$31:BF$230,$E99)</f>
        <v>0</v>
      </c>
      <c r="BG99" s="303">
        <f>COUNTIFS(BD_ini!$D$31:'BD_ini'!$D$230,BG91,BD_ini!BG$31:BG$230,$E99)</f>
        <v>0</v>
      </c>
      <c r="BH99" s="303">
        <f>COUNTIFS(BD_ini!$D$31:'BD_ini'!$D$230,BH91,BD_ini!BH$31:BH$230,$E99)</f>
        <v>0</v>
      </c>
      <c r="BI99" s="303">
        <f>COUNTIFS(BD_ini!$D$31:'BD_ini'!$D$230,BI91,BD_ini!BI$31:BI$230,$E99)</f>
        <v>0</v>
      </c>
      <c r="BJ99" s="303">
        <f>COUNTIFS(BD_ini!$D$31:'BD_ini'!$D$230,BJ91,BD_ini!BJ$31:BJ$230,$E99)</f>
        <v>0</v>
      </c>
      <c r="BK99" s="303">
        <f>COUNTIFS(BD_ini!$D$31:'BD_ini'!$D$230,BK91,BD_ini!BK$31:BK$230,$E99)</f>
        <v>0</v>
      </c>
      <c r="BL99" s="303">
        <f>COUNTIFS(BD_ini!$D$31:'BD_ini'!$D$230,BL91,BD_ini!BL$31:BL$230,$E99)</f>
        <v>0</v>
      </c>
      <c r="BM99" s="303">
        <f>COUNTIFS(BD_ini!$D$31:'BD_ini'!$D$230,BM91,BD_ini!BM$31:BM$230,$E99)</f>
        <v>0</v>
      </c>
      <c r="BN99" s="303">
        <f>COUNTIFS(BD_ini!$D$31:'BD_ini'!$D$230,BN91,BD_ini!BN$31:BN$230,$E99)</f>
        <v>0</v>
      </c>
      <c r="BO99" s="303">
        <f>COUNTIFS(BD_ini!$D$31:'BD_ini'!$D$230,BO91,BD_ini!BO$31:BO$230,$E99)</f>
        <v>0</v>
      </c>
      <c r="BP99" s="303">
        <f>COUNTIFS(BD_ini!$D$31:'BD_ini'!$D$230,BP91,BD_ini!BP$31:BP$230,$E99)</f>
        <v>0</v>
      </c>
      <c r="BQ99" s="303">
        <f>COUNTIFS(BD_ini!$D$31:'BD_ini'!$D$230,BQ91,BD_ini!BQ$31:BQ$230,$E99)</f>
        <v>0</v>
      </c>
      <c r="BR99" s="303">
        <f>COUNTIFS(BD_ini!$D$31:'BD_ini'!$D$230,BR91,BD_ini!BR$31:BR$230,$E99)</f>
        <v>0</v>
      </c>
      <c r="BS99" s="303">
        <f>COUNTIFS(BD_ini!$D$31:'BD_ini'!$D$230,BS91,BD_ini!BS$31:BS$230,$E99)</f>
        <v>0</v>
      </c>
      <c r="BT99" s="303">
        <f>COUNTIFS(BD_ini!$D$31:'BD_ini'!$D$230,BT91,BD_ini!BT$31:BT$230,$E99)</f>
        <v>0</v>
      </c>
      <c r="BU99" s="303">
        <f>COUNTIFS(BD_ini!$D$31:'BD_ini'!$D$230,BU91,BD_ini!BU$31:BU$230,$E99)</f>
        <v>0</v>
      </c>
      <c r="BV99" s="303">
        <f>COUNTIFS(BD_ini!$D$31:'BD_ini'!$D$230,BV91,BD_ini!BV$31:BV$230,$E99)</f>
        <v>0</v>
      </c>
      <c r="BW99" s="303">
        <f>COUNTIFS(BD_ini!$D$31:'BD_ini'!$D$230,BW91,BD_ini!BW$31:BW$230,$E99)</f>
        <v>0</v>
      </c>
      <c r="BX99" s="303">
        <f>COUNTIFS(BD_ini!$D$31:'BD_ini'!$D$230,BX91,BD_ini!BX$31:BX$230,$E99)</f>
        <v>0</v>
      </c>
      <c r="BY99" s="303">
        <f>COUNTIFS(BD_ini!$D$31:'BD_ini'!$D$230,BY91,BD_ini!BY$31:BY$230,$E99)</f>
        <v>0</v>
      </c>
      <c r="BZ99" s="303">
        <f>COUNTIFS(BD_ini!$D$31:'BD_ini'!$D$230,BZ91,BD_ini!BZ$31:BZ$230,$E99)</f>
        <v>0</v>
      </c>
      <c r="CA99" s="303">
        <f>COUNTIFS(BD_ini!$D$31:'BD_ini'!$D$230,CA91,BD_ini!CA$31:CA$230,$E99)</f>
        <v>0</v>
      </c>
      <c r="CB99" s="303">
        <f>COUNTIFS(BD_ini!$D$31:'BD_ini'!$D$230,CB91,BD_ini!CB$31:CB$230,$E99)</f>
        <v>0</v>
      </c>
      <c r="CC99" s="303">
        <f>COUNTIFS(BD_ini!$D$31:'BD_ini'!$D$230,CC91,BD_ini!CC$31:CC$230,$E99)</f>
        <v>0</v>
      </c>
      <c r="CD99" s="303">
        <f>COUNTIFS(BD_ini!$D$31:'BD_ini'!$D$230,CD91,BD_ini!CD$31:CD$230,$E99)</f>
        <v>0</v>
      </c>
      <c r="CE99" s="303">
        <f>COUNTIFS(BD_ini!$D$31:'BD_ini'!$D$230,CE91,BD_ini!CE$31:CE$230,$E99)</f>
        <v>0</v>
      </c>
      <c r="CF99" s="303">
        <f>COUNTIFS(BD_ini!$D$31:'BD_ini'!$D$230,CF91,BD_ini!CF$31:CF$230,$E99)</f>
        <v>0</v>
      </c>
      <c r="CG99" s="303">
        <f>COUNTIFS(BD_ini!$D$31:'BD_ini'!$D$230,CG91,BD_ini!CG$31:CG$230,$E99)</f>
        <v>0</v>
      </c>
      <c r="CH99" s="303">
        <f>COUNTIFS(BD_ini!$D$31:'BD_ini'!$D$230,CH91,BD_ini!CH$31:CH$230,$E99)</f>
        <v>0</v>
      </c>
      <c r="CI99" s="303">
        <f>COUNTIFS(BD_ini!$D$31:'BD_ini'!$D$230,CI91,BD_ini!CI$31:CI$230,$E99)</f>
        <v>0</v>
      </c>
      <c r="CJ99" s="303">
        <f>COUNTIFS(BD_ini!$D$31:'BD_ini'!$D$230,CJ91,BD_ini!CJ$31:CJ$230,$E99)</f>
        <v>0</v>
      </c>
      <c r="CK99" s="303">
        <f>COUNTIFS(BD_ini!$D$31:'BD_ini'!$D$230,CK91,BD_ini!CK$31:CK$230,$E99)</f>
        <v>0</v>
      </c>
      <c r="CL99" s="303">
        <f>COUNTIFS(BD_ini!$D$31:'BD_ini'!$D$230,CL91,BD_ini!CL$31:CL$230,$E99)</f>
        <v>0</v>
      </c>
      <c r="CM99" s="303">
        <f>COUNTIFS(BD_ini!$D$31:'BD_ini'!$D$230,CM91,BD_ini!CM$31:CM$230,$E99)</f>
        <v>0</v>
      </c>
      <c r="CN99" s="303">
        <f>COUNTIFS(BD_ini!$D$31:'BD_ini'!$D$230,CN91,BD_ini!CN$31:CN$230,$E99)</f>
        <v>0</v>
      </c>
      <c r="CO99" s="303">
        <f>COUNTIFS(BD_ini!$D$31:'BD_ini'!$D$230,CO91,BD_ini!CO$31:CO$230,$E99)</f>
        <v>0</v>
      </c>
      <c r="CP99" s="303">
        <f>COUNTIFS(BD_ini!$D$31:'BD_ini'!$D$230,CP91,BD_ini!CP$31:CP$230,$E99)</f>
        <v>0</v>
      </c>
      <c r="CQ99" s="303">
        <f>COUNTIFS(BD_ini!$D$31:'BD_ini'!$D$230,CQ91,BD_ini!CQ$31:CQ$230,$E99)</f>
        <v>0</v>
      </c>
      <c r="CR99" s="303">
        <f>COUNTIFS(BD_ini!$D$31:'BD_ini'!$D$230,CR91,BD_ini!CR$31:CR$230,$E99)</f>
        <v>0</v>
      </c>
      <c r="CS99" s="303">
        <f>COUNTIFS(BD_ini!$D$31:'BD_ini'!$D$230,CS91,BD_ini!CS$31:CS$230,$E99)</f>
        <v>0</v>
      </c>
      <c r="CT99" s="303">
        <f>COUNTIFS(BD_ini!$D$31:'BD_ini'!$D$230,CT91,BD_ini!CT$31:CT$230,$E99)</f>
        <v>0</v>
      </c>
      <c r="CU99" s="303">
        <f>COUNTIFS(BD_ini!$D$31:'BD_ini'!$D$230,CU91,BD_ini!CU$31:CU$230,$E99)</f>
        <v>0</v>
      </c>
      <c r="CV99" s="303">
        <f>COUNTIFS(BD_ini!$D$31:'BD_ini'!$D$230,CV91,BD_ini!CV$31:CV$230,$E99)</f>
        <v>0</v>
      </c>
      <c r="CW99" s="303">
        <f>COUNTIFS(BD_ini!$D$31:'BD_ini'!$D$230,CW91,BD_ini!CW$31:CW$230,$E99)</f>
        <v>0</v>
      </c>
      <c r="CX99" s="303">
        <f>COUNTIFS(BD_ini!$D$31:'BD_ini'!$D$230,CX91,BD_ini!CX$31:CX$230,$E99)</f>
        <v>0</v>
      </c>
      <c r="CY99" s="303">
        <f>COUNTIFS(BD_ini!$D$31:'BD_ini'!$D$230,CY91,BD_ini!CY$31:CY$230,$E99)</f>
        <v>0</v>
      </c>
      <c r="CZ99" s="303">
        <f>COUNTIFS(BD_ini!$D$31:'BD_ini'!$D$230,CZ91,BD_ini!CZ$31:CZ$230,$E99)</f>
        <v>0</v>
      </c>
      <c r="DA99" s="303">
        <f>COUNTIFS(BD_ini!$D$31:'BD_ini'!$D$230,DA91,BD_ini!DA$31:DA$230,$E99)</f>
        <v>0</v>
      </c>
      <c r="DB99" s="303">
        <f>COUNTIFS(BD_ini!$D$31:'BD_ini'!$D$230,DB91,BD_ini!DB$31:DB$230,$E99)</f>
        <v>0</v>
      </c>
      <c r="DC99" s="303">
        <f>COUNTIFS(BD_ini!$D$31:'BD_ini'!$D$230,DC91,BD_ini!DC$31:DC$230,$E99)</f>
        <v>0</v>
      </c>
      <c r="DD99" s="225"/>
    </row>
    <row r="100" spans="1:108" s="124" customFormat="1">
      <c r="A100" s="92">
        <v>2070</v>
      </c>
      <c r="B100" s="92"/>
      <c r="C100" s="92"/>
      <c r="D100" s="296" t="s">
        <v>927</v>
      </c>
      <c r="E100" s="91" t="s">
        <v>927</v>
      </c>
      <c r="F100" s="91"/>
      <c r="G100" s="93"/>
      <c r="H100" s="303">
        <f>COUNTIFS(BD_ini!$D$31:'BD_ini'!$D$230,H91,BD_ini!H$31:H$230,$E100)</f>
        <v>13</v>
      </c>
      <c r="I100" s="303">
        <f>COUNTIFS(BD_ini!$D$31:'BD_ini'!$D$230,I91,BD_ini!I$31:I$230,$E100)</f>
        <v>11</v>
      </c>
      <c r="J100" s="303">
        <f>COUNTIFS(BD_ini!$D$31:'BD_ini'!$D$230,J91,BD_ini!J$31:J$230,$E100)</f>
        <v>19</v>
      </c>
      <c r="K100" s="303">
        <f>COUNTIFS(BD_ini!$D$31:'BD_ini'!$D$230,K91,BD_ini!K$31:K$230,$E100)</f>
        <v>15</v>
      </c>
      <c r="L100" s="303">
        <f>COUNTIFS(BD_ini!$D$31:'BD_ini'!$D$230,L91,BD_ini!L$31:L$230,$E100)</f>
        <v>9</v>
      </c>
      <c r="M100" s="303">
        <f>COUNTIFS(BD_ini!$D$31:'BD_ini'!$D$230,M91,BD_ini!M$31:M$230,$E100)</f>
        <v>17</v>
      </c>
      <c r="N100" s="303">
        <f>COUNTIFS(BD_ini!$D$31:'BD_ini'!$D$230,N91,BD_ini!N$31:N$230,$E100)</f>
        <v>19</v>
      </c>
      <c r="O100" s="303">
        <f>COUNTIFS(BD_ini!$D$31:'BD_ini'!$D$230,O91,BD_ini!O$31:O$230,$E100)</f>
        <v>24</v>
      </c>
      <c r="P100" s="303">
        <f>COUNTIFS(BD_ini!$D$31:'BD_ini'!$D$230,P91,BD_ini!P$31:P$230,$E100)</f>
        <v>18</v>
      </c>
      <c r="Q100" s="303">
        <f>COUNTIFS(BD_ini!$D$31:'BD_ini'!$D$230,Q91,BD_ini!Q$31:Q$230,$E100)</f>
        <v>15</v>
      </c>
      <c r="R100" s="303">
        <f>COUNTIFS(BD_ini!$D$31:'BD_ini'!$D$230,R91,BD_ini!R$31:R$230,$E100)</f>
        <v>10</v>
      </c>
      <c r="S100" s="303">
        <f>COUNTIFS(BD_ini!$D$31:'BD_ini'!$D$230,S91,BD_ini!S$31:S$230,$E100)</f>
        <v>14</v>
      </c>
      <c r="T100" s="303">
        <f>COUNTIFS(BD_ini!$D$31:'BD_ini'!$D$230,T91,BD_ini!T$31:T$230,$E100)</f>
        <v>22</v>
      </c>
      <c r="U100" s="303">
        <f>COUNTIFS(BD_ini!$D$31:'BD_ini'!$D$230,U91,BD_ini!U$31:U$230,$E100)</f>
        <v>12</v>
      </c>
      <c r="V100" s="303">
        <f>COUNTIFS(BD_ini!$D$31:'BD_ini'!$D$230,V91,BD_ini!V$31:V$230,$E100)</f>
        <v>10</v>
      </c>
      <c r="W100" s="303">
        <f>COUNTIFS(BD_ini!$D$31:'BD_ini'!$D$230,W91,BD_ini!W$31:W$230,$E100)</f>
        <v>10</v>
      </c>
      <c r="X100" s="303">
        <f>COUNTIFS(BD_ini!$D$31:'BD_ini'!$D$230,X91,BD_ini!X$31:X$230,$E100)</f>
        <v>2</v>
      </c>
      <c r="Y100" s="303">
        <f>COUNTIFS(BD_ini!$D$31:'BD_ini'!$D$230,Y91,BD_ini!Y$31:Y$230,$E100)</f>
        <v>10</v>
      </c>
      <c r="Z100" s="303">
        <f>COUNTIFS(BD_ini!$D$31:'BD_ini'!$D$230,Z91,BD_ini!Z$31:Z$230,$E100)</f>
        <v>10</v>
      </c>
      <c r="AA100" s="303">
        <f>COUNTIFS(BD_ini!$D$31:'BD_ini'!$D$230,AA91,BD_ini!AA$31:AA$230,$E100)</f>
        <v>2</v>
      </c>
      <c r="AB100" s="303">
        <f>COUNTIFS(BD_ini!$D$31:'BD_ini'!$D$230,AB91,BD_ini!AB$31:AB$230,$E100)</f>
        <v>0</v>
      </c>
      <c r="AC100" s="303">
        <f>COUNTIFS(BD_ini!$D$31:'BD_ini'!$D$230,AC91,BD_ini!AC$31:AC$230,$E100)</f>
        <v>0</v>
      </c>
      <c r="AD100" s="303">
        <f>COUNTIFS(BD_ini!$D$31:'BD_ini'!$D$230,AD91,BD_ini!AD$31:AD$230,$E100)</f>
        <v>0</v>
      </c>
      <c r="AE100" s="303">
        <f>COUNTIFS(BD_ini!$D$31:'BD_ini'!$D$230,AE91,BD_ini!AE$31:AE$230,$E100)</f>
        <v>0</v>
      </c>
      <c r="AF100" s="303">
        <f>COUNTIFS(BD_ini!$D$31:'BD_ini'!$D$230,AF91,BD_ini!AF$31:AF$230,$E100)</f>
        <v>0</v>
      </c>
      <c r="AG100" s="303">
        <f>COUNTIFS(BD_ini!$D$31:'BD_ini'!$D$230,AG91,BD_ini!AG$31:AG$230,$E100)</f>
        <v>0</v>
      </c>
      <c r="AH100" s="303">
        <f>COUNTIFS(BD_ini!$D$31:'BD_ini'!$D$230,AH91,BD_ini!AH$31:AH$230,$E100)</f>
        <v>0</v>
      </c>
      <c r="AI100" s="303">
        <f>COUNTIFS(BD_ini!$D$31:'BD_ini'!$D$230,AI91,BD_ini!AI$31:AI$230,$E100)</f>
        <v>0</v>
      </c>
      <c r="AJ100" s="303">
        <f>COUNTIFS(BD_ini!$D$31:'BD_ini'!$D$230,AJ91,BD_ini!AJ$31:AJ$230,$E100)</f>
        <v>0</v>
      </c>
      <c r="AK100" s="303">
        <f>COUNTIFS(BD_ini!$D$31:'BD_ini'!$D$230,AK91,BD_ini!AK$31:AK$230,$E100)</f>
        <v>0</v>
      </c>
      <c r="AL100" s="303">
        <f>COUNTIFS(BD_ini!$D$31:'BD_ini'!$D$230,AL91,BD_ini!AL$31:AL$230,$E100)</f>
        <v>0</v>
      </c>
      <c r="AM100" s="303">
        <f>COUNTIFS(BD_ini!$D$31:'BD_ini'!$D$230,AM91,BD_ini!AM$31:AM$230,$E100)</f>
        <v>0</v>
      </c>
      <c r="AN100" s="303">
        <f>COUNTIFS(BD_ini!$D$31:'BD_ini'!$D$230,AN91,BD_ini!AN$31:AN$230,$E100)</f>
        <v>0</v>
      </c>
      <c r="AO100" s="303">
        <f>COUNTIFS(BD_ini!$D$31:'BD_ini'!$D$230,AO91,BD_ini!AO$31:AO$230,$E100)</f>
        <v>0</v>
      </c>
      <c r="AP100" s="303">
        <f>COUNTIFS(BD_ini!$D$31:'BD_ini'!$D$230,AP91,BD_ini!AP$31:AP$230,$E100)</f>
        <v>0</v>
      </c>
      <c r="AQ100" s="303">
        <f>COUNTIFS(BD_ini!$D$31:'BD_ini'!$D$230,AQ91,BD_ini!AQ$31:AQ$230,$E100)</f>
        <v>0</v>
      </c>
      <c r="AR100" s="303">
        <f>COUNTIFS(BD_ini!$D$31:'BD_ini'!$D$230,AR91,BD_ini!AR$31:AR$230,$E100)</f>
        <v>0</v>
      </c>
      <c r="AS100" s="303">
        <f>COUNTIFS(BD_ini!$D$31:'BD_ini'!$D$230,AS91,BD_ini!AS$31:AS$230,$E100)</f>
        <v>0</v>
      </c>
      <c r="AT100" s="303">
        <f>COUNTIFS(BD_ini!$D$31:'BD_ini'!$D$230,AT91,BD_ini!AT$31:AT$230,$E100)</f>
        <v>0</v>
      </c>
      <c r="AU100" s="303">
        <f>COUNTIFS(BD_ini!$D$31:'BD_ini'!$D$230,AU91,BD_ini!AU$31:AU$230,$E100)</f>
        <v>0</v>
      </c>
      <c r="AV100" s="303">
        <f>COUNTIFS(BD_ini!$D$31:'BD_ini'!$D$230,AV91,BD_ini!AV$31:AV$230,$E100)</f>
        <v>0</v>
      </c>
      <c r="AW100" s="303">
        <f>COUNTIFS(BD_ini!$D$31:'BD_ini'!$D$230,AW91,BD_ini!AW$31:AW$230,$E100)</f>
        <v>0</v>
      </c>
      <c r="AX100" s="303">
        <f>COUNTIFS(BD_ini!$D$31:'BD_ini'!$D$230,AX91,BD_ini!AX$31:AX$230,$E100)</f>
        <v>0</v>
      </c>
      <c r="AY100" s="303">
        <f>COUNTIFS(BD_ini!$D$31:'BD_ini'!$D$230,AY91,BD_ini!AY$31:AY$230,$E100)</f>
        <v>0</v>
      </c>
      <c r="AZ100" s="303">
        <f>COUNTIFS(BD_ini!$D$31:'BD_ini'!$D$230,AZ91,BD_ini!AZ$31:AZ$230,$E100)</f>
        <v>0</v>
      </c>
      <c r="BA100" s="303">
        <f>COUNTIFS(BD_ini!$D$31:'BD_ini'!$D$230,BA91,BD_ini!BA$31:BA$230,$E100)</f>
        <v>0</v>
      </c>
      <c r="BB100" s="303">
        <f>COUNTIFS(BD_ini!$D$31:'BD_ini'!$D$230,BB91,BD_ini!BB$31:BB$230,$E100)</f>
        <v>0</v>
      </c>
      <c r="BC100" s="303">
        <f>COUNTIFS(BD_ini!$D$31:'BD_ini'!$D$230,BC91,BD_ini!BC$31:BC$230,$E100)</f>
        <v>0</v>
      </c>
      <c r="BD100" s="303">
        <f>COUNTIFS(BD_ini!$D$31:'BD_ini'!$D$230,BD91,BD_ini!BD$31:BD$230,$E100)</f>
        <v>0</v>
      </c>
      <c r="BE100" s="303">
        <f>COUNTIFS(BD_ini!$D$31:'BD_ini'!$D$230,BE91,BD_ini!BE$31:BE$230,$E100)</f>
        <v>0</v>
      </c>
      <c r="BF100" s="303">
        <f>COUNTIFS(BD_ini!$D$31:'BD_ini'!$D$230,BF91,BD_ini!BF$31:BF$230,$E100)</f>
        <v>0</v>
      </c>
      <c r="BG100" s="303">
        <f>COUNTIFS(BD_ini!$D$31:'BD_ini'!$D$230,BG91,BD_ini!BG$31:BG$230,$E100)</f>
        <v>0</v>
      </c>
      <c r="BH100" s="303">
        <f>COUNTIFS(BD_ini!$D$31:'BD_ini'!$D$230,BH91,BD_ini!BH$31:BH$230,$E100)</f>
        <v>0</v>
      </c>
      <c r="BI100" s="303">
        <f>COUNTIFS(BD_ini!$D$31:'BD_ini'!$D$230,BI91,BD_ini!BI$31:BI$230,$E100)</f>
        <v>0</v>
      </c>
      <c r="BJ100" s="303">
        <f>COUNTIFS(BD_ini!$D$31:'BD_ini'!$D$230,BJ91,BD_ini!BJ$31:BJ$230,$E100)</f>
        <v>0</v>
      </c>
      <c r="BK100" s="303">
        <f>COUNTIFS(BD_ini!$D$31:'BD_ini'!$D$230,BK91,BD_ini!BK$31:BK$230,$E100)</f>
        <v>0</v>
      </c>
      <c r="BL100" s="303">
        <f>COUNTIFS(BD_ini!$D$31:'BD_ini'!$D$230,BL91,BD_ini!BL$31:BL$230,$E100)</f>
        <v>0</v>
      </c>
      <c r="BM100" s="303">
        <f>COUNTIFS(BD_ini!$D$31:'BD_ini'!$D$230,BM91,BD_ini!BM$31:BM$230,$E100)</f>
        <v>0</v>
      </c>
      <c r="BN100" s="303">
        <f>COUNTIFS(BD_ini!$D$31:'BD_ini'!$D$230,BN91,BD_ini!BN$31:BN$230,$E100)</f>
        <v>0</v>
      </c>
      <c r="BO100" s="303">
        <f>COUNTIFS(BD_ini!$D$31:'BD_ini'!$D$230,BO91,BD_ini!BO$31:BO$230,$E100)</f>
        <v>0</v>
      </c>
      <c r="BP100" s="303">
        <f>COUNTIFS(BD_ini!$D$31:'BD_ini'!$D$230,BP91,BD_ini!BP$31:BP$230,$E100)</f>
        <v>0</v>
      </c>
      <c r="BQ100" s="303">
        <f>COUNTIFS(BD_ini!$D$31:'BD_ini'!$D$230,BQ91,BD_ini!BQ$31:BQ$230,$E100)</f>
        <v>0</v>
      </c>
      <c r="BR100" s="303">
        <f>COUNTIFS(BD_ini!$D$31:'BD_ini'!$D$230,BR91,BD_ini!BR$31:BR$230,$E100)</f>
        <v>0</v>
      </c>
      <c r="BS100" s="303">
        <f>COUNTIFS(BD_ini!$D$31:'BD_ini'!$D$230,BS91,BD_ini!BS$31:BS$230,$E100)</f>
        <v>0</v>
      </c>
      <c r="BT100" s="303">
        <f>COUNTIFS(BD_ini!$D$31:'BD_ini'!$D$230,BT91,BD_ini!BT$31:BT$230,$E100)</f>
        <v>0</v>
      </c>
      <c r="BU100" s="303">
        <f>COUNTIFS(BD_ini!$D$31:'BD_ini'!$D$230,BU91,BD_ini!BU$31:BU$230,$E100)</f>
        <v>0</v>
      </c>
      <c r="BV100" s="303">
        <f>COUNTIFS(BD_ini!$D$31:'BD_ini'!$D$230,BV91,BD_ini!BV$31:BV$230,$E100)</f>
        <v>0</v>
      </c>
      <c r="BW100" s="303">
        <f>COUNTIFS(BD_ini!$D$31:'BD_ini'!$D$230,BW91,BD_ini!BW$31:BW$230,$E100)</f>
        <v>0</v>
      </c>
      <c r="BX100" s="303">
        <f>COUNTIFS(BD_ini!$D$31:'BD_ini'!$D$230,BX91,BD_ini!BX$31:BX$230,$E100)</f>
        <v>0</v>
      </c>
      <c r="BY100" s="303">
        <f>COUNTIFS(BD_ini!$D$31:'BD_ini'!$D$230,BY91,BD_ini!BY$31:BY$230,$E100)</f>
        <v>0</v>
      </c>
      <c r="BZ100" s="303">
        <f>COUNTIFS(BD_ini!$D$31:'BD_ini'!$D$230,BZ91,BD_ini!BZ$31:BZ$230,$E100)</f>
        <v>0</v>
      </c>
      <c r="CA100" s="303">
        <f>COUNTIFS(BD_ini!$D$31:'BD_ini'!$D$230,CA91,BD_ini!CA$31:CA$230,$E100)</f>
        <v>0</v>
      </c>
      <c r="CB100" s="303">
        <f>COUNTIFS(BD_ini!$D$31:'BD_ini'!$D$230,CB91,BD_ini!CB$31:CB$230,$E100)</f>
        <v>0</v>
      </c>
      <c r="CC100" s="303">
        <f>COUNTIFS(BD_ini!$D$31:'BD_ini'!$D$230,CC91,BD_ini!CC$31:CC$230,$E100)</f>
        <v>0</v>
      </c>
      <c r="CD100" s="303">
        <f>COUNTIFS(BD_ini!$D$31:'BD_ini'!$D$230,CD91,BD_ini!CD$31:CD$230,$E100)</f>
        <v>0</v>
      </c>
      <c r="CE100" s="303">
        <f>COUNTIFS(BD_ini!$D$31:'BD_ini'!$D$230,CE91,BD_ini!CE$31:CE$230,$E100)</f>
        <v>0</v>
      </c>
      <c r="CF100" s="303">
        <f>COUNTIFS(BD_ini!$D$31:'BD_ini'!$D$230,CF91,BD_ini!CF$31:CF$230,$E100)</f>
        <v>0</v>
      </c>
      <c r="CG100" s="303">
        <f>COUNTIFS(BD_ini!$D$31:'BD_ini'!$D$230,CG91,BD_ini!CG$31:CG$230,$E100)</f>
        <v>0</v>
      </c>
      <c r="CH100" s="303">
        <f>COUNTIFS(BD_ini!$D$31:'BD_ini'!$D$230,CH91,BD_ini!CH$31:CH$230,$E100)</f>
        <v>0</v>
      </c>
      <c r="CI100" s="303">
        <f>COUNTIFS(BD_ini!$D$31:'BD_ini'!$D$230,CI91,BD_ini!CI$31:CI$230,$E100)</f>
        <v>0</v>
      </c>
      <c r="CJ100" s="303">
        <f>COUNTIFS(BD_ini!$D$31:'BD_ini'!$D$230,CJ91,BD_ini!CJ$31:CJ$230,$E100)</f>
        <v>0</v>
      </c>
      <c r="CK100" s="303">
        <f>COUNTIFS(BD_ini!$D$31:'BD_ini'!$D$230,CK91,BD_ini!CK$31:CK$230,$E100)</f>
        <v>0</v>
      </c>
      <c r="CL100" s="303">
        <f>COUNTIFS(BD_ini!$D$31:'BD_ini'!$D$230,CL91,BD_ini!CL$31:CL$230,$E100)</f>
        <v>0</v>
      </c>
      <c r="CM100" s="303">
        <f>COUNTIFS(BD_ini!$D$31:'BD_ini'!$D$230,CM91,BD_ini!CM$31:CM$230,$E100)</f>
        <v>0</v>
      </c>
      <c r="CN100" s="303">
        <f>COUNTIFS(BD_ini!$D$31:'BD_ini'!$D$230,CN91,BD_ini!CN$31:CN$230,$E100)</f>
        <v>0</v>
      </c>
      <c r="CO100" s="303">
        <f>COUNTIFS(BD_ini!$D$31:'BD_ini'!$D$230,CO91,BD_ini!CO$31:CO$230,$E100)</f>
        <v>0</v>
      </c>
      <c r="CP100" s="303">
        <f>COUNTIFS(BD_ini!$D$31:'BD_ini'!$D$230,CP91,BD_ini!CP$31:CP$230,$E100)</f>
        <v>0</v>
      </c>
      <c r="CQ100" s="303">
        <f>COUNTIFS(BD_ini!$D$31:'BD_ini'!$D$230,CQ91,BD_ini!CQ$31:CQ$230,$E100)</f>
        <v>0</v>
      </c>
      <c r="CR100" s="303">
        <f>COUNTIFS(BD_ini!$D$31:'BD_ini'!$D$230,CR91,BD_ini!CR$31:CR$230,$E100)</f>
        <v>0</v>
      </c>
      <c r="CS100" s="303">
        <f>COUNTIFS(BD_ini!$D$31:'BD_ini'!$D$230,CS91,BD_ini!CS$31:CS$230,$E100)</f>
        <v>0</v>
      </c>
      <c r="CT100" s="303">
        <f>COUNTIFS(BD_ini!$D$31:'BD_ini'!$D$230,CT91,BD_ini!CT$31:CT$230,$E100)</f>
        <v>0</v>
      </c>
      <c r="CU100" s="303">
        <f>COUNTIFS(BD_ini!$D$31:'BD_ini'!$D$230,CU91,BD_ini!CU$31:CU$230,$E100)</f>
        <v>0</v>
      </c>
      <c r="CV100" s="303">
        <f>COUNTIFS(BD_ini!$D$31:'BD_ini'!$D$230,CV91,BD_ini!CV$31:CV$230,$E100)</f>
        <v>0</v>
      </c>
      <c r="CW100" s="303">
        <f>COUNTIFS(BD_ini!$D$31:'BD_ini'!$D$230,CW91,BD_ini!CW$31:CW$230,$E100)</f>
        <v>0</v>
      </c>
      <c r="CX100" s="303">
        <f>COUNTIFS(BD_ini!$D$31:'BD_ini'!$D$230,CX91,BD_ini!CX$31:CX$230,$E100)</f>
        <v>0</v>
      </c>
      <c r="CY100" s="303">
        <f>COUNTIFS(BD_ini!$D$31:'BD_ini'!$D$230,CY91,BD_ini!CY$31:CY$230,$E100)</f>
        <v>0</v>
      </c>
      <c r="CZ100" s="303">
        <f>COUNTIFS(BD_ini!$D$31:'BD_ini'!$D$230,CZ91,BD_ini!CZ$31:CZ$230,$E100)</f>
        <v>0</v>
      </c>
      <c r="DA100" s="303">
        <f>COUNTIFS(BD_ini!$D$31:'BD_ini'!$D$230,DA91,BD_ini!DA$31:DA$230,$E100)</f>
        <v>0</v>
      </c>
      <c r="DB100" s="303">
        <f>COUNTIFS(BD_ini!$D$31:'BD_ini'!$D$230,DB91,BD_ini!DB$31:DB$230,$E100)</f>
        <v>0</v>
      </c>
      <c r="DC100" s="303">
        <f>COUNTIFS(BD_ini!$D$31:'BD_ini'!$D$230,DC91,BD_ini!DC$31:DC$230,$E100)</f>
        <v>0</v>
      </c>
      <c r="DD100" s="225"/>
    </row>
    <row r="101" spans="1:108" s="124" customFormat="1">
      <c r="A101" s="92">
        <v>2071</v>
      </c>
      <c r="B101" s="92"/>
      <c r="C101" s="92"/>
      <c r="D101" s="296" t="s">
        <v>1016</v>
      </c>
      <c r="E101" s="91" t="s">
        <v>1016</v>
      </c>
      <c r="F101" s="91"/>
      <c r="G101" s="93"/>
      <c r="H101" s="303">
        <f>COUNTIFS(BD_ini!$D$31:'BD_ini'!$D$230,H91,BD_ini!H$31:H$230,$E101)</f>
        <v>3</v>
      </c>
      <c r="I101" s="303">
        <f>COUNTIFS(BD_ini!$D$31:'BD_ini'!$D$230,I91,BD_ini!I$31:I$230,$E101)</f>
        <v>6</v>
      </c>
      <c r="J101" s="303">
        <f>COUNTIFS(BD_ini!$D$31:'BD_ini'!$D$230,J91,BD_ini!J$31:J$230,$E101)</f>
        <v>0</v>
      </c>
      <c r="K101" s="303">
        <f>COUNTIFS(BD_ini!$D$31:'BD_ini'!$D$230,K91,BD_ini!K$31:K$230,$E101)</f>
        <v>1</v>
      </c>
      <c r="L101" s="303">
        <f>COUNTIFS(BD_ini!$D$31:'BD_ini'!$D$230,L91,BD_ini!L$31:L$230,$E101)</f>
        <v>0</v>
      </c>
      <c r="M101" s="303">
        <f>COUNTIFS(BD_ini!$D$31:'BD_ini'!$D$230,M91,BD_ini!M$31:M$230,$E101)</f>
        <v>0</v>
      </c>
      <c r="N101" s="303">
        <f>COUNTIFS(BD_ini!$D$31:'BD_ini'!$D$230,N91,BD_ini!N$31:N$230,$E101)</f>
        <v>5</v>
      </c>
      <c r="O101" s="303">
        <f>COUNTIFS(BD_ini!$D$31:'BD_ini'!$D$230,O91,BD_ini!O$31:O$230,$E101)</f>
        <v>4</v>
      </c>
      <c r="P101" s="303">
        <f>COUNTIFS(BD_ini!$D$31:'BD_ini'!$D$230,P91,BD_ini!P$31:P$230,$E101)</f>
        <v>1</v>
      </c>
      <c r="Q101" s="303">
        <f>COUNTIFS(BD_ini!$D$31:'BD_ini'!$D$230,Q91,BD_ini!Q$31:Q$230,$E101)</f>
        <v>0</v>
      </c>
      <c r="R101" s="303">
        <f>COUNTIFS(BD_ini!$D$31:'BD_ini'!$D$230,R91,BD_ini!R$31:R$230,$E101)</f>
        <v>2</v>
      </c>
      <c r="S101" s="303">
        <f>COUNTIFS(BD_ini!$D$31:'BD_ini'!$D$230,S91,BD_ini!S$31:S$230,$E101)</f>
        <v>0</v>
      </c>
      <c r="T101" s="303">
        <f>COUNTIFS(BD_ini!$D$31:'BD_ini'!$D$230,T91,BD_ini!T$31:T$230,$E101)</f>
        <v>1</v>
      </c>
      <c r="U101" s="303">
        <f>COUNTIFS(BD_ini!$D$31:'BD_ini'!$D$230,U91,BD_ini!U$31:U$230,$E101)</f>
        <v>0</v>
      </c>
      <c r="V101" s="303">
        <f>COUNTIFS(BD_ini!$D$31:'BD_ini'!$D$230,V91,BD_ini!V$31:V$230,$E101)</f>
        <v>1</v>
      </c>
      <c r="W101" s="303">
        <f>COUNTIFS(BD_ini!$D$31:'BD_ini'!$D$230,W91,BD_ini!W$31:W$230,$E101)</f>
        <v>4</v>
      </c>
      <c r="X101" s="303">
        <f>COUNTIFS(BD_ini!$D$31:'BD_ini'!$D$230,X91,BD_ini!X$31:X$230,$E101)</f>
        <v>1</v>
      </c>
      <c r="Y101" s="303">
        <f>COUNTIFS(BD_ini!$D$31:'BD_ini'!$D$230,Y91,BD_ini!Y$31:Y$230,$E101)</f>
        <v>1</v>
      </c>
      <c r="Z101" s="303">
        <f>COUNTIFS(BD_ini!$D$31:'BD_ini'!$D$230,Z91,BD_ini!Z$31:Z$230,$E101)</f>
        <v>4</v>
      </c>
      <c r="AA101" s="303">
        <f>COUNTIFS(BD_ini!$D$31:'BD_ini'!$D$230,AA91,BD_ini!AA$31:AA$230,$E101)</f>
        <v>1</v>
      </c>
      <c r="AB101" s="303">
        <f>COUNTIFS(BD_ini!$D$31:'BD_ini'!$D$230,AB91,BD_ini!AB$31:AB$230,$E101)</f>
        <v>0</v>
      </c>
      <c r="AC101" s="303">
        <f>COUNTIFS(BD_ini!$D$31:'BD_ini'!$D$230,AC91,BD_ini!AC$31:AC$230,$E101)</f>
        <v>0</v>
      </c>
      <c r="AD101" s="303">
        <f>COUNTIFS(BD_ini!$D$31:'BD_ini'!$D$230,AD91,BD_ini!AD$31:AD$230,$E101)</f>
        <v>0</v>
      </c>
      <c r="AE101" s="303">
        <f>COUNTIFS(BD_ini!$D$31:'BD_ini'!$D$230,AE91,BD_ini!AE$31:AE$230,$E101)</f>
        <v>0</v>
      </c>
      <c r="AF101" s="303">
        <f>COUNTIFS(BD_ini!$D$31:'BD_ini'!$D$230,AF91,BD_ini!AF$31:AF$230,$E101)</f>
        <v>0</v>
      </c>
      <c r="AG101" s="303">
        <f>COUNTIFS(BD_ini!$D$31:'BD_ini'!$D$230,AG91,BD_ini!AG$31:AG$230,$E101)</f>
        <v>0</v>
      </c>
      <c r="AH101" s="303">
        <f>COUNTIFS(BD_ini!$D$31:'BD_ini'!$D$230,AH91,BD_ini!AH$31:AH$230,$E101)</f>
        <v>0</v>
      </c>
      <c r="AI101" s="303">
        <f>COUNTIFS(BD_ini!$D$31:'BD_ini'!$D$230,AI91,BD_ini!AI$31:AI$230,$E101)</f>
        <v>0</v>
      </c>
      <c r="AJ101" s="303">
        <f>COUNTIFS(BD_ini!$D$31:'BD_ini'!$D$230,AJ91,BD_ini!AJ$31:AJ$230,$E101)</f>
        <v>0</v>
      </c>
      <c r="AK101" s="303">
        <f>COUNTIFS(BD_ini!$D$31:'BD_ini'!$D$230,AK91,BD_ini!AK$31:AK$230,$E101)</f>
        <v>0</v>
      </c>
      <c r="AL101" s="303">
        <f>COUNTIFS(BD_ini!$D$31:'BD_ini'!$D$230,AL91,BD_ini!AL$31:AL$230,$E101)</f>
        <v>0</v>
      </c>
      <c r="AM101" s="303">
        <f>COUNTIFS(BD_ini!$D$31:'BD_ini'!$D$230,AM91,BD_ini!AM$31:AM$230,$E101)</f>
        <v>0</v>
      </c>
      <c r="AN101" s="303">
        <f>COUNTIFS(BD_ini!$D$31:'BD_ini'!$D$230,AN91,BD_ini!AN$31:AN$230,$E101)</f>
        <v>0</v>
      </c>
      <c r="AO101" s="303">
        <f>COUNTIFS(BD_ini!$D$31:'BD_ini'!$D$230,AO91,BD_ini!AO$31:AO$230,$E101)</f>
        <v>0</v>
      </c>
      <c r="AP101" s="303">
        <f>COUNTIFS(BD_ini!$D$31:'BD_ini'!$D$230,AP91,BD_ini!AP$31:AP$230,$E101)</f>
        <v>0</v>
      </c>
      <c r="AQ101" s="303">
        <f>COUNTIFS(BD_ini!$D$31:'BD_ini'!$D$230,AQ91,BD_ini!AQ$31:AQ$230,$E101)</f>
        <v>0</v>
      </c>
      <c r="AR101" s="303">
        <f>COUNTIFS(BD_ini!$D$31:'BD_ini'!$D$230,AR91,BD_ini!AR$31:AR$230,$E101)</f>
        <v>0</v>
      </c>
      <c r="AS101" s="303">
        <f>COUNTIFS(BD_ini!$D$31:'BD_ini'!$D$230,AS91,BD_ini!AS$31:AS$230,$E101)</f>
        <v>0</v>
      </c>
      <c r="AT101" s="303">
        <f>COUNTIFS(BD_ini!$D$31:'BD_ini'!$D$230,AT91,BD_ini!AT$31:AT$230,$E101)</f>
        <v>0</v>
      </c>
      <c r="AU101" s="303">
        <f>COUNTIFS(BD_ini!$D$31:'BD_ini'!$D$230,AU91,BD_ini!AU$31:AU$230,$E101)</f>
        <v>0</v>
      </c>
      <c r="AV101" s="303">
        <f>COUNTIFS(BD_ini!$D$31:'BD_ini'!$D$230,AV91,BD_ini!AV$31:AV$230,$E101)</f>
        <v>0</v>
      </c>
      <c r="AW101" s="303">
        <f>COUNTIFS(BD_ini!$D$31:'BD_ini'!$D$230,AW91,BD_ini!AW$31:AW$230,$E101)</f>
        <v>0</v>
      </c>
      <c r="AX101" s="303">
        <f>COUNTIFS(BD_ini!$D$31:'BD_ini'!$D$230,AX91,BD_ini!AX$31:AX$230,$E101)</f>
        <v>0</v>
      </c>
      <c r="AY101" s="303">
        <f>COUNTIFS(BD_ini!$D$31:'BD_ini'!$D$230,AY91,BD_ini!AY$31:AY$230,$E101)</f>
        <v>0</v>
      </c>
      <c r="AZ101" s="303">
        <f>COUNTIFS(BD_ini!$D$31:'BD_ini'!$D$230,AZ91,BD_ini!AZ$31:AZ$230,$E101)</f>
        <v>0</v>
      </c>
      <c r="BA101" s="303">
        <f>COUNTIFS(BD_ini!$D$31:'BD_ini'!$D$230,BA91,BD_ini!BA$31:BA$230,$E101)</f>
        <v>0</v>
      </c>
      <c r="BB101" s="303">
        <f>COUNTIFS(BD_ini!$D$31:'BD_ini'!$D$230,BB91,BD_ini!BB$31:BB$230,$E101)</f>
        <v>0</v>
      </c>
      <c r="BC101" s="303">
        <f>COUNTIFS(BD_ini!$D$31:'BD_ini'!$D$230,BC91,BD_ini!BC$31:BC$230,$E101)</f>
        <v>0</v>
      </c>
      <c r="BD101" s="303">
        <f>COUNTIFS(BD_ini!$D$31:'BD_ini'!$D$230,BD91,BD_ini!BD$31:BD$230,$E101)</f>
        <v>0</v>
      </c>
      <c r="BE101" s="303">
        <f>COUNTIFS(BD_ini!$D$31:'BD_ini'!$D$230,BE91,BD_ini!BE$31:BE$230,$E101)</f>
        <v>0</v>
      </c>
      <c r="BF101" s="303">
        <f>COUNTIFS(BD_ini!$D$31:'BD_ini'!$D$230,BF91,BD_ini!BF$31:BF$230,$E101)</f>
        <v>0</v>
      </c>
      <c r="BG101" s="303">
        <f>COUNTIFS(BD_ini!$D$31:'BD_ini'!$D$230,BG91,BD_ini!BG$31:BG$230,$E101)</f>
        <v>0</v>
      </c>
      <c r="BH101" s="303">
        <f>COUNTIFS(BD_ini!$D$31:'BD_ini'!$D$230,BH91,BD_ini!BH$31:BH$230,$E101)</f>
        <v>0</v>
      </c>
      <c r="BI101" s="303">
        <f>COUNTIFS(BD_ini!$D$31:'BD_ini'!$D$230,BI91,BD_ini!BI$31:BI$230,$E101)</f>
        <v>0</v>
      </c>
      <c r="BJ101" s="303">
        <f>COUNTIFS(BD_ini!$D$31:'BD_ini'!$D$230,BJ91,BD_ini!BJ$31:BJ$230,$E101)</f>
        <v>0</v>
      </c>
      <c r="BK101" s="303">
        <f>COUNTIFS(BD_ini!$D$31:'BD_ini'!$D$230,BK91,BD_ini!BK$31:BK$230,$E101)</f>
        <v>0</v>
      </c>
      <c r="BL101" s="303">
        <f>COUNTIFS(BD_ini!$D$31:'BD_ini'!$D$230,BL91,BD_ini!BL$31:BL$230,$E101)</f>
        <v>0</v>
      </c>
      <c r="BM101" s="303">
        <f>COUNTIFS(BD_ini!$D$31:'BD_ini'!$D$230,BM91,BD_ini!BM$31:BM$230,$E101)</f>
        <v>0</v>
      </c>
      <c r="BN101" s="303">
        <f>COUNTIFS(BD_ini!$D$31:'BD_ini'!$D$230,BN91,BD_ini!BN$31:BN$230,$E101)</f>
        <v>0</v>
      </c>
      <c r="BO101" s="303">
        <f>COUNTIFS(BD_ini!$D$31:'BD_ini'!$D$230,BO91,BD_ini!BO$31:BO$230,$E101)</f>
        <v>0</v>
      </c>
      <c r="BP101" s="303">
        <f>COUNTIFS(BD_ini!$D$31:'BD_ini'!$D$230,BP91,BD_ini!BP$31:BP$230,$E101)</f>
        <v>0</v>
      </c>
      <c r="BQ101" s="303">
        <f>COUNTIFS(BD_ini!$D$31:'BD_ini'!$D$230,BQ91,BD_ini!BQ$31:BQ$230,$E101)</f>
        <v>0</v>
      </c>
      <c r="BR101" s="303">
        <f>COUNTIFS(BD_ini!$D$31:'BD_ini'!$D$230,BR91,BD_ini!BR$31:BR$230,$E101)</f>
        <v>0</v>
      </c>
      <c r="BS101" s="303">
        <f>COUNTIFS(BD_ini!$D$31:'BD_ini'!$D$230,BS91,BD_ini!BS$31:BS$230,$E101)</f>
        <v>0</v>
      </c>
      <c r="BT101" s="303">
        <f>COUNTIFS(BD_ini!$D$31:'BD_ini'!$D$230,BT91,BD_ini!BT$31:BT$230,$E101)</f>
        <v>0</v>
      </c>
      <c r="BU101" s="303">
        <f>COUNTIFS(BD_ini!$D$31:'BD_ini'!$D$230,BU91,BD_ini!BU$31:BU$230,$E101)</f>
        <v>0</v>
      </c>
      <c r="BV101" s="303">
        <f>COUNTIFS(BD_ini!$D$31:'BD_ini'!$D$230,BV91,BD_ini!BV$31:BV$230,$E101)</f>
        <v>0</v>
      </c>
      <c r="BW101" s="303">
        <f>COUNTIFS(BD_ini!$D$31:'BD_ini'!$D$230,BW91,BD_ini!BW$31:BW$230,$E101)</f>
        <v>0</v>
      </c>
      <c r="BX101" s="303">
        <f>COUNTIFS(BD_ini!$D$31:'BD_ini'!$D$230,BX91,BD_ini!BX$31:BX$230,$E101)</f>
        <v>0</v>
      </c>
      <c r="BY101" s="303">
        <f>COUNTIFS(BD_ini!$D$31:'BD_ini'!$D$230,BY91,BD_ini!BY$31:BY$230,$E101)</f>
        <v>0</v>
      </c>
      <c r="BZ101" s="303">
        <f>COUNTIFS(BD_ini!$D$31:'BD_ini'!$D$230,BZ91,BD_ini!BZ$31:BZ$230,$E101)</f>
        <v>0</v>
      </c>
      <c r="CA101" s="303">
        <f>COUNTIFS(BD_ini!$D$31:'BD_ini'!$D$230,CA91,BD_ini!CA$31:CA$230,$E101)</f>
        <v>0</v>
      </c>
      <c r="CB101" s="303">
        <f>COUNTIFS(BD_ini!$D$31:'BD_ini'!$D$230,CB91,BD_ini!CB$31:CB$230,$E101)</f>
        <v>0</v>
      </c>
      <c r="CC101" s="303">
        <f>COUNTIFS(BD_ini!$D$31:'BD_ini'!$D$230,CC91,BD_ini!CC$31:CC$230,$E101)</f>
        <v>0</v>
      </c>
      <c r="CD101" s="303">
        <f>COUNTIFS(BD_ini!$D$31:'BD_ini'!$D$230,CD91,BD_ini!CD$31:CD$230,$E101)</f>
        <v>0</v>
      </c>
      <c r="CE101" s="303">
        <f>COUNTIFS(BD_ini!$D$31:'BD_ini'!$D$230,CE91,BD_ini!CE$31:CE$230,$E101)</f>
        <v>0</v>
      </c>
      <c r="CF101" s="303">
        <f>COUNTIFS(BD_ini!$D$31:'BD_ini'!$D$230,CF91,BD_ini!CF$31:CF$230,$E101)</f>
        <v>0</v>
      </c>
      <c r="CG101" s="303">
        <f>COUNTIFS(BD_ini!$D$31:'BD_ini'!$D$230,CG91,BD_ini!CG$31:CG$230,$E101)</f>
        <v>0</v>
      </c>
      <c r="CH101" s="303">
        <f>COUNTIFS(BD_ini!$D$31:'BD_ini'!$D$230,CH91,BD_ini!CH$31:CH$230,$E101)</f>
        <v>0</v>
      </c>
      <c r="CI101" s="303">
        <f>COUNTIFS(BD_ini!$D$31:'BD_ini'!$D$230,CI91,BD_ini!CI$31:CI$230,$E101)</f>
        <v>0</v>
      </c>
      <c r="CJ101" s="303">
        <f>COUNTIFS(BD_ini!$D$31:'BD_ini'!$D$230,CJ91,BD_ini!CJ$31:CJ$230,$E101)</f>
        <v>0</v>
      </c>
      <c r="CK101" s="303">
        <f>COUNTIFS(BD_ini!$D$31:'BD_ini'!$D$230,CK91,BD_ini!CK$31:CK$230,$E101)</f>
        <v>0</v>
      </c>
      <c r="CL101" s="303">
        <f>COUNTIFS(BD_ini!$D$31:'BD_ini'!$D$230,CL91,BD_ini!CL$31:CL$230,$E101)</f>
        <v>0</v>
      </c>
      <c r="CM101" s="303">
        <f>COUNTIFS(BD_ini!$D$31:'BD_ini'!$D$230,CM91,BD_ini!CM$31:CM$230,$E101)</f>
        <v>0</v>
      </c>
      <c r="CN101" s="303">
        <f>COUNTIFS(BD_ini!$D$31:'BD_ini'!$D$230,CN91,BD_ini!CN$31:CN$230,$E101)</f>
        <v>0</v>
      </c>
      <c r="CO101" s="303">
        <f>COUNTIFS(BD_ini!$D$31:'BD_ini'!$D$230,CO91,BD_ini!CO$31:CO$230,$E101)</f>
        <v>0</v>
      </c>
      <c r="CP101" s="303">
        <f>COUNTIFS(BD_ini!$D$31:'BD_ini'!$D$230,CP91,BD_ini!CP$31:CP$230,$E101)</f>
        <v>0</v>
      </c>
      <c r="CQ101" s="303">
        <f>COUNTIFS(BD_ini!$D$31:'BD_ini'!$D$230,CQ91,BD_ini!CQ$31:CQ$230,$E101)</f>
        <v>0</v>
      </c>
      <c r="CR101" s="303">
        <f>COUNTIFS(BD_ini!$D$31:'BD_ini'!$D$230,CR91,BD_ini!CR$31:CR$230,$E101)</f>
        <v>0</v>
      </c>
      <c r="CS101" s="303">
        <f>COUNTIFS(BD_ini!$D$31:'BD_ini'!$D$230,CS91,BD_ini!CS$31:CS$230,$E101)</f>
        <v>0</v>
      </c>
      <c r="CT101" s="303">
        <f>COUNTIFS(BD_ini!$D$31:'BD_ini'!$D$230,CT91,BD_ini!CT$31:CT$230,$E101)</f>
        <v>0</v>
      </c>
      <c r="CU101" s="303">
        <f>COUNTIFS(BD_ini!$D$31:'BD_ini'!$D$230,CU91,BD_ini!CU$31:CU$230,$E101)</f>
        <v>0</v>
      </c>
      <c r="CV101" s="303">
        <f>COUNTIFS(BD_ini!$D$31:'BD_ini'!$D$230,CV91,BD_ini!CV$31:CV$230,$E101)</f>
        <v>0</v>
      </c>
      <c r="CW101" s="303">
        <f>COUNTIFS(BD_ini!$D$31:'BD_ini'!$D$230,CW91,BD_ini!CW$31:CW$230,$E101)</f>
        <v>0</v>
      </c>
      <c r="CX101" s="303">
        <f>COUNTIFS(BD_ini!$D$31:'BD_ini'!$D$230,CX91,BD_ini!CX$31:CX$230,$E101)</f>
        <v>0</v>
      </c>
      <c r="CY101" s="303">
        <f>COUNTIFS(BD_ini!$D$31:'BD_ini'!$D$230,CY91,BD_ini!CY$31:CY$230,$E101)</f>
        <v>0</v>
      </c>
      <c r="CZ101" s="303">
        <f>COUNTIFS(BD_ini!$D$31:'BD_ini'!$D$230,CZ91,BD_ini!CZ$31:CZ$230,$E101)</f>
        <v>0</v>
      </c>
      <c r="DA101" s="303">
        <f>COUNTIFS(BD_ini!$D$31:'BD_ini'!$D$230,DA91,BD_ini!DA$31:DA$230,$E101)</f>
        <v>0</v>
      </c>
      <c r="DB101" s="303">
        <f>COUNTIFS(BD_ini!$D$31:'BD_ini'!$D$230,DB91,BD_ini!DB$31:DB$230,$E101)</f>
        <v>0</v>
      </c>
      <c r="DC101" s="303">
        <f>COUNTIFS(BD_ini!$D$31:'BD_ini'!$D$230,DC91,BD_ini!DC$31:DC$230,$E101)</f>
        <v>0</v>
      </c>
      <c r="DD101" s="225"/>
    </row>
    <row r="102" spans="1:108" s="124" customFormat="1">
      <c r="A102" s="92">
        <v>2072</v>
      </c>
      <c r="B102" s="92"/>
      <c r="C102" s="92"/>
      <c r="D102" s="296" t="s">
        <v>1053</v>
      </c>
      <c r="E102" s="91" t="s">
        <v>1053</v>
      </c>
      <c r="F102" s="91"/>
      <c r="G102" s="93"/>
      <c r="H102" s="303">
        <f>COUNTIFS(BD_ini!$D$31:'BD_ini'!$D$230,H91,BD_ini!H$31:H$230,$E102)</f>
        <v>6</v>
      </c>
      <c r="I102" s="303">
        <f>COUNTIFS(BD_ini!$D$31:'BD_ini'!$D$230,I91,BD_ini!I$31:I$230,$E102)</f>
        <v>8</v>
      </c>
      <c r="J102" s="303">
        <f>COUNTIFS(BD_ini!$D$31:'BD_ini'!$D$230,J91,BD_ini!J$31:J$230,$E102)</f>
        <v>0</v>
      </c>
      <c r="K102" s="303">
        <f>COUNTIFS(BD_ini!$D$31:'BD_ini'!$D$230,K91,BD_ini!K$31:K$230,$E102)</f>
        <v>0</v>
      </c>
      <c r="L102" s="303">
        <f>COUNTIFS(BD_ini!$D$31:'BD_ini'!$D$230,L91,BD_ini!L$31:L$230,$E102)</f>
        <v>17</v>
      </c>
      <c r="M102" s="303">
        <f>COUNTIFS(BD_ini!$D$31:'BD_ini'!$D$230,M91,BD_ini!M$31:M$230,$E102)</f>
        <v>10</v>
      </c>
      <c r="N102" s="303">
        <f>COUNTIFS(BD_ini!$D$31:'BD_ini'!$D$230,N91,BD_ini!N$31:N$230,$E102)</f>
        <v>3</v>
      </c>
      <c r="O102" s="303">
        <f>COUNTIFS(BD_ini!$D$31:'BD_ini'!$D$230,O91,BD_ini!O$31:O$230,$E102)</f>
        <v>0</v>
      </c>
      <c r="P102" s="303">
        <f>COUNTIFS(BD_ini!$D$31:'BD_ini'!$D$230,P91,BD_ini!P$31:P$230,$E102)</f>
        <v>0</v>
      </c>
      <c r="Q102" s="303">
        <f>COUNTIFS(BD_ini!$D$31:'BD_ini'!$D$230,Q91,BD_ini!Q$31:Q$230,$E102)</f>
        <v>0</v>
      </c>
      <c r="R102" s="303">
        <f>COUNTIFS(BD_ini!$D$31:'BD_ini'!$D$230,R91,BD_ini!R$31:R$230,$E102)</f>
        <v>10</v>
      </c>
      <c r="S102" s="303">
        <f>COUNTIFS(BD_ini!$D$31:'BD_ini'!$D$230,S91,BD_ini!S$31:S$230,$E102)</f>
        <v>2</v>
      </c>
      <c r="T102" s="303">
        <f>COUNTIFS(BD_ini!$D$31:'BD_ini'!$D$230,T91,BD_ini!T$31:T$230,$E102)</f>
        <v>0</v>
      </c>
      <c r="U102" s="303">
        <f>COUNTIFS(BD_ini!$D$31:'BD_ini'!$D$230,U91,BD_ini!U$31:U$230,$E102)</f>
        <v>2</v>
      </c>
      <c r="V102" s="303">
        <f>COUNTIFS(BD_ini!$D$31:'BD_ini'!$D$230,V91,BD_ini!V$31:V$230,$E102)</f>
        <v>0</v>
      </c>
      <c r="W102" s="303">
        <f>COUNTIFS(BD_ini!$D$31:'BD_ini'!$D$230,W91,BD_ini!W$31:W$230,$E102)</f>
        <v>4</v>
      </c>
      <c r="X102" s="303">
        <f>COUNTIFS(BD_ini!$D$31:'BD_ini'!$D$230,X91,BD_ini!X$31:X$230,$E102)</f>
        <v>0</v>
      </c>
      <c r="Y102" s="303">
        <f>COUNTIFS(BD_ini!$D$31:'BD_ini'!$D$230,Y91,BD_ini!Y$31:Y$230,$E102)</f>
        <v>0</v>
      </c>
      <c r="Z102" s="303">
        <f>COUNTIFS(BD_ini!$D$31:'BD_ini'!$D$230,Z91,BD_ini!Z$31:Z$230,$E102)</f>
        <v>4</v>
      </c>
      <c r="AA102" s="303">
        <f>COUNTIFS(BD_ini!$D$31:'BD_ini'!$D$230,AA91,BD_ini!AA$31:AA$230,$E102)</f>
        <v>0</v>
      </c>
      <c r="AB102" s="303">
        <f>COUNTIFS(BD_ini!$D$31:'BD_ini'!$D$230,AB91,BD_ini!AB$31:AB$230,$E102)</f>
        <v>0</v>
      </c>
      <c r="AC102" s="303">
        <f>COUNTIFS(BD_ini!$D$31:'BD_ini'!$D$230,AC91,BD_ini!AC$31:AC$230,$E102)</f>
        <v>0</v>
      </c>
      <c r="AD102" s="303">
        <f>COUNTIFS(BD_ini!$D$31:'BD_ini'!$D$230,AD91,BD_ini!AD$31:AD$230,$E102)</f>
        <v>0</v>
      </c>
      <c r="AE102" s="303">
        <f>COUNTIFS(BD_ini!$D$31:'BD_ini'!$D$230,AE91,BD_ini!AE$31:AE$230,$E102)</f>
        <v>0</v>
      </c>
      <c r="AF102" s="303">
        <f>COUNTIFS(BD_ini!$D$31:'BD_ini'!$D$230,AF91,BD_ini!AF$31:AF$230,$E102)</f>
        <v>0</v>
      </c>
      <c r="AG102" s="303">
        <f>COUNTIFS(BD_ini!$D$31:'BD_ini'!$D$230,AG91,BD_ini!AG$31:AG$230,$E102)</f>
        <v>0</v>
      </c>
      <c r="AH102" s="303">
        <f>COUNTIFS(BD_ini!$D$31:'BD_ini'!$D$230,AH91,BD_ini!AH$31:AH$230,$E102)</f>
        <v>0</v>
      </c>
      <c r="AI102" s="303">
        <f>COUNTIFS(BD_ini!$D$31:'BD_ini'!$D$230,AI91,BD_ini!AI$31:AI$230,$E102)</f>
        <v>0</v>
      </c>
      <c r="AJ102" s="303">
        <f>COUNTIFS(BD_ini!$D$31:'BD_ini'!$D$230,AJ91,BD_ini!AJ$31:AJ$230,$E102)</f>
        <v>0</v>
      </c>
      <c r="AK102" s="303">
        <f>COUNTIFS(BD_ini!$D$31:'BD_ini'!$D$230,AK91,BD_ini!AK$31:AK$230,$E102)</f>
        <v>0</v>
      </c>
      <c r="AL102" s="303">
        <f>COUNTIFS(BD_ini!$D$31:'BD_ini'!$D$230,AL91,BD_ini!AL$31:AL$230,$E102)</f>
        <v>0</v>
      </c>
      <c r="AM102" s="303">
        <f>COUNTIFS(BD_ini!$D$31:'BD_ini'!$D$230,AM91,BD_ini!AM$31:AM$230,$E102)</f>
        <v>0</v>
      </c>
      <c r="AN102" s="303">
        <f>COUNTIFS(BD_ini!$D$31:'BD_ini'!$D$230,AN91,BD_ini!AN$31:AN$230,$E102)</f>
        <v>0</v>
      </c>
      <c r="AO102" s="303">
        <f>COUNTIFS(BD_ini!$D$31:'BD_ini'!$D$230,AO91,BD_ini!AO$31:AO$230,$E102)</f>
        <v>0</v>
      </c>
      <c r="AP102" s="303">
        <f>COUNTIFS(BD_ini!$D$31:'BD_ini'!$D$230,AP91,BD_ini!AP$31:AP$230,$E102)</f>
        <v>0</v>
      </c>
      <c r="AQ102" s="303">
        <f>COUNTIFS(BD_ini!$D$31:'BD_ini'!$D$230,AQ91,BD_ini!AQ$31:AQ$230,$E102)</f>
        <v>0</v>
      </c>
      <c r="AR102" s="303">
        <f>COUNTIFS(BD_ini!$D$31:'BD_ini'!$D$230,AR91,BD_ini!AR$31:AR$230,$E102)</f>
        <v>0</v>
      </c>
      <c r="AS102" s="303">
        <f>COUNTIFS(BD_ini!$D$31:'BD_ini'!$D$230,AS91,BD_ini!AS$31:AS$230,$E102)</f>
        <v>0</v>
      </c>
      <c r="AT102" s="303">
        <f>COUNTIFS(BD_ini!$D$31:'BD_ini'!$D$230,AT91,BD_ini!AT$31:AT$230,$E102)</f>
        <v>0</v>
      </c>
      <c r="AU102" s="303">
        <f>COUNTIFS(BD_ini!$D$31:'BD_ini'!$D$230,AU91,BD_ini!AU$31:AU$230,$E102)</f>
        <v>0</v>
      </c>
      <c r="AV102" s="303">
        <f>COUNTIFS(BD_ini!$D$31:'BD_ini'!$D$230,AV91,BD_ini!AV$31:AV$230,$E102)</f>
        <v>0</v>
      </c>
      <c r="AW102" s="303">
        <f>COUNTIFS(BD_ini!$D$31:'BD_ini'!$D$230,AW91,BD_ini!AW$31:AW$230,$E102)</f>
        <v>0</v>
      </c>
      <c r="AX102" s="303">
        <f>COUNTIFS(BD_ini!$D$31:'BD_ini'!$D$230,AX91,BD_ini!AX$31:AX$230,$E102)</f>
        <v>0</v>
      </c>
      <c r="AY102" s="303">
        <f>COUNTIFS(BD_ini!$D$31:'BD_ini'!$D$230,AY91,BD_ini!AY$31:AY$230,$E102)</f>
        <v>0</v>
      </c>
      <c r="AZ102" s="303">
        <f>COUNTIFS(BD_ini!$D$31:'BD_ini'!$D$230,AZ91,BD_ini!AZ$31:AZ$230,$E102)</f>
        <v>0</v>
      </c>
      <c r="BA102" s="303">
        <f>COUNTIFS(BD_ini!$D$31:'BD_ini'!$D$230,BA91,BD_ini!BA$31:BA$230,$E102)</f>
        <v>0</v>
      </c>
      <c r="BB102" s="303">
        <f>COUNTIFS(BD_ini!$D$31:'BD_ini'!$D$230,BB91,BD_ini!BB$31:BB$230,$E102)</f>
        <v>0</v>
      </c>
      <c r="BC102" s="303">
        <f>COUNTIFS(BD_ini!$D$31:'BD_ini'!$D$230,BC91,BD_ini!BC$31:BC$230,$E102)</f>
        <v>0</v>
      </c>
      <c r="BD102" s="303">
        <f>COUNTIFS(BD_ini!$D$31:'BD_ini'!$D$230,BD91,BD_ini!BD$31:BD$230,$E102)</f>
        <v>0</v>
      </c>
      <c r="BE102" s="303">
        <f>COUNTIFS(BD_ini!$D$31:'BD_ini'!$D$230,BE91,BD_ini!BE$31:BE$230,$E102)</f>
        <v>0</v>
      </c>
      <c r="BF102" s="303">
        <f>COUNTIFS(BD_ini!$D$31:'BD_ini'!$D$230,BF91,BD_ini!BF$31:BF$230,$E102)</f>
        <v>0</v>
      </c>
      <c r="BG102" s="303">
        <f>COUNTIFS(BD_ini!$D$31:'BD_ini'!$D$230,BG91,BD_ini!BG$31:BG$230,$E102)</f>
        <v>0</v>
      </c>
      <c r="BH102" s="303">
        <f>COUNTIFS(BD_ini!$D$31:'BD_ini'!$D$230,BH91,BD_ini!BH$31:BH$230,$E102)</f>
        <v>0</v>
      </c>
      <c r="BI102" s="303">
        <f>COUNTIFS(BD_ini!$D$31:'BD_ini'!$D$230,BI91,BD_ini!BI$31:BI$230,$E102)</f>
        <v>0</v>
      </c>
      <c r="BJ102" s="303">
        <f>COUNTIFS(BD_ini!$D$31:'BD_ini'!$D$230,BJ91,BD_ini!BJ$31:BJ$230,$E102)</f>
        <v>0</v>
      </c>
      <c r="BK102" s="303">
        <f>COUNTIFS(BD_ini!$D$31:'BD_ini'!$D$230,BK91,BD_ini!BK$31:BK$230,$E102)</f>
        <v>0</v>
      </c>
      <c r="BL102" s="303">
        <f>COUNTIFS(BD_ini!$D$31:'BD_ini'!$D$230,BL91,BD_ini!BL$31:BL$230,$E102)</f>
        <v>0</v>
      </c>
      <c r="BM102" s="303">
        <f>COUNTIFS(BD_ini!$D$31:'BD_ini'!$D$230,BM91,BD_ini!BM$31:BM$230,$E102)</f>
        <v>0</v>
      </c>
      <c r="BN102" s="303">
        <f>COUNTIFS(BD_ini!$D$31:'BD_ini'!$D$230,BN91,BD_ini!BN$31:BN$230,$E102)</f>
        <v>0</v>
      </c>
      <c r="BO102" s="303">
        <f>COUNTIFS(BD_ini!$D$31:'BD_ini'!$D$230,BO91,BD_ini!BO$31:BO$230,$E102)</f>
        <v>0</v>
      </c>
      <c r="BP102" s="303">
        <f>COUNTIFS(BD_ini!$D$31:'BD_ini'!$D$230,BP91,BD_ini!BP$31:BP$230,$E102)</f>
        <v>0</v>
      </c>
      <c r="BQ102" s="303">
        <f>COUNTIFS(BD_ini!$D$31:'BD_ini'!$D$230,BQ91,BD_ini!BQ$31:BQ$230,$E102)</f>
        <v>0</v>
      </c>
      <c r="BR102" s="303">
        <f>COUNTIFS(BD_ini!$D$31:'BD_ini'!$D$230,BR91,BD_ini!BR$31:BR$230,$E102)</f>
        <v>0</v>
      </c>
      <c r="BS102" s="303">
        <f>COUNTIFS(BD_ini!$D$31:'BD_ini'!$D$230,BS91,BD_ini!BS$31:BS$230,$E102)</f>
        <v>0</v>
      </c>
      <c r="BT102" s="303">
        <f>COUNTIFS(BD_ini!$D$31:'BD_ini'!$D$230,BT91,BD_ini!BT$31:BT$230,$E102)</f>
        <v>0</v>
      </c>
      <c r="BU102" s="303">
        <f>COUNTIFS(BD_ini!$D$31:'BD_ini'!$D$230,BU91,BD_ini!BU$31:BU$230,$E102)</f>
        <v>0</v>
      </c>
      <c r="BV102" s="303">
        <f>COUNTIFS(BD_ini!$D$31:'BD_ini'!$D$230,BV91,BD_ini!BV$31:BV$230,$E102)</f>
        <v>0</v>
      </c>
      <c r="BW102" s="303">
        <f>COUNTIFS(BD_ini!$D$31:'BD_ini'!$D$230,BW91,BD_ini!BW$31:BW$230,$E102)</f>
        <v>0</v>
      </c>
      <c r="BX102" s="303">
        <f>COUNTIFS(BD_ini!$D$31:'BD_ini'!$D$230,BX91,BD_ini!BX$31:BX$230,$E102)</f>
        <v>0</v>
      </c>
      <c r="BY102" s="303">
        <f>COUNTIFS(BD_ini!$D$31:'BD_ini'!$D$230,BY91,BD_ini!BY$31:BY$230,$E102)</f>
        <v>0</v>
      </c>
      <c r="BZ102" s="303">
        <f>COUNTIFS(BD_ini!$D$31:'BD_ini'!$D$230,BZ91,BD_ini!BZ$31:BZ$230,$E102)</f>
        <v>0</v>
      </c>
      <c r="CA102" s="303">
        <f>COUNTIFS(BD_ini!$D$31:'BD_ini'!$D$230,CA91,BD_ini!CA$31:CA$230,$E102)</f>
        <v>0</v>
      </c>
      <c r="CB102" s="303">
        <f>COUNTIFS(BD_ini!$D$31:'BD_ini'!$D$230,CB91,BD_ini!CB$31:CB$230,$E102)</f>
        <v>0</v>
      </c>
      <c r="CC102" s="303">
        <f>COUNTIFS(BD_ini!$D$31:'BD_ini'!$D$230,CC91,BD_ini!CC$31:CC$230,$E102)</f>
        <v>0</v>
      </c>
      <c r="CD102" s="303">
        <f>COUNTIFS(BD_ini!$D$31:'BD_ini'!$D$230,CD91,BD_ini!CD$31:CD$230,$E102)</f>
        <v>0</v>
      </c>
      <c r="CE102" s="303">
        <f>COUNTIFS(BD_ini!$D$31:'BD_ini'!$D$230,CE91,BD_ini!CE$31:CE$230,$E102)</f>
        <v>0</v>
      </c>
      <c r="CF102" s="303">
        <f>COUNTIFS(BD_ini!$D$31:'BD_ini'!$D$230,CF91,BD_ini!CF$31:CF$230,$E102)</f>
        <v>0</v>
      </c>
      <c r="CG102" s="303">
        <f>COUNTIFS(BD_ini!$D$31:'BD_ini'!$D$230,CG91,BD_ini!CG$31:CG$230,$E102)</f>
        <v>0</v>
      </c>
      <c r="CH102" s="303">
        <f>COUNTIFS(BD_ini!$D$31:'BD_ini'!$D$230,CH91,BD_ini!CH$31:CH$230,$E102)</f>
        <v>0</v>
      </c>
      <c r="CI102" s="303">
        <f>COUNTIFS(BD_ini!$D$31:'BD_ini'!$D$230,CI91,BD_ini!CI$31:CI$230,$E102)</f>
        <v>0</v>
      </c>
      <c r="CJ102" s="303">
        <f>COUNTIFS(BD_ini!$D$31:'BD_ini'!$D$230,CJ91,BD_ini!CJ$31:CJ$230,$E102)</f>
        <v>0</v>
      </c>
      <c r="CK102" s="303">
        <f>COUNTIFS(BD_ini!$D$31:'BD_ini'!$D$230,CK91,BD_ini!CK$31:CK$230,$E102)</f>
        <v>0</v>
      </c>
      <c r="CL102" s="303">
        <f>COUNTIFS(BD_ini!$D$31:'BD_ini'!$D$230,CL91,BD_ini!CL$31:CL$230,$E102)</f>
        <v>0</v>
      </c>
      <c r="CM102" s="303">
        <f>COUNTIFS(BD_ini!$D$31:'BD_ini'!$D$230,CM91,BD_ini!CM$31:CM$230,$E102)</f>
        <v>0</v>
      </c>
      <c r="CN102" s="303">
        <f>COUNTIFS(BD_ini!$D$31:'BD_ini'!$D$230,CN91,BD_ini!CN$31:CN$230,$E102)</f>
        <v>0</v>
      </c>
      <c r="CO102" s="303">
        <f>COUNTIFS(BD_ini!$D$31:'BD_ini'!$D$230,CO91,BD_ini!CO$31:CO$230,$E102)</f>
        <v>0</v>
      </c>
      <c r="CP102" s="303">
        <f>COUNTIFS(BD_ini!$D$31:'BD_ini'!$D$230,CP91,BD_ini!CP$31:CP$230,$E102)</f>
        <v>0</v>
      </c>
      <c r="CQ102" s="303">
        <f>COUNTIFS(BD_ini!$D$31:'BD_ini'!$D$230,CQ91,BD_ini!CQ$31:CQ$230,$E102)</f>
        <v>0</v>
      </c>
      <c r="CR102" s="303">
        <f>COUNTIFS(BD_ini!$D$31:'BD_ini'!$D$230,CR91,BD_ini!CR$31:CR$230,$E102)</f>
        <v>0</v>
      </c>
      <c r="CS102" s="303">
        <f>COUNTIFS(BD_ini!$D$31:'BD_ini'!$D$230,CS91,BD_ini!CS$31:CS$230,$E102)</f>
        <v>0</v>
      </c>
      <c r="CT102" s="303">
        <f>COUNTIFS(BD_ini!$D$31:'BD_ini'!$D$230,CT91,BD_ini!CT$31:CT$230,$E102)</f>
        <v>0</v>
      </c>
      <c r="CU102" s="303">
        <f>COUNTIFS(BD_ini!$D$31:'BD_ini'!$D$230,CU91,BD_ini!CU$31:CU$230,$E102)</f>
        <v>0</v>
      </c>
      <c r="CV102" s="303">
        <f>COUNTIFS(BD_ini!$D$31:'BD_ini'!$D$230,CV91,BD_ini!CV$31:CV$230,$E102)</f>
        <v>0</v>
      </c>
      <c r="CW102" s="303">
        <f>COUNTIFS(BD_ini!$D$31:'BD_ini'!$D$230,CW91,BD_ini!CW$31:CW$230,$E102)</f>
        <v>0</v>
      </c>
      <c r="CX102" s="303">
        <f>COUNTIFS(BD_ini!$D$31:'BD_ini'!$D$230,CX91,BD_ini!CX$31:CX$230,$E102)</f>
        <v>0</v>
      </c>
      <c r="CY102" s="303">
        <f>COUNTIFS(BD_ini!$D$31:'BD_ini'!$D$230,CY91,BD_ini!CY$31:CY$230,$E102)</f>
        <v>0</v>
      </c>
      <c r="CZ102" s="303">
        <f>COUNTIFS(BD_ini!$D$31:'BD_ini'!$D$230,CZ91,BD_ini!CZ$31:CZ$230,$E102)</f>
        <v>0</v>
      </c>
      <c r="DA102" s="303">
        <f>COUNTIFS(BD_ini!$D$31:'BD_ini'!$D$230,DA91,BD_ini!DA$31:DA$230,$E102)</f>
        <v>0</v>
      </c>
      <c r="DB102" s="303">
        <f>COUNTIFS(BD_ini!$D$31:'BD_ini'!$D$230,DB91,BD_ini!DB$31:DB$230,$E102)</f>
        <v>0</v>
      </c>
      <c r="DC102" s="303">
        <f>COUNTIFS(BD_ini!$D$31:'BD_ini'!$D$230,DC91,BD_ini!DC$31:DC$230,$E102)</f>
        <v>0</v>
      </c>
      <c r="DD102" s="225"/>
    </row>
    <row r="103" spans="1:108" s="124" customFormat="1">
      <c r="A103" s="92">
        <v>2073</v>
      </c>
      <c r="B103" s="92"/>
      <c r="C103" s="92"/>
      <c r="D103" s="296" t="s">
        <v>1389</v>
      </c>
      <c r="E103" s="91" t="s">
        <v>1389</v>
      </c>
      <c r="F103" s="91"/>
      <c r="G103" s="93"/>
      <c r="H103" s="303">
        <f>COUNTIFS(BD_ini!$D$31:'BD_ini'!$D$230,H91,BD_ini!H$31:H$230,$E103)</f>
        <v>0</v>
      </c>
      <c r="I103" s="303">
        <f>COUNTIFS(BD_ini!$D$31:'BD_ini'!$D$230,I91,BD_ini!I$31:I$230,$E103)</f>
        <v>0</v>
      </c>
      <c r="J103" s="303">
        <f>COUNTIFS(BD_ini!$D$31:'BD_ini'!$D$230,J91,BD_ini!J$31:J$230,$E103)</f>
        <v>0</v>
      </c>
      <c r="K103" s="303">
        <f>COUNTIFS(BD_ini!$D$31:'BD_ini'!$D$230,K91,BD_ini!K$31:K$230,$E103)</f>
        <v>0</v>
      </c>
      <c r="L103" s="303">
        <f>COUNTIFS(BD_ini!$D$31:'BD_ini'!$D$230,L91,BD_ini!L$31:L$230,$E103)</f>
        <v>0</v>
      </c>
      <c r="M103" s="303">
        <f>COUNTIFS(BD_ini!$D$31:'BD_ini'!$D$230,M91,BD_ini!M$31:M$230,$E103)</f>
        <v>0</v>
      </c>
      <c r="N103" s="303">
        <f>COUNTIFS(BD_ini!$D$31:'BD_ini'!$D$230,N91,BD_ini!N$31:N$230,$E103)</f>
        <v>0</v>
      </c>
      <c r="O103" s="303">
        <f>COUNTIFS(BD_ini!$D$31:'BD_ini'!$D$230,O91,BD_ini!O$31:O$230,$E103)</f>
        <v>0</v>
      </c>
      <c r="P103" s="303">
        <f>COUNTIFS(BD_ini!$D$31:'BD_ini'!$D$230,P91,BD_ini!P$31:P$230,$E103)</f>
        <v>0</v>
      </c>
      <c r="Q103" s="303">
        <f>COUNTIFS(BD_ini!$D$31:'BD_ini'!$D$230,Q91,BD_ini!Q$31:Q$230,$E103)</f>
        <v>0</v>
      </c>
      <c r="R103" s="303">
        <f>COUNTIFS(BD_ini!$D$31:'BD_ini'!$D$230,R91,BD_ini!R$31:R$230,$E103)</f>
        <v>0</v>
      </c>
      <c r="S103" s="303">
        <f>COUNTIFS(BD_ini!$D$31:'BD_ini'!$D$230,S91,BD_ini!S$31:S$230,$E103)</f>
        <v>0</v>
      </c>
      <c r="T103" s="303">
        <f>COUNTIFS(BD_ini!$D$31:'BD_ini'!$D$230,T91,BD_ini!T$31:T$230,$E103)</f>
        <v>0</v>
      </c>
      <c r="U103" s="303">
        <f>COUNTIFS(BD_ini!$D$31:'BD_ini'!$D$230,U91,BD_ini!U$31:U$230,$E103)</f>
        <v>0</v>
      </c>
      <c r="V103" s="303">
        <f>COUNTIFS(BD_ini!$D$31:'BD_ini'!$D$230,V91,BD_ini!V$31:V$230,$E103)</f>
        <v>0</v>
      </c>
      <c r="W103" s="303">
        <f>COUNTIFS(BD_ini!$D$31:'BD_ini'!$D$230,W91,BD_ini!W$31:W$230,$E103)</f>
        <v>0</v>
      </c>
      <c r="X103" s="303">
        <f>COUNTIFS(BD_ini!$D$31:'BD_ini'!$D$230,X91,BD_ini!X$31:X$230,$E103)</f>
        <v>0</v>
      </c>
      <c r="Y103" s="303">
        <f>COUNTIFS(BD_ini!$D$31:'BD_ini'!$D$230,Y91,BD_ini!Y$31:Y$230,$E103)</f>
        <v>0</v>
      </c>
      <c r="Z103" s="303">
        <f>COUNTIFS(BD_ini!$D$31:'BD_ini'!$D$230,Z91,BD_ini!Z$31:Z$230,$E103)</f>
        <v>0</v>
      </c>
      <c r="AA103" s="303">
        <f>COUNTIFS(BD_ini!$D$31:'BD_ini'!$D$230,AA91,BD_ini!AA$31:AA$230,$E103)</f>
        <v>0</v>
      </c>
      <c r="AB103" s="303">
        <f>COUNTIFS(BD_ini!$D$31:'BD_ini'!$D$230,AB91,BD_ini!AB$31:AB$230,$E103)</f>
        <v>0</v>
      </c>
      <c r="AC103" s="303">
        <f>COUNTIFS(BD_ini!$D$31:'BD_ini'!$D$230,AC91,BD_ini!AC$31:AC$230,$E103)</f>
        <v>0</v>
      </c>
      <c r="AD103" s="303">
        <f>COUNTIFS(BD_ini!$D$31:'BD_ini'!$D$230,AD91,BD_ini!AD$31:AD$230,$E103)</f>
        <v>0</v>
      </c>
      <c r="AE103" s="303">
        <f>COUNTIFS(BD_ini!$D$31:'BD_ini'!$D$230,AE91,BD_ini!AE$31:AE$230,$E103)</f>
        <v>0</v>
      </c>
      <c r="AF103" s="303">
        <f>COUNTIFS(BD_ini!$D$31:'BD_ini'!$D$230,AF91,BD_ini!AF$31:AF$230,$E103)</f>
        <v>0</v>
      </c>
      <c r="AG103" s="303">
        <f>COUNTIFS(BD_ini!$D$31:'BD_ini'!$D$230,AG91,BD_ini!AG$31:AG$230,$E103)</f>
        <v>0</v>
      </c>
      <c r="AH103" s="303">
        <f>COUNTIFS(BD_ini!$D$31:'BD_ini'!$D$230,AH91,BD_ini!AH$31:AH$230,$E103)</f>
        <v>0</v>
      </c>
      <c r="AI103" s="303">
        <f>COUNTIFS(BD_ini!$D$31:'BD_ini'!$D$230,AI91,BD_ini!AI$31:AI$230,$E103)</f>
        <v>0</v>
      </c>
      <c r="AJ103" s="303">
        <f>COUNTIFS(BD_ini!$D$31:'BD_ini'!$D$230,AJ91,BD_ini!AJ$31:AJ$230,$E103)</f>
        <v>0</v>
      </c>
      <c r="AK103" s="303">
        <f>COUNTIFS(BD_ini!$D$31:'BD_ini'!$D$230,AK91,BD_ini!AK$31:AK$230,$E103)</f>
        <v>0</v>
      </c>
      <c r="AL103" s="303">
        <f>COUNTIFS(BD_ini!$D$31:'BD_ini'!$D$230,AL91,BD_ini!AL$31:AL$230,$E103)</f>
        <v>0</v>
      </c>
      <c r="AM103" s="303">
        <f>COUNTIFS(BD_ini!$D$31:'BD_ini'!$D$230,AM91,BD_ini!AM$31:AM$230,$E103)</f>
        <v>0</v>
      </c>
      <c r="AN103" s="303">
        <f>COUNTIFS(BD_ini!$D$31:'BD_ini'!$D$230,AN91,BD_ini!AN$31:AN$230,$E103)</f>
        <v>0</v>
      </c>
      <c r="AO103" s="303">
        <f>COUNTIFS(BD_ini!$D$31:'BD_ini'!$D$230,AO91,BD_ini!AO$31:AO$230,$E103)</f>
        <v>0</v>
      </c>
      <c r="AP103" s="303">
        <f>COUNTIFS(BD_ini!$D$31:'BD_ini'!$D$230,AP91,BD_ini!AP$31:AP$230,$E103)</f>
        <v>0</v>
      </c>
      <c r="AQ103" s="303">
        <f>COUNTIFS(BD_ini!$D$31:'BD_ini'!$D$230,AQ91,BD_ini!AQ$31:AQ$230,$E103)</f>
        <v>0</v>
      </c>
      <c r="AR103" s="303">
        <f>COUNTIFS(BD_ini!$D$31:'BD_ini'!$D$230,AR91,BD_ini!AR$31:AR$230,$E103)</f>
        <v>0</v>
      </c>
      <c r="AS103" s="303">
        <f>COUNTIFS(BD_ini!$D$31:'BD_ini'!$D$230,AS91,BD_ini!AS$31:AS$230,$E103)</f>
        <v>0</v>
      </c>
      <c r="AT103" s="303">
        <f>COUNTIFS(BD_ini!$D$31:'BD_ini'!$D$230,AT91,BD_ini!AT$31:AT$230,$E103)</f>
        <v>0</v>
      </c>
      <c r="AU103" s="303">
        <f>COUNTIFS(BD_ini!$D$31:'BD_ini'!$D$230,AU91,BD_ini!AU$31:AU$230,$E103)</f>
        <v>0</v>
      </c>
      <c r="AV103" s="303">
        <f>COUNTIFS(BD_ini!$D$31:'BD_ini'!$D$230,AV91,BD_ini!AV$31:AV$230,$E103)</f>
        <v>0</v>
      </c>
      <c r="AW103" s="303">
        <f>COUNTIFS(BD_ini!$D$31:'BD_ini'!$D$230,AW91,BD_ini!AW$31:AW$230,$E103)</f>
        <v>0</v>
      </c>
      <c r="AX103" s="303">
        <f>COUNTIFS(BD_ini!$D$31:'BD_ini'!$D$230,AX91,BD_ini!AX$31:AX$230,$E103)</f>
        <v>0</v>
      </c>
      <c r="AY103" s="303">
        <f>COUNTIFS(BD_ini!$D$31:'BD_ini'!$D$230,AY91,BD_ini!AY$31:AY$230,$E103)</f>
        <v>0</v>
      </c>
      <c r="AZ103" s="303">
        <f>COUNTIFS(BD_ini!$D$31:'BD_ini'!$D$230,AZ91,BD_ini!AZ$31:AZ$230,$E103)</f>
        <v>0</v>
      </c>
      <c r="BA103" s="303">
        <f>COUNTIFS(BD_ini!$D$31:'BD_ini'!$D$230,BA91,BD_ini!BA$31:BA$230,$E103)</f>
        <v>0</v>
      </c>
      <c r="BB103" s="303">
        <f>COUNTIFS(BD_ini!$D$31:'BD_ini'!$D$230,BB91,BD_ini!BB$31:BB$230,$E103)</f>
        <v>0</v>
      </c>
      <c r="BC103" s="303">
        <f>COUNTIFS(BD_ini!$D$31:'BD_ini'!$D$230,BC91,BD_ini!BC$31:BC$230,$E103)</f>
        <v>0</v>
      </c>
      <c r="BD103" s="303">
        <f>COUNTIFS(BD_ini!$D$31:'BD_ini'!$D$230,BD91,BD_ini!BD$31:BD$230,$E103)</f>
        <v>0</v>
      </c>
      <c r="BE103" s="303">
        <f>COUNTIFS(BD_ini!$D$31:'BD_ini'!$D$230,BE91,BD_ini!BE$31:BE$230,$E103)</f>
        <v>0</v>
      </c>
      <c r="BF103" s="303">
        <f>COUNTIFS(BD_ini!$D$31:'BD_ini'!$D$230,BF91,BD_ini!BF$31:BF$230,$E103)</f>
        <v>0</v>
      </c>
      <c r="BG103" s="303">
        <f>COUNTIFS(BD_ini!$D$31:'BD_ini'!$D$230,BG91,BD_ini!BG$31:BG$230,$E103)</f>
        <v>0</v>
      </c>
      <c r="BH103" s="303">
        <f>COUNTIFS(BD_ini!$D$31:'BD_ini'!$D$230,BH91,BD_ini!BH$31:BH$230,$E103)</f>
        <v>0</v>
      </c>
      <c r="BI103" s="303">
        <f>COUNTIFS(BD_ini!$D$31:'BD_ini'!$D$230,BI91,BD_ini!BI$31:BI$230,$E103)</f>
        <v>0</v>
      </c>
      <c r="BJ103" s="303">
        <f>COUNTIFS(BD_ini!$D$31:'BD_ini'!$D$230,BJ91,BD_ini!BJ$31:BJ$230,$E103)</f>
        <v>0</v>
      </c>
      <c r="BK103" s="303">
        <f>COUNTIFS(BD_ini!$D$31:'BD_ini'!$D$230,BK91,BD_ini!BK$31:BK$230,$E103)</f>
        <v>0</v>
      </c>
      <c r="BL103" s="303">
        <f>COUNTIFS(BD_ini!$D$31:'BD_ini'!$D$230,BL91,BD_ini!BL$31:BL$230,$E103)</f>
        <v>0</v>
      </c>
      <c r="BM103" s="303">
        <f>COUNTIFS(BD_ini!$D$31:'BD_ini'!$D$230,BM91,BD_ini!BM$31:BM$230,$E103)</f>
        <v>0</v>
      </c>
      <c r="BN103" s="303">
        <f>COUNTIFS(BD_ini!$D$31:'BD_ini'!$D$230,BN91,BD_ini!BN$31:BN$230,$E103)</f>
        <v>0</v>
      </c>
      <c r="BO103" s="303">
        <f>COUNTIFS(BD_ini!$D$31:'BD_ini'!$D$230,BO91,BD_ini!BO$31:BO$230,$E103)</f>
        <v>0</v>
      </c>
      <c r="BP103" s="303">
        <f>COUNTIFS(BD_ini!$D$31:'BD_ini'!$D$230,BP91,BD_ini!BP$31:BP$230,$E103)</f>
        <v>0</v>
      </c>
      <c r="BQ103" s="303">
        <f>COUNTIFS(BD_ini!$D$31:'BD_ini'!$D$230,BQ91,BD_ini!BQ$31:BQ$230,$E103)</f>
        <v>0</v>
      </c>
      <c r="BR103" s="303">
        <f>COUNTIFS(BD_ini!$D$31:'BD_ini'!$D$230,BR91,BD_ini!BR$31:BR$230,$E103)</f>
        <v>0</v>
      </c>
      <c r="BS103" s="303">
        <f>COUNTIFS(BD_ini!$D$31:'BD_ini'!$D$230,BS91,BD_ini!BS$31:BS$230,$E103)</f>
        <v>0</v>
      </c>
      <c r="BT103" s="303">
        <f>COUNTIFS(BD_ini!$D$31:'BD_ini'!$D$230,BT91,BD_ini!BT$31:BT$230,$E103)</f>
        <v>0</v>
      </c>
      <c r="BU103" s="303">
        <f>COUNTIFS(BD_ini!$D$31:'BD_ini'!$D$230,BU91,BD_ini!BU$31:BU$230,$E103)</f>
        <v>0</v>
      </c>
      <c r="BV103" s="303">
        <f>COUNTIFS(BD_ini!$D$31:'BD_ini'!$D$230,BV91,BD_ini!BV$31:BV$230,$E103)</f>
        <v>0</v>
      </c>
      <c r="BW103" s="303">
        <f>COUNTIFS(BD_ini!$D$31:'BD_ini'!$D$230,BW91,BD_ini!BW$31:BW$230,$E103)</f>
        <v>0</v>
      </c>
      <c r="BX103" s="303">
        <f>COUNTIFS(BD_ini!$D$31:'BD_ini'!$D$230,BX91,BD_ini!BX$31:BX$230,$E103)</f>
        <v>0</v>
      </c>
      <c r="BY103" s="303">
        <f>COUNTIFS(BD_ini!$D$31:'BD_ini'!$D$230,BY91,BD_ini!BY$31:BY$230,$E103)</f>
        <v>0</v>
      </c>
      <c r="BZ103" s="303">
        <f>COUNTIFS(BD_ini!$D$31:'BD_ini'!$D$230,BZ91,BD_ini!BZ$31:BZ$230,$E103)</f>
        <v>0</v>
      </c>
      <c r="CA103" s="303">
        <f>COUNTIFS(BD_ini!$D$31:'BD_ini'!$D$230,CA91,BD_ini!CA$31:CA$230,$E103)</f>
        <v>0</v>
      </c>
      <c r="CB103" s="303">
        <f>COUNTIFS(BD_ini!$D$31:'BD_ini'!$D$230,CB91,BD_ini!CB$31:CB$230,$E103)</f>
        <v>0</v>
      </c>
      <c r="CC103" s="303">
        <f>COUNTIFS(BD_ini!$D$31:'BD_ini'!$D$230,CC91,BD_ini!CC$31:CC$230,$E103)</f>
        <v>0</v>
      </c>
      <c r="CD103" s="303">
        <f>COUNTIFS(BD_ini!$D$31:'BD_ini'!$D$230,CD91,BD_ini!CD$31:CD$230,$E103)</f>
        <v>0</v>
      </c>
      <c r="CE103" s="303">
        <f>COUNTIFS(BD_ini!$D$31:'BD_ini'!$D$230,CE91,BD_ini!CE$31:CE$230,$E103)</f>
        <v>0</v>
      </c>
      <c r="CF103" s="303">
        <f>COUNTIFS(BD_ini!$D$31:'BD_ini'!$D$230,CF91,BD_ini!CF$31:CF$230,$E103)</f>
        <v>0</v>
      </c>
      <c r="CG103" s="303">
        <f>COUNTIFS(BD_ini!$D$31:'BD_ini'!$D$230,CG91,BD_ini!CG$31:CG$230,$E103)</f>
        <v>0</v>
      </c>
      <c r="CH103" s="303">
        <f>COUNTIFS(BD_ini!$D$31:'BD_ini'!$D$230,CH91,BD_ini!CH$31:CH$230,$E103)</f>
        <v>0</v>
      </c>
      <c r="CI103" s="303">
        <f>COUNTIFS(BD_ini!$D$31:'BD_ini'!$D$230,CI91,BD_ini!CI$31:CI$230,$E103)</f>
        <v>0</v>
      </c>
      <c r="CJ103" s="303">
        <f>COUNTIFS(BD_ini!$D$31:'BD_ini'!$D$230,CJ91,BD_ini!CJ$31:CJ$230,$E103)</f>
        <v>0</v>
      </c>
      <c r="CK103" s="303">
        <f>COUNTIFS(BD_ini!$D$31:'BD_ini'!$D$230,CK91,BD_ini!CK$31:CK$230,$E103)</f>
        <v>0</v>
      </c>
      <c r="CL103" s="303">
        <f>COUNTIFS(BD_ini!$D$31:'BD_ini'!$D$230,CL91,BD_ini!CL$31:CL$230,$E103)</f>
        <v>0</v>
      </c>
      <c r="CM103" s="303">
        <f>COUNTIFS(BD_ini!$D$31:'BD_ini'!$D$230,CM91,BD_ini!CM$31:CM$230,$E103)</f>
        <v>0</v>
      </c>
      <c r="CN103" s="303">
        <f>COUNTIFS(BD_ini!$D$31:'BD_ini'!$D$230,CN91,BD_ini!CN$31:CN$230,$E103)</f>
        <v>0</v>
      </c>
      <c r="CO103" s="303">
        <f>COUNTIFS(BD_ini!$D$31:'BD_ini'!$D$230,CO91,BD_ini!CO$31:CO$230,$E103)</f>
        <v>0</v>
      </c>
      <c r="CP103" s="303">
        <f>COUNTIFS(BD_ini!$D$31:'BD_ini'!$D$230,CP91,BD_ini!CP$31:CP$230,$E103)</f>
        <v>0</v>
      </c>
      <c r="CQ103" s="303">
        <f>COUNTIFS(BD_ini!$D$31:'BD_ini'!$D$230,CQ91,BD_ini!CQ$31:CQ$230,$E103)</f>
        <v>0</v>
      </c>
      <c r="CR103" s="303">
        <f>COUNTIFS(BD_ini!$D$31:'BD_ini'!$D$230,CR91,BD_ini!CR$31:CR$230,$E103)</f>
        <v>0</v>
      </c>
      <c r="CS103" s="303">
        <f>COUNTIFS(BD_ini!$D$31:'BD_ini'!$D$230,CS91,BD_ini!CS$31:CS$230,$E103)</f>
        <v>0</v>
      </c>
      <c r="CT103" s="303">
        <f>COUNTIFS(BD_ini!$D$31:'BD_ini'!$D$230,CT91,BD_ini!CT$31:CT$230,$E103)</f>
        <v>0</v>
      </c>
      <c r="CU103" s="303">
        <f>COUNTIFS(BD_ini!$D$31:'BD_ini'!$D$230,CU91,BD_ini!CU$31:CU$230,$E103)</f>
        <v>0</v>
      </c>
      <c r="CV103" s="303">
        <f>COUNTIFS(BD_ini!$D$31:'BD_ini'!$D$230,CV91,BD_ini!CV$31:CV$230,$E103)</f>
        <v>0</v>
      </c>
      <c r="CW103" s="303">
        <f>COUNTIFS(BD_ini!$D$31:'BD_ini'!$D$230,CW91,BD_ini!CW$31:CW$230,$E103)</f>
        <v>0</v>
      </c>
      <c r="CX103" s="303">
        <f>COUNTIFS(BD_ini!$D$31:'BD_ini'!$D$230,CX91,BD_ini!CX$31:CX$230,$E103)</f>
        <v>0</v>
      </c>
      <c r="CY103" s="303">
        <f>COUNTIFS(BD_ini!$D$31:'BD_ini'!$D$230,CY91,BD_ini!CY$31:CY$230,$E103)</f>
        <v>0</v>
      </c>
      <c r="CZ103" s="303">
        <f>COUNTIFS(BD_ini!$D$31:'BD_ini'!$D$230,CZ91,BD_ini!CZ$31:CZ$230,$E103)</f>
        <v>0</v>
      </c>
      <c r="DA103" s="303">
        <f>COUNTIFS(BD_ini!$D$31:'BD_ini'!$D$230,DA91,BD_ini!DA$31:DA$230,$E103)</f>
        <v>0</v>
      </c>
      <c r="DB103" s="303">
        <f>COUNTIFS(BD_ini!$D$31:'BD_ini'!$D$230,DB91,BD_ini!DB$31:DB$230,$E103)</f>
        <v>0</v>
      </c>
      <c r="DC103" s="303">
        <f>COUNTIFS(BD_ini!$D$31:'BD_ini'!$D$230,DC91,BD_ini!DC$31:DC$230,$E103)</f>
        <v>0</v>
      </c>
      <c r="DD103" s="225"/>
    </row>
    <row r="104" spans="1:108" s="124" customFormat="1">
      <c r="A104" s="92">
        <v>2074</v>
      </c>
      <c r="B104" s="92"/>
      <c r="C104" s="92"/>
      <c r="D104" s="296" t="s">
        <v>1445</v>
      </c>
      <c r="E104" s="91" t="s">
        <v>1445</v>
      </c>
      <c r="F104" s="91"/>
      <c r="G104" s="93"/>
      <c r="H104" s="303">
        <f>COUNTIFS(BD_ini!$D$31:'BD_ini'!$D$230,H91,BD_ini!H$31:H$230,$E104)</f>
        <v>0</v>
      </c>
      <c r="I104" s="303">
        <f>COUNTIFS(BD_ini!$D$31:'BD_ini'!$D$230,I91,BD_ini!I$31:I$230,$E104)</f>
        <v>0</v>
      </c>
      <c r="J104" s="303">
        <f>COUNTIFS(BD_ini!$D$31:'BD_ini'!$D$230,J91,BD_ini!J$31:J$230,$E104)</f>
        <v>0</v>
      </c>
      <c r="K104" s="303">
        <f>COUNTIFS(BD_ini!$D$31:'BD_ini'!$D$230,K91,BD_ini!K$31:K$230,$E104)</f>
        <v>0</v>
      </c>
      <c r="L104" s="303">
        <f>COUNTIFS(BD_ini!$D$31:'BD_ini'!$D$230,L91,BD_ini!L$31:L$230,$E104)</f>
        <v>1</v>
      </c>
      <c r="M104" s="303">
        <f>COUNTIFS(BD_ini!$D$31:'BD_ini'!$D$230,M91,BD_ini!M$31:M$230,$E104)</f>
        <v>0</v>
      </c>
      <c r="N104" s="303">
        <f>COUNTIFS(BD_ini!$D$31:'BD_ini'!$D$230,N91,BD_ini!N$31:N$230,$E104)</f>
        <v>0</v>
      </c>
      <c r="O104" s="303">
        <f>COUNTIFS(BD_ini!$D$31:'BD_ini'!$D$230,O91,BD_ini!O$31:O$230,$E104)</f>
        <v>0</v>
      </c>
      <c r="P104" s="303">
        <f>COUNTIFS(BD_ini!$D$31:'BD_ini'!$D$230,P91,BD_ini!P$31:P$230,$E104)</f>
        <v>0</v>
      </c>
      <c r="Q104" s="303">
        <f>COUNTIFS(BD_ini!$D$31:'BD_ini'!$D$230,Q91,BD_ini!Q$31:Q$230,$E104)</f>
        <v>0</v>
      </c>
      <c r="R104" s="303">
        <f>COUNTIFS(BD_ini!$D$31:'BD_ini'!$D$230,R91,BD_ini!R$31:R$230,$E104)</f>
        <v>0</v>
      </c>
      <c r="S104" s="303">
        <f>COUNTIFS(BD_ini!$D$31:'BD_ini'!$D$230,S91,BD_ini!S$31:S$230,$E104)</f>
        <v>1</v>
      </c>
      <c r="T104" s="303">
        <f>COUNTIFS(BD_ini!$D$31:'BD_ini'!$D$230,T91,BD_ini!T$31:T$230,$E104)</f>
        <v>0</v>
      </c>
      <c r="U104" s="303">
        <f>COUNTIFS(BD_ini!$D$31:'BD_ini'!$D$230,U91,BD_ini!U$31:U$230,$E104)</f>
        <v>0</v>
      </c>
      <c r="V104" s="303">
        <f>COUNTIFS(BD_ini!$D$31:'BD_ini'!$D$230,V91,BD_ini!V$31:V$230,$E104)</f>
        <v>0</v>
      </c>
      <c r="W104" s="303">
        <f>COUNTIFS(BD_ini!$D$31:'BD_ini'!$D$230,W91,BD_ini!W$31:W$230,$E104)</f>
        <v>0</v>
      </c>
      <c r="X104" s="303">
        <f>COUNTIFS(BD_ini!$D$31:'BD_ini'!$D$230,X91,BD_ini!X$31:X$230,$E104)</f>
        <v>0</v>
      </c>
      <c r="Y104" s="303">
        <f>COUNTIFS(BD_ini!$D$31:'BD_ini'!$D$230,Y91,BD_ini!Y$31:Y$230,$E104)</f>
        <v>0</v>
      </c>
      <c r="Z104" s="303">
        <f>COUNTIFS(BD_ini!$D$31:'BD_ini'!$D$230,Z91,BD_ini!Z$31:Z$230,$E104)</f>
        <v>0</v>
      </c>
      <c r="AA104" s="303">
        <f>COUNTIFS(BD_ini!$D$31:'BD_ini'!$D$230,AA91,BD_ini!AA$31:AA$230,$E104)</f>
        <v>0</v>
      </c>
      <c r="AB104" s="303">
        <f>COUNTIFS(BD_ini!$D$31:'BD_ini'!$D$230,AB91,BD_ini!AB$31:AB$230,$E104)</f>
        <v>0</v>
      </c>
      <c r="AC104" s="303">
        <f>COUNTIFS(BD_ini!$D$31:'BD_ini'!$D$230,AC91,BD_ini!AC$31:AC$230,$E104)</f>
        <v>0</v>
      </c>
      <c r="AD104" s="303">
        <f>COUNTIFS(BD_ini!$D$31:'BD_ini'!$D$230,AD91,BD_ini!AD$31:AD$230,$E104)</f>
        <v>0</v>
      </c>
      <c r="AE104" s="303">
        <f>COUNTIFS(BD_ini!$D$31:'BD_ini'!$D$230,AE91,BD_ini!AE$31:AE$230,$E104)</f>
        <v>0</v>
      </c>
      <c r="AF104" s="303">
        <f>COUNTIFS(BD_ini!$D$31:'BD_ini'!$D$230,AF91,BD_ini!AF$31:AF$230,$E104)</f>
        <v>0</v>
      </c>
      <c r="AG104" s="303">
        <f>COUNTIFS(BD_ini!$D$31:'BD_ini'!$D$230,AG91,BD_ini!AG$31:AG$230,$E104)</f>
        <v>0</v>
      </c>
      <c r="AH104" s="303">
        <f>COUNTIFS(BD_ini!$D$31:'BD_ini'!$D$230,AH91,BD_ini!AH$31:AH$230,$E104)</f>
        <v>0</v>
      </c>
      <c r="AI104" s="303">
        <f>COUNTIFS(BD_ini!$D$31:'BD_ini'!$D$230,AI91,BD_ini!AI$31:AI$230,$E104)</f>
        <v>0</v>
      </c>
      <c r="AJ104" s="303">
        <f>COUNTIFS(BD_ini!$D$31:'BD_ini'!$D$230,AJ91,BD_ini!AJ$31:AJ$230,$E104)</f>
        <v>0</v>
      </c>
      <c r="AK104" s="303">
        <f>COUNTIFS(BD_ini!$D$31:'BD_ini'!$D$230,AK91,BD_ini!AK$31:AK$230,$E104)</f>
        <v>0</v>
      </c>
      <c r="AL104" s="303">
        <f>COUNTIFS(BD_ini!$D$31:'BD_ini'!$D$230,AL91,BD_ini!AL$31:AL$230,$E104)</f>
        <v>0</v>
      </c>
      <c r="AM104" s="303">
        <f>COUNTIFS(BD_ini!$D$31:'BD_ini'!$D$230,AM91,BD_ini!AM$31:AM$230,$E104)</f>
        <v>0</v>
      </c>
      <c r="AN104" s="303">
        <f>COUNTIFS(BD_ini!$D$31:'BD_ini'!$D$230,AN91,BD_ini!AN$31:AN$230,$E104)</f>
        <v>0</v>
      </c>
      <c r="AO104" s="303">
        <f>COUNTIFS(BD_ini!$D$31:'BD_ini'!$D$230,AO91,BD_ini!AO$31:AO$230,$E104)</f>
        <v>0</v>
      </c>
      <c r="AP104" s="303">
        <f>COUNTIFS(BD_ini!$D$31:'BD_ini'!$D$230,AP91,BD_ini!AP$31:AP$230,$E104)</f>
        <v>0</v>
      </c>
      <c r="AQ104" s="303">
        <f>COUNTIFS(BD_ini!$D$31:'BD_ini'!$D$230,AQ91,BD_ini!AQ$31:AQ$230,$E104)</f>
        <v>0</v>
      </c>
      <c r="AR104" s="303">
        <f>COUNTIFS(BD_ini!$D$31:'BD_ini'!$D$230,AR91,BD_ini!AR$31:AR$230,$E104)</f>
        <v>0</v>
      </c>
      <c r="AS104" s="303">
        <f>COUNTIFS(BD_ini!$D$31:'BD_ini'!$D$230,AS91,BD_ini!AS$31:AS$230,$E104)</f>
        <v>0</v>
      </c>
      <c r="AT104" s="303">
        <f>COUNTIFS(BD_ini!$D$31:'BD_ini'!$D$230,AT91,BD_ini!AT$31:AT$230,$E104)</f>
        <v>0</v>
      </c>
      <c r="AU104" s="303">
        <f>COUNTIFS(BD_ini!$D$31:'BD_ini'!$D$230,AU91,BD_ini!AU$31:AU$230,$E104)</f>
        <v>0</v>
      </c>
      <c r="AV104" s="303">
        <f>COUNTIFS(BD_ini!$D$31:'BD_ini'!$D$230,AV91,BD_ini!AV$31:AV$230,$E104)</f>
        <v>0</v>
      </c>
      <c r="AW104" s="303">
        <f>COUNTIFS(BD_ini!$D$31:'BD_ini'!$D$230,AW91,BD_ini!AW$31:AW$230,$E104)</f>
        <v>0</v>
      </c>
      <c r="AX104" s="303">
        <f>COUNTIFS(BD_ini!$D$31:'BD_ini'!$D$230,AX91,BD_ini!AX$31:AX$230,$E104)</f>
        <v>0</v>
      </c>
      <c r="AY104" s="303">
        <f>COUNTIFS(BD_ini!$D$31:'BD_ini'!$D$230,AY91,BD_ini!AY$31:AY$230,$E104)</f>
        <v>0</v>
      </c>
      <c r="AZ104" s="303">
        <f>COUNTIFS(BD_ini!$D$31:'BD_ini'!$D$230,AZ91,BD_ini!AZ$31:AZ$230,$E104)</f>
        <v>0</v>
      </c>
      <c r="BA104" s="303">
        <f>COUNTIFS(BD_ini!$D$31:'BD_ini'!$D$230,BA91,BD_ini!BA$31:BA$230,$E104)</f>
        <v>0</v>
      </c>
      <c r="BB104" s="303">
        <f>COUNTIFS(BD_ini!$D$31:'BD_ini'!$D$230,BB91,BD_ini!BB$31:BB$230,$E104)</f>
        <v>0</v>
      </c>
      <c r="BC104" s="303">
        <f>COUNTIFS(BD_ini!$D$31:'BD_ini'!$D$230,BC91,BD_ini!BC$31:BC$230,$E104)</f>
        <v>0</v>
      </c>
      <c r="BD104" s="303">
        <f>COUNTIFS(BD_ini!$D$31:'BD_ini'!$D$230,BD91,BD_ini!BD$31:BD$230,$E104)</f>
        <v>0</v>
      </c>
      <c r="BE104" s="303">
        <f>COUNTIFS(BD_ini!$D$31:'BD_ini'!$D$230,BE91,BD_ini!BE$31:BE$230,$E104)</f>
        <v>0</v>
      </c>
      <c r="BF104" s="303">
        <f>COUNTIFS(BD_ini!$D$31:'BD_ini'!$D$230,BF91,BD_ini!BF$31:BF$230,$E104)</f>
        <v>0</v>
      </c>
      <c r="BG104" s="303">
        <f>COUNTIFS(BD_ini!$D$31:'BD_ini'!$D$230,BG91,BD_ini!BG$31:BG$230,$E104)</f>
        <v>0</v>
      </c>
      <c r="BH104" s="303">
        <f>COUNTIFS(BD_ini!$D$31:'BD_ini'!$D$230,BH91,BD_ini!BH$31:BH$230,$E104)</f>
        <v>0</v>
      </c>
      <c r="BI104" s="303">
        <f>COUNTIFS(BD_ini!$D$31:'BD_ini'!$D$230,BI91,BD_ini!BI$31:BI$230,$E104)</f>
        <v>0</v>
      </c>
      <c r="BJ104" s="303">
        <f>COUNTIFS(BD_ini!$D$31:'BD_ini'!$D$230,BJ91,BD_ini!BJ$31:BJ$230,$E104)</f>
        <v>0</v>
      </c>
      <c r="BK104" s="303">
        <f>COUNTIFS(BD_ini!$D$31:'BD_ini'!$D$230,BK91,BD_ini!BK$31:BK$230,$E104)</f>
        <v>0</v>
      </c>
      <c r="BL104" s="303">
        <f>COUNTIFS(BD_ini!$D$31:'BD_ini'!$D$230,BL91,BD_ini!BL$31:BL$230,$E104)</f>
        <v>0</v>
      </c>
      <c r="BM104" s="303">
        <f>COUNTIFS(BD_ini!$D$31:'BD_ini'!$D$230,BM91,BD_ini!BM$31:BM$230,$E104)</f>
        <v>0</v>
      </c>
      <c r="BN104" s="303">
        <f>COUNTIFS(BD_ini!$D$31:'BD_ini'!$D$230,BN91,BD_ini!BN$31:BN$230,$E104)</f>
        <v>0</v>
      </c>
      <c r="BO104" s="303">
        <f>COUNTIFS(BD_ini!$D$31:'BD_ini'!$D$230,BO91,BD_ini!BO$31:BO$230,$E104)</f>
        <v>0</v>
      </c>
      <c r="BP104" s="303">
        <f>COUNTIFS(BD_ini!$D$31:'BD_ini'!$D$230,BP91,BD_ini!BP$31:BP$230,$E104)</f>
        <v>0</v>
      </c>
      <c r="BQ104" s="303">
        <f>COUNTIFS(BD_ini!$D$31:'BD_ini'!$D$230,BQ91,BD_ini!BQ$31:BQ$230,$E104)</f>
        <v>0</v>
      </c>
      <c r="BR104" s="303">
        <f>COUNTIFS(BD_ini!$D$31:'BD_ini'!$D$230,BR91,BD_ini!BR$31:BR$230,$E104)</f>
        <v>0</v>
      </c>
      <c r="BS104" s="303">
        <f>COUNTIFS(BD_ini!$D$31:'BD_ini'!$D$230,BS91,BD_ini!BS$31:BS$230,$E104)</f>
        <v>0</v>
      </c>
      <c r="BT104" s="303">
        <f>COUNTIFS(BD_ini!$D$31:'BD_ini'!$D$230,BT91,BD_ini!BT$31:BT$230,$E104)</f>
        <v>0</v>
      </c>
      <c r="BU104" s="303">
        <f>COUNTIFS(BD_ini!$D$31:'BD_ini'!$D$230,BU91,BD_ini!BU$31:BU$230,$E104)</f>
        <v>0</v>
      </c>
      <c r="BV104" s="303">
        <f>COUNTIFS(BD_ini!$D$31:'BD_ini'!$D$230,BV91,BD_ini!BV$31:BV$230,$E104)</f>
        <v>0</v>
      </c>
      <c r="BW104" s="303">
        <f>COUNTIFS(BD_ini!$D$31:'BD_ini'!$D$230,BW91,BD_ini!BW$31:BW$230,$E104)</f>
        <v>0</v>
      </c>
      <c r="BX104" s="303">
        <f>COUNTIFS(BD_ini!$D$31:'BD_ini'!$D$230,BX91,BD_ini!BX$31:BX$230,$E104)</f>
        <v>0</v>
      </c>
      <c r="BY104" s="303">
        <f>COUNTIFS(BD_ini!$D$31:'BD_ini'!$D$230,BY91,BD_ini!BY$31:BY$230,$E104)</f>
        <v>0</v>
      </c>
      <c r="BZ104" s="303">
        <f>COUNTIFS(BD_ini!$D$31:'BD_ini'!$D$230,BZ91,BD_ini!BZ$31:BZ$230,$E104)</f>
        <v>0</v>
      </c>
      <c r="CA104" s="303">
        <f>COUNTIFS(BD_ini!$D$31:'BD_ini'!$D$230,CA91,BD_ini!CA$31:CA$230,$E104)</f>
        <v>0</v>
      </c>
      <c r="CB104" s="303">
        <f>COUNTIFS(BD_ini!$D$31:'BD_ini'!$D$230,CB91,BD_ini!CB$31:CB$230,$E104)</f>
        <v>0</v>
      </c>
      <c r="CC104" s="303">
        <f>COUNTIFS(BD_ini!$D$31:'BD_ini'!$D$230,CC91,BD_ini!CC$31:CC$230,$E104)</f>
        <v>0</v>
      </c>
      <c r="CD104" s="303">
        <f>COUNTIFS(BD_ini!$D$31:'BD_ini'!$D$230,CD91,BD_ini!CD$31:CD$230,$E104)</f>
        <v>0</v>
      </c>
      <c r="CE104" s="303">
        <f>COUNTIFS(BD_ini!$D$31:'BD_ini'!$D$230,CE91,BD_ini!CE$31:CE$230,$E104)</f>
        <v>0</v>
      </c>
      <c r="CF104" s="303">
        <f>COUNTIFS(BD_ini!$D$31:'BD_ini'!$D$230,CF91,BD_ini!CF$31:CF$230,$E104)</f>
        <v>0</v>
      </c>
      <c r="CG104" s="303">
        <f>COUNTIFS(BD_ini!$D$31:'BD_ini'!$D$230,CG91,BD_ini!CG$31:CG$230,$E104)</f>
        <v>0</v>
      </c>
      <c r="CH104" s="303">
        <f>COUNTIFS(BD_ini!$D$31:'BD_ini'!$D$230,CH91,BD_ini!CH$31:CH$230,$E104)</f>
        <v>0</v>
      </c>
      <c r="CI104" s="303">
        <f>COUNTIFS(BD_ini!$D$31:'BD_ini'!$D$230,CI91,BD_ini!CI$31:CI$230,$E104)</f>
        <v>0</v>
      </c>
      <c r="CJ104" s="303">
        <f>COUNTIFS(BD_ini!$D$31:'BD_ini'!$D$230,CJ91,BD_ini!CJ$31:CJ$230,$E104)</f>
        <v>0</v>
      </c>
      <c r="CK104" s="303">
        <f>COUNTIFS(BD_ini!$D$31:'BD_ini'!$D$230,CK91,BD_ini!CK$31:CK$230,$E104)</f>
        <v>0</v>
      </c>
      <c r="CL104" s="303">
        <f>COUNTIFS(BD_ini!$D$31:'BD_ini'!$D$230,CL91,BD_ini!CL$31:CL$230,$E104)</f>
        <v>0</v>
      </c>
      <c r="CM104" s="303">
        <f>COUNTIFS(BD_ini!$D$31:'BD_ini'!$D$230,CM91,BD_ini!CM$31:CM$230,$E104)</f>
        <v>0</v>
      </c>
      <c r="CN104" s="303">
        <f>COUNTIFS(BD_ini!$D$31:'BD_ini'!$D$230,CN91,BD_ini!CN$31:CN$230,$E104)</f>
        <v>0</v>
      </c>
      <c r="CO104" s="303">
        <f>COUNTIFS(BD_ini!$D$31:'BD_ini'!$D$230,CO91,BD_ini!CO$31:CO$230,$E104)</f>
        <v>0</v>
      </c>
      <c r="CP104" s="303">
        <f>COUNTIFS(BD_ini!$D$31:'BD_ini'!$D$230,CP91,BD_ini!CP$31:CP$230,$E104)</f>
        <v>0</v>
      </c>
      <c r="CQ104" s="303">
        <f>COUNTIFS(BD_ini!$D$31:'BD_ini'!$D$230,CQ91,BD_ini!CQ$31:CQ$230,$E104)</f>
        <v>0</v>
      </c>
      <c r="CR104" s="303">
        <f>COUNTIFS(BD_ini!$D$31:'BD_ini'!$D$230,CR91,BD_ini!CR$31:CR$230,$E104)</f>
        <v>0</v>
      </c>
      <c r="CS104" s="303">
        <f>COUNTIFS(BD_ini!$D$31:'BD_ini'!$D$230,CS91,BD_ini!CS$31:CS$230,$E104)</f>
        <v>0</v>
      </c>
      <c r="CT104" s="303">
        <f>COUNTIFS(BD_ini!$D$31:'BD_ini'!$D$230,CT91,BD_ini!CT$31:CT$230,$E104)</f>
        <v>0</v>
      </c>
      <c r="CU104" s="303">
        <f>COUNTIFS(BD_ini!$D$31:'BD_ini'!$D$230,CU91,BD_ini!CU$31:CU$230,$E104)</f>
        <v>0</v>
      </c>
      <c r="CV104" s="303">
        <f>COUNTIFS(BD_ini!$D$31:'BD_ini'!$D$230,CV91,BD_ini!CV$31:CV$230,$E104)</f>
        <v>0</v>
      </c>
      <c r="CW104" s="303">
        <f>COUNTIFS(BD_ini!$D$31:'BD_ini'!$D$230,CW91,BD_ini!CW$31:CW$230,$E104)</f>
        <v>0</v>
      </c>
      <c r="CX104" s="303">
        <f>COUNTIFS(BD_ini!$D$31:'BD_ini'!$D$230,CX91,BD_ini!CX$31:CX$230,$E104)</f>
        <v>0</v>
      </c>
      <c r="CY104" s="303">
        <f>COUNTIFS(BD_ini!$D$31:'BD_ini'!$D$230,CY91,BD_ini!CY$31:CY$230,$E104)</f>
        <v>0</v>
      </c>
      <c r="CZ104" s="303">
        <f>COUNTIFS(BD_ini!$D$31:'BD_ini'!$D$230,CZ91,BD_ini!CZ$31:CZ$230,$E104)</f>
        <v>0</v>
      </c>
      <c r="DA104" s="303">
        <f>COUNTIFS(BD_ini!$D$31:'BD_ini'!$D$230,DA91,BD_ini!DA$31:DA$230,$E104)</f>
        <v>0</v>
      </c>
      <c r="DB104" s="303">
        <f>COUNTIFS(BD_ini!$D$31:'BD_ini'!$D$230,DB91,BD_ini!DB$31:DB$230,$E104)</f>
        <v>0</v>
      </c>
      <c r="DC104" s="303">
        <f>COUNTIFS(BD_ini!$D$31:'BD_ini'!$D$230,DC91,BD_ini!DC$31:DC$230,$E104)</f>
        <v>0</v>
      </c>
      <c r="DD104" s="225"/>
    </row>
    <row r="105" spans="1:108" s="124" customFormat="1">
      <c r="A105" s="77">
        <v>2075</v>
      </c>
      <c r="B105" s="77"/>
      <c r="C105" s="77"/>
      <c r="D105" s="297" t="s">
        <v>1390</v>
      </c>
      <c r="E105" s="94" t="s">
        <v>1390</v>
      </c>
      <c r="F105" s="94"/>
      <c r="G105" s="95"/>
      <c r="H105" s="304">
        <f t="shared" ref="H105:AF105" si="35">SUM(H92:H104)</f>
        <v>40</v>
      </c>
      <c r="I105" s="304">
        <f t="shared" si="35"/>
        <v>40</v>
      </c>
      <c r="J105" s="304">
        <f t="shared" si="35"/>
        <v>40</v>
      </c>
      <c r="K105" s="304">
        <f t="shared" si="35"/>
        <v>40</v>
      </c>
      <c r="L105" s="304">
        <f t="shared" si="35"/>
        <v>40</v>
      </c>
      <c r="M105" s="304">
        <f t="shared" si="35"/>
        <v>40</v>
      </c>
      <c r="N105" s="304">
        <f t="shared" si="35"/>
        <v>40</v>
      </c>
      <c r="O105" s="304">
        <f t="shared" si="35"/>
        <v>40</v>
      </c>
      <c r="P105" s="304">
        <f t="shared" si="35"/>
        <v>40</v>
      </c>
      <c r="Q105" s="304">
        <f t="shared" si="35"/>
        <v>40</v>
      </c>
      <c r="R105" s="304">
        <f t="shared" si="35"/>
        <v>40</v>
      </c>
      <c r="S105" s="304">
        <f t="shared" si="35"/>
        <v>40</v>
      </c>
      <c r="T105" s="304">
        <f t="shared" si="35"/>
        <v>40</v>
      </c>
      <c r="U105" s="304">
        <f t="shared" si="35"/>
        <v>40</v>
      </c>
      <c r="V105" s="304">
        <f t="shared" si="35"/>
        <v>40</v>
      </c>
      <c r="W105" s="304">
        <f t="shared" si="35"/>
        <v>40</v>
      </c>
      <c r="X105" s="304">
        <f t="shared" si="35"/>
        <v>40</v>
      </c>
      <c r="Y105" s="304">
        <f t="shared" si="35"/>
        <v>40</v>
      </c>
      <c r="Z105" s="304">
        <f t="shared" si="35"/>
        <v>40</v>
      </c>
      <c r="AA105" s="304">
        <f t="shared" si="35"/>
        <v>40</v>
      </c>
      <c r="AB105" s="304">
        <f t="shared" si="35"/>
        <v>0</v>
      </c>
      <c r="AC105" s="304">
        <f t="shared" si="35"/>
        <v>0</v>
      </c>
      <c r="AD105" s="304">
        <f t="shared" si="35"/>
        <v>0</v>
      </c>
      <c r="AE105" s="304">
        <f t="shared" ref="AE105" si="36">SUM(AE92:AE104)</f>
        <v>0</v>
      </c>
      <c r="AF105" s="304">
        <f t="shared" si="35"/>
        <v>0</v>
      </c>
      <c r="AG105" s="304">
        <f t="shared" ref="AG105:CN105" si="37">SUM(AG92:AG104)</f>
        <v>0</v>
      </c>
      <c r="AH105" s="304">
        <f t="shared" si="37"/>
        <v>0</v>
      </c>
      <c r="AI105" s="304">
        <f t="shared" ref="AI105:AJ105" si="38">SUM(AI92:AI104)</f>
        <v>0</v>
      </c>
      <c r="AJ105" s="304">
        <f t="shared" si="38"/>
        <v>0</v>
      </c>
      <c r="AK105" s="304">
        <f t="shared" si="37"/>
        <v>0</v>
      </c>
      <c r="AL105" s="304">
        <f t="shared" si="37"/>
        <v>0</v>
      </c>
      <c r="AM105" s="304">
        <f t="shared" ref="AM105:AP105" si="39">SUM(AM92:AM104)</f>
        <v>0</v>
      </c>
      <c r="AN105" s="304">
        <f t="shared" si="39"/>
        <v>0</v>
      </c>
      <c r="AO105" s="304">
        <f t="shared" si="39"/>
        <v>0</v>
      </c>
      <c r="AP105" s="304">
        <f t="shared" si="39"/>
        <v>0</v>
      </c>
      <c r="AQ105" s="304">
        <f t="shared" si="37"/>
        <v>0</v>
      </c>
      <c r="AR105" s="304">
        <f t="shared" si="37"/>
        <v>0</v>
      </c>
      <c r="AS105" s="304">
        <f t="shared" ref="AS105:AV105" si="40">SUM(AS92:AS104)</f>
        <v>0</v>
      </c>
      <c r="AT105" s="304">
        <f t="shared" si="40"/>
        <v>0</v>
      </c>
      <c r="AU105" s="304">
        <f t="shared" si="40"/>
        <v>0</v>
      </c>
      <c r="AV105" s="304">
        <f t="shared" si="40"/>
        <v>0</v>
      </c>
      <c r="AW105" s="304">
        <f t="shared" si="37"/>
        <v>0</v>
      </c>
      <c r="AX105" s="304">
        <f t="shared" si="37"/>
        <v>0</v>
      </c>
      <c r="AY105" s="304">
        <f t="shared" ref="AY105:BB105" si="41">SUM(AY92:AY104)</f>
        <v>0</v>
      </c>
      <c r="AZ105" s="304">
        <f t="shared" si="41"/>
        <v>0</v>
      </c>
      <c r="BA105" s="304">
        <f t="shared" si="41"/>
        <v>0</v>
      </c>
      <c r="BB105" s="304">
        <f t="shared" si="41"/>
        <v>0</v>
      </c>
      <c r="BC105" s="304">
        <f t="shared" si="37"/>
        <v>0</v>
      </c>
      <c r="BD105" s="304">
        <f t="shared" si="37"/>
        <v>0</v>
      </c>
      <c r="BE105" s="304">
        <f t="shared" ref="BE105:BH105" si="42">SUM(BE92:BE104)</f>
        <v>0</v>
      </c>
      <c r="BF105" s="304">
        <f t="shared" si="42"/>
        <v>0</v>
      </c>
      <c r="BG105" s="304">
        <f t="shared" si="42"/>
        <v>0</v>
      </c>
      <c r="BH105" s="304">
        <f t="shared" si="42"/>
        <v>0</v>
      </c>
      <c r="BI105" s="304">
        <f t="shared" si="37"/>
        <v>0</v>
      </c>
      <c r="BJ105" s="304">
        <f t="shared" si="37"/>
        <v>0</v>
      </c>
      <c r="BK105" s="304">
        <f t="shared" ref="BK105:BN105" si="43">SUM(BK92:BK104)</f>
        <v>0</v>
      </c>
      <c r="BL105" s="304">
        <f t="shared" si="43"/>
        <v>0</v>
      </c>
      <c r="BM105" s="304">
        <f t="shared" si="43"/>
        <v>0</v>
      </c>
      <c r="BN105" s="304">
        <f t="shared" si="43"/>
        <v>0</v>
      </c>
      <c r="BO105" s="304">
        <f t="shared" si="37"/>
        <v>0</v>
      </c>
      <c r="BP105" s="304">
        <f t="shared" si="37"/>
        <v>0</v>
      </c>
      <c r="BQ105" s="304">
        <f t="shared" ref="BQ105:BT105" si="44">SUM(BQ92:BQ104)</f>
        <v>0</v>
      </c>
      <c r="BR105" s="304">
        <f t="shared" si="44"/>
        <v>0</v>
      </c>
      <c r="BS105" s="304">
        <f t="shared" si="44"/>
        <v>0</v>
      </c>
      <c r="BT105" s="304">
        <f t="shared" si="44"/>
        <v>0</v>
      </c>
      <c r="BU105" s="304">
        <f t="shared" si="37"/>
        <v>0</v>
      </c>
      <c r="BV105" s="304">
        <f t="shared" si="37"/>
        <v>0</v>
      </c>
      <c r="BW105" s="304">
        <f t="shared" ref="BW105:BZ105" si="45">SUM(BW92:BW104)</f>
        <v>0</v>
      </c>
      <c r="BX105" s="304">
        <f t="shared" si="45"/>
        <v>0</v>
      </c>
      <c r="BY105" s="304">
        <f t="shared" si="45"/>
        <v>0</v>
      </c>
      <c r="BZ105" s="304">
        <f t="shared" si="45"/>
        <v>0</v>
      </c>
      <c r="CA105" s="304">
        <f t="shared" si="37"/>
        <v>0</v>
      </c>
      <c r="CB105" s="304">
        <f t="shared" si="37"/>
        <v>0</v>
      </c>
      <c r="CC105" s="304">
        <f t="shared" ref="CC105:CF105" si="46">SUM(CC92:CC104)</f>
        <v>0</v>
      </c>
      <c r="CD105" s="304">
        <f t="shared" si="46"/>
        <v>0</v>
      </c>
      <c r="CE105" s="304">
        <f t="shared" si="46"/>
        <v>0</v>
      </c>
      <c r="CF105" s="304">
        <f t="shared" si="46"/>
        <v>0</v>
      </c>
      <c r="CG105" s="304">
        <f t="shared" si="37"/>
        <v>0</v>
      </c>
      <c r="CH105" s="304">
        <f t="shared" si="37"/>
        <v>0</v>
      </c>
      <c r="CI105" s="304">
        <f t="shared" ref="CI105:CL105" si="47">SUM(CI92:CI104)</f>
        <v>0</v>
      </c>
      <c r="CJ105" s="304">
        <f t="shared" si="47"/>
        <v>0</v>
      </c>
      <c r="CK105" s="304">
        <f t="shared" si="47"/>
        <v>0</v>
      </c>
      <c r="CL105" s="304">
        <f t="shared" si="47"/>
        <v>0</v>
      </c>
      <c r="CM105" s="304">
        <f t="shared" si="37"/>
        <v>0</v>
      </c>
      <c r="CN105" s="304">
        <f t="shared" si="37"/>
        <v>0</v>
      </c>
      <c r="CO105" s="304">
        <f t="shared" ref="CO105:DC105" si="48">SUM(CO92:CO104)</f>
        <v>0</v>
      </c>
      <c r="CP105" s="304">
        <f t="shared" si="48"/>
        <v>0</v>
      </c>
      <c r="CQ105" s="304">
        <f t="shared" si="48"/>
        <v>0</v>
      </c>
      <c r="CR105" s="304">
        <f t="shared" si="48"/>
        <v>0</v>
      </c>
      <c r="CS105" s="304">
        <f t="shared" si="48"/>
        <v>0</v>
      </c>
      <c r="CT105" s="304">
        <f t="shared" si="48"/>
        <v>0</v>
      </c>
      <c r="CU105" s="304">
        <f t="shared" si="48"/>
        <v>0</v>
      </c>
      <c r="CV105" s="304">
        <f t="shared" si="48"/>
        <v>0</v>
      </c>
      <c r="CW105" s="304">
        <f t="shared" si="48"/>
        <v>0</v>
      </c>
      <c r="CX105" s="304">
        <f t="shared" si="48"/>
        <v>0</v>
      </c>
      <c r="CY105" s="304">
        <f t="shared" si="48"/>
        <v>0</v>
      </c>
      <c r="CZ105" s="304">
        <f t="shared" si="48"/>
        <v>0</v>
      </c>
      <c r="DA105" s="304">
        <f t="shared" si="48"/>
        <v>0</v>
      </c>
      <c r="DB105" s="304">
        <f t="shared" si="48"/>
        <v>0</v>
      </c>
      <c r="DC105" s="304">
        <f t="shared" si="48"/>
        <v>0</v>
      </c>
      <c r="DD105" s="291"/>
    </row>
    <row r="106" spans="1:108" s="124" customFormat="1">
      <c r="A106" s="96">
        <v>2076</v>
      </c>
      <c r="B106" s="96"/>
      <c r="C106" s="96"/>
      <c r="D106" s="298" t="s">
        <v>1391</v>
      </c>
      <c r="E106" s="97" t="s">
        <v>1391</v>
      </c>
      <c r="F106" s="97"/>
      <c r="G106" s="96"/>
      <c r="H106" s="294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294"/>
      <c r="AC106" s="294"/>
      <c r="AD106" s="294"/>
      <c r="AE106" s="294"/>
      <c r="AF106" s="294"/>
      <c r="AG106" s="294"/>
      <c r="AH106" s="294"/>
      <c r="AI106" s="294"/>
      <c r="AJ106" s="294"/>
      <c r="AK106" s="294"/>
      <c r="AL106" s="294"/>
      <c r="AM106" s="294"/>
      <c r="AN106" s="294"/>
      <c r="AO106" s="294"/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  <c r="BC106" s="294"/>
      <c r="BD106" s="294"/>
      <c r="BE106" s="294"/>
      <c r="BF106" s="294"/>
      <c r="BG106" s="294"/>
      <c r="BH106" s="294"/>
      <c r="BI106" s="294"/>
      <c r="BJ106" s="294"/>
      <c r="BK106" s="294"/>
      <c r="BL106" s="294"/>
      <c r="BM106" s="294"/>
      <c r="BN106" s="294"/>
      <c r="BO106" s="294"/>
      <c r="BP106" s="294"/>
      <c r="BQ106" s="294"/>
      <c r="BR106" s="294"/>
      <c r="BS106" s="294"/>
      <c r="BT106" s="294"/>
      <c r="BU106" s="294"/>
      <c r="BV106" s="294"/>
      <c r="BW106" s="294"/>
      <c r="BX106" s="294"/>
      <c r="BY106" s="294"/>
      <c r="BZ106" s="294"/>
      <c r="CA106" s="294"/>
      <c r="CB106" s="294"/>
      <c r="CC106" s="294"/>
      <c r="CD106" s="294"/>
      <c r="CE106" s="294"/>
      <c r="CF106" s="294"/>
      <c r="CG106" s="294"/>
      <c r="CH106" s="294"/>
      <c r="CI106" s="294"/>
      <c r="CJ106" s="294"/>
      <c r="CK106" s="294"/>
      <c r="CL106" s="294"/>
      <c r="CM106" s="294"/>
      <c r="CN106" s="294"/>
      <c r="CO106" s="294"/>
      <c r="CP106" s="294"/>
      <c r="CQ106" s="294"/>
      <c r="CR106" s="294"/>
      <c r="CS106" s="294"/>
      <c r="CT106" s="294"/>
      <c r="CU106" s="294"/>
      <c r="CV106" s="294"/>
      <c r="CW106" s="294"/>
      <c r="CX106" s="294"/>
      <c r="CY106" s="294"/>
      <c r="CZ106" s="294"/>
      <c r="DA106" s="294"/>
      <c r="DB106" s="294"/>
      <c r="DC106" s="294"/>
      <c r="DD106" s="292"/>
    </row>
    <row r="107" spans="1:108" s="124" customFormat="1">
      <c r="A107" s="96">
        <v>2077</v>
      </c>
      <c r="B107" s="96"/>
      <c r="C107" s="96"/>
      <c r="D107" s="282" t="s">
        <v>1391</v>
      </c>
      <c r="E107" s="98" t="s">
        <v>1391</v>
      </c>
      <c r="F107" s="98"/>
      <c r="G107" s="96"/>
      <c r="H107" s="294"/>
      <c r="I107" s="29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  <c r="AA107" s="294"/>
      <c r="AB107" s="294"/>
      <c r="AC107" s="294"/>
      <c r="AD107" s="294"/>
      <c r="AE107" s="294"/>
      <c r="AF107" s="294"/>
      <c r="AG107" s="294"/>
      <c r="AH107" s="294"/>
      <c r="AI107" s="294"/>
      <c r="AJ107" s="294"/>
      <c r="AK107" s="294"/>
      <c r="AL107" s="294"/>
      <c r="AM107" s="294"/>
      <c r="AN107" s="294"/>
      <c r="AO107" s="294"/>
      <c r="AP107" s="294"/>
      <c r="AQ107" s="294"/>
      <c r="AR107" s="294"/>
      <c r="AS107" s="294"/>
      <c r="AT107" s="294"/>
      <c r="AU107" s="294"/>
      <c r="AV107" s="294"/>
      <c r="AW107" s="294"/>
      <c r="AX107" s="294"/>
      <c r="AY107" s="294"/>
      <c r="AZ107" s="294"/>
      <c r="BA107" s="294"/>
      <c r="BB107" s="294"/>
      <c r="BC107" s="294"/>
      <c r="BD107" s="294"/>
      <c r="BE107" s="294"/>
      <c r="BF107" s="294"/>
      <c r="BG107" s="294"/>
      <c r="BH107" s="294"/>
      <c r="BI107" s="294"/>
      <c r="BJ107" s="294"/>
      <c r="BK107" s="294"/>
      <c r="BL107" s="294"/>
      <c r="BM107" s="294"/>
      <c r="BN107" s="294"/>
      <c r="BO107" s="294"/>
      <c r="BP107" s="294"/>
      <c r="BQ107" s="294"/>
      <c r="BR107" s="294"/>
      <c r="BS107" s="294"/>
      <c r="BT107" s="294"/>
      <c r="BU107" s="294"/>
      <c r="BV107" s="294"/>
      <c r="BW107" s="294"/>
      <c r="BX107" s="294"/>
      <c r="BY107" s="294"/>
      <c r="BZ107" s="294"/>
      <c r="CA107" s="294"/>
      <c r="CB107" s="294"/>
      <c r="CC107" s="294"/>
      <c r="CD107" s="294"/>
      <c r="CE107" s="294"/>
      <c r="CF107" s="294"/>
      <c r="CG107" s="294"/>
      <c r="CH107" s="294"/>
      <c r="CI107" s="294"/>
      <c r="CJ107" s="294"/>
      <c r="CK107" s="294"/>
      <c r="CL107" s="294"/>
      <c r="CM107" s="294"/>
      <c r="CN107" s="294"/>
      <c r="CO107" s="294"/>
      <c r="CP107" s="294"/>
      <c r="CQ107" s="294"/>
      <c r="CR107" s="294"/>
      <c r="CS107" s="294"/>
      <c r="CT107" s="294"/>
      <c r="CU107" s="294"/>
      <c r="CV107" s="294"/>
      <c r="CW107" s="294"/>
      <c r="CX107" s="294"/>
      <c r="CY107" s="294"/>
      <c r="CZ107" s="294"/>
      <c r="DA107" s="294"/>
      <c r="DB107" s="294"/>
      <c r="DC107" s="294"/>
      <c r="DD107" s="292"/>
    </row>
    <row r="108" spans="1:108" s="124" customFormat="1">
      <c r="A108" s="96">
        <v>2078</v>
      </c>
      <c r="B108" s="96"/>
      <c r="C108" s="96"/>
      <c r="D108" s="282" t="s">
        <v>1391</v>
      </c>
      <c r="E108" s="98" t="s">
        <v>1391</v>
      </c>
      <c r="F108" s="98"/>
      <c r="G108" s="96"/>
      <c r="H108" s="294"/>
      <c r="I108" s="29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  <c r="CK108" s="294"/>
      <c r="CL108" s="294"/>
      <c r="CM108" s="294"/>
      <c r="CN108" s="294"/>
      <c r="CO108" s="294"/>
      <c r="CP108" s="294"/>
      <c r="CQ108" s="294"/>
      <c r="CR108" s="294"/>
      <c r="CS108" s="294"/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2"/>
    </row>
    <row r="109" spans="1:108" s="124" customFormat="1">
      <c r="A109" s="96">
        <v>2079</v>
      </c>
      <c r="B109" s="96"/>
      <c r="C109" s="96"/>
      <c r="D109" s="282" t="s">
        <v>1391</v>
      </c>
      <c r="E109" s="98" t="s">
        <v>1391</v>
      </c>
      <c r="F109" s="98"/>
      <c r="G109" s="96"/>
      <c r="H109" s="294"/>
      <c r="I109" s="29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94"/>
      <c r="CA109" s="294"/>
      <c r="CB109" s="294"/>
      <c r="CC109" s="294"/>
      <c r="CD109" s="294"/>
      <c r="CE109" s="294"/>
      <c r="CF109" s="294"/>
      <c r="CG109" s="294"/>
      <c r="CH109" s="294"/>
      <c r="CI109" s="294"/>
      <c r="CJ109" s="294"/>
      <c r="CK109" s="294"/>
      <c r="CL109" s="294"/>
      <c r="CM109" s="294"/>
      <c r="CN109" s="294"/>
      <c r="CO109" s="294"/>
      <c r="CP109" s="294"/>
      <c r="CQ109" s="294"/>
      <c r="CR109" s="294"/>
      <c r="CS109" s="294"/>
      <c r="CT109" s="294"/>
      <c r="CU109" s="294"/>
      <c r="CV109" s="294"/>
      <c r="CW109" s="294"/>
      <c r="CX109" s="294"/>
      <c r="CY109" s="294"/>
      <c r="CZ109" s="294"/>
      <c r="DA109" s="294"/>
      <c r="DB109" s="294"/>
      <c r="DC109" s="294"/>
      <c r="DD109" s="292"/>
    </row>
    <row r="110" spans="1:108" s="124" customFormat="1">
      <c r="A110" s="99">
        <v>2080</v>
      </c>
      <c r="B110" s="99"/>
      <c r="C110" s="99"/>
      <c r="D110" s="299" t="s">
        <v>1391</v>
      </c>
      <c r="E110" s="100" t="s">
        <v>1391</v>
      </c>
      <c r="F110" s="100"/>
      <c r="G110" s="99"/>
      <c r="H110" s="295"/>
      <c r="I110" s="295"/>
      <c r="J110" s="295"/>
      <c r="K110" s="295"/>
      <c r="L110" s="295"/>
      <c r="M110" s="295"/>
      <c r="N110" s="295"/>
      <c r="O110" s="295"/>
      <c r="P110" s="295"/>
      <c r="Q110" s="295"/>
      <c r="R110" s="295"/>
      <c r="S110" s="295"/>
      <c r="T110" s="295"/>
      <c r="U110" s="295"/>
      <c r="V110" s="295"/>
      <c r="W110" s="295"/>
      <c r="X110" s="295"/>
      <c r="Y110" s="295"/>
      <c r="Z110" s="295"/>
      <c r="AA110" s="295"/>
      <c r="AB110" s="295"/>
      <c r="AC110" s="295"/>
      <c r="AD110" s="295"/>
      <c r="AE110" s="295"/>
      <c r="AF110" s="295"/>
      <c r="AG110" s="295"/>
      <c r="AH110" s="295"/>
      <c r="AI110" s="295"/>
      <c r="AJ110" s="295"/>
      <c r="AK110" s="295"/>
      <c r="AL110" s="295"/>
      <c r="AM110" s="295"/>
      <c r="AN110" s="295"/>
      <c r="AO110" s="295"/>
      <c r="AP110" s="295"/>
      <c r="AQ110" s="295"/>
      <c r="AR110" s="295"/>
      <c r="AS110" s="295"/>
      <c r="AT110" s="295"/>
      <c r="AU110" s="295"/>
      <c r="AV110" s="295"/>
      <c r="AW110" s="295"/>
      <c r="AX110" s="295"/>
      <c r="AY110" s="295"/>
      <c r="AZ110" s="295"/>
      <c r="BA110" s="295"/>
      <c r="BB110" s="295"/>
      <c r="BC110" s="295"/>
      <c r="BD110" s="295"/>
      <c r="BE110" s="295"/>
      <c r="BF110" s="295"/>
      <c r="BG110" s="295"/>
      <c r="BH110" s="295"/>
      <c r="BI110" s="295"/>
      <c r="BJ110" s="295"/>
      <c r="BK110" s="295"/>
      <c r="BL110" s="295"/>
      <c r="BM110" s="295"/>
      <c r="BN110" s="295"/>
      <c r="BO110" s="295"/>
      <c r="BP110" s="295"/>
      <c r="BQ110" s="295"/>
      <c r="BR110" s="295"/>
      <c r="BS110" s="295"/>
      <c r="BT110" s="295"/>
      <c r="BU110" s="295"/>
      <c r="BV110" s="295"/>
      <c r="BW110" s="295"/>
      <c r="BX110" s="295"/>
      <c r="BY110" s="295"/>
      <c r="BZ110" s="295"/>
      <c r="CA110" s="295"/>
      <c r="CB110" s="295"/>
      <c r="CC110" s="295"/>
      <c r="CD110" s="295"/>
      <c r="CE110" s="295"/>
      <c r="CF110" s="295"/>
      <c r="CG110" s="295"/>
      <c r="CH110" s="295"/>
      <c r="CI110" s="295"/>
      <c r="CJ110" s="295"/>
      <c r="CK110" s="295"/>
      <c r="CL110" s="295"/>
      <c r="CM110" s="295"/>
      <c r="CN110" s="295"/>
      <c r="CO110" s="295"/>
      <c r="CP110" s="295"/>
      <c r="CQ110" s="295"/>
      <c r="CR110" s="295"/>
      <c r="CS110" s="295"/>
      <c r="CT110" s="295"/>
      <c r="CU110" s="295"/>
      <c r="CV110" s="295"/>
      <c r="CW110" s="295"/>
      <c r="CX110" s="295"/>
      <c r="CY110" s="295"/>
      <c r="CZ110" s="295"/>
      <c r="DA110" s="295"/>
      <c r="DB110" s="295"/>
      <c r="DC110" s="295"/>
      <c r="DD110" s="293"/>
    </row>
    <row r="111" spans="1:108">
      <c r="A111" s="291"/>
      <c r="B111" s="291"/>
      <c r="C111" s="291"/>
      <c r="D111" s="291"/>
      <c r="E111" s="291"/>
      <c r="F111" s="291"/>
      <c r="G111" s="291"/>
      <c r="H111" s="291"/>
      <c r="I111" s="291"/>
      <c r="J111" s="291"/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291"/>
      <c r="W111" s="291"/>
      <c r="X111" s="291"/>
      <c r="Y111" s="291"/>
      <c r="Z111" s="291"/>
      <c r="AA111" s="291"/>
      <c r="AB111" s="291"/>
      <c r="AC111" s="291"/>
      <c r="AD111" s="291"/>
      <c r="AE111" s="291"/>
      <c r="AF111" s="291"/>
      <c r="AG111" s="291"/>
      <c r="AH111" s="291"/>
      <c r="AI111" s="291"/>
      <c r="AJ111" s="291"/>
      <c r="AK111" s="291"/>
      <c r="AL111" s="291"/>
      <c r="AM111" s="291"/>
      <c r="AN111" s="291"/>
      <c r="AO111" s="291"/>
      <c r="AP111" s="291"/>
      <c r="AQ111" s="291"/>
      <c r="AR111" s="291"/>
      <c r="AS111" s="291"/>
      <c r="AT111" s="291"/>
      <c r="AU111" s="291"/>
      <c r="AV111" s="291"/>
      <c r="AW111" s="291"/>
      <c r="AX111" s="291"/>
      <c r="AY111" s="291"/>
      <c r="AZ111" s="291"/>
      <c r="BA111" s="291"/>
      <c r="BB111" s="291"/>
      <c r="BC111" s="291"/>
      <c r="BD111" s="291"/>
      <c r="BE111" s="291"/>
      <c r="BF111" s="291"/>
      <c r="BG111" s="291"/>
      <c r="BH111" s="291"/>
      <c r="BI111" s="291"/>
      <c r="BJ111" s="291"/>
      <c r="BK111" s="291"/>
      <c r="BL111" s="291"/>
      <c r="BM111" s="291"/>
      <c r="BN111" s="291"/>
      <c r="BO111" s="291"/>
      <c r="BP111" s="291"/>
      <c r="BQ111" s="291"/>
      <c r="BR111" s="291"/>
      <c r="BS111" s="291"/>
      <c r="BT111" s="291"/>
      <c r="BU111" s="291"/>
      <c r="BV111" s="291"/>
      <c r="BW111" s="291"/>
      <c r="BX111" s="291"/>
      <c r="BY111" s="291"/>
      <c r="BZ111" s="291"/>
      <c r="CA111" s="291"/>
      <c r="CB111" s="291"/>
      <c r="CC111" s="291"/>
      <c r="CD111" s="291"/>
      <c r="CE111" s="291"/>
      <c r="CF111" s="291"/>
      <c r="CG111" s="291"/>
      <c r="CH111" s="291"/>
      <c r="CI111" s="291"/>
      <c r="CJ111" s="291"/>
      <c r="CK111" s="291"/>
      <c r="CL111" s="291"/>
      <c r="CM111" s="291"/>
      <c r="CN111" s="291"/>
      <c r="CO111" s="291"/>
      <c r="CP111" s="291"/>
      <c r="CQ111" s="291"/>
      <c r="CR111" s="291"/>
      <c r="CS111" s="291"/>
      <c r="CT111" s="291"/>
      <c r="CU111" s="291"/>
      <c r="CV111" s="291"/>
      <c r="CW111" s="291"/>
      <c r="CX111" s="291"/>
      <c r="CY111" s="291"/>
      <c r="CZ111" s="291"/>
      <c r="DA111" s="291"/>
      <c r="DB111" s="291"/>
      <c r="DC111" s="291"/>
      <c r="DD111" s="291"/>
    </row>
    <row r="112" spans="1:108" customFormat="1">
      <c r="A112" s="201"/>
      <c r="B112" s="201"/>
      <c r="C112" s="201"/>
      <c r="F112" s="201"/>
      <c r="G112" s="201"/>
      <c r="H112" s="201"/>
      <c r="I112" s="201"/>
      <c r="J112" s="201"/>
      <c r="K112" s="201"/>
      <c r="L112" s="201"/>
      <c r="M112" s="201"/>
      <c r="N112" s="201"/>
      <c r="O112" s="201"/>
      <c r="P112" s="201"/>
      <c r="Q112" s="201"/>
      <c r="R112" s="201"/>
      <c r="S112" s="201"/>
      <c r="T112" s="201"/>
      <c r="U112" s="201"/>
      <c r="V112" s="201"/>
      <c r="W112" s="201"/>
      <c r="X112" s="201"/>
      <c r="Y112" s="201"/>
      <c r="Z112" s="201"/>
      <c r="AA112" s="201"/>
      <c r="AB112" s="201"/>
      <c r="AC112" s="201"/>
      <c r="AD112" s="201"/>
      <c r="AE112" s="201"/>
      <c r="AF112" s="201"/>
      <c r="AG112" s="201"/>
      <c r="AH112" s="201"/>
      <c r="AI112" s="201"/>
      <c r="AJ112" s="201"/>
      <c r="AK112" s="201"/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  <c r="BY112" s="201"/>
      <c r="BZ112" s="201"/>
      <c r="CA112" s="201"/>
      <c r="CB112" s="201"/>
      <c r="CC112" s="201"/>
      <c r="CD112" s="201"/>
      <c r="CE112" s="201"/>
      <c r="CF112" s="201"/>
      <c r="CG112" s="201"/>
      <c r="CH112" s="201"/>
      <c r="CI112" s="201"/>
      <c r="CJ112" s="201"/>
      <c r="CK112" s="201"/>
      <c r="CL112" s="201"/>
      <c r="CM112" s="201"/>
      <c r="CN112" s="201"/>
      <c r="CO112" s="201"/>
      <c r="CP112" s="201"/>
      <c r="CQ112" s="201"/>
      <c r="CR112" s="201"/>
      <c r="CS112" s="201"/>
      <c r="CT112" s="201"/>
      <c r="CU112" s="201"/>
      <c r="CV112" s="201"/>
      <c r="CW112" s="201"/>
      <c r="CX112" s="201"/>
      <c r="CY112" s="201"/>
      <c r="CZ112" s="201"/>
      <c r="DA112" s="201"/>
      <c r="DB112" s="201"/>
      <c r="DC112" s="201"/>
      <c r="DD112" s="201"/>
    </row>
    <row r="113" spans="1:108" customFormat="1">
      <c r="A113" s="201"/>
      <c r="B113" s="201"/>
      <c r="C113" s="201"/>
      <c r="F113" s="201"/>
      <c r="G113" s="201"/>
      <c r="H113" s="201"/>
      <c r="I113" s="201"/>
      <c r="J113" s="201"/>
      <c r="K113" s="201"/>
      <c r="L113" s="201"/>
      <c r="M113" s="201"/>
      <c r="N113" s="201"/>
      <c r="O113" s="201"/>
      <c r="P113" s="201"/>
      <c r="Q113" s="201"/>
      <c r="R113" s="201"/>
      <c r="S113" s="201"/>
      <c r="T113" s="201"/>
      <c r="U113" s="201"/>
      <c r="V113" s="201"/>
      <c r="W113" s="201"/>
      <c r="X113" s="201"/>
      <c r="Y113" s="201"/>
      <c r="Z113" s="201"/>
      <c r="AA113" s="201"/>
      <c r="AB113" s="201"/>
      <c r="AC113" s="201"/>
      <c r="AD113" s="201"/>
      <c r="AE113" s="201"/>
      <c r="AF113" s="201"/>
      <c r="AG113" s="201"/>
      <c r="AH113" s="201"/>
      <c r="AI113" s="201"/>
      <c r="AJ113" s="201"/>
      <c r="AK113" s="201"/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  <c r="BY113" s="201"/>
      <c r="BZ113" s="201"/>
      <c r="CA113" s="201"/>
      <c r="CB113" s="201"/>
      <c r="CC113" s="201"/>
      <c r="CD113" s="201"/>
      <c r="CE113" s="201"/>
      <c r="CF113" s="201"/>
      <c r="CG113" s="201"/>
      <c r="CH113" s="201"/>
      <c r="CI113" s="201"/>
      <c r="CJ113" s="201"/>
      <c r="CK113" s="201"/>
      <c r="CL113" s="201"/>
      <c r="CM113" s="201"/>
      <c r="CN113" s="201"/>
      <c r="CO113" s="201"/>
      <c r="CP113" s="201"/>
      <c r="CQ113" s="201"/>
      <c r="CR113" s="201"/>
      <c r="CS113" s="201"/>
      <c r="CT113" s="201"/>
      <c r="CU113" s="201"/>
      <c r="CV113" s="201"/>
      <c r="CW113" s="201"/>
      <c r="CX113" s="201"/>
      <c r="CY113" s="201"/>
      <c r="CZ113" s="201"/>
      <c r="DA113" s="201"/>
      <c r="DB113" s="201"/>
      <c r="DC113" s="201"/>
      <c r="DD113" s="201"/>
    </row>
    <row r="114" spans="1:108" customFormat="1">
      <c r="A114" s="201"/>
      <c r="B114" s="201"/>
      <c r="C114" s="201"/>
      <c r="F114" s="201"/>
      <c r="G114" s="201"/>
      <c r="H114" s="201"/>
      <c r="I114" s="201"/>
      <c r="J114" s="201"/>
      <c r="K114" s="201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1"/>
      <c r="W114" s="201"/>
      <c r="X114" s="201"/>
      <c r="Y114" s="201"/>
      <c r="Z114" s="201"/>
      <c r="AA114" s="201"/>
      <c r="AB114" s="201"/>
      <c r="AC114" s="201"/>
      <c r="AD114" s="201"/>
      <c r="AE114" s="201"/>
      <c r="AF114" s="201"/>
      <c r="AG114" s="201"/>
      <c r="AH114" s="201"/>
      <c r="AI114" s="201"/>
      <c r="AJ114" s="201"/>
      <c r="AK114" s="201"/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  <c r="BY114" s="201"/>
      <c r="BZ114" s="201"/>
      <c r="CA114" s="201"/>
      <c r="CB114" s="201"/>
      <c r="CC114" s="201"/>
      <c r="CD114" s="201"/>
      <c r="CE114" s="201"/>
      <c r="CF114" s="201"/>
      <c r="CG114" s="201"/>
      <c r="CH114" s="201"/>
      <c r="CI114" s="201"/>
      <c r="CJ114" s="201"/>
      <c r="CK114" s="201"/>
      <c r="CL114" s="201"/>
      <c r="CM114" s="201"/>
      <c r="CN114" s="201"/>
      <c r="CO114" s="201"/>
      <c r="CP114" s="201"/>
      <c r="CQ114" s="201"/>
      <c r="CR114" s="201"/>
      <c r="CS114" s="201"/>
      <c r="CT114" s="201"/>
      <c r="CU114" s="201"/>
      <c r="CV114" s="201"/>
      <c r="CW114" s="201"/>
      <c r="CX114" s="201"/>
      <c r="CY114" s="201"/>
      <c r="CZ114" s="201"/>
      <c r="DA114" s="201"/>
      <c r="DB114" s="201"/>
      <c r="DC114" s="201"/>
      <c r="DD114" s="201"/>
    </row>
    <row r="115" spans="1:108" customFormat="1">
      <c r="A115" s="201"/>
      <c r="B115" s="201"/>
      <c r="C115" s="201"/>
      <c r="F115" s="201"/>
      <c r="G115" s="201"/>
      <c r="H115" s="201"/>
      <c r="I115" s="201"/>
      <c r="J115" s="201"/>
      <c r="K115" s="201"/>
      <c r="L115" s="201"/>
      <c r="M115" s="201"/>
      <c r="N115" s="201"/>
      <c r="O115" s="201"/>
      <c r="P115" s="201"/>
      <c r="Q115" s="201"/>
      <c r="R115" s="201"/>
      <c r="S115" s="201"/>
      <c r="T115" s="201"/>
      <c r="U115" s="201"/>
      <c r="V115" s="201"/>
      <c r="W115" s="201"/>
      <c r="X115" s="201"/>
      <c r="Y115" s="201"/>
      <c r="Z115" s="201"/>
      <c r="AA115" s="201"/>
      <c r="AB115" s="201"/>
      <c r="AC115" s="201"/>
      <c r="AD115" s="201"/>
      <c r="AE115" s="201"/>
      <c r="AF115" s="201"/>
      <c r="AG115" s="201"/>
      <c r="AH115" s="201"/>
      <c r="AI115" s="201"/>
      <c r="AJ115" s="201"/>
      <c r="AK115" s="201"/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  <c r="BY115" s="201"/>
      <c r="BZ115" s="201"/>
      <c r="CA115" s="201"/>
      <c r="CB115" s="201"/>
      <c r="CC115" s="201"/>
      <c r="CD115" s="201"/>
      <c r="CE115" s="201"/>
      <c r="CF115" s="201"/>
      <c r="CG115" s="201"/>
      <c r="CH115" s="201"/>
      <c r="CI115" s="201"/>
      <c r="CJ115" s="201"/>
      <c r="CK115" s="201"/>
      <c r="CL115" s="201"/>
      <c r="CM115" s="201"/>
      <c r="CN115" s="201"/>
      <c r="CO115" s="201"/>
      <c r="CP115" s="201"/>
      <c r="CQ115" s="201"/>
      <c r="CR115" s="201"/>
      <c r="CS115" s="201"/>
      <c r="CT115" s="201"/>
      <c r="CU115" s="201"/>
      <c r="CV115" s="201"/>
      <c r="CW115" s="201"/>
      <c r="CX115" s="201"/>
      <c r="CY115" s="201"/>
      <c r="CZ115" s="201"/>
      <c r="DA115" s="201"/>
      <c r="DB115" s="201"/>
      <c r="DC115" s="201"/>
      <c r="DD115" s="201"/>
    </row>
    <row r="116" spans="1:108" customFormat="1">
      <c r="A116" s="201"/>
      <c r="B116" s="201"/>
      <c r="C116" s="201"/>
      <c r="F116" s="201"/>
      <c r="G116" s="201"/>
      <c r="H116" s="201"/>
      <c r="I116" s="201"/>
      <c r="J116" s="201"/>
      <c r="K116" s="201"/>
      <c r="L116" s="201"/>
      <c r="M116" s="201"/>
      <c r="N116" s="201"/>
      <c r="O116" s="201"/>
      <c r="P116" s="201"/>
      <c r="Q116" s="201"/>
      <c r="R116" s="201"/>
      <c r="S116" s="201"/>
      <c r="T116" s="201"/>
      <c r="U116" s="201"/>
      <c r="V116" s="201"/>
      <c r="W116" s="201"/>
      <c r="X116" s="201"/>
      <c r="Y116" s="201"/>
      <c r="Z116" s="201"/>
      <c r="AA116" s="201"/>
      <c r="AB116" s="201"/>
      <c r="AC116" s="201"/>
      <c r="AD116" s="201"/>
      <c r="AE116" s="201"/>
      <c r="AF116" s="201"/>
      <c r="AG116" s="201"/>
      <c r="AH116" s="201"/>
      <c r="AI116" s="201"/>
      <c r="AJ116" s="201"/>
      <c r="AK116" s="201"/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  <c r="BY116" s="201"/>
      <c r="BZ116" s="201"/>
      <c r="CA116" s="201"/>
      <c r="CB116" s="201"/>
      <c r="CC116" s="201"/>
      <c r="CD116" s="201"/>
      <c r="CE116" s="201"/>
      <c r="CF116" s="201"/>
      <c r="CG116" s="201"/>
      <c r="CH116" s="201"/>
      <c r="CI116" s="201"/>
      <c r="CJ116" s="201"/>
      <c r="CK116" s="201"/>
      <c r="CL116" s="201"/>
      <c r="CM116" s="201"/>
      <c r="CN116" s="201"/>
      <c r="CO116" s="201"/>
      <c r="CP116" s="201"/>
      <c r="CQ116" s="201"/>
      <c r="CR116" s="201"/>
      <c r="CS116" s="201"/>
      <c r="CT116" s="201"/>
      <c r="CU116" s="201"/>
      <c r="CV116" s="201"/>
      <c r="CW116" s="201"/>
      <c r="CX116" s="201"/>
      <c r="CY116" s="201"/>
      <c r="CZ116" s="201"/>
      <c r="DA116" s="201"/>
      <c r="DB116" s="201"/>
      <c r="DC116" s="201"/>
      <c r="DD116" s="201"/>
    </row>
    <row r="117" spans="1:108" customFormat="1">
      <c r="A117" s="201"/>
      <c r="B117" s="201"/>
      <c r="C117" s="201"/>
      <c r="F117" s="201"/>
      <c r="G117" s="201"/>
      <c r="H117" s="201"/>
      <c r="I117" s="201"/>
      <c r="J117" s="201"/>
      <c r="K117" s="201"/>
      <c r="L117" s="201"/>
      <c r="M117" s="201"/>
      <c r="N117" s="201"/>
      <c r="O117" s="201"/>
      <c r="P117" s="201"/>
      <c r="Q117" s="201"/>
      <c r="R117" s="201"/>
      <c r="S117" s="201"/>
      <c r="T117" s="201"/>
      <c r="U117" s="201"/>
      <c r="V117" s="201"/>
      <c r="W117" s="201"/>
      <c r="X117" s="201"/>
      <c r="Y117" s="201"/>
      <c r="Z117" s="201"/>
      <c r="AA117" s="201"/>
      <c r="AB117" s="201"/>
      <c r="AC117" s="201"/>
      <c r="AD117" s="201"/>
      <c r="AE117" s="201"/>
      <c r="AF117" s="201"/>
      <c r="AG117" s="201"/>
      <c r="AH117" s="201"/>
      <c r="AI117" s="201"/>
      <c r="AJ117" s="201"/>
      <c r="AK117" s="201"/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  <c r="BY117" s="201"/>
      <c r="BZ117" s="201"/>
      <c r="CA117" s="201"/>
      <c r="CB117" s="201"/>
      <c r="CC117" s="201"/>
      <c r="CD117" s="201"/>
      <c r="CE117" s="201"/>
      <c r="CF117" s="201"/>
      <c r="CG117" s="201"/>
      <c r="CH117" s="201"/>
      <c r="CI117" s="201"/>
      <c r="CJ117" s="201"/>
      <c r="CK117" s="201"/>
      <c r="CL117" s="201"/>
      <c r="CM117" s="201"/>
      <c r="CN117" s="201"/>
      <c r="CO117" s="201"/>
      <c r="CP117" s="201"/>
      <c r="CQ117" s="201"/>
      <c r="CR117" s="201"/>
      <c r="CS117" s="201"/>
      <c r="CT117" s="201"/>
      <c r="CU117" s="201"/>
      <c r="CV117" s="201"/>
      <c r="CW117" s="201"/>
      <c r="CX117" s="201"/>
      <c r="CY117" s="201"/>
      <c r="CZ117" s="201"/>
      <c r="DA117" s="201"/>
      <c r="DB117" s="201"/>
      <c r="DC117" s="201"/>
      <c r="DD117" s="201"/>
    </row>
    <row r="118" spans="1:108" customFormat="1">
      <c r="A118" s="201"/>
      <c r="B118" s="201"/>
      <c r="C118" s="201"/>
      <c r="F118" s="201"/>
      <c r="G118" s="201"/>
      <c r="H118" s="201"/>
      <c r="I118" s="201"/>
      <c r="J118" s="201"/>
      <c r="K118" s="201"/>
      <c r="L118" s="201"/>
      <c r="M118" s="201"/>
      <c r="N118" s="201"/>
      <c r="O118" s="201"/>
      <c r="P118" s="201"/>
      <c r="Q118" s="201"/>
      <c r="R118" s="201"/>
      <c r="S118" s="201"/>
      <c r="T118" s="201"/>
      <c r="U118" s="201"/>
      <c r="V118" s="201"/>
      <c r="W118" s="201"/>
      <c r="X118" s="201"/>
      <c r="Y118" s="201"/>
      <c r="Z118" s="201"/>
      <c r="AA118" s="201"/>
      <c r="AB118" s="201"/>
      <c r="AC118" s="201"/>
      <c r="AD118" s="201"/>
      <c r="AE118" s="201"/>
      <c r="AF118" s="201"/>
      <c r="AG118" s="201"/>
      <c r="AH118" s="201"/>
      <c r="AI118" s="201"/>
      <c r="AJ118" s="201"/>
      <c r="AK118" s="201"/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  <c r="BY118" s="201"/>
      <c r="BZ118" s="201"/>
      <c r="CA118" s="201"/>
      <c r="CB118" s="201"/>
      <c r="CC118" s="201"/>
      <c r="CD118" s="201"/>
      <c r="CE118" s="201"/>
      <c r="CF118" s="201"/>
      <c r="CG118" s="201"/>
      <c r="CH118" s="201"/>
      <c r="CI118" s="201"/>
      <c r="CJ118" s="201"/>
      <c r="CK118" s="201"/>
      <c r="CL118" s="201"/>
      <c r="CM118" s="201"/>
      <c r="CN118" s="201"/>
      <c r="CO118" s="201"/>
      <c r="CP118" s="201"/>
      <c r="CQ118" s="201"/>
      <c r="CR118" s="201"/>
      <c r="CS118" s="201"/>
      <c r="CT118" s="201"/>
      <c r="CU118" s="201"/>
      <c r="CV118" s="201"/>
      <c r="CW118" s="201"/>
      <c r="CX118" s="201"/>
      <c r="CY118" s="201"/>
      <c r="CZ118" s="201"/>
      <c r="DA118" s="201"/>
      <c r="DB118" s="201"/>
      <c r="DC118" s="201"/>
      <c r="DD118" s="201"/>
    </row>
    <row r="119" spans="1:108" customFormat="1">
      <c r="A119" s="201"/>
      <c r="B119" s="201"/>
      <c r="C119" s="201"/>
      <c r="F119" s="201"/>
      <c r="G119" s="201"/>
      <c r="H119" s="201"/>
      <c r="I119" s="201"/>
      <c r="J119" s="201"/>
      <c r="K119" s="201"/>
      <c r="L119" s="201"/>
      <c r="M119" s="201"/>
      <c r="N119" s="201"/>
      <c r="O119" s="201"/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201"/>
      <c r="AA119" s="201"/>
      <c r="AB119" s="201"/>
      <c r="AC119" s="201"/>
      <c r="AD119" s="201"/>
      <c r="AE119" s="201"/>
      <c r="AF119" s="201"/>
      <c r="AG119" s="201"/>
      <c r="AH119" s="201"/>
      <c r="AI119" s="201"/>
      <c r="AJ119" s="201"/>
      <c r="AK119" s="201"/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  <c r="BY119" s="201"/>
      <c r="BZ119" s="201"/>
      <c r="CA119" s="201"/>
      <c r="CB119" s="201"/>
      <c r="CC119" s="201"/>
      <c r="CD119" s="201"/>
      <c r="CE119" s="201"/>
      <c r="CF119" s="201"/>
      <c r="CG119" s="201"/>
      <c r="CH119" s="201"/>
      <c r="CI119" s="201"/>
      <c r="CJ119" s="201"/>
      <c r="CK119" s="201"/>
      <c r="CL119" s="201"/>
      <c r="CM119" s="201"/>
      <c r="CN119" s="201"/>
      <c r="CO119" s="201"/>
      <c r="CP119" s="201"/>
      <c r="CQ119" s="201"/>
      <c r="CR119" s="201"/>
      <c r="CS119" s="201"/>
      <c r="CT119" s="201"/>
      <c r="CU119" s="201"/>
      <c r="CV119" s="201"/>
      <c r="CW119" s="201"/>
      <c r="CX119" s="201"/>
      <c r="CY119" s="201"/>
      <c r="CZ119" s="201"/>
      <c r="DA119" s="201"/>
      <c r="DB119" s="201"/>
      <c r="DC119" s="201"/>
      <c r="DD119" s="201"/>
    </row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D1:BI312"/>
  <sheetViews>
    <sheetView workbookViewId="0">
      <pane ySplit="20" topLeftCell="A21" activePane="bottomLeft" state="frozenSplit"/>
      <selection activeCell="D1" sqref="D1"/>
      <selection pane="bottomLeft"/>
    </sheetView>
  </sheetViews>
  <sheetFormatPr baseColWidth="10" defaultColWidth="10.7109375" defaultRowHeight="13" x14ac:dyDescent="0"/>
  <cols>
    <col min="1" max="3" width="0" style="14" hidden="1" customWidth="1"/>
    <col min="4" max="5" width="8.85546875" style="15" customWidth="1"/>
    <col min="6" max="6" width="8.7109375" style="15" customWidth="1"/>
    <col min="7" max="7" width="10.7109375" style="18" customWidth="1"/>
    <col min="8" max="8" width="10.7109375" customWidth="1"/>
    <col min="9" max="9" width="5.7109375" style="14" customWidth="1"/>
    <col min="10" max="12" width="11.7109375" style="14" customWidth="1"/>
    <col min="13" max="13" width="7.5703125" style="14" customWidth="1"/>
    <col min="14" max="26" width="4.85546875" style="14" customWidth="1"/>
    <col min="27" max="27" width="5" style="14" customWidth="1"/>
    <col min="28" max="32" width="4.5703125" style="14" hidden="1" customWidth="1"/>
    <col min="33" max="33" width="3.42578125" style="14" customWidth="1"/>
    <col min="34" max="38" width="6" style="14" customWidth="1"/>
    <col min="39" max="39" width="4" style="14" customWidth="1"/>
    <col min="40" max="40" width="3.85546875" style="14" customWidth="1"/>
    <col min="41" max="41" width="5" style="14" customWidth="1"/>
    <col min="42" max="43" width="6" style="14" customWidth="1"/>
    <col min="44" max="44" width="5" style="14" customWidth="1"/>
    <col min="45" max="45" width="3" style="14" customWidth="1"/>
    <col min="46" max="47" width="6" style="14" customWidth="1"/>
    <col min="48" max="48" width="7" style="14" customWidth="1"/>
    <col min="49" max="50" width="7.28515625" style="14" customWidth="1"/>
    <col min="51" max="51" width="6.7109375" style="14" customWidth="1"/>
    <col min="52" max="52" width="5.42578125" style="14" customWidth="1"/>
    <col min="53" max="53" width="5.5703125" style="14" customWidth="1"/>
    <col min="54" max="54" width="5.42578125" style="14" customWidth="1"/>
    <col min="55" max="58" width="5.5703125" style="14" customWidth="1"/>
    <col min="59" max="59" width="5" style="14" customWidth="1"/>
    <col min="60" max="60" width="5.42578125" style="14" customWidth="1"/>
    <col min="61" max="61" width="5.5703125" style="14" customWidth="1"/>
    <col min="62" max="16384" width="10.7109375" style="14"/>
  </cols>
  <sheetData>
    <row r="1" spans="5:26" hidden="1"/>
    <row r="2" spans="5:26" hidden="1"/>
    <row r="3" spans="5:26" hidden="1"/>
    <row r="4" spans="5:26" hidden="1"/>
    <row r="5" spans="5:26" hidden="1"/>
    <row r="6" spans="5:26" hidden="1"/>
    <row r="7" spans="5:26" hidden="1"/>
    <row r="8" spans="5:26" hidden="1"/>
    <row r="9" spans="5:26" hidden="1"/>
    <row r="10" spans="5:26" hidden="1"/>
    <row r="11" spans="5:26">
      <c r="E11" s="14"/>
      <c r="F11" s="16"/>
      <c r="G11" s="16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V11" s="13"/>
    </row>
    <row r="12" spans="5:26">
      <c r="F12" s="16"/>
      <c r="G12" s="16"/>
      <c r="I12" s="13"/>
      <c r="J12" s="12" t="str">
        <f>Entrees!C1</f>
        <v>CoReMo - Présentation des données</v>
      </c>
      <c r="K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5:26">
      <c r="F13" s="16"/>
      <c r="G13" s="16"/>
      <c r="I13" s="13"/>
      <c r="J13" s="12" t="str">
        <f>Entrees!F2</f>
        <v>Données Benthos</v>
      </c>
      <c r="K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5:26">
      <c r="F14" s="16"/>
      <c r="G14" s="16"/>
      <c r="J14" s="12" t="str">
        <f>Entrees!F3</f>
        <v xml:space="preserve">Méthode Intermédiaire </v>
      </c>
      <c r="M14" s="13"/>
      <c r="N14" s="13"/>
      <c r="O14" s="13"/>
      <c r="U14" s="13"/>
      <c r="V14" s="13"/>
    </row>
    <row r="15" spans="5:26">
      <c r="E15" s="16"/>
      <c r="F15" s="16"/>
      <c r="G15" s="16"/>
      <c r="M15" s="13"/>
      <c r="N15" s="13"/>
      <c r="O15" s="13"/>
      <c r="R15" s="13">
        <f>Entrees!L5</f>
        <v>0</v>
      </c>
      <c r="S15" s="13"/>
      <c r="T15" s="13"/>
      <c r="U15" s="13"/>
      <c r="V15" s="13"/>
    </row>
    <row r="16" spans="5:26"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4:61"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4:61">
      <c r="E18" s="16"/>
      <c r="F18" s="16"/>
      <c r="G18" s="16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4:61">
      <c r="E19" s="16"/>
      <c r="F19" s="16"/>
      <c r="G19" s="16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4:61" ht="24">
      <c r="D20" s="17" t="s">
        <v>551</v>
      </c>
      <c r="E20" s="17" t="s">
        <v>555</v>
      </c>
      <c r="F20" s="17" t="s">
        <v>553</v>
      </c>
      <c r="G20" s="55" t="s">
        <v>557</v>
      </c>
      <c r="H20" s="55" t="s">
        <v>664</v>
      </c>
      <c r="I20" s="55" t="s">
        <v>658</v>
      </c>
      <c r="J20" s="55" t="s">
        <v>1392</v>
      </c>
      <c r="K20" s="55" t="s">
        <v>1582</v>
      </c>
      <c r="L20" s="55" t="s">
        <v>1583</v>
      </c>
      <c r="M20" s="56" t="s">
        <v>955</v>
      </c>
      <c r="N20" s="56" t="s">
        <v>1139</v>
      </c>
      <c r="O20" s="56" t="s">
        <v>1214</v>
      </c>
      <c r="P20" s="56" t="s">
        <v>1102</v>
      </c>
      <c r="Q20" s="56" t="s">
        <v>1203</v>
      </c>
      <c r="R20" s="56" t="s">
        <v>920</v>
      </c>
      <c r="S20" s="56" t="s">
        <v>956</v>
      </c>
      <c r="T20" s="56" t="s">
        <v>957</v>
      </c>
      <c r="U20" s="56" t="s">
        <v>924</v>
      </c>
      <c r="V20" s="56" t="s">
        <v>927</v>
      </c>
      <c r="W20" s="56" t="s">
        <v>1016</v>
      </c>
      <c r="X20" s="56" t="s">
        <v>1053</v>
      </c>
      <c r="Y20" s="56" t="s">
        <v>1389</v>
      </c>
      <c r="Z20" s="56" t="s">
        <v>1445</v>
      </c>
      <c r="AA20" s="55" t="s">
        <v>1390</v>
      </c>
      <c r="AB20" s="56" t="s">
        <v>1391</v>
      </c>
      <c r="AC20" s="56" t="s">
        <v>1391</v>
      </c>
      <c r="AD20" s="56" t="s">
        <v>1391</v>
      </c>
      <c r="AE20" s="56" t="s">
        <v>1391</v>
      </c>
      <c r="AF20" s="56" t="s">
        <v>1391</v>
      </c>
      <c r="AG20" s="56" t="s">
        <v>1584</v>
      </c>
      <c r="AH20" s="56" t="s">
        <v>1585</v>
      </c>
      <c r="AI20" s="56" t="s">
        <v>1586</v>
      </c>
      <c r="AJ20" s="56" t="s">
        <v>1587</v>
      </c>
      <c r="AK20" s="56" t="s">
        <v>1588</v>
      </c>
      <c r="AL20" s="56" t="s">
        <v>1400</v>
      </c>
      <c r="AM20" s="56" t="s">
        <v>1401</v>
      </c>
      <c r="AN20" s="56" t="s">
        <v>1402</v>
      </c>
      <c r="AO20" s="56" t="s">
        <v>1403</v>
      </c>
      <c r="AP20" s="56" t="s">
        <v>1404</v>
      </c>
      <c r="AQ20" s="56" t="s">
        <v>1591</v>
      </c>
      <c r="AR20" s="56" t="s">
        <v>1592</v>
      </c>
      <c r="AS20" s="56" t="s">
        <v>1279</v>
      </c>
      <c r="AT20" s="56" t="s">
        <v>1492</v>
      </c>
      <c r="AU20" s="56" t="s">
        <v>1493</v>
      </c>
      <c r="AV20" s="56" t="s">
        <v>1494</v>
      </c>
      <c r="AW20" s="56" t="s">
        <v>1495</v>
      </c>
      <c r="AX20" s="56" t="s">
        <v>1496</v>
      </c>
      <c r="AY20" s="57" t="s">
        <v>1048</v>
      </c>
      <c r="AZ20" s="56" t="s">
        <v>1049</v>
      </c>
      <c r="BA20" s="56" t="s">
        <v>1050</v>
      </c>
      <c r="BB20" s="56" t="s">
        <v>960</v>
      </c>
      <c r="BC20" s="56" t="s">
        <v>961</v>
      </c>
      <c r="BD20" s="56" t="s">
        <v>962</v>
      </c>
      <c r="BE20" s="56" t="s">
        <v>963</v>
      </c>
      <c r="BF20" s="56" t="s">
        <v>964</v>
      </c>
      <c r="BG20" s="56" t="s">
        <v>965</v>
      </c>
      <c r="BH20" s="56" t="s">
        <v>966</v>
      </c>
      <c r="BI20" s="58" t="s">
        <v>1165</v>
      </c>
    </row>
    <row r="21" spans="4:61" ht="24">
      <c r="D21" s="19" t="str">
        <f>BD_ini!$H21</f>
        <v>PIT</v>
      </c>
      <c r="E21" s="19" t="str">
        <f>BD_ini!$H22</f>
        <v>Hniekej</v>
      </c>
      <c r="F21" s="19" t="str">
        <f>BD_ini!$H23</f>
        <v>Nouvelle Calédonie</v>
      </c>
      <c r="G21" s="20">
        <f>BD_ini!$H24</f>
        <v>43621</v>
      </c>
      <c r="H21" s="20">
        <f>BD_ini!$H25</f>
        <v>43654</v>
      </c>
      <c r="I21" s="19">
        <f>BD_ini!$H26</f>
        <v>2018</v>
      </c>
      <c r="J21" s="19" t="str">
        <f>BD_ini!$H27</f>
        <v>Province Iles</v>
      </c>
      <c r="K21" s="19" t="str">
        <f>BD_ini!$H28</f>
        <v>Mou</v>
      </c>
      <c r="L21" s="19" t="str">
        <f>BD_ini!$H29</f>
        <v>Hniekej</v>
      </c>
      <c r="M21" s="19">
        <f>IF(Res_ini!$H31="","-",Res_ini!$H31)</f>
        <v>1</v>
      </c>
      <c r="N21" s="21">
        <f>IF(Res_ini!$H32="","-",Res_ini!$H32)</f>
        <v>1</v>
      </c>
      <c r="O21" s="22">
        <f>IF(Res_ini!$H33="","-",Res_ini!$H33)</f>
        <v>1</v>
      </c>
      <c r="P21" s="22">
        <f>IF(Res_ini!$H34="","-",Res_ini!$H34)</f>
        <v>5</v>
      </c>
      <c r="Q21" s="22">
        <f>IF(Res_ini!$H35="","-",Res_ini!$H35)</f>
        <v>0</v>
      </c>
      <c r="R21" s="22">
        <f>IF(Res_ini!$H36="","-",Res_ini!$H36)</f>
        <v>1</v>
      </c>
      <c r="S21" s="22">
        <f>IF(Res_ini!$H37="","-",Res_ini!$H37)</f>
        <v>0</v>
      </c>
      <c r="T21" s="22">
        <f>IF(Res_ini!$H38="","-",Res_ini!$H38)</f>
        <v>10</v>
      </c>
      <c r="U21" s="22">
        <f>IF(Res_ini!$H39="","-",Res_ini!$H39)</f>
        <v>0</v>
      </c>
      <c r="V21" s="22">
        <f>IF(Res_ini!$H40="","-",Res_ini!$H40)</f>
        <v>15</v>
      </c>
      <c r="W21" s="22">
        <f>IF(Res_ini!$H41="","-",Res_ini!$H41)</f>
        <v>1</v>
      </c>
      <c r="X21" s="22">
        <f>IF(Res_ini!$H42="","-",Res_ini!$H42)</f>
        <v>6</v>
      </c>
      <c r="Y21" s="22">
        <f>IF(Res_ini!$H43="","-",Res_ini!$H43)</f>
        <v>0</v>
      </c>
      <c r="Z21" s="23">
        <f>IF(Res_ini!$H44="","-",Res_ini!$H44)</f>
        <v>0</v>
      </c>
      <c r="AA21" s="19">
        <f>IF(Res_ini!$H45="","-",Res_ini!$H45)</f>
        <v>40</v>
      </c>
      <c r="AB21" s="24" t="str">
        <f>IF(Res_ini!$H46="","-",Res_ini!$H46)</f>
        <v>-</v>
      </c>
      <c r="AC21" s="25" t="str">
        <f>IF(Res_ini!$H47="","-",Res_ini!$H47)</f>
        <v>-</v>
      </c>
      <c r="AD21" s="25" t="str">
        <f>IF(Res_ini!$H48="","-",Res_ini!$H48)</f>
        <v>-</v>
      </c>
      <c r="AE21" s="25" t="str">
        <f>IF(Res_ini!$H49="","-",Res_ini!$H49)</f>
        <v>-</v>
      </c>
      <c r="AF21" s="26" t="str">
        <f>IF(Res_ini!$H50="","-",Res_ini!$H50)</f>
        <v>-</v>
      </c>
      <c r="AG21" s="43">
        <f>N21+O21+P21+Q21</f>
        <v>7</v>
      </c>
      <c r="AH21" s="44">
        <f t="shared" ref="AH21:AT24" si="0">N21*2.5/100</f>
        <v>2.5000000000000001E-2</v>
      </c>
      <c r="AI21" s="44">
        <f t="shared" si="0"/>
        <v>2.5000000000000001E-2</v>
      </c>
      <c r="AJ21" s="44">
        <f t="shared" si="0"/>
        <v>0.125</v>
      </c>
      <c r="AK21" s="44">
        <f t="shared" si="0"/>
        <v>0</v>
      </c>
      <c r="AL21" s="44">
        <f t="shared" si="0"/>
        <v>2.5000000000000001E-2</v>
      </c>
      <c r="AM21" s="44">
        <f t="shared" si="0"/>
        <v>0</v>
      </c>
      <c r="AN21" s="44">
        <f t="shared" si="0"/>
        <v>0.25</v>
      </c>
      <c r="AO21" s="44">
        <f t="shared" si="0"/>
        <v>0</v>
      </c>
      <c r="AP21" s="44">
        <f t="shared" si="0"/>
        <v>0.375</v>
      </c>
      <c r="AQ21" s="44">
        <f t="shared" si="0"/>
        <v>2.5000000000000001E-2</v>
      </c>
      <c r="AR21" s="44">
        <f t="shared" si="0"/>
        <v>0.15</v>
      </c>
      <c r="AS21" s="44">
        <f t="shared" si="0"/>
        <v>0</v>
      </c>
      <c r="AT21" s="44">
        <f t="shared" si="0"/>
        <v>0</v>
      </c>
      <c r="AU21" s="44">
        <f>AG21*2.5/100</f>
        <v>0.17499999999999999</v>
      </c>
      <c r="AV21" s="49">
        <f t="shared" ref="AV21:BI24" si="1">ASIN(AH21)</f>
        <v>2.5002604899361139E-2</v>
      </c>
      <c r="AW21" s="49">
        <f t="shared" si="1"/>
        <v>2.5002604899361139E-2</v>
      </c>
      <c r="AX21" s="49">
        <f t="shared" si="1"/>
        <v>0.12532783116806537</v>
      </c>
      <c r="AY21" s="49">
        <f t="shared" si="1"/>
        <v>0</v>
      </c>
      <c r="AZ21" s="49">
        <f t="shared" si="1"/>
        <v>2.5002604899361139E-2</v>
      </c>
      <c r="BA21" s="44">
        <f t="shared" si="1"/>
        <v>0</v>
      </c>
      <c r="BB21" s="44">
        <f t="shared" si="1"/>
        <v>0.25268025514207865</v>
      </c>
      <c r="BC21" s="49">
        <f t="shared" si="1"/>
        <v>0</v>
      </c>
      <c r="BD21" s="49">
        <f t="shared" si="1"/>
        <v>0.38439677449563908</v>
      </c>
      <c r="BE21" s="49">
        <f t="shared" si="1"/>
        <v>2.5002604899361139E-2</v>
      </c>
      <c r="BF21" s="49">
        <f t="shared" si="1"/>
        <v>0.15056827277668605</v>
      </c>
      <c r="BG21" s="44">
        <f t="shared" si="1"/>
        <v>0</v>
      </c>
      <c r="BH21" s="49">
        <f t="shared" si="1"/>
        <v>0</v>
      </c>
      <c r="BI21" s="52">
        <f t="shared" si="1"/>
        <v>0.17590576816371625</v>
      </c>
    </row>
    <row r="22" spans="4:61" ht="24">
      <c r="D22" s="27" t="str">
        <f>BD_ini!$H21</f>
        <v>PIT</v>
      </c>
      <c r="E22" s="27" t="str">
        <f>BD_ini!$H22</f>
        <v>Hniekej</v>
      </c>
      <c r="F22" s="27" t="str">
        <f>BD_ini!$H23</f>
        <v>Nouvelle Calédonie</v>
      </c>
      <c r="G22" s="28">
        <f>BD_ini!$H24</f>
        <v>43621</v>
      </c>
      <c r="H22" s="28">
        <f>BD_ini!$H25</f>
        <v>43654</v>
      </c>
      <c r="I22" s="27">
        <f>BD_ini!$H26</f>
        <v>2018</v>
      </c>
      <c r="J22" s="27">
        <v>2011</v>
      </c>
      <c r="K22" s="27">
        <v>0</v>
      </c>
      <c r="L22" s="27" t="s">
        <v>556</v>
      </c>
      <c r="M22" s="27">
        <f>IF(Res_ini!$H51="","-",Res_ini!$H51)</f>
        <v>2</v>
      </c>
      <c r="N22" s="29">
        <f>IF(Res_ini!$H52="","-",Res_ini!$H52)</f>
        <v>3</v>
      </c>
      <c r="O22" s="30">
        <f>IF(Res_ini!$H53="","-",Res_ini!$H53)</f>
        <v>2</v>
      </c>
      <c r="P22" s="30">
        <f>IF(Res_ini!$H54="","-",Res_ini!$H54)</f>
        <v>4</v>
      </c>
      <c r="Q22" s="30">
        <f>IF(Res_ini!$H55="","-",Res_ini!$H55)</f>
        <v>0</v>
      </c>
      <c r="R22" s="30">
        <f>IF(Res_ini!$H56="","-",Res_ini!$H56)</f>
        <v>0</v>
      </c>
      <c r="S22" s="30">
        <f>IF(Res_ini!$H57="","-",Res_ini!$H57)</f>
        <v>0</v>
      </c>
      <c r="T22" s="30">
        <f>IF(Res_ini!$H58="","-",Res_ini!$H58)</f>
        <v>4</v>
      </c>
      <c r="U22" s="30">
        <f>IF(Res_ini!$H59="","-",Res_ini!$H59)</f>
        <v>0</v>
      </c>
      <c r="V22" s="30">
        <f>IF(Res_ini!$H60="","-",Res_ini!$H60)</f>
        <v>16</v>
      </c>
      <c r="W22" s="30">
        <f>IF(Res_ini!$H61="","-",Res_ini!$H61)</f>
        <v>3</v>
      </c>
      <c r="X22" s="30">
        <f>IF(Res_ini!$H62="","-",Res_ini!$H62)</f>
        <v>8</v>
      </c>
      <c r="Y22" s="30">
        <f>IF(Res_ini!$H63="","-",Res_ini!$H63)</f>
        <v>0</v>
      </c>
      <c r="Z22" s="31">
        <f>IF(Res_ini!$H64="","-",Res_ini!$H64)</f>
        <v>0</v>
      </c>
      <c r="AA22" s="27">
        <f>IF(Res_ini!$H65="","-",Res_ini!$H65)</f>
        <v>40</v>
      </c>
      <c r="AB22" s="32" t="str">
        <f>IF(Res_ini!$H66="","-",Res_ini!$H66)</f>
        <v>-</v>
      </c>
      <c r="AC22" s="33" t="str">
        <f>IF(Res_ini!$H67="","-",Res_ini!$H67)</f>
        <v>-</v>
      </c>
      <c r="AD22" s="33" t="str">
        <f>IF(Res_ini!$H68="","-",Res_ini!$H68)</f>
        <v>-</v>
      </c>
      <c r="AE22" s="33" t="str">
        <f>IF(Res_ini!$H69="","-",Res_ini!$H69)</f>
        <v>-</v>
      </c>
      <c r="AF22" s="34" t="str">
        <f>IF(Res_ini!$H70="","-",Res_ini!$H70)</f>
        <v>-</v>
      </c>
      <c r="AG22" s="45">
        <f>N22+O22+P22+Q22</f>
        <v>9</v>
      </c>
      <c r="AH22" s="46">
        <f t="shared" si="0"/>
        <v>7.4999999999999997E-2</v>
      </c>
      <c r="AI22" s="46">
        <f t="shared" si="0"/>
        <v>0.05</v>
      </c>
      <c r="AJ22" s="46">
        <f t="shared" si="0"/>
        <v>0.1</v>
      </c>
      <c r="AK22" s="46">
        <f t="shared" si="0"/>
        <v>0</v>
      </c>
      <c r="AL22" s="46">
        <f t="shared" si="0"/>
        <v>0</v>
      </c>
      <c r="AM22" s="46">
        <f t="shared" si="0"/>
        <v>0</v>
      </c>
      <c r="AN22" s="46">
        <f t="shared" si="0"/>
        <v>0.1</v>
      </c>
      <c r="AO22" s="46">
        <f t="shared" si="0"/>
        <v>0</v>
      </c>
      <c r="AP22" s="46">
        <f t="shared" si="0"/>
        <v>0.4</v>
      </c>
      <c r="AQ22" s="46">
        <f t="shared" si="0"/>
        <v>7.4999999999999997E-2</v>
      </c>
      <c r="AR22" s="46">
        <f t="shared" si="0"/>
        <v>0.2</v>
      </c>
      <c r="AS22" s="46">
        <f t="shared" si="0"/>
        <v>0</v>
      </c>
      <c r="AT22" s="46">
        <f t="shared" si="0"/>
        <v>0</v>
      </c>
      <c r="AU22" s="46">
        <f>AG22*2.5/100</f>
        <v>0.22500000000000001</v>
      </c>
      <c r="AV22" s="50">
        <f t="shared" si="1"/>
        <v>7.5070491076716539E-2</v>
      </c>
      <c r="AW22" s="50">
        <f t="shared" si="1"/>
        <v>5.0020856805770016E-2</v>
      </c>
      <c r="AX22" s="50">
        <f t="shared" si="1"/>
        <v>0.1001674211615598</v>
      </c>
      <c r="AY22" s="50">
        <f t="shared" si="1"/>
        <v>0</v>
      </c>
      <c r="AZ22" s="50">
        <f t="shared" si="1"/>
        <v>0</v>
      </c>
      <c r="BA22" s="46">
        <f t="shared" si="1"/>
        <v>0</v>
      </c>
      <c r="BB22" s="46">
        <f t="shared" si="1"/>
        <v>0.1001674211615598</v>
      </c>
      <c r="BC22" s="50">
        <f t="shared" si="1"/>
        <v>0</v>
      </c>
      <c r="BD22" s="50">
        <f t="shared" si="1"/>
        <v>0.41151684606748801</v>
      </c>
      <c r="BE22" s="50">
        <f t="shared" si="1"/>
        <v>7.5070491076716539E-2</v>
      </c>
      <c r="BF22" s="50">
        <f t="shared" si="1"/>
        <v>0.20135792079033082</v>
      </c>
      <c r="BG22" s="46">
        <f t="shared" si="1"/>
        <v>0</v>
      </c>
      <c r="BH22" s="50">
        <f t="shared" si="1"/>
        <v>0</v>
      </c>
      <c r="BI22" s="53">
        <f t="shared" si="1"/>
        <v>0.22694303617851994</v>
      </c>
    </row>
    <row r="23" spans="4:61" ht="24">
      <c r="D23" s="27" t="str">
        <f>BD_ini!$H21</f>
        <v>PIT</v>
      </c>
      <c r="E23" s="27" t="str">
        <f>BD_ini!$H22</f>
        <v>Hniekej</v>
      </c>
      <c r="F23" s="27" t="str">
        <f>BD_ini!$H23</f>
        <v>Nouvelle Calédonie</v>
      </c>
      <c r="G23" s="28">
        <f>BD_ini!$H24</f>
        <v>43621</v>
      </c>
      <c r="H23" s="28">
        <f>BD_ini!$H25</f>
        <v>43654</v>
      </c>
      <c r="I23" s="27">
        <f>BD_ini!$H26</f>
        <v>2018</v>
      </c>
      <c r="J23" s="27">
        <v>2011</v>
      </c>
      <c r="K23" s="27">
        <v>0</v>
      </c>
      <c r="L23" s="27" t="s">
        <v>556</v>
      </c>
      <c r="M23" s="27">
        <f>IF(Res_ini!$H71="","-",Res_ini!$H71)</f>
        <v>3</v>
      </c>
      <c r="N23" s="29">
        <f>IF(Res_ini!$H72="","-",Res_ini!$H72)</f>
        <v>1</v>
      </c>
      <c r="O23" s="30">
        <f>IF(Res_ini!$H73="","-",Res_ini!$H73)</f>
        <v>1</v>
      </c>
      <c r="P23" s="30">
        <f>IF(Res_ini!$H74="","-",Res_ini!$H74)</f>
        <v>5</v>
      </c>
      <c r="Q23" s="30">
        <f>IF(Res_ini!$H75="","-",Res_ini!$H75)</f>
        <v>1</v>
      </c>
      <c r="R23" s="30">
        <f>IF(Res_ini!$H76="","-",Res_ini!$H76)</f>
        <v>1</v>
      </c>
      <c r="S23" s="30">
        <f>IF(Res_ini!$H77="","-",Res_ini!$H77)</f>
        <v>0</v>
      </c>
      <c r="T23" s="30">
        <f>IF(Res_ini!$H78="","-",Res_ini!$H78)</f>
        <v>6</v>
      </c>
      <c r="U23" s="30">
        <f>IF(Res_ini!$H79="","-",Res_ini!$H79)</f>
        <v>0</v>
      </c>
      <c r="V23" s="30">
        <f>IF(Res_ini!$H80="","-",Res_ini!$H80)</f>
        <v>16</v>
      </c>
      <c r="W23" s="30">
        <f>IF(Res_ini!$H81="","-",Res_ini!$H81)</f>
        <v>3</v>
      </c>
      <c r="X23" s="30">
        <f>IF(Res_ini!$H82="","-",Res_ini!$H82)</f>
        <v>6</v>
      </c>
      <c r="Y23" s="30">
        <f>IF(Res_ini!$H83="","-",Res_ini!$H83)</f>
        <v>0</v>
      </c>
      <c r="Z23" s="31">
        <f>IF(Res_ini!$H84="","-",Res_ini!$H84)</f>
        <v>0</v>
      </c>
      <c r="AA23" s="27">
        <f>IF(Res_ini!$H85="","-",Res_ini!$H85)</f>
        <v>40</v>
      </c>
      <c r="AB23" s="32" t="str">
        <f>IF(Res_ini!$H86="","-",Res_ini!$H86)</f>
        <v>-</v>
      </c>
      <c r="AC23" s="33" t="str">
        <f>IF(Res_ini!$H87="","-",Res_ini!$H87)</f>
        <v>-</v>
      </c>
      <c r="AD23" s="33" t="str">
        <f>IF(Res_ini!$H88="","-",Res_ini!$H88)</f>
        <v>-</v>
      </c>
      <c r="AE23" s="33" t="str">
        <f>IF(Res_ini!$H89="","-",Res_ini!$H89)</f>
        <v>-</v>
      </c>
      <c r="AF23" s="34" t="str">
        <f>IF(Res_ini!$H90="","-",Res_ini!$H90)</f>
        <v>-</v>
      </c>
      <c r="AG23" s="45">
        <f>N23+O23+P23+Q23</f>
        <v>8</v>
      </c>
      <c r="AH23" s="46">
        <f t="shared" si="0"/>
        <v>2.5000000000000001E-2</v>
      </c>
      <c r="AI23" s="46">
        <f t="shared" si="0"/>
        <v>2.5000000000000001E-2</v>
      </c>
      <c r="AJ23" s="46">
        <f t="shared" si="0"/>
        <v>0.125</v>
      </c>
      <c r="AK23" s="46">
        <f t="shared" si="0"/>
        <v>2.5000000000000001E-2</v>
      </c>
      <c r="AL23" s="46">
        <f t="shared" si="0"/>
        <v>2.5000000000000001E-2</v>
      </c>
      <c r="AM23" s="46">
        <f t="shared" si="0"/>
        <v>0</v>
      </c>
      <c r="AN23" s="46">
        <f t="shared" si="0"/>
        <v>0.15</v>
      </c>
      <c r="AO23" s="46">
        <f t="shared" si="0"/>
        <v>0</v>
      </c>
      <c r="AP23" s="46">
        <f t="shared" si="0"/>
        <v>0.4</v>
      </c>
      <c r="AQ23" s="46">
        <f t="shared" si="0"/>
        <v>7.4999999999999997E-2</v>
      </c>
      <c r="AR23" s="46">
        <f t="shared" si="0"/>
        <v>0.15</v>
      </c>
      <c r="AS23" s="46">
        <f t="shared" si="0"/>
        <v>0</v>
      </c>
      <c r="AT23" s="46">
        <f t="shared" si="0"/>
        <v>0</v>
      </c>
      <c r="AU23" s="46">
        <f>AG23*2.5/100</f>
        <v>0.2</v>
      </c>
      <c r="AV23" s="50">
        <f t="shared" si="1"/>
        <v>2.5002604899361139E-2</v>
      </c>
      <c r="AW23" s="50">
        <f t="shared" si="1"/>
        <v>2.5002604899361139E-2</v>
      </c>
      <c r="AX23" s="50">
        <f t="shared" si="1"/>
        <v>0.12532783116806537</v>
      </c>
      <c r="AY23" s="50">
        <f t="shared" si="1"/>
        <v>2.5002604899361139E-2</v>
      </c>
      <c r="AZ23" s="50">
        <f t="shared" si="1"/>
        <v>2.5002604899361139E-2</v>
      </c>
      <c r="BA23" s="46">
        <f t="shared" si="1"/>
        <v>0</v>
      </c>
      <c r="BB23" s="46">
        <f t="shared" si="1"/>
        <v>0.15056827277668605</v>
      </c>
      <c r="BC23" s="50">
        <f t="shared" si="1"/>
        <v>0</v>
      </c>
      <c r="BD23" s="50">
        <f t="shared" si="1"/>
        <v>0.41151684606748801</v>
      </c>
      <c r="BE23" s="50">
        <f t="shared" si="1"/>
        <v>7.5070491076716539E-2</v>
      </c>
      <c r="BF23" s="50">
        <f t="shared" si="1"/>
        <v>0.15056827277668605</v>
      </c>
      <c r="BG23" s="46">
        <f t="shared" si="1"/>
        <v>0</v>
      </c>
      <c r="BH23" s="50">
        <f t="shared" si="1"/>
        <v>0</v>
      </c>
      <c r="BI23" s="53">
        <f t="shared" si="1"/>
        <v>0.20135792079033082</v>
      </c>
    </row>
    <row r="24" spans="4:61" ht="24">
      <c r="D24" s="35" t="str">
        <f>BD_ini!$H21</f>
        <v>PIT</v>
      </c>
      <c r="E24" s="35" t="str">
        <f>BD_ini!$H22</f>
        <v>Hniekej</v>
      </c>
      <c r="F24" s="35" t="str">
        <f>BD_ini!$H23</f>
        <v>Nouvelle Calédonie</v>
      </c>
      <c r="G24" s="36">
        <f>BD_ini!$H24</f>
        <v>43621</v>
      </c>
      <c r="H24" s="36">
        <f>BD_ini!$H25</f>
        <v>43654</v>
      </c>
      <c r="I24" s="35">
        <f>BD_ini!$H26</f>
        <v>2018</v>
      </c>
      <c r="J24" s="35">
        <v>2011</v>
      </c>
      <c r="K24" s="35">
        <v>0</v>
      </c>
      <c r="L24" s="35" t="s">
        <v>556</v>
      </c>
      <c r="M24" s="35">
        <f>IF(Res_ini!$H91="","-",Res_ini!$H91)</f>
        <v>4</v>
      </c>
      <c r="N24" s="37">
        <f>IF(Res_ini!$H92="","-",Res_ini!$H92)</f>
        <v>1</v>
      </c>
      <c r="O24" s="38">
        <f>IF(Res_ini!$H93="","-",Res_ini!$H93)</f>
        <v>2</v>
      </c>
      <c r="P24" s="38">
        <f>IF(Res_ini!$H94="","-",Res_ini!$H94)</f>
        <v>2</v>
      </c>
      <c r="Q24" s="38">
        <f>IF(Res_ini!$H95="","-",Res_ini!$H95)</f>
        <v>0</v>
      </c>
      <c r="R24" s="38">
        <f>IF(Res_ini!$H96="","-",Res_ini!$H96)</f>
        <v>1</v>
      </c>
      <c r="S24" s="38">
        <f>IF(Res_ini!$H97="","-",Res_ini!$H97)</f>
        <v>0</v>
      </c>
      <c r="T24" s="38">
        <f>IF(Res_ini!$H98="","-",Res_ini!$H98)</f>
        <v>12</v>
      </c>
      <c r="U24" s="38">
        <f>IF(Res_ini!$H99="","-",Res_ini!$H99)</f>
        <v>0</v>
      </c>
      <c r="V24" s="38">
        <f>IF(Res_ini!$H100="","-",Res_ini!$H100)</f>
        <v>13</v>
      </c>
      <c r="W24" s="38">
        <f>IF(Res_ini!$H101="","-",Res_ini!$H101)</f>
        <v>3</v>
      </c>
      <c r="X24" s="38">
        <f>IF(Res_ini!$H102="","-",Res_ini!$H102)</f>
        <v>6</v>
      </c>
      <c r="Y24" s="38">
        <f>IF(Res_ini!$H103="","-",Res_ini!$H103)</f>
        <v>0</v>
      </c>
      <c r="Z24" s="39">
        <f>IF(Res_ini!$H104="","-",Res_ini!$H104)</f>
        <v>0</v>
      </c>
      <c r="AA24" s="35">
        <f>IF(Res_ini!$H105="","-",Res_ini!$H105)</f>
        <v>40</v>
      </c>
      <c r="AB24" s="40" t="str">
        <f>IF(Res_ini!$H106="","-",Res_ini!$H106)</f>
        <v>-</v>
      </c>
      <c r="AC24" s="41" t="str">
        <f>IF(Res_ini!$H107="","-",Res_ini!$H107)</f>
        <v>-</v>
      </c>
      <c r="AD24" s="41" t="str">
        <f>IF(Res_ini!$H108="","-",Res_ini!$H108)</f>
        <v>-</v>
      </c>
      <c r="AE24" s="41" t="str">
        <f>IF(Res_ini!$H109="","-",Res_ini!$H109)</f>
        <v>-</v>
      </c>
      <c r="AF24" s="42" t="str">
        <f>IF(Res_ini!$H110="","-",Res_ini!$H110)</f>
        <v>-</v>
      </c>
      <c r="AG24" s="47">
        <f>N24+O24+P24+Q24</f>
        <v>5</v>
      </c>
      <c r="AH24" s="48">
        <f t="shared" si="0"/>
        <v>2.5000000000000001E-2</v>
      </c>
      <c r="AI24" s="48">
        <f t="shared" si="0"/>
        <v>0.05</v>
      </c>
      <c r="AJ24" s="48">
        <f t="shared" si="0"/>
        <v>0.05</v>
      </c>
      <c r="AK24" s="48">
        <f t="shared" si="0"/>
        <v>0</v>
      </c>
      <c r="AL24" s="48">
        <f t="shared" si="0"/>
        <v>2.5000000000000001E-2</v>
      </c>
      <c r="AM24" s="48">
        <f t="shared" si="0"/>
        <v>0</v>
      </c>
      <c r="AN24" s="48">
        <f t="shared" si="0"/>
        <v>0.3</v>
      </c>
      <c r="AO24" s="48">
        <f t="shared" si="0"/>
        <v>0</v>
      </c>
      <c r="AP24" s="48">
        <f t="shared" si="0"/>
        <v>0.32500000000000001</v>
      </c>
      <c r="AQ24" s="48">
        <f t="shared" si="0"/>
        <v>7.4999999999999997E-2</v>
      </c>
      <c r="AR24" s="48">
        <f t="shared" si="0"/>
        <v>0.15</v>
      </c>
      <c r="AS24" s="48">
        <f t="shared" si="0"/>
        <v>0</v>
      </c>
      <c r="AT24" s="48">
        <f t="shared" si="0"/>
        <v>0</v>
      </c>
      <c r="AU24" s="48">
        <f>AG24*2.5/100</f>
        <v>0.125</v>
      </c>
      <c r="AV24" s="51">
        <f t="shared" si="1"/>
        <v>2.5002604899361139E-2</v>
      </c>
      <c r="AW24" s="51">
        <f t="shared" si="1"/>
        <v>5.0020856805770016E-2</v>
      </c>
      <c r="AX24" s="51">
        <f t="shared" si="1"/>
        <v>5.0020856805770016E-2</v>
      </c>
      <c r="AY24" s="51">
        <f t="shared" si="1"/>
        <v>0</v>
      </c>
      <c r="AZ24" s="51">
        <f t="shared" si="1"/>
        <v>2.5002604899361139E-2</v>
      </c>
      <c r="BA24" s="48">
        <f t="shared" si="1"/>
        <v>0</v>
      </c>
      <c r="BB24" s="48">
        <f t="shared" si="1"/>
        <v>0.30469265401539752</v>
      </c>
      <c r="BC24" s="51">
        <f t="shared" si="1"/>
        <v>0</v>
      </c>
      <c r="BD24" s="51">
        <f t="shared" si="1"/>
        <v>0.33101172808929452</v>
      </c>
      <c r="BE24" s="51">
        <f t="shared" si="1"/>
        <v>7.5070491076716539E-2</v>
      </c>
      <c r="BF24" s="51">
        <f t="shared" si="1"/>
        <v>0.15056827277668605</v>
      </c>
      <c r="BG24" s="48">
        <f t="shared" si="1"/>
        <v>0</v>
      </c>
      <c r="BH24" s="51">
        <f t="shared" si="1"/>
        <v>0</v>
      </c>
      <c r="BI24" s="54">
        <f t="shared" si="1"/>
        <v>0.12532783116806537</v>
      </c>
    </row>
    <row r="25" spans="4:61"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4:61"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4:61"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4:61"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4:61"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4:61"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4:61"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4:61"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4:17"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4:17"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4:17"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4:17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4:17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4:17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4:17"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4:17"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4:17"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4:17"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4:17"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4:17"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4:17"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4:17"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4:17"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4:17"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4:17"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4:17"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4:17"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4:17"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4:17"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4:17"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4:17"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4:17"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4:17"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4:17"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4:17"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4:17"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4:17"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4:17"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4:17"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4:17"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4:17"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4:17"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4:17"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4:17"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4:17"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4:17"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4:17"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4:17"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4:17"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4:17"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4:17"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4:17"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4:17"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4:17"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4:17"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4:17"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4:22"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4:22"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4:22"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4:22"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4:22"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4:22"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4:22"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4:22"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4:22"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4:22"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4:22"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4:22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4:22">
      <c r="E93" s="16"/>
      <c r="F93" s="16"/>
      <c r="G93" s="16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</row>
    <row r="94" spans="4:22">
      <c r="E94" s="16"/>
      <c r="F94" s="16"/>
      <c r="G94" s="16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</row>
    <row r="95" spans="4:22">
      <c r="E95" s="16"/>
      <c r="F95" s="16"/>
      <c r="G95" s="16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</row>
    <row r="96" spans="4:22">
      <c r="E96" s="16"/>
      <c r="F96" s="16"/>
      <c r="G96" s="16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</row>
    <row r="97" spans="5:22">
      <c r="E97" s="16"/>
      <c r="F97" s="16"/>
      <c r="G97" s="16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</row>
    <row r="98" spans="5:22">
      <c r="E98" s="16"/>
      <c r="F98" s="16"/>
      <c r="G98" s="16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</row>
    <row r="99" spans="5:22">
      <c r="E99" s="16"/>
      <c r="F99" s="16"/>
      <c r="G99" s="16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</row>
    <row r="100" spans="5:22">
      <c r="E100" s="16"/>
      <c r="F100" s="16"/>
      <c r="G100" s="16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5:22">
      <c r="E101" s="16"/>
      <c r="F101" s="16"/>
      <c r="G101" s="16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5:22" customFormat="1"/>
    <row r="103" spans="5:22" customFormat="1"/>
    <row r="104" spans="5:22" customFormat="1"/>
    <row r="105" spans="5:22" customFormat="1"/>
    <row r="106" spans="5:22" customFormat="1"/>
    <row r="107" spans="5:22" customFormat="1"/>
    <row r="108" spans="5:22" customFormat="1"/>
    <row r="109" spans="5:22" customFormat="1"/>
    <row r="110" spans="5:22" customFormat="1"/>
    <row r="111" spans="5:22" customFormat="1"/>
    <row r="112" spans="5:2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 enableFormatConditionsCalculation="0"/>
  <dimension ref="A1:BO424"/>
  <sheetViews>
    <sheetView zoomScale="69" zoomScaleNormal="69" zoomScalePageLayoutView="69" workbookViewId="0">
      <pane ySplit="20" topLeftCell="A21" activePane="bottomLeft" state="frozenSplit"/>
      <selection pane="bottomLeft" activeCell="H251" sqref="H251"/>
    </sheetView>
  </sheetViews>
  <sheetFormatPr baseColWidth="10" defaultColWidth="10.7109375" defaultRowHeight="13" outlineLevelRow="1" outlineLevelCol="1" x14ac:dyDescent="0"/>
  <cols>
    <col min="1" max="1" width="11.5703125" style="63" customWidth="1"/>
    <col min="2" max="2" width="6" style="63" customWidth="1"/>
    <col min="3" max="3" width="22.85546875" style="63" customWidth="1"/>
    <col min="4" max="5" width="9.5703125" style="70" customWidth="1" outlineLevel="1"/>
    <col min="6" max="6" width="15" style="70" customWidth="1" outlineLevel="1"/>
    <col min="7" max="7" width="18.85546875" style="70" customWidth="1" outlineLevel="1"/>
    <col min="8" max="8" width="15.42578125" style="71" bestFit="1" customWidth="1" outlineLevel="1"/>
    <col min="9" max="9" width="10.5703125" style="72" customWidth="1" outlineLevel="1"/>
    <col min="10" max="10" width="8" style="63" customWidth="1"/>
    <col min="11" max="11" width="15.5703125" style="63" customWidth="1"/>
    <col min="12" max="12" width="13.5703125" style="63" customWidth="1"/>
    <col min="13" max="13" width="15" style="63" customWidth="1"/>
    <col min="14" max="14" width="10.5703125" style="63" customWidth="1"/>
    <col min="15" max="15" width="7.5703125" style="63" customWidth="1"/>
    <col min="16" max="16" width="7.7109375" style="63" customWidth="1"/>
    <col min="17" max="17" width="6.5703125" style="63" customWidth="1"/>
    <col min="18" max="18" width="5.5703125" style="63" customWidth="1"/>
    <col min="19" max="19" width="6.5703125" style="63" customWidth="1"/>
    <col min="20" max="22" width="5.5703125" style="63" customWidth="1"/>
    <col min="23" max="23" width="6.5703125" style="63" customWidth="1"/>
    <col min="24" max="27" width="5.5703125" style="63" customWidth="1"/>
    <col min="28" max="28" width="7.5703125" style="63" customWidth="1"/>
    <col min="29" max="32" width="4.85546875" style="63" hidden="1" customWidth="1"/>
    <col min="33" max="33" width="4.42578125" style="63" hidden="1" customWidth="1"/>
    <col min="34" max="34" width="6.5703125" style="63" customWidth="1"/>
    <col min="35" max="39" width="7" style="63" customWidth="1"/>
    <col min="40" max="42" width="6" style="63" customWidth="1"/>
    <col min="43" max="44" width="7" style="63" customWidth="1"/>
    <col min="45" max="46" width="6" style="63" customWidth="1"/>
    <col min="47" max="48" width="7" style="63" customWidth="1"/>
    <col min="49" max="49" width="6.85546875" style="63" customWidth="1"/>
    <col min="50" max="51" width="7" style="63" customWidth="1"/>
    <col min="52" max="52" width="6.5703125" style="63" customWidth="1"/>
    <col min="53" max="62" width="6" style="63" customWidth="1"/>
    <col min="68" max="16384" width="10.7109375" style="63"/>
  </cols>
  <sheetData>
    <row r="1" spans="1:62" ht="15" hidden="1" outlineLevel="1">
      <c r="C1" s="200" t="s">
        <v>551</v>
      </c>
      <c r="D1" s="200" t="s">
        <v>555</v>
      </c>
      <c r="E1" s="200"/>
      <c r="F1" s="200" t="s">
        <v>553</v>
      </c>
      <c r="G1" s="310" t="s">
        <v>557</v>
      </c>
      <c r="H1" s="310" t="s">
        <v>664</v>
      </c>
      <c r="I1" s="310" t="s">
        <v>1392</v>
      </c>
      <c r="J1" s="310" t="s">
        <v>1166</v>
      </c>
      <c r="K1" s="310" t="s">
        <v>1582</v>
      </c>
      <c r="L1" s="310" t="s">
        <v>1583</v>
      </c>
      <c r="M1" s="311" t="s">
        <v>955</v>
      </c>
      <c r="N1" s="311" t="s">
        <v>1139</v>
      </c>
      <c r="O1" s="311" t="s">
        <v>1214</v>
      </c>
      <c r="P1" s="311" t="s">
        <v>1102</v>
      </c>
      <c r="Q1" s="311" t="s">
        <v>1203</v>
      </c>
      <c r="R1" s="311" t="s">
        <v>920</v>
      </c>
      <c r="S1" s="311" t="s">
        <v>956</v>
      </c>
      <c r="T1" s="311" t="s">
        <v>957</v>
      </c>
      <c r="U1" s="311" t="s">
        <v>924</v>
      </c>
      <c r="V1" s="311" t="s">
        <v>927</v>
      </c>
      <c r="W1" s="311" t="s">
        <v>1016</v>
      </c>
      <c r="X1" s="311" t="s">
        <v>1053</v>
      </c>
      <c r="Y1" s="311" t="s">
        <v>1389</v>
      </c>
      <c r="Z1" s="311" t="s">
        <v>1445</v>
      </c>
      <c r="AA1" s="310" t="s">
        <v>1390</v>
      </c>
      <c r="AB1" s="311" t="s">
        <v>1391</v>
      </c>
      <c r="AC1" s="62" t="s">
        <v>1391</v>
      </c>
      <c r="AD1" s="62" t="s">
        <v>1391</v>
      </c>
      <c r="AE1" s="62" t="s">
        <v>1391</v>
      </c>
      <c r="AF1" s="62" t="s">
        <v>1391</v>
      </c>
    </row>
    <row r="2" spans="1:62" hidden="1" outlineLevel="1">
      <c r="C2" s="381">
        <v>1001</v>
      </c>
      <c r="D2" s="381">
        <v>1002</v>
      </c>
      <c r="E2" s="381"/>
      <c r="F2" s="381">
        <v>1003</v>
      </c>
      <c r="G2" s="381">
        <v>1004</v>
      </c>
      <c r="H2" s="381">
        <v>1005</v>
      </c>
      <c r="I2" s="381">
        <v>1006</v>
      </c>
      <c r="J2" s="381">
        <v>1007</v>
      </c>
      <c r="K2" s="381">
        <v>1008</v>
      </c>
      <c r="L2" s="381">
        <v>1009</v>
      </c>
      <c r="M2" s="381">
        <v>2001</v>
      </c>
      <c r="N2" s="382">
        <v>2002</v>
      </c>
      <c r="O2" s="383">
        <v>2003</v>
      </c>
      <c r="P2" s="383">
        <v>2004</v>
      </c>
      <c r="Q2" s="383">
        <v>2005</v>
      </c>
      <c r="R2" s="383">
        <v>2006</v>
      </c>
      <c r="S2" s="383">
        <v>2007</v>
      </c>
      <c r="T2" s="383">
        <v>2008</v>
      </c>
      <c r="U2" s="383">
        <v>2009</v>
      </c>
      <c r="V2" s="383">
        <v>2010</v>
      </c>
      <c r="W2" s="383">
        <v>2011</v>
      </c>
      <c r="X2" s="383">
        <v>2012</v>
      </c>
      <c r="Y2" s="383">
        <v>2013</v>
      </c>
      <c r="Z2" s="384">
        <v>2014</v>
      </c>
      <c r="AA2" s="381">
        <v>2015</v>
      </c>
      <c r="AB2" s="385">
        <v>2016</v>
      </c>
      <c r="AC2" s="64">
        <v>2017</v>
      </c>
      <c r="AD2" s="64">
        <v>2018</v>
      </c>
      <c r="AE2" s="64">
        <v>2019</v>
      </c>
      <c r="AF2" s="65">
        <v>2020</v>
      </c>
    </row>
    <row r="3" spans="1:62" hidden="1" outlineLevel="1">
      <c r="C3" s="386">
        <v>1001</v>
      </c>
      <c r="D3" s="386">
        <v>1002</v>
      </c>
      <c r="E3" s="386"/>
      <c r="F3" s="386">
        <v>1003</v>
      </c>
      <c r="G3" s="386">
        <v>1004</v>
      </c>
      <c r="H3" s="386">
        <v>1005</v>
      </c>
      <c r="I3" s="386">
        <v>1006</v>
      </c>
      <c r="J3" s="386">
        <v>1007</v>
      </c>
      <c r="K3" s="386">
        <v>1008</v>
      </c>
      <c r="L3" s="386">
        <v>1009</v>
      </c>
      <c r="M3" s="386">
        <v>2021</v>
      </c>
      <c r="N3" s="387">
        <v>2022</v>
      </c>
      <c r="O3" s="388">
        <v>2023</v>
      </c>
      <c r="P3" s="388">
        <v>2024</v>
      </c>
      <c r="Q3" s="388">
        <v>2025</v>
      </c>
      <c r="R3" s="388">
        <v>2026</v>
      </c>
      <c r="S3" s="388">
        <v>2027</v>
      </c>
      <c r="T3" s="388">
        <v>2028</v>
      </c>
      <c r="U3" s="388">
        <v>2029</v>
      </c>
      <c r="V3" s="388">
        <v>2030</v>
      </c>
      <c r="W3" s="388">
        <v>2031</v>
      </c>
      <c r="X3" s="388">
        <v>2032</v>
      </c>
      <c r="Y3" s="388">
        <v>2033</v>
      </c>
      <c r="Z3" s="389">
        <v>2034</v>
      </c>
      <c r="AA3" s="386">
        <v>2035</v>
      </c>
      <c r="AB3" s="390">
        <v>2036</v>
      </c>
      <c r="AC3" s="66">
        <v>2037</v>
      </c>
      <c r="AD3" s="66">
        <v>2038</v>
      </c>
      <c r="AE3" s="66">
        <v>2039</v>
      </c>
      <c r="AF3" s="67">
        <v>2040</v>
      </c>
    </row>
    <row r="4" spans="1:62" hidden="1" outlineLevel="1">
      <c r="C4" s="386">
        <v>1001</v>
      </c>
      <c r="D4" s="386">
        <v>1002</v>
      </c>
      <c r="E4" s="386"/>
      <c r="F4" s="386">
        <v>1003</v>
      </c>
      <c r="G4" s="386">
        <v>1004</v>
      </c>
      <c r="H4" s="386">
        <v>1005</v>
      </c>
      <c r="I4" s="386">
        <v>1006</v>
      </c>
      <c r="J4" s="386">
        <v>1007</v>
      </c>
      <c r="K4" s="386">
        <v>1008</v>
      </c>
      <c r="L4" s="386">
        <v>1009</v>
      </c>
      <c r="M4" s="386">
        <v>2041</v>
      </c>
      <c r="N4" s="387">
        <v>2042</v>
      </c>
      <c r="O4" s="388">
        <v>2043</v>
      </c>
      <c r="P4" s="388">
        <v>2044</v>
      </c>
      <c r="Q4" s="388">
        <v>2045</v>
      </c>
      <c r="R4" s="388">
        <v>2046</v>
      </c>
      <c r="S4" s="388">
        <v>2047</v>
      </c>
      <c r="T4" s="388">
        <v>2048</v>
      </c>
      <c r="U4" s="388">
        <v>2049</v>
      </c>
      <c r="V4" s="388">
        <v>2050</v>
      </c>
      <c r="W4" s="388">
        <v>2051</v>
      </c>
      <c r="X4" s="388">
        <v>2052</v>
      </c>
      <c r="Y4" s="388">
        <v>2053</v>
      </c>
      <c r="Z4" s="389">
        <v>2054</v>
      </c>
      <c r="AA4" s="386">
        <v>2055</v>
      </c>
      <c r="AB4" s="390">
        <v>2056</v>
      </c>
      <c r="AC4" s="66">
        <v>2057</v>
      </c>
      <c r="AD4" s="66">
        <v>2058</v>
      </c>
      <c r="AE4" s="66">
        <v>2059</v>
      </c>
      <c r="AF4" s="67">
        <v>2060</v>
      </c>
    </row>
    <row r="5" spans="1:62" hidden="1" outlineLevel="1">
      <c r="C5" s="391">
        <v>1001</v>
      </c>
      <c r="D5" s="391">
        <v>1002</v>
      </c>
      <c r="E5" s="391"/>
      <c r="F5" s="391">
        <v>1003</v>
      </c>
      <c r="G5" s="391">
        <v>1004</v>
      </c>
      <c r="H5" s="391">
        <v>1005</v>
      </c>
      <c r="I5" s="391">
        <v>1006</v>
      </c>
      <c r="J5" s="391">
        <v>1007</v>
      </c>
      <c r="K5" s="391">
        <v>1008</v>
      </c>
      <c r="L5" s="391">
        <v>1009</v>
      </c>
      <c r="M5" s="391">
        <v>2061</v>
      </c>
      <c r="N5" s="392">
        <v>2062</v>
      </c>
      <c r="O5" s="393">
        <v>2063</v>
      </c>
      <c r="P5" s="393">
        <v>2064</v>
      </c>
      <c r="Q5" s="393">
        <v>2065</v>
      </c>
      <c r="R5" s="393">
        <v>2066</v>
      </c>
      <c r="S5" s="393">
        <v>2067</v>
      </c>
      <c r="T5" s="393">
        <v>2068</v>
      </c>
      <c r="U5" s="393">
        <v>2069</v>
      </c>
      <c r="V5" s="393">
        <v>2070</v>
      </c>
      <c r="W5" s="393">
        <v>2071</v>
      </c>
      <c r="X5" s="393">
        <v>2072</v>
      </c>
      <c r="Y5" s="393">
        <v>2073</v>
      </c>
      <c r="Z5" s="394">
        <v>2074</v>
      </c>
      <c r="AA5" s="391">
        <v>2075</v>
      </c>
      <c r="AB5" s="395">
        <v>2076</v>
      </c>
      <c r="AC5" s="68">
        <v>2077</v>
      </c>
      <c r="AD5" s="68">
        <v>2078</v>
      </c>
      <c r="AE5" s="68">
        <v>2079</v>
      </c>
      <c r="AF5" s="69">
        <v>2080</v>
      </c>
    </row>
    <row r="6" spans="1:62" hidden="1" outlineLevel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hidden="1" outlineLevel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hidden="1" outlineLevel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hidden="1" outlineLevel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hidden="1" outlineLevel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 collapsed="1">
      <c r="A11"/>
      <c r="B11"/>
      <c r="C11"/>
      <c r="D11"/>
      <c r="E11"/>
      <c r="F11"/>
      <c r="G11" s="201"/>
      <c r="H11" s="201"/>
      <c r="I11"/>
      <c r="J1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/>
      <c r="W11" s="20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 ht="18">
      <c r="A12"/>
      <c r="B12"/>
      <c r="C12"/>
      <c r="D12"/>
      <c r="E12"/>
      <c r="F12"/>
      <c r="G12" s="201"/>
      <c r="H12" s="201"/>
      <c r="I12"/>
      <c r="J12" s="201"/>
      <c r="K12" s="202" t="str">
        <f>Entrees!C1</f>
        <v>CoReMo - Présentation des données</v>
      </c>
      <c r="L12" s="201"/>
      <c r="M12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 ht="17">
      <c r="A13"/>
      <c r="B13"/>
      <c r="C13"/>
      <c r="D13"/>
      <c r="E13"/>
      <c r="F13"/>
      <c r="G13" s="201"/>
      <c r="H13" s="201"/>
      <c r="I13"/>
      <c r="J13" s="201"/>
      <c r="K13" s="277" t="str">
        <f>Entrees!F2</f>
        <v>Données Benthos</v>
      </c>
      <c r="L13" s="201"/>
      <c r="M13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 ht="17">
      <c r="A14"/>
      <c r="B14"/>
      <c r="C14"/>
      <c r="D14"/>
      <c r="E14"/>
      <c r="F14"/>
      <c r="G14" s="201"/>
      <c r="H14" s="201"/>
      <c r="I14"/>
      <c r="J14"/>
      <c r="K14" s="277" t="str">
        <f>Entrees!F3</f>
        <v xml:space="preserve">Méthode Intermédiaire </v>
      </c>
      <c r="L14"/>
      <c r="M14"/>
      <c r="N14" s="201"/>
      <c r="O14" s="201"/>
      <c r="P14" s="201"/>
      <c r="Q14"/>
      <c r="R14"/>
      <c r="S14"/>
      <c r="T14"/>
      <c r="U14"/>
      <c r="V14" s="201"/>
      <c r="W14" s="201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>
      <c r="A15"/>
      <c r="B15"/>
      <c r="C15"/>
      <c r="D15"/>
      <c r="E15"/>
      <c r="F15" s="201"/>
      <c r="G15" s="201"/>
      <c r="H15" s="201"/>
      <c r="I15"/>
      <c r="J15"/>
      <c r="K15"/>
      <c r="L15"/>
      <c r="M15"/>
      <c r="N15" s="201"/>
      <c r="O15" s="201"/>
      <c r="P15" s="201"/>
      <c r="Q15"/>
      <c r="R15"/>
      <c r="S15" s="201"/>
      <c r="T15" s="201"/>
      <c r="U15" s="201"/>
      <c r="V15" s="201"/>
      <c r="W15" s="201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7" ht="19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7" ht="15">
      <c r="A18"/>
      <c r="B18"/>
      <c r="C18"/>
      <c r="D18" s="420" t="s">
        <v>1625</v>
      </c>
      <c r="E18" s="421"/>
      <c r="F18" s="422"/>
      <c r="G18" s="423">
        <f>BDINI_CampagneEnCours</f>
        <v>2018</v>
      </c>
      <c r="H18" s="201"/>
      <c r="I18"/>
      <c r="J18"/>
      <c r="K18"/>
      <c r="L18"/>
      <c r="M18"/>
      <c r="N18"/>
      <c r="O18" s="201"/>
      <c r="P18" s="201"/>
      <c r="Q18" s="201"/>
      <c r="R18" s="201"/>
      <c r="S18" s="201"/>
      <c r="T18" s="201"/>
      <c r="U18" s="201"/>
      <c r="V18" s="201"/>
      <c r="W18" s="201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7" s="118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48" customHeight="1">
      <c r="A20" s="60" t="s">
        <v>909</v>
      </c>
      <c r="B20" s="60" t="s">
        <v>906</v>
      </c>
      <c r="C20" s="60" t="s">
        <v>908</v>
      </c>
      <c r="D20" s="60" t="s">
        <v>910</v>
      </c>
      <c r="E20" s="60" t="s">
        <v>1371</v>
      </c>
      <c r="F20" s="60" t="s">
        <v>1583</v>
      </c>
      <c r="G20" s="60" t="s">
        <v>727</v>
      </c>
      <c r="H20" s="61" t="s">
        <v>728</v>
      </c>
      <c r="I20" s="61" t="s">
        <v>998</v>
      </c>
      <c r="J20" s="61" t="s">
        <v>1392</v>
      </c>
      <c r="K20" s="61" t="s">
        <v>1166</v>
      </c>
      <c r="L20" s="61" t="s">
        <v>1582</v>
      </c>
      <c r="M20" s="61" t="s">
        <v>1583</v>
      </c>
      <c r="N20" s="62" t="s">
        <v>955</v>
      </c>
      <c r="O20" s="62" t="s">
        <v>1139</v>
      </c>
      <c r="P20" s="62" t="s">
        <v>1214</v>
      </c>
      <c r="Q20" s="62" t="s">
        <v>1102</v>
      </c>
      <c r="R20" s="62" t="s">
        <v>1203</v>
      </c>
      <c r="S20" s="62" t="s">
        <v>920</v>
      </c>
      <c r="T20" s="62" t="s">
        <v>956</v>
      </c>
      <c r="U20" s="62" t="s">
        <v>957</v>
      </c>
      <c r="V20" s="62" t="s">
        <v>924</v>
      </c>
      <c r="W20" s="62" t="s">
        <v>927</v>
      </c>
      <c r="X20" s="62" t="s">
        <v>1016</v>
      </c>
      <c r="Y20" s="62" t="s">
        <v>1053</v>
      </c>
      <c r="Z20" s="62" t="s">
        <v>1389</v>
      </c>
      <c r="AA20" s="62" t="s">
        <v>1445</v>
      </c>
      <c r="AB20" s="61" t="s">
        <v>1390</v>
      </c>
      <c r="AC20" s="62" t="s">
        <v>1391</v>
      </c>
      <c r="AD20" s="62" t="s">
        <v>1391</v>
      </c>
      <c r="AE20" s="62" t="s">
        <v>1391</v>
      </c>
      <c r="AF20" s="62" t="s">
        <v>1391</v>
      </c>
      <c r="AG20" s="62" t="s">
        <v>1391</v>
      </c>
      <c r="AH20" s="76" t="s">
        <v>1584</v>
      </c>
      <c r="AI20" s="62" t="s">
        <v>1585</v>
      </c>
      <c r="AJ20" s="62" t="s">
        <v>1586</v>
      </c>
      <c r="AK20" s="62" t="s">
        <v>1587</v>
      </c>
      <c r="AL20" s="62" t="s">
        <v>1588</v>
      </c>
      <c r="AM20" s="62" t="s">
        <v>1400</v>
      </c>
      <c r="AN20" s="62" t="s">
        <v>1401</v>
      </c>
      <c r="AO20" s="62" t="s">
        <v>1402</v>
      </c>
      <c r="AP20" s="62" t="s">
        <v>1403</v>
      </c>
      <c r="AQ20" s="62" t="s">
        <v>1404</v>
      </c>
      <c r="AR20" s="62" t="s">
        <v>1591</v>
      </c>
      <c r="AS20" s="62" t="s">
        <v>1592</v>
      </c>
      <c r="AT20" s="62" t="s">
        <v>907</v>
      </c>
      <c r="AU20" s="62" t="s">
        <v>1492</v>
      </c>
      <c r="AV20" s="62" t="s">
        <v>1493</v>
      </c>
      <c r="AW20" s="62" t="s">
        <v>1494</v>
      </c>
      <c r="AX20" s="62" t="s">
        <v>1495</v>
      </c>
      <c r="AY20" s="62" t="s">
        <v>1496</v>
      </c>
      <c r="AZ20" s="75" t="s">
        <v>1048</v>
      </c>
      <c r="BA20" s="62" t="s">
        <v>1049</v>
      </c>
      <c r="BB20" s="62" t="s">
        <v>1050</v>
      </c>
      <c r="BC20" s="62" t="s">
        <v>960</v>
      </c>
      <c r="BD20" s="62" t="s">
        <v>961</v>
      </c>
      <c r="BE20" s="62" t="s">
        <v>962</v>
      </c>
      <c r="BF20" s="62" t="s">
        <v>963</v>
      </c>
      <c r="BG20" s="62" t="s">
        <v>964</v>
      </c>
      <c r="BH20" s="62" t="s">
        <v>965</v>
      </c>
      <c r="BI20" s="62" t="s">
        <v>966</v>
      </c>
      <c r="BJ20" s="76" t="s">
        <v>1165</v>
      </c>
    </row>
    <row r="21" spans="1:67" ht="17" hidden="1" customHeight="1">
      <c r="A21" s="327" t="str">
        <f>G$18&amp;"_"&amp;TEXT(ROW(21:21)-20,"000")</f>
        <v>2018_001</v>
      </c>
      <c r="B21" s="327" t="s">
        <v>658</v>
      </c>
      <c r="C21" s="327" t="str">
        <f>J21&amp;"-"&amp;M21&amp;"_"&amp;N21</f>
        <v>---_-</v>
      </c>
      <c r="D21" s="327" t="str">
        <f>IF($M21="-","-",VLOOKUP(C$2,Res_ini!$A$20:$AF110,HLOOKUP($F21,Res_ini!$H$29:$AF$30,2,FALSE())+7))</f>
        <v>-</v>
      </c>
      <c r="E21" s="327">
        <v>1</v>
      </c>
      <c r="F21" s="327" t="str">
        <f t="shared" ref="F21:F52" si="0">IFERROR(INDEX(PREFS_ListeStation,MATCH($E21,PREFS_N°Station,0)),"-")</f>
        <v>Casy</v>
      </c>
      <c r="G21" s="327" t="str">
        <f>IF($M21="-","-",VLOOKUP(F$2,Res_ini!$A$20:$AF110,HLOOKUP($F21,Res_ini!$H$29:$AF$30,2,FALSE())+7))</f>
        <v>-</v>
      </c>
      <c r="H21" s="338" t="str">
        <f>IF($M21="-","-",VLOOKUP(G$2,Res_ini!$A$20:$AF110,HLOOKUP($F21,Res_ini!$H$29:$AF$30,2,FALSE())+7))</f>
        <v>-</v>
      </c>
      <c r="I21" s="338" t="str">
        <f>IF($M21="-","-",VLOOKUP(H$2,Res_ini!$A$20:$AF110,HLOOKUP($F21,Res_ini!$H$29:$AF$30,2,FALSE())+7))</f>
        <v>-</v>
      </c>
      <c r="J21" s="327" t="str">
        <f>IF($M21="-","-",VLOOKUP(I$2,Res_ini!$A$20:$AF110,HLOOKUP($F21,Res_ini!$H$29:$AF$30,2,FALSE())+7))</f>
        <v>-</v>
      </c>
      <c r="K21" s="327" t="str">
        <f>IF($M21="-","-",VLOOKUP(J$2,Res_ini!$A$20:$AF110,HLOOKUP($F21,Res_ini!$H$29:$AF$30,2,FALSE())+7))</f>
        <v>-</v>
      </c>
      <c r="L21" s="327" t="str">
        <f>IF($M21="-","-",VLOOKUP(K$2,Res_ini!$A$20:$AF110,HLOOKUP($F21,Res_ini!$H$29:$AF$30,2,FALSE())+7))</f>
        <v>-</v>
      </c>
      <c r="M21" s="327" t="str">
        <f>IF(ISERROR(HLOOKUP($F21,Res_ini!$H$29:$AF$30,2,FALSE())),"-",VLOOKUP(L$2,Res_ini!$A$20:$AF110,HLOOKUP($F21,Res_ini!$H$29:$AF$30,2,FALSE())+7))</f>
        <v>-</v>
      </c>
      <c r="N21" s="327" t="str">
        <f>IF($M21="-","-",VLOOKUP(M$2,Res_ini!$A$20:$AF110,HLOOKUP($F21,Res_ini!$H$29:$AF$30,2,FALSE())+7))</f>
        <v>-</v>
      </c>
      <c r="O21" s="339" t="str">
        <f>IF($M21="-","-",VLOOKUP(N$2,Res_ini!$A$20:$AF110,HLOOKUP($F21,Res_ini!$H$29:$AF$30,2,FALSE())+7))</f>
        <v>-</v>
      </c>
      <c r="P21" s="325" t="str">
        <f>IF($M21="-","-",VLOOKUP(O$2,Res_ini!$A$20:$AF110,HLOOKUP($F21,Res_ini!$H$29:$AF$30,2,FALSE())+7))</f>
        <v>-</v>
      </c>
      <c r="Q21" s="325" t="str">
        <f>IF($M21="-","-",VLOOKUP(P$2,Res_ini!$A$20:$AF110,HLOOKUP($F21,Res_ini!$H$29:$AF$30,2,FALSE())+7))</f>
        <v>-</v>
      </c>
      <c r="R21" s="325" t="str">
        <f>IF($M21="-","-",VLOOKUP(Q$2,Res_ini!$A$20:$AF110,HLOOKUP($F21,Res_ini!$H$29:$AF$30,2,FALSE())+7))</f>
        <v>-</v>
      </c>
      <c r="S21" s="325" t="str">
        <f>IF($M21="-","-",VLOOKUP(R$2,Res_ini!$A$20:$AF110,HLOOKUP($F21,Res_ini!$H$29:$AF$30,2,FALSE())+7))</f>
        <v>-</v>
      </c>
      <c r="T21" s="325" t="str">
        <f>IF($M21="-","-",VLOOKUP(S$2,Res_ini!$A$20:$AF110,HLOOKUP($F21,Res_ini!$H$29:$AF$30,2,FALSE())+7))</f>
        <v>-</v>
      </c>
      <c r="U21" s="325" t="str">
        <f>IF($M21="-","-",VLOOKUP(T$2,Res_ini!$A$20:$AF110,HLOOKUP($F21,Res_ini!$H$29:$AF$30,2,FALSE())+7))</f>
        <v>-</v>
      </c>
      <c r="V21" s="325" t="str">
        <f>IF($M21="-","-",VLOOKUP(U$2,Res_ini!$A$20:$AF110,HLOOKUP($F21,Res_ini!$H$29:$AF$30,2,FALSE())+7))</f>
        <v>-</v>
      </c>
      <c r="W21" s="325" t="str">
        <f>IF($M21="-","-",VLOOKUP(V$2,Res_ini!$A$20:$AF110,HLOOKUP($F21,Res_ini!$H$29:$AF$30,2,FALSE())+7))</f>
        <v>-</v>
      </c>
      <c r="X21" s="325" t="str">
        <f>IF($M21="-","-",VLOOKUP(W$2,Res_ini!$A$20:$AF110,HLOOKUP($F21,Res_ini!$H$29:$AF$30,2,FALSE())+7))</f>
        <v>-</v>
      </c>
      <c r="Y21" s="325" t="str">
        <f>IF($M21="-","-",VLOOKUP(X$2,Res_ini!$A$20:$AF110,HLOOKUP($F21,Res_ini!$H$29:$AF$30,2,FALSE())+7))</f>
        <v>-</v>
      </c>
      <c r="Z21" s="325" t="str">
        <f>IF($M21="-","-",VLOOKUP(Y$2,Res_ini!$A$20:$AF110,HLOOKUP($F21,Res_ini!$H$29:$AF$30,2,FALSE())+7))</f>
        <v>-</v>
      </c>
      <c r="AA21" s="326" t="str">
        <f>IF($M21="-","-",VLOOKUP(Z$2,Res_ini!$A$20:$AF110,HLOOKUP($F21,Res_ini!$H$29:$AF$30,2,FALSE())+7))</f>
        <v>-</v>
      </c>
      <c r="AB21" s="327" t="str">
        <f>IF($M21="-","-",VLOOKUP(AA$2,Res_ini!$A$20:$AF110,HLOOKUP($F21,Res_ini!$H$29:$AF$30,2,FALSE())+7))</f>
        <v>-</v>
      </c>
      <c r="AC21" s="340"/>
      <c r="AD21" s="341"/>
      <c r="AE21" s="341"/>
      <c r="AF21" s="341"/>
      <c r="AG21" s="342"/>
      <c r="AH21" s="343" t="str">
        <f>IF($M21="-","-",O21+P21+Q21+R21)</f>
        <v>-</v>
      </c>
      <c r="AI21" s="344" t="str">
        <f t="shared" ref="AI21:AU25" si="1">IF($M21="-","-",O21*2.5/100)</f>
        <v>-</v>
      </c>
      <c r="AJ21" s="345" t="str">
        <f t="shared" si="1"/>
        <v>-</v>
      </c>
      <c r="AK21" s="345" t="str">
        <f t="shared" si="1"/>
        <v>-</v>
      </c>
      <c r="AL21" s="345" t="str">
        <f t="shared" si="1"/>
        <v>-</v>
      </c>
      <c r="AM21" s="345" t="str">
        <f t="shared" si="1"/>
        <v>-</v>
      </c>
      <c r="AN21" s="345" t="str">
        <f t="shared" si="1"/>
        <v>-</v>
      </c>
      <c r="AO21" s="345" t="str">
        <f t="shared" si="1"/>
        <v>-</v>
      </c>
      <c r="AP21" s="345" t="str">
        <f t="shared" si="1"/>
        <v>-</v>
      </c>
      <c r="AQ21" s="345" t="str">
        <f t="shared" si="1"/>
        <v>-</v>
      </c>
      <c r="AR21" s="345" t="str">
        <f t="shared" si="1"/>
        <v>-</v>
      </c>
      <c r="AS21" s="345" t="str">
        <f t="shared" si="1"/>
        <v>-</v>
      </c>
      <c r="AT21" s="345" t="str">
        <f t="shared" si="1"/>
        <v>-</v>
      </c>
      <c r="AU21" s="345" t="str">
        <f t="shared" si="1"/>
        <v>-</v>
      </c>
      <c r="AV21" s="345" t="str">
        <f>IF($M21="-","-",AH21*2.5/100)</f>
        <v>-</v>
      </c>
      <c r="AW21" s="346" t="str">
        <f t="shared" ref="AW21:BJ25" si="2">IF($M21="-","-",ASIN(AI21))</f>
        <v>-</v>
      </c>
      <c r="AX21" s="346" t="str">
        <f t="shared" si="2"/>
        <v>-</v>
      </c>
      <c r="AY21" s="346" t="str">
        <f t="shared" si="2"/>
        <v>-</v>
      </c>
      <c r="AZ21" s="346" t="str">
        <f t="shared" si="2"/>
        <v>-</v>
      </c>
      <c r="BA21" s="346" t="str">
        <f t="shared" si="2"/>
        <v>-</v>
      </c>
      <c r="BB21" s="345" t="str">
        <f t="shared" si="2"/>
        <v>-</v>
      </c>
      <c r="BC21" s="345" t="str">
        <f t="shared" si="2"/>
        <v>-</v>
      </c>
      <c r="BD21" s="346" t="str">
        <f t="shared" si="2"/>
        <v>-</v>
      </c>
      <c r="BE21" s="346" t="str">
        <f t="shared" si="2"/>
        <v>-</v>
      </c>
      <c r="BF21" s="346" t="str">
        <f t="shared" si="2"/>
        <v>-</v>
      </c>
      <c r="BG21" s="346" t="str">
        <f t="shared" si="2"/>
        <v>-</v>
      </c>
      <c r="BH21" s="345" t="str">
        <f t="shared" si="2"/>
        <v>-</v>
      </c>
      <c r="BI21" s="346" t="str">
        <f t="shared" si="2"/>
        <v>-</v>
      </c>
      <c r="BJ21" s="347" t="str">
        <f t="shared" si="2"/>
        <v>-</v>
      </c>
    </row>
    <row r="22" spans="1:67" ht="17" hidden="1" customHeight="1">
      <c r="A22" s="330" t="str">
        <f t="shared" ref="A22:A85" si="3">G$18&amp;"_"&amp;TEXT(ROW(22:22)-20,"000")</f>
        <v>2018_002</v>
      </c>
      <c r="B22" s="330" t="s">
        <v>658</v>
      </c>
      <c r="C22" s="330" t="str">
        <f>J22&amp;"-"&amp;M22&amp;"_"&amp;N22</f>
        <v>---_-</v>
      </c>
      <c r="D22" s="330" t="str">
        <f>IF($M22="-","-",VLOOKUP(C$3,Res_ini!$A$20:$AF111,HLOOKUP($F22,Res_ini!$H$29:$AF$30,2,FALSE())+7))</f>
        <v>-</v>
      </c>
      <c r="E22" s="330">
        <v>1</v>
      </c>
      <c r="F22" s="330" t="str">
        <f t="shared" si="0"/>
        <v>Casy</v>
      </c>
      <c r="G22" s="330" t="str">
        <f>IF($M22="-","-",VLOOKUP(F$3,Res_ini!$A$20:$AF111,HLOOKUP($F22,Res_ini!$H$29:$AF$30,2,FALSE())+7))</f>
        <v>-</v>
      </c>
      <c r="H22" s="348" t="str">
        <f>IF($M22="-","-",VLOOKUP(G$3,Res_ini!$A$20:$AF111,HLOOKUP($F22,Res_ini!$H$29:$AF$30,2,FALSE())+7))</f>
        <v>-</v>
      </c>
      <c r="I22" s="348" t="str">
        <f>IF($M22="-","-",VLOOKUP(H$3,Res_ini!$A$20:$AF111,HLOOKUP($F22,Res_ini!$H$29:$AF$30,2,FALSE())+7))</f>
        <v>-</v>
      </c>
      <c r="J22" s="330" t="str">
        <f>IF($M22="-","-",VLOOKUP(I$3,Res_ini!$A$20:$AF111,HLOOKUP($F22,Res_ini!$H$29:$AF$30,2,FALSE())+7))</f>
        <v>-</v>
      </c>
      <c r="K22" s="330" t="str">
        <f>IF($M22="-","-",VLOOKUP(J$3,Res_ini!$A$20:$AF111,HLOOKUP($F22,Res_ini!$H$29:$AF$30,2,FALSE())+7))</f>
        <v>-</v>
      </c>
      <c r="L22" s="330" t="str">
        <f>IF($M22="-","-",VLOOKUP(K$3,Res_ini!$A$20:$AF111,HLOOKUP($F22,Res_ini!$H$29:$AF$30,2,FALSE())+7))</f>
        <v>-</v>
      </c>
      <c r="M22" s="330" t="str">
        <f>IF(ISERROR(HLOOKUP($F22,Res_ini!$H$29:$AF$30,2,FALSE())),"-",VLOOKUP(L$3,Res_ini!$A$20:$AF111,HLOOKUP($F22,Res_ini!$H$29:$AF$30,2,FALSE())+7))</f>
        <v>-</v>
      </c>
      <c r="N22" s="330" t="str">
        <f>IF($M22="-","-",VLOOKUP(M$3,Res_ini!$A$20:$AF111,HLOOKUP($F22,Res_ini!$H$29:$AF$30,2,FALSE())+7))</f>
        <v>-</v>
      </c>
      <c r="O22" s="349" t="str">
        <f>IF($M22="-","-",VLOOKUP(N$3,Res_ini!$A$20:$AF111,HLOOKUP($F22,Res_ini!$H$29:$AF$30,2,FALSE())+7))</f>
        <v>-</v>
      </c>
      <c r="P22" s="328" t="str">
        <f>IF($M22="-","-",VLOOKUP(O$3,Res_ini!$A$20:$AF111,HLOOKUP($F22,Res_ini!$H$29:$AF$30,2,FALSE())+7))</f>
        <v>-</v>
      </c>
      <c r="Q22" s="328" t="str">
        <f>IF($M22="-","-",VLOOKUP(P$3,Res_ini!$A$20:$AF111,HLOOKUP($F22,Res_ini!$H$29:$AF$30,2,FALSE())+7))</f>
        <v>-</v>
      </c>
      <c r="R22" s="328" t="str">
        <f>IF($M22="-","-",VLOOKUP(Q$3,Res_ini!$A$20:$AF111,HLOOKUP($F22,Res_ini!$H$29:$AF$30,2,FALSE())+7))</f>
        <v>-</v>
      </c>
      <c r="S22" s="328" t="str">
        <f>IF($M22="-","-",VLOOKUP(R$3,Res_ini!$A$20:$AF111,HLOOKUP($F22,Res_ini!$H$29:$AF$30,2,FALSE())+7))</f>
        <v>-</v>
      </c>
      <c r="T22" s="328" t="str">
        <f>IF($M22="-","-",VLOOKUP(S$3,Res_ini!$A$20:$AF111,HLOOKUP($F22,Res_ini!$H$29:$AF$30,2,FALSE())+7))</f>
        <v>-</v>
      </c>
      <c r="U22" s="328" t="str">
        <f>IF($M22="-","-",VLOOKUP(T$3,Res_ini!$A$20:$AF111,HLOOKUP($F22,Res_ini!$H$29:$AF$30,2,FALSE())+7))</f>
        <v>-</v>
      </c>
      <c r="V22" s="328" t="str">
        <f>IF($M22="-","-",VLOOKUP(U$3,Res_ini!$A$20:$AF111,HLOOKUP($F22,Res_ini!$H$29:$AF$30,2,FALSE())+7))</f>
        <v>-</v>
      </c>
      <c r="W22" s="328" t="str">
        <f>IF($M22="-","-",VLOOKUP(V$3,Res_ini!$A$20:$AF111,HLOOKUP($F22,Res_ini!$H$29:$AF$30,2,FALSE())+7))</f>
        <v>-</v>
      </c>
      <c r="X22" s="328" t="str">
        <f>IF($M22="-","-",VLOOKUP(W$3,Res_ini!$A$20:$AF111,HLOOKUP($F22,Res_ini!$H$29:$AF$30,2,FALSE())+7))</f>
        <v>-</v>
      </c>
      <c r="Y22" s="328" t="str">
        <f>IF($M22="-","-",VLOOKUP(X$3,Res_ini!$A$20:$AF111,HLOOKUP($F22,Res_ini!$H$29:$AF$30,2,FALSE())+7))</f>
        <v>-</v>
      </c>
      <c r="Z22" s="328" t="str">
        <f>IF($M22="-","-",VLOOKUP(Y$3,Res_ini!$A$20:$AF111,HLOOKUP($F22,Res_ini!$H$29:$AF$30,2,FALSE())+7))</f>
        <v>-</v>
      </c>
      <c r="AA22" s="329" t="str">
        <f>IF($M22="-","-",VLOOKUP(Z$3,Res_ini!$A$20:$AF111,HLOOKUP($F22,Res_ini!$H$29:$AF$30,2,FALSE())+7))</f>
        <v>-</v>
      </c>
      <c r="AB22" s="330" t="str">
        <f>IF($M22="-","-",VLOOKUP(AA$3,Res_ini!$A$20:$AF111,HLOOKUP($F22,Res_ini!$H$29:$AF$30,2,FALSE())+7))</f>
        <v>-</v>
      </c>
      <c r="AC22" s="350"/>
      <c r="AD22" s="351"/>
      <c r="AE22" s="351"/>
      <c r="AF22" s="351"/>
      <c r="AG22" s="352"/>
      <c r="AH22" s="213" t="str">
        <f>IF($M22="-","-",O22+P22+Q22+R22)</f>
        <v>-</v>
      </c>
      <c r="AI22" s="353" t="str">
        <f t="shared" si="1"/>
        <v>-</v>
      </c>
      <c r="AJ22" s="354" t="str">
        <f t="shared" si="1"/>
        <v>-</v>
      </c>
      <c r="AK22" s="354" t="str">
        <f t="shared" si="1"/>
        <v>-</v>
      </c>
      <c r="AL22" s="354" t="str">
        <f t="shared" si="1"/>
        <v>-</v>
      </c>
      <c r="AM22" s="354" t="str">
        <f t="shared" si="1"/>
        <v>-</v>
      </c>
      <c r="AN22" s="354" t="str">
        <f t="shared" si="1"/>
        <v>-</v>
      </c>
      <c r="AO22" s="354" t="str">
        <f t="shared" si="1"/>
        <v>-</v>
      </c>
      <c r="AP22" s="354" t="str">
        <f t="shared" si="1"/>
        <v>-</v>
      </c>
      <c r="AQ22" s="354" t="str">
        <f t="shared" si="1"/>
        <v>-</v>
      </c>
      <c r="AR22" s="354" t="str">
        <f t="shared" si="1"/>
        <v>-</v>
      </c>
      <c r="AS22" s="354" t="str">
        <f t="shared" si="1"/>
        <v>-</v>
      </c>
      <c r="AT22" s="354" t="str">
        <f t="shared" si="1"/>
        <v>-</v>
      </c>
      <c r="AU22" s="354" t="str">
        <f t="shared" si="1"/>
        <v>-</v>
      </c>
      <c r="AV22" s="354" t="str">
        <f>IF($M22="-","-",AH22*2.5/100)</f>
        <v>-</v>
      </c>
      <c r="AW22" s="355" t="str">
        <f t="shared" si="2"/>
        <v>-</v>
      </c>
      <c r="AX22" s="355" t="str">
        <f t="shared" si="2"/>
        <v>-</v>
      </c>
      <c r="AY22" s="355" t="str">
        <f t="shared" si="2"/>
        <v>-</v>
      </c>
      <c r="AZ22" s="355" t="str">
        <f t="shared" si="2"/>
        <v>-</v>
      </c>
      <c r="BA22" s="355" t="str">
        <f t="shared" si="2"/>
        <v>-</v>
      </c>
      <c r="BB22" s="354" t="str">
        <f t="shared" si="2"/>
        <v>-</v>
      </c>
      <c r="BC22" s="354" t="str">
        <f t="shared" si="2"/>
        <v>-</v>
      </c>
      <c r="BD22" s="355" t="str">
        <f t="shared" si="2"/>
        <v>-</v>
      </c>
      <c r="BE22" s="355" t="str">
        <f t="shared" si="2"/>
        <v>-</v>
      </c>
      <c r="BF22" s="355" t="str">
        <f t="shared" si="2"/>
        <v>-</v>
      </c>
      <c r="BG22" s="355" t="str">
        <f t="shared" si="2"/>
        <v>-</v>
      </c>
      <c r="BH22" s="354" t="str">
        <f t="shared" si="2"/>
        <v>-</v>
      </c>
      <c r="BI22" s="355" t="str">
        <f t="shared" si="2"/>
        <v>-</v>
      </c>
      <c r="BJ22" s="356" t="str">
        <f t="shared" si="2"/>
        <v>-</v>
      </c>
    </row>
    <row r="23" spans="1:67" ht="17" hidden="1" customHeight="1">
      <c r="A23" s="330" t="str">
        <f t="shared" si="3"/>
        <v>2018_003</v>
      </c>
      <c r="B23" s="330" t="s">
        <v>658</v>
      </c>
      <c r="C23" s="330" t="str">
        <f>J23&amp;"-"&amp;M23&amp;"_"&amp;N23</f>
        <v>---_-</v>
      </c>
      <c r="D23" s="330" t="str">
        <f>IF($M23="-","-",VLOOKUP(C$4,Res_ini!$A$20:$AF112,HLOOKUP($F23,Res_ini!$H$29:$AF$30,2,FALSE())+7))</f>
        <v>-</v>
      </c>
      <c r="E23" s="330">
        <v>1</v>
      </c>
      <c r="F23" s="330" t="str">
        <f t="shared" si="0"/>
        <v>Casy</v>
      </c>
      <c r="G23" s="330" t="str">
        <f>IF($M23="-","-",VLOOKUP(F$4,Res_ini!$A$20:$AF112,HLOOKUP($F23,Res_ini!$H$29:$AF$30,2,FALSE())+7))</f>
        <v>-</v>
      </c>
      <c r="H23" s="348" t="str">
        <f>IF($M23="-","-",VLOOKUP(G$4,Res_ini!$A$20:$AF112,HLOOKUP($F23,Res_ini!$H$29:$AF$30,2,FALSE())+7))</f>
        <v>-</v>
      </c>
      <c r="I23" s="348" t="str">
        <f>IF($M23="-","-",VLOOKUP(H$4,Res_ini!$A$20:$AF112,HLOOKUP($F23,Res_ini!$H$29:$AF$30,2,FALSE())+7))</f>
        <v>-</v>
      </c>
      <c r="J23" s="330" t="str">
        <f>IF($M23="-","-",VLOOKUP(I$4,Res_ini!$A$20:$AF112,HLOOKUP($F23,Res_ini!$H$29:$AF$30,2,FALSE())+7))</f>
        <v>-</v>
      </c>
      <c r="K23" s="330" t="str">
        <f>IF($M23="-","-",VLOOKUP(J$4,Res_ini!$A$20:$AF112,HLOOKUP($F23,Res_ini!$H$29:$AF$30,2,FALSE())+7))</f>
        <v>-</v>
      </c>
      <c r="L23" s="330" t="str">
        <f>IF($M23="-","-",VLOOKUP(K$4,Res_ini!$A$20:$AF112,HLOOKUP($F23,Res_ini!$H$29:$AF$30,2,FALSE())+7))</f>
        <v>-</v>
      </c>
      <c r="M23" s="330" t="str">
        <f>IF(ISERROR(HLOOKUP($F23,Res_ini!$H$29:$AF$30,2,FALSE())),"-",VLOOKUP(L$4,Res_ini!$A$20:$AF112,HLOOKUP($F23,Res_ini!$H$29:$AF$30,2,FALSE())+7))</f>
        <v>-</v>
      </c>
      <c r="N23" s="330" t="str">
        <f>IF($M23="-","-",VLOOKUP(M$4,Res_ini!$A$20:$AF112,HLOOKUP($F23,Res_ini!$H$29:$AF$30,2,FALSE())+7))</f>
        <v>-</v>
      </c>
      <c r="O23" s="349" t="str">
        <f>IF($M23="-","-",VLOOKUP(N$4,Res_ini!$A$20:$AF112,HLOOKUP($F23,Res_ini!$H$29:$AF$30,2,FALSE())+7))</f>
        <v>-</v>
      </c>
      <c r="P23" s="328" t="str">
        <f>IF($M23="-","-",VLOOKUP(O$4,Res_ini!$A$20:$AF112,HLOOKUP($F23,Res_ini!$H$29:$AF$30,2,FALSE())+7))</f>
        <v>-</v>
      </c>
      <c r="Q23" s="328" t="str">
        <f>IF($M23="-","-",VLOOKUP(P$4,Res_ini!$A$20:$AF112,HLOOKUP($F23,Res_ini!$H$29:$AF$30,2,FALSE())+7))</f>
        <v>-</v>
      </c>
      <c r="R23" s="328" t="str">
        <f>IF($M23="-","-",VLOOKUP(Q$4,Res_ini!$A$20:$AF112,HLOOKUP($F23,Res_ini!$H$29:$AF$30,2,FALSE())+7))</f>
        <v>-</v>
      </c>
      <c r="S23" s="328" t="str">
        <f>IF($M23="-","-",VLOOKUP(R$4,Res_ini!$A$20:$AF112,HLOOKUP($F23,Res_ini!$H$29:$AF$30,2,FALSE())+7))</f>
        <v>-</v>
      </c>
      <c r="T23" s="328" t="str">
        <f>IF($M23="-","-",VLOOKUP(S$4,Res_ini!$A$20:$AF112,HLOOKUP($F23,Res_ini!$H$29:$AF$30,2,FALSE())+7))</f>
        <v>-</v>
      </c>
      <c r="U23" s="328" t="str">
        <f>IF($M23="-","-",VLOOKUP(T$4,Res_ini!$A$20:$AF112,HLOOKUP($F23,Res_ini!$H$29:$AF$30,2,FALSE())+7))</f>
        <v>-</v>
      </c>
      <c r="V23" s="328" t="str">
        <f>IF($M23="-","-",VLOOKUP(U$4,Res_ini!$A$20:$AF112,HLOOKUP($F23,Res_ini!$H$29:$AF$30,2,FALSE())+7))</f>
        <v>-</v>
      </c>
      <c r="W23" s="328" t="str">
        <f>IF($M23="-","-",VLOOKUP(V$4,Res_ini!$A$20:$AF112,HLOOKUP($F23,Res_ini!$H$29:$AF$30,2,FALSE())+7))</f>
        <v>-</v>
      </c>
      <c r="X23" s="328" t="str">
        <f>IF($M23="-","-",VLOOKUP(W$4,Res_ini!$A$20:$AF112,HLOOKUP($F23,Res_ini!$H$29:$AF$30,2,FALSE())+7))</f>
        <v>-</v>
      </c>
      <c r="Y23" s="328" t="str">
        <f>IF($M23="-","-",VLOOKUP(X$4,Res_ini!$A$20:$AF112,HLOOKUP($F23,Res_ini!$H$29:$AF$30,2,FALSE())+7))</f>
        <v>-</v>
      </c>
      <c r="Z23" s="328" t="str">
        <f>IF($M23="-","-",VLOOKUP(Y$4,Res_ini!$A$20:$AF112,HLOOKUP($F23,Res_ini!$H$29:$AF$30,2,FALSE())+7))</f>
        <v>-</v>
      </c>
      <c r="AA23" s="329" t="str">
        <f>IF($M23="-","-",VLOOKUP(Z$4,Res_ini!$A$20:$AF112,HLOOKUP($F23,Res_ini!$H$29:$AF$30,2,FALSE())+7))</f>
        <v>-</v>
      </c>
      <c r="AB23" s="330" t="str">
        <f>IF($M23="-","-",VLOOKUP(AA$4,Res_ini!$A$20:$AF112,HLOOKUP($F23,Res_ini!$H$29:$AF$30,2,FALSE())+7))</f>
        <v>-</v>
      </c>
      <c r="AC23" s="350"/>
      <c r="AD23" s="351"/>
      <c r="AE23" s="351"/>
      <c r="AF23" s="351"/>
      <c r="AG23" s="352"/>
      <c r="AH23" s="213" t="str">
        <f>IF($M23="-","-",O23+P23+Q23+R23)</f>
        <v>-</v>
      </c>
      <c r="AI23" s="353" t="str">
        <f t="shared" si="1"/>
        <v>-</v>
      </c>
      <c r="AJ23" s="354" t="str">
        <f t="shared" si="1"/>
        <v>-</v>
      </c>
      <c r="AK23" s="354" t="str">
        <f t="shared" si="1"/>
        <v>-</v>
      </c>
      <c r="AL23" s="354" t="str">
        <f t="shared" si="1"/>
        <v>-</v>
      </c>
      <c r="AM23" s="354" t="str">
        <f t="shared" si="1"/>
        <v>-</v>
      </c>
      <c r="AN23" s="354" t="str">
        <f t="shared" si="1"/>
        <v>-</v>
      </c>
      <c r="AO23" s="354" t="str">
        <f t="shared" si="1"/>
        <v>-</v>
      </c>
      <c r="AP23" s="354" t="str">
        <f t="shared" si="1"/>
        <v>-</v>
      </c>
      <c r="AQ23" s="354" t="str">
        <f t="shared" si="1"/>
        <v>-</v>
      </c>
      <c r="AR23" s="354" t="str">
        <f t="shared" si="1"/>
        <v>-</v>
      </c>
      <c r="AS23" s="354" t="str">
        <f t="shared" si="1"/>
        <v>-</v>
      </c>
      <c r="AT23" s="354" t="str">
        <f t="shared" si="1"/>
        <v>-</v>
      </c>
      <c r="AU23" s="354" t="str">
        <f t="shared" si="1"/>
        <v>-</v>
      </c>
      <c r="AV23" s="354" t="str">
        <f>IF($M23="-","-",AH23*2.5/100)</f>
        <v>-</v>
      </c>
      <c r="AW23" s="355" t="str">
        <f t="shared" si="2"/>
        <v>-</v>
      </c>
      <c r="AX23" s="355" t="str">
        <f t="shared" si="2"/>
        <v>-</v>
      </c>
      <c r="AY23" s="355" t="str">
        <f t="shared" si="2"/>
        <v>-</v>
      </c>
      <c r="AZ23" s="355" t="str">
        <f t="shared" si="2"/>
        <v>-</v>
      </c>
      <c r="BA23" s="355" t="str">
        <f t="shared" si="2"/>
        <v>-</v>
      </c>
      <c r="BB23" s="354" t="str">
        <f t="shared" si="2"/>
        <v>-</v>
      </c>
      <c r="BC23" s="354" t="str">
        <f t="shared" si="2"/>
        <v>-</v>
      </c>
      <c r="BD23" s="355" t="str">
        <f t="shared" si="2"/>
        <v>-</v>
      </c>
      <c r="BE23" s="355" t="str">
        <f t="shared" si="2"/>
        <v>-</v>
      </c>
      <c r="BF23" s="355" t="str">
        <f t="shared" si="2"/>
        <v>-</v>
      </c>
      <c r="BG23" s="355" t="str">
        <f t="shared" si="2"/>
        <v>-</v>
      </c>
      <c r="BH23" s="354" t="str">
        <f t="shared" si="2"/>
        <v>-</v>
      </c>
      <c r="BI23" s="355" t="str">
        <f t="shared" si="2"/>
        <v>-</v>
      </c>
      <c r="BJ23" s="356" t="str">
        <f t="shared" si="2"/>
        <v>-</v>
      </c>
    </row>
    <row r="24" spans="1:67" ht="17" hidden="1" customHeight="1">
      <c r="A24" s="333" t="str">
        <f t="shared" si="3"/>
        <v>2018_004</v>
      </c>
      <c r="B24" s="333" t="s">
        <v>658</v>
      </c>
      <c r="C24" s="333" t="str">
        <f>J24&amp;"-"&amp;M24&amp;"_"&amp;N24</f>
        <v>---_-</v>
      </c>
      <c r="D24" s="333" t="str">
        <f>IF($M24="-","-",VLOOKUP(C$5,Res_ini!$A$20:$AF113,HLOOKUP($F24,Res_ini!$H$29:$AF$30,2,FALSE())+7))</f>
        <v>-</v>
      </c>
      <c r="E24" s="333">
        <v>1</v>
      </c>
      <c r="F24" s="333" t="str">
        <f t="shared" si="0"/>
        <v>Casy</v>
      </c>
      <c r="G24" s="333" t="str">
        <f>IF($M24="-","-",VLOOKUP(F$5,Res_ini!$A$20:$AF113,HLOOKUP($F24,Res_ini!$H$29:$AF$30,2,FALSE())+7))</f>
        <v>-</v>
      </c>
      <c r="H24" s="357" t="str">
        <f>IF($M24="-","-",VLOOKUP(G$5,Res_ini!$A$20:$AF113,HLOOKUP($F24,Res_ini!$H$29:$AF$30,2,FALSE())+7))</f>
        <v>-</v>
      </c>
      <c r="I24" s="357" t="str">
        <f>IF($M24="-","-",VLOOKUP(H$5,Res_ini!$A$20:$AF113,HLOOKUP($F24,Res_ini!$H$29:$AF$30,2,FALSE())+7))</f>
        <v>-</v>
      </c>
      <c r="J24" s="333" t="str">
        <f>IF($M24="-","-",VLOOKUP(I$5,Res_ini!$A$20:$AF113,HLOOKUP($F24,Res_ini!$H$29:$AF$30,2,FALSE())+7))</f>
        <v>-</v>
      </c>
      <c r="K24" s="333" t="str">
        <f>IF($M24="-","-",VLOOKUP(J$5,Res_ini!$A$20:$AF113,HLOOKUP($F24,Res_ini!$H$29:$AF$30,2,FALSE())+7))</f>
        <v>-</v>
      </c>
      <c r="L24" s="333" t="str">
        <f>IF($M24="-","-",VLOOKUP(K$5,Res_ini!$A$20:$AF113,HLOOKUP($F24,Res_ini!$H$29:$AF$30,2,FALSE())+7))</f>
        <v>-</v>
      </c>
      <c r="M24" s="333" t="str">
        <f>IF(ISERROR(HLOOKUP($F24,Res_ini!$H$29:$AF$30,2,FALSE())),"-",VLOOKUP(L$5,Res_ini!$A$20:$AF113,HLOOKUP($F24,Res_ini!$H$29:$AF$30,2,FALSE())+7))</f>
        <v>-</v>
      </c>
      <c r="N24" s="333" t="str">
        <f>IF($M24="-","-",VLOOKUP(M$5,Res_ini!$A$20:$AF113,HLOOKUP($F24,Res_ini!$H$29:$AF$30,2,FALSE())+7))</f>
        <v>-</v>
      </c>
      <c r="O24" s="358" t="str">
        <f>IF($M24="-","-",VLOOKUP(N$5,Res_ini!$A$20:$AF113,HLOOKUP($F24,Res_ini!$H$29:$AF$30,2,FALSE())+7))</f>
        <v>-</v>
      </c>
      <c r="P24" s="331" t="str">
        <f>IF($M24="-","-",VLOOKUP(O$5,Res_ini!$A$20:$AF113,HLOOKUP($F24,Res_ini!$H$29:$AF$30,2,FALSE())+7))</f>
        <v>-</v>
      </c>
      <c r="Q24" s="331" t="str">
        <f>IF($M24="-","-",VLOOKUP(P$5,Res_ini!$A$20:$AF113,HLOOKUP($F24,Res_ini!$H$29:$AF$30,2,FALSE())+7))</f>
        <v>-</v>
      </c>
      <c r="R24" s="331" t="str">
        <f>IF($M24="-","-",VLOOKUP(Q$5,Res_ini!$A$20:$AF113,HLOOKUP($F24,Res_ini!$H$29:$AF$30,2,FALSE())+7))</f>
        <v>-</v>
      </c>
      <c r="S24" s="331" t="str">
        <f>IF($M24="-","-",VLOOKUP(R$5,Res_ini!$A$20:$AF113,HLOOKUP($F24,Res_ini!$H$29:$AF$30,2,FALSE())+7))</f>
        <v>-</v>
      </c>
      <c r="T24" s="331" t="str">
        <f>IF($M24="-","-",VLOOKUP(S$5,Res_ini!$A$20:$AF113,HLOOKUP($F24,Res_ini!$H$29:$AF$30,2,FALSE())+7))</f>
        <v>-</v>
      </c>
      <c r="U24" s="331" t="str">
        <f>IF($M24="-","-",VLOOKUP(T$5,Res_ini!$A$20:$AF113,HLOOKUP($F24,Res_ini!$H$29:$AF$30,2,FALSE())+7))</f>
        <v>-</v>
      </c>
      <c r="V24" s="331" t="str">
        <f>IF($M24="-","-",VLOOKUP(U$5,Res_ini!$A$20:$AF113,HLOOKUP($F24,Res_ini!$H$29:$AF$30,2,FALSE())+7))</f>
        <v>-</v>
      </c>
      <c r="W24" s="331" t="str">
        <f>IF($M24="-","-",VLOOKUP(V$5,Res_ini!$A$20:$AF113,HLOOKUP($F24,Res_ini!$H$29:$AF$30,2,FALSE())+7))</f>
        <v>-</v>
      </c>
      <c r="X24" s="331" t="str">
        <f>IF($M24="-","-",VLOOKUP(W$5,Res_ini!$A$20:$AF113,HLOOKUP($F24,Res_ini!$H$29:$AF$30,2,FALSE())+7))</f>
        <v>-</v>
      </c>
      <c r="Y24" s="331" t="str">
        <f>IF($M24="-","-",VLOOKUP(X$5,Res_ini!$A$20:$AF113,HLOOKUP($F24,Res_ini!$H$29:$AF$30,2,FALSE())+7))</f>
        <v>-</v>
      </c>
      <c r="Z24" s="331" t="str">
        <f>IF($M24="-","-",VLOOKUP(Y$5,Res_ini!$A$20:$AF113,HLOOKUP($F24,Res_ini!$H$29:$AF$30,2,FALSE())+7))</f>
        <v>-</v>
      </c>
      <c r="AA24" s="332" t="str">
        <f>IF($M24="-","-",VLOOKUP(Z$5,Res_ini!$A$20:$AF113,HLOOKUP($F24,Res_ini!$H$29:$AF$30,2,FALSE())+7))</f>
        <v>-</v>
      </c>
      <c r="AB24" s="333" t="str">
        <f>IF($M24="-","-",VLOOKUP(AA$5,Res_ini!$A$20:$AF113,HLOOKUP($F24,Res_ini!$H$29:$AF$30,2,FALSE())+7))</f>
        <v>-</v>
      </c>
      <c r="AC24" s="359"/>
      <c r="AD24" s="360"/>
      <c r="AE24" s="360"/>
      <c r="AF24" s="360"/>
      <c r="AG24" s="361"/>
      <c r="AH24" s="362" t="str">
        <f>IF($M24="-","-",O24+P24+Q24+R24)</f>
        <v>-</v>
      </c>
      <c r="AI24" s="363" t="str">
        <f t="shared" si="1"/>
        <v>-</v>
      </c>
      <c r="AJ24" s="364" t="str">
        <f t="shared" si="1"/>
        <v>-</v>
      </c>
      <c r="AK24" s="364" t="str">
        <f t="shared" si="1"/>
        <v>-</v>
      </c>
      <c r="AL24" s="364" t="str">
        <f t="shared" si="1"/>
        <v>-</v>
      </c>
      <c r="AM24" s="364" t="str">
        <f t="shared" si="1"/>
        <v>-</v>
      </c>
      <c r="AN24" s="364" t="str">
        <f t="shared" si="1"/>
        <v>-</v>
      </c>
      <c r="AO24" s="364" t="str">
        <f t="shared" si="1"/>
        <v>-</v>
      </c>
      <c r="AP24" s="364" t="str">
        <f t="shared" si="1"/>
        <v>-</v>
      </c>
      <c r="AQ24" s="364" t="str">
        <f t="shared" si="1"/>
        <v>-</v>
      </c>
      <c r="AR24" s="364" t="str">
        <f t="shared" si="1"/>
        <v>-</v>
      </c>
      <c r="AS24" s="364" t="str">
        <f t="shared" si="1"/>
        <v>-</v>
      </c>
      <c r="AT24" s="364" t="str">
        <f t="shared" si="1"/>
        <v>-</v>
      </c>
      <c r="AU24" s="364" t="str">
        <f t="shared" si="1"/>
        <v>-</v>
      </c>
      <c r="AV24" s="364" t="str">
        <f>IF($M24="-","-",AH24*2.5/100)</f>
        <v>-</v>
      </c>
      <c r="AW24" s="365" t="str">
        <f t="shared" si="2"/>
        <v>-</v>
      </c>
      <c r="AX24" s="365" t="str">
        <f t="shared" si="2"/>
        <v>-</v>
      </c>
      <c r="AY24" s="365" t="str">
        <f t="shared" si="2"/>
        <v>-</v>
      </c>
      <c r="AZ24" s="365" t="str">
        <f t="shared" si="2"/>
        <v>-</v>
      </c>
      <c r="BA24" s="365" t="str">
        <f t="shared" si="2"/>
        <v>-</v>
      </c>
      <c r="BB24" s="364" t="str">
        <f t="shared" si="2"/>
        <v>-</v>
      </c>
      <c r="BC24" s="364" t="str">
        <f t="shared" si="2"/>
        <v>-</v>
      </c>
      <c r="BD24" s="365" t="str">
        <f t="shared" si="2"/>
        <v>-</v>
      </c>
      <c r="BE24" s="365" t="str">
        <f t="shared" si="2"/>
        <v>-</v>
      </c>
      <c r="BF24" s="365" t="str">
        <f t="shared" si="2"/>
        <v>-</v>
      </c>
      <c r="BG24" s="365" t="str">
        <f t="shared" si="2"/>
        <v>-</v>
      </c>
      <c r="BH24" s="364" t="str">
        <f t="shared" si="2"/>
        <v>-</v>
      </c>
      <c r="BI24" s="365" t="str">
        <f t="shared" si="2"/>
        <v>-</v>
      </c>
      <c r="BJ24" s="366" t="str">
        <f t="shared" si="2"/>
        <v>-</v>
      </c>
    </row>
    <row r="25" spans="1:67" ht="17" hidden="1" customHeight="1">
      <c r="A25" s="327" t="str">
        <f t="shared" si="3"/>
        <v>2018_005</v>
      </c>
      <c r="B25" s="327" t="s">
        <v>658</v>
      </c>
      <c r="C25" s="327" t="str">
        <f>J25&amp;"-"&amp;M25&amp;"_"&amp;N25</f>
        <v>---_-</v>
      </c>
      <c r="D25" s="327" t="str">
        <f>IF($M25="-","-",VLOOKUP(C$2,Res_ini!$A$20:$AF114,HLOOKUP($F25,Res_ini!$H$29:$AF$30,2,FALSE())+7))</f>
        <v>-</v>
      </c>
      <c r="E25" s="327">
        <f>E21+1</f>
        <v>2</v>
      </c>
      <c r="F25" s="327" t="str">
        <f t="shared" si="0"/>
        <v>Bonne Anse</v>
      </c>
      <c r="G25" s="327" t="str">
        <f>IF($M25="-","-",VLOOKUP(F$2,Res_ini!$A$20:$AF114,HLOOKUP($F25,Res_ini!$H$29:$AF$30,2,FALSE())+7))</f>
        <v>-</v>
      </c>
      <c r="H25" s="338" t="str">
        <f>IF($M25="-","-",VLOOKUP(G$2,Res_ini!$A$20:$AF114,HLOOKUP($F25,Res_ini!$H$29:$AF$30,2,FALSE())+7))</f>
        <v>-</v>
      </c>
      <c r="I25" s="338" t="str">
        <f>IF($M25="-","-",VLOOKUP(H$2,Res_ini!$A$20:$AF114,HLOOKUP($F25,Res_ini!$H$29:$AF$30,2,FALSE())+7))</f>
        <v>-</v>
      </c>
      <c r="J25" s="327" t="str">
        <f>IF($M25="-","-",VLOOKUP(I$2,Res_ini!$A$20:$AF114,HLOOKUP($F25,Res_ini!$H$29:$AF$30,2,FALSE())+7))</f>
        <v>-</v>
      </c>
      <c r="K25" s="327" t="str">
        <f>IF($M25="-","-",VLOOKUP(J$2,Res_ini!$A$20:$AF114,HLOOKUP($F25,Res_ini!$H$29:$AF$30,2,FALSE())+7))</f>
        <v>-</v>
      </c>
      <c r="L25" s="327" t="str">
        <f>IF($M25="-","-",VLOOKUP(K$2,Res_ini!$A$20:$AF114,HLOOKUP($F25,Res_ini!$H$29:$AF$30,2,FALSE())+7))</f>
        <v>-</v>
      </c>
      <c r="M25" s="327" t="str">
        <f>IF(ISERROR(HLOOKUP($F25,Res_ini!$H$29:$AF$30,2,FALSE())),"-",VLOOKUP(L$2,Res_ini!$A$20:$AF114,HLOOKUP($F25,Res_ini!$H$29:$AF$30,2,FALSE())+7))</f>
        <v>-</v>
      </c>
      <c r="N25" s="327" t="str">
        <f>IF($M25="-","-",VLOOKUP(M$2,Res_ini!$A$20:$AF114,HLOOKUP($F25,Res_ini!$H$29:$AF$30,2,FALSE())+7))</f>
        <v>-</v>
      </c>
      <c r="O25" s="339" t="str">
        <f>IF($M25="-","-",VLOOKUP(N$2,Res_ini!$A$20:$AF114,HLOOKUP($F25,Res_ini!$H$29:$AF$30,2,FALSE())+7))</f>
        <v>-</v>
      </c>
      <c r="P25" s="325" t="str">
        <f>IF($M25="-","-",VLOOKUP(O$2,Res_ini!$A$20:$AF114,HLOOKUP($F25,Res_ini!$H$29:$AF$30,2,FALSE())+7))</f>
        <v>-</v>
      </c>
      <c r="Q25" s="325" t="str">
        <f>IF($M25="-","-",VLOOKUP(P$2,Res_ini!$A$20:$AF114,HLOOKUP($F25,Res_ini!$H$29:$AF$30,2,FALSE())+7))</f>
        <v>-</v>
      </c>
      <c r="R25" s="325" t="str">
        <f>IF($M25="-","-",VLOOKUP(Q$2,Res_ini!$A$20:$AF114,HLOOKUP($F25,Res_ini!$H$29:$AF$30,2,FALSE())+7))</f>
        <v>-</v>
      </c>
      <c r="S25" s="325" t="str">
        <f>IF($M25="-","-",VLOOKUP(R$2,Res_ini!$A$20:$AF114,HLOOKUP($F25,Res_ini!$H$29:$AF$30,2,FALSE())+7))</f>
        <v>-</v>
      </c>
      <c r="T25" s="325" t="str">
        <f>IF($M25="-","-",VLOOKUP(S$2,Res_ini!$A$20:$AF114,HLOOKUP($F25,Res_ini!$H$29:$AF$30,2,FALSE())+7))</f>
        <v>-</v>
      </c>
      <c r="U25" s="325" t="str">
        <f>IF($M25="-","-",VLOOKUP(T$2,Res_ini!$A$20:$AF114,HLOOKUP($F25,Res_ini!$H$29:$AF$30,2,FALSE())+7))</f>
        <v>-</v>
      </c>
      <c r="V25" s="325" t="str">
        <f>IF($M25="-","-",VLOOKUP(U$2,Res_ini!$A$20:$AF114,HLOOKUP($F25,Res_ini!$H$29:$AF$30,2,FALSE())+7))</f>
        <v>-</v>
      </c>
      <c r="W25" s="325" t="str">
        <f>IF($M25="-","-",VLOOKUP(V$2,Res_ini!$A$20:$AF114,HLOOKUP($F25,Res_ini!$H$29:$AF$30,2,FALSE())+7))</f>
        <v>-</v>
      </c>
      <c r="X25" s="325" t="str">
        <f>IF($M25="-","-",VLOOKUP(W$2,Res_ini!$A$20:$AF114,HLOOKUP($F25,Res_ini!$H$29:$AF$30,2,FALSE())+7))</f>
        <v>-</v>
      </c>
      <c r="Y25" s="325" t="str">
        <f>IF($M25="-","-",VLOOKUP(X$2,Res_ini!$A$20:$AF114,HLOOKUP($F25,Res_ini!$H$29:$AF$30,2,FALSE())+7))</f>
        <v>-</v>
      </c>
      <c r="Z25" s="325" t="str">
        <f>IF($M25="-","-",VLOOKUP(Y$2,Res_ini!$A$20:$AF114,HLOOKUP($F25,Res_ini!$H$29:$AF$30,2,FALSE())+7))</f>
        <v>-</v>
      </c>
      <c r="AA25" s="326" t="str">
        <f>IF($M25="-","-",VLOOKUP(Z$2,Res_ini!$A$20:$AF114,HLOOKUP($F25,Res_ini!$H$29:$AF$30,2,FALSE())+7))</f>
        <v>-</v>
      </c>
      <c r="AB25" s="327" t="str">
        <f>IF($M25="-","-",VLOOKUP(AA$2,Res_ini!$A$20:$AF114,HLOOKUP($F25,Res_ini!$H$29:$AF$30,2,FALSE())+7))</f>
        <v>-</v>
      </c>
      <c r="AC25" s="340"/>
      <c r="AD25" s="341"/>
      <c r="AE25" s="341"/>
      <c r="AF25" s="341"/>
      <c r="AG25" s="342"/>
      <c r="AH25" s="343" t="str">
        <f>IF($M25="-","-",O25+P25+Q25+R25)</f>
        <v>-</v>
      </c>
      <c r="AI25" s="344" t="str">
        <f t="shared" si="1"/>
        <v>-</v>
      </c>
      <c r="AJ25" s="345" t="str">
        <f t="shared" si="1"/>
        <v>-</v>
      </c>
      <c r="AK25" s="345" t="str">
        <f t="shared" si="1"/>
        <v>-</v>
      </c>
      <c r="AL25" s="345" t="str">
        <f t="shared" si="1"/>
        <v>-</v>
      </c>
      <c r="AM25" s="345" t="str">
        <f t="shared" si="1"/>
        <v>-</v>
      </c>
      <c r="AN25" s="345" t="str">
        <f t="shared" si="1"/>
        <v>-</v>
      </c>
      <c r="AO25" s="345" t="str">
        <f t="shared" si="1"/>
        <v>-</v>
      </c>
      <c r="AP25" s="345" t="str">
        <f t="shared" si="1"/>
        <v>-</v>
      </c>
      <c r="AQ25" s="345" t="str">
        <f t="shared" si="1"/>
        <v>-</v>
      </c>
      <c r="AR25" s="345" t="str">
        <f t="shared" si="1"/>
        <v>-</v>
      </c>
      <c r="AS25" s="345" t="str">
        <f t="shared" si="1"/>
        <v>-</v>
      </c>
      <c r="AT25" s="345" t="str">
        <f t="shared" si="1"/>
        <v>-</v>
      </c>
      <c r="AU25" s="345" t="str">
        <f t="shared" si="1"/>
        <v>-</v>
      </c>
      <c r="AV25" s="345" t="str">
        <f>IF($M25="-","-",AH25*2.5/100)</f>
        <v>-</v>
      </c>
      <c r="AW25" s="346" t="str">
        <f t="shared" si="2"/>
        <v>-</v>
      </c>
      <c r="AX25" s="346" t="str">
        <f t="shared" si="2"/>
        <v>-</v>
      </c>
      <c r="AY25" s="346" t="str">
        <f t="shared" si="2"/>
        <v>-</v>
      </c>
      <c r="AZ25" s="346" t="str">
        <f t="shared" si="2"/>
        <v>-</v>
      </c>
      <c r="BA25" s="346" t="str">
        <f t="shared" si="2"/>
        <v>-</v>
      </c>
      <c r="BB25" s="345" t="str">
        <f t="shared" si="2"/>
        <v>-</v>
      </c>
      <c r="BC25" s="345" t="str">
        <f t="shared" si="2"/>
        <v>-</v>
      </c>
      <c r="BD25" s="346" t="str">
        <f t="shared" si="2"/>
        <v>-</v>
      </c>
      <c r="BE25" s="346" t="str">
        <f t="shared" si="2"/>
        <v>-</v>
      </c>
      <c r="BF25" s="346" t="str">
        <f t="shared" si="2"/>
        <v>-</v>
      </c>
      <c r="BG25" s="346" t="str">
        <f t="shared" si="2"/>
        <v>-</v>
      </c>
      <c r="BH25" s="345" t="str">
        <f t="shared" si="2"/>
        <v>-</v>
      </c>
      <c r="BI25" s="346" t="str">
        <f t="shared" si="2"/>
        <v>-</v>
      </c>
      <c r="BJ25" s="347" t="str">
        <f t="shared" si="2"/>
        <v>-</v>
      </c>
    </row>
    <row r="26" spans="1:67" ht="17" hidden="1" customHeight="1">
      <c r="A26" s="330" t="str">
        <f t="shared" si="3"/>
        <v>2018_006</v>
      </c>
      <c r="B26" s="330" t="s">
        <v>658</v>
      </c>
      <c r="C26" s="330" t="str">
        <f t="shared" ref="C26:C89" si="4">J26&amp;"-"&amp;M26&amp;"_"&amp;N26</f>
        <v>---_-</v>
      </c>
      <c r="D26" s="330" t="str">
        <f>IF($M26="-","-",VLOOKUP(C$3,Res_ini!$A$20:$AF115,HLOOKUP($F26,Res_ini!$H$29:$AF$30,2,FALSE())+7))</f>
        <v>-</v>
      </c>
      <c r="E26" s="330">
        <f t="shared" ref="E26:E89" si="5">E22+1</f>
        <v>2</v>
      </c>
      <c r="F26" s="330" t="str">
        <f t="shared" si="0"/>
        <v>Bonne Anse</v>
      </c>
      <c r="G26" s="330" t="str">
        <f>IF($M26="-","-",VLOOKUP(F$3,Res_ini!$A$20:$AF115,HLOOKUP($F26,Res_ini!$H$29:$AF$30,2,FALSE())+7))</f>
        <v>-</v>
      </c>
      <c r="H26" s="348" t="str">
        <f>IF($M26="-","-",VLOOKUP(G$3,Res_ini!$A$20:$AF115,HLOOKUP($F26,Res_ini!$H$29:$AF$30,2,FALSE())+7))</f>
        <v>-</v>
      </c>
      <c r="I26" s="348" t="str">
        <f>IF($M26="-","-",VLOOKUP(H$3,Res_ini!$A$20:$AF115,HLOOKUP($F26,Res_ini!$H$29:$AF$30,2,FALSE())+7))</f>
        <v>-</v>
      </c>
      <c r="J26" s="330" t="str">
        <f>IF($M26="-","-",VLOOKUP(I$3,Res_ini!$A$20:$AF115,HLOOKUP($F26,Res_ini!$H$29:$AF$30,2,FALSE())+7))</f>
        <v>-</v>
      </c>
      <c r="K26" s="330" t="str">
        <f>IF($M26="-","-",VLOOKUP(J$3,Res_ini!$A$20:$AF115,HLOOKUP($F26,Res_ini!$H$29:$AF$30,2,FALSE())+7))</f>
        <v>-</v>
      </c>
      <c r="L26" s="330" t="str">
        <f>IF($M26="-","-",VLOOKUP(K$3,Res_ini!$A$20:$AF115,HLOOKUP($F26,Res_ini!$H$29:$AF$30,2,FALSE())+7))</f>
        <v>-</v>
      </c>
      <c r="M26" s="330" t="str">
        <f>IF(ISERROR(HLOOKUP($F26,Res_ini!$H$29:$AF$30,2,FALSE())),"-",VLOOKUP(L$3,Res_ini!$A$20:$AF115,HLOOKUP($F26,Res_ini!$H$29:$AF$30,2,FALSE())+7))</f>
        <v>-</v>
      </c>
      <c r="N26" s="330" t="str">
        <f>IF($M26="-","-",VLOOKUP(M$3,Res_ini!$A$20:$AF115,HLOOKUP($F26,Res_ini!$H$29:$AF$30,2,FALSE())+7))</f>
        <v>-</v>
      </c>
      <c r="O26" s="349" t="str">
        <f>IF($M26="-","-",VLOOKUP(N$3,Res_ini!$A$20:$AF115,HLOOKUP($F26,Res_ini!$H$29:$AF$30,2,FALSE())+7))</f>
        <v>-</v>
      </c>
      <c r="P26" s="328" t="str">
        <f>IF($M26="-","-",VLOOKUP(O$3,Res_ini!$A$20:$AF115,HLOOKUP($F26,Res_ini!$H$29:$AF$30,2,FALSE())+7))</f>
        <v>-</v>
      </c>
      <c r="Q26" s="328" t="str">
        <f>IF($M26="-","-",VLOOKUP(P$3,Res_ini!$A$20:$AF115,HLOOKUP($F26,Res_ini!$H$29:$AF$30,2,FALSE())+7))</f>
        <v>-</v>
      </c>
      <c r="R26" s="328" t="str">
        <f>IF($M26="-","-",VLOOKUP(Q$3,Res_ini!$A$20:$AF115,HLOOKUP($F26,Res_ini!$H$29:$AF$30,2,FALSE())+7))</f>
        <v>-</v>
      </c>
      <c r="S26" s="328" t="str">
        <f>IF($M26="-","-",VLOOKUP(R$3,Res_ini!$A$20:$AF115,HLOOKUP($F26,Res_ini!$H$29:$AF$30,2,FALSE())+7))</f>
        <v>-</v>
      </c>
      <c r="T26" s="328" t="str">
        <f>IF($M26="-","-",VLOOKUP(S$3,Res_ini!$A$20:$AF115,HLOOKUP($F26,Res_ini!$H$29:$AF$30,2,FALSE())+7))</f>
        <v>-</v>
      </c>
      <c r="U26" s="328" t="str">
        <f>IF($M26="-","-",VLOOKUP(T$3,Res_ini!$A$20:$AF115,HLOOKUP($F26,Res_ini!$H$29:$AF$30,2,FALSE())+7))</f>
        <v>-</v>
      </c>
      <c r="V26" s="328" t="str">
        <f>IF($M26="-","-",VLOOKUP(U$3,Res_ini!$A$20:$AF115,HLOOKUP($F26,Res_ini!$H$29:$AF$30,2,FALSE())+7))</f>
        <v>-</v>
      </c>
      <c r="W26" s="328" t="str">
        <f>IF($M26="-","-",VLOOKUP(V$3,Res_ini!$A$20:$AF115,HLOOKUP($F26,Res_ini!$H$29:$AF$30,2,FALSE())+7))</f>
        <v>-</v>
      </c>
      <c r="X26" s="328" t="str">
        <f>IF($M26="-","-",VLOOKUP(W$3,Res_ini!$A$20:$AF115,HLOOKUP($F26,Res_ini!$H$29:$AF$30,2,FALSE())+7))</f>
        <v>-</v>
      </c>
      <c r="Y26" s="328" t="str">
        <f>IF($M26="-","-",VLOOKUP(X$3,Res_ini!$A$20:$AF115,HLOOKUP($F26,Res_ini!$H$29:$AF$30,2,FALSE())+7))</f>
        <v>-</v>
      </c>
      <c r="Z26" s="328" t="str">
        <f>IF($M26="-","-",VLOOKUP(Y$3,Res_ini!$A$20:$AF115,HLOOKUP($F26,Res_ini!$H$29:$AF$30,2,FALSE())+7))</f>
        <v>-</v>
      </c>
      <c r="AA26" s="329" t="str">
        <f>IF($M26="-","-",VLOOKUP(Z$3,Res_ini!$A$20:$AF115,HLOOKUP($F26,Res_ini!$H$29:$AF$30,2,FALSE())+7))</f>
        <v>-</v>
      </c>
      <c r="AB26" s="330" t="str">
        <f>IF($M26="-","-",VLOOKUP(AA$3,Res_ini!$A$20:$AF115,HLOOKUP($F26,Res_ini!$H$29:$AF$30,2,FALSE())+7))</f>
        <v>-</v>
      </c>
      <c r="AC26" s="350"/>
      <c r="AD26" s="351"/>
      <c r="AE26" s="351"/>
      <c r="AF26" s="351"/>
      <c r="AG26" s="352"/>
      <c r="AH26" s="213" t="str">
        <f t="shared" ref="AH26:AH89" si="6">IF($M26="-","-",O26+P26+Q26+R26)</f>
        <v>-</v>
      </c>
      <c r="AI26" s="353" t="str">
        <f t="shared" ref="AI26:AI89" si="7">IF($M26="-","-",O26*2.5/100)</f>
        <v>-</v>
      </c>
      <c r="AJ26" s="354" t="str">
        <f t="shared" ref="AJ26:AJ89" si="8">IF($M26="-","-",P26*2.5/100)</f>
        <v>-</v>
      </c>
      <c r="AK26" s="354" t="str">
        <f t="shared" ref="AK26:AK89" si="9">IF($M26="-","-",Q26*2.5/100)</f>
        <v>-</v>
      </c>
      <c r="AL26" s="354" t="str">
        <f t="shared" ref="AL26:AL89" si="10">IF($M26="-","-",R26*2.5/100)</f>
        <v>-</v>
      </c>
      <c r="AM26" s="354" t="str">
        <f t="shared" ref="AM26:AM89" si="11">IF($M26="-","-",S26*2.5/100)</f>
        <v>-</v>
      </c>
      <c r="AN26" s="354" t="str">
        <f t="shared" ref="AN26:AN89" si="12">IF($M26="-","-",T26*2.5/100)</f>
        <v>-</v>
      </c>
      <c r="AO26" s="354" t="str">
        <f t="shared" ref="AO26:AO89" si="13">IF($M26="-","-",U26*2.5/100)</f>
        <v>-</v>
      </c>
      <c r="AP26" s="354" t="str">
        <f t="shared" ref="AP26:AP89" si="14">IF($M26="-","-",V26*2.5/100)</f>
        <v>-</v>
      </c>
      <c r="AQ26" s="354" t="str">
        <f t="shared" ref="AQ26:AQ89" si="15">IF($M26="-","-",W26*2.5/100)</f>
        <v>-</v>
      </c>
      <c r="AR26" s="354" t="str">
        <f t="shared" ref="AR26:AR89" si="16">IF($M26="-","-",X26*2.5/100)</f>
        <v>-</v>
      </c>
      <c r="AS26" s="354" t="str">
        <f t="shared" ref="AS26:AS89" si="17">IF($M26="-","-",Y26*2.5/100)</f>
        <v>-</v>
      </c>
      <c r="AT26" s="354" t="str">
        <f t="shared" ref="AT26:AT89" si="18">IF($M26="-","-",Z26*2.5/100)</f>
        <v>-</v>
      </c>
      <c r="AU26" s="354" t="str">
        <f t="shared" ref="AU26:AU89" si="19">IF($M26="-","-",AA26*2.5/100)</f>
        <v>-</v>
      </c>
      <c r="AV26" s="354" t="str">
        <f t="shared" ref="AV26:AV89" si="20">IF($M26="-","-",AH26*2.5/100)</f>
        <v>-</v>
      </c>
      <c r="AW26" s="355" t="str">
        <f t="shared" ref="AW26:AW89" si="21">IF($M26="-","-",ASIN(AI26))</f>
        <v>-</v>
      </c>
      <c r="AX26" s="355" t="str">
        <f t="shared" ref="AX26:AX89" si="22">IF($M26="-","-",ASIN(AJ26))</f>
        <v>-</v>
      </c>
      <c r="AY26" s="355" t="str">
        <f t="shared" ref="AY26:AY89" si="23">IF($M26="-","-",ASIN(AK26))</f>
        <v>-</v>
      </c>
      <c r="AZ26" s="355" t="str">
        <f t="shared" ref="AZ26:AZ89" si="24">IF($M26="-","-",ASIN(AL26))</f>
        <v>-</v>
      </c>
      <c r="BA26" s="355" t="str">
        <f t="shared" ref="BA26:BA89" si="25">IF($M26="-","-",ASIN(AM26))</f>
        <v>-</v>
      </c>
      <c r="BB26" s="354" t="str">
        <f t="shared" ref="BB26:BB89" si="26">IF($M26="-","-",ASIN(AN26))</f>
        <v>-</v>
      </c>
      <c r="BC26" s="354" t="str">
        <f t="shared" ref="BC26:BC89" si="27">IF($M26="-","-",ASIN(AO26))</f>
        <v>-</v>
      </c>
      <c r="BD26" s="355" t="str">
        <f t="shared" ref="BD26:BD89" si="28">IF($M26="-","-",ASIN(AP26))</f>
        <v>-</v>
      </c>
      <c r="BE26" s="355" t="str">
        <f t="shared" ref="BE26:BE89" si="29">IF($M26="-","-",ASIN(AQ26))</f>
        <v>-</v>
      </c>
      <c r="BF26" s="355" t="str">
        <f t="shared" ref="BF26:BF89" si="30">IF($M26="-","-",ASIN(AR26))</f>
        <v>-</v>
      </c>
      <c r="BG26" s="355" t="str">
        <f t="shared" ref="BG26:BG89" si="31">IF($M26="-","-",ASIN(AS26))</f>
        <v>-</v>
      </c>
      <c r="BH26" s="354" t="str">
        <f t="shared" ref="BH26:BH89" si="32">IF($M26="-","-",ASIN(AT26))</f>
        <v>-</v>
      </c>
      <c r="BI26" s="355" t="str">
        <f t="shared" ref="BI26:BI89" si="33">IF($M26="-","-",ASIN(AU26))</f>
        <v>-</v>
      </c>
      <c r="BJ26" s="356" t="str">
        <f t="shared" ref="BJ26:BJ89" si="34">IF($M26="-","-",ASIN(AV26))</f>
        <v>-</v>
      </c>
    </row>
    <row r="27" spans="1:67" ht="17" hidden="1" customHeight="1">
      <c r="A27" s="330" t="str">
        <f t="shared" si="3"/>
        <v>2018_007</v>
      </c>
      <c r="B27" s="330" t="s">
        <v>658</v>
      </c>
      <c r="C27" s="330" t="str">
        <f t="shared" si="4"/>
        <v>---_-</v>
      </c>
      <c r="D27" s="330" t="str">
        <f>IF($M27="-","-",VLOOKUP(C$4,Res_ini!$A$20:$AF116,HLOOKUP($F27,Res_ini!$H$29:$AF$30,2,FALSE())+7))</f>
        <v>-</v>
      </c>
      <c r="E27" s="330">
        <f t="shared" si="5"/>
        <v>2</v>
      </c>
      <c r="F27" s="330" t="str">
        <f t="shared" si="0"/>
        <v>Bonne Anse</v>
      </c>
      <c r="G27" s="330" t="str">
        <f>IF($M27="-","-",VLOOKUP(F$4,Res_ini!$A$20:$AF116,HLOOKUP($F27,Res_ini!$H$29:$AF$30,2,FALSE())+7))</f>
        <v>-</v>
      </c>
      <c r="H27" s="348" t="str">
        <f>IF($M27="-","-",VLOOKUP(G$4,Res_ini!$A$20:$AF116,HLOOKUP($F27,Res_ini!$H$29:$AF$30,2,FALSE())+7))</f>
        <v>-</v>
      </c>
      <c r="I27" s="348" t="str">
        <f>IF($M27="-","-",VLOOKUP(H$4,Res_ini!$A$20:$AF116,HLOOKUP($F27,Res_ini!$H$29:$AF$30,2,FALSE())+7))</f>
        <v>-</v>
      </c>
      <c r="J27" s="330" t="str">
        <f>IF($M27="-","-",VLOOKUP(I$4,Res_ini!$A$20:$AF116,HLOOKUP($F27,Res_ini!$H$29:$AF$30,2,FALSE())+7))</f>
        <v>-</v>
      </c>
      <c r="K27" s="330" t="str">
        <f>IF($M27="-","-",VLOOKUP(J$4,Res_ini!$A$20:$AF116,HLOOKUP($F27,Res_ini!$H$29:$AF$30,2,FALSE())+7))</f>
        <v>-</v>
      </c>
      <c r="L27" s="330" t="str">
        <f>IF($M27="-","-",VLOOKUP(K$4,Res_ini!$A$20:$AF116,HLOOKUP($F27,Res_ini!$H$29:$AF$30,2,FALSE())+7))</f>
        <v>-</v>
      </c>
      <c r="M27" s="330" t="str">
        <f>IF(ISERROR(HLOOKUP($F27,Res_ini!$H$29:$AF$30,2,FALSE())),"-",VLOOKUP(L$4,Res_ini!$A$20:$AF116,HLOOKUP($F27,Res_ini!$H$29:$AF$30,2,FALSE())+7))</f>
        <v>-</v>
      </c>
      <c r="N27" s="330" t="str">
        <f>IF($M27="-","-",VLOOKUP(M$4,Res_ini!$A$20:$AF116,HLOOKUP($F27,Res_ini!$H$29:$AF$30,2,FALSE())+7))</f>
        <v>-</v>
      </c>
      <c r="O27" s="349" t="str">
        <f>IF($M27="-","-",VLOOKUP(N$4,Res_ini!$A$20:$AF116,HLOOKUP($F27,Res_ini!$H$29:$AF$30,2,FALSE())+7))</f>
        <v>-</v>
      </c>
      <c r="P27" s="328" t="str">
        <f>IF($M27="-","-",VLOOKUP(O$4,Res_ini!$A$20:$AF116,HLOOKUP($F27,Res_ini!$H$29:$AF$30,2,FALSE())+7))</f>
        <v>-</v>
      </c>
      <c r="Q27" s="328" t="str">
        <f>IF($M27="-","-",VLOOKUP(P$4,Res_ini!$A$20:$AF116,HLOOKUP($F27,Res_ini!$H$29:$AF$30,2,FALSE())+7))</f>
        <v>-</v>
      </c>
      <c r="R27" s="328" t="str">
        <f>IF($M27="-","-",VLOOKUP(Q$4,Res_ini!$A$20:$AF116,HLOOKUP($F27,Res_ini!$H$29:$AF$30,2,FALSE())+7))</f>
        <v>-</v>
      </c>
      <c r="S27" s="328" t="str">
        <f>IF($M27="-","-",VLOOKUP(R$4,Res_ini!$A$20:$AF116,HLOOKUP($F27,Res_ini!$H$29:$AF$30,2,FALSE())+7))</f>
        <v>-</v>
      </c>
      <c r="T27" s="328" t="str">
        <f>IF($M27="-","-",VLOOKUP(S$4,Res_ini!$A$20:$AF116,HLOOKUP($F27,Res_ini!$H$29:$AF$30,2,FALSE())+7))</f>
        <v>-</v>
      </c>
      <c r="U27" s="328" t="str">
        <f>IF($M27="-","-",VLOOKUP(T$4,Res_ini!$A$20:$AF116,HLOOKUP($F27,Res_ini!$H$29:$AF$30,2,FALSE())+7))</f>
        <v>-</v>
      </c>
      <c r="V27" s="328" t="str">
        <f>IF($M27="-","-",VLOOKUP(U$4,Res_ini!$A$20:$AF116,HLOOKUP($F27,Res_ini!$H$29:$AF$30,2,FALSE())+7))</f>
        <v>-</v>
      </c>
      <c r="W27" s="328" t="str">
        <f>IF($M27="-","-",VLOOKUP(V$4,Res_ini!$A$20:$AF116,HLOOKUP($F27,Res_ini!$H$29:$AF$30,2,FALSE())+7))</f>
        <v>-</v>
      </c>
      <c r="X27" s="328" t="str">
        <f>IF($M27="-","-",VLOOKUP(W$4,Res_ini!$A$20:$AF116,HLOOKUP($F27,Res_ini!$H$29:$AF$30,2,FALSE())+7))</f>
        <v>-</v>
      </c>
      <c r="Y27" s="328" t="str">
        <f>IF($M27="-","-",VLOOKUP(X$4,Res_ini!$A$20:$AF116,HLOOKUP($F27,Res_ini!$H$29:$AF$30,2,FALSE())+7))</f>
        <v>-</v>
      </c>
      <c r="Z27" s="328" t="str">
        <f>IF($M27="-","-",VLOOKUP(Y$4,Res_ini!$A$20:$AF116,HLOOKUP($F27,Res_ini!$H$29:$AF$30,2,FALSE())+7))</f>
        <v>-</v>
      </c>
      <c r="AA27" s="329" t="str">
        <f>IF($M27="-","-",VLOOKUP(Z$4,Res_ini!$A$20:$AF116,HLOOKUP($F27,Res_ini!$H$29:$AF$30,2,FALSE())+7))</f>
        <v>-</v>
      </c>
      <c r="AB27" s="330" t="str">
        <f>IF($M27="-","-",VLOOKUP(AA$4,Res_ini!$A$20:$AF116,HLOOKUP($F27,Res_ini!$H$29:$AF$30,2,FALSE())+7))</f>
        <v>-</v>
      </c>
      <c r="AC27" s="350"/>
      <c r="AD27" s="351"/>
      <c r="AE27" s="351"/>
      <c r="AF27" s="351"/>
      <c r="AG27" s="352"/>
      <c r="AH27" s="213" t="str">
        <f t="shared" si="6"/>
        <v>-</v>
      </c>
      <c r="AI27" s="353" t="str">
        <f t="shared" si="7"/>
        <v>-</v>
      </c>
      <c r="AJ27" s="354" t="str">
        <f t="shared" si="8"/>
        <v>-</v>
      </c>
      <c r="AK27" s="354" t="str">
        <f t="shared" si="9"/>
        <v>-</v>
      </c>
      <c r="AL27" s="354" t="str">
        <f t="shared" si="10"/>
        <v>-</v>
      </c>
      <c r="AM27" s="354" t="str">
        <f t="shared" si="11"/>
        <v>-</v>
      </c>
      <c r="AN27" s="354" t="str">
        <f t="shared" si="12"/>
        <v>-</v>
      </c>
      <c r="AO27" s="354" t="str">
        <f t="shared" si="13"/>
        <v>-</v>
      </c>
      <c r="AP27" s="354" t="str">
        <f t="shared" si="14"/>
        <v>-</v>
      </c>
      <c r="AQ27" s="354" t="str">
        <f t="shared" si="15"/>
        <v>-</v>
      </c>
      <c r="AR27" s="354" t="str">
        <f t="shared" si="16"/>
        <v>-</v>
      </c>
      <c r="AS27" s="354" t="str">
        <f t="shared" si="17"/>
        <v>-</v>
      </c>
      <c r="AT27" s="354" t="str">
        <f t="shared" si="18"/>
        <v>-</v>
      </c>
      <c r="AU27" s="354" t="str">
        <f t="shared" si="19"/>
        <v>-</v>
      </c>
      <c r="AV27" s="354" t="str">
        <f t="shared" si="20"/>
        <v>-</v>
      </c>
      <c r="AW27" s="355" t="str">
        <f t="shared" si="21"/>
        <v>-</v>
      </c>
      <c r="AX27" s="355" t="str">
        <f t="shared" si="22"/>
        <v>-</v>
      </c>
      <c r="AY27" s="355" t="str">
        <f t="shared" si="23"/>
        <v>-</v>
      </c>
      <c r="AZ27" s="355" t="str">
        <f t="shared" si="24"/>
        <v>-</v>
      </c>
      <c r="BA27" s="355" t="str">
        <f t="shared" si="25"/>
        <v>-</v>
      </c>
      <c r="BB27" s="354" t="str">
        <f t="shared" si="26"/>
        <v>-</v>
      </c>
      <c r="BC27" s="354" t="str">
        <f t="shared" si="27"/>
        <v>-</v>
      </c>
      <c r="BD27" s="355" t="str">
        <f t="shared" si="28"/>
        <v>-</v>
      </c>
      <c r="BE27" s="355" t="str">
        <f t="shared" si="29"/>
        <v>-</v>
      </c>
      <c r="BF27" s="355" t="str">
        <f t="shared" si="30"/>
        <v>-</v>
      </c>
      <c r="BG27" s="355" t="str">
        <f t="shared" si="31"/>
        <v>-</v>
      </c>
      <c r="BH27" s="354" t="str">
        <f t="shared" si="32"/>
        <v>-</v>
      </c>
      <c r="BI27" s="355" t="str">
        <f t="shared" si="33"/>
        <v>-</v>
      </c>
      <c r="BJ27" s="356" t="str">
        <f t="shared" si="34"/>
        <v>-</v>
      </c>
    </row>
    <row r="28" spans="1:67" ht="17" hidden="1" customHeight="1">
      <c r="A28" s="333" t="str">
        <f t="shared" si="3"/>
        <v>2018_008</v>
      </c>
      <c r="B28" s="333" t="s">
        <v>658</v>
      </c>
      <c r="C28" s="333" t="str">
        <f t="shared" si="4"/>
        <v>---_-</v>
      </c>
      <c r="D28" s="333" t="str">
        <f>IF($M28="-","-",VLOOKUP(C$5,Res_ini!$A$20:$AF117,HLOOKUP($F28,Res_ini!$H$29:$AF$30,2,FALSE())+7))</f>
        <v>-</v>
      </c>
      <c r="E28" s="333">
        <f t="shared" si="5"/>
        <v>2</v>
      </c>
      <c r="F28" s="333" t="str">
        <f t="shared" si="0"/>
        <v>Bonne Anse</v>
      </c>
      <c r="G28" s="333" t="str">
        <f>IF($M28="-","-",VLOOKUP(F$5,Res_ini!$A$20:$AF117,HLOOKUP($F28,Res_ini!$H$29:$AF$30,2,FALSE())+7))</f>
        <v>-</v>
      </c>
      <c r="H28" s="357" t="str">
        <f>IF($M28="-","-",VLOOKUP(G$5,Res_ini!$A$20:$AF117,HLOOKUP($F28,Res_ini!$H$29:$AF$30,2,FALSE())+7))</f>
        <v>-</v>
      </c>
      <c r="I28" s="357" t="str">
        <f>IF($M28="-","-",VLOOKUP(H$5,Res_ini!$A$20:$AF117,HLOOKUP($F28,Res_ini!$H$29:$AF$30,2,FALSE())+7))</f>
        <v>-</v>
      </c>
      <c r="J28" s="333" t="str">
        <f>IF($M28="-","-",VLOOKUP(I$5,Res_ini!$A$20:$AF117,HLOOKUP($F28,Res_ini!$H$29:$AF$30,2,FALSE())+7))</f>
        <v>-</v>
      </c>
      <c r="K28" s="333" t="str">
        <f>IF($M28="-","-",VLOOKUP(J$5,Res_ini!$A$20:$AF117,HLOOKUP($F28,Res_ini!$H$29:$AF$30,2,FALSE())+7))</f>
        <v>-</v>
      </c>
      <c r="L28" s="333" t="str">
        <f>IF($M28="-","-",VLOOKUP(K$5,Res_ini!$A$20:$AF117,HLOOKUP($F28,Res_ini!$H$29:$AF$30,2,FALSE())+7))</f>
        <v>-</v>
      </c>
      <c r="M28" s="333" t="str">
        <f>IF(ISERROR(HLOOKUP($F28,Res_ini!$H$29:$AF$30,2,FALSE())),"-",VLOOKUP(L$5,Res_ini!$A$20:$AF117,HLOOKUP($F28,Res_ini!$H$29:$AF$30,2,FALSE())+7))</f>
        <v>-</v>
      </c>
      <c r="N28" s="333" t="str">
        <f>IF($M28="-","-",VLOOKUP(M$5,Res_ini!$A$20:$AF117,HLOOKUP($F28,Res_ini!$H$29:$AF$30,2,FALSE())+7))</f>
        <v>-</v>
      </c>
      <c r="O28" s="358" t="str">
        <f>IF($M28="-","-",VLOOKUP(N$5,Res_ini!$A$20:$AF117,HLOOKUP($F28,Res_ini!$H$29:$AF$30,2,FALSE())+7))</f>
        <v>-</v>
      </c>
      <c r="P28" s="331" t="str">
        <f>IF($M28="-","-",VLOOKUP(O$5,Res_ini!$A$20:$AF117,HLOOKUP($F28,Res_ini!$H$29:$AF$30,2,FALSE())+7))</f>
        <v>-</v>
      </c>
      <c r="Q28" s="331" t="str">
        <f>IF($M28="-","-",VLOOKUP(P$5,Res_ini!$A$20:$AF117,HLOOKUP($F28,Res_ini!$H$29:$AF$30,2,FALSE())+7))</f>
        <v>-</v>
      </c>
      <c r="R28" s="331" t="str">
        <f>IF($M28="-","-",VLOOKUP(Q$5,Res_ini!$A$20:$AF117,HLOOKUP($F28,Res_ini!$H$29:$AF$30,2,FALSE())+7))</f>
        <v>-</v>
      </c>
      <c r="S28" s="331" t="str">
        <f>IF($M28="-","-",VLOOKUP(R$5,Res_ini!$A$20:$AF117,HLOOKUP($F28,Res_ini!$H$29:$AF$30,2,FALSE())+7))</f>
        <v>-</v>
      </c>
      <c r="T28" s="331" t="str">
        <f>IF($M28="-","-",VLOOKUP(S$5,Res_ini!$A$20:$AF117,HLOOKUP($F28,Res_ini!$H$29:$AF$30,2,FALSE())+7))</f>
        <v>-</v>
      </c>
      <c r="U28" s="331" t="str">
        <f>IF($M28="-","-",VLOOKUP(T$5,Res_ini!$A$20:$AF117,HLOOKUP($F28,Res_ini!$H$29:$AF$30,2,FALSE())+7))</f>
        <v>-</v>
      </c>
      <c r="V28" s="331" t="str">
        <f>IF($M28="-","-",VLOOKUP(U$5,Res_ini!$A$20:$AF117,HLOOKUP($F28,Res_ini!$H$29:$AF$30,2,FALSE())+7))</f>
        <v>-</v>
      </c>
      <c r="W28" s="331" t="str">
        <f>IF($M28="-","-",VLOOKUP(V$5,Res_ini!$A$20:$AF117,HLOOKUP($F28,Res_ini!$H$29:$AF$30,2,FALSE())+7))</f>
        <v>-</v>
      </c>
      <c r="X28" s="331" t="str">
        <f>IF($M28="-","-",VLOOKUP(W$5,Res_ini!$A$20:$AF117,HLOOKUP($F28,Res_ini!$H$29:$AF$30,2,FALSE())+7))</f>
        <v>-</v>
      </c>
      <c r="Y28" s="331" t="str">
        <f>IF($M28="-","-",VLOOKUP(X$5,Res_ini!$A$20:$AF117,HLOOKUP($F28,Res_ini!$H$29:$AF$30,2,FALSE())+7))</f>
        <v>-</v>
      </c>
      <c r="Z28" s="331" t="str">
        <f>IF($M28="-","-",VLOOKUP(Y$5,Res_ini!$A$20:$AF117,HLOOKUP($F28,Res_ini!$H$29:$AF$30,2,FALSE())+7))</f>
        <v>-</v>
      </c>
      <c r="AA28" s="332" t="str">
        <f>IF($M28="-","-",VLOOKUP(Z$5,Res_ini!$A$20:$AF117,HLOOKUP($F28,Res_ini!$H$29:$AF$30,2,FALSE())+7))</f>
        <v>-</v>
      </c>
      <c r="AB28" s="333" t="str">
        <f>IF($M28="-","-",VLOOKUP(AA$5,Res_ini!$A$20:$AF117,HLOOKUP($F28,Res_ini!$H$29:$AF$30,2,FALSE())+7))</f>
        <v>-</v>
      </c>
      <c r="AC28" s="359"/>
      <c r="AD28" s="360"/>
      <c r="AE28" s="360"/>
      <c r="AF28" s="360"/>
      <c r="AG28" s="361"/>
      <c r="AH28" s="362" t="str">
        <f t="shared" si="6"/>
        <v>-</v>
      </c>
      <c r="AI28" s="363" t="str">
        <f t="shared" si="7"/>
        <v>-</v>
      </c>
      <c r="AJ28" s="364" t="str">
        <f t="shared" si="8"/>
        <v>-</v>
      </c>
      <c r="AK28" s="364" t="str">
        <f t="shared" si="9"/>
        <v>-</v>
      </c>
      <c r="AL28" s="364" t="str">
        <f t="shared" si="10"/>
        <v>-</v>
      </c>
      <c r="AM28" s="364" t="str">
        <f t="shared" si="11"/>
        <v>-</v>
      </c>
      <c r="AN28" s="364" t="str">
        <f t="shared" si="12"/>
        <v>-</v>
      </c>
      <c r="AO28" s="364" t="str">
        <f t="shared" si="13"/>
        <v>-</v>
      </c>
      <c r="AP28" s="364" t="str">
        <f t="shared" si="14"/>
        <v>-</v>
      </c>
      <c r="AQ28" s="364" t="str">
        <f t="shared" si="15"/>
        <v>-</v>
      </c>
      <c r="AR28" s="364" t="str">
        <f t="shared" si="16"/>
        <v>-</v>
      </c>
      <c r="AS28" s="364" t="str">
        <f t="shared" si="17"/>
        <v>-</v>
      </c>
      <c r="AT28" s="364" t="str">
        <f t="shared" si="18"/>
        <v>-</v>
      </c>
      <c r="AU28" s="364" t="str">
        <f t="shared" si="19"/>
        <v>-</v>
      </c>
      <c r="AV28" s="364" t="str">
        <f t="shared" si="20"/>
        <v>-</v>
      </c>
      <c r="AW28" s="365" t="str">
        <f t="shared" si="21"/>
        <v>-</v>
      </c>
      <c r="AX28" s="365" t="str">
        <f t="shared" si="22"/>
        <v>-</v>
      </c>
      <c r="AY28" s="365" t="str">
        <f t="shared" si="23"/>
        <v>-</v>
      </c>
      <c r="AZ28" s="365" t="str">
        <f t="shared" si="24"/>
        <v>-</v>
      </c>
      <c r="BA28" s="365" t="str">
        <f t="shared" si="25"/>
        <v>-</v>
      </c>
      <c r="BB28" s="364" t="str">
        <f t="shared" si="26"/>
        <v>-</v>
      </c>
      <c r="BC28" s="364" t="str">
        <f t="shared" si="27"/>
        <v>-</v>
      </c>
      <c r="BD28" s="365" t="str">
        <f t="shared" si="28"/>
        <v>-</v>
      </c>
      <c r="BE28" s="365" t="str">
        <f t="shared" si="29"/>
        <v>-</v>
      </c>
      <c r="BF28" s="365" t="str">
        <f t="shared" si="30"/>
        <v>-</v>
      </c>
      <c r="BG28" s="365" t="str">
        <f t="shared" si="31"/>
        <v>-</v>
      </c>
      <c r="BH28" s="364" t="str">
        <f t="shared" si="32"/>
        <v>-</v>
      </c>
      <c r="BI28" s="365" t="str">
        <f t="shared" si="33"/>
        <v>-</v>
      </c>
      <c r="BJ28" s="366" t="str">
        <f t="shared" si="34"/>
        <v>-</v>
      </c>
    </row>
    <row r="29" spans="1:67" ht="17" hidden="1" customHeight="1">
      <c r="A29" s="327" t="str">
        <f t="shared" si="3"/>
        <v>2018_009</v>
      </c>
      <c r="B29" s="327" t="s">
        <v>658</v>
      </c>
      <c r="C29" s="327" t="str">
        <f t="shared" si="4"/>
        <v>---_-</v>
      </c>
      <c r="D29" s="327" t="str">
        <f>IF($M29="-","-",VLOOKUP(C$2,Res_ini!$A$20:$AF118,HLOOKUP($F29,Res_ini!$H$29:$AF$30,2,FALSE())+7))</f>
        <v>-</v>
      </c>
      <c r="E29" s="327">
        <f t="shared" si="5"/>
        <v>3</v>
      </c>
      <c r="F29" s="327" t="str">
        <f t="shared" si="0"/>
        <v>Akaia</v>
      </c>
      <c r="G29" s="327" t="str">
        <f>IF($M29="-","-",VLOOKUP(F$2,Res_ini!$A$20:$AF118,HLOOKUP($F29,Res_ini!$H$29:$AF$30,2,FALSE())+7))</f>
        <v>-</v>
      </c>
      <c r="H29" s="338" t="str">
        <f>IF($M29="-","-",VLOOKUP(G$2,Res_ini!$A$20:$AF118,HLOOKUP($F29,Res_ini!$H$29:$AF$30,2,FALSE())+7))</f>
        <v>-</v>
      </c>
      <c r="I29" s="338" t="str">
        <f>IF($M29="-","-",VLOOKUP(H$2,Res_ini!$A$20:$AF118,HLOOKUP($F29,Res_ini!$H$29:$AF$30,2,FALSE())+7))</f>
        <v>-</v>
      </c>
      <c r="J29" s="333" t="str">
        <f>IF($M29="-","-",VLOOKUP(I$5,Res_ini!$A$20:$AF118,HLOOKUP($F29,Res_ini!$H$29:$AF$30,2,FALSE())+7))</f>
        <v>-</v>
      </c>
      <c r="K29" s="327" t="str">
        <f>IF($M29="-","-",VLOOKUP(J$2,Res_ini!$A$20:$AF118,HLOOKUP($F29,Res_ini!$H$29:$AF$30,2,FALSE())+7))</f>
        <v>-</v>
      </c>
      <c r="L29" s="327" t="str">
        <f>IF($M29="-","-",VLOOKUP(K$2,Res_ini!$A$20:$AF118,HLOOKUP($F29,Res_ini!$H$29:$AF$30,2,FALSE())+7))</f>
        <v>-</v>
      </c>
      <c r="M29" s="327" t="str">
        <f>IF(ISERROR(HLOOKUP($F29,Res_ini!$H$29:$AF$30,2,FALSE())),"-",VLOOKUP(L$2,Res_ini!$A$20:$AF118,HLOOKUP($F29,Res_ini!$H$29:$AF$30,2,FALSE())+7))</f>
        <v>-</v>
      </c>
      <c r="N29" s="327" t="str">
        <f>IF($M29="-","-",VLOOKUP(M$2,Res_ini!$A$20:$AF118,HLOOKUP($F29,Res_ini!$H$29:$AF$30,2,FALSE())+7))</f>
        <v>-</v>
      </c>
      <c r="O29" s="339" t="str">
        <f>IF($M29="-","-",VLOOKUP(N$2,Res_ini!$A$20:$AF118,HLOOKUP($F29,Res_ini!$H$29:$AF$30,2,FALSE())+7))</f>
        <v>-</v>
      </c>
      <c r="P29" s="325" t="str">
        <f>IF($M29="-","-",VLOOKUP(O$2,Res_ini!$A$20:$AF118,HLOOKUP($F29,Res_ini!$H$29:$AF$30,2,FALSE())+7))</f>
        <v>-</v>
      </c>
      <c r="Q29" s="325" t="str">
        <f>IF($M29="-","-",VLOOKUP(P$2,Res_ini!$A$20:$AF118,HLOOKUP($F29,Res_ini!$H$29:$AF$30,2,FALSE())+7))</f>
        <v>-</v>
      </c>
      <c r="R29" s="325" t="str">
        <f>IF($M29="-","-",VLOOKUP(Q$2,Res_ini!$A$20:$AF118,HLOOKUP($F29,Res_ini!$H$29:$AF$30,2,FALSE())+7))</f>
        <v>-</v>
      </c>
      <c r="S29" s="325" t="str">
        <f>IF($M29="-","-",VLOOKUP(R$2,Res_ini!$A$20:$AF118,HLOOKUP($F29,Res_ini!$H$29:$AF$30,2,FALSE())+7))</f>
        <v>-</v>
      </c>
      <c r="T29" s="325" t="str">
        <f>IF($M29="-","-",VLOOKUP(S$2,Res_ini!$A$20:$AF118,HLOOKUP($F29,Res_ini!$H$29:$AF$30,2,FALSE())+7))</f>
        <v>-</v>
      </c>
      <c r="U29" s="325" t="str">
        <f>IF($M29="-","-",VLOOKUP(T$2,Res_ini!$A$20:$AF118,HLOOKUP($F29,Res_ini!$H$29:$AF$30,2,FALSE())+7))</f>
        <v>-</v>
      </c>
      <c r="V29" s="325" t="str">
        <f>IF($M29="-","-",VLOOKUP(U$2,Res_ini!$A$20:$AF118,HLOOKUP($F29,Res_ini!$H$29:$AF$30,2,FALSE())+7))</f>
        <v>-</v>
      </c>
      <c r="W29" s="325" t="str">
        <f>IF($M29="-","-",VLOOKUP(V$2,Res_ini!$A$20:$AF118,HLOOKUP($F29,Res_ini!$H$29:$AF$30,2,FALSE())+7))</f>
        <v>-</v>
      </c>
      <c r="X29" s="325" t="str">
        <f>IF($M29="-","-",VLOOKUP(W$2,Res_ini!$A$20:$AF118,HLOOKUP($F29,Res_ini!$H$29:$AF$30,2,FALSE())+7))</f>
        <v>-</v>
      </c>
      <c r="Y29" s="325" t="str">
        <f>IF($M29="-","-",VLOOKUP(X$2,Res_ini!$A$20:$AF118,HLOOKUP($F29,Res_ini!$H$29:$AF$30,2,FALSE())+7))</f>
        <v>-</v>
      </c>
      <c r="Z29" s="325" t="str">
        <f>IF($M29="-","-",VLOOKUP(Y$2,Res_ini!$A$20:$AF118,HLOOKUP($F29,Res_ini!$H$29:$AF$30,2,FALSE())+7))</f>
        <v>-</v>
      </c>
      <c r="AA29" s="326" t="str">
        <f>IF($M29="-","-",VLOOKUP(Z$2,Res_ini!$A$20:$AF118,HLOOKUP($F29,Res_ini!$H$29:$AF$30,2,FALSE())+7))</f>
        <v>-</v>
      </c>
      <c r="AB29" s="327" t="str">
        <f>IF($M29="-","-",VLOOKUP(AA$2,Res_ini!$A$20:$AF118,HLOOKUP($F29,Res_ini!$H$29:$AF$30,2,FALSE())+7))</f>
        <v>-</v>
      </c>
      <c r="AC29" s="340"/>
      <c r="AD29" s="341"/>
      <c r="AE29" s="341"/>
      <c r="AF29" s="341"/>
      <c r="AG29" s="342"/>
      <c r="AH29" s="343" t="str">
        <f t="shared" si="6"/>
        <v>-</v>
      </c>
      <c r="AI29" s="344" t="str">
        <f t="shared" si="7"/>
        <v>-</v>
      </c>
      <c r="AJ29" s="345" t="str">
        <f t="shared" si="8"/>
        <v>-</v>
      </c>
      <c r="AK29" s="345" t="str">
        <f t="shared" si="9"/>
        <v>-</v>
      </c>
      <c r="AL29" s="345" t="str">
        <f t="shared" si="10"/>
        <v>-</v>
      </c>
      <c r="AM29" s="345" t="str">
        <f t="shared" si="11"/>
        <v>-</v>
      </c>
      <c r="AN29" s="345" t="str">
        <f t="shared" si="12"/>
        <v>-</v>
      </c>
      <c r="AO29" s="345" t="str">
        <f t="shared" si="13"/>
        <v>-</v>
      </c>
      <c r="AP29" s="345" t="str">
        <f t="shared" si="14"/>
        <v>-</v>
      </c>
      <c r="AQ29" s="345" t="str">
        <f t="shared" si="15"/>
        <v>-</v>
      </c>
      <c r="AR29" s="345" t="str">
        <f t="shared" si="16"/>
        <v>-</v>
      </c>
      <c r="AS29" s="345" t="str">
        <f t="shared" si="17"/>
        <v>-</v>
      </c>
      <c r="AT29" s="345" t="str">
        <f t="shared" si="18"/>
        <v>-</v>
      </c>
      <c r="AU29" s="345" t="str">
        <f t="shared" si="19"/>
        <v>-</v>
      </c>
      <c r="AV29" s="345" t="str">
        <f t="shared" si="20"/>
        <v>-</v>
      </c>
      <c r="AW29" s="346" t="str">
        <f t="shared" si="21"/>
        <v>-</v>
      </c>
      <c r="AX29" s="346" t="str">
        <f t="shared" si="22"/>
        <v>-</v>
      </c>
      <c r="AY29" s="346" t="str">
        <f t="shared" si="23"/>
        <v>-</v>
      </c>
      <c r="AZ29" s="346" t="str">
        <f t="shared" si="24"/>
        <v>-</v>
      </c>
      <c r="BA29" s="346" t="str">
        <f t="shared" si="25"/>
        <v>-</v>
      </c>
      <c r="BB29" s="345" t="str">
        <f t="shared" si="26"/>
        <v>-</v>
      </c>
      <c r="BC29" s="345" t="str">
        <f t="shared" si="27"/>
        <v>-</v>
      </c>
      <c r="BD29" s="346" t="str">
        <f t="shared" si="28"/>
        <v>-</v>
      </c>
      <c r="BE29" s="346" t="str">
        <f t="shared" si="29"/>
        <v>-</v>
      </c>
      <c r="BF29" s="346" t="str">
        <f t="shared" si="30"/>
        <v>-</v>
      </c>
      <c r="BG29" s="346" t="str">
        <f t="shared" si="31"/>
        <v>-</v>
      </c>
      <c r="BH29" s="345" t="str">
        <f t="shared" si="32"/>
        <v>-</v>
      </c>
      <c r="BI29" s="346" t="str">
        <f t="shared" si="33"/>
        <v>-</v>
      </c>
      <c r="BJ29" s="347" t="str">
        <f t="shared" si="34"/>
        <v>-</v>
      </c>
    </row>
    <row r="30" spans="1:67" ht="17" hidden="1" customHeight="1">
      <c r="A30" s="330" t="str">
        <f t="shared" si="3"/>
        <v>2018_010</v>
      </c>
      <c r="B30" s="330" t="s">
        <v>658</v>
      </c>
      <c r="C30" s="330" t="str">
        <f t="shared" si="4"/>
        <v>---_-</v>
      </c>
      <c r="D30" s="330" t="str">
        <f>IF($M30="-","-",VLOOKUP(C$3,Res_ini!$A$20:$AF119,HLOOKUP($F30,Res_ini!$H$29:$AF$30,2,FALSE())+7))</f>
        <v>-</v>
      </c>
      <c r="E30" s="330">
        <f t="shared" si="5"/>
        <v>3</v>
      </c>
      <c r="F30" s="330" t="str">
        <f t="shared" si="0"/>
        <v>Akaia</v>
      </c>
      <c r="G30" s="330" t="str">
        <f>IF($M30="-","-",VLOOKUP(F$3,Res_ini!$A$20:$AF119,HLOOKUP($F30,Res_ini!$H$29:$AF$30,2,FALSE())+7))</f>
        <v>-</v>
      </c>
      <c r="H30" s="348" t="str">
        <f>IF($M30="-","-",VLOOKUP(G$3,Res_ini!$A$20:$AF119,HLOOKUP($F30,Res_ini!$H$29:$AF$30,2,FALSE())+7))</f>
        <v>-</v>
      </c>
      <c r="I30" s="348" t="str">
        <f>IF($M30="-","-",VLOOKUP(H$3,Res_ini!$A$20:$AF119,HLOOKUP($F30,Res_ini!$H$29:$AF$30,2,FALSE())+7))</f>
        <v>-</v>
      </c>
      <c r="J30" s="333" t="str">
        <f>IF($M30="-","-",VLOOKUP(I$5,Res_ini!$A$20:$AF119,HLOOKUP($F30,Res_ini!$H$29:$AF$30,2,FALSE())+7))</f>
        <v>-</v>
      </c>
      <c r="K30" s="330" t="str">
        <f>IF($M30="-","-",VLOOKUP(J$3,Res_ini!$A$20:$AF119,HLOOKUP($F30,Res_ini!$H$29:$AF$30,2,FALSE())+7))</f>
        <v>-</v>
      </c>
      <c r="L30" s="330" t="str">
        <f>IF($M30="-","-",VLOOKUP(K$3,Res_ini!$A$20:$AF119,HLOOKUP($F30,Res_ini!$H$29:$AF$30,2,FALSE())+7))</f>
        <v>-</v>
      </c>
      <c r="M30" s="330" t="str">
        <f>IF(ISERROR(HLOOKUP($F30,Res_ini!$H$29:$AF$30,2,FALSE())),"-",VLOOKUP(L$3,Res_ini!$A$20:$AF119,HLOOKUP($F30,Res_ini!$H$29:$AF$30,2,FALSE())+7))</f>
        <v>-</v>
      </c>
      <c r="N30" s="330" t="str">
        <f>IF($M30="-","-",VLOOKUP(M$3,Res_ini!$A$20:$AF119,HLOOKUP($F30,Res_ini!$H$29:$AF$30,2,FALSE())+7))</f>
        <v>-</v>
      </c>
      <c r="O30" s="349" t="str">
        <f>IF($M30="-","-",VLOOKUP(N$3,Res_ini!$A$20:$AF119,HLOOKUP($F30,Res_ini!$H$29:$AF$30,2,FALSE())+7))</f>
        <v>-</v>
      </c>
      <c r="P30" s="328" t="str">
        <f>IF($M30="-","-",VLOOKUP(O$3,Res_ini!$A$20:$AF119,HLOOKUP($F30,Res_ini!$H$29:$AF$30,2,FALSE())+7))</f>
        <v>-</v>
      </c>
      <c r="Q30" s="328" t="str">
        <f>IF($M30="-","-",VLOOKUP(P$3,Res_ini!$A$20:$AF119,HLOOKUP($F30,Res_ini!$H$29:$AF$30,2,FALSE())+7))</f>
        <v>-</v>
      </c>
      <c r="R30" s="328" t="str">
        <f>IF($M30="-","-",VLOOKUP(Q$3,Res_ini!$A$20:$AF119,HLOOKUP($F30,Res_ini!$H$29:$AF$30,2,FALSE())+7))</f>
        <v>-</v>
      </c>
      <c r="S30" s="328" t="str">
        <f>IF($M30="-","-",VLOOKUP(R$3,Res_ini!$A$20:$AF119,HLOOKUP($F30,Res_ini!$H$29:$AF$30,2,FALSE())+7))</f>
        <v>-</v>
      </c>
      <c r="T30" s="328" t="str">
        <f>IF($M30="-","-",VLOOKUP(S$3,Res_ini!$A$20:$AF119,HLOOKUP($F30,Res_ini!$H$29:$AF$30,2,FALSE())+7))</f>
        <v>-</v>
      </c>
      <c r="U30" s="328" t="str">
        <f>IF($M30="-","-",VLOOKUP(T$3,Res_ini!$A$20:$AF119,HLOOKUP($F30,Res_ini!$H$29:$AF$30,2,FALSE())+7))</f>
        <v>-</v>
      </c>
      <c r="V30" s="328" t="str">
        <f>IF($M30="-","-",VLOOKUP(U$3,Res_ini!$A$20:$AF119,HLOOKUP($F30,Res_ini!$H$29:$AF$30,2,FALSE())+7))</f>
        <v>-</v>
      </c>
      <c r="W30" s="328" t="str">
        <f>IF($M30="-","-",VLOOKUP(V$3,Res_ini!$A$20:$AF119,HLOOKUP($F30,Res_ini!$H$29:$AF$30,2,FALSE())+7))</f>
        <v>-</v>
      </c>
      <c r="X30" s="328" t="str">
        <f>IF($M30="-","-",VLOOKUP(W$3,Res_ini!$A$20:$AF119,HLOOKUP($F30,Res_ini!$H$29:$AF$30,2,FALSE())+7))</f>
        <v>-</v>
      </c>
      <c r="Y30" s="328" t="str">
        <f>IF($M30="-","-",VLOOKUP(X$3,Res_ini!$A$20:$AF119,HLOOKUP($F30,Res_ini!$H$29:$AF$30,2,FALSE())+7))</f>
        <v>-</v>
      </c>
      <c r="Z30" s="328" t="str">
        <f>IF($M30="-","-",VLOOKUP(Y$3,Res_ini!$A$20:$AF119,HLOOKUP($F30,Res_ini!$H$29:$AF$30,2,FALSE())+7))</f>
        <v>-</v>
      </c>
      <c r="AA30" s="329" t="str">
        <f>IF($M30="-","-",VLOOKUP(Z$3,Res_ini!$A$20:$AF119,HLOOKUP($F30,Res_ini!$H$29:$AF$30,2,FALSE())+7))</f>
        <v>-</v>
      </c>
      <c r="AB30" s="330" t="str">
        <f>IF($M30="-","-",VLOOKUP(AA$3,Res_ini!$A$20:$AF119,HLOOKUP($F30,Res_ini!$H$29:$AF$30,2,FALSE())+7))</f>
        <v>-</v>
      </c>
      <c r="AC30" s="350"/>
      <c r="AD30" s="351"/>
      <c r="AE30" s="351"/>
      <c r="AF30" s="351"/>
      <c r="AG30" s="352"/>
      <c r="AH30" s="213" t="str">
        <f t="shared" si="6"/>
        <v>-</v>
      </c>
      <c r="AI30" s="353" t="str">
        <f t="shared" si="7"/>
        <v>-</v>
      </c>
      <c r="AJ30" s="354" t="str">
        <f t="shared" si="8"/>
        <v>-</v>
      </c>
      <c r="AK30" s="354" t="str">
        <f t="shared" si="9"/>
        <v>-</v>
      </c>
      <c r="AL30" s="354" t="str">
        <f t="shared" si="10"/>
        <v>-</v>
      </c>
      <c r="AM30" s="354" t="str">
        <f t="shared" si="11"/>
        <v>-</v>
      </c>
      <c r="AN30" s="354" t="str">
        <f t="shared" si="12"/>
        <v>-</v>
      </c>
      <c r="AO30" s="354" t="str">
        <f t="shared" si="13"/>
        <v>-</v>
      </c>
      <c r="AP30" s="354" t="str">
        <f t="shared" si="14"/>
        <v>-</v>
      </c>
      <c r="AQ30" s="354" t="str">
        <f t="shared" si="15"/>
        <v>-</v>
      </c>
      <c r="AR30" s="354" t="str">
        <f t="shared" si="16"/>
        <v>-</v>
      </c>
      <c r="AS30" s="354" t="str">
        <f t="shared" si="17"/>
        <v>-</v>
      </c>
      <c r="AT30" s="354" t="str">
        <f t="shared" si="18"/>
        <v>-</v>
      </c>
      <c r="AU30" s="354" t="str">
        <f t="shared" si="19"/>
        <v>-</v>
      </c>
      <c r="AV30" s="354" t="str">
        <f t="shared" si="20"/>
        <v>-</v>
      </c>
      <c r="AW30" s="355" t="str">
        <f t="shared" si="21"/>
        <v>-</v>
      </c>
      <c r="AX30" s="355" t="str">
        <f t="shared" si="22"/>
        <v>-</v>
      </c>
      <c r="AY30" s="355" t="str">
        <f t="shared" si="23"/>
        <v>-</v>
      </c>
      <c r="AZ30" s="355" t="str">
        <f t="shared" si="24"/>
        <v>-</v>
      </c>
      <c r="BA30" s="355" t="str">
        <f t="shared" si="25"/>
        <v>-</v>
      </c>
      <c r="BB30" s="354" t="str">
        <f t="shared" si="26"/>
        <v>-</v>
      </c>
      <c r="BC30" s="354" t="str">
        <f t="shared" si="27"/>
        <v>-</v>
      </c>
      <c r="BD30" s="355" t="str">
        <f t="shared" si="28"/>
        <v>-</v>
      </c>
      <c r="BE30" s="355" t="str">
        <f t="shared" si="29"/>
        <v>-</v>
      </c>
      <c r="BF30" s="355" t="str">
        <f t="shared" si="30"/>
        <v>-</v>
      </c>
      <c r="BG30" s="355" t="str">
        <f t="shared" si="31"/>
        <v>-</v>
      </c>
      <c r="BH30" s="354" t="str">
        <f t="shared" si="32"/>
        <v>-</v>
      </c>
      <c r="BI30" s="355" t="str">
        <f t="shared" si="33"/>
        <v>-</v>
      </c>
      <c r="BJ30" s="356" t="str">
        <f t="shared" si="34"/>
        <v>-</v>
      </c>
    </row>
    <row r="31" spans="1:67" ht="17" hidden="1" customHeight="1">
      <c r="A31" s="330" t="str">
        <f t="shared" si="3"/>
        <v>2018_011</v>
      </c>
      <c r="B31" s="330" t="s">
        <v>658</v>
      </c>
      <c r="C31" s="330" t="str">
        <f t="shared" si="4"/>
        <v>---_-</v>
      </c>
      <c r="D31" s="330" t="str">
        <f>IF($M31="-","-",VLOOKUP(C$4,Res_ini!$A$20:$AF120,HLOOKUP($F31,Res_ini!$H$29:$AF$30,2,FALSE())+7))</f>
        <v>-</v>
      </c>
      <c r="E31" s="330">
        <f t="shared" si="5"/>
        <v>3</v>
      </c>
      <c r="F31" s="330" t="str">
        <f t="shared" si="0"/>
        <v>Akaia</v>
      </c>
      <c r="G31" s="330" t="str">
        <f>IF($M31="-","-",VLOOKUP(F$4,Res_ini!$A$20:$AF120,HLOOKUP($F31,Res_ini!$H$29:$AF$30,2,FALSE())+7))</f>
        <v>-</v>
      </c>
      <c r="H31" s="348" t="str">
        <f>IF($M31="-","-",VLOOKUP(G$4,Res_ini!$A$20:$AF120,HLOOKUP($F31,Res_ini!$H$29:$AF$30,2,FALSE())+7))</f>
        <v>-</v>
      </c>
      <c r="I31" s="348" t="str">
        <f>IF($M31="-","-",VLOOKUP(H$4,Res_ini!$A$20:$AF120,HLOOKUP($F31,Res_ini!$H$29:$AF$30,2,FALSE())+7))</f>
        <v>-</v>
      </c>
      <c r="J31" s="333" t="str">
        <f>IF($M31="-","-",VLOOKUP(I$5,Res_ini!$A$20:$AF120,HLOOKUP($F31,Res_ini!$H$29:$AF$30,2,FALSE())+7))</f>
        <v>-</v>
      </c>
      <c r="K31" s="330" t="str">
        <f>IF($M31="-","-",VLOOKUP(J$4,Res_ini!$A$20:$AF120,HLOOKUP($F31,Res_ini!$H$29:$AF$30,2,FALSE())+7))</f>
        <v>-</v>
      </c>
      <c r="L31" s="330" t="str">
        <f>IF($M31="-","-",VLOOKUP(K$4,Res_ini!$A$20:$AF120,HLOOKUP($F31,Res_ini!$H$29:$AF$30,2,FALSE())+7))</f>
        <v>-</v>
      </c>
      <c r="M31" s="330" t="str">
        <f>IF(ISERROR(HLOOKUP($F31,Res_ini!$H$29:$AF$30,2,FALSE())),"-",VLOOKUP(L$4,Res_ini!$A$20:$AF120,HLOOKUP($F31,Res_ini!$H$29:$AF$30,2,FALSE())+7))</f>
        <v>-</v>
      </c>
      <c r="N31" s="330" t="str">
        <f>IF($M31="-","-",VLOOKUP(M$4,Res_ini!$A$20:$AF120,HLOOKUP($F31,Res_ini!$H$29:$AF$30,2,FALSE())+7))</f>
        <v>-</v>
      </c>
      <c r="O31" s="349" t="str">
        <f>IF($M31="-","-",VLOOKUP(N$4,Res_ini!$A$20:$AF120,HLOOKUP($F31,Res_ini!$H$29:$AF$30,2,FALSE())+7))</f>
        <v>-</v>
      </c>
      <c r="P31" s="328" t="str">
        <f>IF($M31="-","-",VLOOKUP(O$4,Res_ini!$A$20:$AF120,HLOOKUP($F31,Res_ini!$H$29:$AF$30,2,FALSE())+7))</f>
        <v>-</v>
      </c>
      <c r="Q31" s="328" t="str">
        <f>IF($M31="-","-",VLOOKUP(P$4,Res_ini!$A$20:$AF120,HLOOKUP($F31,Res_ini!$H$29:$AF$30,2,FALSE())+7))</f>
        <v>-</v>
      </c>
      <c r="R31" s="328" t="str">
        <f>IF($M31="-","-",VLOOKUP(Q$4,Res_ini!$A$20:$AF120,HLOOKUP($F31,Res_ini!$H$29:$AF$30,2,FALSE())+7))</f>
        <v>-</v>
      </c>
      <c r="S31" s="328" t="str">
        <f>IF($M31="-","-",VLOOKUP(R$4,Res_ini!$A$20:$AF120,HLOOKUP($F31,Res_ini!$H$29:$AF$30,2,FALSE())+7))</f>
        <v>-</v>
      </c>
      <c r="T31" s="328" t="str">
        <f>IF($M31="-","-",VLOOKUP(S$4,Res_ini!$A$20:$AF120,HLOOKUP($F31,Res_ini!$H$29:$AF$30,2,FALSE())+7))</f>
        <v>-</v>
      </c>
      <c r="U31" s="328" t="str">
        <f>IF($M31="-","-",VLOOKUP(T$4,Res_ini!$A$20:$AF120,HLOOKUP($F31,Res_ini!$H$29:$AF$30,2,FALSE())+7))</f>
        <v>-</v>
      </c>
      <c r="V31" s="328" t="str">
        <f>IF($M31="-","-",VLOOKUP(U$4,Res_ini!$A$20:$AF120,HLOOKUP($F31,Res_ini!$H$29:$AF$30,2,FALSE())+7))</f>
        <v>-</v>
      </c>
      <c r="W31" s="328" t="str">
        <f>IF($M31="-","-",VLOOKUP(V$4,Res_ini!$A$20:$AF120,HLOOKUP($F31,Res_ini!$H$29:$AF$30,2,FALSE())+7))</f>
        <v>-</v>
      </c>
      <c r="X31" s="328" t="str">
        <f>IF($M31="-","-",VLOOKUP(W$4,Res_ini!$A$20:$AF120,HLOOKUP($F31,Res_ini!$H$29:$AF$30,2,FALSE())+7))</f>
        <v>-</v>
      </c>
      <c r="Y31" s="328" t="str">
        <f>IF($M31="-","-",VLOOKUP(X$4,Res_ini!$A$20:$AF120,HLOOKUP($F31,Res_ini!$H$29:$AF$30,2,FALSE())+7))</f>
        <v>-</v>
      </c>
      <c r="Z31" s="328" t="str">
        <f>IF($M31="-","-",VLOOKUP(Y$4,Res_ini!$A$20:$AF120,HLOOKUP($F31,Res_ini!$H$29:$AF$30,2,FALSE())+7))</f>
        <v>-</v>
      </c>
      <c r="AA31" s="329" t="str">
        <f>IF($M31="-","-",VLOOKUP(Z$4,Res_ini!$A$20:$AF120,HLOOKUP($F31,Res_ini!$H$29:$AF$30,2,FALSE())+7))</f>
        <v>-</v>
      </c>
      <c r="AB31" s="330" t="str">
        <f>IF($M31="-","-",VLOOKUP(AA$4,Res_ini!$A$20:$AF120,HLOOKUP($F31,Res_ini!$H$29:$AF$30,2,FALSE())+7))</f>
        <v>-</v>
      </c>
      <c r="AC31" s="350"/>
      <c r="AD31" s="351"/>
      <c r="AE31" s="351"/>
      <c r="AF31" s="351"/>
      <c r="AG31" s="352"/>
      <c r="AH31" s="213" t="str">
        <f t="shared" si="6"/>
        <v>-</v>
      </c>
      <c r="AI31" s="353" t="str">
        <f t="shared" si="7"/>
        <v>-</v>
      </c>
      <c r="AJ31" s="354" t="str">
        <f t="shared" si="8"/>
        <v>-</v>
      </c>
      <c r="AK31" s="354" t="str">
        <f t="shared" si="9"/>
        <v>-</v>
      </c>
      <c r="AL31" s="354" t="str">
        <f t="shared" si="10"/>
        <v>-</v>
      </c>
      <c r="AM31" s="354" t="str">
        <f t="shared" si="11"/>
        <v>-</v>
      </c>
      <c r="AN31" s="354" t="str">
        <f t="shared" si="12"/>
        <v>-</v>
      </c>
      <c r="AO31" s="354" t="str">
        <f t="shared" si="13"/>
        <v>-</v>
      </c>
      <c r="AP31" s="354" t="str">
        <f t="shared" si="14"/>
        <v>-</v>
      </c>
      <c r="AQ31" s="354" t="str">
        <f t="shared" si="15"/>
        <v>-</v>
      </c>
      <c r="AR31" s="354" t="str">
        <f t="shared" si="16"/>
        <v>-</v>
      </c>
      <c r="AS31" s="354" t="str">
        <f t="shared" si="17"/>
        <v>-</v>
      </c>
      <c r="AT31" s="354" t="str">
        <f t="shared" si="18"/>
        <v>-</v>
      </c>
      <c r="AU31" s="354" t="str">
        <f t="shared" si="19"/>
        <v>-</v>
      </c>
      <c r="AV31" s="354" t="str">
        <f t="shared" si="20"/>
        <v>-</v>
      </c>
      <c r="AW31" s="355" t="str">
        <f t="shared" si="21"/>
        <v>-</v>
      </c>
      <c r="AX31" s="355" t="str">
        <f t="shared" si="22"/>
        <v>-</v>
      </c>
      <c r="AY31" s="355" t="str">
        <f t="shared" si="23"/>
        <v>-</v>
      </c>
      <c r="AZ31" s="355" t="str">
        <f t="shared" si="24"/>
        <v>-</v>
      </c>
      <c r="BA31" s="355" t="str">
        <f t="shared" si="25"/>
        <v>-</v>
      </c>
      <c r="BB31" s="354" t="str">
        <f t="shared" si="26"/>
        <v>-</v>
      </c>
      <c r="BC31" s="354" t="str">
        <f t="shared" si="27"/>
        <v>-</v>
      </c>
      <c r="BD31" s="355" t="str">
        <f t="shared" si="28"/>
        <v>-</v>
      </c>
      <c r="BE31" s="355" t="str">
        <f t="shared" si="29"/>
        <v>-</v>
      </c>
      <c r="BF31" s="355" t="str">
        <f t="shared" si="30"/>
        <v>-</v>
      </c>
      <c r="BG31" s="355" t="str">
        <f t="shared" si="31"/>
        <v>-</v>
      </c>
      <c r="BH31" s="354" t="str">
        <f t="shared" si="32"/>
        <v>-</v>
      </c>
      <c r="BI31" s="355" t="str">
        <f t="shared" si="33"/>
        <v>-</v>
      </c>
      <c r="BJ31" s="356" t="str">
        <f t="shared" si="34"/>
        <v>-</v>
      </c>
    </row>
    <row r="32" spans="1:67" ht="17" hidden="1" customHeight="1">
      <c r="A32" s="333" t="str">
        <f t="shared" si="3"/>
        <v>2018_012</v>
      </c>
      <c r="B32" s="333" t="s">
        <v>658</v>
      </c>
      <c r="C32" s="333" t="str">
        <f t="shared" si="4"/>
        <v>---_-</v>
      </c>
      <c r="D32" s="333" t="str">
        <f>IF($M32="-","-",VLOOKUP(C$5,Res_ini!$A$20:$AF121,HLOOKUP($F32,Res_ini!$H$29:$AF$30,2,FALSE())+7))</f>
        <v>-</v>
      </c>
      <c r="E32" s="333">
        <f t="shared" si="5"/>
        <v>3</v>
      </c>
      <c r="F32" s="333" t="str">
        <f t="shared" si="0"/>
        <v>Akaia</v>
      </c>
      <c r="G32" s="333" t="str">
        <f>IF($M32="-","-",VLOOKUP(F$5,Res_ini!$A$20:$AF121,HLOOKUP($F32,Res_ini!$H$29:$AF$30,2,FALSE())+7))</f>
        <v>-</v>
      </c>
      <c r="H32" s="357" t="str">
        <f>IF($M32="-","-",VLOOKUP(G$5,Res_ini!$A$20:$AF121,HLOOKUP($F32,Res_ini!$H$29:$AF$30,2,FALSE())+7))</f>
        <v>-</v>
      </c>
      <c r="I32" s="357" t="str">
        <f>IF($M32="-","-",VLOOKUP(H$5,Res_ini!$A$20:$AF121,HLOOKUP($F32,Res_ini!$H$29:$AF$30,2,FALSE())+7))</f>
        <v>-</v>
      </c>
      <c r="J32" s="333" t="str">
        <f>IF($M32="-","-",VLOOKUP(I$5,Res_ini!$A$20:$AF121,HLOOKUP($F32,Res_ini!$H$29:$AF$30,2,FALSE())+7))</f>
        <v>-</v>
      </c>
      <c r="K32" s="333" t="str">
        <f>IF($M32="-","-",VLOOKUP(J$5,Res_ini!$A$20:$AF121,HLOOKUP($F32,Res_ini!$H$29:$AF$30,2,FALSE())+7))</f>
        <v>-</v>
      </c>
      <c r="L32" s="333" t="str">
        <f>IF($M32="-","-",VLOOKUP(K$5,Res_ini!$A$20:$AF121,HLOOKUP($F32,Res_ini!$H$29:$AF$30,2,FALSE())+7))</f>
        <v>-</v>
      </c>
      <c r="M32" s="333" t="str">
        <f>IF(ISERROR(HLOOKUP($F32,Res_ini!$H$29:$AF$30,2,FALSE())),"-",VLOOKUP(L$5,Res_ini!$A$20:$AF121,HLOOKUP($F32,Res_ini!$H$29:$AF$30,2,FALSE())+7))</f>
        <v>-</v>
      </c>
      <c r="N32" s="333" t="str">
        <f>IF($M32="-","-",VLOOKUP(M$5,Res_ini!$A$20:$AF121,HLOOKUP($F32,Res_ini!$H$29:$AF$30,2,FALSE())+7))</f>
        <v>-</v>
      </c>
      <c r="O32" s="358" t="str">
        <f>IF($M32="-","-",VLOOKUP(N$5,Res_ini!$A$20:$AF121,HLOOKUP($F32,Res_ini!$H$29:$AF$30,2,FALSE())+7))</f>
        <v>-</v>
      </c>
      <c r="P32" s="331" t="str">
        <f>IF($M32="-","-",VLOOKUP(O$5,Res_ini!$A$20:$AF121,HLOOKUP($F32,Res_ini!$H$29:$AF$30,2,FALSE())+7))</f>
        <v>-</v>
      </c>
      <c r="Q32" s="331" t="str">
        <f>IF($M32="-","-",VLOOKUP(P$5,Res_ini!$A$20:$AF121,HLOOKUP($F32,Res_ini!$H$29:$AF$30,2,FALSE())+7))</f>
        <v>-</v>
      </c>
      <c r="R32" s="331" t="str">
        <f>IF($M32="-","-",VLOOKUP(Q$5,Res_ini!$A$20:$AF121,HLOOKUP($F32,Res_ini!$H$29:$AF$30,2,FALSE())+7))</f>
        <v>-</v>
      </c>
      <c r="S32" s="331" t="str">
        <f>IF($M32="-","-",VLOOKUP(R$5,Res_ini!$A$20:$AF121,HLOOKUP($F32,Res_ini!$H$29:$AF$30,2,FALSE())+7))</f>
        <v>-</v>
      </c>
      <c r="T32" s="331" t="str">
        <f>IF($M32="-","-",VLOOKUP(S$5,Res_ini!$A$20:$AF121,HLOOKUP($F32,Res_ini!$H$29:$AF$30,2,FALSE())+7))</f>
        <v>-</v>
      </c>
      <c r="U32" s="331" t="str">
        <f>IF($M32="-","-",VLOOKUP(T$5,Res_ini!$A$20:$AF121,HLOOKUP($F32,Res_ini!$H$29:$AF$30,2,FALSE())+7))</f>
        <v>-</v>
      </c>
      <c r="V32" s="331" t="str">
        <f>IF($M32="-","-",VLOOKUP(U$5,Res_ini!$A$20:$AF121,HLOOKUP($F32,Res_ini!$H$29:$AF$30,2,FALSE())+7))</f>
        <v>-</v>
      </c>
      <c r="W32" s="331" t="str">
        <f>IF($M32="-","-",VLOOKUP(V$5,Res_ini!$A$20:$AF121,HLOOKUP($F32,Res_ini!$H$29:$AF$30,2,FALSE())+7))</f>
        <v>-</v>
      </c>
      <c r="X32" s="331" t="str">
        <f>IF($M32="-","-",VLOOKUP(W$5,Res_ini!$A$20:$AF121,HLOOKUP($F32,Res_ini!$H$29:$AF$30,2,FALSE())+7))</f>
        <v>-</v>
      </c>
      <c r="Y32" s="331" t="str">
        <f>IF($M32="-","-",VLOOKUP(X$5,Res_ini!$A$20:$AF121,HLOOKUP($F32,Res_ini!$H$29:$AF$30,2,FALSE())+7))</f>
        <v>-</v>
      </c>
      <c r="Z32" s="331" t="str">
        <f>IF($M32="-","-",VLOOKUP(Y$5,Res_ini!$A$20:$AF121,HLOOKUP($F32,Res_ini!$H$29:$AF$30,2,FALSE())+7))</f>
        <v>-</v>
      </c>
      <c r="AA32" s="332" t="str">
        <f>IF($M32="-","-",VLOOKUP(Z$5,Res_ini!$A$20:$AF121,HLOOKUP($F32,Res_ini!$H$29:$AF$30,2,FALSE())+7))</f>
        <v>-</v>
      </c>
      <c r="AB32" s="333" t="str">
        <f>IF($M32="-","-",VLOOKUP(AA$5,Res_ini!$A$20:$AF121,HLOOKUP($F32,Res_ini!$H$29:$AF$30,2,FALSE())+7))</f>
        <v>-</v>
      </c>
      <c r="AC32" s="359"/>
      <c r="AD32" s="360"/>
      <c r="AE32" s="360"/>
      <c r="AF32" s="360"/>
      <c r="AG32" s="361"/>
      <c r="AH32" s="362" t="str">
        <f t="shared" si="6"/>
        <v>-</v>
      </c>
      <c r="AI32" s="363" t="str">
        <f t="shared" si="7"/>
        <v>-</v>
      </c>
      <c r="AJ32" s="364" t="str">
        <f t="shared" si="8"/>
        <v>-</v>
      </c>
      <c r="AK32" s="364" t="str">
        <f t="shared" si="9"/>
        <v>-</v>
      </c>
      <c r="AL32" s="364" t="str">
        <f t="shared" si="10"/>
        <v>-</v>
      </c>
      <c r="AM32" s="364" t="str">
        <f t="shared" si="11"/>
        <v>-</v>
      </c>
      <c r="AN32" s="364" t="str">
        <f t="shared" si="12"/>
        <v>-</v>
      </c>
      <c r="AO32" s="364" t="str">
        <f t="shared" si="13"/>
        <v>-</v>
      </c>
      <c r="AP32" s="364" t="str">
        <f t="shared" si="14"/>
        <v>-</v>
      </c>
      <c r="AQ32" s="364" t="str">
        <f t="shared" si="15"/>
        <v>-</v>
      </c>
      <c r="AR32" s="364" t="str">
        <f t="shared" si="16"/>
        <v>-</v>
      </c>
      <c r="AS32" s="364" t="str">
        <f t="shared" si="17"/>
        <v>-</v>
      </c>
      <c r="AT32" s="364" t="str">
        <f t="shared" si="18"/>
        <v>-</v>
      </c>
      <c r="AU32" s="364" t="str">
        <f t="shared" si="19"/>
        <v>-</v>
      </c>
      <c r="AV32" s="364" t="str">
        <f t="shared" si="20"/>
        <v>-</v>
      </c>
      <c r="AW32" s="365" t="str">
        <f t="shared" si="21"/>
        <v>-</v>
      </c>
      <c r="AX32" s="365" t="str">
        <f t="shared" si="22"/>
        <v>-</v>
      </c>
      <c r="AY32" s="365" t="str">
        <f t="shared" si="23"/>
        <v>-</v>
      </c>
      <c r="AZ32" s="365" t="str">
        <f t="shared" si="24"/>
        <v>-</v>
      </c>
      <c r="BA32" s="365" t="str">
        <f t="shared" si="25"/>
        <v>-</v>
      </c>
      <c r="BB32" s="364" t="str">
        <f t="shared" si="26"/>
        <v>-</v>
      </c>
      <c r="BC32" s="364" t="str">
        <f t="shared" si="27"/>
        <v>-</v>
      </c>
      <c r="BD32" s="365" t="str">
        <f t="shared" si="28"/>
        <v>-</v>
      </c>
      <c r="BE32" s="365" t="str">
        <f t="shared" si="29"/>
        <v>-</v>
      </c>
      <c r="BF32" s="365" t="str">
        <f t="shared" si="30"/>
        <v>-</v>
      </c>
      <c r="BG32" s="365" t="str">
        <f t="shared" si="31"/>
        <v>-</v>
      </c>
      <c r="BH32" s="364" t="str">
        <f t="shared" si="32"/>
        <v>-</v>
      </c>
      <c r="BI32" s="365" t="str">
        <f t="shared" si="33"/>
        <v>-</v>
      </c>
      <c r="BJ32" s="366" t="str">
        <f t="shared" si="34"/>
        <v>-</v>
      </c>
    </row>
    <row r="33" spans="1:62" ht="17" hidden="1" customHeight="1">
      <c r="A33" s="327" t="str">
        <f t="shared" si="3"/>
        <v>2018_013</v>
      </c>
      <c r="B33" s="327" t="s">
        <v>658</v>
      </c>
      <c r="C33" s="327" t="str">
        <f t="shared" si="4"/>
        <v>---_-</v>
      </c>
      <c r="D33" s="327" t="str">
        <f>IF($M33="-","-",VLOOKUP(C$2,Res_ini!$A$20:$AF122,HLOOKUP($F33,Res_ini!$H$29:$AF$30,2,FALSE())+7))</f>
        <v>-</v>
      </c>
      <c r="E33" s="327">
        <f t="shared" si="5"/>
        <v>4</v>
      </c>
      <c r="F33" s="327" t="str">
        <f t="shared" si="0"/>
        <v>Ile Verte</v>
      </c>
      <c r="G33" s="327" t="str">
        <f>IF($M33="-","-",VLOOKUP(F$2,Res_ini!$A$20:$AF122,HLOOKUP($F33,Res_ini!$H$29:$AF$30,2,FALSE())+7))</f>
        <v>-</v>
      </c>
      <c r="H33" s="338" t="str">
        <f>IF($M33="-","-",VLOOKUP(G$2,Res_ini!$A$20:$AF122,HLOOKUP($F33,Res_ini!$H$29:$AF$30,2,FALSE())+7))</f>
        <v>-</v>
      </c>
      <c r="I33" s="338" t="str">
        <f>IF($M33="-","-",VLOOKUP(H$2,Res_ini!$A$20:$AF122,HLOOKUP($F33,Res_ini!$H$29:$AF$30,2,FALSE())+7))</f>
        <v>-</v>
      </c>
      <c r="J33" s="333" t="str">
        <f>IF($M33="-","-",VLOOKUP(I$5,Res_ini!$A$20:$AF122,HLOOKUP($F33,Res_ini!$H$29:$AF$30,2,FALSE())+7))</f>
        <v>-</v>
      </c>
      <c r="K33" s="327" t="str">
        <f>IF($M33="-","-",VLOOKUP(J$2,Res_ini!$A$20:$AF122,HLOOKUP($F33,Res_ini!$H$29:$AF$30,2,FALSE())+7))</f>
        <v>-</v>
      </c>
      <c r="L33" s="327" t="str">
        <f>IF($M33="-","-",VLOOKUP(K$2,Res_ini!$A$20:$AF122,HLOOKUP($F33,Res_ini!$H$29:$AF$30,2,FALSE())+7))</f>
        <v>-</v>
      </c>
      <c r="M33" s="327" t="str">
        <f>IF(ISERROR(HLOOKUP($F33,Res_ini!$H$29:$AF$30,2,FALSE())),"-",VLOOKUP(L$2,Res_ini!$A$20:$AF122,HLOOKUP($F33,Res_ini!$H$29:$AF$30,2,FALSE())+7))</f>
        <v>-</v>
      </c>
      <c r="N33" s="327" t="str">
        <f>IF($M33="-","-",VLOOKUP(M$2,Res_ini!$A$20:$AF122,HLOOKUP($F33,Res_ini!$H$29:$AF$30,2,FALSE())+7))</f>
        <v>-</v>
      </c>
      <c r="O33" s="339" t="str">
        <f>IF($M33="-","-",VLOOKUP(N$2,Res_ini!$A$20:$AF122,HLOOKUP($F33,Res_ini!$H$29:$AF$30,2,FALSE())+7))</f>
        <v>-</v>
      </c>
      <c r="P33" s="325" t="str">
        <f>IF($M33="-","-",VLOOKUP(O$2,Res_ini!$A$20:$AF122,HLOOKUP($F33,Res_ini!$H$29:$AF$30,2,FALSE())+7))</f>
        <v>-</v>
      </c>
      <c r="Q33" s="325" t="str">
        <f>IF($M33="-","-",VLOOKUP(P$2,Res_ini!$A$20:$AF122,HLOOKUP($F33,Res_ini!$H$29:$AF$30,2,FALSE())+7))</f>
        <v>-</v>
      </c>
      <c r="R33" s="325" t="str">
        <f>IF($M33="-","-",VLOOKUP(Q$2,Res_ini!$A$20:$AF122,HLOOKUP($F33,Res_ini!$H$29:$AF$30,2,FALSE())+7))</f>
        <v>-</v>
      </c>
      <c r="S33" s="325" t="str">
        <f>IF($M33="-","-",VLOOKUP(R$2,Res_ini!$A$20:$AF122,HLOOKUP($F33,Res_ini!$H$29:$AF$30,2,FALSE())+7))</f>
        <v>-</v>
      </c>
      <c r="T33" s="325" t="str">
        <f>IF($M33="-","-",VLOOKUP(S$2,Res_ini!$A$20:$AF122,HLOOKUP($F33,Res_ini!$H$29:$AF$30,2,FALSE())+7))</f>
        <v>-</v>
      </c>
      <c r="U33" s="325" t="str">
        <f>IF($M33="-","-",VLOOKUP(T$2,Res_ini!$A$20:$AF122,HLOOKUP($F33,Res_ini!$H$29:$AF$30,2,FALSE())+7))</f>
        <v>-</v>
      </c>
      <c r="V33" s="325" t="str">
        <f>IF($M33="-","-",VLOOKUP(U$2,Res_ini!$A$20:$AF122,HLOOKUP($F33,Res_ini!$H$29:$AF$30,2,FALSE())+7))</f>
        <v>-</v>
      </c>
      <c r="W33" s="325" t="str">
        <f>IF($M33="-","-",VLOOKUP(V$2,Res_ini!$A$20:$AF122,HLOOKUP($F33,Res_ini!$H$29:$AF$30,2,FALSE())+7))</f>
        <v>-</v>
      </c>
      <c r="X33" s="325" t="str">
        <f>IF($M33="-","-",VLOOKUP(W$2,Res_ini!$A$20:$AF122,HLOOKUP($F33,Res_ini!$H$29:$AF$30,2,FALSE())+7))</f>
        <v>-</v>
      </c>
      <c r="Y33" s="325" t="str">
        <f>IF($M33="-","-",VLOOKUP(X$2,Res_ini!$A$20:$AF122,HLOOKUP($F33,Res_ini!$H$29:$AF$30,2,FALSE())+7))</f>
        <v>-</v>
      </c>
      <c r="Z33" s="325" t="str">
        <f>IF($M33="-","-",VLOOKUP(Y$2,Res_ini!$A$20:$AF122,HLOOKUP($F33,Res_ini!$H$29:$AF$30,2,FALSE())+7))</f>
        <v>-</v>
      </c>
      <c r="AA33" s="326" t="str">
        <f>IF($M33="-","-",VLOOKUP(Z$2,Res_ini!$A$20:$AF122,HLOOKUP($F33,Res_ini!$H$29:$AF$30,2,FALSE())+7))</f>
        <v>-</v>
      </c>
      <c r="AB33" s="327" t="str">
        <f>IF($M33="-","-",VLOOKUP(AA$2,Res_ini!$A$20:$AF122,HLOOKUP($F33,Res_ini!$H$29:$AF$30,2,FALSE())+7))</f>
        <v>-</v>
      </c>
      <c r="AC33" s="340"/>
      <c r="AD33" s="341"/>
      <c r="AE33" s="341"/>
      <c r="AF33" s="341"/>
      <c r="AG33" s="342"/>
      <c r="AH33" s="343" t="str">
        <f t="shared" si="6"/>
        <v>-</v>
      </c>
      <c r="AI33" s="344" t="str">
        <f t="shared" si="7"/>
        <v>-</v>
      </c>
      <c r="AJ33" s="345" t="str">
        <f t="shared" si="8"/>
        <v>-</v>
      </c>
      <c r="AK33" s="345" t="str">
        <f t="shared" si="9"/>
        <v>-</v>
      </c>
      <c r="AL33" s="345" t="str">
        <f t="shared" si="10"/>
        <v>-</v>
      </c>
      <c r="AM33" s="345" t="str">
        <f t="shared" si="11"/>
        <v>-</v>
      </c>
      <c r="AN33" s="345" t="str">
        <f t="shared" si="12"/>
        <v>-</v>
      </c>
      <c r="AO33" s="345" t="str">
        <f t="shared" si="13"/>
        <v>-</v>
      </c>
      <c r="AP33" s="345" t="str">
        <f t="shared" si="14"/>
        <v>-</v>
      </c>
      <c r="AQ33" s="345" t="str">
        <f t="shared" si="15"/>
        <v>-</v>
      </c>
      <c r="AR33" s="345" t="str">
        <f t="shared" si="16"/>
        <v>-</v>
      </c>
      <c r="AS33" s="345" t="str">
        <f t="shared" si="17"/>
        <v>-</v>
      </c>
      <c r="AT33" s="345" t="str">
        <f t="shared" si="18"/>
        <v>-</v>
      </c>
      <c r="AU33" s="345" t="str">
        <f t="shared" si="19"/>
        <v>-</v>
      </c>
      <c r="AV33" s="345" t="str">
        <f t="shared" si="20"/>
        <v>-</v>
      </c>
      <c r="AW33" s="346" t="str">
        <f t="shared" si="21"/>
        <v>-</v>
      </c>
      <c r="AX33" s="346" t="str">
        <f t="shared" si="22"/>
        <v>-</v>
      </c>
      <c r="AY33" s="346" t="str">
        <f t="shared" si="23"/>
        <v>-</v>
      </c>
      <c r="AZ33" s="346" t="str">
        <f t="shared" si="24"/>
        <v>-</v>
      </c>
      <c r="BA33" s="346" t="str">
        <f t="shared" si="25"/>
        <v>-</v>
      </c>
      <c r="BB33" s="345" t="str">
        <f t="shared" si="26"/>
        <v>-</v>
      </c>
      <c r="BC33" s="345" t="str">
        <f t="shared" si="27"/>
        <v>-</v>
      </c>
      <c r="BD33" s="346" t="str">
        <f t="shared" si="28"/>
        <v>-</v>
      </c>
      <c r="BE33" s="346" t="str">
        <f t="shared" si="29"/>
        <v>-</v>
      </c>
      <c r="BF33" s="346" t="str">
        <f t="shared" si="30"/>
        <v>-</v>
      </c>
      <c r="BG33" s="346" t="str">
        <f t="shared" si="31"/>
        <v>-</v>
      </c>
      <c r="BH33" s="345" t="str">
        <f t="shared" si="32"/>
        <v>-</v>
      </c>
      <c r="BI33" s="346" t="str">
        <f t="shared" si="33"/>
        <v>-</v>
      </c>
      <c r="BJ33" s="347" t="str">
        <f t="shared" si="34"/>
        <v>-</v>
      </c>
    </row>
    <row r="34" spans="1:62" ht="17" hidden="1" customHeight="1">
      <c r="A34" s="330" t="str">
        <f t="shared" si="3"/>
        <v>2018_014</v>
      </c>
      <c r="B34" s="330" t="s">
        <v>658</v>
      </c>
      <c r="C34" s="330" t="str">
        <f t="shared" si="4"/>
        <v>---_-</v>
      </c>
      <c r="D34" s="330" t="str">
        <f>IF($M34="-","-",VLOOKUP(C$3,Res_ini!$A$20:$AF123,HLOOKUP($F34,Res_ini!$H$29:$AF$30,2,FALSE())+7))</f>
        <v>-</v>
      </c>
      <c r="E34" s="330">
        <f t="shared" si="5"/>
        <v>4</v>
      </c>
      <c r="F34" s="330" t="str">
        <f t="shared" si="0"/>
        <v>Ile Verte</v>
      </c>
      <c r="G34" s="330" t="str">
        <f>IF($M34="-","-",VLOOKUP(F$3,Res_ini!$A$20:$AF123,HLOOKUP($F34,Res_ini!$H$29:$AF$30,2,FALSE())+7))</f>
        <v>-</v>
      </c>
      <c r="H34" s="348" t="str">
        <f>IF($M34="-","-",VLOOKUP(G$3,Res_ini!$A$20:$AF123,HLOOKUP($F34,Res_ini!$H$29:$AF$30,2,FALSE())+7))</f>
        <v>-</v>
      </c>
      <c r="I34" s="348" t="str">
        <f>IF($M34="-","-",VLOOKUP(H$3,Res_ini!$A$20:$AF123,HLOOKUP($F34,Res_ini!$H$29:$AF$30,2,FALSE())+7))</f>
        <v>-</v>
      </c>
      <c r="J34" s="333" t="str">
        <f>IF($M34="-","-",VLOOKUP(I$5,Res_ini!$A$20:$AF123,HLOOKUP($F34,Res_ini!$H$29:$AF$30,2,FALSE())+7))</f>
        <v>-</v>
      </c>
      <c r="K34" s="330" t="str">
        <f>IF($M34="-","-",VLOOKUP(J$3,Res_ini!$A$20:$AF123,HLOOKUP($F34,Res_ini!$H$29:$AF$30,2,FALSE())+7))</f>
        <v>-</v>
      </c>
      <c r="L34" s="330" t="str">
        <f>IF($M34="-","-",VLOOKUP(K$3,Res_ini!$A$20:$AF123,HLOOKUP($F34,Res_ini!$H$29:$AF$30,2,FALSE())+7))</f>
        <v>-</v>
      </c>
      <c r="M34" s="330" t="str">
        <f>IF(ISERROR(HLOOKUP($F34,Res_ini!$H$29:$AF$30,2,FALSE())),"-",VLOOKUP(L$3,Res_ini!$A$20:$AF123,HLOOKUP($F34,Res_ini!$H$29:$AF$30,2,FALSE())+7))</f>
        <v>-</v>
      </c>
      <c r="N34" s="330" t="str">
        <f>IF($M34="-","-",VLOOKUP(M$3,Res_ini!$A$20:$AF123,HLOOKUP($F34,Res_ini!$H$29:$AF$30,2,FALSE())+7))</f>
        <v>-</v>
      </c>
      <c r="O34" s="349" t="str">
        <f>IF($M34="-","-",VLOOKUP(N$3,Res_ini!$A$20:$AF123,HLOOKUP($F34,Res_ini!$H$29:$AF$30,2,FALSE())+7))</f>
        <v>-</v>
      </c>
      <c r="P34" s="328" t="str">
        <f>IF($M34="-","-",VLOOKUP(O$3,Res_ini!$A$20:$AF123,HLOOKUP($F34,Res_ini!$H$29:$AF$30,2,FALSE())+7))</f>
        <v>-</v>
      </c>
      <c r="Q34" s="328" t="str">
        <f>IF($M34="-","-",VLOOKUP(P$3,Res_ini!$A$20:$AF123,HLOOKUP($F34,Res_ini!$H$29:$AF$30,2,FALSE())+7))</f>
        <v>-</v>
      </c>
      <c r="R34" s="328" t="str">
        <f>IF($M34="-","-",VLOOKUP(Q$3,Res_ini!$A$20:$AF123,HLOOKUP($F34,Res_ini!$H$29:$AF$30,2,FALSE())+7))</f>
        <v>-</v>
      </c>
      <c r="S34" s="328" t="str">
        <f>IF($M34="-","-",VLOOKUP(R$3,Res_ini!$A$20:$AF123,HLOOKUP($F34,Res_ini!$H$29:$AF$30,2,FALSE())+7))</f>
        <v>-</v>
      </c>
      <c r="T34" s="328" t="str">
        <f>IF($M34="-","-",VLOOKUP(S$3,Res_ini!$A$20:$AF123,HLOOKUP($F34,Res_ini!$H$29:$AF$30,2,FALSE())+7))</f>
        <v>-</v>
      </c>
      <c r="U34" s="328" t="str">
        <f>IF($M34="-","-",VLOOKUP(T$3,Res_ini!$A$20:$AF123,HLOOKUP($F34,Res_ini!$H$29:$AF$30,2,FALSE())+7))</f>
        <v>-</v>
      </c>
      <c r="V34" s="328" t="str">
        <f>IF($M34="-","-",VLOOKUP(U$3,Res_ini!$A$20:$AF123,HLOOKUP($F34,Res_ini!$H$29:$AF$30,2,FALSE())+7))</f>
        <v>-</v>
      </c>
      <c r="W34" s="328" t="str">
        <f>IF($M34="-","-",VLOOKUP(V$3,Res_ini!$A$20:$AF123,HLOOKUP($F34,Res_ini!$H$29:$AF$30,2,FALSE())+7))</f>
        <v>-</v>
      </c>
      <c r="X34" s="328" t="str">
        <f>IF($M34="-","-",VLOOKUP(W$3,Res_ini!$A$20:$AF123,HLOOKUP($F34,Res_ini!$H$29:$AF$30,2,FALSE())+7))</f>
        <v>-</v>
      </c>
      <c r="Y34" s="328" t="str">
        <f>IF($M34="-","-",VLOOKUP(X$3,Res_ini!$A$20:$AF123,HLOOKUP($F34,Res_ini!$H$29:$AF$30,2,FALSE())+7))</f>
        <v>-</v>
      </c>
      <c r="Z34" s="328" t="str">
        <f>IF($M34="-","-",VLOOKUP(Y$3,Res_ini!$A$20:$AF123,HLOOKUP($F34,Res_ini!$H$29:$AF$30,2,FALSE())+7))</f>
        <v>-</v>
      </c>
      <c r="AA34" s="329" t="str">
        <f>IF($M34="-","-",VLOOKUP(Z$3,Res_ini!$A$20:$AF123,HLOOKUP($F34,Res_ini!$H$29:$AF$30,2,FALSE())+7))</f>
        <v>-</v>
      </c>
      <c r="AB34" s="330" t="str">
        <f>IF($M34="-","-",VLOOKUP(AA$3,Res_ini!$A$20:$AF123,HLOOKUP($F34,Res_ini!$H$29:$AF$30,2,FALSE())+7))</f>
        <v>-</v>
      </c>
      <c r="AC34" s="350"/>
      <c r="AD34" s="351"/>
      <c r="AE34" s="351"/>
      <c r="AF34" s="351"/>
      <c r="AG34" s="352"/>
      <c r="AH34" s="213" t="str">
        <f t="shared" si="6"/>
        <v>-</v>
      </c>
      <c r="AI34" s="353" t="str">
        <f t="shared" si="7"/>
        <v>-</v>
      </c>
      <c r="AJ34" s="354" t="str">
        <f t="shared" si="8"/>
        <v>-</v>
      </c>
      <c r="AK34" s="354" t="str">
        <f t="shared" si="9"/>
        <v>-</v>
      </c>
      <c r="AL34" s="354" t="str">
        <f t="shared" si="10"/>
        <v>-</v>
      </c>
      <c r="AM34" s="354" t="str">
        <f t="shared" si="11"/>
        <v>-</v>
      </c>
      <c r="AN34" s="354" t="str">
        <f t="shared" si="12"/>
        <v>-</v>
      </c>
      <c r="AO34" s="354" t="str">
        <f t="shared" si="13"/>
        <v>-</v>
      </c>
      <c r="AP34" s="354" t="str">
        <f t="shared" si="14"/>
        <v>-</v>
      </c>
      <c r="AQ34" s="354" t="str">
        <f t="shared" si="15"/>
        <v>-</v>
      </c>
      <c r="AR34" s="354" t="str">
        <f t="shared" si="16"/>
        <v>-</v>
      </c>
      <c r="AS34" s="354" t="str">
        <f t="shared" si="17"/>
        <v>-</v>
      </c>
      <c r="AT34" s="354" t="str">
        <f t="shared" si="18"/>
        <v>-</v>
      </c>
      <c r="AU34" s="354" t="str">
        <f t="shared" si="19"/>
        <v>-</v>
      </c>
      <c r="AV34" s="354" t="str">
        <f t="shared" si="20"/>
        <v>-</v>
      </c>
      <c r="AW34" s="355" t="str">
        <f t="shared" si="21"/>
        <v>-</v>
      </c>
      <c r="AX34" s="355" t="str">
        <f t="shared" si="22"/>
        <v>-</v>
      </c>
      <c r="AY34" s="355" t="str">
        <f t="shared" si="23"/>
        <v>-</v>
      </c>
      <c r="AZ34" s="355" t="str">
        <f t="shared" si="24"/>
        <v>-</v>
      </c>
      <c r="BA34" s="355" t="str">
        <f t="shared" si="25"/>
        <v>-</v>
      </c>
      <c r="BB34" s="354" t="str">
        <f t="shared" si="26"/>
        <v>-</v>
      </c>
      <c r="BC34" s="354" t="str">
        <f t="shared" si="27"/>
        <v>-</v>
      </c>
      <c r="BD34" s="355" t="str">
        <f t="shared" si="28"/>
        <v>-</v>
      </c>
      <c r="BE34" s="355" t="str">
        <f t="shared" si="29"/>
        <v>-</v>
      </c>
      <c r="BF34" s="355" t="str">
        <f t="shared" si="30"/>
        <v>-</v>
      </c>
      <c r="BG34" s="355" t="str">
        <f t="shared" si="31"/>
        <v>-</v>
      </c>
      <c r="BH34" s="354" t="str">
        <f t="shared" si="32"/>
        <v>-</v>
      </c>
      <c r="BI34" s="355" t="str">
        <f t="shared" si="33"/>
        <v>-</v>
      </c>
      <c r="BJ34" s="356" t="str">
        <f t="shared" si="34"/>
        <v>-</v>
      </c>
    </row>
    <row r="35" spans="1:62" ht="17" hidden="1" customHeight="1">
      <c r="A35" s="330" t="str">
        <f t="shared" si="3"/>
        <v>2018_015</v>
      </c>
      <c r="B35" s="330" t="s">
        <v>658</v>
      </c>
      <c r="C35" s="330" t="str">
        <f t="shared" si="4"/>
        <v>---_-</v>
      </c>
      <c r="D35" s="330" t="str">
        <f>IF($M35="-","-",VLOOKUP(C$4,Res_ini!$A$20:$AF124,HLOOKUP($F35,Res_ini!$H$29:$AF$30,2,FALSE())+7))</f>
        <v>-</v>
      </c>
      <c r="E35" s="330">
        <f t="shared" si="5"/>
        <v>4</v>
      </c>
      <c r="F35" s="330" t="str">
        <f t="shared" si="0"/>
        <v>Ile Verte</v>
      </c>
      <c r="G35" s="330" t="str">
        <f>IF($M35="-","-",VLOOKUP(F$4,Res_ini!$A$20:$AF124,HLOOKUP($F35,Res_ini!$H$29:$AF$30,2,FALSE())+7))</f>
        <v>-</v>
      </c>
      <c r="H35" s="348" t="str">
        <f>IF($M35="-","-",VLOOKUP(G$4,Res_ini!$A$20:$AF124,HLOOKUP($F35,Res_ini!$H$29:$AF$30,2,FALSE())+7))</f>
        <v>-</v>
      </c>
      <c r="I35" s="348" t="str">
        <f>IF($M35="-","-",VLOOKUP(H$4,Res_ini!$A$20:$AF124,HLOOKUP($F35,Res_ini!$H$29:$AF$30,2,FALSE())+7))</f>
        <v>-</v>
      </c>
      <c r="J35" s="333" t="str">
        <f>IF($M35="-","-",VLOOKUP(I$5,Res_ini!$A$20:$AF124,HLOOKUP($F35,Res_ini!$H$29:$AF$30,2,FALSE())+7))</f>
        <v>-</v>
      </c>
      <c r="K35" s="330" t="str">
        <f>IF($M35="-","-",VLOOKUP(J$4,Res_ini!$A$20:$AF124,HLOOKUP($F35,Res_ini!$H$29:$AF$30,2,FALSE())+7))</f>
        <v>-</v>
      </c>
      <c r="L35" s="330" t="str">
        <f>IF($M35="-","-",VLOOKUP(K$4,Res_ini!$A$20:$AF124,HLOOKUP($F35,Res_ini!$H$29:$AF$30,2,FALSE())+7))</f>
        <v>-</v>
      </c>
      <c r="M35" s="330" t="str">
        <f>IF(ISERROR(HLOOKUP($F35,Res_ini!$H$29:$AF$30,2,FALSE())),"-",VLOOKUP(L$4,Res_ini!$A$20:$AF124,HLOOKUP($F35,Res_ini!$H$29:$AF$30,2,FALSE())+7))</f>
        <v>-</v>
      </c>
      <c r="N35" s="330" t="str">
        <f>IF($M35="-","-",VLOOKUP(M$4,Res_ini!$A$20:$AF124,HLOOKUP($F35,Res_ini!$H$29:$AF$30,2,FALSE())+7))</f>
        <v>-</v>
      </c>
      <c r="O35" s="349" t="str">
        <f>IF($M35="-","-",VLOOKUP(N$4,Res_ini!$A$20:$AF124,HLOOKUP($F35,Res_ini!$H$29:$AF$30,2,FALSE())+7))</f>
        <v>-</v>
      </c>
      <c r="P35" s="328" t="str">
        <f>IF($M35="-","-",VLOOKUP(O$4,Res_ini!$A$20:$AF124,HLOOKUP($F35,Res_ini!$H$29:$AF$30,2,FALSE())+7))</f>
        <v>-</v>
      </c>
      <c r="Q35" s="328" t="str">
        <f>IF($M35="-","-",VLOOKUP(P$4,Res_ini!$A$20:$AF124,HLOOKUP($F35,Res_ini!$H$29:$AF$30,2,FALSE())+7))</f>
        <v>-</v>
      </c>
      <c r="R35" s="328" t="str">
        <f>IF($M35="-","-",VLOOKUP(Q$4,Res_ini!$A$20:$AF124,HLOOKUP($F35,Res_ini!$H$29:$AF$30,2,FALSE())+7))</f>
        <v>-</v>
      </c>
      <c r="S35" s="328" t="str">
        <f>IF($M35="-","-",VLOOKUP(R$4,Res_ini!$A$20:$AF124,HLOOKUP($F35,Res_ini!$H$29:$AF$30,2,FALSE())+7))</f>
        <v>-</v>
      </c>
      <c r="T35" s="328" t="str">
        <f>IF($M35="-","-",VLOOKUP(S$4,Res_ini!$A$20:$AF124,HLOOKUP($F35,Res_ini!$H$29:$AF$30,2,FALSE())+7))</f>
        <v>-</v>
      </c>
      <c r="U35" s="328" t="str">
        <f>IF($M35="-","-",VLOOKUP(T$4,Res_ini!$A$20:$AF124,HLOOKUP($F35,Res_ini!$H$29:$AF$30,2,FALSE())+7))</f>
        <v>-</v>
      </c>
      <c r="V35" s="328" t="str">
        <f>IF($M35="-","-",VLOOKUP(U$4,Res_ini!$A$20:$AF124,HLOOKUP($F35,Res_ini!$H$29:$AF$30,2,FALSE())+7))</f>
        <v>-</v>
      </c>
      <c r="W35" s="328" t="str">
        <f>IF($M35="-","-",VLOOKUP(V$4,Res_ini!$A$20:$AF124,HLOOKUP($F35,Res_ini!$H$29:$AF$30,2,FALSE())+7))</f>
        <v>-</v>
      </c>
      <c r="X35" s="328" t="str">
        <f>IF($M35="-","-",VLOOKUP(W$4,Res_ini!$A$20:$AF124,HLOOKUP($F35,Res_ini!$H$29:$AF$30,2,FALSE())+7))</f>
        <v>-</v>
      </c>
      <c r="Y35" s="328" t="str">
        <f>IF($M35="-","-",VLOOKUP(X$4,Res_ini!$A$20:$AF124,HLOOKUP($F35,Res_ini!$H$29:$AF$30,2,FALSE())+7))</f>
        <v>-</v>
      </c>
      <c r="Z35" s="328" t="str">
        <f>IF($M35="-","-",VLOOKUP(Y$4,Res_ini!$A$20:$AF124,HLOOKUP($F35,Res_ini!$H$29:$AF$30,2,FALSE())+7))</f>
        <v>-</v>
      </c>
      <c r="AA35" s="329" t="str">
        <f>IF($M35="-","-",VLOOKUP(Z$4,Res_ini!$A$20:$AF124,HLOOKUP($F35,Res_ini!$H$29:$AF$30,2,FALSE())+7))</f>
        <v>-</v>
      </c>
      <c r="AB35" s="330" t="str">
        <f>IF($M35="-","-",VLOOKUP(AA$4,Res_ini!$A$20:$AF124,HLOOKUP($F35,Res_ini!$H$29:$AF$30,2,FALSE())+7))</f>
        <v>-</v>
      </c>
      <c r="AC35" s="350"/>
      <c r="AD35" s="351"/>
      <c r="AE35" s="351"/>
      <c r="AF35" s="351"/>
      <c r="AG35" s="352"/>
      <c r="AH35" s="213" t="str">
        <f t="shared" si="6"/>
        <v>-</v>
      </c>
      <c r="AI35" s="353" t="str">
        <f t="shared" si="7"/>
        <v>-</v>
      </c>
      <c r="AJ35" s="354" t="str">
        <f t="shared" si="8"/>
        <v>-</v>
      </c>
      <c r="AK35" s="354" t="str">
        <f t="shared" si="9"/>
        <v>-</v>
      </c>
      <c r="AL35" s="354" t="str">
        <f t="shared" si="10"/>
        <v>-</v>
      </c>
      <c r="AM35" s="354" t="str">
        <f t="shared" si="11"/>
        <v>-</v>
      </c>
      <c r="AN35" s="354" t="str">
        <f t="shared" si="12"/>
        <v>-</v>
      </c>
      <c r="AO35" s="354" t="str">
        <f t="shared" si="13"/>
        <v>-</v>
      </c>
      <c r="AP35" s="354" t="str">
        <f t="shared" si="14"/>
        <v>-</v>
      </c>
      <c r="AQ35" s="354" t="str">
        <f t="shared" si="15"/>
        <v>-</v>
      </c>
      <c r="AR35" s="354" t="str">
        <f t="shared" si="16"/>
        <v>-</v>
      </c>
      <c r="AS35" s="354" t="str">
        <f t="shared" si="17"/>
        <v>-</v>
      </c>
      <c r="AT35" s="354" t="str">
        <f t="shared" si="18"/>
        <v>-</v>
      </c>
      <c r="AU35" s="354" t="str">
        <f t="shared" si="19"/>
        <v>-</v>
      </c>
      <c r="AV35" s="354" t="str">
        <f t="shared" si="20"/>
        <v>-</v>
      </c>
      <c r="AW35" s="355" t="str">
        <f t="shared" si="21"/>
        <v>-</v>
      </c>
      <c r="AX35" s="355" t="str">
        <f t="shared" si="22"/>
        <v>-</v>
      </c>
      <c r="AY35" s="355" t="str">
        <f t="shared" si="23"/>
        <v>-</v>
      </c>
      <c r="AZ35" s="355" t="str">
        <f t="shared" si="24"/>
        <v>-</v>
      </c>
      <c r="BA35" s="355" t="str">
        <f t="shared" si="25"/>
        <v>-</v>
      </c>
      <c r="BB35" s="354" t="str">
        <f t="shared" si="26"/>
        <v>-</v>
      </c>
      <c r="BC35" s="354" t="str">
        <f t="shared" si="27"/>
        <v>-</v>
      </c>
      <c r="BD35" s="355" t="str">
        <f t="shared" si="28"/>
        <v>-</v>
      </c>
      <c r="BE35" s="355" t="str">
        <f t="shared" si="29"/>
        <v>-</v>
      </c>
      <c r="BF35" s="355" t="str">
        <f t="shared" si="30"/>
        <v>-</v>
      </c>
      <c r="BG35" s="355" t="str">
        <f t="shared" si="31"/>
        <v>-</v>
      </c>
      <c r="BH35" s="354" t="str">
        <f t="shared" si="32"/>
        <v>-</v>
      </c>
      <c r="BI35" s="355" t="str">
        <f t="shared" si="33"/>
        <v>-</v>
      </c>
      <c r="BJ35" s="356" t="str">
        <f t="shared" si="34"/>
        <v>-</v>
      </c>
    </row>
    <row r="36" spans="1:62" ht="17" hidden="1" customHeight="1">
      <c r="A36" s="333" t="str">
        <f t="shared" si="3"/>
        <v>2018_016</v>
      </c>
      <c r="B36" s="333" t="s">
        <v>658</v>
      </c>
      <c r="C36" s="333" t="str">
        <f t="shared" si="4"/>
        <v>---_-</v>
      </c>
      <c r="D36" s="333" t="str">
        <f>IF($M36="-","-",VLOOKUP(C$5,Res_ini!$A$20:$AF125,HLOOKUP($F36,Res_ini!$H$29:$AF$30,2,FALSE())+7))</f>
        <v>-</v>
      </c>
      <c r="E36" s="333">
        <f t="shared" si="5"/>
        <v>4</v>
      </c>
      <c r="F36" s="333" t="str">
        <f t="shared" si="0"/>
        <v>Ile Verte</v>
      </c>
      <c r="G36" s="333" t="str">
        <f>IF($M36="-","-",VLOOKUP(F$5,Res_ini!$A$20:$AF125,HLOOKUP($F36,Res_ini!$H$29:$AF$30,2,FALSE())+7))</f>
        <v>-</v>
      </c>
      <c r="H36" s="357" t="str">
        <f>IF($M36="-","-",VLOOKUP(G$5,Res_ini!$A$20:$AF125,HLOOKUP($F36,Res_ini!$H$29:$AF$30,2,FALSE())+7))</f>
        <v>-</v>
      </c>
      <c r="I36" s="357" t="str">
        <f>IF($M36="-","-",VLOOKUP(H$5,Res_ini!$A$20:$AF125,HLOOKUP($F36,Res_ini!$H$29:$AF$30,2,FALSE())+7))</f>
        <v>-</v>
      </c>
      <c r="J36" s="333" t="str">
        <f>IF($M36="-","-",VLOOKUP(I$5,Res_ini!$A$20:$AF125,HLOOKUP($F36,Res_ini!$H$29:$AF$30,2,FALSE())+7))</f>
        <v>-</v>
      </c>
      <c r="K36" s="333" t="str">
        <f>IF($M36="-","-",VLOOKUP(J$5,Res_ini!$A$20:$AF125,HLOOKUP($F36,Res_ini!$H$29:$AF$30,2,FALSE())+7))</f>
        <v>-</v>
      </c>
      <c r="L36" s="333" t="str">
        <f>IF($M36="-","-",VLOOKUP(K$5,Res_ini!$A$20:$AF125,HLOOKUP($F36,Res_ini!$H$29:$AF$30,2,FALSE())+7))</f>
        <v>-</v>
      </c>
      <c r="M36" s="333" t="str">
        <f>IF(ISERROR(HLOOKUP($F36,Res_ini!$H$29:$AF$30,2,FALSE())),"-",VLOOKUP(L$5,Res_ini!$A$20:$AF125,HLOOKUP($F36,Res_ini!$H$29:$AF$30,2,FALSE())+7))</f>
        <v>-</v>
      </c>
      <c r="N36" s="333" t="str">
        <f>IF($M36="-","-",VLOOKUP(M$5,Res_ini!$A$20:$AF125,HLOOKUP($F36,Res_ini!$H$29:$AF$30,2,FALSE())+7))</f>
        <v>-</v>
      </c>
      <c r="O36" s="358" t="str">
        <f>IF($M36="-","-",VLOOKUP(N$5,Res_ini!$A$20:$AF125,HLOOKUP($F36,Res_ini!$H$29:$AF$30,2,FALSE())+7))</f>
        <v>-</v>
      </c>
      <c r="P36" s="331" t="str">
        <f>IF($M36="-","-",VLOOKUP(O$5,Res_ini!$A$20:$AF125,HLOOKUP($F36,Res_ini!$H$29:$AF$30,2,FALSE())+7))</f>
        <v>-</v>
      </c>
      <c r="Q36" s="331" t="str">
        <f>IF($M36="-","-",VLOOKUP(P$5,Res_ini!$A$20:$AF125,HLOOKUP($F36,Res_ini!$H$29:$AF$30,2,FALSE())+7))</f>
        <v>-</v>
      </c>
      <c r="R36" s="331" t="str">
        <f>IF($M36="-","-",VLOOKUP(Q$5,Res_ini!$A$20:$AF125,HLOOKUP($F36,Res_ini!$H$29:$AF$30,2,FALSE())+7))</f>
        <v>-</v>
      </c>
      <c r="S36" s="331" t="str">
        <f>IF($M36="-","-",VLOOKUP(R$5,Res_ini!$A$20:$AF125,HLOOKUP($F36,Res_ini!$H$29:$AF$30,2,FALSE())+7))</f>
        <v>-</v>
      </c>
      <c r="T36" s="331" t="str">
        <f>IF($M36="-","-",VLOOKUP(S$5,Res_ini!$A$20:$AF125,HLOOKUP($F36,Res_ini!$H$29:$AF$30,2,FALSE())+7))</f>
        <v>-</v>
      </c>
      <c r="U36" s="331" t="str">
        <f>IF($M36="-","-",VLOOKUP(T$5,Res_ini!$A$20:$AF125,HLOOKUP($F36,Res_ini!$H$29:$AF$30,2,FALSE())+7))</f>
        <v>-</v>
      </c>
      <c r="V36" s="331" t="str">
        <f>IF($M36="-","-",VLOOKUP(U$5,Res_ini!$A$20:$AF125,HLOOKUP($F36,Res_ini!$H$29:$AF$30,2,FALSE())+7))</f>
        <v>-</v>
      </c>
      <c r="W36" s="331" t="str">
        <f>IF($M36="-","-",VLOOKUP(V$5,Res_ini!$A$20:$AF125,HLOOKUP($F36,Res_ini!$H$29:$AF$30,2,FALSE())+7))</f>
        <v>-</v>
      </c>
      <c r="X36" s="331" t="str">
        <f>IF($M36="-","-",VLOOKUP(W$5,Res_ini!$A$20:$AF125,HLOOKUP($F36,Res_ini!$H$29:$AF$30,2,FALSE())+7))</f>
        <v>-</v>
      </c>
      <c r="Y36" s="331" t="str">
        <f>IF($M36="-","-",VLOOKUP(X$5,Res_ini!$A$20:$AF125,HLOOKUP($F36,Res_ini!$H$29:$AF$30,2,FALSE())+7))</f>
        <v>-</v>
      </c>
      <c r="Z36" s="331" t="str">
        <f>IF($M36="-","-",VLOOKUP(Y$5,Res_ini!$A$20:$AF125,HLOOKUP($F36,Res_ini!$H$29:$AF$30,2,FALSE())+7))</f>
        <v>-</v>
      </c>
      <c r="AA36" s="332" t="str">
        <f>IF($M36="-","-",VLOOKUP(Z$5,Res_ini!$A$20:$AF125,HLOOKUP($F36,Res_ini!$H$29:$AF$30,2,FALSE())+7))</f>
        <v>-</v>
      </c>
      <c r="AB36" s="333" t="str">
        <f>IF($M36="-","-",VLOOKUP(AA$5,Res_ini!$A$20:$AF125,HLOOKUP($F36,Res_ini!$H$29:$AF$30,2,FALSE())+7))</f>
        <v>-</v>
      </c>
      <c r="AC36" s="359"/>
      <c r="AD36" s="360"/>
      <c r="AE36" s="360"/>
      <c r="AF36" s="360"/>
      <c r="AG36" s="361"/>
      <c r="AH36" s="362" t="str">
        <f t="shared" si="6"/>
        <v>-</v>
      </c>
      <c r="AI36" s="363" t="str">
        <f t="shared" si="7"/>
        <v>-</v>
      </c>
      <c r="AJ36" s="364" t="str">
        <f t="shared" si="8"/>
        <v>-</v>
      </c>
      <c r="AK36" s="364" t="str">
        <f t="shared" si="9"/>
        <v>-</v>
      </c>
      <c r="AL36" s="364" t="str">
        <f t="shared" si="10"/>
        <v>-</v>
      </c>
      <c r="AM36" s="364" t="str">
        <f t="shared" si="11"/>
        <v>-</v>
      </c>
      <c r="AN36" s="364" t="str">
        <f t="shared" si="12"/>
        <v>-</v>
      </c>
      <c r="AO36" s="364" t="str">
        <f t="shared" si="13"/>
        <v>-</v>
      </c>
      <c r="AP36" s="364" t="str">
        <f t="shared" si="14"/>
        <v>-</v>
      </c>
      <c r="AQ36" s="364" t="str">
        <f t="shared" si="15"/>
        <v>-</v>
      </c>
      <c r="AR36" s="364" t="str">
        <f t="shared" si="16"/>
        <v>-</v>
      </c>
      <c r="AS36" s="364" t="str">
        <f t="shared" si="17"/>
        <v>-</v>
      </c>
      <c r="AT36" s="364" t="str">
        <f t="shared" si="18"/>
        <v>-</v>
      </c>
      <c r="AU36" s="364" t="str">
        <f t="shared" si="19"/>
        <v>-</v>
      </c>
      <c r="AV36" s="364" t="str">
        <f t="shared" si="20"/>
        <v>-</v>
      </c>
      <c r="AW36" s="365" t="str">
        <f t="shared" si="21"/>
        <v>-</v>
      </c>
      <c r="AX36" s="365" t="str">
        <f t="shared" si="22"/>
        <v>-</v>
      </c>
      <c r="AY36" s="365" t="str">
        <f t="shared" si="23"/>
        <v>-</v>
      </c>
      <c r="AZ36" s="365" t="str">
        <f t="shared" si="24"/>
        <v>-</v>
      </c>
      <c r="BA36" s="365" t="str">
        <f t="shared" si="25"/>
        <v>-</v>
      </c>
      <c r="BB36" s="364" t="str">
        <f t="shared" si="26"/>
        <v>-</v>
      </c>
      <c r="BC36" s="364" t="str">
        <f t="shared" si="27"/>
        <v>-</v>
      </c>
      <c r="BD36" s="365" t="str">
        <f t="shared" si="28"/>
        <v>-</v>
      </c>
      <c r="BE36" s="365" t="str">
        <f t="shared" si="29"/>
        <v>-</v>
      </c>
      <c r="BF36" s="365" t="str">
        <f t="shared" si="30"/>
        <v>-</v>
      </c>
      <c r="BG36" s="365" t="str">
        <f t="shared" si="31"/>
        <v>-</v>
      </c>
      <c r="BH36" s="364" t="str">
        <f t="shared" si="32"/>
        <v>-</v>
      </c>
      <c r="BI36" s="365" t="str">
        <f t="shared" si="33"/>
        <v>-</v>
      </c>
      <c r="BJ36" s="366" t="str">
        <f t="shared" si="34"/>
        <v>-</v>
      </c>
    </row>
    <row r="37" spans="1:62" ht="17" hidden="1" customHeight="1">
      <c r="A37" s="327" t="str">
        <f t="shared" si="3"/>
        <v>2018_017</v>
      </c>
      <c r="B37" s="327" t="s">
        <v>658</v>
      </c>
      <c r="C37" s="327" t="str">
        <f t="shared" si="4"/>
        <v>---_-</v>
      </c>
      <c r="D37" s="327" t="str">
        <f>IF($M37="-","-",VLOOKUP(C$2,Res_ini!$A$20:$AF126,HLOOKUP($F37,Res_ini!$H$29:$AF$30,2,FALSE())+7))</f>
        <v>-</v>
      </c>
      <c r="E37" s="327">
        <f t="shared" si="5"/>
        <v>5</v>
      </c>
      <c r="F37" s="327" t="str">
        <f t="shared" si="0"/>
        <v>Siande</v>
      </c>
      <c r="G37" s="327" t="str">
        <f>IF($M37="-","-",VLOOKUP(F$2,Res_ini!$A$20:$AF126,HLOOKUP($F37,Res_ini!$H$29:$AF$30,2,FALSE())+7))</f>
        <v>-</v>
      </c>
      <c r="H37" s="338" t="str">
        <f>IF($M37="-","-",VLOOKUP(G$2,Res_ini!$A$20:$AF126,HLOOKUP($F37,Res_ini!$H$29:$AF$30,2,FALSE())+7))</f>
        <v>-</v>
      </c>
      <c r="I37" s="338" t="str">
        <f>IF($M37="-","-",VLOOKUP(H$2,Res_ini!$A$20:$AF126,HLOOKUP($F37,Res_ini!$H$29:$AF$30,2,FALSE())+7))</f>
        <v>-</v>
      </c>
      <c r="J37" s="327" t="str">
        <f>IF($M37="-","-",VLOOKUP(I$2,Res_ini!$A$20:$AF126,HLOOKUP($F37,Res_ini!$H$29:$AF$30,2,FALSE())+7))</f>
        <v>-</v>
      </c>
      <c r="K37" s="327" t="str">
        <f>IF($M37="-","-",VLOOKUP(J$2,Res_ini!$A$20:$AF126,HLOOKUP($F37,Res_ini!$H$29:$AF$30,2,FALSE())+7))</f>
        <v>-</v>
      </c>
      <c r="L37" s="327" t="str">
        <f>IF($M37="-","-",VLOOKUP(K$2,Res_ini!$A$20:$AF126,HLOOKUP($F37,Res_ini!$H$29:$AF$30,2,FALSE())+7))</f>
        <v>-</v>
      </c>
      <c r="M37" s="327" t="str">
        <f>IF(ISERROR(HLOOKUP($F37,Res_ini!$H$29:$AF$30,2,FALSE())),"-",VLOOKUP(L$2,Res_ini!$A$20:$AF126,HLOOKUP($F37,Res_ini!$H$29:$AF$30,2,FALSE())+7))</f>
        <v>-</v>
      </c>
      <c r="N37" s="327" t="str">
        <f>IF($M37="-","-",VLOOKUP(M$2,Res_ini!$A$20:$AF126,HLOOKUP($F37,Res_ini!$H$29:$AF$30,2,FALSE())+7))</f>
        <v>-</v>
      </c>
      <c r="O37" s="339" t="str">
        <f>IF($M37="-","-",VLOOKUP(N$2,Res_ini!$A$20:$AF126,HLOOKUP($F37,Res_ini!$H$29:$AF$30,2,FALSE())+7))</f>
        <v>-</v>
      </c>
      <c r="P37" s="325" t="str">
        <f>IF($M37="-","-",VLOOKUP(O$2,Res_ini!$A$20:$AF126,HLOOKUP($F37,Res_ini!$H$29:$AF$30,2,FALSE())+7))</f>
        <v>-</v>
      </c>
      <c r="Q37" s="325" t="str">
        <f>IF($M37="-","-",VLOOKUP(P$2,Res_ini!$A$20:$AF126,HLOOKUP($F37,Res_ini!$H$29:$AF$30,2,FALSE())+7))</f>
        <v>-</v>
      </c>
      <c r="R37" s="325" t="str">
        <f>IF($M37="-","-",VLOOKUP(Q$2,Res_ini!$A$20:$AF126,HLOOKUP($F37,Res_ini!$H$29:$AF$30,2,FALSE())+7))</f>
        <v>-</v>
      </c>
      <c r="S37" s="325" t="str">
        <f>IF($M37="-","-",VLOOKUP(R$2,Res_ini!$A$20:$AF126,HLOOKUP($F37,Res_ini!$H$29:$AF$30,2,FALSE())+7))</f>
        <v>-</v>
      </c>
      <c r="T37" s="325" t="str">
        <f>IF($M37="-","-",VLOOKUP(S$2,Res_ini!$A$20:$AF126,HLOOKUP($F37,Res_ini!$H$29:$AF$30,2,FALSE())+7))</f>
        <v>-</v>
      </c>
      <c r="U37" s="325" t="str">
        <f>IF($M37="-","-",VLOOKUP(T$2,Res_ini!$A$20:$AF126,HLOOKUP($F37,Res_ini!$H$29:$AF$30,2,FALSE())+7))</f>
        <v>-</v>
      </c>
      <c r="V37" s="325" t="str">
        <f>IF($M37="-","-",VLOOKUP(U$2,Res_ini!$A$20:$AF126,HLOOKUP($F37,Res_ini!$H$29:$AF$30,2,FALSE())+7))</f>
        <v>-</v>
      </c>
      <c r="W37" s="325" t="str">
        <f>IF($M37="-","-",VLOOKUP(V$2,Res_ini!$A$20:$AF126,HLOOKUP($F37,Res_ini!$H$29:$AF$30,2,FALSE())+7))</f>
        <v>-</v>
      </c>
      <c r="X37" s="325" t="str">
        <f>IF($M37="-","-",VLOOKUP(W$2,Res_ini!$A$20:$AF126,HLOOKUP($F37,Res_ini!$H$29:$AF$30,2,FALSE())+7))</f>
        <v>-</v>
      </c>
      <c r="Y37" s="325" t="str">
        <f>IF($M37="-","-",VLOOKUP(X$2,Res_ini!$A$20:$AF126,HLOOKUP($F37,Res_ini!$H$29:$AF$30,2,FALSE())+7))</f>
        <v>-</v>
      </c>
      <c r="Z37" s="325" t="str">
        <f>IF($M37="-","-",VLOOKUP(Y$2,Res_ini!$A$20:$AF126,HLOOKUP($F37,Res_ini!$H$29:$AF$30,2,FALSE())+7))</f>
        <v>-</v>
      </c>
      <c r="AA37" s="326" t="str">
        <f>IF($M37="-","-",VLOOKUP(Z$2,Res_ini!$A$20:$AF126,HLOOKUP($F37,Res_ini!$H$29:$AF$30,2,FALSE())+7))</f>
        <v>-</v>
      </c>
      <c r="AB37" s="327" t="str">
        <f>IF($M37="-","-",VLOOKUP(AA$2,Res_ini!$A$20:$AF126,HLOOKUP($F37,Res_ini!$H$29:$AF$30,2,FALSE())+7))</f>
        <v>-</v>
      </c>
      <c r="AC37" s="340"/>
      <c r="AD37" s="341"/>
      <c r="AE37" s="341"/>
      <c r="AF37" s="341"/>
      <c r="AG37" s="342"/>
      <c r="AH37" s="343" t="str">
        <f t="shared" si="6"/>
        <v>-</v>
      </c>
      <c r="AI37" s="344" t="str">
        <f t="shared" si="7"/>
        <v>-</v>
      </c>
      <c r="AJ37" s="345" t="str">
        <f t="shared" si="8"/>
        <v>-</v>
      </c>
      <c r="AK37" s="345" t="str">
        <f t="shared" si="9"/>
        <v>-</v>
      </c>
      <c r="AL37" s="345" t="str">
        <f t="shared" si="10"/>
        <v>-</v>
      </c>
      <c r="AM37" s="345" t="str">
        <f t="shared" si="11"/>
        <v>-</v>
      </c>
      <c r="AN37" s="345" t="str">
        <f t="shared" si="12"/>
        <v>-</v>
      </c>
      <c r="AO37" s="345" t="str">
        <f t="shared" si="13"/>
        <v>-</v>
      </c>
      <c r="AP37" s="345" t="str">
        <f t="shared" si="14"/>
        <v>-</v>
      </c>
      <c r="AQ37" s="345" t="str">
        <f t="shared" si="15"/>
        <v>-</v>
      </c>
      <c r="AR37" s="345" t="str">
        <f t="shared" si="16"/>
        <v>-</v>
      </c>
      <c r="AS37" s="345" t="str">
        <f t="shared" si="17"/>
        <v>-</v>
      </c>
      <c r="AT37" s="345" t="str">
        <f t="shared" si="18"/>
        <v>-</v>
      </c>
      <c r="AU37" s="345" t="str">
        <f t="shared" si="19"/>
        <v>-</v>
      </c>
      <c r="AV37" s="345" t="str">
        <f t="shared" si="20"/>
        <v>-</v>
      </c>
      <c r="AW37" s="346" t="str">
        <f t="shared" si="21"/>
        <v>-</v>
      </c>
      <c r="AX37" s="346" t="str">
        <f t="shared" si="22"/>
        <v>-</v>
      </c>
      <c r="AY37" s="346" t="str">
        <f t="shared" si="23"/>
        <v>-</v>
      </c>
      <c r="AZ37" s="346" t="str">
        <f t="shared" si="24"/>
        <v>-</v>
      </c>
      <c r="BA37" s="346" t="str">
        <f t="shared" si="25"/>
        <v>-</v>
      </c>
      <c r="BB37" s="345" t="str">
        <f t="shared" si="26"/>
        <v>-</v>
      </c>
      <c r="BC37" s="345" t="str">
        <f t="shared" si="27"/>
        <v>-</v>
      </c>
      <c r="BD37" s="346" t="str">
        <f t="shared" si="28"/>
        <v>-</v>
      </c>
      <c r="BE37" s="346" t="str">
        <f t="shared" si="29"/>
        <v>-</v>
      </c>
      <c r="BF37" s="346" t="str">
        <f t="shared" si="30"/>
        <v>-</v>
      </c>
      <c r="BG37" s="346" t="str">
        <f t="shared" si="31"/>
        <v>-</v>
      </c>
      <c r="BH37" s="345" t="str">
        <f t="shared" si="32"/>
        <v>-</v>
      </c>
      <c r="BI37" s="346" t="str">
        <f t="shared" si="33"/>
        <v>-</v>
      </c>
      <c r="BJ37" s="347" t="str">
        <f t="shared" si="34"/>
        <v>-</v>
      </c>
    </row>
    <row r="38" spans="1:62" ht="17" hidden="1" customHeight="1">
      <c r="A38" s="330" t="str">
        <f t="shared" si="3"/>
        <v>2018_018</v>
      </c>
      <c r="B38" s="330" t="s">
        <v>658</v>
      </c>
      <c r="C38" s="330" t="str">
        <f t="shared" si="4"/>
        <v>---_-</v>
      </c>
      <c r="D38" s="330" t="str">
        <f>IF($M38="-","-",VLOOKUP(C$3,Res_ini!$A$20:$AF127,HLOOKUP($F38,Res_ini!$H$29:$AF$30,2,FALSE())+7))</f>
        <v>-</v>
      </c>
      <c r="E38" s="330">
        <f t="shared" si="5"/>
        <v>5</v>
      </c>
      <c r="F38" s="330" t="str">
        <f t="shared" si="0"/>
        <v>Siande</v>
      </c>
      <c r="G38" s="330" t="str">
        <f>IF($M38="-","-",VLOOKUP(F$3,Res_ini!$A$20:$AF127,HLOOKUP($F38,Res_ini!$H$29:$AF$30,2,FALSE())+7))</f>
        <v>-</v>
      </c>
      <c r="H38" s="348" t="str">
        <f>IF($M38="-","-",VLOOKUP(G$3,Res_ini!$A$20:$AF127,HLOOKUP($F38,Res_ini!$H$29:$AF$30,2,FALSE())+7))</f>
        <v>-</v>
      </c>
      <c r="I38" s="348" t="str">
        <f>IF($M38="-","-",VLOOKUP(H$3,Res_ini!$A$20:$AF127,HLOOKUP($F38,Res_ini!$H$29:$AF$30,2,FALSE())+7))</f>
        <v>-</v>
      </c>
      <c r="J38" s="330" t="str">
        <f>IF($M38="-","-",VLOOKUP(I$3,Res_ini!$A$20:$AF127,HLOOKUP($F38,Res_ini!$H$29:$AF$30,2,FALSE())+7))</f>
        <v>-</v>
      </c>
      <c r="K38" s="330" t="str">
        <f>IF($M38="-","-",VLOOKUP(J$3,Res_ini!$A$20:$AF127,HLOOKUP($F38,Res_ini!$H$29:$AF$30,2,FALSE())+7))</f>
        <v>-</v>
      </c>
      <c r="L38" s="330" t="str">
        <f>IF($M38="-","-",VLOOKUP(K$3,Res_ini!$A$20:$AF127,HLOOKUP($F38,Res_ini!$H$29:$AF$30,2,FALSE())+7))</f>
        <v>-</v>
      </c>
      <c r="M38" s="330" t="str">
        <f>IF(ISERROR(HLOOKUP($F38,Res_ini!$H$29:$AF$30,2,FALSE())),"-",VLOOKUP(L$3,Res_ini!$A$20:$AF127,HLOOKUP($F38,Res_ini!$H$29:$AF$30,2,FALSE())+7))</f>
        <v>-</v>
      </c>
      <c r="N38" s="330" t="str">
        <f>IF($M38="-","-",VLOOKUP(M$3,Res_ini!$A$20:$AF127,HLOOKUP($F38,Res_ini!$H$29:$AF$30,2,FALSE())+7))</f>
        <v>-</v>
      </c>
      <c r="O38" s="349" t="str">
        <f>IF($M38="-","-",VLOOKUP(N$3,Res_ini!$A$20:$AF127,HLOOKUP($F38,Res_ini!$H$29:$AF$30,2,FALSE())+7))</f>
        <v>-</v>
      </c>
      <c r="P38" s="328" t="str">
        <f>IF($M38="-","-",VLOOKUP(O$3,Res_ini!$A$20:$AF127,HLOOKUP($F38,Res_ini!$H$29:$AF$30,2,FALSE())+7))</f>
        <v>-</v>
      </c>
      <c r="Q38" s="328" t="str">
        <f>IF($M38="-","-",VLOOKUP(P$3,Res_ini!$A$20:$AF127,HLOOKUP($F38,Res_ini!$H$29:$AF$30,2,FALSE())+7))</f>
        <v>-</v>
      </c>
      <c r="R38" s="328" t="str">
        <f>IF($M38="-","-",VLOOKUP(Q$3,Res_ini!$A$20:$AF127,HLOOKUP($F38,Res_ini!$H$29:$AF$30,2,FALSE())+7))</f>
        <v>-</v>
      </c>
      <c r="S38" s="328" t="str">
        <f>IF($M38="-","-",VLOOKUP(R$3,Res_ini!$A$20:$AF127,HLOOKUP($F38,Res_ini!$H$29:$AF$30,2,FALSE())+7))</f>
        <v>-</v>
      </c>
      <c r="T38" s="328" t="str">
        <f>IF($M38="-","-",VLOOKUP(S$3,Res_ini!$A$20:$AF127,HLOOKUP($F38,Res_ini!$H$29:$AF$30,2,FALSE())+7))</f>
        <v>-</v>
      </c>
      <c r="U38" s="328" t="str">
        <f>IF($M38="-","-",VLOOKUP(T$3,Res_ini!$A$20:$AF127,HLOOKUP($F38,Res_ini!$H$29:$AF$30,2,FALSE())+7))</f>
        <v>-</v>
      </c>
      <c r="V38" s="328" t="str">
        <f>IF($M38="-","-",VLOOKUP(U$3,Res_ini!$A$20:$AF127,HLOOKUP($F38,Res_ini!$H$29:$AF$30,2,FALSE())+7))</f>
        <v>-</v>
      </c>
      <c r="W38" s="328" t="str">
        <f>IF($M38="-","-",VLOOKUP(V$3,Res_ini!$A$20:$AF127,HLOOKUP($F38,Res_ini!$H$29:$AF$30,2,FALSE())+7))</f>
        <v>-</v>
      </c>
      <c r="X38" s="328" t="str">
        <f>IF($M38="-","-",VLOOKUP(W$3,Res_ini!$A$20:$AF127,HLOOKUP($F38,Res_ini!$H$29:$AF$30,2,FALSE())+7))</f>
        <v>-</v>
      </c>
      <c r="Y38" s="328" t="str">
        <f>IF($M38="-","-",VLOOKUP(X$3,Res_ini!$A$20:$AF127,HLOOKUP($F38,Res_ini!$H$29:$AF$30,2,FALSE())+7))</f>
        <v>-</v>
      </c>
      <c r="Z38" s="328" t="str">
        <f>IF($M38="-","-",VLOOKUP(Y$3,Res_ini!$A$20:$AF127,HLOOKUP($F38,Res_ini!$H$29:$AF$30,2,FALSE())+7))</f>
        <v>-</v>
      </c>
      <c r="AA38" s="329" t="str">
        <f>IF($M38="-","-",VLOOKUP(Z$3,Res_ini!$A$20:$AF127,HLOOKUP($F38,Res_ini!$H$29:$AF$30,2,FALSE())+7))</f>
        <v>-</v>
      </c>
      <c r="AB38" s="330" t="str">
        <f>IF($M38="-","-",VLOOKUP(AA$3,Res_ini!$A$20:$AF127,HLOOKUP($F38,Res_ini!$H$29:$AF$30,2,FALSE())+7))</f>
        <v>-</v>
      </c>
      <c r="AC38" s="350"/>
      <c r="AD38" s="351"/>
      <c r="AE38" s="351"/>
      <c r="AF38" s="351"/>
      <c r="AG38" s="352"/>
      <c r="AH38" s="213" t="str">
        <f t="shared" si="6"/>
        <v>-</v>
      </c>
      <c r="AI38" s="353" t="str">
        <f t="shared" si="7"/>
        <v>-</v>
      </c>
      <c r="AJ38" s="354" t="str">
        <f t="shared" si="8"/>
        <v>-</v>
      </c>
      <c r="AK38" s="354" t="str">
        <f t="shared" si="9"/>
        <v>-</v>
      </c>
      <c r="AL38" s="354" t="str">
        <f t="shared" si="10"/>
        <v>-</v>
      </c>
      <c r="AM38" s="354" t="str">
        <f t="shared" si="11"/>
        <v>-</v>
      </c>
      <c r="AN38" s="354" t="str">
        <f t="shared" si="12"/>
        <v>-</v>
      </c>
      <c r="AO38" s="354" t="str">
        <f t="shared" si="13"/>
        <v>-</v>
      </c>
      <c r="AP38" s="354" t="str">
        <f t="shared" si="14"/>
        <v>-</v>
      </c>
      <c r="AQ38" s="354" t="str">
        <f t="shared" si="15"/>
        <v>-</v>
      </c>
      <c r="AR38" s="354" t="str">
        <f t="shared" si="16"/>
        <v>-</v>
      </c>
      <c r="AS38" s="354" t="str">
        <f t="shared" si="17"/>
        <v>-</v>
      </c>
      <c r="AT38" s="354" t="str">
        <f t="shared" si="18"/>
        <v>-</v>
      </c>
      <c r="AU38" s="354" t="str">
        <f t="shared" si="19"/>
        <v>-</v>
      </c>
      <c r="AV38" s="354" t="str">
        <f t="shared" si="20"/>
        <v>-</v>
      </c>
      <c r="AW38" s="355" t="str">
        <f t="shared" si="21"/>
        <v>-</v>
      </c>
      <c r="AX38" s="355" t="str">
        <f t="shared" si="22"/>
        <v>-</v>
      </c>
      <c r="AY38" s="355" t="str">
        <f t="shared" si="23"/>
        <v>-</v>
      </c>
      <c r="AZ38" s="355" t="str">
        <f t="shared" si="24"/>
        <v>-</v>
      </c>
      <c r="BA38" s="355" t="str">
        <f t="shared" si="25"/>
        <v>-</v>
      </c>
      <c r="BB38" s="354" t="str">
        <f t="shared" si="26"/>
        <v>-</v>
      </c>
      <c r="BC38" s="354" t="str">
        <f t="shared" si="27"/>
        <v>-</v>
      </c>
      <c r="BD38" s="355" t="str">
        <f t="shared" si="28"/>
        <v>-</v>
      </c>
      <c r="BE38" s="355" t="str">
        <f t="shared" si="29"/>
        <v>-</v>
      </c>
      <c r="BF38" s="355" t="str">
        <f t="shared" si="30"/>
        <v>-</v>
      </c>
      <c r="BG38" s="355" t="str">
        <f t="shared" si="31"/>
        <v>-</v>
      </c>
      <c r="BH38" s="354" t="str">
        <f t="shared" si="32"/>
        <v>-</v>
      </c>
      <c r="BI38" s="355" t="str">
        <f t="shared" si="33"/>
        <v>-</v>
      </c>
      <c r="BJ38" s="356" t="str">
        <f t="shared" si="34"/>
        <v>-</v>
      </c>
    </row>
    <row r="39" spans="1:62" ht="17" hidden="1" customHeight="1">
      <c r="A39" s="330" t="str">
        <f t="shared" si="3"/>
        <v>2018_019</v>
      </c>
      <c r="B39" s="330" t="s">
        <v>658</v>
      </c>
      <c r="C39" s="330" t="str">
        <f t="shared" si="4"/>
        <v>---_-</v>
      </c>
      <c r="D39" s="330" t="str">
        <f>IF($M39="-","-",VLOOKUP(C$4,Res_ini!$A$20:$AF128,HLOOKUP($F39,Res_ini!$H$29:$AF$30,2,FALSE())+7))</f>
        <v>-</v>
      </c>
      <c r="E39" s="330">
        <f t="shared" si="5"/>
        <v>5</v>
      </c>
      <c r="F39" s="330" t="str">
        <f t="shared" si="0"/>
        <v>Siande</v>
      </c>
      <c r="G39" s="330" t="str">
        <f>IF($M39="-","-",VLOOKUP(F$4,Res_ini!$A$20:$AF128,HLOOKUP($F39,Res_ini!$H$29:$AF$30,2,FALSE())+7))</f>
        <v>-</v>
      </c>
      <c r="H39" s="348" t="str">
        <f>IF($M39="-","-",VLOOKUP(G$4,Res_ini!$A$20:$AF128,HLOOKUP($F39,Res_ini!$H$29:$AF$30,2,FALSE())+7))</f>
        <v>-</v>
      </c>
      <c r="I39" s="348" t="str">
        <f>IF($M39="-","-",VLOOKUP(H$4,Res_ini!$A$20:$AF128,HLOOKUP($F39,Res_ini!$H$29:$AF$30,2,FALSE())+7))</f>
        <v>-</v>
      </c>
      <c r="J39" s="330" t="str">
        <f>IF($M39="-","-",VLOOKUP(I$4,Res_ini!$A$20:$AF128,HLOOKUP($F39,Res_ini!$H$29:$AF$30,2,FALSE())+7))</f>
        <v>-</v>
      </c>
      <c r="K39" s="330" t="str">
        <f>IF($M39="-","-",VLOOKUP(J$4,Res_ini!$A$20:$AF128,HLOOKUP($F39,Res_ini!$H$29:$AF$30,2,FALSE())+7))</f>
        <v>-</v>
      </c>
      <c r="L39" s="330" t="str">
        <f>IF($M39="-","-",VLOOKUP(K$4,Res_ini!$A$20:$AF128,HLOOKUP($F39,Res_ini!$H$29:$AF$30,2,FALSE())+7))</f>
        <v>-</v>
      </c>
      <c r="M39" s="330" t="str">
        <f>IF(ISERROR(HLOOKUP($F39,Res_ini!$H$29:$AF$30,2,FALSE())),"-",VLOOKUP(L$4,Res_ini!$A$20:$AF128,HLOOKUP($F39,Res_ini!$H$29:$AF$30,2,FALSE())+7))</f>
        <v>-</v>
      </c>
      <c r="N39" s="330" t="str">
        <f>IF($M39="-","-",VLOOKUP(M$4,Res_ini!$A$20:$AF128,HLOOKUP($F39,Res_ini!$H$29:$AF$30,2,FALSE())+7))</f>
        <v>-</v>
      </c>
      <c r="O39" s="349" t="str">
        <f>IF($M39="-","-",VLOOKUP(N$4,Res_ini!$A$20:$AF128,HLOOKUP($F39,Res_ini!$H$29:$AF$30,2,FALSE())+7))</f>
        <v>-</v>
      </c>
      <c r="P39" s="328" t="str">
        <f>IF($M39="-","-",VLOOKUP(O$4,Res_ini!$A$20:$AF128,HLOOKUP($F39,Res_ini!$H$29:$AF$30,2,FALSE())+7))</f>
        <v>-</v>
      </c>
      <c r="Q39" s="328" t="str">
        <f>IF($M39="-","-",VLOOKUP(P$4,Res_ini!$A$20:$AF128,HLOOKUP($F39,Res_ini!$H$29:$AF$30,2,FALSE())+7))</f>
        <v>-</v>
      </c>
      <c r="R39" s="328" t="str">
        <f>IF($M39="-","-",VLOOKUP(Q$4,Res_ini!$A$20:$AF128,HLOOKUP($F39,Res_ini!$H$29:$AF$30,2,FALSE())+7))</f>
        <v>-</v>
      </c>
      <c r="S39" s="328" t="str">
        <f>IF($M39="-","-",VLOOKUP(R$4,Res_ini!$A$20:$AF128,HLOOKUP($F39,Res_ini!$H$29:$AF$30,2,FALSE())+7))</f>
        <v>-</v>
      </c>
      <c r="T39" s="328" t="str">
        <f>IF($M39="-","-",VLOOKUP(S$4,Res_ini!$A$20:$AF128,HLOOKUP($F39,Res_ini!$H$29:$AF$30,2,FALSE())+7))</f>
        <v>-</v>
      </c>
      <c r="U39" s="328" t="str">
        <f>IF($M39="-","-",VLOOKUP(T$4,Res_ini!$A$20:$AF128,HLOOKUP($F39,Res_ini!$H$29:$AF$30,2,FALSE())+7))</f>
        <v>-</v>
      </c>
      <c r="V39" s="328" t="str">
        <f>IF($M39="-","-",VLOOKUP(U$4,Res_ini!$A$20:$AF128,HLOOKUP($F39,Res_ini!$H$29:$AF$30,2,FALSE())+7))</f>
        <v>-</v>
      </c>
      <c r="W39" s="328" t="str">
        <f>IF($M39="-","-",VLOOKUP(V$4,Res_ini!$A$20:$AF128,HLOOKUP($F39,Res_ini!$H$29:$AF$30,2,FALSE())+7))</f>
        <v>-</v>
      </c>
      <c r="X39" s="328" t="str">
        <f>IF($M39="-","-",VLOOKUP(W$4,Res_ini!$A$20:$AF128,HLOOKUP($F39,Res_ini!$H$29:$AF$30,2,FALSE())+7))</f>
        <v>-</v>
      </c>
      <c r="Y39" s="328" t="str">
        <f>IF($M39="-","-",VLOOKUP(X$4,Res_ini!$A$20:$AF128,HLOOKUP($F39,Res_ini!$H$29:$AF$30,2,FALSE())+7))</f>
        <v>-</v>
      </c>
      <c r="Z39" s="328" t="str">
        <f>IF($M39="-","-",VLOOKUP(Y$4,Res_ini!$A$20:$AF128,HLOOKUP($F39,Res_ini!$H$29:$AF$30,2,FALSE())+7))</f>
        <v>-</v>
      </c>
      <c r="AA39" s="329" t="str">
        <f>IF($M39="-","-",VLOOKUP(Z$4,Res_ini!$A$20:$AF128,HLOOKUP($F39,Res_ini!$H$29:$AF$30,2,FALSE())+7))</f>
        <v>-</v>
      </c>
      <c r="AB39" s="330" t="str">
        <f>IF($M39="-","-",VLOOKUP(AA$4,Res_ini!$A$20:$AF128,HLOOKUP($F39,Res_ini!$H$29:$AF$30,2,FALSE())+7))</f>
        <v>-</v>
      </c>
      <c r="AC39" s="350"/>
      <c r="AD39" s="351"/>
      <c r="AE39" s="351"/>
      <c r="AF39" s="351"/>
      <c r="AG39" s="352"/>
      <c r="AH39" s="213" t="str">
        <f t="shared" si="6"/>
        <v>-</v>
      </c>
      <c r="AI39" s="353" t="str">
        <f t="shared" si="7"/>
        <v>-</v>
      </c>
      <c r="AJ39" s="354" t="str">
        <f t="shared" si="8"/>
        <v>-</v>
      </c>
      <c r="AK39" s="354" t="str">
        <f t="shared" si="9"/>
        <v>-</v>
      </c>
      <c r="AL39" s="354" t="str">
        <f t="shared" si="10"/>
        <v>-</v>
      </c>
      <c r="AM39" s="354" t="str">
        <f t="shared" si="11"/>
        <v>-</v>
      </c>
      <c r="AN39" s="354" t="str">
        <f t="shared" si="12"/>
        <v>-</v>
      </c>
      <c r="AO39" s="354" t="str">
        <f t="shared" si="13"/>
        <v>-</v>
      </c>
      <c r="AP39" s="354" t="str">
        <f t="shared" si="14"/>
        <v>-</v>
      </c>
      <c r="AQ39" s="354" t="str">
        <f t="shared" si="15"/>
        <v>-</v>
      </c>
      <c r="AR39" s="354" t="str">
        <f t="shared" si="16"/>
        <v>-</v>
      </c>
      <c r="AS39" s="354" t="str">
        <f t="shared" si="17"/>
        <v>-</v>
      </c>
      <c r="AT39" s="354" t="str">
        <f t="shared" si="18"/>
        <v>-</v>
      </c>
      <c r="AU39" s="354" t="str">
        <f t="shared" si="19"/>
        <v>-</v>
      </c>
      <c r="AV39" s="354" t="str">
        <f t="shared" si="20"/>
        <v>-</v>
      </c>
      <c r="AW39" s="355" t="str">
        <f t="shared" si="21"/>
        <v>-</v>
      </c>
      <c r="AX39" s="355" t="str">
        <f t="shared" si="22"/>
        <v>-</v>
      </c>
      <c r="AY39" s="355" t="str">
        <f t="shared" si="23"/>
        <v>-</v>
      </c>
      <c r="AZ39" s="355" t="str">
        <f t="shared" si="24"/>
        <v>-</v>
      </c>
      <c r="BA39" s="355" t="str">
        <f t="shared" si="25"/>
        <v>-</v>
      </c>
      <c r="BB39" s="354" t="str">
        <f t="shared" si="26"/>
        <v>-</v>
      </c>
      <c r="BC39" s="354" t="str">
        <f t="shared" si="27"/>
        <v>-</v>
      </c>
      <c r="BD39" s="355" t="str">
        <f t="shared" si="28"/>
        <v>-</v>
      </c>
      <c r="BE39" s="355" t="str">
        <f t="shared" si="29"/>
        <v>-</v>
      </c>
      <c r="BF39" s="355" t="str">
        <f t="shared" si="30"/>
        <v>-</v>
      </c>
      <c r="BG39" s="355" t="str">
        <f t="shared" si="31"/>
        <v>-</v>
      </c>
      <c r="BH39" s="354" t="str">
        <f t="shared" si="32"/>
        <v>-</v>
      </c>
      <c r="BI39" s="355" t="str">
        <f t="shared" si="33"/>
        <v>-</v>
      </c>
      <c r="BJ39" s="356" t="str">
        <f t="shared" si="34"/>
        <v>-</v>
      </c>
    </row>
    <row r="40" spans="1:62" ht="17" hidden="1" customHeight="1">
      <c r="A40" s="333" t="str">
        <f t="shared" si="3"/>
        <v>2018_020</v>
      </c>
      <c r="B40" s="333" t="s">
        <v>658</v>
      </c>
      <c r="C40" s="333" t="str">
        <f t="shared" si="4"/>
        <v>---_-</v>
      </c>
      <c r="D40" s="333" t="str">
        <f>IF($M40="-","-",VLOOKUP(C$5,Res_ini!$A$20:$AF129,HLOOKUP($F40,Res_ini!$H$29:$AF$30,2,FALSE())+7))</f>
        <v>-</v>
      </c>
      <c r="E40" s="333">
        <f t="shared" si="5"/>
        <v>5</v>
      </c>
      <c r="F40" s="333" t="str">
        <f t="shared" si="0"/>
        <v>Siande</v>
      </c>
      <c r="G40" s="333" t="str">
        <f>IF($M40="-","-",VLOOKUP(F$5,Res_ini!$A$20:$AF129,HLOOKUP($F40,Res_ini!$H$29:$AF$30,2,FALSE())+7))</f>
        <v>-</v>
      </c>
      <c r="H40" s="357" t="str">
        <f>IF($M40="-","-",VLOOKUP(G$5,Res_ini!$A$20:$AF129,HLOOKUP($F40,Res_ini!$H$29:$AF$30,2,FALSE())+7))</f>
        <v>-</v>
      </c>
      <c r="I40" s="357" t="str">
        <f>IF($M40="-","-",VLOOKUP(H$5,Res_ini!$A$20:$AF129,HLOOKUP($F40,Res_ini!$H$29:$AF$30,2,FALSE())+7))</f>
        <v>-</v>
      </c>
      <c r="J40" s="333" t="str">
        <f>IF($M40="-","-",VLOOKUP(I$5,Res_ini!$A$20:$AF129,HLOOKUP($F40,Res_ini!$H$29:$AF$30,2,FALSE())+7))</f>
        <v>-</v>
      </c>
      <c r="K40" s="333" t="str">
        <f>IF($M40="-","-",VLOOKUP(J$5,Res_ini!$A$20:$AF129,HLOOKUP($F40,Res_ini!$H$29:$AF$30,2,FALSE())+7))</f>
        <v>-</v>
      </c>
      <c r="L40" s="333" t="str">
        <f>IF($M40="-","-",VLOOKUP(K$5,Res_ini!$A$20:$AF129,HLOOKUP($F40,Res_ini!$H$29:$AF$30,2,FALSE())+7))</f>
        <v>-</v>
      </c>
      <c r="M40" s="333" t="str">
        <f>IF(ISERROR(HLOOKUP($F40,Res_ini!$H$29:$AF$30,2,FALSE())),"-",VLOOKUP(L$5,Res_ini!$A$20:$AF129,HLOOKUP($F40,Res_ini!$H$29:$AF$30,2,FALSE())+7))</f>
        <v>-</v>
      </c>
      <c r="N40" s="333" t="str">
        <f>IF($M40="-","-",VLOOKUP(M$5,Res_ini!$A$20:$AF129,HLOOKUP($F40,Res_ini!$H$29:$AF$30,2,FALSE())+7))</f>
        <v>-</v>
      </c>
      <c r="O40" s="358" t="str">
        <f>IF($M40="-","-",VLOOKUP(N$5,Res_ini!$A$20:$AF129,HLOOKUP($F40,Res_ini!$H$29:$AF$30,2,FALSE())+7))</f>
        <v>-</v>
      </c>
      <c r="P40" s="331" t="str">
        <f>IF($M40="-","-",VLOOKUP(O$5,Res_ini!$A$20:$AF129,HLOOKUP($F40,Res_ini!$H$29:$AF$30,2,FALSE())+7))</f>
        <v>-</v>
      </c>
      <c r="Q40" s="331" t="str">
        <f>IF($M40="-","-",VLOOKUP(P$5,Res_ini!$A$20:$AF129,HLOOKUP($F40,Res_ini!$H$29:$AF$30,2,FALSE())+7))</f>
        <v>-</v>
      </c>
      <c r="R40" s="331" t="str">
        <f>IF($M40="-","-",VLOOKUP(Q$5,Res_ini!$A$20:$AF129,HLOOKUP($F40,Res_ini!$H$29:$AF$30,2,FALSE())+7))</f>
        <v>-</v>
      </c>
      <c r="S40" s="331" t="str">
        <f>IF($M40="-","-",VLOOKUP(R$5,Res_ini!$A$20:$AF129,HLOOKUP($F40,Res_ini!$H$29:$AF$30,2,FALSE())+7))</f>
        <v>-</v>
      </c>
      <c r="T40" s="331" t="str">
        <f>IF($M40="-","-",VLOOKUP(S$5,Res_ini!$A$20:$AF129,HLOOKUP($F40,Res_ini!$H$29:$AF$30,2,FALSE())+7))</f>
        <v>-</v>
      </c>
      <c r="U40" s="331" t="str">
        <f>IF($M40="-","-",VLOOKUP(T$5,Res_ini!$A$20:$AF129,HLOOKUP($F40,Res_ini!$H$29:$AF$30,2,FALSE())+7))</f>
        <v>-</v>
      </c>
      <c r="V40" s="331" t="str">
        <f>IF($M40="-","-",VLOOKUP(U$5,Res_ini!$A$20:$AF129,HLOOKUP($F40,Res_ini!$H$29:$AF$30,2,FALSE())+7))</f>
        <v>-</v>
      </c>
      <c r="W40" s="331" t="str">
        <f>IF($M40="-","-",VLOOKUP(V$5,Res_ini!$A$20:$AF129,HLOOKUP($F40,Res_ini!$H$29:$AF$30,2,FALSE())+7))</f>
        <v>-</v>
      </c>
      <c r="X40" s="331" t="str">
        <f>IF($M40="-","-",VLOOKUP(W$5,Res_ini!$A$20:$AF129,HLOOKUP($F40,Res_ini!$H$29:$AF$30,2,FALSE())+7))</f>
        <v>-</v>
      </c>
      <c r="Y40" s="331" t="str">
        <f>IF($M40="-","-",VLOOKUP(X$5,Res_ini!$A$20:$AF129,HLOOKUP($F40,Res_ini!$H$29:$AF$30,2,FALSE())+7))</f>
        <v>-</v>
      </c>
      <c r="Z40" s="331" t="str">
        <f>IF($M40="-","-",VLOOKUP(Y$5,Res_ini!$A$20:$AF129,HLOOKUP($F40,Res_ini!$H$29:$AF$30,2,FALSE())+7))</f>
        <v>-</v>
      </c>
      <c r="AA40" s="332" t="str">
        <f>IF($M40="-","-",VLOOKUP(Z$5,Res_ini!$A$20:$AF129,HLOOKUP($F40,Res_ini!$H$29:$AF$30,2,FALSE())+7))</f>
        <v>-</v>
      </c>
      <c r="AB40" s="333" t="str">
        <f>IF($M40="-","-",VLOOKUP(AA$5,Res_ini!$A$20:$AF129,HLOOKUP($F40,Res_ini!$H$29:$AF$30,2,FALSE())+7))</f>
        <v>-</v>
      </c>
      <c r="AC40" s="359"/>
      <c r="AD40" s="360"/>
      <c r="AE40" s="360"/>
      <c r="AF40" s="360"/>
      <c r="AG40" s="361"/>
      <c r="AH40" s="362" t="str">
        <f t="shared" si="6"/>
        <v>-</v>
      </c>
      <c r="AI40" s="363" t="str">
        <f t="shared" si="7"/>
        <v>-</v>
      </c>
      <c r="AJ40" s="364" t="str">
        <f t="shared" si="8"/>
        <v>-</v>
      </c>
      <c r="AK40" s="364" t="str">
        <f t="shared" si="9"/>
        <v>-</v>
      </c>
      <c r="AL40" s="364" t="str">
        <f t="shared" si="10"/>
        <v>-</v>
      </c>
      <c r="AM40" s="364" t="str">
        <f t="shared" si="11"/>
        <v>-</v>
      </c>
      <c r="AN40" s="364" t="str">
        <f t="shared" si="12"/>
        <v>-</v>
      </c>
      <c r="AO40" s="364" t="str">
        <f t="shared" si="13"/>
        <v>-</v>
      </c>
      <c r="AP40" s="364" t="str">
        <f t="shared" si="14"/>
        <v>-</v>
      </c>
      <c r="AQ40" s="364" t="str">
        <f t="shared" si="15"/>
        <v>-</v>
      </c>
      <c r="AR40" s="364" t="str">
        <f t="shared" si="16"/>
        <v>-</v>
      </c>
      <c r="AS40" s="364" t="str">
        <f t="shared" si="17"/>
        <v>-</v>
      </c>
      <c r="AT40" s="364" t="str">
        <f t="shared" si="18"/>
        <v>-</v>
      </c>
      <c r="AU40" s="364" t="str">
        <f t="shared" si="19"/>
        <v>-</v>
      </c>
      <c r="AV40" s="364" t="str">
        <f t="shared" si="20"/>
        <v>-</v>
      </c>
      <c r="AW40" s="365" t="str">
        <f t="shared" si="21"/>
        <v>-</v>
      </c>
      <c r="AX40" s="365" t="str">
        <f t="shared" si="22"/>
        <v>-</v>
      </c>
      <c r="AY40" s="365" t="str">
        <f t="shared" si="23"/>
        <v>-</v>
      </c>
      <c r="AZ40" s="365" t="str">
        <f t="shared" si="24"/>
        <v>-</v>
      </c>
      <c r="BA40" s="365" t="str">
        <f t="shared" si="25"/>
        <v>-</v>
      </c>
      <c r="BB40" s="364" t="str">
        <f t="shared" si="26"/>
        <v>-</v>
      </c>
      <c r="BC40" s="364" t="str">
        <f t="shared" si="27"/>
        <v>-</v>
      </c>
      <c r="BD40" s="365" t="str">
        <f t="shared" si="28"/>
        <v>-</v>
      </c>
      <c r="BE40" s="365" t="str">
        <f t="shared" si="29"/>
        <v>-</v>
      </c>
      <c r="BF40" s="365" t="str">
        <f t="shared" si="30"/>
        <v>-</v>
      </c>
      <c r="BG40" s="365" t="str">
        <f t="shared" si="31"/>
        <v>-</v>
      </c>
      <c r="BH40" s="364" t="str">
        <f t="shared" si="32"/>
        <v>-</v>
      </c>
      <c r="BI40" s="365" t="str">
        <f t="shared" si="33"/>
        <v>-</v>
      </c>
      <c r="BJ40" s="366" t="str">
        <f t="shared" si="34"/>
        <v>-</v>
      </c>
    </row>
    <row r="41" spans="1:62" ht="17" hidden="1" customHeight="1">
      <c r="A41" s="327" t="str">
        <f t="shared" si="3"/>
        <v>2018_021</v>
      </c>
      <c r="B41" s="327" t="s">
        <v>658</v>
      </c>
      <c r="C41" s="327" t="str">
        <f t="shared" si="4"/>
        <v>---_-</v>
      </c>
      <c r="D41" s="327" t="str">
        <f>IF($M41="-","-",VLOOKUP(C$2,Res_ini!$A$20:$AF130,HLOOKUP($F41,Res_ini!$H$29:$AF$30,2,FALSE())+7))</f>
        <v>-</v>
      </c>
      <c r="E41" s="327">
        <f t="shared" si="5"/>
        <v>6</v>
      </c>
      <c r="F41" s="327" t="str">
        <f t="shared" si="0"/>
        <v>Moara</v>
      </c>
      <c r="G41" s="327" t="str">
        <f>IF($M41="-","-",VLOOKUP(F$2,Res_ini!$A$20:$AF130,HLOOKUP($F41,Res_ini!$H$29:$AF$30,2,FALSE())+7))</f>
        <v>-</v>
      </c>
      <c r="H41" s="338" t="str">
        <f>IF($M41="-","-",VLOOKUP(G$2,Res_ini!$A$20:$AF130,HLOOKUP($F41,Res_ini!$H$29:$AF$30,2,FALSE())+7))</f>
        <v>-</v>
      </c>
      <c r="I41" s="338" t="str">
        <f>IF($M41="-","-",VLOOKUP(H$2,Res_ini!$A$20:$AF130,HLOOKUP($F41,Res_ini!$H$29:$AF$30,2,FALSE())+7))</f>
        <v>-</v>
      </c>
      <c r="J41" s="327" t="str">
        <f>IF($M41="-","-",VLOOKUP(I$2,Res_ini!$A$20:$AF130,HLOOKUP($F41,Res_ini!$H$29:$AF$30,2,FALSE())+7))</f>
        <v>-</v>
      </c>
      <c r="K41" s="327" t="str">
        <f>IF($M41="-","-",VLOOKUP(J$2,Res_ini!$A$20:$AF130,HLOOKUP($F41,Res_ini!$H$29:$AF$30,2,FALSE())+7))</f>
        <v>-</v>
      </c>
      <c r="L41" s="327" t="str">
        <f>IF($M41="-","-",VLOOKUP(K$2,Res_ini!$A$20:$AF130,HLOOKUP($F41,Res_ini!$H$29:$AF$30,2,FALSE())+7))</f>
        <v>-</v>
      </c>
      <c r="M41" s="327" t="str">
        <f>IF(ISERROR(HLOOKUP($F41,Res_ini!$H$29:$AF$30,2,FALSE())),"-",VLOOKUP(L$2,Res_ini!$A$20:$AF130,HLOOKUP($F41,Res_ini!$H$29:$AF$30,2,FALSE())+7))</f>
        <v>-</v>
      </c>
      <c r="N41" s="327" t="str">
        <f>IF($M41="-","-",VLOOKUP(M$2,Res_ini!$A$20:$AF130,HLOOKUP($F41,Res_ini!$H$29:$AF$30,2,FALSE())+7))</f>
        <v>-</v>
      </c>
      <c r="O41" s="339" t="str">
        <f>IF($M41="-","-",VLOOKUP(N$2,Res_ini!$A$20:$AF130,HLOOKUP($F41,Res_ini!$H$29:$AF$30,2,FALSE())+7))</f>
        <v>-</v>
      </c>
      <c r="P41" s="325" t="str">
        <f>IF($M41="-","-",VLOOKUP(O$2,Res_ini!$A$20:$AF130,HLOOKUP($F41,Res_ini!$H$29:$AF$30,2,FALSE())+7))</f>
        <v>-</v>
      </c>
      <c r="Q41" s="325" t="str">
        <f>IF($M41="-","-",VLOOKUP(P$2,Res_ini!$A$20:$AF130,HLOOKUP($F41,Res_ini!$H$29:$AF$30,2,FALSE())+7))</f>
        <v>-</v>
      </c>
      <c r="R41" s="325" t="str">
        <f>IF($M41="-","-",VLOOKUP(Q$2,Res_ini!$A$20:$AF130,HLOOKUP($F41,Res_ini!$H$29:$AF$30,2,FALSE())+7))</f>
        <v>-</v>
      </c>
      <c r="S41" s="325" t="str">
        <f>IF($M41="-","-",VLOOKUP(R$2,Res_ini!$A$20:$AF130,HLOOKUP($F41,Res_ini!$H$29:$AF$30,2,FALSE())+7))</f>
        <v>-</v>
      </c>
      <c r="T41" s="325" t="str">
        <f>IF($M41="-","-",VLOOKUP(S$2,Res_ini!$A$20:$AF130,HLOOKUP($F41,Res_ini!$H$29:$AF$30,2,FALSE())+7))</f>
        <v>-</v>
      </c>
      <c r="U41" s="325" t="str">
        <f>IF($M41="-","-",VLOOKUP(T$2,Res_ini!$A$20:$AF130,HLOOKUP($F41,Res_ini!$H$29:$AF$30,2,FALSE())+7))</f>
        <v>-</v>
      </c>
      <c r="V41" s="325" t="str">
        <f>IF($M41="-","-",VLOOKUP(U$2,Res_ini!$A$20:$AF130,HLOOKUP($F41,Res_ini!$H$29:$AF$30,2,FALSE())+7))</f>
        <v>-</v>
      </c>
      <c r="W41" s="325" t="str">
        <f>IF($M41="-","-",VLOOKUP(V$2,Res_ini!$A$20:$AF130,HLOOKUP($F41,Res_ini!$H$29:$AF$30,2,FALSE())+7))</f>
        <v>-</v>
      </c>
      <c r="X41" s="325" t="str">
        <f>IF($M41="-","-",VLOOKUP(W$2,Res_ini!$A$20:$AF130,HLOOKUP($F41,Res_ini!$H$29:$AF$30,2,FALSE())+7))</f>
        <v>-</v>
      </c>
      <c r="Y41" s="325" t="str">
        <f>IF($M41="-","-",VLOOKUP(X$2,Res_ini!$A$20:$AF130,HLOOKUP($F41,Res_ini!$H$29:$AF$30,2,FALSE())+7))</f>
        <v>-</v>
      </c>
      <c r="Z41" s="325" t="str">
        <f>IF($M41="-","-",VLOOKUP(Y$2,Res_ini!$A$20:$AF130,HLOOKUP($F41,Res_ini!$H$29:$AF$30,2,FALSE())+7))</f>
        <v>-</v>
      </c>
      <c r="AA41" s="326" t="str">
        <f>IF($M41="-","-",VLOOKUP(Z$2,Res_ini!$A$20:$AF130,HLOOKUP($F41,Res_ini!$H$29:$AF$30,2,FALSE())+7))</f>
        <v>-</v>
      </c>
      <c r="AB41" s="327" t="str">
        <f>IF($M41="-","-",VLOOKUP(AA$2,Res_ini!$A$20:$AF130,HLOOKUP($F41,Res_ini!$H$29:$AF$30,2,FALSE())+7))</f>
        <v>-</v>
      </c>
      <c r="AC41" s="340"/>
      <c r="AD41" s="341"/>
      <c r="AE41" s="341"/>
      <c r="AF41" s="341"/>
      <c r="AG41" s="342"/>
      <c r="AH41" s="343" t="str">
        <f t="shared" si="6"/>
        <v>-</v>
      </c>
      <c r="AI41" s="344" t="str">
        <f t="shared" si="7"/>
        <v>-</v>
      </c>
      <c r="AJ41" s="345" t="str">
        <f t="shared" si="8"/>
        <v>-</v>
      </c>
      <c r="AK41" s="345" t="str">
        <f t="shared" si="9"/>
        <v>-</v>
      </c>
      <c r="AL41" s="345" t="str">
        <f t="shared" si="10"/>
        <v>-</v>
      </c>
      <c r="AM41" s="345" t="str">
        <f t="shared" si="11"/>
        <v>-</v>
      </c>
      <c r="AN41" s="345" t="str">
        <f t="shared" si="12"/>
        <v>-</v>
      </c>
      <c r="AO41" s="345" t="str">
        <f t="shared" si="13"/>
        <v>-</v>
      </c>
      <c r="AP41" s="345" t="str">
        <f t="shared" si="14"/>
        <v>-</v>
      </c>
      <c r="AQ41" s="345" t="str">
        <f t="shared" si="15"/>
        <v>-</v>
      </c>
      <c r="AR41" s="345" t="str">
        <f t="shared" si="16"/>
        <v>-</v>
      </c>
      <c r="AS41" s="345" t="str">
        <f t="shared" si="17"/>
        <v>-</v>
      </c>
      <c r="AT41" s="345" t="str">
        <f t="shared" si="18"/>
        <v>-</v>
      </c>
      <c r="AU41" s="345" t="str">
        <f t="shared" si="19"/>
        <v>-</v>
      </c>
      <c r="AV41" s="345" t="str">
        <f t="shared" si="20"/>
        <v>-</v>
      </c>
      <c r="AW41" s="346" t="str">
        <f t="shared" si="21"/>
        <v>-</v>
      </c>
      <c r="AX41" s="346" t="str">
        <f t="shared" si="22"/>
        <v>-</v>
      </c>
      <c r="AY41" s="346" t="str">
        <f t="shared" si="23"/>
        <v>-</v>
      </c>
      <c r="AZ41" s="346" t="str">
        <f t="shared" si="24"/>
        <v>-</v>
      </c>
      <c r="BA41" s="346" t="str">
        <f t="shared" si="25"/>
        <v>-</v>
      </c>
      <c r="BB41" s="345" t="str">
        <f t="shared" si="26"/>
        <v>-</v>
      </c>
      <c r="BC41" s="345" t="str">
        <f t="shared" si="27"/>
        <v>-</v>
      </c>
      <c r="BD41" s="346" t="str">
        <f t="shared" si="28"/>
        <v>-</v>
      </c>
      <c r="BE41" s="346" t="str">
        <f t="shared" si="29"/>
        <v>-</v>
      </c>
      <c r="BF41" s="346" t="str">
        <f t="shared" si="30"/>
        <v>-</v>
      </c>
      <c r="BG41" s="346" t="str">
        <f t="shared" si="31"/>
        <v>-</v>
      </c>
      <c r="BH41" s="345" t="str">
        <f t="shared" si="32"/>
        <v>-</v>
      </c>
      <c r="BI41" s="346" t="str">
        <f t="shared" si="33"/>
        <v>-</v>
      </c>
      <c r="BJ41" s="347" t="str">
        <f t="shared" si="34"/>
        <v>-</v>
      </c>
    </row>
    <row r="42" spans="1:62" ht="17" hidden="1" customHeight="1">
      <c r="A42" s="330" t="str">
        <f t="shared" si="3"/>
        <v>2018_022</v>
      </c>
      <c r="B42" s="330" t="s">
        <v>658</v>
      </c>
      <c r="C42" s="330" t="str">
        <f t="shared" si="4"/>
        <v>---_-</v>
      </c>
      <c r="D42" s="330" t="str">
        <f>IF($M42="-","-",VLOOKUP(C$3,Res_ini!$A$20:$AF131,HLOOKUP($F42,Res_ini!$H$29:$AF$30,2,FALSE())+7))</f>
        <v>-</v>
      </c>
      <c r="E42" s="330">
        <f t="shared" si="5"/>
        <v>6</v>
      </c>
      <c r="F42" s="330" t="str">
        <f t="shared" si="0"/>
        <v>Moara</v>
      </c>
      <c r="G42" s="330" t="str">
        <f>IF($M42="-","-",VLOOKUP(F$3,Res_ini!$A$20:$AF131,HLOOKUP($F42,Res_ini!$H$29:$AF$30,2,FALSE())+7))</f>
        <v>-</v>
      </c>
      <c r="H42" s="348" t="str">
        <f>IF($M42="-","-",VLOOKUP(G$3,Res_ini!$A$20:$AF131,HLOOKUP($F42,Res_ini!$H$29:$AF$30,2,FALSE())+7))</f>
        <v>-</v>
      </c>
      <c r="I42" s="348" t="str">
        <f>IF($M42="-","-",VLOOKUP(H$3,Res_ini!$A$20:$AF131,HLOOKUP($F42,Res_ini!$H$29:$AF$30,2,FALSE())+7))</f>
        <v>-</v>
      </c>
      <c r="J42" s="330" t="str">
        <f>IF($M42="-","-",VLOOKUP(I$3,Res_ini!$A$20:$AF131,HLOOKUP($F42,Res_ini!$H$29:$AF$30,2,FALSE())+7))</f>
        <v>-</v>
      </c>
      <c r="K42" s="330" t="str">
        <f>IF($M42="-","-",VLOOKUP(J$3,Res_ini!$A$20:$AF131,HLOOKUP($F42,Res_ini!$H$29:$AF$30,2,FALSE())+7))</f>
        <v>-</v>
      </c>
      <c r="L42" s="330" t="str">
        <f>IF($M42="-","-",VLOOKUP(K$3,Res_ini!$A$20:$AF131,HLOOKUP($F42,Res_ini!$H$29:$AF$30,2,FALSE())+7))</f>
        <v>-</v>
      </c>
      <c r="M42" s="330" t="str">
        <f>IF(ISERROR(HLOOKUP($F42,Res_ini!$H$29:$AF$30,2,FALSE())),"-",VLOOKUP(L$3,Res_ini!$A$20:$AF131,HLOOKUP($F42,Res_ini!$H$29:$AF$30,2,FALSE())+7))</f>
        <v>-</v>
      </c>
      <c r="N42" s="330" t="str">
        <f>IF($M42="-","-",VLOOKUP(M$3,Res_ini!$A$20:$AF131,HLOOKUP($F42,Res_ini!$H$29:$AF$30,2,FALSE())+7))</f>
        <v>-</v>
      </c>
      <c r="O42" s="349" t="str">
        <f>IF($M42="-","-",VLOOKUP(N$3,Res_ini!$A$20:$AF131,HLOOKUP($F42,Res_ini!$H$29:$AF$30,2,FALSE())+7))</f>
        <v>-</v>
      </c>
      <c r="P42" s="328" t="str">
        <f>IF($M42="-","-",VLOOKUP(O$3,Res_ini!$A$20:$AF131,HLOOKUP($F42,Res_ini!$H$29:$AF$30,2,FALSE())+7))</f>
        <v>-</v>
      </c>
      <c r="Q42" s="328" t="str">
        <f>IF($M42="-","-",VLOOKUP(P$3,Res_ini!$A$20:$AF131,HLOOKUP($F42,Res_ini!$H$29:$AF$30,2,FALSE())+7))</f>
        <v>-</v>
      </c>
      <c r="R42" s="328" t="str">
        <f>IF($M42="-","-",VLOOKUP(Q$3,Res_ini!$A$20:$AF131,HLOOKUP($F42,Res_ini!$H$29:$AF$30,2,FALSE())+7))</f>
        <v>-</v>
      </c>
      <c r="S42" s="328" t="str">
        <f>IF($M42="-","-",VLOOKUP(R$3,Res_ini!$A$20:$AF131,HLOOKUP($F42,Res_ini!$H$29:$AF$30,2,FALSE())+7))</f>
        <v>-</v>
      </c>
      <c r="T42" s="328" t="str">
        <f>IF($M42="-","-",VLOOKUP(S$3,Res_ini!$A$20:$AF131,HLOOKUP($F42,Res_ini!$H$29:$AF$30,2,FALSE())+7))</f>
        <v>-</v>
      </c>
      <c r="U42" s="328" t="str">
        <f>IF($M42="-","-",VLOOKUP(T$3,Res_ini!$A$20:$AF131,HLOOKUP($F42,Res_ini!$H$29:$AF$30,2,FALSE())+7))</f>
        <v>-</v>
      </c>
      <c r="V42" s="328" t="str">
        <f>IF($M42="-","-",VLOOKUP(U$3,Res_ini!$A$20:$AF131,HLOOKUP($F42,Res_ini!$H$29:$AF$30,2,FALSE())+7))</f>
        <v>-</v>
      </c>
      <c r="W42" s="328" t="str">
        <f>IF($M42="-","-",VLOOKUP(V$3,Res_ini!$A$20:$AF131,HLOOKUP($F42,Res_ini!$H$29:$AF$30,2,FALSE())+7))</f>
        <v>-</v>
      </c>
      <c r="X42" s="328" t="str">
        <f>IF($M42="-","-",VLOOKUP(W$3,Res_ini!$A$20:$AF131,HLOOKUP($F42,Res_ini!$H$29:$AF$30,2,FALSE())+7))</f>
        <v>-</v>
      </c>
      <c r="Y42" s="328" t="str">
        <f>IF($M42="-","-",VLOOKUP(X$3,Res_ini!$A$20:$AF131,HLOOKUP($F42,Res_ini!$H$29:$AF$30,2,FALSE())+7))</f>
        <v>-</v>
      </c>
      <c r="Z42" s="328" t="str">
        <f>IF($M42="-","-",VLOOKUP(Y$3,Res_ini!$A$20:$AF131,HLOOKUP($F42,Res_ini!$H$29:$AF$30,2,FALSE())+7))</f>
        <v>-</v>
      </c>
      <c r="AA42" s="329" t="str">
        <f>IF($M42="-","-",VLOOKUP(Z$3,Res_ini!$A$20:$AF131,HLOOKUP($F42,Res_ini!$H$29:$AF$30,2,FALSE())+7))</f>
        <v>-</v>
      </c>
      <c r="AB42" s="330" t="str">
        <f>IF($M42="-","-",VLOOKUP(AA$3,Res_ini!$A$20:$AF131,HLOOKUP($F42,Res_ini!$H$29:$AF$30,2,FALSE())+7))</f>
        <v>-</v>
      </c>
      <c r="AC42" s="350"/>
      <c r="AD42" s="351"/>
      <c r="AE42" s="351"/>
      <c r="AF42" s="351"/>
      <c r="AG42" s="352"/>
      <c r="AH42" s="213" t="str">
        <f t="shared" si="6"/>
        <v>-</v>
      </c>
      <c r="AI42" s="353" t="str">
        <f t="shared" si="7"/>
        <v>-</v>
      </c>
      <c r="AJ42" s="354" t="str">
        <f t="shared" si="8"/>
        <v>-</v>
      </c>
      <c r="AK42" s="354" t="str">
        <f t="shared" si="9"/>
        <v>-</v>
      </c>
      <c r="AL42" s="354" t="str">
        <f t="shared" si="10"/>
        <v>-</v>
      </c>
      <c r="AM42" s="354" t="str">
        <f t="shared" si="11"/>
        <v>-</v>
      </c>
      <c r="AN42" s="354" t="str">
        <f t="shared" si="12"/>
        <v>-</v>
      </c>
      <c r="AO42" s="354" t="str">
        <f t="shared" si="13"/>
        <v>-</v>
      </c>
      <c r="AP42" s="354" t="str">
        <f t="shared" si="14"/>
        <v>-</v>
      </c>
      <c r="AQ42" s="354" t="str">
        <f t="shared" si="15"/>
        <v>-</v>
      </c>
      <c r="AR42" s="354" t="str">
        <f t="shared" si="16"/>
        <v>-</v>
      </c>
      <c r="AS42" s="354" t="str">
        <f t="shared" si="17"/>
        <v>-</v>
      </c>
      <c r="AT42" s="354" t="str">
        <f t="shared" si="18"/>
        <v>-</v>
      </c>
      <c r="AU42" s="354" t="str">
        <f t="shared" si="19"/>
        <v>-</v>
      </c>
      <c r="AV42" s="354" t="str">
        <f t="shared" si="20"/>
        <v>-</v>
      </c>
      <c r="AW42" s="355" t="str">
        <f t="shared" si="21"/>
        <v>-</v>
      </c>
      <c r="AX42" s="355" t="str">
        <f t="shared" si="22"/>
        <v>-</v>
      </c>
      <c r="AY42" s="355" t="str">
        <f t="shared" si="23"/>
        <v>-</v>
      </c>
      <c r="AZ42" s="355" t="str">
        <f t="shared" si="24"/>
        <v>-</v>
      </c>
      <c r="BA42" s="355" t="str">
        <f t="shared" si="25"/>
        <v>-</v>
      </c>
      <c r="BB42" s="354" t="str">
        <f t="shared" si="26"/>
        <v>-</v>
      </c>
      <c r="BC42" s="354" t="str">
        <f t="shared" si="27"/>
        <v>-</v>
      </c>
      <c r="BD42" s="355" t="str">
        <f t="shared" si="28"/>
        <v>-</v>
      </c>
      <c r="BE42" s="355" t="str">
        <f t="shared" si="29"/>
        <v>-</v>
      </c>
      <c r="BF42" s="355" t="str">
        <f t="shared" si="30"/>
        <v>-</v>
      </c>
      <c r="BG42" s="355" t="str">
        <f t="shared" si="31"/>
        <v>-</v>
      </c>
      <c r="BH42" s="354" t="str">
        <f t="shared" si="32"/>
        <v>-</v>
      </c>
      <c r="BI42" s="355" t="str">
        <f t="shared" si="33"/>
        <v>-</v>
      </c>
      <c r="BJ42" s="356" t="str">
        <f t="shared" si="34"/>
        <v>-</v>
      </c>
    </row>
    <row r="43" spans="1:62" ht="17" hidden="1" customHeight="1">
      <c r="A43" s="330" t="str">
        <f t="shared" si="3"/>
        <v>2018_023</v>
      </c>
      <c r="B43" s="330" t="s">
        <v>658</v>
      </c>
      <c r="C43" s="330" t="str">
        <f t="shared" si="4"/>
        <v>---_-</v>
      </c>
      <c r="D43" s="330" t="str">
        <f>IF($M43="-","-",VLOOKUP(C$4,Res_ini!$A$20:$AF132,HLOOKUP($F43,Res_ini!$H$29:$AF$30,2,FALSE())+7))</f>
        <v>-</v>
      </c>
      <c r="E43" s="330">
        <f t="shared" si="5"/>
        <v>6</v>
      </c>
      <c r="F43" s="330" t="str">
        <f t="shared" si="0"/>
        <v>Moara</v>
      </c>
      <c r="G43" s="330" t="str">
        <f>IF($M43="-","-",VLOOKUP(F$4,Res_ini!$A$20:$AF132,HLOOKUP($F43,Res_ini!$H$29:$AF$30,2,FALSE())+7))</f>
        <v>-</v>
      </c>
      <c r="H43" s="348" t="str">
        <f>IF($M43="-","-",VLOOKUP(G$4,Res_ini!$A$20:$AF132,HLOOKUP($F43,Res_ini!$H$29:$AF$30,2,FALSE())+7))</f>
        <v>-</v>
      </c>
      <c r="I43" s="348" t="str">
        <f>IF($M43="-","-",VLOOKUP(H$4,Res_ini!$A$20:$AF132,HLOOKUP($F43,Res_ini!$H$29:$AF$30,2,FALSE())+7))</f>
        <v>-</v>
      </c>
      <c r="J43" s="330" t="str">
        <f>IF($M43="-","-",VLOOKUP(I$4,Res_ini!$A$20:$AF132,HLOOKUP($F43,Res_ini!$H$29:$AF$30,2,FALSE())+7))</f>
        <v>-</v>
      </c>
      <c r="K43" s="330" t="str">
        <f>IF($M43="-","-",VLOOKUP(J$4,Res_ini!$A$20:$AF132,HLOOKUP($F43,Res_ini!$H$29:$AF$30,2,FALSE())+7))</f>
        <v>-</v>
      </c>
      <c r="L43" s="330" t="str">
        <f>IF($M43="-","-",VLOOKUP(K$4,Res_ini!$A$20:$AF132,HLOOKUP($F43,Res_ini!$H$29:$AF$30,2,FALSE())+7))</f>
        <v>-</v>
      </c>
      <c r="M43" s="330" t="str">
        <f>IF(ISERROR(HLOOKUP($F43,Res_ini!$H$29:$AF$30,2,FALSE())),"-",VLOOKUP(L$4,Res_ini!$A$20:$AF132,HLOOKUP($F43,Res_ini!$H$29:$AF$30,2,FALSE())+7))</f>
        <v>-</v>
      </c>
      <c r="N43" s="330" t="str">
        <f>IF($M43="-","-",VLOOKUP(M$4,Res_ini!$A$20:$AF132,HLOOKUP($F43,Res_ini!$H$29:$AF$30,2,FALSE())+7))</f>
        <v>-</v>
      </c>
      <c r="O43" s="349" t="str">
        <f>IF($M43="-","-",VLOOKUP(N$4,Res_ini!$A$20:$AF132,HLOOKUP($F43,Res_ini!$H$29:$AF$30,2,FALSE())+7))</f>
        <v>-</v>
      </c>
      <c r="P43" s="328" t="str">
        <f>IF($M43="-","-",VLOOKUP(O$4,Res_ini!$A$20:$AF132,HLOOKUP($F43,Res_ini!$H$29:$AF$30,2,FALSE())+7))</f>
        <v>-</v>
      </c>
      <c r="Q43" s="328" t="str">
        <f>IF($M43="-","-",VLOOKUP(P$4,Res_ini!$A$20:$AF132,HLOOKUP($F43,Res_ini!$H$29:$AF$30,2,FALSE())+7))</f>
        <v>-</v>
      </c>
      <c r="R43" s="328" t="str">
        <f>IF($M43="-","-",VLOOKUP(Q$4,Res_ini!$A$20:$AF132,HLOOKUP($F43,Res_ini!$H$29:$AF$30,2,FALSE())+7))</f>
        <v>-</v>
      </c>
      <c r="S43" s="328" t="str">
        <f>IF($M43="-","-",VLOOKUP(R$4,Res_ini!$A$20:$AF132,HLOOKUP($F43,Res_ini!$H$29:$AF$30,2,FALSE())+7))</f>
        <v>-</v>
      </c>
      <c r="T43" s="328" t="str">
        <f>IF($M43="-","-",VLOOKUP(S$4,Res_ini!$A$20:$AF132,HLOOKUP($F43,Res_ini!$H$29:$AF$30,2,FALSE())+7))</f>
        <v>-</v>
      </c>
      <c r="U43" s="328" t="str">
        <f>IF($M43="-","-",VLOOKUP(T$4,Res_ini!$A$20:$AF132,HLOOKUP($F43,Res_ini!$H$29:$AF$30,2,FALSE())+7))</f>
        <v>-</v>
      </c>
      <c r="V43" s="328" t="str">
        <f>IF($M43="-","-",VLOOKUP(U$4,Res_ini!$A$20:$AF132,HLOOKUP($F43,Res_ini!$H$29:$AF$30,2,FALSE())+7))</f>
        <v>-</v>
      </c>
      <c r="W43" s="328" t="str">
        <f>IF($M43="-","-",VLOOKUP(V$4,Res_ini!$A$20:$AF132,HLOOKUP($F43,Res_ini!$H$29:$AF$30,2,FALSE())+7))</f>
        <v>-</v>
      </c>
      <c r="X43" s="328" t="str">
        <f>IF($M43="-","-",VLOOKUP(W$4,Res_ini!$A$20:$AF132,HLOOKUP($F43,Res_ini!$H$29:$AF$30,2,FALSE())+7))</f>
        <v>-</v>
      </c>
      <c r="Y43" s="328" t="str">
        <f>IF($M43="-","-",VLOOKUP(X$4,Res_ini!$A$20:$AF132,HLOOKUP($F43,Res_ini!$H$29:$AF$30,2,FALSE())+7))</f>
        <v>-</v>
      </c>
      <c r="Z43" s="328" t="str">
        <f>IF($M43="-","-",VLOOKUP(Y$4,Res_ini!$A$20:$AF132,HLOOKUP($F43,Res_ini!$H$29:$AF$30,2,FALSE())+7))</f>
        <v>-</v>
      </c>
      <c r="AA43" s="329" t="str">
        <f>IF($M43="-","-",VLOOKUP(Z$4,Res_ini!$A$20:$AF132,HLOOKUP($F43,Res_ini!$H$29:$AF$30,2,FALSE())+7))</f>
        <v>-</v>
      </c>
      <c r="AB43" s="330" t="str">
        <f>IF($M43="-","-",VLOOKUP(AA$4,Res_ini!$A$20:$AF132,HLOOKUP($F43,Res_ini!$H$29:$AF$30,2,FALSE())+7))</f>
        <v>-</v>
      </c>
      <c r="AC43" s="350"/>
      <c r="AD43" s="351"/>
      <c r="AE43" s="351"/>
      <c r="AF43" s="351"/>
      <c r="AG43" s="352"/>
      <c r="AH43" s="213" t="str">
        <f t="shared" si="6"/>
        <v>-</v>
      </c>
      <c r="AI43" s="353" t="str">
        <f t="shared" si="7"/>
        <v>-</v>
      </c>
      <c r="AJ43" s="354" t="str">
        <f t="shared" si="8"/>
        <v>-</v>
      </c>
      <c r="AK43" s="354" t="str">
        <f t="shared" si="9"/>
        <v>-</v>
      </c>
      <c r="AL43" s="354" t="str">
        <f t="shared" si="10"/>
        <v>-</v>
      </c>
      <c r="AM43" s="354" t="str">
        <f t="shared" si="11"/>
        <v>-</v>
      </c>
      <c r="AN43" s="354" t="str">
        <f t="shared" si="12"/>
        <v>-</v>
      </c>
      <c r="AO43" s="354" t="str">
        <f t="shared" si="13"/>
        <v>-</v>
      </c>
      <c r="AP43" s="354" t="str">
        <f t="shared" si="14"/>
        <v>-</v>
      </c>
      <c r="AQ43" s="354" t="str">
        <f t="shared" si="15"/>
        <v>-</v>
      </c>
      <c r="AR43" s="354" t="str">
        <f t="shared" si="16"/>
        <v>-</v>
      </c>
      <c r="AS43" s="354" t="str">
        <f t="shared" si="17"/>
        <v>-</v>
      </c>
      <c r="AT43" s="354" t="str">
        <f t="shared" si="18"/>
        <v>-</v>
      </c>
      <c r="AU43" s="354" t="str">
        <f t="shared" si="19"/>
        <v>-</v>
      </c>
      <c r="AV43" s="354" t="str">
        <f t="shared" si="20"/>
        <v>-</v>
      </c>
      <c r="AW43" s="355" t="str">
        <f t="shared" si="21"/>
        <v>-</v>
      </c>
      <c r="AX43" s="355" t="str">
        <f t="shared" si="22"/>
        <v>-</v>
      </c>
      <c r="AY43" s="355" t="str">
        <f t="shared" si="23"/>
        <v>-</v>
      </c>
      <c r="AZ43" s="355" t="str">
        <f t="shared" si="24"/>
        <v>-</v>
      </c>
      <c r="BA43" s="355" t="str">
        <f t="shared" si="25"/>
        <v>-</v>
      </c>
      <c r="BB43" s="354" t="str">
        <f t="shared" si="26"/>
        <v>-</v>
      </c>
      <c r="BC43" s="354" t="str">
        <f t="shared" si="27"/>
        <v>-</v>
      </c>
      <c r="BD43" s="355" t="str">
        <f t="shared" si="28"/>
        <v>-</v>
      </c>
      <c r="BE43" s="355" t="str">
        <f t="shared" si="29"/>
        <v>-</v>
      </c>
      <c r="BF43" s="355" t="str">
        <f t="shared" si="30"/>
        <v>-</v>
      </c>
      <c r="BG43" s="355" t="str">
        <f t="shared" si="31"/>
        <v>-</v>
      </c>
      <c r="BH43" s="354" t="str">
        <f t="shared" si="32"/>
        <v>-</v>
      </c>
      <c r="BI43" s="355" t="str">
        <f t="shared" si="33"/>
        <v>-</v>
      </c>
      <c r="BJ43" s="356" t="str">
        <f t="shared" si="34"/>
        <v>-</v>
      </c>
    </row>
    <row r="44" spans="1:62" ht="17" hidden="1" customHeight="1">
      <c r="A44" s="333" t="str">
        <f t="shared" si="3"/>
        <v>2018_024</v>
      </c>
      <c r="B44" s="333" t="s">
        <v>658</v>
      </c>
      <c r="C44" s="333" t="str">
        <f t="shared" si="4"/>
        <v>---_-</v>
      </c>
      <c r="D44" s="333" t="str">
        <f>IF($M44="-","-",VLOOKUP(C$5,Res_ini!$A$20:$AF133,HLOOKUP($F44,Res_ini!$H$29:$AF$30,2,FALSE())+7))</f>
        <v>-</v>
      </c>
      <c r="E44" s="333">
        <f t="shared" si="5"/>
        <v>6</v>
      </c>
      <c r="F44" s="333" t="str">
        <f t="shared" si="0"/>
        <v>Moara</v>
      </c>
      <c r="G44" s="333" t="str">
        <f>IF($M44="-","-",VLOOKUP(F$5,Res_ini!$A$20:$AF133,HLOOKUP($F44,Res_ini!$H$29:$AF$30,2,FALSE())+7))</f>
        <v>-</v>
      </c>
      <c r="H44" s="357" t="str">
        <f>IF($M44="-","-",VLOOKUP(G$5,Res_ini!$A$20:$AF133,HLOOKUP($F44,Res_ini!$H$29:$AF$30,2,FALSE())+7))</f>
        <v>-</v>
      </c>
      <c r="I44" s="357" t="str">
        <f>IF($M44="-","-",VLOOKUP(H$5,Res_ini!$A$20:$AF133,HLOOKUP($F44,Res_ini!$H$29:$AF$30,2,FALSE())+7))</f>
        <v>-</v>
      </c>
      <c r="J44" s="333" t="str">
        <f>IF($M44="-","-",VLOOKUP(I$5,Res_ini!$A$20:$AF133,HLOOKUP($F44,Res_ini!$H$29:$AF$30,2,FALSE())+7))</f>
        <v>-</v>
      </c>
      <c r="K44" s="333" t="str">
        <f>IF($M44="-","-",VLOOKUP(J$5,Res_ini!$A$20:$AF133,HLOOKUP($F44,Res_ini!$H$29:$AF$30,2,FALSE())+7))</f>
        <v>-</v>
      </c>
      <c r="L44" s="333" t="str">
        <f>IF($M44="-","-",VLOOKUP(K$5,Res_ini!$A$20:$AF133,HLOOKUP($F44,Res_ini!$H$29:$AF$30,2,FALSE())+7))</f>
        <v>-</v>
      </c>
      <c r="M44" s="333" t="str">
        <f>IF(ISERROR(HLOOKUP($F44,Res_ini!$H$29:$AF$30,2,FALSE())),"-",VLOOKUP(L$5,Res_ini!$A$20:$AF133,HLOOKUP($F44,Res_ini!$H$29:$AF$30,2,FALSE())+7))</f>
        <v>-</v>
      </c>
      <c r="N44" s="333" t="str">
        <f>IF($M44="-","-",VLOOKUP(M$5,Res_ini!$A$20:$AF133,HLOOKUP($F44,Res_ini!$H$29:$AF$30,2,FALSE())+7))</f>
        <v>-</v>
      </c>
      <c r="O44" s="358" t="str">
        <f>IF($M44="-","-",VLOOKUP(N$5,Res_ini!$A$20:$AF133,HLOOKUP($F44,Res_ini!$H$29:$AF$30,2,FALSE())+7))</f>
        <v>-</v>
      </c>
      <c r="P44" s="331" t="str">
        <f>IF($M44="-","-",VLOOKUP(O$5,Res_ini!$A$20:$AF133,HLOOKUP($F44,Res_ini!$H$29:$AF$30,2,FALSE())+7))</f>
        <v>-</v>
      </c>
      <c r="Q44" s="331" t="str">
        <f>IF($M44="-","-",VLOOKUP(P$5,Res_ini!$A$20:$AF133,HLOOKUP($F44,Res_ini!$H$29:$AF$30,2,FALSE())+7))</f>
        <v>-</v>
      </c>
      <c r="R44" s="331" t="str">
        <f>IF($M44="-","-",VLOOKUP(Q$5,Res_ini!$A$20:$AF133,HLOOKUP($F44,Res_ini!$H$29:$AF$30,2,FALSE())+7))</f>
        <v>-</v>
      </c>
      <c r="S44" s="331" t="str">
        <f>IF($M44="-","-",VLOOKUP(R$5,Res_ini!$A$20:$AF133,HLOOKUP($F44,Res_ini!$H$29:$AF$30,2,FALSE())+7))</f>
        <v>-</v>
      </c>
      <c r="T44" s="331" t="str">
        <f>IF($M44="-","-",VLOOKUP(S$5,Res_ini!$A$20:$AF133,HLOOKUP($F44,Res_ini!$H$29:$AF$30,2,FALSE())+7))</f>
        <v>-</v>
      </c>
      <c r="U44" s="331" t="str">
        <f>IF($M44="-","-",VLOOKUP(T$5,Res_ini!$A$20:$AF133,HLOOKUP($F44,Res_ini!$H$29:$AF$30,2,FALSE())+7))</f>
        <v>-</v>
      </c>
      <c r="V44" s="331" t="str">
        <f>IF($M44="-","-",VLOOKUP(U$5,Res_ini!$A$20:$AF133,HLOOKUP($F44,Res_ini!$H$29:$AF$30,2,FALSE())+7))</f>
        <v>-</v>
      </c>
      <c r="W44" s="331" t="str">
        <f>IF($M44="-","-",VLOOKUP(V$5,Res_ini!$A$20:$AF133,HLOOKUP($F44,Res_ini!$H$29:$AF$30,2,FALSE())+7))</f>
        <v>-</v>
      </c>
      <c r="X44" s="331" t="str">
        <f>IF($M44="-","-",VLOOKUP(W$5,Res_ini!$A$20:$AF133,HLOOKUP($F44,Res_ini!$H$29:$AF$30,2,FALSE())+7))</f>
        <v>-</v>
      </c>
      <c r="Y44" s="331" t="str">
        <f>IF($M44="-","-",VLOOKUP(X$5,Res_ini!$A$20:$AF133,HLOOKUP($F44,Res_ini!$H$29:$AF$30,2,FALSE())+7))</f>
        <v>-</v>
      </c>
      <c r="Z44" s="331" t="str">
        <f>IF($M44="-","-",VLOOKUP(Y$5,Res_ini!$A$20:$AF133,HLOOKUP($F44,Res_ini!$H$29:$AF$30,2,FALSE())+7))</f>
        <v>-</v>
      </c>
      <c r="AA44" s="332" t="str">
        <f>IF($M44="-","-",VLOOKUP(Z$5,Res_ini!$A$20:$AF133,HLOOKUP($F44,Res_ini!$H$29:$AF$30,2,FALSE())+7))</f>
        <v>-</v>
      </c>
      <c r="AB44" s="333" t="str">
        <f>IF($M44="-","-",VLOOKUP(AA$5,Res_ini!$A$20:$AF133,HLOOKUP($F44,Res_ini!$H$29:$AF$30,2,FALSE())+7))</f>
        <v>-</v>
      </c>
      <c r="AC44" s="359"/>
      <c r="AD44" s="360"/>
      <c r="AE44" s="360"/>
      <c r="AF44" s="360"/>
      <c r="AG44" s="361"/>
      <c r="AH44" s="362" t="str">
        <f t="shared" si="6"/>
        <v>-</v>
      </c>
      <c r="AI44" s="363" t="str">
        <f t="shared" si="7"/>
        <v>-</v>
      </c>
      <c r="AJ44" s="364" t="str">
        <f t="shared" si="8"/>
        <v>-</v>
      </c>
      <c r="AK44" s="364" t="str">
        <f t="shared" si="9"/>
        <v>-</v>
      </c>
      <c r="AL44" s="364" t="str">
        <f t="shared" si="10"/>
        <v>-</v>
      </c>
      <c r="AM44" s="364" t="str">
        <f t="shared" si="11"/>
        <v>-</v>
      </c>
      <c r="AN44" s="364" t="str">
        <f t="shared" si="12"/>
        <v>-</v>
      </c>
      <c r="AO44" s="364" t="str">
        <f t="shared" si="13"/>
        <v>-</v>
      </c>
      <c r="AP44" s="364" t="str">
        <f t="shared" si="14"/>
        <v>-</v>
      </c>
      <c r="AQ44" s="364" t="str">
        <f t="shared" si="15"/>
        <v>-</v>
      </c>
      <c r="AR44" s="364" t="str">
        <f t="shared" si="16"/>
        <v>-</v>
      </c>
      <c r="AS44" s="364" t="str">
        <f t="shared" si="17"/>
        <v>-</v>
      </c>
      <c r="AT44" s="364" t="str">
        <f t="shared" si="18"/>
        <v>-</v>
      </c>
      <c r="AU44" s="364" t="str">
        <f t="shared" si="19"/>
        <v>-</v>
      </c>
      <c r="AV44" s="364" t="str">
        <f t="shared" si="20"/>
        <v>-</v>
      </c>
      <c r="AW44" s="365" t="str">
        <f t="shared" si="21"/>
        <v>-</v>
      </c>
      <c r="AX44" s="365" t="str">
        <f t="shared" si="22"/>
        <v>-</v>
      </c>
      <c r="AY44" s="365" t="str">
        <f t="shared" si="23"/>
        <v>-</v>
      </c>
      <c r="AZ44" s="365" t="str">
        <f t="shared" si="24"/>
        <v>-</v>
      </c>
      <c r="BA44" s="365" t="str">
        <f t="shared" si="25"/>
        <v>-</v>
      </c>
      <c r="BB44" s="364" t="str">
        <f t="shared" si="26"/>
        <v>-</v>
      </c>
      <c r="BC44" s="364" t="str">
        <f t="shared" si="27"/>
        <v>-</v>
      </c>
      <c r="BD44" s="365" t="str">
        <f t="shared" si="28"/>
        <v>-</v>
      </c>
      <c r="BE44" s="365" t="str">
        <f t="shared" si="29"/>
        <v>-</v>
      </c>
      <c r="BF44" s="365" t="str">
        <f t="shared" si="30"/>
        <v>-</v>
      </c>
      <c r="BG44" s="365" t="str">
        <f t="shared" si="31"/>
        <v>-</v>
      </c>
      <c r="BH44" s="364" t="str">
        <f t="shared" si="32"/>
        <v>-</v>
      </c>
      <c r="BI44" s="365" t="str">
        <f t="shared" si="33"/>
        <v>-</v>
      </c>
      <c r="BJ44" s="366" t="str">
        <f t="shared" si="34"/>
        <v>-</v>
      </c>
    </row>
    <row r="45" spans="1:62" ht="17" hidden="1" customHeight="1">
      <c r="A45" s="327" t="str">
        <f t="shared" si="3"/>
        <v>2018_025</v>
      </c>
      <c r="B45" s="327" t="s">
        <v>658</v>
      </c>
      <c r="C45" s="327" t="str">
        <f t="shared" si="4"/>
        <v>---_-</v>
      </c>
      <c r="D45" s="327" t="str">
        <f>IF($M45="-","-",VLOOKUP(C$2,Res_ini!$A$20:$AF134,HLOOKUP($F45,Res_ini!$H$29:$AF$30,2,FALSE())+7))</f>
        <v>-</v>
      </c>
      <c r="E45" s="327">
        <f t="shared" si="5"/>
        <v>7</v>
      </c>
      <c r="F45" s="327" t="str">
        <f t="shared" si="0"/>
        <v>Recif interieur de Thio</v>
      </c>
      <c r="G45" s="327" t="str">
        <f>IF($M45="-","-",VLOOKUP(F$2,Res_ini!$A$20:$AF134,HLOOKUP($F45,Res_ini!$H$29:$AF$30,2,FALSE())+7))</f>
        <v>-</v>
      </c>
      <c r="H45" s="338" t="str">
        <f>IF($M45="-","-",VLOOKUP(G$2,Res_ini!$A$20:$AF134,HLOOKUP($F45,Res_ini!$H$29:$AF$30,2,FALSE())+7))</f>
        <v>-</v>
      </c>
      <c r="I45" s="338" t="str">
        <f>IF($M45="-","-",VLOOKUP(H$2,Res_ini!$A$20:$AF134,HLOOKUP($F45,Res_ini!$H$29:$AF$30,2,FALSE())+7))</f>
        <v>-</v>
      </c>
      <c r="J45" s="327" t="str">
        <f>IF($M45="-","-",VLOOKUP(I$2,Res_ini!$A$20:$AF134,HLOOKUP($F45,Res_ini!$H$29:$AF$30,2,FALSE())+7))</f>
        <v>-</v>
      </c>
      <c r="K45" s="327" t="str">
        <f>IF($M45="-","-",VLOOKUP(J$2,Res_ini!$A$20:$AF134,HLOOKUP($F45,Res_ini!$H$29:$AF$30,2,FALSE())+7))</f>
        <v>-</v>
      </c>
      <c r="L45" s="327" t="str">
        <f>IF($M45="-","-",VLOOKUP(K$2,Res_ini!$A$20:$AF134,HLOOKUP($F45,Res_ini!$H$29:$AF$30,2,FALSE())+7))</f>
        <v>-</v>
      </c>
      <c r="M45" s="327" t="str">
        <f>IF(ISERROR(HLOOKUP($F45,Res_ini!$H$29:$AF$30,2,FALSE())),"-",VLOOKUP(L$2,Res_ini!$A$20:$AF134,HLOOKUP($F45,Res_ini!$H$29:$AF$30,2,FALSE())+7))</f>
        <v>-</v>
      </c>
      <c r="N45" s="327" t="str">
        <f>IF($M45="-","-",VLOOKUP(M$2,Res_ini!$A$20:$AF134,HLOOKUP($F45,Res_ini!$H$29:$AF$30,2,FALSE())+7))</f>
        <v>-</v>
      </c>
      <c r="O45" s="339" t="str">
        <f>IF($M45="-","-",VLOOKUP(N$2,Res_ini!$A$20:$AF134,HLOOKUP($F45,Res_ini!$H$29:$AF$30,2,FALSE())+7))</f>
        <v>-</v>
      </c>
      <c r="P45" s="325" t="str">
        <f>IF($M45="-","-",VLOOKUP(O$2,Res_ini!$A$20:$AF134,HLOOKUP($F45,Res_ini!$H$29:$AF$30,2,FALSE())+7))</f>
        <v>-</v>
      </c>
      <c r="Q45" s="325" t="str">
        <f>IF($M45="-","-",VLOOKUP(P$2,Res_ini!$A$20:$AF134,HLOOKUP($F45,Res_ini!$H$29:$AF$30,2,FALSE())+7))</f>
        <v>-</v>
      </c>
      <c r="R45" s="325" t="str">
        <f>IF($M45="-","-",VLOOKUP(Q$2,Res_ini!$A$20:$AF134,HLOOKUP($F45,Res_ini!$H$29:$AF$30,2,FALSE())+7))</f>
        <v>-</v>
      </c>
      <c r="S45" s="325" t="str">
        <f>IF($M45="-","-",VLOOKUP(R$2,Res_ini!$A$20:$AF134,HLOOKUP($F45,Res_ini!$H$29:$AF$30,2,FALSE())+7))</f>
        <v>-</v>
      </c>
      <c r="T45" s="325" t="str">
        <f>IF($M45="-","-",VLOOKUP(S$2,Res_ini!$A$20:$AF134,HLOOKUP($F45,Res_ini!$H$29:$AF$30,2,FALSE())+7))</f>
        <v>-</v>
      </c>
      <c r="U45" s="325" t="str">
        <f>IF($M45="-","-",VLOOKUP(T$2,Res_ini!$A$20:$AF134,HLOOKUP($F45,Res_ini!$H$29:$AF$30,2,FALSE())+7))</f>
        <v>-</v>
      </c>
      <c r="V45" s="325" t="str">
        <f>IF($M45="-","-",VLOOKUP(U$2,Res_ini!$A$20:$AF134,HLOOKUP($F45,Res_ini!$H$29:$AF$30,2,FALSE())+7))</f>
        <v>-</v>
      </c>
      <c r="W45" s="325" t="str">
        <f>IF($M45="-","-",VLOOKUP(V$2,Res_ini!$A$20:$AF134,HLOOKUP($F45,Res_ini!$H$29:$AF$30,2,FALSE())+7))</f>
        <v>-</v>
      </c>
      <c r="X45" s="325" t="str">
        <f>IF($M45="-","-",VLOOKUP(W$2,Res_ini!$A$20:$AF134,HLOOKUP($F45,Res_ini!$H$29:$AF$30,2,FALSE())+7))</f>
        <v>-</v>
      </c>
      <c r="Y45" s="325" t="str">
        <f>IF($M45="-","-",VLOOKUP(X$2,Res_ini!$A$20:$AF134,HLOOKUP($F45,Res_ini!$H$29:$AF$30,2,FALSE())+7))</f>
        <v>-</v>
      </c>
      <c r="Z45" s="325" t="str">
        <f>IF($M45="-","-",VLOOKUP(Y$2,Res_ini!$A$20:$AF134,HLOOKUP($F45,Res_ini!$H$29:$AF$30,2,FALSE())+7))</f>
        <v>-</v>
      </c>
      <c r="AA45" s="326" t="str">
        <f>IF($M45="-","-",VLOOKUP(Z$2,Res_ini!$A$20:$AF134,HLOOKUP($F45,Res_ini!$H$29:$AF$30,2,FALSE())+7))</f>
        <v>-</v>
      </c>
      <c r="AB45" s="327" t="str">
        <f>IF($M45="-","-",VLOOKUP(AA$2,Res_ini!$A$20:$AF134,HLOOKUP($F45,Res_ini!$H$29:$AF$30,2,FALSE())+7))</f>
        <v>-</v>
      </c>
      <c r="AC45" s="340"/>
      <c r="AD45" s="341"/>
      <c r="AE45" s="341"/>
      <c r="AF45" s="341"/>
      <c r="AG45" s="342"/>
      <c r="AH45" s="343" t="str">
        <f t="shared" si="6"/>
        <v>-</v>
      </c>
      <c r="AI45" s="344" t="str">
        <f t="shared" si="7"/>
        <v>-</v>
      </c>
      <c r="AJ45" s="345" t="str">
        <f t="shared" si="8"/>
        <v>-</v>
      </c>
      <c r="AK45" s="345" t="str">
        <f t="shared" si="9"/>
        <v>-</v>
      </c>
      <c r="AL45" s="345" t="str">
        <f t="shared" si="10"/>
        <v>-</v>
      </c>
      <c r="AM45" s="345" t="str">
        <f t="shared" si="11"/>
        <v>-</v>
      </c>
      <c r="AN45" s="345" t="str">
        <f t="shared" si="12"/>
        <v>-</v>
      </c>
      <c r="AO45" s="345" t="str">
        <f t="shared" si="13"/>
        <v>-</v>
      </c>
      <c r="AP45" s="345" t="str">
        <f t="shared" si="14"/>
        <v>-</v>
      </c>
      <c r="AQ45" s="345" t="str">
        <f t="shared" si="15"/>
        <v>-</v>
      </c>
      <c r="AR45" s="345" t="str">
        <f t="shared" si="16"/>
        <v>-</v>
      </c>
      <c r="AS45" s="345" t="str">
        <f t="shared" si="17"/>
        <v>-</v>
      </c>
      <c r="AT45" s="345" t="str">
        <f t="shared" si="18"/>
        <v>-</v>
      </c>
      <c r="AU45" s="345" t="str">
        <f t="shared" si="19"/>
        <v>-</v>
      </c>
      <c r="AV45" s="345" t="str">
        <f t="shared" si="20"/>
        <v>-</v>
      </c>
      <c r="AW45" s="346" t="str">
        <f t="shared" si="21"/>
        <v>-</v>
      </c>
      <c r="AX45" s="346" t="str">
        <f t="shared" si="22"/>
        <v>-</v>
      </c>
      <c r="AY45" s="346" t="str">
        <f t="shared" si="23"/>
        <v>-</v>
      </c>
      <c r="AZ45" s="346" t="str">
        <f t="shared" si="24"/>
        <v>-</v>
      </c>
      <c r="BA45" s="346" t="str">
        <f t="shared" si="25"/>
        <v>-</v>
      </c>
      <c r="BB45" s="345" t="str">
        <f t="shared" si="26"/>
        <v>-</v>
      </c>
      <c r="BC45" s="345" t="str">
        <f t="shared" si="27"/>
        <v>-</v>
      </c>
      <c r="BD45" s="346" t="str">
        <f t="shared" si="28"/>
        <v>-</v>
      </c>
      <c r="BE45" s="346" t="str">
        <f t="shared" si="29"/>
        <v>-</v>
      </c>
      <c r="BF45" s="346" t="str">
        <f t="shared" si="30"/>
        <v>-</v>
      </c>
      <c r="BG45" s="346" t="str">
        <f t="shared" si="31"/>
        <v>-</v>
      </c>
      <c r="BH45" s="345" t="str">
        <f t="shared" si="32"/>
        <v>-</v>
      </c>
      <c r="BI45" s="346" t="str">
        <f t="shared" si="33"/>
        <v>-</v>
      </c>
      <c r="BJ45" s="347" t="str">
        <f t="shared" si="34"/>
        <v>-</v>
      </c>
    </row>
    <row r="46" spans="1:62" ht="17" hidden="1" customHeight="1">
      <c r="A46" s="330" t="str">
        <f t="shared" si="3"/>
        <v>2018_026</v>
      </c>
      <c r="B46" s="330" t="s">
        <v>658</v>
      </c>
      <c r="C46" s="330" t="str">
        <f t="shared" si="4"/>
        <v>---_-</v>
      </c>
      <c r="D46" s="330" t="str">
        <f>IF($M46="-","-",VLOOKUP(C$3,Res_ini!$A$20:$AF135,HLOOKUP($F46,Res_ini!$H$29:$AF$30,2,FALSE())+7))</f>
        <v>-</v>
      </c>
      <c r="E46" s="330">
        <f t="shared" si="5"/>
        <v>7</v>
      </c>
      <c r="F46" s="330" t="str">
        <f t="shared" si="0"/>
        <v>Recif interieur de Thio</v>
      </c>
      <c r="G46" s="330" t="str">
        <f>IF($M46="-","-",VLOOKUP(F$3,Res_ini!$A$20:$AF135,HLOOKUP($F46,Res_ini!$H$29:$AF$30,2,FALSE())+7))</f>
        <v>-</v>
      </c>
      <c r="H46" s="348" t="str">
        <f>IF($M46="-","-",VLOOKUP(G$3,Res_ini!$A$20:$AF135,HLOOKUP($F46,Res_ini!$H$29:$AF$30,2,FALSE())+7))</f>
        <v>-</v>
      </c>
      <c r="I46" s="348" t="str">
        <f>IF($M46="-","-",VLOOKUP(H$3,Res_ini!$A$20:$AF135,HLOOKUP($F46,Res_ini!$H$29:$AF$30,2,FALSE())+7))</f>
        <v>-</v>
      </c>
      <c r="J46" s="330" t="str">
        <f>IF($M46="-","-",VLOOKUP(I$3,Res_ini!$A$20:$AF135,HLOOKUP($F46,Res_ini!$H$29:$AF$30,2,FALSE())+7))</f>
        <v>-</v>
      </c>
      <c r="K46" s="330" t="str">
        <f>IF($M46="-","-",VLOOKUP(J$3,Res_ini!$A$20:$AF135,HLOOKUP($F46,Res_ini!$H$29:$AF$30,2,FALSE())+7))</f>
        <v>-</v>
      </c>
      <c r="L46" s="330" t="str">
        <f>IF($M46="-","-",VLOOKUP(K$3,Res_ini!$A$20:$AF135,HLOOKUP($F46,Res_ini!$H$29:$AF$30,2,FALSE())+7))</f>
        <v>-</v>
      </c>
      <c r="M46" s="330" t="str">
        <f>IF(ISERROR(HLOOKUP($F46,Res_ini!$H$29:$AF$30,2,FALSE())),"-",VLOOKUP(L$3,Res_ini!$A$20:$AF135,HLOOKUP($F46,Res_ini!$H$29:$AF$30,2,FALSE())+7))</f>
        <v>-</v>
      </c>
      <c r="N46" s="330" t="str">
        <f>IF($M46="-","-",VLOOKUP(M$3,Res_ini!$A$20:$AF135,HLOOKUP($F46,Res_ini!$H$29:$AF$30,2,FALSE())+7))</f>
        <v>-</v>
      </c>
      <c r="O46" s="349" t="str">
        <f>IF($M46="-","-",VLOOKUP(N$3,Res_ini!$A$20:$AF135,HLOOKUP($F46,Res_ini!$H$29:$AF$30,2,FALSE())+7))</f>
        <v>-</v>
      </c>
      <c r="P46" s="328" t="str">
        <f>IF($M46="-","-",VLOOKUP(O$3,Res_ini!$A$20:$AF135,HLOOKUP($F46,Res_ini!$H$29:$AF$30,2,FALSE())+7))</f>
        <v>-</v>
      </c>
      <c r="Q46" s="328" t="str">
        <f>IF($M46="-","-",VLOOKUP(P$3,Res_ini!$A$20:$AF135,HLOOKUP($F46,Res_ini!$H$29:$AF$30,2,FALSE())+7))</f>
        <v>-</v>
      </c>
      <c r="R46" s="328" t="str">
        <f>IF($M46="-","-",VLOOKUP(Q$3,Res_ini!$A$20:$AF135,HLOOKUP($F46,Res_ini!$H$29:$AF$30,2,FALSE())+7))</f>
        <v>-</v>
      </c>
      <c r="S46" s="328" t="str">
        <f>IF($M46="-","-",VLOOKUP(R$3,Res_ini!$A$20:$AF135,HLOOKUP($F46,Res_ini!$H$29:$AF$30,2,FALSE())+7))</f>
        <v>-</v>
      </c>
      <c r="T46" s="328" t="str">
        <f>IF($M46="-","-",VLOOKUP(S$3,Res_ini!$A$20:$AF135,HLOOKUP($F46,Res_ini!$H$29:$AF$30,2,FALSE())+7))</f>
        <v>-</v>
      </c>
      <c r="U46" s="328" t="str">
        <f>IF($M46="-","-",VLOOKUP(T$3,Res_ini!$A$20:$AF135,HLOOKUP($F46,Res_ini!$H$29:$AF$30,2,FALSE())+7))</f>
        <v>-</v>
      </c>
      <c r="V46" s="328" t="str">
        <f>IF($M46="-","-",VLOOKUP(U$3,Res_ini!$A$20:$AF135,HLOOKUP($F46,Res_ini!$H$29:$AF$30,2,FALSE())+7))</f>
        <v>-</v>
      </c>
      <c r="W46" s="328" t="str">
        <f>IF($M46="-","-",VLOOKUP(V$3,Res_ini!$A$20:$AF135,HLOOKUP($F46,Res_ini!$H$29:$AF$30,2,FALSE())+7))</f>
        <v>-</v>
      </c>
      <c r="X46" s="328" t="str">
        <f>IF($M46="-","-",VLOOKUP(W$3,Res_ini!$A$20:$AF135,HLOOKUP($F46,Res_ini!$H$29:$AF$30,2,FALSE())+7))</f>
        <v>-</v>
      </c>
      <c r="Y46" s="328" t="str">
        <f>IF($M46="-","-",VLOOKUP(X$3,Res_ini!$A$20:$AF135,HLOOKUP($F46,Res_ini!$H$29:$AF$30,2,FALSE())+7))</f>
        <v>-</v>
      </c>
      <c r="Z46" s="328" t="str">
        <f>IF($M46="-","-",VLOOKUP(Y$3,Res_ini!$A$20:$AF135,HLOOKUP($F46,Res_ini!$H$29:$AF$30,2,FALSE())+7))</f>
        <v>-</v>
      </c>
      <c r="AA46" s="329" t="str">
        <f>IF($M46="-","-",VLOOKUP(Z$3,Res_ini!$A$20:$AF135,HLOOKUP($F46,Res_ini!$H$29:$AF$30,2,FALSE())+7))</f>
        <v>-</v>
      </c>
      <c r="AB46" s="330" t="str">
        <f>IF($M46="-","-",VLOOKUP(AA$3,Res_ini!$A$20:$AF135,HLOOKUP($F46,Res_ini!$H$29:$AF$30,2,FALSE())+7))</f>
        <v>-</v>
      </c>
      <c r="AC46" s="350"/>
      <c r="AD46" s="351"/>
      <c r="AE46" s="351"/>
      <c r="AF46" s="351"/>
      <c r="AG46" s="352"/>
      <c r="AH46" s="213" t="str">
        <f t="shared" si="6"/>
        <v>-</v>
      </c>
      <c r="AI46" s="353" t="str">
        <f t="shared" si="7"/>
        <v>-</v>
      </c>
      <c r="AJ46" s="354" t="str">
        <f t="shared" si="8"/>
        <v>-</v>
      </c>
      <c r="AK46" s="354" t="str">
        <f t="shared" si="9"/>
        <v>-</v>
      </c>
      <c r="AL46" s="354" t="str">
        <f t="shared" si="10"/>
        <v>-</v>
      </c>
      <c r="AM46" s="354" t="str">
        <f t="shared" si="11"/>
        <v>-</v>
      </c>
      <c r="AN46" s="354" t="str">
        <f t="shared" si="12"/>
        <v>-</v>
      </c>
      <c r="AO46" s="354" t="str">
        <f t="shared" si="13"/>
        <v>-</v>
      </c>
      <c r="AP46" s="354" t="str">
        <f t="shared" si="14"/>
        <v>-</v>
      </c>
      <c r="AQ46" s="354" t="str">
        <f t="shared" si="15"/>
        <v>-</v>
      </c>
      <c r="AR46" s="354" t="str">
        <f t="shared" si="16"/>
        <v>-</v>
      </c>
      <c r="AS46" s="354" t="str">
        <f t="shared" si="17"/>
        <v>-</v>
      </c>
      <c r="AT46" s="354" t="str">
        <f t="shared" si="18"/>
        <v>-</v>
      </c>
      <c r="AU46" s="354" t="str">
        <f t="shared" si="19"/>
        <v>-</v>
      </c>
      <c r="AV46" s="354" t="str">
        <f t="shared" si="20"/>
        <v>-</v>
      </c>
      <c r="AW46" s="355" t="str">
        <f t="shared" si="21"/>
        <v>-</v>
      </c>
      <c r="AX46" s="355" t="str">
        <f t="shared" si="22"/>
        <v>-</v>
      </c>
      <c r="AY46" s="355" t="str">
        <f t="shared" si="23"/>
        <v>-</v>
      </c>
      <c r="AZ46" s="355" t="str">
        <f t="shared" si="24"/>
        <v>-</v>
      </c>
      <c r="BA46" s="355" t="str">
        <f t="shared" si="25"/>
        <v>-</v>
      </c>
      <c r="BB46" s="354" t="str">
        <f t="shared" si="26"/>
        <v>-</v>
      </c>
      <c r="BC46" s="354" t="str">
        <f t="shared" si="27"/>
        <v>-</v>
      </c>
      <c r="BD46" s="355" t="str">
        <f t="shared" si="28"/>
        <v>-</v>
      </c>
      <c r="BE46" s="355" t="str">
        <f t="shared" si="29"/>
        <v>-</v>
      </c>
      <c r="BF46" s="355" t="str">
        <f t="shared" si="30"/>
        <v>-</v>
      </c>
      <c r="BG46" s="355" t="str">
        <f t="shared" si="31"/>
        <v>-</v>
      </c>
      <c r="BH46" s="354" t="str">
        <f t="shared" si="32"/>
        <v>-</v>
      </c>
      <c r="BI46" s="355" t="str">
        <f t="shared" si="33"/>
        <v>-</v>
      </c>
      <c r="BJ46" s="356" t="str">
        <f t="shared" si="34"/>
        <v>-</v>
      </c>
    </row>
    <row r="47" spans="1:62" ht="17" hidden="1" customHeight="1">
      <c r="A47" s="330" t="str">
        <f t="shared" si="3"/>
        <v>2018_027</v>
      </c>
      <c r="B47" s="330" t="s">
        <v>658</v>
      </c>
      <c r="C47" s="330" t="str">
        <f t="shared" si="4"/>
        <v>---_-</v>
      </c>
      <c r="D47" s="330" t="str">
        <f>IF($M47="-","-",VLOOKUP(C$4,Res_ini!$A$20:$AF136,HLOOKUP($F47,Res_ini!$H$29:$AF$30,2,FALSE())+7))</f>
        <v>-</v>
      </c>
      <c r="E47" s="330">
        <f t="shared" si="5"/>
        <v>7</v>
      </c>
      <c r="F47" s="330" t="str">
        <f t="shared" si="0"/>
        <v>Recif interieur de Thio</v>
      </c>
      <c r="G47" s="330" t="str">
        <f>IF($M47="-","-",VLOOKUP(F$4,Res_ini!$A$20:$AF136,HLOOKUP($F47,Res_ini!$H$29:$AF$30,2,FALSE())+7))</f>
        <v>-</v>
      </c>
      <c r="H47" s="348" t="str">
        <f>IF($M47="-","-",VLOOKUP(G$4,Res_ini!$A$20:$AF136,HLOOKUP($F47,Res_ini!$H$29:$AF$30,2,FALSE())+7))</f>
        <v>-</v>
      </c>
      <c r="I47" s="348" t="str">
        <f>IF($M47="-","-",VLOOKUP(H$4,Res_ini!$A$20:$AF136,HLOOKUP($F47,Res_ini!$H$29:$AF$30,2,FALSE())+7))</f>
        <v>-</v>
      </c>
      <c r="J47" s="330" t="str">
        <f>IF($M47="-","-",VLOOKUP(I$4,Res_ini!$A$20:$AF136,HLOOKUP($F47,Res_ini!$H$29:$AF$30,2,FALSE())+7))</f>
        <v>-</v>
      </c>
      <c r="K47" s="330" t="str">
        <f>IF($M47="-","-",VLOOKUP(J$4,Res_ini!$A$20:$AF136,HLOOKUP($F47,Res_ini!$H$29:$AF$30,2,FALSE())+7))</f>
        <v>-</v>
      </c>
      <c r="L47" s="330" t="str">
        <f>IF($M47="-","-",VLOOKUP(K$4,Res_ini!$A$20:$AF136,HLOOKUP($F47,Res_ini!$H$29:$AF$30,2,FALSE())+7))</f>
        <v>-</v>
      </c>
      <c r="M47" s="330" t="str">
        <f>IF(ISERROR(HLOOKUP($F47,Res_ini!$H$29:$AF$30,2,FALSE())),"-",VLOOKUP(L$4,Res_ini!$A$20:$AF136,HLOOKUP($F47,Res_ini!$H$29:$AF$30,2,FALSE())+7))</f>
        <v>-</v>
      </c>
      <c r="N47" s="330" t="str">
        <f>IF($M47="-","-",VLOOKUP(M$4,Res_ini!$A$20:$AF136,HLOOKUP($F47,Res_ini!$H$29:$AF$30,2,FALSE())+7))</f>
        <v>-</v>
      </c>
      <c r="O47" s="349" t="str">
        <f>IF($M47="-","-",VLOOKUP(N$4,Res_ini!$A$20:$AF136,HLOOKUP($F47,Res_ini!$H$29:$AF$30,2,FALSE())+7))</f>
        <v>-</v>
      </c>
      <c r="P47" s="328" t="str">
        <f>IF($M47="-","-",VLOOKUP(O$4,Res_ini!$A$20:$AF136,HLOOKUP($F47,Res_ini!$H$29:$AF$30,2,FALSE())+7))</f>
        <v>-</v>
      </c>
      <c r="Q47" s="328" t="str">
        <f>IF($M47="-","-",VLOOKUP(P$4,Res_ini!$A$20:$AF136,HLOOKUP($F47,Res_ini!$H$29:$AF$30,2,FALSE())+7))</f>
        <v>-</v>
      </c>
      <c r="R47" s="328" t="str">
        <f>IF($M47="-","-",VLOOKUP(Q$4,Res_ini!$A$20:$AF136,HLOOKUP($F47,Res_ini!$H$29:$AF$30,2,FALSE())+7))</f>
        <v>-</v>
      </c>
      <c r="S47" s="328" t="str">
        <f>IF($M47="-","-",VLOOKUP(R$4,Res_ini!$A$20:$AF136,HLOOKUP($F47,Res_ini!$H$29:$AF$30,2,FALSE())+7))</f>
        <v>-</v>
      </c>
      <c r="T47" s="328" t="str">
        <f>IF($M47="-","-",VLOOKUP(S$4,Res_ini!$A$20:$AF136,HLOOKUP($F47,Res_ini!$H$29:$AF$30,2,FALSE())+7))</f>
        <v>-</v>
      </c>
      <c r="U47" s="328" t="str">
        <f>IF($M47="-","-",VLOOKUP(T$4,Res_ini!$A$20:$AF136,HLOOKUP($F47,Res_ini!$H$29:$AF$30,2,FALSE())+7))</f>
        <v>-</v>
      </c>
      <c r="V47" s="328" t="str">
        <f>IF($M47="-","-",VLOOKUP(U$4,Res_ini!$A$20:$AF136,HLOOKUP($F47,Res_ini!$H$29:$AF$30,2,FALSE())+7))</f>
        <v>-</v>
      </c>
      <c r="W47" s="328" t="str">
        <f>IF($M47="-","-",VLOOKUP(V$4,Res_ini!$A$20:$AF136,HLOOKUP($F47,Res_ini!$H$29:$AF$30,2,FALSE())+7))</f>
        <v>-</v>
      </c>
      <c r="X47" s="328" t="str">
        <f>IF($M47="-","-",VLOOKUP(W$4,Res_ini!$A$20:$AF136,HLOOKUP($F47,Res_ini!$H$29:$AF$30,2,FALSE())+7))</f>
        <v>-</v>
      </c>
      <c r="Y47" s="328" t="str">
        <f>IF($M47="-","-",VLOOKUP(X$4,Res_ini!$A$20:$AF136,HLOOKUP($F47,Res_ini!$H$29:$AF$30,2,FALSE())+7))</f>
        <v>-</v>
      </c>
      <c r="Z47" s="328" t="str">
        <f>IF($M47="-","-",VLOOKUP(Y$4,Res_ini!$A$20:$AF136,HLOOKUP($F47,Res_ini!$H$29:$AF$30,2,FALSE())+7))</f>
        <v>-</v>
      </c>
      <c r="AA47" s="329" t="str">
        <f>IF($M47="-","-",VLOOKUP(Z$4,Res_ini!$A$20:$AF136,HLOOKUP($F47,Res_ini!$H$29:$AF$30,2,FALSE())+7))</f>
        <v>-</v>
      </c>
      <c r="AB47" s="330" t="str">
        <f>IF($M47="-","-",VLOOKUP(AA$4,Res_ini!$A$20:$AF136,HLOOKUP($F47,Res_ini!$H$29:$AF$30,2,FALSE())+7))</f>
        <v>-</v>
      </c>
      <c r="AC47" s="350"/>
      <c r="AD47" s="351"/>
      <c r="AE47" s="351"/>
      <c r="AF47" s="351"/>
      <c r="AG47" s="352"/>
      <c r="AH47" s="213" t="str">
        <f t="shared" si="6"/>
        <v>-</v>
      </c>
      <c r="AI47" s="353" t="str">
        <f t="shared" si="7"/>
        <v>-</v>
      </c>
      <c r="AJ47" s="354" t="str">
        <f t="shared" si="8"/>
        <v>-</v>
      </c>
      <c r="AK47" s="354" t="str">
        <f t="shared" si="9"/>
        <v>-</v>
      </c>
      <c r="AL47" s="354" t="str">
        <f t="shared" si="10"/>
        <v>-</v>
      </c>
      <c r="AM47" s="354" t="str">
        <f t="shared" si="11"/>
        <v>-</v>
      </c>
      <c r="AN47" s="354" t="str">
        <f t="shared" si="12"/>
        <v>-</v>
      </c>
      <c r="AO47" s="354" t="str">
        <f t="shared" si="13"/>
        <v>-</v>
      </c>
      <c r="AP47" s="354" t="str">
        <f t="shared" si="14"/>
        <v>-</v>
      </c>
      <c r="AQ47" s="354" t="str">
        <f t="shared" si="15"/>
        <v>-</v>
      </c>
      <c r="AR47" s="354" t="str">
        <f t="shared" si="16"/>
        <v>-</v>
      </c>
      <c r="AS47" s="354" t="str">
        <f t="shared" si="17"/>
        <v>-</v>
      </c>
      <c r="AT47" s="354" t="str">
        <f t="shared" si="18"/>
        <v>-</v>
      </c>
      <c r="AU47" s="354" t="str">
        <f t="shared" si="19"/>
        <v>-</v>
      </c>
      <c r="AV47" s="354" t="str">
        <f t="shared" si="20"/>
        <v>-</v>
      </c>
      <c r="AW47" s="355" t="str">
        <f t="shared" si="21"/>
        <v>-</v>
      </c>
      <c r="AX47" s="355" t="str">
        <f t="shared" si="22"/>
        <v>-</v>
      </c>
      <c r="AY47" s="355" t="str">
        <f t="shared" si="23"/>
        <v>-</v>
      </c>
      <c r="AZ47" s="355" t="str">
        <f t="shared" si="24"/>
        <v>-</v>
      </c>
      <c r="BA47" s="355" t="str">
        <f t="shared" si="25"/>
        <v>-</v>
      </c>
      <c r="BB47" s="354" t="str">
        <f t="shared" si="26"/>
        <v>-</v>
      </c>
      <c r="BC47" s="354" t="str">
        <f t="shared" si="27"/>
        <v>-</v>
      </c>
      <c r="BD47" s="355" t="str">
        <f t="shared" si="28"/>
        <v>-</v>
      </c>
      <c r="BE47" s="355" t="str">
        <f t="shared" si="29"/>
        <v>-</v>
      </c>
      <c r="BF47" s="355" t="str">
        <f t="shared" si="30"/>
        <v>-</v>
      </c>
      <c r="BG47" s="355" t="str">
        <f t="shared" si="31"/>
        <v>-</v>
      </c>
      <c r="BH47" s="354" t="str">
        <f t="shared" si="32"/>
        <v>-</v>
      </c>
      <c r="BI47" s="355" t="str">
        <f t="shared" si="33"/>
        <v>-</v>
      </c>
      <c r="BJ47" s="356" t="str">
        <f t="shared" si="34"/>
        <v>-</v>
      </c>
    </row>
    <row r="48" spans="1:62" ht="17" hidden="1" customHeight="1">
      <c r="A48" s="333" t="str">
        <f t="shared" si="3"/>
        <v>2018_028</v>
      </c>
      <c r="B48" s="333" t="s">
        <v>658</v>
      </c>
      <c r="C48" s="333" t="str">
        <f t="shared" si="4"/>
        <v>---_-</v>
      </c>
      <c r="D48" s="333" t="str">
        <f>IF($M48="-","-",VLOOKUP(C$5,Res_ini!$A$20:$AF137,HLOOKUP($F48,Res_ini!$H$29:$AF$30,2,FALSE())+7))</f>
        <v>-</v>
      </c>
      <c r="E48" s="333">
        <f t="shared" si="5"/>
        <v>7</v>
      </c>
      <c r="F48" s="333" t="str">
        <f t="shared" si="0"/>
        <v>Recif interieur de Thio</v>
      </c>
      <c r="G48" s="333" t="str">
        <f>IF($M48="-","-",VLOOKUP(F$5,Res_ini!$A$20:$AF137,HLOOKUP($F48,Res_ini!$H$29:$AF$30,2,FALSE())+7))</f>
        <v>-</v>
      </c>
      <c r="H48" s="357" t="str">
        <f>IF($M48="-","-",VLOOKUP(G$5,Res_ini!$A$20:$AF137,HLOOKUP($F48,Res_ini!$H$29:$AF$30,2,FALSE())+7))</f>
        <v>-</v>
      </c>
      <c r="I48" s="357" t="str">
        <f>IF($M48="-","-",VLOOKUP(H$5,Res_ini!$A$20:$AF137,HLOOKUP($F48,Res_ini!$H$29:$AF$30,2,FALSE())+7))</f>
        <v>-</v>
      </c>
      <c r="J48" s="333" t="str">
        <f>IF($M48="-","-",VLOOKUP(I$5,Res_ini!$A$20:$AF137,HLOOKUP($F48,Res_ini!$H$29:$AF$30,2,FALSE())+7))</f>
        <v>-</v>
      </c>
      <c r="K48" s="333" t="str">
        <f>IF($M48="-","-",VLOOKUP(J$5,Res_ini!$A$20:$AF137,HLOOKUP($F48,Res_ini!$H$29:$AF$30,2,FALSE())+7))</f>
        <v>-</v>
      </c>
      <c r="L48" s="333" t="str">
        <f>IF($M48="-","-",VLOOKUP(K$5,Res_ini!$A$20:$AF137,HLOOKUP($F48,Res_ini!$H$29:$AF$30,2,FALSE())+7))</f>
        <v>-</v>
      </c>
      <c r="M48" s="333" t="str">
        <f>IF(ISERROR(HLOOKUP($F48,Res_ini!$H$29:$AF$30,2,FALSE())),"-",VLOOKUP(L$5,Res_ini!$A$20:$AF137,HLOOKUP($F48,Res_ini!$H$29:$AF$30,2,FALSE())+7))</f>
        <v>-</v>
      </c>
      <c r="N48" s="333" t="str">
        <f>IF($M48="-","-",VLOOKUP(M$5,Res_ini!$A$20:$AF137,HLOOKUP($F48,Res_ini!$H$29:$AF$30,2,FALSE())+7))</f>
        <v>-</v>
      </c>
      <c r="O48" s="358" t="str">
        <f>IF($M48="-","-",VLOOKUP(N$5,Res_ini!$A$20:$AF137,HLOOKUP($F48,Res_ini!$H$29:$AF$30,2,FALSE())+7))</f>
        <v>-</v>
      </c>
      <c r="P48" s="331" t="str">
        <f>IF($M48="-","-",VLOOKUP(O$5,Res_ini!$A$20:$AF137,HLOOKUP($F48,Res_ini!$H$29:$AF$30,2,FALSE())+7))</f>
        <v>-</v>
      </c>
      <c r="Q48" s="331" t="str">
        <f>IF($M48="-","-",VLOOKUP(P$5,Res_ini!$A$20:$AF137,HLOOKUP($F48,Res_ini!$H$29:$AF$30,2,FALSE())+7))</f>
        <v>-</v>
      </c>
      <c r="R48" s="331" t="str">
        <f>IF($M48="-","-",VLOOKUP(Q$5,Res_ini!$A$20:$AF137,HLOOKUP($F48,Res_ini!$H$29:$AF$30,2,FALSE())+7))</f>
        <v>-</v>
      </c>
      <c r="S48" s="331" t="str">
        <f>IF($M48="-","-",VLOOKUP(R$5,Res_ini!$A$20:$AF137,HLOOKUP($F48,Res_ini!$H$29:$AF$30,2,FALSE())+7))</f>
        <v>-</v>
      </c>
      <c r="T48" s="331" t="str">
        <f>IF($M48="-","-",VLOOKUP(S$5,Res_ini!$A$20:$AF137,HLOOKUP($F48,Res_ini!$H$29:$AF$30,2,FALSE())+7))</f>
        <v>-</v>
      </c>
      <c r="U48" s="331" t="str">
        <f>IF($M48="-","-",VLOOKUP(T$5,Res_ini!$A$20:$AF137,HLOOKUP($F48,Res_ini!$H$29:$AF$30,2,FALSE())+7))</f>
        <v>-</v>
      </c>
      <c r="V48" s="331" t="str">
        <f>IF($M48="-","-",VLOOKUP(U$5,Res_ini!$A$20:$AF137,HLOOKUP($F48,Res_ini!$H$29:$AF$30,2,FALSE())+7))</f>
        <v>-</v>
      </c>
      <c r="W48" s="331" t="str">
        <f>IF($M48="-","-",VLOOKUP(V$5,Res_ini!$A$20:$AF137,HLOOKUP($F48,Res_ini!$H$29:$AF$30,2,FALSE())+7))</f>
        <v>-</v>
      </c>
      <c r="X48" s="331" t="str">
        <f>IF($M48="-","-",VLOOKUP(W$5,Res_ini!$A$20:$AF137,HLOOKUP($F48,Res_ini!$H$29:$AF$30,2,FALSE())+7))</f>
        <v>-</v>
      </c>
      <c r="Y48" s="331" t="str">
        <f>IF($M48="-","-",VLOOKUP(X$5,Res_ini!$A$20:$AF137,HLOOKUP($F48,Res_ini!$H$29:$AF$30,2,FALSE())+7))</f>
        <v>-</v>
      </c>
      <c r="Z48" s="331" t="str">
        <f>IF($M48="-","-",VLOOKUP(Y$5,Res_ini!$A$20:$AF137,HLOOKUP($F48,Res_ini!$H$29:$AF$30,2,FALSE())+7))</f>
        <v>-</v>
      </c>
      <c r="AA48" s="332" t="str">
        <f>IF($M48="-","-",VLOOKUP(Z$5,Res_ini!$A$20:$AF137,HLOOKUP($F48,Res_ini!$H$29:$AF$30,2,FALSE())+7))</f>
        <v>-</v>
      </c>
      <c r="AB48" s="333" t="str">
        <f>IF($M48="-","-",VLOOKUP(AA$5,Res_ini!$A$20:$AF137,HLOOKUP($F48,Res_ini!$H$29:$AF$30,2,FALSE())+7))</f>
        <v>-</v>
      </c>
      <c r="AC48" s="359"/>
      <c r="AD48" s="360"/>
      <c r="AE48" s="360"/>
      <c r="AF48" s="360"/>
      <c r="AG48" s="361"/>
      <c r="AH48" s="362" t="str">
        <f t="shared" si="6"/>
        <v>-</v>
      </c>
      <c r="AI48" s="363" t="str">
        <f t="shared" si="7"/>
        <v>-</v>
      </c>
      <c r="AJ48" s="364" t="str">
        <f t="shared" si="8"/>
        <v>-</v>
      </c>
      <c r="AK48" s="364" t="str">
        <f t="shared" si="9"/>
        <v>-</v>
      </c>
      <c r="AL48" s="364" t="str">
        <f t="shared" si="10"/>
        <v>-</v>
      </c>
      <c r="AM48" s="364" t="str">
        <f t="shared" si="11"/>
        <v>-</v>
      </c>
      <c r="AN48" s="364" t="str">
        <f t="shared" si="12"/>
        <v>-</v>
      </c>
      <c r="AO48" s="364" t="str">
        <f t="shared" si="13"/>
        <v>-</v>
      </c>
      <c r="AP48" s="364" t="str">
        <f t="shared" si="14"/>
        <v>-</v>
      </c>
      <c r="AQ48" s="364" t="str">
        <f t="shared" si="15"/>
        <v>-</v>
      </c>
      <c r="AR48" s="364" t="str">
        <f t="shared" si="16"/>
        <v>-</v>
      </c>
      <c r="AS48" s="364" t="str">
        <f t="shared" si="17"/>
        <v>-</v>
      </c>
      <c r="AT48" s="364" t="str">
        <f t="shared" si="18"/>
        <v>-</v>
      </c>
      <c r="AU48" s="364" t="str">
        <f t="shared" si="19"/>
        <v>-</v>
      </c>
      <c r="AV48" s="364" t="str">
        <f t="shared" si="20"/>
        <v>-</v>
      </c>
      <c r="AW48" s="365" t="str">
        <f t="shared" si="21"/>
        <v>-</v>
      </c>
      <c r="AX48" s="365" t="str">
        <f t="shared" si="22"/>
        <v>-</v>
      </c>
      <c r="AY48" s="365" t="str">
        <f t="shared" si="23"/>
        <v>-</v>
      </c>
      <c r="AZ48" s="365" t="str">
        <f t="shared" si="24"/>
        <v>-</v>
      </c>
      <c r="BA48" s="365" t="str">
        <f t="shared" si="25"/>
        <v>-</v>
      </c>
      <c r="BB48" s="364" t="str">
        <f t="shared" si="26"/>
        <v>-</v>
      </c>
      <c r="BC48" s="364" t="str">
        <f t="shared" si="27"/>
        <v>-</v>
      </c>
      <c r="BD48" s="365" t="str">
        <f t="shared" si="28"/>
        <v>-</v>
      </c>
      <c r="BE48" s="365" t="str">
        <f t="shared" si="29"/>
        <v>-</v>
      </c>
      <c r="BF48" s="365" t="str">
        <f t="shared" si="30"/>
        <v>-</v>
      </c>
      <c r="BG48" s="365" t="str">
        <f t="shared" si="31"/>
        <v>-</v>
      </c>
      <c r="BH48" s="364" t="str">
        <f t="shared" si="32"/>
        <v>-</v>
      </c>
      <c r="BI48" s="365" t="str">
        <f t="shared" si="33"/>
        <v>-</v>
      </c>
      <c r="BJ48" s="366" t="str">
        <f t="shared" si="34"/>
        <v>-</v>
      </c>
    </row>
    <row r="49" spans="1:62" ht="17" hidden="1" customHeight="1">
      <c r="A49" s="327" t="str">
        <f t="shared" si="3"/>
        <v>2018_029</v>
      </c>
      <c r="B49" s="327" t="s">
        <v>658</v>
      </c>
      <c r="C49" s="327" t="str">
        <f t="shared" si="4"/>
        <v>---_-</v>
      </c>
      <c r="D49" s="327" t="str">
        <f>IF($M49="-","-",VLOOKUP(C$2,Res_ini!$A$20:$AF138,HLOOKUP($F49,Res_ini!$H$29:$AF$30,2,FALSE())+7))</f>
        <v>-</v>
      </c>
      <c r="E49" s="327">
        <f t="shared" si="5"/>
        <v>8</v>
      </c>
      <c r="F49" s="327" t="str">
        <f t="shared" si="0"/>
        <v>Grand recif de Thio</v>
      </c>
      <c r="G49" s="327" t="str">
        <f>IF($M49="-","-",VLOOKUP(F$2,Res_ini!$A$20:$AF138,HLOOKUP($F49,Res_ini!$H$29:$AF$30,2,FALSE())+7))</f>
        <v>-</v>
      </c>
      <c r="H49" s="338" t="str">
        <f>IF($M49="-","-",VLOOKUP(G$2,Res_ini!$A$20:$AF138,HLOOKUP($F49,Res_ini!$H$29:$AF$30,2,FALSE())+7))</f>
        <v>-</v>
      </c>
      <c r="I49" s="338" t="str">
        <f>IF($M49="-","-",VLOOKUP(H$2,Res_ini!$A$20:$AF138,HLOOKUP($F49,Res_ini!$H$29:$AF$30,2,FALSE())+7))</f>
        <v>-</v>
      </c>
      <c r="J49" s="327" t="str">
        <f>IF($M49="-","-",VLOOKUP(I$2,Res_ini!$A$20:$AF138,HLOOKUP($F49,Res_ini!$H$29:$AF$30,2,FALSE())+7))</f>
        <v>-</v>
      </c>
      <c r="K49" s="327" t="str">
        <f>IF($M49="-","-",VLOOKUP(J$2,Res_ini!$A$20:$AF138,HLOOKUP($F49,Res_ini!$H$29:$AF$30,2,FALSE())+7))</f>
        <v>-</v>
      </c>
      <c r="L49" s="327" t="str">
        <f>IF($M49="-","-",VLOOKUP(K$2,Res_ini!$A$20:$AF138,HLOOKUP($F49,Res_ini!$H$29:$AF$30,2,FALSE())+7))</f>
        <v>-</v>
      </c>
      <c r="M49" s="327" t="str">
        <f>IF(ISERROR(HLOOKUP($F49,Res_ini!$H$29:$AF$30,2,FALSE())),"-",VLOOKUP(L$2,Res_ini!$A$20:$AF138,HLOOKUP($F49,Res_ini!$H$29:$AF$30,2,FALSE())+7))</f>
        <v>-</v>
      </c>
      <c r="N49" s="327" t="str">
        <f>IF($M49="-","-",VLOOKUP(M$2,Res_ini!$A$20:$AF138,HLOOKUP($F49,Res_ini!$H$29:$AF$30,2,FALSE())+7))</f>
        <v>-</v>
      </c>
      <c r="O49" s="339" t="str">
        <f>IF($M49="-","-",VLOOKUP(N$2,Res_ini!$A$20:$AF138,HLOOKUP($F49,Res_ini!$H$29:$AF$30,2,FALSE())+7))</f>
        <v>-</v>
      </c>
      <c r="P49" s="325" t="str">
        <f>IF($M49="-","-",VLOOKUP(O$2,Res_ini!$A$20:$AF138,HLOOKUP($F49,Res_ini!$H$29:$AF$30,2,FALSE())+7))</f>
        <v>-</v>
      </c>
      <c r="Q49" s="325" t="str">
        <f>IF($M49="-","-",VLOOKUP(P$2,Res_ini!$A$20:$AF138,HLOOKUP($F49,Res_ini!$H$29:$AF$30,2,FALSE())+7))</f>
        <v>-</v>
      </c>
      <c r="R49" s="325" t="str">
        <f>IF($M49="-","-",VLOOKUP(Q$2,Res_ini!$A$20:$AF138,HLOOKUP($F49,Res_ini!$H$29:$AF$30,2,FALSE())+7))</f>
        <v>-</v>
      </c>
      <c r="S49" s="325" t="str">
        <f>IF($M49="-","-",VLOOKUP(R$2,Res_ini!$A$20:$AF138,HLOOKUP($F49,Res_ini!$H$29:$AF$30,2,FALSE())+7))</f>
        <v>-</v>
      </c>
      <c r="T49" s="325" t="str">
        <f>IF($M49="-","-",VLOOKUP(S$2,Res_ini!$A$20:$AF138,HLOOKUP($F49,Res_ini!$H$29:$AF$30,2,FALSE())+7))</f>
        <v>-</v>
      </c>
      <c r="U49" s="325" t="str">
        <f>IF($M49="-","-",VLOOKUP(T$2,Res_ini!$A$20:$AF138,HLOOKUP($F49,Res_ini!$H$29:$AF$30,2,FALSE())+7))</f>
        <v>-</v>
      </c>
      <c r="V49" s="325" t="str">
        <f>IF($M49="-","-",VLOOKUP(U$2,Res_ini!$A$20:$AF138,HLOOKUP($F49,Res_ini!$H$29:$AF$30,2,FALSE())+7))</f>
        <v>-</v>
      </c>
      <c r="W49" s="325" t="str">
        <f>IF($M49="-","-",VLOOKUP(V$2,Res_ini!$A$20:$AF138,HLOOKUP($F49,Res_ini!$H$29:$AF$30,2,FALSE())+7))</f>
        <v>-</v>
      </c>
      <c r="X49" s="325" t="str">
        <f>IF($M49="-","-",VLOOKUP(W$2,Res_ini!$A$20:$AF138,HLOOKUP($F49,Res_ini!$H$29:$AF$30,2,FALSE())+7))</f>
        <v>-</v>
      </c>
      <c r="Y49" s="325" t="str">
        <f>IF($M49="-","-",VLOOKUP(X$2,Res_ini!$A$20:$AF138,HLOOKUP($F49,Res_ini!$H$29:$AF$30,2,FALSE())+7))</f>
        <v>-</v>
      </c>
      <c r="Z49" s="325" t="str">
        <f>IF($M49="-","-",VLOOKUP(Y$2,Res_ini!$A$20:$AF138,HLOOKUP($F49,Res_ini!$H$29:$AF$30,2,FALSE())+7))</f>
        <v>-</v>
      </c>
      <c r="AA49" s="326" t="str">
        <f>IF($M49="-","-",VLOOKUP(Z$2,Res_ini!$A$20:$AF138,HLOOKUP($F49,Res_ini!$H$29:$AF$30,2,FALSE())+7))</f>
        <v>-</v>
      </c>
      <c r="AB49" s="327" t="str">
        <f>IF($M49="-","-",VLOOKUP(AA$2,Res_ini!$A$20:$AF138,HLOOKUP($F49,Res_ini!$H$29:$AF$30,2,FALSE())+7))</f>
        <v>-</v>
      </c>
      <c r="AC49" s="340"/>
      <c r="AD49" s="341"/>
      <c r="AE49" s="341"/>
      <c r="AF49" s="341"/>
      <c r="AG49" s="342"/>
      <c r="AH49" s="343" t="str">
        <f t="shared" si="6"/>
        <v>-</v>
      </c>
      <c r="AI49" s="344" t="str">
        <f t="shared" si="7"/>
        <v>-</v>
      </c>
      <c r="AJ49" s="345" t="str">
        <f t="shared" si="8"/>
        <v>-</v>
      </c>
      <c r="AK49" s="345" t="str">
        <f t="shared" si="9"/>
        <v>-</v>
      </c>
      <c r="AL49" s="345" t="str">
        <f t="shared" si="10"/>
        <v>-</v>
      </c>
      <c r="AM49" s="345" t="str">
        <f t="shared" si="11"/>
        <v>-</v>
      </c>
      <c r="AN49" s="345" t="str">
        <f t="shared" si="12"/>
        <v>-</v>
      </c>
      <c r="AO49" s="345" t="str">
        <f t="shared" si="13"/>
        <v>-</v>
      </c>
      <c r="AP49" s="345" t="str">
        <f t="shared" si="14"/>
        <v>-</v>
      </c>
      <c r="AQ49" s="345" t="str">
        <f t="shared" si="15"/>
        <v>-</v>
      </c>
      <c r="AR49" s="345" t="str">
        <f t="shared" si="16"/>
        <v>-</v>
      </c>
      <c r="AS49" s="345" t="str">
        <f t="shared" si="17"/>
        <v>-</v>
      </c>
      <c r="AT49" s="345" t="str">
        <f t="shared" si="18"/>
        <v>-</v>
      </c>
      <c r="AU49" s="345" t="str">
        <f t="shared" si="19"/>
        <v>-</v>
      </c>
      <c r="AV49" s="345" t="str">
        <f t="shared" si="20"/>
        <v>-</v>
      </c>
      <c r="AW49" s="346" t="str">
        <f t="shared" si="21"/>
        <v>-</v>
      </c>
      <c r="AX49" s="346" t="str">
        <f t="shared" si="22"/>
        <v>-</v>
      </c>
      <c r="AY49" s="346" t="str">
        <f t="shared" si="23"/>
        <v>-</v>
      </c>
      <c r="AZ49" s="346" t="str">
        <f t="shared" si="24"/>
        <v>-</v>
      </c>
      <c r="BA49" s="346" t="str">
        <f t="shared" si="25"/>
        <v>-</v>
      </c>
      <c r="BB49" s="345" t="str">
        <f t="shared" si="26"/>
        <v>-</v>
      </c>
      <c r="BC49" s="345" t="str">
        <f t="shared" si="27"/>
        <v>-</v>
      </c>
      <c r="BD49" s="346" t="str">
        <f t="shared" si="28"/>
        <v>-</v>
      </c>
      <c r="BE49" s="346" t="str">
        <f t="shared" si="29"/>
        <v>-</v>
      </c>
      <c r="BF49" s="346" t="str">
        <f t="shared" si="30"/>
        <v>-</v>
      </c>
      <c r="BG49" s="346" t="str">
        <f t="shared" si="31"/>
        <v>-</v>
      </c>
      <c r="BH49" s="345" t="str">
        <f t="shared" si="32"/>
        <v>-</v>
      </c>
      <c r="BI49" s="346" t="str">
        <f t="shared" si="33"/>
        <v>-</v>
      </c>
      <c r="BJ49" s="347" t="str">
        <f t="shared" si="34"/>
        <v>-</v>
      </c>
    </row>
    <row r="50" spans="1:62" ht="17" hidden="1" customHeight="1">
      <c r="A50" s="330" t="str">
        <f t="shared" si="3"/>
        <v>2018_030</v>
      </c>
      <c r="B50" s="330" t="s">
        <v>658</v>
      </c>
      <c r="C50" s="330" t="str">
        <f t="shared" si="4"/>
        <v>---_-</v>
      </c>
      <c r="D50" s="330" t="str">
        <f>IF($M50="-","-",VLOOKUP(C$3,Res_ini!$A$20:$AF139,HLOOKUP($F50,Res_ini!$H$29:$AF$30,2,FALSE())+7))</f>
        <v>-</v>
      </c>
      <c r="E50" s="330">
        <f t="shared" si="5"/>
        <v>8</v>
      </c>
      <c r="F50" s="330" t="str">
        <f t="shared" si="0"/>
        <v>Grand recif de Thio</v>
      </c>
      <c r="G50" s="330" t="str">
        <f>IF($M50="-","-",VLOOKUP(F$3,Res_ini!$A$20:$AF139,HLOOKUP($F50,Res_ini!$H$29:$AF$30,2,FALSE())+7))</f>
        <v>-</v>
      </c>
      <c r="H50" s="348" t="str">
        <f>IF($M50="-","-",VLOOKUP(G$3,Res_ini!$A$20:$AF139,HLOOKUP($F50,Res_ini!$H$29:$AF$30,2,FALSE())+7))</f>
        <v>-</v>
      </c>
      <c r="I50" s="348" t="str">
        <f>IF($M50="-","-",VLOOKUP(H$3,Res_ini!$A$20:$AF139,HLOOKUP($F50,Res_ini!$H$29:$AF$30,2,FALSE())+7))</f>
        <v>-</v>
      </c>
      <c r="J50" s="330" t="str">
        <f>IF($M50="-","-",VLOOKUP(I$3,Res_ini!$A$20:$AF139,HLOOKUP($F50,Res_ini!$H$29:$AF$30,2,FALSE())+7))</f>
        <v>-</v>
      </c>
      <c r="K50" s="330" t="str">
        <f>IF($M50="-","-",VLOOKUP(J$3,Res_ini!$A$20:$AF139,HLOOKUP($F50,Res_ini!$H$29:$AF$30,2,FALSE())+7))</f>
        <v>-</v>
      </c>
      <c r="L50" s="330" t="str">
        <f>IF($M50="-","-",VLOOKUP(K$3,Res_ini!$A$20:$AF139,HLOOKUP($F50,Res_ini!$H$29:$AF$30,2,FALSE())+7))</f>
        <v>-</v>
      </c>
      <c r="M50" s="330" t="str">
        <f>IF(ISERROR(HLOOKUP($F50,Res_ini!$H$29:$AF$30,2,FALSE())),"-",VLOOKUP(L$3,Res_ini!$A$20:$AF139,HLOOKUP($F50,Res_ini!$H$29:$AF$30,2,FALSE())+7))</f>
        <v>-</v>
      </c>
      <c r="N50" s="330" t="str">
        <f>IF($M50="-","-",VLOOKUP(M$3,Res_ini!$A$20:$AF139,HLOOKUP($F50,Res_ini!$H$29:$AF$30,2,FALSE())+7))</f>
        <v>-</v>
      </c>
      <c r="O50" s="349" t="str">
        <f>IF($M50="-","-",VLOOKUP(N$3,Res_ini!$A$20:$AF139,HLOOKUP($F50,Res_ini!$H$29:$AF$30,2,FALSE())+7))</f>
        <v>-</v>
      </c>
      <c r="P50" s="328" t="str">
        <f>IF($M50="-","-",VLOOKUP(O$3,Res_ini!$A$20:$AF139,HLOOKUP($F50,Res_ini!$H$29:$AF$30,2,FALSE())+7))</f>
        <v>-</v>
      </c>
      <c r="Q50" s="328" t="str">
        <f>IF($M50="-","-",VLOOKUP(P$3,Res_ini!$A$20:$AF139,HLOOKUP($F50,Res_ini!$H$29:$AF$30,2,FALSE())+7))</f>
        <v>-</v>
      </c>
      <c r="R50" s="328" t="str">
        <f>IF($M50="-","-",VLOOKUP(Q$3,Res_ini!$A$20:$AF139,HLOOKUP($F50,Res_ini!$H$29:$AF$30,2,FALSE())+7))</f>
        <v>-</v>
      </c>
      <c r="S50" s="328" t="str">
        <f>IF($M50="-","-",VLOOKUP(R$3,Res_ini!$A$20:$AF139,HLOOKUP($F50,Res_ini!$H$29:$AF$30,2,FALSE())+7))</f>
        <v>-</v>
      </c>
      <c r="T50" s="328" t="str">
        <f>IF($M50="-","-",VLOOKUP(S$3,Res_ini!$A$20:$AF139,HLOOKUP($F50,Res_ini!$H$29:$AF$30,2,FALSE())+7))</f>
        <v>-</v>
      </c>
      <c r="U50" s="328" t="str">
        <f>IF($M50="-","-",VLOOKUP(T$3,Res_ini!$A$20:$AF139,HLOOKUP($F50,Res_ini!$H$29:$AF$30,2,FALSE())+7))</f>
        <v>-</v>
      </c>
      <c r="V50" s="328" t="str">
        <f>IF($M50="-","-",VLOOKUP(U$3,Res_ini!$A$20:$AF139,HLOOKUP($F50,Res_ini!$H$29:$AF$30,2,FALSE())+7))</f>
        <v>-</v>
      </c>
      <c r="W50" s="328" t="str">
        <f>IF($M50="-","-",VLOOKUP(V$3,Res_ini!$A$20:$AF139,HLOOKUP($F50,Res_ini!$H$29:$AF$30,2,FALSE())+7))</f>
        <v>-</v>
      </c>
      <c r="X50" s="328" t="str">
        <f>IF($M50="-","-",VLOOKUP(W$3,Res_ini!$A$20:$AF139,HLOOKUP($F50,Res_ini!$H$29:$AF$30,2,FALSE())+7))</f>
        <v>-</v>
      </c>
      <c r="Y50" s="328" t="str">
        <f>IF($M50="-","-",VLOOKUP(X$3,Res_ini!$A$20:$AF139,HLOOKUP($F50,Res_ini!$H$29:$AF$30,2,FALSE())+7))</f>
        <v>-</v>
      </c>
      <c r="Z50" s="328" t="str">
        <f>IF($M50="-","-",VLOOKUP(Y$3,Res_ini!$A$20:$AF139,HLOOKUP($F50,Res_ini!$H$29:$AF$30,2,FALSE())+7))</f>
        <v>-</v>
      </c>
      <c r="AA50" s="329" t="str">
        <f>IF($M50="-","-",VLOOKUP(Z$3,Res_ini!$A$20:$AF139,HLOOKUP($F50,Res_ini!$H$29:$AF$30,2,FALSE())+7))</f>
        <v>-</v>
      </c>
      <c r="AB50" s="330" t="str">
        <f>IF($M50="-","-",VLOOKUP(AA$3,Res_ini!$A$20:$AF139,HLOOKUP($F50,Res_ini!$H$29:$AF$30,2,FALSE())+7))</f>
        <v>-</v>
      </c>
      <c r="AC50" s="350"/>
      <c r="AD50" s="351"/>
      <c r="AE50" s="351"/>
      <c r="AF50" s="351"/>
      <c r="AG50" s="352"/>
      <c r="AH50" s="213" t="str">
        <f t="shared" si="6"/>
        <v>-</v>
      </c>
      <c r="AI50" s="353" t="str">
        <f t="shared" si="7"/>
        <v>-</v>
      </c>
      <c r="AJ50" s="354" t="str">
        <f t="shared" si="8"/>
        <v>-</v>
      </c>
      <c r="AK50" s="354" t="str">
        <f t="shared" si="9"/>
        <v>-</v>
      </c>
      <c r="AL50" s="354" t="str">
        <f t="shared" si="10"/>
        <v>-</v>
      </c>
      <c r="AM50" s="354" t="str">
        <f t="shared" si="11"/>
        <v>-</v>
      </c>
      <c r="AN50" s="354" t="str">
        <f t="shared" si="12"/>
        <v>-</v>
      </c>
      <c r="AO50" s="354" t="str">
        <f t="shared" si="13"/>
        <v>-</v>
      </c>
      <c r="AP50" s="354" t="str">
        <f t="shared" si="14"/>
        <v>-</v>
      </c>
      <c r="AQ50" s="354" t="str">
        <f t="shared" si="15"/>
        <v>-</v>
      </c>
      <c r="AR50" s="354" t="str">
        <f t="shared" si="16"/>
        <v>-</v>
      </c>
      <c r="AS50" s="354" t="str">
        <f t="shared" si="17"/>
        <v>-</v>
      </c>
      <c r="AT50" s="354" t="str">
        <f t="shared" si="18"/>
        <v>-</v>
      </c>
      <c r="AU50" s="354" t="str">
        <f t="shared" si="19"/>
        <v>-</v>
      </c>
      <c r="AV50" s="354" t="str">
        <f t="shared" si="20"/>
        <v>-</v>
      </c>
      <c r="AW50" s="355" t="str">
        <f t="shared" si="21"/>
        <v>-</v>
      </c>
      <c r="AX50" s="355" t="str">
        <f t="shared" si="22"/>
        <v>-</v>
      </c>
      <c r="AY50" s="355" t="str">
        <f t="shared" si="23"/>
        <v>-</v>
      </c>
      <c r="AZ50" s="355" t="str">
        <f t="shared" si="24"/>
        <v>-</v>
      </c>
      <c r="BA50" s="355" t="str">
        <f t="shared" si="25"/>
        <v>-</v>
      </c>
      <c r="BB50" s="354" t="str">
        <f t="shared" si="26"/>
        <v>-</v>
      </c>
      <c r="BC50" s="354" t="str">
        <f t="shared" si="27"/>
        <v>-</v>
      </c>
      <c r="BD50" s="355" t="str">
        <f t="shared" si="28"/>
        <v>-</v>
      </c>
      <c r="BE50" s="355" t="str">
        <f t="shared" si="29"/>
        <v>-</v>
      </c>
      <c r="BF50" s="355" t="str">
        <f t="shared" si="30"/>
        <v>-</v>
      </c>
      <c r="BG50" s="355" t="str">
        <f t="shared" si="31"/>
        <v>-</v>
      </c>
      <c r="BH50" s="354" t="str">
        <f t="shared" si="32"/>
        <v>-</v>
      </c>
      <c r="BI50" s="355" t="str">
        <f t="shared" si="33"/>
        <v>-</v>
      </c>
      <c r="BJ50" s="356" t="str">
        <f t="shared" si="34"/>
        <v>-</v>
      </c>
    </row>
    <row r="51" spans="1:62" ht="17" hidden="1" customHeight="1">
      <c r="A51" s="330" t="str">
        <f t="shared" si="3"/>
        <v>2018_031</v>
      </c>
      <c r="B51" s="330" t="s">
        <v>658</v>
      </c>
      <c r="C51" s="330" t="str">
        <f t="shared" si="4"/>
        <v>---_-</v>
      </c>
      <c r="D51" s="330" t="str">
        <f>IF($M51="-","-",VLOOKUP(C$4,Res_ini!$A$20:$AF140,HLOOKUP($F51,Res_ini!$H$29:$AF$30,2,FALSE())+7))</f>
        <v>-</v>
      </c>
      <c r="E51" s="330">
        <f t="shared" si="5"/>
        <v>8</v>
      </c>
      <c r="F51" s="330" t="str">
        <f t="shared" si="0"/>
        <v>Grand recif de Thio</v>
      </c>
      <c r="G51" s="330" t="str">
        <f>IF($M51="-","-",VLOOKUP(F$4,Res_ini!$A$20:$AF140,HLOOKUP($F51,Res_ini!$H$29:$AF$30,2,FALSE())+7))</f>
        <v>-</v>
      </c>
      <c r="H51" s="348" t="str">
        <f>IF($M51="-","-",VLOOKUP(G$4,Res_ini!$A$20:$AF140,HLOOKUP($F51,Res_ini!$H$29:$AF$30,2,FALSE())+7))</f>
        <v>-</v>
      </c>
      <c r="I51" s="348" t="str">
        <f>IF($M51="-","-",VLOOKUP(H$4,Res_ini!$A$20:$AF140,HLOOKUP($F51,Res_ini!$H$29:$AF$30,2,FALSE())+7))</f>
        <v>-</v>
      </c>
      <c r="J51" s="330" t="str">
        <f>IF($M51="-","-",VLOOKUP(I$4,Res_ini!$A$20:$AF140,HLOOKUP($F51,Res_ini!$H$29:$AF$30,2,FALSE())+7))</f>
        <v>-</v>
      </c>
      <c r="K51" s="330" t="str">
        <f>IF($M51="-","-",VLOOKUP(J$4,Res_ini!$A$20:$AF140,HLOOKUP($F51,Res_ini!$H$29:$AF$30,2,FALSE())+7))</f>
        <v>-</v>
      </c>
      <c r="L51" s="330" t="str">
        <f>IF($M51="-","-",VLOOKUP(K$4,Res_ini!$A$20:$AF140,HLOOKUP($F51,Res_ini!$H$29:$AF$30,2,FALSE())+7))</f>
        <v>-</v>
      </c>
      <c r="M51" s="330" t="str">
        <f>IF(ISERROR(HLOOKUP($F51,Res_ini!$H$29:$AF$30,2,FALSE())),"-",VLOOKUP(L$4,Res_ini!$A$20:$AF140,HLOOKUP($F51,Res_ini!$H$29:$AF$30,2,FALSE())+7))</f>
        <v>-</v>
      </c>
      <c r="N51" s="330" t="str">
        <f>IF($M51="-","-",VLOOKUP(M$4,Res_ini!$A$20:$AF140,HLOOKUP($F51,Res_ini!$H$29:$AF$30,2,FALSE())+7))</f>
        <v>-</v>
      </c>
      <c r="O51" s="349" t="str">
        <f>IF($M51="-","-",VLOOKUP(N$4,Res_ini!$A$20:$AF140,HLOOKUP($F51,Res_ini!$H$29:$AF$30,2,FALSE())+7))</f>
        <v>-</v>
      </c>
      <c r="P51" s="328" t="str">
        <f>IF($M51="-","-",VLOOKUP(O$4,Res_ini!$A$20:$AF140,HLOOKUP($F51,Res_ini!$H$29:$AF$30,2,FALSE())+7))</f>
        <v>-</v>
      </c>
      <c r="Q51" s="328" t="str">
        <f>IF($M51="-","-",VLOOKUP(P$4,Res_ini!$A$20:$AF140,HLOOKUP($F51,Res_ini!$H$29:$AF$30,2,FALSE())+7))</f>
        <v>-</v>
      </c>
      <c r="R51" s="328" t="str">
        <f>IF($M51="-","-",VLOOKUP(Q$4,Res_ini!$A$20:$AF140,HLOOKUP($F51,Res_ini!$H$29:$AF$30,2,FALSE())+7))</f>
        <v>-</v>
      </c>
      <c r="S51" s="328" t="str">
        <f>IF($M51="-","-",VLOOKUP(R$4,Res_ini!$A$20:$AF140,HLOOKUP($F51,Res_ini!$H$29:$AF$30,2,FALSE())+7))</f>
        <v>-</v>
      </c>
      <c r="T51" s="328" t="str">
        <f>IF($M51="-","-",VLOOKUP(S$4,Res_ini!$A$20:$AF140,HLOOKUP($F51,Res_ini!$H$29:$AF$30,2,FALSE())+7))</f>
        <v>-</v>
      </c>
      <c r="U51" s="328" t="str">
        <f>IF($M51="-","-",VLOOKUP(T$4,Res_ini!$A$20:$AF140,HLOOKUP($F51,Res_ini!$H$29:$AF$30,2,FALSE())+7))</f>
        <v>-</v>
      </c>
      <c r="V51" s="328" t="str">
        <f>IF($M51="-","-",VLOOKUP(U$4,Res_ini!$A$20:$AF140,HLOOKUP($F51,Res_ini!$H$29:$AF$30,2,FALSE())+7))</f>
        <v>-</v>
      </c>
      <c r="W51" s="328" t="str">
        <f>IF($M51="-","-",VLOOKUP(V$4,Res_ini!$A$20:$AF140,HLOOKUP($F51,Res_ini!$H$29:$AF$30,2,FALSE())+7))</f>
        <v>-</v>
      </c>
      <c r="X51" s="328" t="str">
        <f>IF($M51="-","-",VLOOKUP(W$4,Res_ini!$A$20:$AF140,HLOOKUP($F51,Res_ini!$H$29:$AF$30,2,FALSE())+7))</f>
        <v>-</v>
      </c>
      <c r="Y51" s="328" t="str">
        <f>IF($M51="-","-",VLOOKUP(X$4,Res_ini!$A$20:$AF140,HLOOKUP($F51,Res_ini!$H$29:$AF$30,2,FALSE())+7))</f>
        <v>-</v>
      </c>
      <c r="Z51" s="328" t="str">
        <f>IF($M51="-","-",VLOOKUP(Y$4,Res_ini!$A$20:$AF140,HLOOKUP($F51,Res_ini!$H$29:$AF$30,2,FALSE())+7))</f>
        <v>-</v>
      </c>
      <c r="AA51" s="329" t="str">
        <f>IF($M51="-","-",VLOOKUP(Z$4,Res_ini!$A$20:$AF140,HLOOKUP($F51,Res_ini!$H$29:$AF$30,2,FALSE())+7))</f>
        <v>-</v>
      </c>
      <c r="AB51" s="330" t="str">
        <f>IF($M51="-","-",VLOOKUP(AA$4,Res_ini!$A$20:$AF140,HLOOKUP($F51,Res_ini!$H$29:$AF$30,2,FALSE())+7))</f>
        <v>-</v>
      </c>
      <c r="AC51" s="350"/>
      <c r="AD51" s="351"/>
      <c r="AE51" s="351"/>
      <c r="AF51" s="351"/>
      <c r="AG51" s="352"/>
      <c r="AH51" s="213" t="str">
        <f t="shared" si="6"/>
        <v>-</v>
      </c>
      <c r="AI51" s="353" t="str">
        <f t="shared" si="7"/>
        <v>-</v>
      </c>
      <c r="AJ51" s="354" t="str">
        <f t="shared" si="8"/>
        <v>-</v>
      </c>
      <c r="AK51" s="354" t="str">
        <f t="shared" si="9"/>
        <v>-</v>
      </c>
      <c r="AL51" s="354" t="str">
        <f t="shared" si="10"/>
        <v>-</v>
      </c>
      <c r="AM51" s="354" t="str">
        <f t="shared" si="11"/>
        <v>-</v>
      </c>
      <c r="AN51" s="354" t="str">
        <f t="shared" si="12"/>
        <v>-</v>
      </c>
      <c r="AO51" s="354" t="str">
        <f t="shared" si="13"/>
        <v>-</v>
      </c>
      <c r="AP51" s="354" t="str">
        <f t="shared" si="14"/>
        <v>-</v>
      </c>
      <c r="AQ51" s="354" t="str">
        <f t="shared" si="15"/>
        <v>-</v>
      </c>
      <c r="AR51" s="354" t="str">
        <f t="shared" si="16"/>
        <v>-</v>
      </c>
      <c r="AS51" s="354" t="str">
        <f t="shared" si="17"/>
        <v>-</v>
      </c>
      <c r="AT51" s="354" t="str">
        <f t="shared" si="18"/>
        <v>-</v>
      </c>
      <c r="AU51" s="354" t="str">
        <f t="shared" si="19"/>
        <v>-</v>
      </c>
      <c r="AV51" s="354" t="str">
        <f t="shared" si="20"/>
        <v>-</v>
      </c>
      <c r="AW51" s="355" t="str">
        <f t="shared" si="21"/>
        <v>-</v>
      </c>
      <c r="AX51" s="355" t="str">
        <f t="shared" si="22"/>
        <v>-</v>
      </c>
      <c r="AY51" s="355" t="str">
        <f t="shared" si="23"/>
        <v>-</v>
      </c>
      <c r="AZ51" s="355" t="str">
        <f t="shared" si="24"/>
        <v>-</v>
      </c>
      <c r="BA51" s="355" t="str">
        <f t="shared" si="25"/>
        <v>-</v>
      </c>
      <c r="BB51" s="354" t="str">
        <f t="shared" si="26"/>
        <v>-</v>
      </c>
      <c r="BC51" s="354" t="str">
        <f t="shared" si="27"/>
        <v>-</v>
      </c>
      <c r="BD51" s="355" t="str">
        <f t="shared" si="28"/>
        <v>-</v>
      </c>
      <c r="BE51" s="355" t="str">
        <f t="shared" si="29"/>
        <v>-</v>
      </c>
      <c r="BF51" s="355" t="str">
        <f t="shared" si="30"/>
        <v>-</v>
      </c>
      <c r="BG51" s="355" t="str">
        <f t="shared" si="31"/>
        <v>-</v>
      </c>
      <c r="BH51" s="354" t="str">
        <f t="shared" si="32"/>
        <v>-</v>
      </c>
      <c r="BI51" s="355" t="str">
        <f t="shared" si="33"/>
        <v>-</v>
      </c>
      <c r="BJ51" s="356" t="str">
        <f t="shared" si="34"/>
        <v>-</v>
      </c>
    </row>
    <row r="52" spans="1:62" ht="17" hidden="1" customHeight="1">
      <c r="A52" s="333" t="str">
        <f t="shared" si="3"/>
        <v>2018_032</v>
      </c>
      <c r="B52" s="333" t="s">
        <v>658</v>
      </c>
      <c r="C52" s="333" t="str">
        <f t="shared" si="4"/>
        <v>---_-</v>
      </c>
      <c r="D52" s="333" t="str">
        <f>IF($M52="-","-",VLOOKUP(C$5,Res_ini!$A$20:$AF141,HLOOKUP($F52,Res_ini!$H$29:$AF$30,2,FALSE())+7))</f>
        <v>-</v>
      </c>
      <c r="E52" s="333">
        <f t="shared" si="5"/>
        <v>8</v>
      </c>
      <c r="F52" s="333" t="str">
        <f t="shared" si="0"/>
        <v>Grand recif de Thio</v>
      </c>
      <c r="G52" s="333" t="str">
        <f>IF($M52="-","-",VLOOKUP(F$5,Res_ini!$A$20:$AF141,HLOOKUP($F52,Res_ini!$H$29:$AF$30,2,FALSE())+7))</f>
        <v>-</v>
      </c>
      <c r="H52" s="357" t="str">
        <f>IF($M52="-","-",VLOOKUP(G$5,Res_ini!$A$20:$AF141,HLOOKUP($F52,Res_ini!$H$29:$AF$30,2,FALSE())+7))</f>
        <v>-</v>
      </c>
      <c r="I52" s="357" t="str">
        <f>IF($M52="-","-",VLOOKUP(H$5,Res_ini!$A$20:$AF141,HLOOKUP($F52,Res_ini!$H$29:$AF$30,2,FALSE())+7))</f>
        <v>-</v>
      </c>
      <c r="J52" s="333" t="str">
        <f>IF($M52="-","-",VLOOKUP(I$5,Res_ini!$A$20:$AF141,HLOOKUP($F52,Res_ini!$H$29:$AF$30,2,FALSE())+7))</f>
        <v>-</v>
      </c>
      <c r="K52" s="333" t="str">
        <f>IF($M52="-","-",VLOOKUP(J$5,Res_ini!$A$20:$AF141,HLOOKUP($F52,Res_ini!$H$29:$AF$30,2,FALSE())+7))</f>
        <v>-</v>
      </c>
      <c r="L52" s="333" t="str">
        <f>IF($M52="-","-",VLOOKUP(K$5,Res_ini!$A$20:$AF141,HLOOKUP($F52,Res_ini!$H$29:$AF$30,2,FALSE())+7))</f>
        <v>-</v>
      </c>
      <c r="M52" s="333" t="str">
        <f>IF(ISERROR(HLOOKUP($F52,Res_ini!$H$29:$AF$30,2,FALSE())),"-",VLOOKUP(L$5,Res_ini!$A$20:$AF141,HLOOKUP($F52,Res_ini!$H$29:$AF$30,2,FALSE())+7))</f>
        <v>-</v>
      </c>
      <c r="N52" s="333" t="str">
        <f>IF($M52="-","-",VLOOKUP(M$5,Res_ini!$A$20:$AF141,HLOOKUP($F52,Res_ini!$H$29:$AF$30,2,FALSE())+7))</f>
        <v>-</v>
      </c>
      <c r="O52" s="358" t="str">
        <f>IF($M52="-","-",VLOOKUP(N$5,Res_ini!$A$20:$AF141,HLOOKUP($F52,Res_ini!$H$29:$AF$30,2,FALSE())+7))</f>
        <v>-</v>
      </c>
      <c r="P52" s="331" t="str">
        <f>IF($M52="-","-",VLOOKUP(O$5,Res_ini!$A$20:$AF141,HLOOKUP($F52,Res_ini!$H$29:$AF$30,2,FALSE())+7))</f>
        <v>-</v>
      </c>
      <c r="Q52" s="331" t="str">
        <f>IF($M52="-","-",VLOOKUP(P$5,Res_ini!$A$20:$AF141,HLOOKUP($F52,Res_ini!$H$29:$AF$30,2,FALSE())+7))</f>
        <v>-</v>
      </c>
      <c r="R52" s="331" t="str">
        <f>IF($M52="-","-",VLOOKUP(Q$5,Res_ini!$A$20:$AF141,HLOOKUP($F52,Res_ini!$H$29:$AF$30,2,FALSE())+7))</f>
        <v>-</v>
      </c>
      <c r="S52" s="331" t="str">
        <f>IF($M52="-","-",VLOOKUP(R$5,Res_ini!$A$20:$AF141,HLOOKUP($F52,Res_ini!$H$29:$AF$30,2,FALSE())+7))</f>
        <v>-</v>
      </c>
      <c r="T52" s="331" t="str">
        <f>IF($M52="-","-",VLOOKUP(S$5,Res_ini!$A$20:$AF141,HLOOKUP($F52,Res_ini!$H$29:$AF$30,2,FALSE())+7))</f>
        <v>-</v>
      </c>
      <c r="U52" s="331" t="str">
        <f>IF($M52="-","-",VLOOKUP(T$5,Res_ini!$A$20:$AF141,HLOOKUP($F52,Res_ini!$H$29:$AF$30,2,FALSE())+7))</f>
        <v>-</v>
      </c>
      <c r="V52" s="331" t="str">
        <f>IF($M52="-","-",VLOOKUP(U$5,Res_ini!$A$20:$AF141,HLOOKUP($F52,Res_ini!$H$29:$AF$30,2,FALSE())+7))</f>
        <v>-</v>
      </c>
      <c r="W52" s="331" t="str">
        <f>IF($M52="-","-",VLOOKUP(V$5,Res_ini!$A$20:$AF141,HLOOKUP($F52,Res_ini!$H$29:$AF$30,2,FALSE())+7))</f>
        <v>-</v>
      </c>
      <c r="X52" s="331" t="str">
        <f>IF($M52="-","-",VLOOKUP(W$5,Res_ini!$A$20:$AF141,HLOOKUP($F52,Res_ini!$H$29:$AF$30,2,FALSE())+7))</f>
        <v>-</v>
      </c>
      <c r="Y52" s="331" t="str">
        <f>IF($M52="-","-",VLOOKUP(X$5,Res_ini!$A$20:$AF141,HLOOKUP($F52,Res_ini!$H$29:$AF$30,2,FALSE())+7))</f>
        <v>-</v>
      </c>
      <c r="Z52" s="331" t="str">
        <f>IF($M52="-","-",VLOOKUP(Y$5,Res_ini!$A$20:$AF141,HLOOKUP($F52,Res_ini!$H$29:$AF$30,2,FALSE())+7))</f>
        <v>-</v>
      </c>
      <c r="AA52" s="332" t="str">
        <f>IF($M52="-","-",VLOOKUP(Z$5,Res_ini!$A$20:$AF141,HLOOKUP($F52,Res_ini!$H$29:$AF$30,2,FALSE())+7))</f>
        <v>-</v>
      </c>
      <c r="AB52" s="333" t="str">
        <f>IF($M52="-","-",VLOOKUP(AA$5,Res_ini!$A$20:$AF141,HLOOKUP($F52,Res_ini!$H$29:$AF$30,2,FALSE())+7))</f>
        <v>-</v>
      </c>
      <c r="AC52" s="359"/>
      <c r="AD52" s="360"/>
      <c r="AE52" s="360"/>
      <c r="AF52" s="360"/>
      <c r="AG52" s="361"/>
      <c r="AH52" s="362" t="str">
        <f t="shared" si="6"/>
        <v>-</v>
      </c>
      <c r="AI52" s="363" t="str">
        <f t="shared" si="7"/>
        <v>-</v>
      </c>
      <c r="AJ52" s="364" t="str">
        <f t="shared" si="8"/>
        <v>-</v>
      </c>
      <c r="AK52" s="364" t="str">
        <f t="shared" si="9"/>
        <v>-</v>
      </c>
      <c r="AL52" s="364" t="str">
        <f t="shared" si="10"/>
        <v>-</v>
      </c>
      <c r="AM52" s="364" t="str">
        <f t="shared" si="11"/>
        <v>-</v>
      </c>
      <c r="AN52" s="364" t="str">
        <f t="shared" si="12"/>
        <v>-</v>
      </c>
      <c r="AO52" s="364" t="str">
        <f t="shared" si="13"/>
        <v>-</v>
      </c>
      <c r="AP52" s="364" t="str">
        <f t="shared" si="14"/>
        <v>-</v>
      </c>
      <c r="AQ52" s="364" t="str">
        <f t="shared" si="15"/>
        <v>-</v>
      </c>
      <c r="AR52" s="364" t="str">
        <f t="shared" si="16"/>
        <v>-</v>
      </c>
      <c r="AS52" s="364" t="str">
        <f t="shared" si="17"/>
        <v>-</v>
      </c>
      <c r="AT52" s="364" t="str">
        <f t="shared" si="18"/>
        <v>-</v>
      </c>
      <c r="AU52" s="364" t="str">
        <f t="shared" si="19"/>
        <v>-</v>
      </c>
      <c r="AV52" s="364" t="str">
        <f t="shared" si="20"/>
        <v>-</v>
      </c>
      <c r="AW52" s="365" t="str">
        <f t="shared" si="21"/>
        <v>-</v>
      </c>
      <c r="AX52" s="365" t="str">
        <f t="shared" si="22"/>
        <v>-</v>
      </c>
      <c r="AY52" s="365" t="str">
        <f t="shared" si="23"/>
        <v>-</v>
      </c>
      <c r="AZ52" s="365" t="str">
        <f t="shared" si="24"/>
        <v>-</v>
      </c>
      <c r="BA52" s="365" t="str">
        <f t="shared" si="25"/>
        <v>-</v>
      </c>
      <c r="BB52" s="364" t="str">
        <f t="shared" si="26"/>
        <v>-</v>
      </c>
      <c r="BC52" s="364" t="str">
        <f t="shared" si="27"/>
        <v>-</v>
      </c>
      <c r="BD52" s="365" t="str">
        <f t="shared" si="28"/>
        <v>-</v>
      </c>
      <c r="BE52" s="365" t="str">
        <f t="shared" si="29"/>
        <v>-</v>
      </c>
      <c r="BF52" s="365" t="str">
        <f t="shared" si="30"/>
        <v>-</v>
      </c>
      <c r="BG52" s="365" t="str">
        <f t="shared" si="31"/>
        <v>-</v>
      </c>
      <c r="BH52" s="364" t="str">
        <f t="shared" si="32"/>
        <v>-</v>
      </c>
      <c r="BI52" s="365" t="str">
        <f t="shared" si="33"/>
        <v>-</v>
      </c>
      <c r="BJ52" s="366" t="str">
        <f t="shared" si="34"/>
        <v>-</v>
      </c>
    </row>
    <row r="53" spans="1:62" ht="17" hidden="1" customHeight="1">
      <c r="A53" s="327" t="str">
        <f t="shared" si="3"/>
        <v>2018_033</v>
      </c>
      <c r="B53" s="327" t="s">
        <v>658</v>
      </c>
      <c r="C53" s="327" t="str">
        <f t="shared" si="4"/>
        <v>---_-</v>
      </c>
      <c r="D53" s="327" t="str">
        <f>IF($M53="-","-",VLOOKUP(C$2,Res_ini!$A$20:$AF142,HLOOKUP($F53,Res_ini!$H$29:$AF$30,2,FALSE())+7))</f>
        <v>-</v>
      </c>
      <c r="E53" s="327">
        <f t="shared" si="5"/>
        <v>9</v>
      </c>
      <c r="F53" s="327" t="str">
        <f t="shared" ref="F53:F84" si="35">IFERROR(INDEX(PREFS_ListeStation,MATCH($E53,PREFS_N°Station,0)),"-")</f>
        <v>Koulnoue</v>
      </c>
      <c r="G53" s="327" t="str">
        <f>IF($M53="-","-",VLOOKUP(F$2,Res_ini!$A$20:$AF142,HLOOKUP($F53,Res_ini!$H$29:$AF$30,2,FALSE())+7))</f>
        <v>-</v>
      </c>
      <c r="H53" s="338" t="str">
        <f>IF($M53="-","-",VLOOKUP(G$2,Res_ini!$A$20:$AF142,HLOOKUP($F53,Res_ini!$H$29:$AF$30,2,FALSE())+7))</f>
        <v>-</v>
      </c>
      <c r="I53" s="338" t="str">
        <f>IF($M53="-","-",VLOOKUP(H$2,Res_ini!$A$20:$AF142,HLOOKUP($F53,Res_ini!$H$29:$AF$30,2,FALSE())+7))</f>
        <v>-</v>
      </c>
      <c r="J53" s="327" t="str">
        <f>IF($M53="-","-",VLOOKUP(I$2,Res_ini!$A$20:$AF142,HLOOKUP($F53,Res_ini!$H$29:$AF$30,2,FALSE())+7))</f>
        <v>-</v>
      </c>
      <c r="K53" s="327" t="str">
        <f>IF($M53="-","-",VLOOKUP(J$2,Res_ini!$A$20:$AF142,HLOOKUP($F53,Res_ini!$H$29:$AF$30,2,FALSE())+7))</f>
        <v>-</v>
      </c>
      <c r="L53" s="327" t="str">
        <f>IF($M53="-","-",VLOOKUP(K$2,Res_ini!$A$20:$AF142,HLOOKUP($F53,Res_ini!$H$29:$AF$30,2,FALSE())+7))</f>
        <v>-</v>
      </c>
      <c r="M53" s="327" t="str">
        <f>IF(ISERROR(HLOOKUP($F53,Res_ini!$H$29:$AF$30,2,FALSE())),"-",VLOOKUP(L$2,Res_ini!$A$20:$AF142,HLOOKUP($F53,Res_ini!$H$29:$AF$30,2,FALSE())+7))</f>
        <v>-</v>
      </c>
      <c r="N53" s="327" t="str">
        <f>IF($M53="-","-",VLOOKUP(M$2,Res_ini!$A$20:$AF142,HLOOKUP($F53,Res_ini!$H$29:$AF$30,2,FALSE())+7))</f>
        <v>-</v>
      </c>
      <c r="O53" s="339" t="str">
        <f>IF($M53="-","-",VLOOKUP(N$2,Res_ini!$A$20:$AF142,HLOOKUP($F53,Res_ini!$H$29:$AF$30,2,FALSE())+7))</f>
        <v>-</v>
      </c>
      <c r="P53" s="325" t="str">
        <f>IF($M53="-","-",VLOOKUP(O$2,Res_ini!$A$20:$AF142,HLOOKUP($F53,Res_ini!$H$29:$AF$30,2,FALSE())+7))</f>
        <v>-</v>
      </c>
      <c r="Q53" s="325" t="str">
        <f>IF($M53="-","-",VLOOKUP(P$2,Res_ini!$A$20:$AF142,HLOOKUP($F53,Res_ini!$H$29:$AF$30,2,FALSE())+7))</f>
        <v>-</v>
      </c>
      <c r="R53" s="325" t="str">
        <f>IF($M53="-","-",VLOOKUP(Q$2,Res_ini!$A$20:$AF142,HLOOKUP($F53,Res_ini!$H$29:$AF$30,2,FALSE())+7))</f>
        <v>-</v>
      </c>
      <c r="S53" s="325" t="str">
        <f>IF($M53="-","-",VLOOKUP(R$2,Res_ini!$A$20:$AF142,HLOOKUP($F53,Res_ini!$H$29:$AF$30,2,FALSE())+7))</f>
        <v>-</v>
      </c>
      <c r="T53" s="325" t="str">
        <f>IF($M53="-","-",VLOOKUP(S$2,Res_ini!$A$20:$AF142,HLOOKUP($F53,Res_ini!$H$29:$AF$30,2,FALSE())+7))</f>
        <v>-</v>
      </c>
      <c r="U53" s="325" t="str">
        <f>IF($M53="-","-",VLOOKUP(T$2,Res_ini!$A$20:$AF142,HLOOKUP($F53,Res_ini!$H$29:$AF$30,2,FALSE())+7))</f>
        <v>-</v>
      </c>
      <c r="V53" s="325" t="str">
        <f>IF($M53="-","-",VLOOKUP(U$2,Res_ini!$A$20:$AF142,HLOOKUP($F53,Res_ini!$H$29:$AF$30,2,FALSE())+7))</f>
        <v>-</v>
      </c>
      <c r="W53" s="325" t="str">
        <f>IF($M53="-","-",VLOOKUP(V$2,Res_ini!$A$20:$AF142,HLOOKUP($F53,Res_ini!$H$29:$AF$30,2,FALSE())+7))</f>
        <v>-</v>
      </c>
      <c r="X53" s="325" t="str">
        <f>IF($M53="-","-",VLOOKUP(W$2,Res_ini!$A$20:$AF142,HLOOKUP($F53,Res_ini!$H$29:$AF$30,2,FALSE())+7))</f>
        <v>-</v>
      </c>
      <c r="Y53" s="325" t="str">
        <f>IF($M53="-","-",VLOOKUP(X$2,Res_ini!$A$20:$AF142,HLOOKUP($F53,Res_ini!$H$29:$AF$30,2,FALSE())+7))</f>
        <v>-</v>
      </c>
      <c r="Z53" s="325" t="str">
        <f>IF($M53="-","-",VLOOKUP(Y$2,Res_ini!$A$20:$AF142,HLOOKUP($F53,Res_ini!$H$29:$AF$30,2,FALSE())+7))</f>
        <v>-</v>
      </c>
      <c r="AA53" s="326" t="str">
        <f>IF($M53="-","-",VLOOKUP(Z$2,Res_ini!$A$20:$AF142,HLOOKUP($F53,Res_ini!$H$29:$AF$30,2,FALSE())+7))</f>
        <v>-</v>
      </c>
      <c r="AB53" s="327" t="str">
        <f>IF($M53="-","-",VLOOKUP(AA$2,Res_ini!$A$20:$AF142,HLOOKUP($F53,Res_ini!$H$29:$AF$30,2,FALSE())+7))</f>
        <v>-</v>
      </c>
      <c r="AC53" s="340"/>
      <c r="AD53" s="341"/>
      <c r="AE53" s="341"/>
      <c r="AF53" s="341"/>
      <c r="AG53" s="342"/>
      <c r="AH53" s="343" t="str">
        <f t="shared" si="6"/>
        <v>-</v>
      </c>
      <c r="AI53" s="344" t="str">
        <f t="shared" si="7"/>
        <v>-</v>
      </c>
      <c r="AJ53" s="345" t="str">
        <f t="shared" si="8"/>
        <v>-</v>
      </c>
      <c r="AK53" s="345" t="str">
        <f t="shared" si="9"/>
        <v>-</v>
      </c>
      <c r="AL53" s="345" t="str">
        <f t="shared" si="10"/>
        <v>-</v>
      </c>
      <c r="AM53" s="345" t="str">
        <f t="shared" si="11"/>
        <v>-</v>
      </c>
      <c r="AN53" s="345" t="str">
        <f t="shared" si="12"/>
        <v>-</v>
      </c>
      <c r="AO53" s="345" t="str">
        <f t="shared" si="13"/>
        <v>-</v>
      </c>
      <c r="AP53" s="345" t="str">
        <f t="shared" si="14"/>
        <v>-</v>
      </c>
      <c r="AQ53" s="345" t="str">
        <f t="shared" si="15"/>
        <v>-</v>
      </c>
      <c r="AR53" s="345" t="str">
        <f t="shared" si="16"/>
        <v>-</v>
      </c>
      <c r="AS53" s="345" t="str">
        <f t="shared" si="17"/>
        <v>-</v>
      </c>
      <c r="AT53" s="345" t="str">
        <f t="shared" si="18"/>
        <v>-</v>
      </c>
      <c r="AU53" s="345" t="str">
        <f t="shared" si="19"/>
        <v>-</v>
      </c>
      <c r="AV53" s="345" t="str">
        <f t="shared" si="20"/>
        <v>-</v>
      </c>
      <c r="AW53" s="346" t="str">
        <f t="shared" si="21"/>
        <v>-</v>
      </c>
      <c r="AX53" s="346" t="str">
        <f t="shared" si="22"/>
        <v>-</v>
      </c>
      <c r="AY53" s="346" t="str">
        <f t="shared" si="23"/>
        <v>-</v>
      </c>
      <c r="AZ53" s="346" t="str">
        <f t="shared" si="24"/>
        <v>-</v>
      </c>
      <c r="BA53" s="346" t="str">
        <f t="shared" si="25"/>
        <v>-</v>
      </c>
      <c r="BB53" s="345" t="str">
        <f t="shared" si="26"/>
        <v>-</v>
      </c>
      <c r="BC53" s="345" t="str">
        <f t="shared" si="27"/>
        <v>-</v>
      </c>
      <c r="BD53" s="346" t="str">
        <f t="shared" si="28"/>
        <v>-</v>
      </c>
      <c r="BE53" s="346" t="str">
        <f t="shared" si="29"/>
        <v>-</v>
      </c>
      <c r="BF53" s="346" t="str">
        <f t="shared" si="30"/>
        <v>-</v>
      </c>
      <c r="BG53" s="346" t="str">
        <f t="shared" si="31"/>
        <v>-</v>
      </c>
      <c r="BH53" s="345" t="str">
        <f t="shared" si="32"/>
        <v>-</v>
      </c>
      <c r="BI53" s="346" t="str">
        <f t="shared" si="33"/>
        <v>-</v>
      </c>
      <c r="BJ53" s="347" t="str">
        <f t="shared" si="34"/>
        <v>-</v>
      </c>
    </row>
    <row r="54" spans="1:62" ht="17" hidden="1" customHeight="1">
      <c r="A54" s="330" t="str">
        <f t="shared" si="3"/>
        <v>2018_034</v>
      </c>
      <c r="B54" s="330" t="s">
        <v>658</v>
      </c>
      <c r="C54" s="330" t="str">
        <f t="shared" si="4"/>
        <v>---_-</v>
      </c>
      <c r="D54" s="330" t="str">
        <f>IF($M54="-","-",VLOOKUP(C$3,Res_ini!$A$20:$AF143,HLOOKUP($F54,Res_ini!$H$29:$AF$30,2,FALSE())+7))</f>
        <v>-</v>
      </c>
      <c r="E54" s="330">
        <f t="shared" si="5"/>
        <v>9</v>
      </c>
      <c r="F54" s="330" t="str">
        <f t="shared" si="35"/>
        <v>Koulnoue</v>
      </c>
      <c r="G54" s="330" t="str">
        <f>IF($M54="-","-",VLOOKUP(F$3,Res_ini!$A$20:$AF143,HLOOKUP($F54,Res_ini!$H$29:$AF$30,2,FALSE())+7))</f>
        <v>-</v>
      </c>
      <c r="H54" s="348" t="str">
        <f>IF($M54="-","-",VLOOKUP(G$3,Res_ini!$A$20:$AF143,HLOOKUP($F54,Res_ini!$H$29:$AF$30,2,FALSE())+7))</f>
        <v>-</v>
      </c>
      <c r="I54" s="348" t="str">
        <f>IF($M54="-","-",VLOOKUP(H$3,Res_ini!$A$20:$AF143,HLOOKUP($F54,Res_ini!$H$29:$AF$30,2,FALSE())+7))</f>
        <v>-</v>
      </c>
      <c r="J54" s="330" t="str">
        <f>IF($M54="-","-",VLOOKUP(I$3,Res_ini!$A$20:$AF143,HLOOKUP($F54,Res_ini!$H$29:$AF$30,2,FALSE())+7))</f>
        <v>-</v>
      </c>
      <c r="K54" s="330" t="str">
        <f>IF($M54="-","-",VLOOKUP(J$3,Res_ini!$A$20:$AF143,HLOOKUP($F54,Res_ini!$H$29:$AF$30,2,FALSE())+7))</f>
        <v>-</v>
      </c>
      <c r="L54" s="330" t="str">
        <f>IF($M54="-","-",VLOOKUP(K$3,Res_ini!$A$20:$AF143,HLOOKUP($F54,Res_ini!$H$29:$AF$30,2,FALSE())+7))</f>
        <v>-</v>
      </c>
      <c r="M54" s="330" t="str">
        <f>IF(ISERROR(HLOOKUP($F54,Res_ini!$H$29:$AF$30,2,FALSE())),"-",VLOOKUP(L$3,Res_ini!$A$20:$AF143,HLOOKUP($F54,Res_ini!$H$29:$AF$30,2,FALSE())+7))</f>
        <v>-</v>
      </c>
      <c r="N54" s="330" t="str">
        <f>IF($M54="-","-",VLOOKUP(M$3,Res_ini!$A$20:$AF143,HLOOKUP($F54,Res_ini!$H$29:$AF$30,2,FALSE())+7))</f>
        <v>-</v>
      </c>
      <c r="O54" s="349" t="str">
        <f>IF($M54="-","-",VLOOKUP(N$3,Res_ini!$A$20:$AF143,HLOOKUP($F54,Res_ini!$H$29:$AF$30,2,FALSE())+7))</f>
        <v>-</v>
      </c>
      <c r="P54" s="328" t="str">
        <f>IF($M54="-","-",VLOOKUP(O$3,Res_ini!$A$20:$AF143,HLOOKUP($F54,Res_ini!$H$29:$AF$30,2,FALSE())+7))</f>
        <v>-</v>
      </c>
      <c r="Q54" s="328" t="str">
        <f>IF($M54="-","-",VLOOKUP(P$3,Res_ini!$A$20:$AF143,HLOOKUP($F54,Res_ini!$H$29:$AF$30,2,FALSE())+7))</f>
        <v>-</v>
      </c>
      <c r="R54" s="328" t="str">
        <f>IF($M54="-","-",VLOOKUP(Q$3,Res_ini!$A$20:$AF143,HLOOKUP($F54,Res_ini!$H$29:$AF$30,2,FALSE())+7))</f>
        <v>-</v>
      </c>
      <c r="S54" s="328" t="str">
        <f>IF($M54="-","-",VLOOKUP(R$3,Res_ini!$A$20:$AF143,HLOOKUP($F54,Res_ini!$H$29:$AF$30,2,FALSE())+7))</f>
        <v>-</v>
      </c>
      <c r="T54" s="328" t="str">
        <f>IF($M54="-","-",VLOOKUP(S$3,Res_ini!$A$20:$AF143,HLOOKUP($F54,Res_ini!$H$29:$AF$30,2,FALSE())+7))</f>
        <v>-</v>
      </c>
      <c r="U54" s="328" t="str">
        <f>IF($M54="-","-",VLOOKUP(T$3,Res_ini!$A$20:$AF143,HLOOKUP($F54,Res_ini!$H$29:$AF$30,2,FALSE())+7))</f>
        <v>-</v>
      </c>
      <c r="V54" s="328" t="str">
        <f>IF($M54="-","-",VLOOKUP(U$3,Res_ini!$A$20:$AF143,HLOOKUP($F54,Res_ini!$H$29:$AF$30,2,FALSE())+7))</f>
        <v>-</v>
      </c>
      <c r="W54" s="328" t="str">
        <f>IF($M54="-","-",VLOOKUP(V$3,Res_ini!$A$20:$AF143,HLOOKUP($F54,Res_ini!$H$29:$AF$30,2,FALSE())+7))</f>
        <v>-</v>
      </c>
      <c r="X54" s="328" t="str">
        <f>IF($M54="-","-",VLOOKUP(W$3,Res_ini!$A$20:$AF143,HLOOKUP($F54,Res_ini!$H$29:$AF$30,2,FALSE())+7))</f>
        <v>-</v>
      </c>
      <c r="Y54" s="328" t="str">
        <f>IF($M54="-","-",VLOOKUP(X$3,Res_ini!$A$20:$AF143,HLOOKUP($F54,Res_ini!$H$29:$AF$30,2,FALSE())+7))</f>
        <v>-</v>
      </c>
      <c r="Z54" s="328" t="str">
        <f>IF($M54="-","-",VLOOKUP(Y$3,Res_ini!$A$20:$AF143,HLOOKUP($F54,Res_ini!$H$29:$AF$30,2,FALSE())+7))</f>
        <v>-</v>
      </c>
      <c r="AA54" s="329" t="str">
        <f>IF($M54="-","-",VLOOKUP(Z$3,Res_ini!$A$20:$AF143,HLOOKUP($F54,Res_ini!$H$29:$AF$30,2,FALSE())+7))</f>
        <v>-</v>
      </c>
      <c r="AB54" s="330" t="str">
        <f>IF($M54="-","-",VLOOKUP(AA$3,Res_ini!$A$20:$AF143,HLOOKUP($F54,Res_ini!$H$29:$AF$30,2,FALSE())+7))</f>
        <v>-</v>
      </c>
      <c r="AC54" s="350"/>
      <c r="AD54" s="351"/>
      <c r="AE54" s="351"/>
      <c r="AF54" s="351"/>
      <c r="AG54" s="352"/>
      <c r="AH54" s="213" t="str">
        <f t="shared" si="6"/>
        <v>-</v>
      </c>
      <c r="AI54" s="353" t="str">
        <f t="shared" si="7"/>
        <v>-</v>
      </c>
      <c r="AJ54" s="354" t="str">
        <f t="shared" si="8"/>
        <v>-</v>
      </c>
      <c r="AK54" s="354" t="str">
        <f t="shared" si="9"/>
        <v>-</v>
      </c>
      <c r="AL54" s="354" t="str">
        <f t="shared" si="10"/>
        <v>-</v>
      </c>
      <c r="AM54" s="354" t="str">
        <f t="shared" si="11"/>
        <v>-</v>
      </c>
      <c r="AN54" s="354" t="str">
        <f t="shared" si="12"/>
        <v>-</v>
      </c>
      <c r="AO54" s="354" t="str">
        <f t="shared" si="13"/>
        <v>-</v>
      </c>
      <c r="AP54" s="354" t="str">
        <f t="shared" si="14"/>
        <v>-</v>
      </c>
      <c r="AQ54" s="354" t="str">
        <f t="shared" si="15"/>
        <v>-</v>
      </c>
      <c r="AR54" s="354" t="str">
        <f t="shared" si="16"/>
        <v>-</v>
      </c>
      <c r="AS54" s="354" t="str">
        <f t="shared" si="17"/>
        <v>-</v>
      </c>
      <c r="AT54" s="354" t="str">
        <f t="shared" si="18"/>
        <v>-</v>
      </c>
      <c r="AU54" s="354" t="str">
        <f t="shared" si="19"/>
        <v>-</v>
      </c>
      <c r="AV54" s="354" t="str">
        <f t="shared" si="20"/>
        <v>-</v>
      </c>
      <c r="AW54" s="355" t="str">
        <f t="shared" si="21"/>
        <v>-</v>
      </c>
      <c r="AX54" s="355" t="str">
        <f t="shared" si="22"/>
        <v>-</v>
      </c>
      <c r="AY54" s="355" t="str">
        <f t="shared" si="23"/>
        <v>-</v>
      </c>
      <c r="AZ54" s="355" t="str">
        <f t="shared" si="24"/>
        <v>-</v>
      </c>
      <c r="BA54" s="355" t="str">
        <f t="shared" si="25"/>
        <v>-</v>
      </c>
      <c r="BB54" s="354" t="str">
        <f t="shared" si="26"/>
        <v>-</v>
      </c>
      <c r="BC54" s="354" t="str">
        <f t="shared" si="27"/>
        <v>-</v>
      </c>
      <c r="BD54" s="355" t="str">
        <f t="shared" si="28"/>
        <v>-</v>
      </c>
      <c r="BE54" s="355" t="str">
        <f t="shared" si="29"/>
        <v>-</v>
      </c>
      <c r="BF54" s="355" t="str">
        <f t="shared" si="30"/>
        <v>-</v>
      </c>
      <c r="BG54" s="355" t="str">
        <f t="shared" si="31"/>
        <v>-</v>
      </c>
      <c r="BH54" s="354" t="str">
        <f t="shared" si="32"/>
        <v>-</v>
      </c>
      <c r="BI54" s="355" t="str">
        <f t="shared" si="33"/>
        <v>-</v>
      </c>
      <c r="BJ54" s="356" t="str">
        <f t="shared" si="34"/>
        <v>-</v>
      </c>
    </row>
    <row r="55" spans="1:62" ht="17" hidden="1" customHeight="1">
      <c r="A55" s="330" t="str">
        <f t="shared" si="3"/>
        <v>2018_035</v>
      </c>
      <c r="B55" s="330" t="s">
        <v>658</v>
      </c>
      <c r="C55" s="330" t="str">
        <f t="shared" si="4"/>
        <v>---_-</v>
      </c>
      <c r="D55" s="330" t="str">
        <f>IF($M55="-","-",VLOOKUP(C$4,Res_ini!$A$20:$AF144,HLOOKUP($F55,Res_ini!$H$29:$AF$30,2,FALSE())+7))</f>
        <v>-</v>
      </c>
      <c r="E55" s="330">
        <f t="shared" si="5"/>
        <v>9</v>
      </c>
      <c r="F55" s="330" t="str">
        <f t="shared" si="35"/>
        <v>Koulnoue</v>
      </c>
      <c r="G55" s="330" t="str">
        <f>IF($M55="-","-",VLOOKUP(F$4,Res_ini!$A$20:$AF144,HLOOKUP($F55,Res_ini!$H$29:$AF$30,2,FALSE())+7))</f>
        <v>-</v>
      </c>
      <c r="H55" s="348" t="str">
        <f>IF($M55="-","-",VLOOKUP(G$4,Res_ini!$A$20:$AF144,HLOOKUP($F55,Res_ini!$H$29:$AF$30,2,FALSE())+7))</f>
        <v>-</v>
      </c>
      <c r="I55" s="348" t="str">
        <f>IF($M55="-","-",VLOOKUP(H$4,Res_ini!$A$20:$AF144,HLOOKUP($F55,Res_ini!$H$29:$AF$30,2,FALSE())+7))</f>
        <v>-</v>
      </c>
      <c r="J55" s="330" t="str">
        <f>IF($M55="-","-",VLOOKUP(I$4,Res_ini!$A$20:$AF144,HLOOKUP($F55,Res_ini!$H$29:$AF$30,2,FALSE())+7))</f>
        <v>-</v>
      </c>
      <c r="K55" s="330" t="str">
        <f>IF($M55="-","-",VLOOKUP(J$4,Res_ini!$A$20:$AF144,HLOOKUP($F55,Res_ini!$H$29:$AF$30,2,FALSE())+7))</f>
        <v>-</v>
      </c>
      <c r="L55" s="330" t="str">
        <f>IF($M55="-","-",VLOOKUP(K$4,Res_ini!$A$20:$AF144,HLOOKUP($F55,Res_ini!$H$29:$AF$30,2,FALSE())+7))</f>
        <v>-</v>
      </c>
      <c r="M55" s="330" t="str">
        <f>IF(ISERROR(HLOOKUP($F55,Res_ini!$H$29:$AF$30,2,FALSE())),"-",VLOOKUP(L$4,Res_ini!$A$20:$AF144,HLOOKUP($F55,Res_ini!$H$29:$AF$30,2,FALSE())+7))</f>
        <v>-</v>
      </c>
      <c r="N55" s="330" t="str">
        <f>IF($M55="-","-",VLOOKUP(M$4,Res_ini!$A$20:$AF144,HLOOKUP($F55,Res_ini!$H$29:$AF$30,2,FALSE())+7))</f>
        <v>-</v>
      </c>
      <c r="O55" s="349" t="str">
        <f>IF($M55="-","-",VLOOKUP(N$4,Res_ini!$A$20:$AF144,HLOOKUP($F55,Res_ini!$H$29:$AF$30,2,FALSE())+7))</f>
        <v>-</v>
      </c>
      <c r="P55" s="328" t="str">
        <f>IF($M55="-","-",VLOOKUP(O$4,Res_ini!$A$20:$AF144,HLOOKUP($F55,Res_ini!$H$29:$AF$30,2,FALSE())+7))</f>
        <v>-</v>
      </c>
      <c r="Q55" s="328" t="str">
        <f>IF($M55="-","-",VLOOKUP(P$4,Res_ini!$A$20:$AF144,HLOOKUP($F55,Res_ini!$H$29:$AF$30,2,FALSE())+7))</f>
        <v>-</v>
      </c>
      <c r="R55" s="328" t="str">
        <f>IF($M55="-","-",VLOOKUP(Q$4,Res_ini!$A$20:$AF144,HLOOKUP($F55,Res_ini!$H$29:$AF$30,2,FALSE())+7))</f>
        <v>-</v>
      </c>
      <c r="S55" s="328" t="str">
        <f>IF($M55="-","-",VLOOKUP(R$4,Res_ini!$A$20:$AF144,HLOOKUP($F55,Res_ini!$H$29:$AF$30,2,FALSE())+7))</f>
        <v>-</v>
      </c>
      <c r="T55" s="328" t="str">
        <f>IF($M55="-","-",VLOOKUP(S$4,Res_ini!$A$20:$AF144,HLOOKUP($F55,Res_ini!$H$29:$AF$30,2,FALSE())+7))</f>
        <v>-</v>
      </c>
      <c r="U55" s="328" t="str">
        <f>IF($M55="-","-",VLOOKUP(T$4,Res_ini!$A$20:$AF144,HLOOKUP($F55,Res_ini!$H$29:$AF$30,2,FALSE())+7))</f>
        <v>-</v>
      </c>
      <c r="V55" s="328" t="str">
        <f>IF($M55="-","-",VLOOKUP(U$4,Res_ini!$A$20:$AF144,HLOOKUP($F55,Res_ini!$H$29:$AF$30,2,FALSE())+7))</f>
        <v>-</v>
      </c>
      <c r="W55" s="328" t="str">
        <f>IF($M55="-","-",VLOOKUP(V$4,Res_ini!$A$20:$AF144,HLOOKUP($F55,Res_ini!$H$29:$AF$30,2,FALSE())+7))</f>
        <v>-</v>
      </c>
      <c r="X55" s="328" t="str">
        <f>IF($M55="-","-",VLOOKUP(W$4,Res_ini!$A$20:$AF144,HLOOKUP($F55,Res_ini!$H$29:$AF$30,2,FALSE())+7))</f>
        <v>-</v>
      </c>
      <c r="Y55" s="328" t="str">
        <f>IF($M55="-","-",VLOOKUP(X$4,Res_ini!$A$20:$AF144,HLOOKUP($F55,Res_ini!$H$29:$AF$30,2,FALSE())+7))</f>
        <v>-</v>
      </c>
      <c r="Z55" s="328" t="str">
        <f>IF($M55="-","-",VLOOKUP(Y$4,Res_ini!$A$20:$AF144,HLOOKUP($F55,Res_ini!$H$29:$AF$30,2,FALSE())+7))</f>
        <v>-</v>
      </c>
      <c r="AA55" s="329" t="str">
        <f>IF($M55="-","-",VLOOKUP(Z$4,Res_ini!$A$20:$AF144,HLOOKUP($F55,Res_ini!$H$29:$AF$30,2,FALSE())+7))</f>
        <v>-</v>
      </c>
      <c r="AB55" s="330" t="str">
        <f>IF($M55="-","-",VLOOKUP(AA$4,Res_ini!$A$20:$AF144,HLOOKUP($F55,Res_ini!$H$29:$AF$30,2,FALSE())+7))</f>
        <v>-</v>
      </c>
      <c r="AC55" s="350"/>
      <c r="AD55" s="351"/>
      <c r="AE55" s="351"/>
      <c r="AF55" s="351"/>
      <c r="AG55" s="352"/>
      <c r="AH55" s="213" t="str">
        <f t="shared" si="6"/>
        <v>-</v>
      </c>
      <c r="AI55" s="353" t="str">
        <f t="shared" si="7"/>
        <v>-</v>
      </c>
      <c r="AJ55" s="354" t="str">
        <f t="shared" si="8"/>
        <v>-</v>
      </c>
      <c r="AK55" s="354" t="str">
        <f t="shared" si="9"/>
        <v>-</v>
      </c>
      <c r="AL55" s="354" t="str">
        <f t="shared" si="10"/>
        <v>-</v>
      </c>
      <c r="AM55" s="354" t="str">
        <f t="shared" si="11"/>
        <v>-</v>
      </c>
      <c r="AN55" s="354" t="str">
        <f t="shared" si="12"/>
        <v>-</v>
      </c>
      <c r="AO55" s="354" t="str">
        <f t="shared" si="13"/>
        <v>-</v>
      </c>
      <c r="AP55" s="354" t="str">
        <f t="shared" si="14"/>
        <v>-</v>
      </c>
      <c r="AQ55" s="354" t="str">
        <f t="shared" si="15"/>
        <v>-</v>
      </c>
      <c r="AR55" s="354" t="str">
        <f t="shared" si="16"/>
        <v>-</v>
      </c>
      <c r="AS55" s="354" t="str">
        <f t="shared" si="17"/>
        <v>-</v>
      </c>
      <c r="AT55" s="354" t="str">
        <f t="shared" si="18"/>
        <v>-</v>
      </c>
      <c r="AU55" s="354" t="str">
        <f t="shared" si="19"/>
        <v>-</v>
      </c>
      <c r="AV55" s="354" t="str">
        <f t="shared" si="20"/>
        <v>-</v>
      </c>
      <c r="AW55" s="355" t="str">
        <f t="shared" si="21"/>
        <v>-</v>
      </c>
      <c r="AX55" s="355" t="str">
        <f t="shared" si="22"/>
        <v>-</v>
      </c>
      <c r="AY55" s="355" t="str">
        <f t="shared" si="23"/>
        <v>-</v>
      </c>
      <c r="AZ55" s="355" t="str">
        <f t="shared" si="24"/>
        <v>-</v>
      </c>
      <c r="BA55" s="355" t="str">
        <f t="shared" si="25"/>
        <v>-</v>
      </c>
      <c r="BB55" s="354" t="str">
        <f t="shared" si="26"/>
        <v>-</v>
      </c>
      <c r="BC55" s="354" t="str">
        <f t="shared" si="27"/>
        <v>-</v>
      </c>
      <c r="BD55" s="355" t="str">
        <f t="shared" si="28"/>
        <v>-</v>
      </c>
      <c r="BE55" s="355" t="str">
        <f t="shared" si="29"/>
        <v>-</v>
      </c>
      <c r="BF55" s="355" t="str">
        <f t="shared" si="30"/>
        <v>-</v>
      </c>
      <c r="BG55" s="355" t="str">
        <f t="shared" si="31"/>
        <v>-</v>
      </c>
      <c r="BH55" s="354" t="str">
        <f t="shared" si="32"/>
        <v>-</v>
      </c>
      <c r="BI55" s="355" t="str">
        <f t="shared" si="33"/>
        <v>-</v>
      </c>
      <c r="BJ55" s="356" t="str">
        <f t="shared" si="34"/>
        <v>-</v>
      </c>
    </row>
    <row r="56" spans="1:62" ht="17" hidden="1" customHeight="1">
      <c r="A56" s="333" t="str">
        <f t="shared" si="3"/>
        <v>2018_036</v>
      </c>
      <c r="B56" s="333" t="s">
        <v>658</v>
      </c>
      <c r="C56" s="333" t="str">
        <f t="shared" si="4"/>
        <v>---_-</v>
      </c>
      <c r="D56" s="333" t="str">
        <f>IF($M56="-","-",VLOOKUP(C$5,Res_ini!$A$20:$AF145,HLOOKUP($F56,Res_ini!$H$29:$AF$30,2,FALSE())+7))</f>
        <v>-</v>
      </c>
      <c r="E56" s="333">
        <f t="shared" si="5"/>
        <v>9</v>
      </c>
      <c r="F56" s="333" t="str">
        <f t="shared" si="35"/>
        <v>Koulnoue</v>
      </c>
      <c r="G56" s="333" t="str">
        <f>IF($M56="-","-",VLOOKUP(F$5,Res_ini!$A$20:$AF145,HLOOKUP($F56,Res_ini!$H$29:$AF$30,2,FALSE())+7))</f>
        <v>-</v>
      </c>
      <c r="H56" s="357" t="str">
        <f>IF($M56="-","-",VLOOKUP(G$5,Res_ini!$A$20:$AF145,HLOOKUP($F56,Res_ini!$H$29:$AF$30,2,FALSE())+7))</f>
        <v>-</v>
      </c>
      <c r="I56" s="357" t="str">
        <f>IF($M56="-","-",VLOOKUP(H$5,Res_ini!$A$20:$AF145,HLOOKUP($F56,Res_ini!$H$29:$AF$30,2,FALSE())+7))</f>
        <v>-</v>
      </c>
      <c r="J56" s="333" t="str">
        <f>IF($M56="-","-",VLOOKUP(I$5,Res_ini!$A$20:$AF145,HLOOKUP($F56,Res_ini!$H$29:$AF$30,2,FALSE())+7))</f>
        <v>-</v>
      </c>
      <c r="K56" s="333" t="str">
        <f>IF($M56="-","-",VLOOKUP(J$5,Res_ini!$A$20:$AF145,HLOOKUP($F56,Res_ini!$H$29:$AF$30,2,FALSE())+7))</f>
        <v>-</v>
      </c>
      <c r="L56" s="333" t="str">
        <f>IF($M56="-","-",VLOOKUP(K$5,Res_ini!$A$20:$AF145,HLOOKUP($F56,Res_ini!$H$29:$AF$30,2,FALSE())+7))</f>
        <v>-</v>
      </c>
      <c r="M56" s="333" t="str">
        <f>IF(ISERROR(HLOOKUP($F56,Res_ini!$H$29:$AF$30,2,FALSE())),"-",VLOOKUP(L$5,Res_ini!$A$20:$AF145,HLOOKUP($F56,Res_ini!$H$29:$AF$30,2,FALSE())+7))</f>
        <v>-</v>
      </c>
      <c r="N56" s="333" t="str">
        <f>IF($M56="-","-",VLOOKUP(M$5,Res_ini!$A$20:$AF145,HLOOKUP($F56,Res_ini!$H$29:$AF$30,2,FALSE())+7))</f>
        <v>-</v>
      </c>
      <c r="O56" s="358" t="str">
        <f>IF($M56="-","-",VLOOKUP(N$5,Res_ini!$A$20:$AF145,HLOOKUP($F56,Res_ini!$H$29:$AF$30,2,FALSE())+7))</f>
        <v>-</v>
      </c>
      <c r="P56" s="331" t="str">
        <f>IF($M56="-","-",VLOOKUP(O$5,Res_ini!$A$20:$AF145,HLOOKUP($F56,Res_ini!$H$29:$AF$30,2,FALSE())+7))</f>
        <v>-</v>
      </c>
      <c r="Q56" s="331" t="str">
        <f>IF($M56="-","-",VLOOKUP(P$5,Res_ini!$A$20:$AF145,HLOOKUP($F56,Res_ini!$H$29:$AF$30,2,FALSE())+7))</f>
        <v>-</v>
      </c>
      <c r="R56" s="331" t="str">
        <f>IF($M56="-","-",VLOOKUP(Q$5,Res_ini!$A$20:$AF145,HLOOKUP($F56,Res_ini!$H$29:$AF$30,2,FALSE())+7))</f>
        <v>-</v>
      </c>
      <c r="S56" s="331" t="str">
        <f>IF($M56="-","-",VLOOKUP(R$5,Res_ini!$A$20:$AF145,HLOOKUP($F56,Res_ini!$H$29:$AF$30,2,FALSE())+7))</f>
        <v>-</v>
      </c>
      <c r="T56" s="331" t="str">
        <f>IF($M56="-","-",VLOOKUP(S$5,Res_ini!$A$20:$AF145,HLOOKUP($F56,Res_ini!$H$29:$AF$30,2,FALSE())+7))</f>
        <v>-</v>
      </c>
      <c r="U56" s="331" t="str">
        <f>IF($M56="-","-",VLOOKUP(T$5,Res_ini!$A$20:$AF145,HLOOKUP($F56,Res_ini!$H$29:$AF$30,2,FALSE())+7))</f>
        <v>-</v>
      </c>
      <c r="V56" s="331" t="str">
        <f>IF($M56="-","-",VLOOKUP(U$5,Res_ini!$A$20:$AF145,HLOOKUP($F56,Res_ini!$H$29:$AF$30,2,FALSE())+7))</f>
        <v>-</v>
      </c>
      <c r="W56" s="331" t="str">
        <f>IF($M56="-","-",VLOOKUP(V$5,Res_ini!$A$20:$AF145,HLOOKUP($F56,Res_ini!$H$29:$AF$30,2,FALSE())+7))</f>
        <v>-</v>
      </c>
      <c r="X56" s="331" t="str">
        <f>IF($M56="-","-",VLOOKUP(W$5,Res_ini!$A$20:$AF145,HLOOKUP($F56,Res_ini!$H$29:$AF$30,2,FALSE())+7))</f>
        <v>-</v>
      </c>
      <c r="Y56" s="331" t="str">
        <f>IF($M56="-","-",VLOOKUP(X$5,Res_ini!$A$20:$AF145,HLOOKUP($F56,Res_ini!$H$29:$AF$30,2,FALSE())+7))</f>
        <v>-</v>
      </c>
      <c r="Z56" s="331" t="str">
        <f>IF($M56="-","-",VLOOKUP(Y$5,Res_ini!$A$20:$AF145,HLOOKUP($F56,Res_ini!$H$29:$AF$30,2,FALSE())+7))</f>
        <v>-</v>
      </c>
      <c r="AA56" s="332" t="str">
        <f>IF($M56="-","-",VLOOKUP(Z$5,Res_ini!$A$20:$AF145,HLOOKUP($F56,Res_ini!$H$29:$AF$30,2,FALSE())+7))</f>
        <v>-</v>
      </c>
      <c r="AB56" s="333" t="str">
        <f>IF($M56="-","-",VLOOKUP(AA$5,Res_ini!$A$20:$AF145,HLOOKUP($F56,Res_ini!$H$29:$AF$30,2,FALSE())+7))</f>
        <v>-</v>
      </c>
      <c r="AC56" s="359"/>
      <c r="AD56" s="360"/>
      <c r="AE56" s="360"/>
      <c r="AF56" s="360"/>
      <c r="AG56" s="361"/>
      <c r="AH56" s="362" t="str">
        <f t="shared" si="6"/>
        <v>-</v>
      </c>
      <c r="AI56" s="363" t="str">
        <f t="shared" si="7"/>
        <v>-</v>
      </c>
      <c r="AJ56" s="364" t="str">
        <f t="shared" si="8"/>
        <v>-</v>
      </c>
      <c r="AK56" s="364" t="str">
        <f t="shared" si="9"/>
        <v>-</v>
      </c>
      <c r="AL56" s="364" t="str">
        <f t="shared" si="10"/>
        <v>-</v>
      </c>
      <c r="AM56" s="364" t="str">
        <f t="shared" si="11"/>
        <v>-</v>
      </c>
      <c r="AN56" s="364" t="str">
        <f t="shared" si="12"/>
        <v>-</v>
      </c>
      <c r="AO56" s="364" t="str">
        <f t="shared" si="13"/>
        <v>-</v>
      </c>
      <c r="AP56" s="364" t="str">
        <f t="shared" si="14"/>
        <v>-</v>
      </c>
      <c r="AQ56" s="364" t="str">
        <f t="shared" si="15"/>
        <v>-</v>
      </c>
      <c r="AR56" s="364" t="str">
        <f t="shared" si="16"/>
        <v>-</v>
      </c>
      <c r="AS56" s="364" t="str">
        <f t="shared" si="17"/>
        <v>-</v>
      </c>
      <c r="AT56" s="364" t="str">
        <f t="shared" si="18"/>
        <v>-</v>
      </c>
      <c r="AU56" s="364" t="str">
        <f t="shared" si="19"/>
        <v>-</v>
      </c>
      <c r="AV56" s="364" t="str">
        <f t="shared" si="20"/>
        <v>-</v>
      </c>
      <c r="AW56" s="365" t="str">
        <f t="shared" si="21"/>
        <v>-</v>
      </c>
      <c r="AX56" s="365" t="str">
        <f t="shared" si="22"/>
        <v>-</v>
      </c>
      <c r="AY56" s="365" t="str">
        <f t="shared" si="23"/>
        <v>-</v>
      </c>
      <c r="AZ56" s="365" t="str">
        <f t="shared" si="24"/>
        <v>-</v>
      </c>
      <c r="BA56" s="365" t="str">
        <f t="shared" si="25"/>
        <v>-</v>
      </c>
      <c r="BB56" s="364" t="str">
        <f t="shared" si="26"/>
        <v>-</v>
      </c>
      <c r="BC56" s="364" t="str">
        <f t="shared" si="27"/>
        <v>-</v>
      </c>
      <c r="BD56" s="365" t="str">
        <f t="shared" si="28"/>
        <v>-</v>
      </c>
      <c r="BE56" s="365" t="str">
        <f t="shared" si="29"/>
        <v>-</v>
      </c>
      <c r="BF56" s="365" t="str">
        <f t="shared" si="30"/>
        <v>-</v>
      </c>
      <c r="BG56" s="365" t="str">
        <f t="shared" si="31"/>
        <v>-</v>
      </c>
      <c r="BH56" s="364" t="str">
        <f t="shared" si="32"/>
        <v>-</v>
      </c>
      <c r="BI56" s="365" t="str">
        <f t="shared" si="33"/>
        <v>-</v>
      </c>
      <c r="BJ56" s="366" t="str">
        <f t="shared" si="34"/>
        <v>-</v>
      </c>
    </row>
    <row r="57" spans="1:62" ht="17" hidden="1" customHeight="1">
      <c r="A57" s="327" t="str">
        <f t="shared" si="3"/>
        <v>2018_037</v>
      </c>
      <c r="B57" s="327" t="s">
        <v>658</v>
      </c>
      <c r="C57" s="327" t="str">
        <f t="shared" si="4"/>
        <v>---_-</v>
      </c>
      <c r="D57" s="327" t="str">
        <f>IF($M57="-","-",VLOOKUP(C$2,Res_ini!$A$20:$AF146,HLOOKUP($F57,Res_ini!$H$29:$AF$30,2,FALSE())+7))</f>
        <v>-</v>
      </c>
      <c r="E57" s="327">
        <f t="shared" si="5"/>
        <v>10</v>
      </c>
      <c r="F57" s="327" t="str">
        <f t="shared" si="35"/>
        <v>Hiengabat</v>
      </c>
      <c r="G57" s="327" t="str">
        <f>IF($M57="-","-",VLOOKUP(F$2,Res_ini!$A$20:$AF146,HLOOKUP($F57,Res_ini!$H$29:$AF$30,2,FALSE())+7))</f>
        <v>-</v>
      </c>
      <c r="H57" s="338" t="str">
        <f>IF($M57="-","-",VLOOKUP(G$2,Res_ini!$A$20:$AF146,HLOOKUP($F57,Res_ini!$H$29:$AF$30,2,FALSE())+7))</f>
        <v>-</v>
      </c>
      <c r="I57" s="338" t="str">
        <f>IF($M57="-","-",VLOOKUP(H$2,Res_ini!$A$20:$AF146,HLOOKUP($F57,Res_ini!$H$29:$AF$30,2,FALSE())+7))</f>
        <v>-</v>
      </c>
      <c r="J57" s="327" t="str">
        <f>IF($M57="-","-",VLOOKUP(I$2,Res_ini!$A$20:$AF146,HLOOKUP($F57,Res_ini!$H$29:$AF$30,2,FALSE())+7))</f>
        <v>-</v>
      </c>
      <c r="K57" s="327" t="str">
        <f>IF($M57="-","-",VLOOKUP(J$2,Res_ini!$A$20:$AF146,HLOOKUP($F57,Res_ini!$H$29:$AF$30,2,FALSE())+7))</f>
        <v>-</v>
      </c>
      <c r="L57" s="327" t="str">
        <f>IF($M57="-","-",VLOOKUP(K$2,Res_ini!$A$20:$AF146,HLOOKUP($F57,Res_ini!$H$29:$AF$30,2,FALSE())+7))</f>
        <v>-</v>
      </c>
      <c r="M57" s="327" t="str">
        <f>IF(ISERROR(HLOOKUP($F57,Res_ini!$H$29:$AF$30,2,FALSE())),"-",VLOOKUP(L$2,Res_ini!$A$20:$AF146,HLOOKUP($F57,Res_ini!$H$29:$AF$30,2,FALSE())+7))</f>
        <v>-</v>
      </c>
      <c r="N57" s="327" t="str">
        <f>IF($M57="-","-",VLOOKUP(M$2,Res_ini!$A$20:$AF146,HLOOKUP($F57,Res_ini!$H$29:$AF$30,2,FALSE())+7))</f>
        <v>-</v>
      </c>
      <c r="O57" s="339" t="str">
        <f>IF($M57="-","-",VLOOKUP(N$2,Res_ini!$A$20:$AF146,HLOOKUP($F57,Res_ini!$H$29:$AF$30,2,FALSE())+7))</f>
        <v>-</v>
      </c>
      <c r="P57" s="325" t="str">
        <f>IF($M57="-","-",VLOOKUP(O$2,Res_ini!$A$20:$AF146,HLOOKUP($F57,Res_ini!$H$29:$AF$30,2,FALSE())+7))</f>
        <v>-</v>
      </c>
      <c r="Q57" s="325" t="str">
        <f>IF($M57="-","-",VLOOKUP(P$2,Res_ini!$A$20:$AF146,HLOOKUP($F57,Res_ini!$H$29:$AF$30,2,FALSE())+7))</f>
        <v>-</v>
      </c>
      <c r="R57" s="325" t="str">
        <f>IF($M57="-","-",VLOOKUP(Q$2,Res_ini!$A$20:$AF146,HLOOKUP($F57,Res_ini!$H$29:$AF$30,2,FALSE())+7))</f>
        <v>-</v>
      </c>
      <c r="S57" s="325" t="str">
        <f>IF($M57="-","-",VLOOKUP(R$2,Res_ini!$A$20:$AF146,HLOOKUP($F57,Res_ini!$H$29:$AF$30,2,FALSE())+7))</f>
        <v>-</v>
      </c>
      <c r="T57" s="325" t="str">
        <f>IF($M57="-","-",VLOOKUP(S$2,Res_ini!$A$20:$AF146,HLOOKUP($F57,Res_ini!$H$29:$AF$30,2,FALSE())+7))</f>
        <v>-</v>
      </c>
      <c r="U57" s="325" t="str">
        <f>IF($M57="-","-",VLOOKUP(T$2,Res_ini!$A$20:$AF146,HLOOKUP($F57,Res_ini!$H$29:$AF$30,2,FALSE())+7))</f>
        <v>-</v>
      </c>
      <c r="V57" s="325" t="str">
        <f>IF($M57="-","-",VLOOKUP(U$2,Res_ini!$A$20:$AF146,HLOOKUP($F57,Res_ini!$H$29:$AF$30,2,FALSE())+7))</f>
        <v>-</v>
      </c>
      <c r="W57" s="325" t="str">
        <f>IF($M57="-","-",VLOOKUP(V$2,Res_ini!$A$20:$AF146,HLOOKUP($F57,Res_ini!$H$29:$AF$30,2,FALSE())+7))</f>
        <v>-</v>
      </c>
      <c r="X57" s="325" t="str">
        <f>IF($M57="-","-",VLOOKUP(W$2,Res_ini!$A$20:$AF146,HLOOKUP($F57,Res_ini!$H$29:$AF$30,2,FALSE())+7))</f>
        <v>-</v>
      </c>
      <c r="Y57" s="325" t="str">
        <f>IF($M57="-","-",VLOOKUP(X$2,Res_ini!$A$20:$AF146,HLOOKUP($F57,Res_ini!$H$29:$AF$30,2,FALSE())+7))</f>
        <v>-</v>
      </c>
      <c r="Z57" s="325" t="str">
        <f>IF($M57="-","-",VLOOKUP(Y$2,Res_ini!$A$20:$AF146,HLOOKUP($F57,Res_ini!$H$29:$AF$30,2,FALSE())+7))</f>
        <v>-</v>
      </c>
      <c r="AA57" s="326" t="str">
        <f>IF($M57="-","-",VLOOKUP(Z$2,Res_ini!$A$20:$AF146,HLOOKUP($F57,Res_ini!$H$29:$AF$30,2,FALSE())+7))</f>
        <v>-</v>
      </c>
      <c r="AB57" s="327" t="str">
        <f>IF($M57="-","-",VLOOKUP(AA$2,Res_ini!$A$20:$AF146,HLOOKUP($F57,Res_ini!$H$29:$AF$30,2,FALSE())+7))</f>
        <v>-</v>
      </c>
      <c r="AC57" s="340"/>
      <c r="AD57" s="341"/>
      <c r="AE57" s="341"/>
      <c r="AF57" s="341"/>
      <c r="AG57" s="342"/>
      <c r="AH57" s="343" t="str">
        <f t="shared" si="6"/>
        <v>-</v>
      </c>
      <c r="AI57" s="344" t="str">
        <f t="shared" si="7"/>
        <v>-</v>
      </c>
      <c r="AJ57" s="345" t="str">
        <f t="shared" si="8"/>
        <v>-</v>
      </c>
      <c r="AK57" s="345" t="str">
        <f t="shared" si="9"/>
        <v>-</v>
      </c>
      <c r="AL57" s="345" t="str">
        <f t="shared" si="10"/>
        <v>-</v>
      </c>
      <c r="AM57" s="345" t="str">
        <f t="shared" si="11"/>
        <v>-</v>
      </c>
      <c r="AN57" s="345" t="str">
        <f t="shared" si="12"/>
        <v>-</v>
      </c>
      <c r="AO57" s="345" t="str">
        <f t="shared" si="13"/>
        <v>-</v>
      </c>
      <c r="AP57" s="345" t="str">
        <f t="shared" si="14"/>
        <v>-</v>
      </c>
      <c r="AQ57" s="345" t="str">
        <f t="shared" si="15"/>
        <v>-</v>
      </c>
      <c r="AR57" s="345" t="str">
        <f t="shared" si="16"/>
        <v>-</v>
      </c>
      <c r="AS57" s="345" t="str">
        <f t="shared" si="17"/>
        <v>-</v>
      </c>
      <c r="AT57" s="345" t="str">
        <f t="shared" si="18"/>
        <v>-</v>
      </c>
      <c r="AU57" s="345" t="str">
        <f t="shared" si="19"/>
        <v>-</v>
      </c>
      <c r="AV57" s="345" t="str">
        <f t="shared" si="20"/>
        <v>-</v>
      </c>
      <c r="AW57" s="346" t="str">
        <f t="shared" si="21"/>
        <v>-</v>
      </c>
      <c r="AX57" s="346" t="str">
        <f t="shared" si="22"/>
        <v>-</v>
      </c>
      <c r="AY57" s="346" t="str">
        <f t="shared" si="23"/>
        <v>-</v>
      </c>
      <c r="AZ57" s="346" t="str">
        <f t="shared" si="24"/>
        <v>-</v>
      </c>
      <c r="BA57" s="346" t="str">
        <f t="shared" si="25"/>
        <v>-</v>
      </c>
      <c r="BB57" s="345" t="str">
        <f t="shared" si="26"/>
        <v>-</v>
      </c>
      <c r="BC57" s="345" t="str">
        <f t="shared" si="27"/>
        <v>-</v>
      </c>
      <c r="BD57" s="346" t="str">
        <f t="shared" si="28"/>
        <v>-</v>
      </c>
      <c r="BE57" s="346" t="str">
        <f t="shared" si="29"/>
        <v>-</v>
      </c>
      <c r="BF57" s="346" t="str">
        <f t="shared" si="30"/>
        <v>-</v>
      </c>
      <c r="BG57" s="346" t="str">
        <f t="shared" si="31"/>
        <v>-</v>
      </c>
      <c r="BH57" s="345" t="str">
        <f t="shared" si="32"/>
        <v>-</v>
      </c>
      <c r="BI57" s="346" t="str">
        <f t="shared" si="33"/>
        <v>-</v>
      </c>
      <c r="BJ57" s="347" t="str">
        <f t="shared" si="34"/>
        <v>-</v>
      </c>
    </row>
    <row r="58" spans="1:62" ht="17" hidden="1" customHeight="1">
      <c r="A58" s="330" t="str">
        <f t="shared" si="3"/>
        <v>2018_038</v>
      </c>
      <c r="B58" s="330" t="s">
        <v>658</v>
      </c>
      <c r="C58" s="330" t="str">
        <f t="shared" si="4"/>
        <v>---_-</v>
      </c>
      <c r="D58" s="330" t="str">
        <f>IF($M58="-","-",VLOOKUP(C$3,Res_ini!$A$20:$AF147,HLOOKUP($F58,Res_ini!$H$29:$AF$30,2,FALSE())+7))</f>
        <v>-</v>
      </c>
      <c r="E58" s="330">
        <f t="shared" si="5"/>
        <v>10</v>
      </c>
      <c r="F58" s="330" t="str">
        <f t="shared" si="35"/>
        <v>Hiengabat</v>
      </c>
      <c r="G58" s="330" t="str">
        <f>IF($M58="-","-",VLOOKUP(F$3,Res_ini!$A$20:$AF147,HLOOKUP($F58,Res_ini!$H$29:$AF$30,2,FALSE())+7))</f>
        <v>-</v>
      </c>
      <c r="H58" s="348" t="str">
        <f>IF($M58="-","-",VLOOKUP(G$3,Res_ini!$A$20:$AF147,HLOOKUP($F58,Res_ini!$H$29:$AF$30,2,FALSE())+7))</f>
        <v>-</v>
      </c>
      <c r="I58" s="348" t="str">
        <f>IF($M58="-","-",VLOOKUP(H$3,Res_ini!$A$20:$AF147,HLOOKUP($F58,Res_ini!$H$29:$AF$30,2,FALSE())+7))</f>
        <v>-</v>
      </c>
      <c r="J58" s="330" t="str">
        <f>IF($M58="-","-",VLOOKUP(I$3,Res_ini!$A$20:$AF147,HLOOKUP($F58,Res_ini!$H$29:$AF$30,2,FALSE())+7))</f>
        <v>-</v>
      </c>
      <c r="K58" s="330" t="str">
        <f>IF($M58="-","-",VLOOKUP(J$3,Res_ini!$A$20:$AF147,HLOOKUP($F58,Res_ini!$H$29:$AF$30,2,FALSE())+7))</f>
        <v>-</v>
      </c>
      <c r="L58" s="330" t="str">
        <f>IF($M58="-","-",VLOOKUP(K$3,Res_ini!$A$20:$AF147,HLOOKUP($F58,Res_ini!$H$29:$AF$30,2,FALSE())+7))</f>
        <v>-</v>
      </c>
      <c r="M58" s="330" t="str">
        <f>IF(ISERROR(HLOOKUP($F58,Res_ini!$H$29:$AF$30,2,FALSE())),"-",VLOOKUP(L$3,Res_ini!$A$20:$AF147,HLOOKUP($F58,Res_ini!$H$29:$AF$30,2,FALSE())+7))</f>
        <v>-</v>
      </c>
      <c r="N58" s="330" t="str">
        <f>IF($M58="-","-",VLOOKUP(M$3,Res_ini!$A$20:$AF147,HLOOKUP($F58,Res_ini!$H$29:$AF$30,2,FALSE())+7))</f>
        <v>-</v>
      </c>
      <c r="O58" s="349" t="str">
        <f>IF($M58="-","-",VLOOKUP(N$3,Res_ini!$A$20:$AF147,HLOOKUP($F58,Res_ini!$H$29:$AF$30,2,FALSE())+7))</f>
        <v>-</v>
      </c>
      <c r="P58" s="328" t="str">
        <f>IF($M58="-","-",VLOOKUP(O$3,Res_ini!$A$20:$AF147,HLOOKUP($F58,Res_ini!$H$29:$AF$30,2,FALSE())+7))</f>
        <v>-</v>
      </c>
      <c r="Q58" s="328" t="str">
        <f>IF($M58="-","-",VLOOKUP(P$3,Res_ini!$A$20:$AF147,HLOOKUP($F58,Res_ini!$H$29:$AF$30,2,FALSE())+7))</f>
        <v>-</v>
      </c>
      <c r="R58" s="328" t="str">
        <f>IF($M58="-","-",VLOOKUP(Q$3,Res_ini!$A$20:$AF147,HLOOKUP($F58,Res_ini!$H$29:$AF$30,2,FALSE())+7))</f>
        <v>-</v>
      </c>
      <c r="S58" s="328" t="str">
        <f>IF($M58="-","-",VLOOKUP(R$3,Res_ini!$A$20:$AF147,HLOOKUP($F58,Res_ini!$H$29:$AF$30,2,FALSE())+7))</f>
        <v>-</v>
      </c>
      <c r="T58" s="328" t="str">
        <f>IF($M58="-","-",VLOOKUP(S$3,Res_ini!$A$20:$AF147,HLOOKUP($F58,Res_ini!$H$29:$AF$30,2,FALSE())+7))</f>
        <v>-</v>
      </c>
      <c r="U58" s="328" t="str">
        <f>IF($M58="-","-",VLOOKUP(T$3,Res_ini!$A$20:$AF147,HLOOKUP($F58,Res_ini!$H$29:$AF$30,2,FALSE())+7))</f>
        <v>-</v>
      </c>
      <c r="V58" s="328" t="str">
        <f>IF($M58="-","-",VLOOKUP(U$3,Res_ini!$A$20:$AF147,HLOOKUP($F58,Res_ini!$H$29:$AF$30,2,FALSE())+7))</f>
        <v>-</v>
      </c>
      <c r="W58" s="328" t="str">
        <f>IF($M58="-","-",VLOOKUP(V$3,Res_ini!$A$20:$AF147,HLOOKUP($F58,Res_ini!$H$29:$AF$30,2,FALSE())+7))</f>
        <v>-</v>
      </c>
      <c r="X58" s="328" t="str">
        <f>IF($M58="-","-",VLOOKUP(W$3,Res_ini!$A$20:$AF147,HLOOKUP($F58,Res_ini!$H$29:$AF$30,2,FALSE())+7))</f>
        <v>-</v>
      </c>
      <c r="Y58" s="328" t="str">
        <f>IF($M58="-","-",VLOOKUP(X$3,Res_ini!$A$20:$AF147,HLOOKUP($F58,Res_ini!$H$29:$AF$30,2,FALSE())+7))</f>
        <v>-</v>
      </c>
      <c r="Z58" s="328" t="str">
        <f>IF($M58="-","-",VLOOKUP(Y$3,Res_ini!$A$20:$AF147,HLOOKUP($F58,Res_ini!$H$29:$AF$30,2,FALSE())+7))</f>
        <v>-</v>
      </c>
      <c r="AA58" s="329" t="str">
        <f>IF($M58="-","-",VLOOKUP(Z$3,Res_ini!$A$20:$AF147,HLOOKUP($F58,Res_ini!$H$29:$AF$30,2,FALSE())+7))</f>
        <v>-</v>
      </c>
      <c r="AB58" s="330" t="str">
        <f>IF($M58="-","-",VLOOKUP(AA$3,Res_ini!$A$20:$AF147,HLOOKUP($F58,Res_ini!$H$29:$AF$30,2,FALSE())+7))</f>
        <v>-</v>
      </c>
      <c r="AC58" s="350"/>
      <c r="AD58" s="351"/>
      <c r="AE58" s="351"/>
      <c r="AF58" s="351"/>
      <c r="AG58" s="352"/>
      <c r="AH58" s="213" t="str">
        <f t="shared" si="6"/>
        <v>-</v>
      </c>
      <c r="AI58" s="353" t="str">
        <f t="shared" si="7"/>
        <v>-</v>
      </c>
      <c r="AJ58" s="354" t="str">
        <f t="shared" si="8"/>
        <v>-</v>
      </c>
      <c r="AK58" s="354" t="str">
        <f t="shared" si="9"/>
        <v>-</v>
      </c>
      <c r="AL58" s="354" t="str">
        <f t="shared" si="10"/>
        <v>-</v>
      </c>
      <c r="AM58" s="354" t="str">
        <f t="shared" si="11"/>
        <v>-</v>
      </c>
      <c r="AN58" s="354" t="str">
        <f t="shared" si="12"/>
        <v>-</v>
      </c>
      <c r="AO58" s="354" t="str">
        <f t="shared" si="13"/>
        <v>-</v>
      </c>
      <c r="AP58" s="354" t="str">
        <f t="shared" si="14"/>
        <v>-</v>
      </c>
      <c r="AQ58" s="354" t="str">
        <f t="shared" si="15"/>
        <v>-</v>
      </c>
      <c r="AR58" s="354" t="str">
        <f t="shared" si="16"/>
        <v>-</v>
      </c>
      <c r="AS58" s="354" t="str">
        <f t="shared" si="17"/>
        <v>-</v>
      </c>
      <c r="AT58" s="354" t="str">
        <f t="shared" si="18"/>
        <v>-</v>
      </c>
      <c r="AU58" s="354" t="str">
        <f t="shared" si="19"/>
        <v>-</v>
      </c>
      <c r="AV58" s="354" t="str">
        <f t="shared" si="20"/>
        <v>-</v>
      </c>
      <c r="AW58" s="355" t="str">
        <f t="shared" si="21"/>
        <v>-</v>
      </c>
      <c r="AX58" s="355" t="str">
        <f t="shared" si="22"/>
        <v>-</v>
      </c>
      <c r="AY58" s="355" t="str">
        <f t="shared" si="23"/>
        <v>-</v>
      </c>
      <c r="AZ58" s="355" t="str">
        <f t="shared" si="24"/>
        <v>-</v>
      </c>
      <c r="BA58" s="355" t="str">
        <f t="shared" si="25"/>
        <v>-</v>
      </c>
      <c r="BB58" s="354" t="str">
        <f t="shared" si="26"/>
        <v>-</v>
      </c>
      <c r="BC58" s="354" t="str">
        <f t="shared" si="27"/>
        <v>-</v>
      </c>
      <c r="BD58" s="355" t="str">
        <f t="shared" si="28"/>
        <v>-</v>
      </c>
      <c r="BE58" s="355" t="str">
        <f t="shared" si="29"/>
        <v>-</v>
      </c>
      <c r="BF58" s="355" t="str">
        <f t="shared" si="30"/>
        <v>-</v>
      </c>
      <c r="BG58" s="355" t="str">
        <f t="shared" si="31"/>
        <v>-</v>
      </c>
      <c r="BH58" s="354" t="str">
        <f t="shared" si="32"/>
        <v>-</v>
      </c>
      <c r="BI58" s="355" t="str">
        <f t="shared" si="33"/>
        <v>-</v>
      </c>
      <c r="BJ58" s="356" t="str">
        <f t="shared" si="34"/>
        <v>-</v>
      </c>
    </row>
    <row r="59" spans="1:62" ht="17" hidden="1" customHeight="1">
      <c r="A59" s="330" t="str">
        <f t="shared" si="3"/>
        <v>2018_039</v>
      </c>
      <c r="B59" s="330" t="s">
        <v>658</v>
      </c>
      <c r="C59" s="330" t="str">
        <f t="shared" si="4"/>
        <v>---_-</v>
      </c>
      <c r="D59" s="330" t="str">
        <f>IF($M59="-","-",VLOOKUP(C$4,Res_ini!$A$20:$AF148,HLOOKUP($F59,Res_ini!$H$29:$AF$30,2,FALSE())+7))</f>
        <v>-</v>
      </c>
      <c r="E59" s="330">
        <f t="shared" si="5"/>
        <v>10</v>
      </c>
      <c r="F59" s="330" t="str">
        <f t="shared" si="35"/>
        <v>Hiengabat</v>
      </c>
      <c r="G59" s="330" t="str">
        <f>IF($M59="-","-",VLOOKUP(F$4,Res_ini!$A$20:$AF148,HLOOKUP($F59,Res_ini!$H$29:$AF$30,2,FALSE())+7))</f>
        <v>-</v>
      </c>
      <c r="H59" s="348" t="str">
        <f>IF($M59="-","-",VLOOKUP(G$4,Res_ini!$A$20:$AF148,HLOOKUP($F59,Res_ini!$H$29:$AF$30,2,FALSE())+7))</f>
        <v>-</v>
      </c>
      <c r="I59" s="348" t="str">
        <f>IF($M59="-","-",VLOOKUP(H$4,Res_ini!$A$20:$AF148,HLOOKUP($F59,Res_ini!$H$29:$AF$30,2,FALSE())+7))</f>
        <v>-</v>
      </c>
      <c r="J59" s="330" t="str">
        <f>IF($M59="-","-",VLOOKUP(I$4,Res_ini!$A$20:$AF148,HLOOKUP($F59,Res_ini!$H$29:$AF$30,2,FALSE())+7))</f>
        <v>-</v>
      </c>
      <c r="K59" s="330" t="str">
        <f>IF($M59="-","-",VLOOKUP(J$4,Res_ini!$A$20:$AF148,HLOOKUP($F59,Res_ini!$H$29:$AF$30,2,FALSE())+7))</f>
        <v>-</v>
      </c>
      <c r="L59" s="330" t="str">
        <f>IF($M59="-","-",VLOOKUP(K$4,Res_ini!$A$20:$AF148,HLOOKUP($F59,Res_ini!$H$29:$AF$30,2,FALSE())+7))</f>
        <v>-</v>
      </c>
      <c r="M59" s="330" t="str">
        <f>IF(ISERROR(HLOOKUP($F59,Res_ini!$H$29:$AF$30,2,FALSE())),"-",VLOOKUP(L$4,Res_ini!$A$20:$AF148,HLOOKUP($F59,Res_ini!$H$29:$AF$30,2,FALSE())+7))</f>
        <v>-</v>
      </c>
      <c r="N59" s="330" t="str">
        <f>IF($M59="-","-",VLOOKUP(M$4,Res_ini!$A$20:$AF148,HLOOKUP($F59,Res_ini!$H$29:$AF$30,2,FALSE())+7))</f>
        <v>-</v>
      </c>
      <c r="O59" s="349" t="str">
        <f>IF($M59="-","-",VLOOKUP(N$4,Res_ini!$A$20:$AF148,HLOOKUP($F59,Res_ini!$H$29:$AF$30,2,FALSE())+7))</f>
        <v>-</v>
      </c>
      <c r="P59" s="328" t="str">
        <f>IF($M59="-","-",VLOOKUP(O$4,Res_ini!$A$20:$AF148,HLOOKUP($F59,Res_ini!$H$29:$AF$30,2,FALSE())+7))</f>
        <v>-</v>
      </c>
      <c r="Q59" s="328" t="str">
        <f>IF($M59="-","-",VLOOKUP(P$4,Res_ini!$A$20:$AF148,HLOOKUP($F59,Res_ini!$H$29:$AF$30,2,FALSE())+7))</f>
        <v>-</v>
      </c>
      <c r="R59" s="328" t="str">
        <f>IF($M59="-","-",VLOOKUP(Q$4,Res_ini!$A$20:$AF148,HLOOKUP($F59,Res_ini!$H$29:$AF$30,2,FALSE())+7))</f>
        <v>-</v>
      </c>
      <c r="S59" s="328" t="str">
        <f>IF($M59="-","-",VLOOKUP(R$4,Res_ini!$A$20:$AF148,HLOOKUP($F59,Res_ini!$H$29:$AF$30,2,FALSE())+7))</f>
        <v>-</v>
      </c>
      <c r="T59" s="328" t="str">
        <f>IF($M59="-","-",VLOOKUP(S$4,Res_ini!$A$20:$AF148,HLOOKUP($F59,Res_ini!$H$29:$AF$30,2,FALSE())+7))</f>
        <v>-</v>
      </c>
      <c r="U59" s="328" t="str">
        <f>IF($M59="-","-",VLOOKUP(T$4,Res_ini!$A$20:$AF148,HLOOKUP($F59,Res_ini!$H$29:$AF$30,2,FALSE())+7))</f>
        <v>-</v>
      </c>
      <c r="V59" s="328" t="str">
        <f>IF($M59="-","-",VLOOKUP(U$4,Res_ini!$A$20:$AF148,HLOOKUP($F59,Res_ini!$H$29:$AF$30,2,FALSE())+7))</f>
        <v>-</v>
      </c>
      <c r="W59" s="328" t="str">
        <f>IF($M59="-","-",VLOOKUP(V$4,Res_ini!$A$20:$AF148,HLOOKUP($F59,Res_ini!$H$29:$AF$30,2,FALSE())+7))</f>
        <v>-</v>
      </c>
      <c r="X59" s="328" t="str">
        <f>IF($M59="-","-",VLOOKUP(W$4,Res_ini!$A$20:$AF148,HLOOKUP($F59,Res_ini!$H$29:$AF$30,2,FALSE())+7))</f>
        <v>-</v>
      </c>
      <c r="Y59" s="328" t="str">
        <f>IF($M59="-","-",VLOOKUP(X$4,Res_ini!$A$20:$AF148,HLOOKUP($F59,Res_ini!$H$29:$AF$30,2,FALSE())+7))</f>
        <v>-</v>
      </c>
      <c r="Z59" s="328" t="str">
        <f>IF($M59="-","-",VLOOKUP(Y$4,Res_ini!$A$20:$AF148,HLOOKUP($F59,Res_ini!$H$29:$AF$30,2,FALSE())+7))</f>
        <v>-</v>
      </c>
      <c r="AA59" s="329" t="str">
        <f>IF($M59="-","-",VLOOKUP(Z$4,Res_ini!$A$20:$AF148,HLOOKUP($F59,Res_ini!$H$29:$AF$30,2,FALSE())+7))</f>
        <v>-</v>
      </c>
      <c r="AB59" s="330" t="str">
        <f>IF($M59="-","-",VLOOKUP(AA$4,Res_ini!$A$20:$AF148,HLOOKUP($F59,Res_ini!$H$29:$AF$30,2,FALSE())+7))</f>
        <v>-</v>
      </c>
      <c r="AC59" s="350"/>
      <c r="AD59" s="351"/>
      <c r="AE59" s="351"/>
      <c r="AF59" s="351"/>
      <c r="AG59" s="352"/>
      <c r="AH59" s="213" t="str">
        <f t="shared" si="6"/>
        <v>-</v>
      </c>
      <c r="AI59" s="353" t="str">
        <f t="shared" si="7"/>
        <v>-</v>
      </c>
      <c r="AJ59" s="354" t="str">
        <f t="shared" si="8"/>
        <v>-</v>
      </c>
      <c r="AK59" s="354" t="str">
        <f t="shared" si="9"/>
        <v>-</v>
      </c>
      <c r="AL59" s="354" t="str">
        <f t="shared" si="10"/>
        <v>-</v>
      </c>
      <c r="AM59" s="354" t="str">
        <f t="shared" si="11"/>
        <v>-</v>
      </c>
      <c r="AN59" s="354" t="str">
        <f t="shared" si="12"/>
        <v>-</v>
      </c>
      <c r="AO59" s="354" t="str">
        <f t="shared" si="13"/>
        <v>-</v>
      </c>
      <c r="AP59" s="354" t="str">
        <f t="shared" si="14"/>
        <v>-</v>
      </c>
      <c r="AQ59" s="354" t="str">
        <f t="shared" si="15"/>
        <v>-</v>
      </c>
      <c r="AR59" s="354" t="str">
        <f t="shared" si="16"/>
        <v>-</v>
      </c>
      <c r="AS59" s="354" t="str">
        <f t="shared" si="17"/>
        <v>-</v>
      </c>
      <c r="AT59" s="354" t="str">
        <f t="shared" si="18"/>
        <v>-</v>
      </c>
      <c r="AU59" s="354" t="str">
        <f t="shared" si="19"/>
        <v>-</v>
      </c>
      <c r="AV59" s="354" t="str">
        <f t="shared" si="20"/>
        <v>-</v>
      </c>
      <c r="AW59" s="355" t="str">
        <f t="shared" si="21"/>
        <v>-</v>
      </c>
      <c r="AX59" s="355" t="str">
        <f t="shared" si="22"/>
        <v>-</v>
      </c>
      <c r="AY59" s="355" t="str">
        <f t="shared" si="23"/>
        <v>-</v>
      </c>
      <c r="AZ59" s="355" t="str">
        <f t="shared" si="24"/>
        <v>-</v>
      </c>
      <c r="BA59" s="355" t="str">
        <f t="shared" si="25"/>
        <v>-</v>
      </c>
      <c r="BB59" s="354" t="str">
        <f t="shared" si="26"/>
        <v>-</v>
      </c>
      <c r="BC59" s="354" t="str">
        <f t="shared" si="27"/>
        <v>-</v>
      </c>
      <c r="BD59" s="355" t="str">
        <f t="shared" si="28"/>
        <v>-</v>
      </c>
      <c r="BE59" s="355" t="str">
        <f t="shared" si="29"/>
        <v>-</v>
      </c>
      <c r="BF59" s="355" t="str">
        <f t="shared" si="30"/>
        <v>-</v>
      </c>
      <c r="BG59" s="355" t="str">
        <f t="shared" si="31"/>
        <v>-</v>
      </c>
      <c r="BH59" s="354" t="str">
        <f t="shared" si="32"/>
        <v>-</v>
      </c>
      <c r="BI59" s="355" t="str">
        <f t="shared" si="33"/>
        <v>-</v>
      </c>
      <c r="BJ59" s="356" t="str">
        <f t="shared" si="34"/>
        <v>-</v>
      </c>
    </row>
    <row r="60" spans="1:62" ht="17" hidden="1" customHeight="1">
      <c r="A60" s="333" t="str">
        <f t="shared" si="3"/>
        <v>2018_040</v>
      </c>
      <c r="B60" s="333" t="s">
        <v>658</v>
      </c>
      <c r="C60" s="333" t="str">
        <f>J60&amp;"-"&amp;M60&amp;"_"&amp;N60</f>
        <v>---_-</v>
      </c>
      <c r="D60" s="333" t="str">
        <f>IF($M60="-","-",VLOOKUP(C$5,Res_ini!$A$20:$AF149,HLOOKUP($F60,Res_ini!$H$29:$AF$30,2,FALSE())+7))</f>
        <v>-</v>
      </c>
      <c r="E60" s="333">
        <f t="shared" si="5"/>
        <v>10</v>
      </c>
      <c r="F60" s="333" t="str">
        <f t="shared" si="35"/>
        <v>Hiengabat</v>
      </c>
      <c r="G60" s="333" t="str">
        <f>IF($M60="-","-",VLOOKUP(F$5,Res_ini!$A$20:$AF149,HLOOKUP($F60,Res_ini!$H$29:$AF$30,2,FALSE())+7))</f>
        <v>-</v>
      </c>
      <c r="H60" s="357" t="str">
        <f>IF($M60="-","-",VLOOKUP(G$5,Res_ini!$A$20:$AF149,HLOOKUP($F60,Res_ini!$H$29:$AF$30,2,FALSE())+7))</f>
        <v>-</v>
      </c>
      <c r="I60" s="357" t="str">
        <f>IF($M60="-","-",VLOOKUP(H$5,Res_ini!$A$20:$AF149,HLOOKUP($F60,Res_ini!$H$29:$AF$30,2,FALSE())+7))</f>
        <v>-</v>
      </c>
      <c r="J60" s="333" t="str">
        <f>IF($M60="-","-",VLOOKUP(I$5,Res_ini!$A$20:$AF149,HLOOKUP($F60,Res_ini!$H$29:$AF$30,2,FALSE())+7))</f>
        <v>-</v>
      </c>
      <c r="K60" s="333" t="str">
        <f>IF($M60="-","-",VLOOKUP(J$5,Res_ini!$A$20:$AF149,HLOOKUP($F60,Res_ini!$H$29:$AF$30,2,FALSE())+7))</f>
        <v>-</v>
      </c>
      <c r="L60" s="333" t="str">
        <f>IF($M60="-","-",VLOOKUP(K$5,Res_ini!$A$20:$AF149,HLOOKUP($F60,Res_ini!$H$29:$AF$30,2,FALSE())+7))</f>
        <v>-</v>
      </c>
      <c r="M60" s="333" t="str">
        <f>IF(ISERROR(HLOOKUP($F60,Res_ini!$H$29:$AF$30,2,FALSE())),"-",VLOOKUP(L$5,Res_ini!$A$20:$AF149,HLOOKUP($F60,Res_ini!$H$29:$AF$30,2,FALSE())+7))</f>
        <v>-</v>
      </c>
      <c r="N60" s="333" t="str">
        <f>IF($M60="-","-",VLOOKUP(M$5,Res_ini!$A$20:$AF149,HLOOKUP($F60,Res_ini!$H$29:$AF$30,2,FALSE())+7))</f>
        <v>-</v>
      </c>
      <c r="O60" s="358" t="str">
        <f>IF($M60="-","-",VLOOKUP(N$5,Res_ini!$A$20:$AF149,HLOOKUP($F60,Res_ini!$H$29:$AF$30,2,FALSE())+7))</f>
        <v>-</v>
      </c>
      <c r="P60" s="331" t="str">
        <f>IF($M60="-","-",VLOOKUP(O$5,Res_ini!$A$20:$AF149,HLOOKUP($F60,Res_ini!$H$29:$AF$30,2,FALSE())+7))</f>
        <v>-</v>
      </c>
      <c r="Q60" s="331" t="str">
        <f>IF($M60="-","-",VLOOKUP(P$5,Res_ini!$A$20:$AF149,HLOOKUP($F60,Res_ini!$H$29:$AF$30,2,FALSE())+7))</f>
        <v>-</v>
      </c>
      <c r="R60" s="331" t="str">
        <f>IF($M60="-","-",VLOOKUP(Q$5,Res_ini!$A$20:$AF149,HLOOKUP($F60,Res_ini!$H$29:$AF$30,2,FALSE())+7))</f>
        <v>-</v>
      </c>
      <c r="S60" s="331" t="str">
        <f>IF($M60="-","-",VLOOKUP(R$5,Res_ini!$A$20:$AF149,HLOOKUP($F60,Res_ini!$H$29:$AF$30,2,FALSE())+7))</f>
        <v>-</v>
      </c>
      <c r="T60" s="331" t="str">
        <f>IF($M60="-","-",VLOOKUP(S$5,Res_ini!$A$20:$AF149,HLOOKUP($F60,Res_ini!$H$29:$AF$30,2,FALSE())+7))</f>
        <v>-</v>
      </c>
      <c r="U60" s="331" t="str">
        <f>IF($M60="-","-",VLOOKUP(T$5,Res_ini!$A$20:$AF149,HLOOKUP($F60,Res_ini!$H$29:$AF$30,2,FALSE())+7))</f>
        <v>-</v>
      </c>
      <c r="V60" s="331" t="str">
        <f>IF($M60="-","-",VLOOKUP(U$5,Res_ini!$A$20:$AF149,HLOOKUP($F60,Res_ini!$H$29:$AF$30,2,FALSE())+7))</f>
        <v>-</v>
      </c>
      <c r="W60" s="331" t="str">
        <f>IF($M60="-","-",VLOOKUP(V$5,Res_ini!$A$20:$AF149,HLOOKUP($F60,Res_ini!$H$29:$AF$30,2,FALSE())+7))</f>
        <v>-</v>
      </c>
      <c r="X60" s="331" t="str">
        <f>IF($M60="-","-",VLOOKUP(W$5,Res_ini!$A$20:$AF149,HLOOKUP($F60,Res_ini!$H$29:$AF$30,2,FALSE())+7))</f>
        <v>-</v>
      </c>
      <c r="Y60" s="331" t="str">
        <f>IF($M60="-","-",VLOOKUP(X$5,Res_ini!$A$20:$AF149,HLOOKUP($F60,Res_ini!$H$29:$AF$30,2,FALSE())+7))</f>
        <v>-</v>
      </c>
      <c r="Z60" s="331" t="str">
        <f>IF($M60="-","-",VLOOKUP(Y$5,Res_ini!$A$20:$AF149,HLOOKUP($F60,Res_ini!$H$29:$AF$30,2,FALSE())+7))</f>
        <v>-</v>
      </c>
      <c r="AA60" s="332" t="str">
        <f>IF($M60="-","-",VLOOKUP(Z$5,Res_ini!$A$20:$AF149,HLOOKUP($F60,Res_ini!$H$29:$AF$30,2,FALSE())+7))</f>
        <v>-</v>
      </c>
      <c r="AB60" s="333" t="str">
        <f>IF($M60="-","-",VLOOKUP(AA$5,Res_ini!$A$20:$AF149,HLOOKUP($F60,Res_ini!$H$29:$AF$30,2,FALSE())+7))</f>
        <v>-</v>
      </c>
      <c r="AC60" s="359"/>
      <c r="AD60" s="360"/>
      <c r="AE60" s="360"/>
      <c r="AF60" s="360"/>
      <c r="AG60" s="361"/>
      <c r="AH60" s="362" t="str">
        <f t="shared" si="6"/>
        <v>-</v>
      </c>
      <c r="AI60" s="363" t="str">
        <f t="shared" si="7"/>
        <v>-</v>
      </c>
      <c r="AJ60" s="364" t="str">
        <f t="shared" si="8"/>
        <v>-</v>
      </c>
      <c r="AK60" s="364" t="str">
        <f t="shared" si="9"/>
        <v>-</v>
      </c>
      <c r="AL60" s="364" t="str">
        <f t="shared" si="10"/>
        <v>-</v>
      </c>
      <c r="AM60" s="364" t="str">
        <f t="shared" si="11"/>
        <v>-</v>
      </c>
      <c r="AN60" s="364" t="str">
        <f t="shared" si="12"/>
        <v>-</v>
      </c>
      <c r="AO60" s="364" t="str">
        <f t="shared" si="13"/>
        <v>-</v>
      </c>
      <c r="AP60" s="364" t="str">
        <f t="shared" si="14"/>
        <v>-</v>
      </c>
      <c r="AQ60" s="364" t="str">
        <f t="shared" si="15"/>
        <v>-</v>
      </c>
      <c r="AR60" s="364" t="str">
        <f t="shared" si="16"/>
        <v>-</v>
      </c>
      <c r="AS60" s="364" t="str">
        <f t="shared" si="17"/>
        <v>-</v>
      </c>
      <c r="AT60" s="364" t="str">
        <f t="shared" si="18"/>
        <v>-</v>
      </c>
      <c r="AU60" s="364" t="str">
        <f t="shared" si="19"/>
        <v>-</v>
      </c>
      <c r="AV60" s="364" t="str">
        <f t="shared" si="20"/>
        <v>-</v>
      </c>
      <c r="AW60" s="365" t="str">
        <f t="shared" si="21"/>
        <v>-</v>
      </c>
      <c r="AX60" s="365" t="str">
        <f t="shared" si="22"/>
        <v>-</v>
      </c>
      <c r="AY60" s="365" t="str">
        <f t="shared" si="23"/>
        <v>-</v>
      </c>
      <c r="AZ60" s="365" t="str">
        <f t="shared" si="24"/>
        <v>-</v>
      </c>
      <c r="BA60" s="365" t="str">
        <f t="shared" si="25"/>
        <v>-</v>
      </c>
      <c r="BB60" s="364" t="str">
        <f t="shared" si="26"/>
        <v>-</v>
      </c>
      <c r="BC60" s="364" t="str">
        <f t="shared" si="27"/>
        <v>-</v>
      </c>
      <c r="BD60" s="365" t="str">
        <f t="shared" si="28"/>
        <v>-</v>
      </c>
      <c r="BE60" s="365" t="str">
        <f t="shared" si="29"/>
        <v>-</v>
      </c>
      <c r="BF60" s="365" t="str">
        <f t="shared" si="30"/>
        <v>-</v>
      </c>
      <c r="BG60" s="365" t="str">
        <f t="shared" si="31"/>
        <v>-</v>
      </c>
      <c r="BH60" s="364" t="str">
        <f t="shared" si="32"/>
        <v>-</v>
      </c>
      <c r="BI60" s="365" t="str">
        <f t="shared" si="33"/>
        <v>-</v>
      </c>
      <c r="BJ60" s="366" t="str">
        <f t="shared" si="34"/>
        <v>-</v>
      </c>
    </row>
    <row r="61" spans="1:62" ht="17" hidden="1" customHeight="1">
      <c r="A61" s="327" t="str">
        <f t="shared" si="3"/>
        <v>2018_041</v>
      </c>
      <c r="B61" s="327" t="s">
        <v>658</v>
      </c>
      <c r="C61" s="327" t="str">
        <f t="shared" si="4"/>
        <v>---_-</v>
      </c>
      <c r="D61" s="327" t="str">
        <f>IF($M61="-","-",VLOOKUP(C$2,Res_ini!$A$20:$AF150,HLOOKUP($F61,Res_ini!$H$29:$AF$30,2,FALSE())+7))</f>
        <v>-</v>
      </c>
      <c r="E61" s="327">
        <f t="shared" si="5"/>
        <v>11</v>
      </c>
      <c r="F61" s="327" t="str">
        <f>IFERROR(INDEX(PREFS_ListeStation,MATCH($E61,PREFS_N°Station,0)),"-")</f>
        <v>Donga Hienga</v>
      </c>
      <c r="G61" s="327" t="str">
        <f>IF($M61="-","-",VLOOKUP(F$2,Res_ini!$A$20:$AF150,HLOOKUP($F61,Res_ini!$H$29:$AF$30,2,FALSE())+7))</f>
        <v>-</v>
      </c>
      <c r="H61" s="338" t="str">
        <f>IF($M61="-","-",VLOOKUP(G$2,Res_ini!$A$20:$AF150,HLOOKUP($F61,Res_ini!$H$29:$AF$30,2,FALSE())+7))</f>
        <v>-</v>
      </c>
      <c r="I61" s="338" t="str">
        <f>IF($M61="-","-",VLOOKUP(H$2,Res_ini!$A$20:$AF150,HLOOKUP($F61,Res_ini!$H$29:$AF$30,2,FALSE())+7))</f>
        <v>-</v>
      </c>
      <c r="J61" s="327" t="str">
        <f>IF($M61="-","-",VLOOKUP(I$2,Res_ini!$A$20:$AF150,HLOOKUP($F61,Res_ini!$H$29:$AF$30,2,FALSE())+7))</f>
        <v>-</v>
      </c>
      <c r="K61" s="327" t="str">
        <f>IF($M61="-","-",VLOOKUP(J$2,Res_ini!$A$20:$AF150,HLOOKUP($F61,Res_ini!$H$29:$AF$30,2,FALSE())+7))</f>
        <v>-</v>
      </c>
      <c r="L61" s="327" t="str">
        <f>IF($M61="-","-",VLOOKUP(K$2,Res_ini!$A$20:$AF150,HLOOKUP($F61,Res_ini!$H$29:$AF$30,2,FALSE())+7))</f>
        <v>-</v>
      </c>
      <c r="M61" s="327" t="str">
        <f>IF(ISERROR(HLOOKUP($F61,Res_ini!$H$29:$AF$30,2,FALSE())),"-",VLOOKUP(L$2,Res_ini!$A$20:$AF150,HLOOKUP($F61,Res_ini!$H$29:$AF$30,2,FALSE())+7))</f>
        <v>-</v>
      </c>
      <c r="N61" s="327" t="str">
        <f>IF($M61="-","-",VLOOKUP(M$2,Res_ini!$A$20:$AF150,HLOOKUP($F61,Res_ini!$H$29:$AF$30,2,FALSE())+7))</f>
        <v>-</v>
      </c>
      <c r="O61" s="339" t="str">
        <f>IF($M61="-","-",VLOOKUP(N$2,Res_ini!$A$20:$AF150,HLOOKUP($F61,Res_ini!$H$29:$AF$30,2,FALSE())+7))</f>
        <v>-</v>
      </c>
      <c r="P61" s="325" t="str">
        <f>IF($M61="-","-",VLOOKUP(O$2,Res_ini!$A$20:$AF150,HLOOKUP($F61,Res_ini!$H$29:$AF$30,2,FALSE())+7))</f>
        <v>-</v>
      </c>
      <c r="Q61" s="325" t="str">
        <f>IF($M61="-","-",VLOOKUP(P$2,Res_ini!$A$20:$AF150,HLOOKUP($F61,Res_ini!$H$29:$AF$30,2,FALSE())+7))</f>
        <v>-</v>
      </c>
      <c r="R61" s="325" t="str">
        <f>IF($M61="-","-",VLOOKUP(Q$2,Res_ini!$A$20:$AF150,HLOOKUP($F61,Res_ini!$H$29:$AF$30,2,FALSE())+7))</f>
        <v>-</v>
      </c>
      <c r="S61" s="325" t="str">
        <f>IF($M61="-","-",VLOOKUP(R$2,Res_ini!$A$20:$AF150,HLOOKUP($F61,Res_ini!$H$29:$AF$30,2,FALSE())+7))</f>
        <v>-</v>
      </c>
      <c r="T61" s="325" t="str">
        <f>IF($M61="-","-",VLOOKUP(S$2,Res_ini!$A$20:$AF150,HLOOKUP($F61,Res_ini!$H$29:$AF$30,2,FALSE())+7))</f>
        <v>-</v>
      </c>
      <c r="U61" s="325" t="str">
        <f>IF($M61="-","-",VLOOKUP(T$2,Res_ini!$A$20:$AF150,HLOOKUP($F61,Res_ini!$H$29:$AF$30,2,FALSE())+7))</f>
        <v>-</v>
      </c>
      <c r="V61" s="325" t="str">
        <f>IF($M61="-","-",VLOOKUP(U$2,Res_ini!$A$20:$AF150,HLOOKUP($F61,Res_ini!$H$29:$AF$30,2,FALSE())+7))</f>
        <v>-</v>
      </c>
      <c r="W61" s="325" t="str">
        <f>IF($M61="-","-",VLOOKUP(V$2,Res_ini!$A$20:$AF150,HLOOKUP($F61,Res_ini!$H$29:$AF$30,2,FALSE())+7))</f>
        <v>-</v>
      </c>
      <c r="X61" s="325" t="str">
        <f>IF($M61="-","-",VLOOKUP(W$2,Res_ini!$A$20:$AF150,HLOOKUP($F61,Res_ini!$H$29:$AF$30,2,FALSE())+7))</f>
        <v>-</v>
      </c>
      <c r="Y61" s="325" t="str">
        <f>IF($M61="-","-",VLOOKUP(X$2,Res_ini!$A$20:$AF150,HLOOKUP($F61,Res_ini!$H$29:$AF$30,2,FALSE())+7))</f>
        <v>-</v>
      </c>
      <c r="Z61" s="325" t="str">
        <f>IF($M61="-","-",VLOOKUP(Y$2,Res_ini!$A$20:$AF150,HLOOKUP($F61,Res_ini!$H$29:$AF$30,2,FALSE())+7))</f>
        <v>-</v>
      </c>
      <c r="AA61" s="326" t="str">
        <f>IF($M61="-","-",VLOOKUP(Z$2,Res_ini!$A$20:$AF150,HLOOKUP($F61,Res_ini!$H$29:$AF$30,2,FALSE())+7))</f>
        <v>-</v>
      </c>
      <c r="AB61" s="327" t="str">
        <f>IF($M61="-","-",VLOOKUP(AA$2,Res_ini!$A$20:$AF150,HLOOKUP($F61,Res_ini!$H$29:$AF$30,2,FALSE())+7))</f>
        <v>-</v>
      </c>
      <c r="AC61" s="340"/>
      <c r="AD61" s="341"/>
      <c r="AE61" s="341"/>
      <c r="AF61" s="341"/>
      <c r="AG61" s="342"/>
      <c r="AH61" s="343" t="str">
        <f t="shared" si="6"/>
        <v>-</v>
      </c>
      <c r="AI61" s="344" t="str">
        <f t="shared" si="7"/>
        <v>-</v>
      </c>
      <c r="AJ61" s="345" t="str">
        <f t="shared" si="8"/>
        <v>-</v>
      </c>
      <c r="AK61" s="345" t="str">
        <f t="shared" si="9"/>
        <v>-</v>
      </c>
      <c r="AL61" s="345" t="str">
        <f t="shared" si="10"/>
        <v>-</v>
      </c>
      <c r="AM61" s="345" t="str">
        <f t="shared" si="11"/>
        <v>-</v>
      </c>
      <c r="AN61" s="345" t="str">
        <f t="shared" si="12"/>
        <v>-</v>
      </c>
      <c r="AO61" s="345" t="str">
        <f t="shared" si="13"/>
        <v>-</v>
      </c>
      <c r="AP61" s="345" t="str">
        <f t="shared" si="14"/>
        <v>-</v>
      </c>
      <c r="AQ61" s="345" t="str">
        <f t="shared" si="15"/>
        <v>-</v>
      </c>
      <c r="AR61" s="345" t="str">
        <f t="shared" si="16"/>
        <v>-</v>
      </c>
      <c r="AS61" s="345" t="str">
        <f t="shared" si="17"/>
        <v>-</v>
      </c>
      <c r="AT61" s="345" t="str">
        <f t="shared" si="18"/>
        <v>-</v>
      </c>
      <c r="AU61" s="345" t="str">
        <f t="shared" si="19"/>
        <v>-</v>
      </c>
      <c r="AV61" s="345" t="str">
        <f t="shared" si="20"/>
        <v>-</v>
      </c>
      <c r="AW61" s="346" t="str">
        <f t="shared" si="21"/>
        <v>-</v>
      </c>
      <c r="AX61" s="346" t="str">
        <f t="shared" si="22"/>
        <v>-</v>
      </c>
      <c r="AY61" s="346" t="str">
        <f t="shared" si="23"/>
        <v>-</v>
      </c>
      <c r="AZ61" s="346" t="str">
        <f t="shared" si="24"/>
        <v>-</v>
      </c>
      <c r="BA61" s="346" t="str">
        <f t="shared" si="25"/>
        <v>-</v>
      </c>
      <c r="BB61" s="345" t="str">
        <f t="shared" si="26"/>
        <v>-</v>
      </c>
      <c r="BC61" s="345" t="str">
        <f t="shared" si="27"/>
        <v>-</v>
      </c>
      <c r="BD61" s="346" t="str">
        <f t="shared" si="28"/>
        <v>-</v>
      </c>
      <c r="BE61" s="346" t="str">
        <f t="shared" si="29"/>
        <v>-</v>
      </c>
      <c r="BF61" s="346" t="str">
        <f t="shared" si="30"/>
        <v>-</v>
      </c>
      <c r="BG61" s="346" t="str">
        <f t="shared" si="31"/>
        <v>-</v>
      </c>
      <c r="BH61" s="345" t="str">
        <f t="shared" si="32"/>
        <v>-</v>
      </c>
      <c r="BI61" s="346" t="str">
        <f t="shared" si="33"/>
        <v>-</v>
      </c>
      <c r="BJ61" s="347" t="str">
        <f t="shared" si="34"/>
        <v>-</v>
      </c>
    </row>
    <row r="62" spans="1:62" ht="17" hidden="1" customHeight="1">
      <c r="A62" s="330" t="str">
        <f t="shared" si="3"/>
        <v>2018_042</v>
      </c>
      <c r="B62" s="330" t="s">
        <v>658</v>
      </c>
      <c r="C62" s="330" t="str">
        <f t="shared" si="4"/>
        <v>---_-</v>
      </c>
      <c r="D62" s="330" t="str">
        <f>IF($M62="-","-",VLOOKUP(C$3,Res_ini!$A$20:$AF151,HLOOKUP($F62,Res_ini!$H$29:$AF$30,2,FALSE())+7))</f>
        <v>-</v>
      </c>
      <c r="E62" s="330">
        <f t="shared" si="5"/>
        <v>11</v>
      </c>
      <c r="F62" s="330" t="str">
        <f t="shared" si="35"/>
        <v>Donga Hienga</v>
      </c>
      <c r="G62" s="330" t="str">
        <f>IF($M62="-","-",VLOOKUP(F$3,Res_ini!$A$20:$AF151,HLOOKUP($F62,Res_ini!$H$29:$AF$30,2,FALSE())+7))</f>
        <v>-</v>
      </c>
      <c r="H62" s="348" t="str">
        <f>IF($M62="-","-",VLOOKUP(G$3,Res_ini!$A$20:$AF151,HLOOKUP($F62,Res_ini!$H$29:$AF$30,2,FALSE())+7))</f>
        <v>-</v>
      </c>
      <c r="I62" s="348" t="str">
        <f>IF($M62="-","-",VLOOKUP(H$3,Res_ini!$A$20:$AF151,HLOOKUP($F62,Res_ini!$H$29:$AF$30,2,FALSE())+7))</f>
        <v>-</v>
      </c>
      <c r="J62" s="330" t="str">
        <f>IF($M62="-","-",VLOOKUP(I$3,Res_ini!$A$20:$AF151,HLOOKUP($F62,Res_ini!$H$29:$AF$30,2,FALSE())+7))</f>
        <v>-</v>
      </c>
      <c r="K62" s="330" t="str">
        <f>IF($M62="-","-",VLOOKUP(J$3,Res_ini!$A$20:$AF151,HLOOKUP($F62,Res_ini!$H$29:$AF$30,2,FALSE())+7))</f>
        <v>-</v>
      </c>
      <c r="L62" s="330" t="str">
        <f>IF($M62="-","-",VLOOKUP(K$3,Res_ini!$A$20:$AF151,HLOOKUP($F62,Res_ini!$H$29:$AF$30,2,FALSE())+7))</f>
        <v>-</v>
      </c>
      <c r="M62" s="330" t="str">
        <f>IF(ISERROR(HLOOKUP($F62,Res_ini!$H$29:$AF$30,2,FALSE())),"-",VLOOKUP(L$3,Res_ini!$A$20:$AF151,HLOOKUP($F62,Res_ini!$H$29:$AF$30,2,FALSE())+7))</f>
        <v>-</v>
      </c>
      <c r="N62" s="330" t="str">
        <f>IF($M62="-","-",VLOOKUP(M$3,Res_ini!$A$20:$AF151,HLOOKUP($F62,Res_ini!$H$29:$AF$30,2,FALSE())+7))</f>
        <v>-</v>
      </c>
      <c r="O62" s="349" t="str">
        <f>IF($M62="-","-",VLOOKUP(N$3,Res_ini!$A$20:$AF151,HLOOKUP($F62,Res_ini!$H$29:$AF$30,2,FALSE())+7))</f>
        <v>-</v>
      </c>
      <c r="P62" s="328" t="str">
        <f>IF($M62="-","-",VLOOKUP(O$3,Res_ini!$A$20:$AF151,HLOOKUP($F62,Res_ini!$H$29:$AF$30,2,FALSE())+7))</f>
        <v>-</v>
      </c>
      <c r="Q62" s="328" t="str">
        <f>IF($M62="-","-",VLOOKUP(P$3,Res_ini!$A$20:$AF151,HLOOKUP($F62,Res_ini!$H$29:$AF$30,2,FALSE())+7))</f>
        <v>-</v>
      </c>
      <c r="R62" s="328" t="str">
        <f>IF($M62="-","-",VLOOKUP(Q$3,Res_ini!$A$20:$AF151,HLOOKUP($F62,Res_ini!$H$29:$AF$30,2,FALSE())+7))</f>
        <v>-</v>
      </c>
      <c r="S62" s="328" t="str">
        <f>IF($M62="-","-",VLOOKUP(R$3,Res_ini!$A$20:$AF151,HLOOKUP($F62,Res_ini!$H$29:$AF$30,2,FALSE())+7))</f>
        <v>-</v>
      </c>
      <c r="T62" s="328" t="str">
        <f>IF($M62="-","-",VLOOKUP(S$3,Res_ini!$A$20:$AF151,HLOOKUP($F62,Res_ini!$H$29:$AF$30,2,FALSE())+7))</f>
        <v>-</v>
      </c>
      <c r="U62" s="328" t="str">
        <f>IF($M62="-","-",VLOOKUP(T$3,Res_ini!$A$20:$AF151,HLOOKUP($F62,Res_ini!$H$29:$AF$30,2,FALSE())+7))</f>
        <v>-</v>
      </c>
      <c r="V62" s="328" t="str">
        <f>IF($M62="-","-",VLOOKUP(U$3,Res_ini!$A$20:$AF151,HLOOKUP($F62,Res_ini!$H$29:$AF$30,2,FALSE())+7))</f>
        <v>-</v>
      </c>
      <c r="W62" s="328" t="str">
        <f>IF($M62="-","-",VLOOKUP(V$3,Res_ini!$A$20:$AF151,HLOOKUP($F62,Res_ini!$H$29:$AF$30,2,FALSE())+7))</f>
        <v>-</v>
      </c>
      <c r="X62" s="328" t="str">
        <f>IF($M62="-","-",VLOOKUP(W$3,Res_ini!$A$20:$AF151,HLOOKUP($F62,Res_ini!$H$29:$AF$30,2,FALSE())+7))</f>
        <v>-</v>
      </c>
      <c r="Y62" s="328" t="str">
        <f>IF($M62="-","-",VLOOKUP(X$3,Res_ini!$A$20:$AF151,HLOOKUP($F62,Res_ini!$H$29:$AF$30,2,FALSE())+7))</f>
        <v>-</v>
      </c>
      <c r="Z62" s="328" t="str">
        <f>IF($M62="-","-",VLOOKUP(Y$3,Res_ini!$A$20:$AF151,HLOOKUP($F62,Res_ini!$H$29:$AF$30,2,FALSE())+7))</f>
        <v>-</v>
      </c>
      <c r="AA62" s="329" t="str">
        <f>IF($M62="-","-",VLOOKUP(Z$3,Res_ini!$A$20:$AF151,HLOOKUP($F62,Res_ini!$H$29:$AF$30,2,FALSE())+7))</f>
        <v>-</v>
      </c>
      <c r="AB62" s="330" t="str">
        <f>IF($M62="-","-",VLOOKUP(AA$3,Res_ini!$A$20:$AF151,HLOOKUP($F62,Res_ini!$H$29:$AF$30,2,FALSE())+7))</f>
        <v>-</v>
      </c>
      <c r="AC62" s="350"/>
      <c r="AD62" s="351"/>
      <c r="AE62" s="351"/>
      <c r="AF62" s="351"/>
      <c r="AG62" s="352"/>
      <c r="AH62" s="213" t="str">
        <f t="shared" si="6"/>
        <v>-</v>
      </c>
      <c r="AI62" s="353" t="str">
        <f t="shared" si="7"/>
        <v>-</v>
      </c>
      <c r="AJ62" s="354" t="str">
        <f t="shared" si="8"/>
        <v>-</v>
      </c>
      <c r="AK62" s="354" t="str">
        <f t="shared" si="9"/>
        <v>-</v>
      </c>
      <c r="AL62" s="354" t="str">
        <f t="shared" si="10"/>
        <v>-</v>
      </c>
      <c r="AM62" s="354" t="str">
        <f t="shared" si="11"/>
        <v>-</v>
      </c>
      <c r="AN62" s="354" t="str">
        <f t="shared" si="12"/>
        <v>-</v>
      </c>
      <c r="AO62" s="354" t="str">
        <f t="shared" si="13"/>
        <v>-</v>
      </c>
      <c r="AP62" s="354" t="str">
        <f t="shared" si="14"/>
        <v>-</v>
      </c>
      <c r="AQ62" s="354" t="str">
        <f t="shared" si="15"/>
        <v>-</v>
      </c>
      <c r="AR62" s="354" t="str">
        <f t="shared" si="16"/>
        <v>-</v>
      </c>
      <c r="AS62" s="354" t="str">
        <f t="shared" si="17"/>
        <v>-</v>
      </c>
      <c r="AT62" s="354" t="str">
        <f t="shared" si="18"/>
        <v>-</v>
      </c>
      <c r="AU62" s="354" t="str">
        <f t="shared" si="19"/>
        <v>-</v>
      </c>
      <c r="AV62" s="354" t="str">
        <f t="shared" si="20"/>
        <v>-</v>
      </c>
      <c r="AW62" s="355" t="str">
        <f t="shared" si="21"/>
        <v>-</v>
      </c>
      <c r="AX62" s="355" t="str">
        <f t="shared" si="22"/>
        <v>-</v>
      </c>
      <c r="AY62" s="355" t="str">
        <f t="shared" si="23"/>
        <v>-</v>
      </c>
      <c r="AZ62" s="355" t="str">
        <f t="shared" si="24"/>
        <v>-</v>
      </c>
      <c r="BA62" s="355" t="str">
        <f t="shared" si="25"/>
        <v>-</v>
      </c>
      <c r="BB62" s="354" t="str">
        <f t="shared" si="26"/>
        <v>-</v>
      </c>
      <c r="BC62" s="354" t="str">
        <f t="shared" si="27"/>
        <v>-</v>
      </c>
      <c r="BD62" s="355" t="str">
        <f t="shared" si="28"/>
        <v>-</v>
      </c>
      <c r="BE62" s="355" t="str">
        <f t="shared" si="29"/>
        <v>-</v>
      </c>
      <c r="BF62" s="355" t="str">
        <f t="shared" si="30"/>
        <v>-</v>
      </c>
      <c r="BG62" s="355" t="str">
        <f t="shared" si="31"/>
        <v>-</v>
      </c>
      <c r="BH62" s="354" t="str">
        <f t="shared" si="32"/>
        <v>-</v>
      </c>
      <c r="BI62" s="355" t="str">
        <f t="shared" si="33"/>
        <v>-</v>
      </c>
      <c r="BJ62" s="356" t="str">
        <f t="shared" si="34"/>
        <v>-</v>
      </c>
    </row>
    <row r="63" spans="1:62" ht="17" hidden="1" customHeight="1">
      <c r="A63" s="330" t="str">
        <f t="shared" si="3"/>
        <v>2018_043</v>
      </c>
      <c r="B63" s="330" t="s">
        <v>658</v>
      </c>
      <c r="C63" s="330" t="str">
        <f t="shared" si="4"/>
        <v>---_-</v>
      </c>
      <c r="D63" s="330" t="str">
        <f>IF($M63="-","-",VLOOKUP(C$4,Res_ini!$A$20:$AF152,HLOOKUP($F63,Res_ini!$H$29:$AF$30,2,FALSE())+7))</f>
        <v>-</v>
      </c>
      <c r="E63" s="330">
        <f t="shared" si="5"/>
        <v>11</v>
      </c>
      <c r="F63" s="330" t="str">
        <f t="shared" si="35"/>
        <v>Donga Hienga</v>
      </c>
      <c r="G63" s="330" t="str">
        <f>IF($M63="-","-",VLOOKUP(F$4,Res_ini!$A$20:$AF152,HLOOKUP($F63,Res_ini!$H$29:$AF$30,2,FALSE())+7))</f>
        <v>-</v>
      </c>
      <c r="H63" s="348" t="str">
        <f>IF($M63="-","-",VLOOKUP(G$4,Res_ini!$A$20:$AF152,HLOOKUP($F63,Res_ini!$H$29:$AF$30,2,FALSE())+7))</f>
        <v>-</v>
      </c>
      <c r="I63" s="348" t="str">
        <f>IF($M63="-","-",VLOOKUP(H$4,Res_ini!$A$20:$AF152,HLOOKUP($F63,Res_ini!$H$29:$AF$30,2,FALSE())+7))</f>
        <v>-</v>
      </c>
      <c r="J63" s="330" t="str">
        <f>IF($M63="-","-",VLOOKUP(I$4,Res_ini!$A$20:$AF152,HLOOKUP($F63,Res_ini!$H$29:$AF$30,2,FALSE())+7))</f>
        <v>-</v>
      </c>
      <c r="K63" s="330" t="str">
        <f>IF($M63="-","-",VLOOKUP(J$4,Res_ini!$A$20:$AF152,HLOOKUP($F63,Res_ini!$H$29:$AF$30,2,FALSE())+7))</f>
        <v>-</v>
      </c>
      <c r="L63" s="330" t="str">
        <f>IF($M63="-","-",VLOOKUP(K$4,Res_ini!$A$20:$AF152,HLOOKUP($F63,Res_ini!$H$29:$AF$30,2,FALSE())+7))</f>
        <v>-</v>
      </c>
      <c r="M63" s="330" t="str">
        <f>IF(ISERROR(HLOOKUP($F63,Res_ini!$H$29:$AF$30,2,FALSE())),"-",VLOOKUP(L$4,Res_ini!$A$20:$AF152,HLOOKUP($F63,Res_ini!$H$29:$AF$30,2,FALSE())+7))</f>
        <v>-</v>
      </c>
      <c r="N63" s="330" t="str">
        <f>IF($M63="-","-",VLOOKUP(M$4,Res_ini!$A$20:$AF152,HLOOKUP($F63,Res_ini!$H$29:$AF$30,2,FALSE())+7))</f>
        <v>-</v>
      </c>
      <c r="O63" s="349" t="str">
        <f>IF($M63="-","-",VLOOKUP(N$4,Res_ini!$A$20:$AF152,HLOOKUP($F63,Res_ini!$H$29:$AF$30,2,FALSE())+7))</f>
        <v>-</v>
      </c>
      <c r="P63" s="328" t="str">
        <f>IF($M63="-","-",VLOOKUP(O$4,Res_ini!$A$20:$AF152,HLOOKUP($F63,Res_ini!$H$29:$AF$30,2,FALSE())+7))</f>
        <v>-</v>
      </c>
      <c r="Q63" s="328" t="str">
        <f>IF($M63="-","-",VLOOKUP(P$4,Res_ini!$A$20:$AF152,HLOOKUP($F63,Res_ini!$H$29:$AF$30,2,FALSE())+7))</f>
        <v>-</v>
      </c>
      <c r="R63" s="328" t="str">
        <f>IF($M63="-","-",VLOOKUP(Q$4,Res_ini!$A$20:$AF152,HLOOKUP($F63,Res_ini!$H$29:$AF$30,2,FALSE())+7))</f>
        <v>-</v>
      </c>
      <c r="S63" s="328" t="str">
        <f>IF($M63="-","-",VLOOKUP(R$4,Res_ini!$A$20:$AF152,HLOOKUP($F63,Res_ini!$H$29:$AF$30,2,FALSE())+7))</f>
        <v>-</v>
      </c>
      <c r="T63" s="328" t="str">
        <f>IF($M63="-","-",VLOOKUP(S$4,Res_ini!$A$20:$AF152,HLOOKUP($F63,Res_ini!$H$29:$AF$30,2,FALSE())+7))</f>
        <v>-</v>
      </c>
      <c r="U63" s="328" t="str">
        <f>IF($M63="-","-",VLOOKUP(T$4,Res_ini!$A$20:$AF152,HLOOKUP($F63,Res_ini!$H$29:$AF$30,2,FALSE())+7))</f>
        <v>-</v>
      </c>
      <c r="V63" s="328" t="str">
        <f>IF($M63="-","-",VLOOKUP(U$4,Res_ini!$A$20:$AF152,HLOOKUP($F63,Res_ini!$H$29:$AF$30,2,FALSE())+7))</f>
        <v>-</v>
      </c>
      <c r="W63" s="328" t="str">
        <f>IF($M63="-","-",VLOOKUP(V$4,Res_ini!$A$20:$AF152,HLOOKUP($F63,Res_ini!$H$29:$AF$30,2,FALSE())+7))</f>
        <v>-</v>
      </c>
      <c r="X63" s="328" t="str">
        <f>IF($M63="-","-",VLOOKUP(W$4,Res_ini!$A$20:$AF152,HLOOKUP($F63,Res_ini!$H$29:$AF$30,2,FALSE())+7))</f>
        <v>-</v>
      </c>
      <c r="Y63" s="328" t="str">
        <f>IF($M63="-","-",VLOOKUP(X$4,Res_ini!$A$20:$AF152,HLOOKUP($F63,Res_ini!$H$29:$AF$30,2,FALSE())+7))</f>
        <v>-</v>
      </c>
      <c r="Z63" s="328" t="str">
        <f>IF($M63="-","-",VLOOKUP(Y$4,Res_ini!$A$20:$AF152,HLOOKUP($F63,Res_ini!$H$29:$AF$30,2,FALSE())+7))</f>
        <v>-</v>
      </c>
      <c r="AA63" s="329" t="str">
        <f>IF($M63="-","-",VLOOKUP(Z$4,Res_ini!$A$20:$AF152,HLOOKUP($F63,Res_ini!$H$29:$AF$30,2,FALSE())+7))</f>
        <v>-</v>
      </c>
      <c r="AB63" s="330" t="str">
        <f>IF($M63="-","-",VLOOKUP(AA$4,Res_ini!$A$20:$AF152,HLOOKUP($F63,Res_ini!$H$29:$AF$30,2,FALSE())+7))</f>
        <v>-</v>
      </c>
      <c r="AC63" s="350"/>
      <c r="AD63" s="351"/>
      <c r="AE63" s="351"/>
      <c r="AF63" s="351"/>
      <c r="AG63" s="352"/>
      <c r="AH63" s="213" t="str">
        <f t="shared" si="6"/>
        <v>-</v>
      </c>
      <c r="AI63" s="353" t="str">
        <f t="shared" si="7"/>
        <v>-</v>
      </c>
      <c r="AJ63" s="354" t="str">
        <f t="shared" si="8"/>
        <v>-</v>
      </c>
      <c r="AK63" s="354" t="str">
        <f t="shared" si="9"/>
        <v>-</v>
      </c>
      <c r="AL63" s="354" t="str">
        <f t="shared" si="10"/>
        <v>-</v>
      </c>
      <c r="AM63" s="354" t="str">
        <f t="shared" si="11"/>
        <v>-</v>
      </c>
      <c r="AN63" s="354" t="str">
        <f t="shared" si="12"/>
        <v>-</v>
      </c>
      <c r="AO63" s="354" t="str">
        <f t="shared" si="13"/>
        <v>-</v>
      </c>
      <c r="AP63" s="354" t="str">
        <f t="shared" si="14"/>
        <v>-</v>
      </c>
      <c r="AQ63" s="354" t="str">
        <f t="shared" si="15"/>
        <v>-</v>
      </c>
      <c r="AR63" s="354" t="str">
        <f t="shared" si="16"/>
        <v>-</v>
      </c>
      <c r="AS63" s="354" t="str">
        <f t="shared" si="17"/>
        <v>-</v>
      </c>
      <c r="AT63" s="354" t="str">
        <f t="shared" si="18"/>
        <v>-</v>
      </c>
      <c r="AU63" s="354" t="str">
        <f t="shared" si="19"/>
        <v>-</v>
      </c>
      <c r="AV63" s="354" t="str">
        <f t="shared" si="20"/>
        <v>-</v>
      </c>
      <c r="AW63" s="355" t="str">
        <f t="shared" si="21"/>
        <v>-</v>
      </c>
      <c r="AX63" s="355" t="str">
        <f t="shared" si="22"/>
        <v>-</v>
      </c>
      <c r="AY63" s="355" t="str">
        <f t="shared" si="23"/>
        <v>-</v>
      </c>
      <c r="AZ63" s="355" t="str">
        <f t="shared" si="24"/>
        <v>-</v>
      </c>
      <c r="BA63" s="355" t="str">
        <f t="shared" si="25"/>
        <v>-</v>
      </c>
      <c r="BB63" s="354" t="str">
        <f t="shared" si="26"/>
        <v>-</v>
      </c>
      <c r="BC63" s="354" t="str">
        <f t="shared" si="27"/>
        <v>-</v>
      </c>
      <c r="BD63" s="355" t="str">
        <f t="shared" si="28"/>
        <v>-</v>
      </c>
      <c r="BE63" s="355" t="str">
        <f t="shared" si="29"/>
        <v>-</v>
      </c>
      <c r="BF63" s="355" t="str">
        <f t="shared" si="30"/>
        <v>-</v>
      </c>
      <c r="BG63" s="355" t="str">
        <f t="shared" si="31"/>
        <v>-</v>
      </c>
      <c r="BH63" s="354" t="str">
        <f t="shared" si="32"/>
        <v>-</v>
      </c>
      <c r="BI63" s="355" t="str">
        <f t="shared" si="33"/>
        <v>-</v>
      </c>
      <c r="BJ63" s="356" t="str">
        <f t="shared" si="34"/>
        <v>-</v>
      </c>
    </row>
    <row r="64" spans="1:62" ht="17" hidden="1" customHeight="1">
      <c r="A64" s="333" t="str">
        <f t="shared" si="3"/>
        <v>2018_044</v>
      </c>
      <c r="B64" s="333" t="s">
        <v>658</v>
      </c>
      <c r="C64" s="333" t="str">
        <f t="shared" si="4"/>
        <v>---_-</v>
      </c>
      <c r="D64" s="333" t="str">
        <f>IF($M64="-","-",VLOOKUP(C$5,Res_ini!$A$20:$AF153,HLOOKUP($F64,Res_ini!$H$29:$AF$30,2,FALSE())+7))</f>
        <v>-</v>
      </c>
      <c r="E64" s="333">
        <f t="shared" si="5"/>
        <v>11</v>
      </c>
      <c r="F64" s="333" t="str">
        <f t="shared" si="35"/>
        <v>Donga Hienga</v>
      </c>
      <c r="G64" s="333" t="str">
        <f>IF($M64="-","-",VLOOKUP(F$5,Res_ini!$A$20:$AF153,HLOOKUP($F64,Res_ini!$H$29:$AF$30,2,FALSE())+7))</f>
        <v>-</v>
      </c>
      <c r="H64" s="357" t="str">
        <f>IF($M64="-","-",VLOOKUP(G$5,Res_ini!$A$20:$AF153,HLOOKUP($F64,Res_ini!$H$29:$AF$30,2,FALSE())+7))</f>
        <v>-</v>
      </c>
      <c r="I64" s="357" t="str">
        <f>IF($M64="-","-",VLOOKUP(H$5,Res_ini!$A$20:$AF153,HLOOKUP($F64,Res_ini!$H$29:$AF$30,2,FALSE())+7))</f>
        <v>-</v>
      </c>
      <c r="J64" s="333" t="str">
        <f>IF($M64="-","-",VLOOKUP(I$5,Res_ini!$A$20:$AF153,HLOOKUP($F64,Res_ini!$H$29:$AF$30,2,FALSE())+7))</f>
        <v>-</v>
      </c>
      <c r="K64" s="333" t="str">
        <f>IF($M64="-","-",VLOOKUP(J$5,Res_ini!$A$20:$AF153,HLOOKUP($F64,Res_ini!$H$29:$AF$30,2,FALSE())+7))</f>
        <v>-</v>
      </c>
      <c r="L64" s="333" t="str">
        <f>IF($M64="-","-",VLOOKUP(K$5,Res_ini!$A$20:$AF153,HLOOKUP($F64,Res_ini!$H$29:$AF$30,2,FALSE())+7))</f>
        <v>-</v>
      </c>
      <c r="M64" s="333" t="str">
        <f>IF(ISERROR(HLOOKUP($F64,Res_ini!$H$29:$AF$30,2,FALSE())),"-",VLOOKUP(L$5,Res_ini!$A$20:$AF153,HLOOKUP($F64,Res_ini!$H$29:$AF$30,2,FALSE())+7))</f>
        <v>-</v>
      </c>
      <c r="N64" s="333" t="str">
        <f>IF($M64="-","-",VLOOKUP(M$5,Res_ini!$A$20:$AF153,HLOOKUP($F64,Res_ini!$H$29:$AF$30,2,FALSE())+7))</f>
        <v>-</v>
      </c>
      <c r="O64" s="358" t="str">
        <f>IF($M64="-","-",VLOOKUP(N$5,Res_ini!$A$20:$AF153,HLOOKUP($F64,Res_ini!$H$29:$AF$30,2,FALSE())+7))</f>
        <v>-</v>
      </c>
      <c r="P64" s="331" t="str">
        <f>IF($M64="-","-",VLOOKUP(O$5,Res_ini!$A$20:$AF153,HLOOKUP($F64,Res_ini!$H$29:$AF$30,2,FALSE())+7))</f>
        <v>-</v>
      </c>
      <c r="Q64" s="331" t="str">
        <f>IF($M64="-","-",VLOOKUP(P$5,Res_ini!$A$20:$AF153,HLOOKUP($F64,Res_ini!$H$29:$AF$30,2,FALSE())+7))</f>
        <v>-</v>
      </c>
      <c r="R64" s="331" t="str">
        <f>IF($M64="-","-",VLOOKUP(Q$5,Res_ini!$A$20:$AF153,HLOOKUP($F64,Res_ini!$H$29:$AF$30,2,FALSE())+7))</f>
        <v>-</v>
      </c>
      <c r="S64" s="331" t="str">
        <f>IF($M64="-","-",VLOOKUP(R$5,Res_ini!$A$20:$AF153,HLOOKUP($F64,Res_ini!$H$29:$AF$30,2,FALSE())+7))</f>
        <v>-</v>
      </c>
      <c r="T64" s="331" t="str">
        <f>IF($M64="-","-",VLOOKUP(S$5,Res_ini!$A$20:$AF153,HLOOKUP($F64,Res_ini!$H$29:$AF$30,2,FALSE())+7))</f>
        <v>-</v>
      </c>
      <c r="U64" s="331" t="str">
        <f>IF($M64="-","-",VLOOKUP(T$5,Res_ini!$A$20:$AF153,HLOOKUP($F64,Res_ini!$H$29:$AF$30,2,FALSE())+7))</f>
        <v>-</v>
      </c>
      <c r="V64" s="331" t="str">
        <f>IF($M64="-","-",VLOOKUP(U$5,Res_ini!$A$20:$AF153,HLOOKUP($F64,Res_ini!$H$29:$AF$30,2,FALSE())+7))</f>
        <v>-</v>
      </c>
      <c r="W64" s="331" t="str">
        <f>IF($M64="-","-",VLOOKUP(V$5,Res_ini!$A$20:$AF153,HLOOKUP($F64,Res_ini!$H$29:$AF$30,2,FALSE())+7))</f>
        <v>-</v>
      </c>
      <c r="X64" s="331" t="str">
        <f>IF($M64="-","-",VLOOKUP(W$5,Res_ini!$A$20:$AF153,HLOOKUP($F64,Res_ini!$H$29:$AF$30,2,FALSE())+7))</f>
        <v>-</v>
      </c>
      <c r="Y64" s="331" t="str">
        <f>IF($M64="-","-",VLOOKUP(X$5,Res_ini!$A$20:$AF153,HLOOKUP($F64,Res_ini!$H$29:$AF$30,2,FALSE())+7))</f>
        <v>-</v>
      </c>
      <c r="Z64" s="331" t="str">
        <f>IF($M64="-","-",VLOOKUP(Y$5,Res_ini!$A$20:$AF153,HLOOKUP($F64,Res_ini!$H$29:$AF$30,2,FALSE())+7))</f>
        <v>-</v>
      </c>
      <c r="AA64" s="332" t="str">
        <f>IF($M64="-","-",VLOOKUP(Z$5,Res_ini!$A$20:$AF153,HLOOKUP($F64,Res_ini!$H$29:$AF$30,2,FALSE())+7))</f>
        <v>-</v>
      </c>
      <c r="AB64" s="333" t="str">
        <f>IF($M64="-","-",VLOOKUP(AA$5,Res_ini!$A$20:$AF153,HLOOKUP($F64,Res_ini!$H$29:$AF$30,2,FALSE())+7))</f>
        <v>-</v>
      </c>
      <c r="AC64" s="359"/>
      <c r="AD64" s="360"/>
      <c r="AE64" s="360"/>
      <c r="AF64" s="360"/>
      <c r="AG64" s="361"/>
      <c r="AH64" s="362" t="str">
        <f t="shared" si="6"/>
        <v>-</v>
      </c>
      <c r="AI64" s="363" t="str">
        <f t="shared" si="7"/>
        <v>-</v>
      </c>
      <c r="AJ64" s="364" t="str">
        <f t="shared" si="8"/>
        <v>-</v>
      </c>
      <c r="AK64" s="364" t="str">
        <f t="shared" si="9"/>
        <v>-</v>
      </c>
      <c r="AL64" s="364" t="str">
        <f t="shared" si="10"/>
        <v>-</v>
      </c>
      <c r="AM64" s="364" t="str">
        <f t="shared" si="11"/>
        <v>-</v>
      </c>
      <c r="AN64" s="364" t="str">
        <f t="shared" si="12"/>
        <v>-</v>
      </c>
      <c r="AO64" s="364" t="str">
        <f t="shared" si="13"/>
        <v>-</v>
      </c>
      <c r="AP64" s="364" t="str">
        <f t="shared" si="14"/>
        <v>-</v>
      </c>
      <c r="AQ64" s="364" t="str">
        <f t="shared" si="15"/>
        <v>-</v>
      </c>
      <c r="AR64" s="364" t="str">
        <f t="shared" si="16"/>
        <v>-</v>
      </c>
      <c r="AS64" s="364" t="str">
        <f t="shared" si="17"/>
        <v>-</v>
      </c>
      <c r="AT64" s="364" t="str">
        <f t="shared" si="18"/>
        <v>-</v>
      </c>
      <c r="AU64" s="364" t="str">
        <f t="shared" si="19"/>
        <v>-</v>
      </c>
      <c r="AV64" s="364" t="str">
        <f t="shared" si="20"/>
        <v>-</v>
      </c>
      <c r="AW64" s="365" t="str">
        <f t="shared" si="21"/>
        <v>-</v>
      </c>
      <c r="AX64" s="365" t="str">
        <f t="shared" si="22"/>
        <v>-</v>
      </c>
      <c r="AY64" s="365" t="str">
        <f t="shared" si="23"/>
        <v>-</v>
      </c>
      <c r="AZ64" s="365" t="str">
        <f t="shared" si="24"/>
        <v>-</v>
      </c>
      <c r="BA64" s="365" t="str">
        <f t="shared" si="25"/>
        <v>-</v>
      </c>
      <c r="BB64" s="364" t="str">
        <f t="shared" si="26"/>
        <v>-</v>
      </c>
      <c r="BC64" s="364" t="str">
        <f t="shared" si="27"/>
        <v>-</v>
      </c>
      <c r="BD64" s="365" t="str">
        <f t="shared" si="28"/>
        <v>-</v>
      </c>
      <c r="BE64" s="365" t="str">
        <f t="shared" si="29"/>
        <v>-</v>
      </c>
      <c r="BF64" s="365" t="str">
        <f t="shared" si="30"/>
        <v>-</v>
      </c>
      <c r="BG64" s="365" t="str">
        <f t="shared" si="31"/>
        <v>-</v>
      </c>
      <c r="BH64" s="364" t="str">
        <f t="shared" si="32"/>
        <v>-</v>
      </c>
      <c r="BI64" s="365" t="str">
        <f t="shared" si="33"/>
        <v>-</v>
      </c>
      <c r="BJ64" s="366" t="str">
        <f t="shared" si="34"/>
        <v>-</v>
      </c>
    </row>
    <row r="65" spans="1:62" ht="17" hidden="1" customHeight="1">
      <c r="A65" s="327" t="str">
        <f t="shared" si="3"/>
        <v>2018_045</v>
      </c>
      <c r="B65" s="327" t="s">
        <v>658</v>
      </c>
      <c r="C65" s="327" t="str">
        <f t="shared" si="4"/>
        <v>---_-</v>
      </c>
      <c r="D65" s="327" t="str">
        <f>IF($M65="-","-",VLOOKUP(C$2,Res_ini!$A$20:$AF154,HLOOKUP($F65,Res_ini!$H$29:$AF$30,2,FALSE())+7))</f>
        <v>-</v>
      </c>
      <c r="E65" s="327">
        <f t="shared" si="5"/>
        <v>12</v>
      </c>
      <c r="F65" s="327" t="str">
        <f t="shared" si="35"/>
        <v>Grimault</v>
      </c>
      <c r="G65" s="327" t="str">
        <f>IF($M65="-","-",VLOOKUP(F$2,Res_ini!$A$20:$AF154,HLOOKUP($F65,Res_ini!$H$29:$AF$30,2,FALSE())+7))</f>
        <v>-</v>
      </c>
      <c r="H65" s="338" t="str">
        <f>IF($M65="-","-",VLOOKUP(G$2,Res_ini!$A$20:$AF154,HLOOKUP($F65,Res_ini!$H$29:$AF$30,2,FALSE())+7))</f>
        <v>-</v>
      </c>
      <c r="I65" s="338" t="str">
        <f>IF($M65="-","-",VLOOKUP(H$2,Res_ini!$A$20:$AF154,HLOOKUP($F65,Res_ini!$H$29:$AF$30,2,FALSE())+7))</f>
        <v>-</v>
      </c>
      <c r="J65" s="327" t="str">
        <f>IF($M65="-","-",VLOOKUP(I$2,Res_ini!$A$20:$AF154,HLOOKUP($F65,Res_ini!$H$29:$AF$30,2,FALSE())+7))</f>
        <v>-</v>
      </c>
      <c r="K65" s="327" t="str">
        <f>IF($M65="-","-",VLOOKUP(J$2,Res_ini!$A$20:$AF154,HLOOKUP($F65,Res_ini!$H$29:$AF$30,2,FALSE())+7))</f>
        <v>-</v>
      </c>
      <c r="L65" s="327" t="str">
        <f>IF($M65="-","-",VLOOKUP(K$2,Res_ini!$A$20:$AF154,HLOOKUP($F65,Res_ini!$H$29:$AF$30,2,FALSE())+7))</f>
        <v>-</v>
      </c>
      <c r="M65" s="327" t="str">
        <f>IF(ISERROR(HLOOKUP($F65,Res_ini!$H$29:$AF$30,2,FALSE())),"-",VLOOKUP(L$2,Res_ini!$A$20:$AF154,HLOOKUP($F65,Res_ini!$H$29:$AF$30,2,FALSE())+7))</f>
        <v>-</v>
      </c>
      <c r="N65" s="327" t="str">
        <f>IF($M65="-","-",VLOOKUP(M$2,Res_ini!$A$20:$AF154,HLOOKUP($F65,Res_ini!$H$29:$AF$30,2,FALSE())+7))</f>
        <v>-</v>
      </c>
      <c r="O65" s="339" t="str">
        <f>IF($M65="-","-",VLOOKUP(N$2,Res_ini!$A$20:$AF154,HLOOKUP($F65,Res_ini!$H$29:$AF$30,2,FALSE())+7))</f>
        <v>-</v>
      </c>
      <c r="P65" s="325" t="str">
        <f>IF($M65="-","-",VLOOKUP(O$2,Res_ini!$A$20:$AF154,HLOOKUP($F65,Res_ini!$H$29:$AF$30,2,FALSE())+7))</f>
        <v>-</v>
      </c>
      <c r="Q65" s="325" t="str">
        <f>IF($M65="-","-",VLOOKUP(P$2,Res_ini!$A$20:$AF154,HLOOKUP($F65,Res_ini!$H$29:$AF$30,2,FALSE())+7))</f>
        <v>-</v>
      </c>
      <c r="R65" s="325" t="str">
        <f>IF($M65="-","-",VLOOKUP(Q$2,Res_ini!$A$20:$AF154,HLOOKUP($F65,Res_ini!$H$29:$AF$30,2,FALSE())+7))</f>
        <v>-</v>
      </c>
      <c r="S65" s="325" t="str">
        <f>IF($M65="-","-",VLOOKUP(R$2,Res_ini!$A$20:$AF154,HLOOKUP($F65,Res_ini!$H$29:$AF$30,2,FALSE())+7))</f>
        <v>-</v>
      </c>
      <c r="T65" s="325" t="str">
        <f>IF($M65="-","-",VLOOKUP(S$2,Res_ini!$A$20:$AF154,HLOOKUP($F65,Res_ini!$H$29:$AF$30,2,FALSE())+7))</f>
        <v>-</v>
      </c>
      <c r="U65" s="325" t="str">
        <f>IF($M65="-","-",VLOOKUP(T$2,Res_ini!$A$20:$AF154,HLOOKUP($F65,Res_ini!$H$29:$AF$30,2,FALSE())+7))</f>
        <v>-</v>
      </c>
      <c r="V65" s="325" t="str">
        <f>IF($M65="-","-",VLOOKUP(U$2,Res_ini!$A$20:$AF154,HLOOKUP($F65,Res_ini!$H$29:$AF$30,2,FALSE())+7))</f>
        <v>-</v>
      </c>
      <c r="W65" s="325" t="str">
        <f>IF($M65="-","-",VLOOKUP(V$2,Res_ini!$A$20:$AF154,HLOOKUP($F65,Res_ini!$H$29:$AF$30,2,FALSE())+7))</f>
        <v>-</v>
      </c>
      <c r="X65" s="325" t="str">
        <f>IF($M65="-","-",VLOOKUP(W$2,Res_ini!$A$20:$AF154,HLOOKUP($F65,Res_ini!$H$29:$AF$30,2,FALSE())+7))</f>
        <v>-</v>
      </c>
      <c r="Y65" s="325" t="str">
        <f>IF($M65="-","-",VLOOKUP(X$2,Res_ini!$A$20:$AF154,HLOOKUP($F65,Res_ini!$H$29:$AF$30,2,FALSE())+7))</f>
        <v>-</v>
      </c>
      <c r="Z65" s="325" t="str">
        <f>IF($M65="-","-",VLOOKUP(Y$2,Res_ini!$A$20:$AF154,HLOOKUP($F65,Res_ini!$H$29:$AF$30,2,FALSE())+7))</f>
        <v>-</v>
      </c>
      <c r="AA65" s="326" t="str">
        <f>IF($M65="-","-",VLOOKUP(Z$2,Res_ini!$A$20:$AF154,HLOOKUP($F65,Res_ini!$H$29:$AF$30,2,FALSE())+7))</f>
        <v>-</v>
      </c>
      <c r="AB65" s="327" t="str">
        <f>IF($M65="-","-",VLOOKUP(AA$2,Res_ini!$A$20:$AF154,HLOOKUP($F65,Res_ini!$H$29:$AF$30,2,FALSE())+7))</f>
        <v>-</v>
      </c>
      <c r="AC65" s="340"/>
      <c r="AD65" s="341"/>
      <c r="AE65" s="341"/>
      <c r="AF65" s="341"/>
      <c r="AG65" s="342"/>
      <c r="AH65" s="343" t="str">
        <f t="shared" si="6"/>
        <v>-</v>
      </c>
      <c r="AI65" s="344" t="str">
        <f t="shared" si="7"/>
        <v>-</v>
      </c>
      <c r="AJ65" s="345" t="str">
        <f t="shared" si="8"/>
        <v>-</v>
      </c>
      <c r="AK65" s="345" t="str">
        <f t="shared" si="9"/>
        <v>-</v>
      </c>
      <c r="AL65" s="345" t="str">
        <f t="shared" si="10"/>
        <v>-</v>
      </c>
      <c r="AM65" s="345" t="str">
        <f t="shared" si="11"/>
        <v>-</v>
      </c>
      <c r="AN65" s="345" t="str">
        <f t="shared" si="12"/>
        <v>-</v>
      </c>
      <c r="AO65" s="345" t="str">
        <f t="shared" si="13"/>
        <v>-</v>
      </c>
      <c r="AP65" s="345" t="str">
        <f t="shared" si="14"/>
        <v>-</v>
      </c>
      <c r="AQ65" s="345" t="str">
        <f t="shared" si="15"/>
        <v>-</v>
      </c>
      <c r="AR65" s="345" t="str">
        <f t="shared" si="16"/>
        <v>-</v>
      </c>
      <c r="AS65" s="345" t="str">
        <f t="shared" si="17"/>
        <v>-</v>
      </c>
      <c r="AT65" s="345" t="str">
        <f t="shared" si="18"/>
        <v>-</v>
      </c>
      <c r="AU65" s="345" t="str">
        <f t="shared" si="19"/>
        <v>-</v>
      </c>
      <c r="AV65" s="345" t="str">
        <f t="shared" si="20"/>
        <v>-</v>
      </c>
      <c r="AW65" s="346" t="str">
        <f t="shared" si="21"/>
        <v>-</v>
      </c>
      <c r="AX65" s="346" t="str">
        <f t="shared" si="22"/>
        <v>-</v>
      </c>
      <c r="AY65" s="346" t="str">
        <f t="shared" si="23"/>
        <v>-</v>
      </c>
      <c r="AZ65" s="346" t="str">
        <f t="shared" si="24"/>
        <v>-</v>
      </c>
      <c r="BA65" s="346" t="str">
        <f t="shared" si="25"/>
        <v>-</v>
      </c>
      <c r="BB65" s="345" t="str">
        <f t="shared" si="26"/>
        <v>-</v>
      </c>
      <c r="BC65" s="345" t="str">
        <f t="shared" si="27"/>
        <v>-</v>
      </c>
      <c r="BD65" s="346" t="str">
        <f t="shared" si="28"/>
        <v>-</v>
      </c>
      <c r="BE65" s="346" t="str">
        <f t="shared" si="29"/>
        <v>-</v>
      </c>
      <c r="BF65" s="346" t="str">
        <f t="shared" si="30"/>
        <v>-</v>
      </c>
      <c r="BG65" s="346" t="str">
        <f t="shared" si="31"/>
        <v>-</v>
      </c>
      <c r="BH65" s="345" t="str">
        <f t="shared" si="32"/>
        <v>-</v>
      </c>
      <c r="BI65" s="346" t="str">
        <f t="shared" si="33"/>
        <v>-</v>
      </c>
      <c r="BJ65" s="347" t="str">
        <f t="shared" si="34"/>
        <v>-</v>
      </c>
    </row>
    <row r="66" spans="1:62" ht="17" hidden="1" customHeight="1">
      <c r="A66" s="330" t="str">
        <f t="shared" si="3"/>
        <v>2018_046</v>
      </c>
      <c r="B66" s="330" t="s">
        <v>658</v>
      </c>
      <c r="C66" s="330" t="str">
        <f t="shared" si="4"/>
        <v>---_-</v>
      </c>
      <c r="D66" s="330" t="str">
        <f>IF($M66="-","-",VLOOKUP(C$3,Res_ini!$A$20:$AF155,HLOOKUP($F66,Res_ini!$H$29:$AF$30,2,FALSE())+7))</f>
        <v>-</v>
      </c>
      <c r="E66" s="330">
        <f t="shared" si="5"/>
        <v>12</v>
      </c>
      <c r="F66" s="330" t="str">
        <f t="shared" si="35"/>
        <v>Grimault</v>
      </c>
      <c r="G66" s="330" t="str">
        <f>IF($M66="-","-",VLOOKUP(F$3,Res_ini!$A$20:$AF155,HLOOKUP($F66,Res_ini!$H$29:$AF$30,2,FALSE())+7))</f>
        <v>-</v>
      </c>
      <c r="H66" s="348" t="str">
        <f>IF($M66="-","-",VLOOKUP(G$3,Res_ini!$A$20:$AF155,HLOOKUP($F66,Res_ini!$H$29:$AF$30,2,FALSE())+7))</f>
        <v>-</v>
      </c>
      <c r="I66" s="348" t="str">
        <f>IF($M66="-","-",VLOOKUP(H$3,Res_ini!$A$20:$AF155,HLOOKUP($F66,Res_ini!$H$29:$AF$30,2,FALSE())+7))</f>
        <v>-</v>
      </c>
      <c r="J66" s="330" t="str">
        <f>IF($M66="-","-",VLOOKUP(I$3,Res_ini!$A$20:$AF155,HLOOKUP($F66,Res_ini!$H$29:$AF$30,2,FALSE())+7))</f>
        <v>-</v>
      </c>
      <c r="K66" s="330" t="str">
        <f>IF($M66="-","-",VLOOKUP(J$3,Res_ini!$A$20:$AF155,HLOOKUP($F66,Res_ini!$H$29:$AF$30,2,FALSE())+7))</f>
        <v>-</v>
      </c>
      <c r="L66" s="330" t="str">
        <f>IF($M66="-","-",VLOOKUP(K$3,Res_ini!$A$20:$AF155,HLOOKUP($F66,Res_ini!$H$29:$AF$30,2,FALSE())+7))</f>
        <v>-</v>
      </c>
      <c r="M66" s="330" t="str">
        <f>IF(ISERROR(HLOOKUP($F66,Res_ini!$H$29:$AF$30,2,FALSE())),"-",VLOOKUP(L$3,Res_ini!$A$20:$AF155,HLOOKUP($F66,Res_ini!$H$29:$AF$30,2,FALSE())+7))</f>
        <v>-</v>
      </c>
      <c r="N66" s="330" t="str">
        <f>IF($M66="-","-",VLOOKUP(M$3,Res_ini!$A$20:$AF155,HLOOKUP($F66,Res_ini!$H$29:$AF$30,2,FALSE())+7))</f>
        <v>-</v>
      </c>
      <c r="O66" s="349" t="str">
        <f>IF($M66="-","-",VLOOKUP(N$3,Res_ini!$A$20:$AF155,HLOOKUP($F66,Res_ini!$H$29:$AF$30,2,FALSE())+7))</f>
        <v>-</v>
      </c>
      <c r="P66" s="328" t="str">
        <f>IF($M66="-","-",VLOOKUP(O$3,Res_ini!$A$20:$AF155,HLOOKUP($F66,Res_ini!$H$29:$AF$30,2,FALSE())+7))</f>
        <v>-</v>
      </c>
      <c r="Q66" s="328" t="str">
        <f>IF($M66="-","-",VLOOKUP(P$3,Res_ini!$A$20:$AF155,HLOOKUP($F66,Res_ini!$H$29:$AF$30,2,FALSE())+7))</f>
        <v>-</v>
      </c>
      <c r="R66" s="328" t="str">
        <f>IF($M66="-","-",VLOOKUP(Q$3,Res_ini!$A$20:$AF155,HLOOKUP($F66,Res_ini!$H$29:$AF$30,2,FALSE())+7))</f>
        <v>-</v>
      </c>
      <c r="S66" s="328" t="str">
        <f>IF($M66="-","-",VLOOKUP(R$3,Res_ini!$A$20:$AF155,HLOOKUP($F66,Res_ini!$H$29:$AF$30,2,FALSE())+7))</f>
        <v>-</v>
      </c>
      <c r="T66" s="328" t="str">
        <f>IF($M66="-","-",VLOOKUP(S$3,Res_ini!$A$20:$AF155,HLOOKUP($F66,Res_ini!$H$29:$AF$30,2,FALSE())+7))</f>
        <v>-</v>
      </c>
      <c r="U66" s="328" t="str">
        <f>IF($M66="-","-",VLOOKUP(T$3,Res_ini!$A$20:$AF155,HLOOKUP($F66,Res_ini!$H$29:$AF$30,2,FALSE())+7))</f>
        <v>-</v>
      </c>
      <c r="V66" s="328" t="str">
        <f>IF($M66="-","-",VLOOKUP(U$3,Res_ini!$A$20:$AF155,HLOOKUP($F66,Res_ini!$H$29:$AF$30,2,FALSE())+7))</f>
        <v>-</v>
      </c>
      <c r="W66" s="328" t="str">
        <f>IF($M66="-","-",VLOOKUP(V$3,Res_ini!$A$20:$AF155,HLOOKUP($F66,Res_ini!$H$29:$AF$30,2,FALSE())+7))</f>
        <v>-</v>
      </c>
      <c r="X66" s="328" t="str">
        <f>IF($M66="-","-",VLOOKUP(W$3,Res_ini!$A$20:$AF155,HLOOKUP($F66,Res_ini!$H$29:$AF$30,2,FALSE())+7))</f>
        <v>-</v>
      </c>
      <c r="Y66" s="328" t="str">
        <f>IF($M66="-","-",VLOOKUP(X$3,Res_ini!$A$20:$AF155,HLOOKUP($F66,Res_ini!$H$29:$AF$30,2,FALSE())+7))</f>
        <v>-</v>
      </c>
      <c r="Z66" s="328" t="str">
        <f>IF($M66="-","-",VLOOKUP(Y$3,Res_ini!$A$20:$AF155,HLOOKUP($F66,Res_ini!$H$29:$AF$30,2,FALSE())+7))</f>
        <v>-</v>
      </c>
      <c r="AA66" s="329" t="str">
        <f>IF($M66="-","-",VLOOKUP(Z$3,Res_ini!$A$20:$AF155,HLOOKUP($F66,Res_ini!$H$29:$AF$30,2,FALSE())+7))</f>
        <v>-</v>
      </c>
      <c r="AB66" s="330" t="str">
        <f>IF($M66="-","-",VLOOKUP(AA$3,Res_ini!$A$20:$AF155,HLOOKUP($F66,Res_ini!$H$29:$AF$30,2,FALSE())+7))</f>
        <v>-</v>
      </c>
      <c r="AC66" s="350"/>
      <c r="AD66" s="351"/>
      <c r="AE66" s="351"/>
      <c r="AF66" s="351"/>
      <c r="AG66" s="352"/>
      <c r="AH66" s="213" t="str">
        <f t="shared" si="6"/>
        <v>-</v>
      </c>
      <c r="AI66" s="353" t="str">
        <f t="shared" si="7"/>
        <v>-</v>
      </c>
      <c r="AJ66" s="354" t="str">
        <f t="shared" si="8"/>
        <v>-</v>
      </c>
      <c r="AK66" s="354" t="str">
        <f t="shared" si="9"/>
        <v>-</v>
      </c>
      <c r="AL66" s="354" t="str">
        <f t="shared" si="10"/>
        <v>-</v>
      </c>
      <c r="AM66" s="354" t="str">
        <f t="shared" si="11"/>
        <v>-</v>
      </c>
      <c r="AN66" s="354" t="str">
        <f t="shared" si="12"/>
        <v>-</v>
      </c>
      <c r="AO66" s="354" t="str">
        <f t="shared" si="13"/>
        <v>-</v>
      </c>
      <c r="AP66" s="354" t="str">
        <f t="shared" si="14"/>
        <v>-</v>
      </c>
      <c r="AQ66" s="354" t="str">
        <f t="shared" si="15"/>
        <v>-</v>
      </c>
      <c r="AR66" s="354" t="str">
        <f t="shared" si="16"/>
        <v>-</v>
      </c>
      <c r="AS66" s="354" t="str">
        <f t="shared" si="17"/>
        <v>-</v>
      </c>
      <c r="AT66" s="354" t="str">
        <f t="shared" si="18"/>
        <v>-</v>
      </c>
      <c r="AU66" s="354" t="str">
        <f t="shared" si="19"/>
        <v>-</v>
      </c>
      <c r="AV66" s="354" t="str">
        <f t="shared" si="20"/>
        <v>-</v>
      </c>
      <c r="AW66" s="355" t="str">
        <f t="shared" si="21"/>
        <v>-</v>
      </c>
      <c r="AX66" s="355" t="str">
        <f t="shared" si="22"/>
        <v>-</v>
      </c>
      <c r="AY66" s="355" t="str">
        <f t="shared" si="23"/>
        <v>-</v>
      </c>
      <c r="AZ66" s="355" t="str">
        <f t="shared" si="24"/>
        <v>-</v>
      </c>
      <c r="BA66" s="355" t="str">
        <f t="shared" si="25"/>
        <v>-</v>
      </c>
      <c r="BB66" s="354" t="str">
        <f t="shared" si="26"/>
        <v>-</v>
      </c>
      <c r="BC66" s="354" t="str">
        <f t="shared" si="27"/>
        <v>-</v>
      </c>
      <c r="BD66" s="355" t="str">
        <f t="shared" si="28"/>
        <v>-</v>
      </c>
      <c r="BE66" s="355" t="str">
        <f t="shared" si="29"/>
        <v>-</v>
      </c>
      <c r="BF66" s="355" t="str">
        <f t="shared" si="30"/>
        <v>-</v>
      </c>
      <c r="BG66" s="355" t="str">
        <f t="shared" si="31"/>
        <v>-</v>
      </c>
      <c r="BH66" s="354" t="str">
        <f t="shared" si="32"/>
        <v>-</v>
      </c>
      <c r="BI66" s="355" t="str">
        <f t="shared" si="33"/>
        <v>-</v>
      </c>
      <c r="BJ66" s="356" t="str">
        <f t="shared" si="34"/>
        <v>-</v>
      </c>
    </row>
    <row r="67" spans="1:62" ht="17" hidden="1" customHeight="1">
      <c r="A67" s="330" t="str">
        <f t="shared" si="3"/>
        <v>2018_047</v>
      </c>
      <c r="B67" s="330" t="s">
        <v>658</v>
      </c>
      <c r="C67" s="330" t="str">
        <f t="shared" si="4"/>
        <v>---_-</v>
      </c>
      <c r="D67" s="330" t="str">
        <f>IF($M67="-","-",VLOOKUP(C$4,Res_ini!$A$20:$AF156,HLOOKUP($F67,Res_ini!$H$29:$AF$30,2,FALSE())+7))</f>
        <v>-</v>
      </c>
      <c r="E67" s="330">
        <f t="shared" si="5"/>
        <v>12</v>
      </c>
      <c r="F67" s="330" t="str">
        <f t="shared" si="35"/>
        <v>Grimault</v>
      </c>
      <c r="G67" s="330" t="str">
        <f>IF($M67="-","-",VLOOKUP(F$4,Res_ini!$A$20:$AF156,HLOOKUP($F67,Res_ini!$H$29:$AF$30,2,FALSE())+7))</f>
        <v>-</v>
      </c>
      <c r="H67" s="348" t="str">
        <f>IF($M67="-","-",VLOOKUP(G$4,Res_ini!$A$20:$AF156,HLOOKUP($F67,Res_ini!$H$29:$AF$30,2,FALSE())+7))</f>
        <v>-</v>
      </c>
      <c r="I67" s="348" t="str">
        <f>IF($M67="-","-",VLOOKUP(H$4,Res_ini!$A$20:$AF156,HLOOKUP($F67,Res_ini!$H$29:$AF$30,2,FALSE())+7))</f>
        <v>-</v>
      </c>
      <c r="J67" s="330" t="str">
        <f>IF($M67="-","-",VLOOKUP(I$4,Res_ini!$A$20:$AF156,HLOOKUP($F67,Res_ini!$H$29:$AF$30,2,FALSE())+7))</f>
        <v>-</v>
      </c>
      <c r="K67" s="330" t="str">
        <f>IF($M67="-","-",VLOOKUP(J$4,Res_ini!$A$20:$AF156,HLOOKUP($F67,Res_ini!$H$29:$AF$30,2,FALSE())+7))</f>
        <v>-</v>
      </c>
      <c r="L67" s="330" t="str">
        <f>IF($M67="-","-",VLOOKUP(K$4,Res_ini!$A$20:$AF156,HLOOKUP($F67,Res_ini!$H$29:$AF$30,2,FALSE())+7))</f>
        <v>-</v>
      </c>
      <c r="M67" s="330" t="str">
        <f>IF(ISERROR(HLOOKUP($F67,Res_ini!$H$29:$AF$30,2,FALSE())),"-",VLOOKUP(L$4,Res_ini!$A$20:$AF156,HLOOKUP($F67,Res_ini!$H$29:$AF$30,2,FALSE())+7))</f>
        <v>-</v>
      </c>
      <c r="N67" s="330" t="str">
        <f>IF($M67="-","-",VLOOKUP(M$4,Res_ini!$A$20:$AF156,HLOOKUP($F67,Res_ini!$H$29:$AF$30,2,FALSE())+7))</f>
        <v>-</v>
      </c>
      <c r="O67" s="349" t="str">
        <f>IF($M67="-","-",VLOOKUP(N$4,Res_ini!$A$20:$AF156,HLOOKUP($F67,Res_ini!$H$29:$AF$30,2,FALSE())+7))</f>
        <v>-</v>
      </c>
      <c r="P67" s="328" t="str">
        <f>IF($M67="-","-",VLOOKUP(O$4,Res_ini!$A$20:$AF156,HLOOKUP($F67,Res_ini!$H$29:$AF$30,2,FALSE())+7))</f>
        <v>-</v>
      </c>
      <c r="Q67" s="328" t="str">
        <f>IF($M67="-","-",VLOOKUP(P$4,Res_ini!$A$20:$AF156,HLOOKUP($F67,Res_ini!$H$29:$AF$30,2,FALSE())+7))</f>
        <v>-</v>
      </c>
      <c r="R67" s="328" t="str">
        <f>IF($M67="-","-",VLOOKUP(Q$4,Res_ini!$A$20:$AF156,HLOOKUP($F67,Res_ini!$H$29:$AF$30,2,FALSE())+7))</f>
        <v>-</v>
      </c>
      <c r="S67" s="328" t="str">
        <f>IF($M67="-","-",VLOOKUP(R$4,Res_ini!$A$20:$AF156,HLOOKUP($F67,Res_ini!$H$29:$AF$30,2,FALSE())+7))</f>
        <v>-</v>
      </c>
      <c r="T67" s="328" t="str">
        <f>IF($M67="-","-",VLOOKUP(S$4,Res_ini!$A$20:$AF156,HLOOKUP($F67,Res_ini!$H$29:$AF$30,2,FALSE())+7))</f>
        <v>-</v>
      </c>
      <c r="U67" s="328" t="str">
        <f>IF($M67="-","-",VLOOKUP(T$4,Res_ini!$A$20:$AF156,HLOOKUP($F67,Res_ini!$H$29:$AF$30,2,FALSE())+7))</f>
        <v>-</v>
      </c>
      <c r="V67" s="328" t="str">
        <f>IF($M67="-","-",VLOOKUP(U$4,Res_ini!$A$20:$AF156,HLOOKUP($F67,Res_ini!$H$29:$AF$30,2,FALSE())+7))</f>
        <v>-</v>
      </c>
      <c r="W67" s="328" t="str">
        <f>IF($M67="-","-",VLOOKUP(V$4,Res_ini!$A$20:$AF156,HLOOKUP($F67,Res_ini!$H$29:$AF$30,2,FALSE())+7))</f>
        <v>-</v>
      </c>
      <c r="X67" s="328" t="str">
        <f>IF($M67="-","-",VLOOKUP(W$4,Res_ini!$A$20:$AF156,HLOOKUP($F67,Res_ini!$H$29:$AF$30,2,FALSE())+7))</f>
        <v>-</v>
      </c>
      <c r="Y67" s="328" t="str">
        <f>IF($M67="-","-",VLOOKUP(X$4,Res_ini!$A$20:$AF156,HLOOKUP($F67,Res_ini!$H$29:$AF$30,2,FALSE())+7))</f>
        <v>-</v>
      </c>
      <c r="Z67" s="328" t="str">
        <f>IF($M67="-","-",VLOOKUP(Y$4,Res_ini!$A$20:$AF156,HLOOKUP($F67,Res_ini!$H$29:$AF$30,2,FALSE())+7))</f>
        <v>-</v>
      </c>
      <c r="AA67" s="329" t="str">
        <f>IF($M67="-","-",VLOOKUP(Z$4,Res_ini!$A$20:$AF156,HLOOKUP($F67,Res_ini!$H$29:$AF$30,2,FALSE())+7))</f>
        <v>-</v>
      </c>
      <c r="AB67" s="330" t="str">
        <f>IF($M67="-","-",VLOOKUP(AA$4,Res_ini!$A$20:$AF156,HLOOKUP($F67,Res_ini!$H$29:$AF$30,2,FALSE())+7))</f>
        <v>-</v>
      </c>
      <c r="AC67" s="350"/>
      <c r="AD67" s="351"/>
      <c r="AE67" s="351"/>
      <c r="AF67" s="351"/>
      <c r="AG67" s="352"/>
      <c r="AH67" s="213" t="str">
        <f t="shared" si="6"/>
        <v>-</v>
      </c>
      <c r="AI67" s="353" t="str">
        <f t="shared" si="7"/>
        <v>-</v>
      </c>
      <c r="AJ67" s="354" t="str">
        <f t="shared" si="8"/>
        <v>-</v>
      </c>
      <c r="AK67" s="354" t="str">
        <f t="shared" si="9"/>
        <v>-</v>
      </c>
      <c r="AL67" s="354" t="str">
        <f t="shared" si="10"/>
        <v>-</v>
      </c>
      <c r="AM67" s="354" t="str">
        <f t="shared" si="11"/>
        <v>-</v>
      </c>
      <c r="AN67" s="354" t="str">
        <f t="shared" si="12"/>
        <v>-</v>
      </c>
      <c r="AO67" s="354" t="str">
        <f t="shared" si="13"/>
        <v>-</v>
      </c>
      <c r="AP67" s="354" t="str">
        <f t="shared" si="14"/>
        <v>-</v>
      </c>
      <c r="AQ67" s="354" t="str">
        <f t="shared" si="15"/>
        <v>-</v>
      </c>
      <c r="AR67" s="354" t="str">
        <f t="shared" si="16"/>
        <v>-</v>
      </c>
      <c r="AS67" s="354" t="str">
        <f t="shared" si="17"/>
        <v>-</v>
      </c>
      <c r="AT67" s="354" t="str">
        <f t="shared" si="18"/>
        <v>-</v>
      </c>
      <c r="AU67" s="354" t="str">
        <f t="shared" si="19"/>
        <v>-</v>
      </c>
      <c r="AV67" s="354" t="str">
        <f t="shared" si="20"/>
        <v>-</v>
      </c>
      <c r="AW67" s="355" t="str">
        <f t="shared" si="21"/>
        <v>-</v>
      </c>
      <c r="AX67" s="355" t="str">
        <f t="shared" si="22"/>
        <v>-</v>
      </c>
      <c r="AY67" s="355" t="str">
        <f t="shared" si="23"/>
        <v>-</v>
      </c>
      <c r="AZ67" s="355" t="str">
        <f t="shared" si="24"/>
        <v>-</v>
      </c>
      <c r="BA67" s="355" t="str">
        <f t="shared" si="25"/>
        <v>-</v>
      </c>
      <c r="BB67" s="354" t="str">
        <f t="shared" si="26"/>
        <v>-</v>
      </c>
      <c r="BC67" s="354" t="str">
        <f t="shared" si="27"/>
        <v>-</v>
      </c>
      <c r="BD67" s="355" t="str">
        <f t="shared" si="28"/>
        <v>-</v>
      </c>
      <c r="BE67" s="355" t="str">
        <f t="shared" si="29"/>
        <v>-</v>
      </c>
      <c r="BF67" s="355" t="str">
        <f t="shared" si="30"/>
        <v>-</v>
      </c>
      <c r="BG67" s="355" t="str">
        <f t="shared" si="31"/>
        <v>-</v>
      </c>
      <c r="BH67" s="354" t="str">
        <f t="shared" si="32"/>
        <v>-</v>
      </c>
      <c r="BI67" s="355" t="str">
        <f t="shared" si="33"/>
        <v>-</v>
      </c>
      <c r="BJ67" s="356" t="str">
        <f t="shared" si="34"/>
        <v>-</v>
      </c>
    </row>
    <row r="68" spans="1:62" ht="17" hidden="1" customHeight="1">
      <c r="A68" s="333" t="str">
        <f t="shared" si="3"/>
        <v>2018_048</v>
      </c>
      <c r="B68" s="333" t="s">
        <v>658</v>
      </c>
      <c r="C68" s="333" t="str">
        <f t="shared" si="4"/>
        <v>---_-</v>
      </c>
      <c r="D68" s="333" t="str">
        <f>IF($M68="-","-",VLOOKUP(C$5,Res_ini!$A$20:$AF157,HLOOKUP($F68,Res_ini!$H$29:$AF$30,2,FALSE())+7))</f>
        <v>-</v>
      </c>
      <c r="E68" s="333">
        <f t="shared" si="5"/>
        <v>12</v>
      </c>
      <c r="F68" s="333" t="str">
        <f t="shared" si="35"/>
        <v>Grimault</v>
      </c>
      <c r="G68" s="333" t="str">
        <f>IF($M68="-","-",VLOOKUP(F$5,Res_ini!$A$20:$AF157,HLOOKUP($F68,Res_ini!$H$29:$AF$30,2,FALSE())+7))</f>
        <v>-</v>
      </c>
      <c r="H68" s="357" t="str">
        <f>IF($M68="-","-",VLOOKUP(G$5,Res_ini!$A$20:$AF157,HLOOKUP($F68,Res_ini!$H$29:$AF$30,2,FALSE())+7))</f>
        <v>-</v>
      </c>
      <c r="I68" s="357" t="str">
        <f>IF($M68="-","-",VLOOKUP(H$5,Res_ini!$A$20:$AF157,HLOOKUP($F68,Res_ini!$H$29:$AF$30,2,FALSE())+7))</f>
        <v>-</v>
      </c>
      <c r="J68" s="333" t="str">
        <f>IF($M68="-","-",VLOOKUP(I$5,Res_ini!$A$20:$AF157,HLOOKUP($F68,Res_ini!$H$29:$AF$30,2,FALSE())+7))</f>
        <v>-</v>
      </c>
      <c r="K68" s="333" t="str">
        <f>IF($M68="-","-",VLOOKUP(J$5,Res_ini!$A$20:$AF157,HLOOKUP($F68,Res_ini!$H$29:$AF$30,2,FALSE())+7))</f>
        <v>-</v>
      </c>
      <c r="L68" s="333" t="str">
        <f>IF($M68="-","-",VLOOKUP(K$5,Res_ini!$A$20:$AF157,HLOOKUP($F68,Res_ini!$H$29:$AF$30,2,FALSE())+7))</f>
        <v>-</v>
      </c>
      <c r="M68" s="333" t="str">
        <f>IF(ISERROR(HLOOKUP($F68,Res_ini!$H$29:$AF$30,2,FALSE())),"-",VLOOKUP(L$5,Res_ini!$A$20:$AF157,HLOOKUP($F68,Res_ini!$H$29:$AF$30,2,FALSE())+7))</f>
        <v>-</v>
      </c>
      <c r="N68" s="333" t="str">
        <f>IF($M68="-","-",VLOOKUP(M$5,Res_ini!$A$20:$AF157,HLOOKUP($F68,Res_ini!$H$29:$AF$30,2,FALSE())+7))</f>
        <v>-</v>
      </c>
      <c r="O68" s="358" t="str">
        <f>IF($M68="-","-",VLOOKUP(N$5,Res_ini!$A$20:$AF157,HLOOKUP($F68,Res_ini!$H$29:$AF$30,2,FALSE())+7))</f>
        <v>-</v>
      </c>
      <c r="P68" s="331" t="str">
        <f>IF($M68="-","-",VLOOKUP(O$5,Res_ini!$A$20:$AF157,HLOOKUP($F68,Res_ini!$H$29:$AF$30,2,FALSE())+7))</f>
        <v>-</v>
      </c>
      <c r="Q68" s="331" t="str">
        <f>IF($M68="-","-",VLOOKUP(P$5,Res_ini!$A$20:$AF157,HLOOKUP($F68,Res_ini!$H$29:$AF$30,2,FALSE())+7))</f>
        <v>-</v>
      </c>
      <c r="R68" s="331" t="str">
        <f>IF($M68="-","-",VLOOKUP(Q$5,Res_ini!$A$20:$AF157,HLOOKUP($F68,Res_ini!$H$29:$AF$30,2,FALSE())+7))</f>
        <v>-</v>
      </c>
      <c r="S68" s="331" t="str">
        <f>IF($M68="-","-",VLOOKUP(R$5,Res_ini!$A$20:$AF157,HLOOKUP($F68,Res_ini!$H$29:$AF$30,2,FALSE())+7))</f>
        <v>-</v>
      </c>
      <c r="T68" s="331" t="str">
        <f>IF($M68="-","-",VLOOKUP(S$5,Res_ini!$A$20:$AF157,HLOOKUP($F68,Res_ini!$H$29:$AF$30,2,FALSE())+7))</f>
        <v>-</v>
      </c>
      <c r="U68" s="331" t="str">
        <f>IF($M68="-","-",VLOOKUP(T$5,Res_ini!$A$20:$AF157,HLOOKUP($F68,Res_ini!$H$29:$AF$30,2,FALSE())+7))</f>
        <v>-</v>
      </c>
      <c r="V68" s="331" t="str">
        <f>IF($M68="-","-",VLOOKUP(U$5,Res_ini!$A$20:$AF157,HLOOKUP($F68,Res_ini!$H$29:$AF$30,2,FALSE())+7))</f>
        <v>-</v>
      </c>
      <c r="W68" s="331" t="str">
        <f>IF($M68="-","-",VLOOKUP(V$5,Res_ini!$A$20:$AF157,HLOOKUP($F68,Res_ini!$H$29:$AF$30,2,FALSE())+7))</f>
        <v>-</v>
      </c>
      <c r="X68" s="331" t="str">
        <f>IF($M68="-","-",VLOOKUP(W$5,Res_ini!$A$20:$AF157,HLOOKUP($F68,Res_ini!$H$29:$AF$30,2,FALSE())+7))</f>
        <v>-</v>
      </c>
      <c r="Y68" s="331" t="str">
        <f>IF($M68="-","-",VLOOKUP(X$5,Res_ini!$A$20:$AF157,HLOOKUP($F68,Res_ini!$H$29:$AF$30,2,FALSE())+7))</f>
        <v>-</v>
      </c>
      <c r="Z68" s="331" t="str">
        <f>IF($M68="-","-",VLOOKUP(Y$5,Res_ini!$A$20:$AF157,HLOOKUP($F68,Res_ini!$H$29:$AF$30,2,FALSE())+7))</f>
        <v>-</v>
      </c>
      <c r="AA68" s="332" t="str">
        <f>IF($M68="-","-",VLOOKUP(Z$5,Res_ini!$A$20:$AF157,HLOOKUP($F68,Res_ini!$H$29:$AF$30,2,FALSE())+7))</f>
        <v>-</v>
      </c>
      <c r="AB68" s="333" t="str">
        <f>IF($M68="-","-",VLOOKUP(AA$5,Res_ini!$A$20:$AF157,HLOOKUP($F68,Res_ini!$H$29:$AF$30,2,FALSE())+7))</f>
        <v>-</v>
      </c>
      <c r="AC68" s="359"/>
      <c r="AD68" s="360"/>
      <c r="AE68" s="360"/>
      <c r="AF68" s="360"/>
      <c r="AG68" s="361"/>
      <c r="AH68" s="362" t="str">
        <f t="shared" si="6"/>
        <v>-</v>
      </c>
      <c r="AI68" s="363" t="str">
        <f t="shared" si="7"/>
        <v>-</v>
      </c>
      <c r="AJ68" s="364" t="str">
        <f t="shared" si="8"/>
        <v>-</v>
      </c>
      <c r="AK68" s="364" t="str">
        <f t="shared" si="9"/>
        <v>-</v>
      </c>
      <c r="AL68" s="364" t="str">
        <f t="shared" si="10"/>
        <v>-</v>
      </c>
      <c r="AM68" s="364" t="str">
        <f t="shared" si="11"/>
        <v>-</v>
      </c>
      <c r="AN68" s="364" t="str">
        <f t="shared" si="12"/>
        <v>-</v>
      </c>
      <c r="AO68" s="364" t="str">
        <f t="shared" si="13"/>
        <v>-</v>
      </c>
      <c r="AP68" s="364" t="str">
        <f t="shared" si="14"/>
        <v>-</v>
      </c>
      <c r="AQ68" s="364" t="str">
        <f t="shared" si="15"/>
        <v>-</v>
      </c>
      <c r="AR68" s="364" t="str">
        <f t="shared" si="16"/>
        <v>-</v>
      </c>
      <c r="AS68" s="364" t="str">
        <f t="shared" si="17"/>
        <v>-</v>
      </c>
      <c r="AT68" s="364" t="str">
        <f t="shared" si="18"/>
        <v>-</v>
      </c>
      <c r="AU68" s="364" t="str">
        <f t="shared" si="19"/>
        <v>-</v>
      </c>
      <c r="AV68" s="364" t="str">
        <f t="shared" si="20"/>
        <v>-</v>
      </c>
      <c r="AW68" s="365" t="str">
        <f t="shared" si="21"/>
        <v>-</v>
      </c>
      <c r="AX68" s="365" t="str">
        <f t="shared" si="22"/>
        <v>-</v>
      </c>
      <c r="AY68" s="365" t="str">
        <f t="shared" si="23"/>
        <v>-</v>
      </c>
      <c r="AZ68" s="365" t="str">
        <f t="shared" si="24"/>
        <v>-</v>
      </c>
      <c r="BA68" s="365" t="str">
        <f t="shared" si="25"/>
        <v>-</v>
      </c>
      <c r="BB68" s="364" t="str">
        <f t="shared" si="26"/>
        <v>-</v>
      </c>
      <c r="BC68" s="364" t="str">
        <f t="shared" si="27"/>
        <v>-</v>
      </c>
      <c r="BD68" s="365" t="str">
        <f t="shared" si="28"/>
        <v>-</v>
      </c>
      <c r="BE68" s="365" t="str">
        <f t="shared" si="29"/>
        <v>-</v>
      </c>
      <c r="BF68" s="365" t="str">
        <f t="shared" si="30"/>
        <v>-</v>
      </c>
      <c r="BG68" s="365" t="str">
        <f t="shared" si="31"/>
        <v>-</v>
      </c>
      <c r="BH68" s="364" t="str">
        <f t="shared" si="32"/>
        <v>-</v>
      </c>
      <c r="BI68" s="365" t="str">
        <f t="shared" si="33"/>
        <v>-</v>
      </c>
      <c r="BJ68" s="366" t="str">
        <f t="shared" si="34"/>
        <v>-</v>
      </c>
    </row>
    <row r="69" spans="1:62" ht="17" hidden="1" customHeight="1">
      <c r="A69" s="327" t="str">
        <f t="shared" si="3"/>
        <v>2018_049</v>
      </c>
      <c r="B69" s="327" t="s">
        <v>658</v>
      </c>
      <c r="C69" s="327" t="str">
        <f t="shared" si="4"/>
        <v>---_-</v>
      </c>
      <c r="D69" s="327" t="str">
        <f>IF($M69="-","-",VLOOKUP(C$2,Res_ini!$A$20:$AF158,HLOOKUP($F69,Res_ini!$H$29:$AF$30,2,FALSE())+7))</f>
        <v>-</v>
      </c>
      <c r="E69" s="327">
        <f t="shared" si="5"/>
        <v>13</v>
      </c>
      <c r="F69" s="327" t="str">
        <f t="shared" si="35"/>
        <v>Pindai</v>
      </c>
      <c r="G69" s="327" t="str">
        <f>IF($M69="-","-",VLOOKUP(F$2,Res_ini!$A$20:$AF158,HLOOKUP($F69,Res_ini!$H$29:$AF$30,2,FALSE())+7))</f>
        <v>-</v>
      </c>
      <c r="H69" s="338" t="str">
        <f>IF($M69="-","-",VLOOKUP(G$2,Res_ini!$A$20:$AF158,HLOOKUP($F69,Res_ini!$H$29:$AF$30,2,FALSE())+7))</f>
        <v>-</v>
      </c>
      <c r="I69" s="338" t="str">
        <f>IF($M69="-","-",VLOOKUP(H$2,Res_ini!$A$20:$AF158,HLOOKUP($F69,Res_ini!$H$29:$AF$30,2,FALSE())+7))</f>
        <v>-</v>
      </c>
      <c r="J69" s="327" t="str">
        <f>IF($M69="-","-",VLOOKUP(I$2,Res_ini!$A$20:$AF158,HLOOKUP($F69,Res_ini!$H$29:$AF$30,2,FALSE())+7))</f>
        <v>-</v>
      </c>
      <c r="K69" s="327" t="str">
        <f>IF($M69="-","-",VLOOKUP(J$2,Res_ini!$A$20:$AF158,HLOOKUP($F69,Res_ini!$H$29:$AF$30,2,FALSE())+7))</f>
        <v>-</v>
      </c>
      <c r="L69" s="327" t="str">
        <f>IF($M69="-","-",VLOOKUP(K$2,Res_ini!$A$20:$AF158,HLOOKUP($F69,Res_ini!$H$29:$AF$30,2,FALSE())+7))</f>
        <v>-</v>
      </c>
      <c r="M69" s="327" t="str">
        <f>IF(ISERROR(HLOOKUP($F69,Res_ini!$H$29:$AF$30,2,FALSE())),"-",VLOOKUP(L$2,Res_ini!$A$20:$AF158,HLOOKUP($F69,Res_ini!$H$29:$AF$30,2,FALSE())+7))</f>
        <v>-</v>
      </c>
      <c r="N69" s="327" t="str">
        <f>IF($M69="-","-",VLOOKUP(M$2,Res_ini!$A$20:$AF158,HLOOKUP($F69,Res_ini!$H$29:$AF$30,2,FALSE())+7))</f>
        <v>-</v>
      </c>
      <c r="O69" s="339" t="str">
        <f>IF($M69="-","-",VLOOKUP(N$2,Res_ini!$A$20:$AF158,HLOOKUP($F69,Res_ini!$H$29:$AF$30,2,FALSE())+7))</f>
        <v>-</v>
      </c>
      <c r="P69" s="325" t="str">
        <f>IF($M69="-","-",VLOOKUP(O$2,Res_ini!$A$20:$AF158,HLOOKUP($F69,Res_ini!$H$29:$AF$30,2,FALSE())+7))</f>
        <v>-</v>
      </c>
      <c r="Q69" s="325" t="str">
        <f>IF($M69="-","-",VLOOKUP(P$2,Res_ini!$A$20:$AF158,HLOOKUP($F69,Res_ini!$H$29:$AF$30,2,FALSE())+7))</f>
        <v>-</v>
      </c>
      <c r="R69" s="325" t="str">
        <f>IF($M69="-","-",VLOOKUP(Q$2,Res_ini!$A$20:$AF158,HLOOKUP($F69,Res_ini!$H$29:$AF$30,2,FALSE())+7))</f>
        <v>-</v>
      </c>
      <c r="S69" s="325" t="str">
        <f>IF($M69="-","-",VLOOKUP(R$2,Res_ini!$A$20:$AF158,HLOOKUP($F69,Res_ini!$H$29:$AF$30,2,FALSE())+7))</f>
        <v>-</v>
      </c>
      <c r="T69" s="325" t="str">
        <f>IF($M69="-","-",VLOOKUP(S$2,Res_ini!$A$20:$AF158,HLOOKUP($F69,Res_ini!$H$29:$AF$30,2,FALSE())+7))</f>
        <v>-</v>
      </c>
      <c r="U69" s="325" t="str">
        <f>IF($M69="-","-",VLOOKUP(T$2,Res_ini!$A$20:$AF158,HLOOKUP($F69,Res_ini!$H$29:$AF$30,2,FALSE())+7))</f>
        <v>-</v>
      </c>
      <c r="V69" s="325" t="str">
        <f>IF($M69="-","-",VLOOKUP(U$2,Res_ini!$A$20:$AF158,HLOOKUP($F69,Res_ini!$H$29:$AF$30,2,FALSE())+7))</f>
        <v>-</v>
      </c>
      <c r="W69" s="325" t="str">
        <f>IF($M69="-","-",VLOOKUP(V$2,Res_ini!$A$20:$AF158,HLOOKUP($F69,Res_ini!$H$29:$AF$30,2,FALSE())+7))</f>
        <v>-</v>
      </c>
      <c r="X69" s="325" t="str">
        <f>IF($M69="-","-",VLOOKUP(W$2,Res_ini!$A$20:$AF158,HLOOKUP($F69,Res_ini!$H$29:$AF$30,2,FALSE())+7))</f>
        <v>-</v>
      </c>
      <c r="Y69" s="325" t="str">
        <f>IF($M69="-","-",VLOOKUP(X$2,Res_ini!$A$20:$AF158,HLOOKUP($F69,Res_ini!$H$29:$AF$30,2,FALSE())+7))</f>
        <v>-</v>
      </c>
      <c r="Z69" s="325" t="str">
        <f>IF($M69="-","-",VLOOKUP(Y$2,Res_ini!$A$20:$AF158,HLOOKUP($F69,Res_ini!$H$29:$AF$30,2,FALSE())+7))</f>
        <v>-</v>
      </c>
      <c r="AA69" s="326" t="str">
        <f>IF($M69="-","-",VLOOKUP(Z$2,Res_ini!$A$20:$AF158,HLOOKUP($F69,Res_ini!$H$29:$AF$30,2,FALSE())+7))</f>
        <v>-</v>
      </c>
      <c r="AB69" s="327" t="str">
        <f>IF($M69="-","-",VLOOKUP(AA$2,Res_ini!$A$20:$AF158,HLOOKUP($F69,Res_ini!$H$29:$AF$30,2,FALSE())+7))</f>
        <v>-</v>
      </c>
      <c r="AC69" s="340"/>
      <c r="AD69" s="341"/>
      <c r="AE69" s="341"/>
      <c r="AF69" s="341"/>
      <c r="AG69" s="342"/>
      <c r="AH69" s="343" t="str">
        <f t="shared" si="6"/>
        <v>-</v>
      </c>
      <c r="AI69" s="344" t="str">
        <f t="shared" si="7"/>
        <v>-</v>
      </c>
      <c r="AJ69" s="345" t="str">
        <f t="shared" si="8"/>
        <v>-</v>
      </c>
      <c r="AK69" s="345" t="str">
        <f t="shared" si="9"/>
        <v>-</v>
      </c>
      <c r="AL69" s="345" t="str">
        <f t="shared" si="10"/>
        <v>-</v>
      </c>
      <c r="AM69" s="345" t="str">
        <f t="shared" si="11"/>
        <v>-</v>
      </c>
      <c r="AN69" s="345" t="str">
        <f t="shared" si="12"/>
        <v>-</v>
      </c>
      <c r="AO69" s="345" t="str">
        <f t="shared" si="13"/>
        <v>-</v>
      </c>
      <c r="AP69" s="345" t="str">
        <f t="shared" si="14"/>
        <v>-</v>
      </c>
      <c r="AQ69" s="345" t="str">
        <f t="shared" si="15"/>
        <v>-</v>
      </c>
      <c r="AR69" s="345" t="str">
        <f t="shared" si="16"/>
        <v>-</v>
      </c>
      <c r="AS69" s="345" t="str">
        <f t="shared" si="17"/>
        <v>-</v>
      </c>
      <c r="AT69" s="345" t="str">
        <f t="shared" si="18"/>
        <v>-</v>
      </c>
      <c r="AU69" s="345" t="str">
        <f t="shared" si="19"/>
        <v>-</v>
      </c>
      <c r="AV69" s="345" t="str">
        <f t="shared" si="20"/>
        <v>-</v>
      </c>
      <c r="AW69" s="346" t="str">
        <f t="shared" si="21"/>
        <v>-</v>
      </c>
      <c r="AX69" s="346" t="str">
        <f t="shared" si="22"/>
        <v>-</v>
      </c>
      <c r="AY69" s="346" t="str">
        <f t="shared" si="23"/>
        <v>-</v>
      </c>
      <c r="AZ69" s="346" t="str">
        <f t="shared" si="24"/>
        <v>-</v>
      </c>
      <c r="BA69" s="346" t="str">
        <f t="shared" si="25"/>
        <v>-</v>
      </c>
      <c r="BB69" s="345" t="str">
        <f t="shared" si="26"/>
        <v>-</v>
      </c>
      <c r="BC69" s="345" t="str">
        <f t="shared" si="27"/>
        <v>-</v>
      </c>
      <c r="BD69" s="346" t="str">
        <f t="shared" si="28"/>
        <v>-</v>
      </c>
      <c r="BE69" s="346" t="str">
        <f t="shared" si="29"/>
        <v>-</v>
      </c>
      <c r="BF69" s="346" t="str">
        <f t="shared" si="30"/>
        <v>-</v>
      </c>
      <c r="BG69" s="346" t="str">
        <f t="shared" si="31"/>
        <v>-</v>
      </c>
      <c r="BH69" s="345" t="str">
        <f t="shared" si="32"/>
        <v>-</v>
      </c>
      <c r="BI69" s="346" t="str">
        <f t="shared" si="33"/>
        <v>-</v>
      </c>
      <c r="BJ69" s="347" t="str">
        <f t="shared" si="34"/>
        <v>-</v>
      </c>
    </row>
    <row r="70" spans="1:62" ht="17" hidden="1" customHeight="1">
      <c r="A70" s="330" t="str">
        <f t="shared" si="3"/>
        <v>2018_050</v>
      </c>
      <c r="B70" s="330" t="s">
        <v>658</v>
      </c>
      <c r="C70" s="330" t="str">
        <f t="shared" si="4"/>
        <v>---_-</v>
      </c>
      <c r="D70" s="330" t="str">
        <f>IF($M70="-","-",VLOOKUP(C$3,Res_ini!$A$20:$AF159,HLOOKUP($F70,Res_ini!$H$29:$AF$30,2,FALSE())+7))</f>
        <v>-</v>
      </c>
      <c r="E70" s="330">
        <f t="shared" si="5"/>
        <v>13</v>
      </c>
      <c r="F70" s="330" t="str">
        <f t="shared" si="35"/>
        <v>Pindai</v>
      </c>
      <c r="G70" s="330" t="str">
        <f>IF($M70="-","-",VLOOKUP(F$3,Res_ini!$A$20:$AF159,HLOOKUP($F70,Res_ini!$H$29:$AF$30,2,FALSE())+7))</f>
        <v>-</v>
      </c>
      <c r="H70" s="348" t="str">
        <f>IF($M70="-","-",VLOOKUP(G$3,Res_ini!$A$20:$AF159,HLOOKUP($F70,Res_ini!$H$29:$AF$30,2,FALSE())+7))</f>
        <v>-</v>
      </c>
      <c r="I70" s="348" t="str">
        <f>IF($M70="-","-",VLOOKUP(H$3,Res_ini!$A$20:$AF159,HLOOKUP($F70,Res_ini!$H$29:$AF$30,2,FALSE())+7))</f>
        <v>-</v>
      </c>
      <c r="J70" s="330" t="str">
        <f>IF($M70="-","-",VLOOKUP(I$3,Res_ini!$A$20:$AF159,HLOOKUP($F70,Res_ini!$H$29:$AF$30,2,FALSE())+7))</f>
        <v>-</v>
      </c>
      <c r="K70" s="330" t="str">
        <f>IF($M70="-","-",VLOOKUP(J$3,Res_ini!$A$20:$AF159,HLOOKUP($F70,Res_ini!$H$29:$AF$30,2,FALSE())+7))</f>
        <v>-</v>
      </c>
      <c r="L70" s="330" t="str">
        <f>IF($M70="-","-",VLOOKUP(K$3,Res_ini!$A$20:$AF159,HLOOKUP($F70,Res_ini!$H$29:$AF$30,2,FALSE())+7))</f>
        <v>-</v>
      </c>
      <c r="M70" s="330" t="str">
        <f>IF(ISERROR(HLOOKUP($F70,Res_ini!$H$29:$AF$30,2,FALSE())),"-",VLOOKUP(L$3,Res_ini!$A$20:$AF159,HLOOKUP($F70,Res_ini!$H$29:$AF$30,2,FALSE())+7))</f>
        <v>-</v>
      </c>
      <c r="N70" s="330" t="str">
        <f>IF($M70="-","-",VLOOKUP(M$3,Res_ini!$A$20:$AF159,HLOOKUP($F70,Res_ini!$H$29:$AF$30,2,FALSE())+7))</f>
        <v>-</v>
      </c>
      <c r="O70" s="349" t="str">
        <f>IF($M70="-","-",VLOOKUP(N$3,Res_ini!$A$20:$AF159,HLOOKUP($F70,Res_ini!$H$29:$AF$30,2,FALSE())+7))</f>
        <v>-</v>
      </c>
      <c r="P70" s="328" t="str">
        <f>IF($M70="-","-",VLOOKUP(O$3,Res_ini!$A$20:$AF159,HLOOKUP($F70,Res_ini!$H$29:$AF$30,2,FALSE())+7))</f>
        <v>-</v>
      </c>
      <c r="Q70" s="328" t="str">
        <f>IF($M70="-","-",VLOOKUP(P$3,Res_ini!$A$20:$AF159,HLOOKUP($F70,Res_ini!$H$29:$AF$30,2,FALSE())+7))</f>
        <v>-</v>
      </c>
      <c r="R70" s="328" t="str">
        <f>IF($M70="-","-",VLOOKUP(Q$3,Res_ini!$A$20:$AF159,HLOOKUP($F70,Res_ini!$H$29:$AF$30,2,FALSE())+7))</f>
        <v>-</v>
      </c>
      <c r="S70" s="328" t="str">
        <f>IF($M70="-","-",VLOOKUP(R$3,Res_ini!$A$20:$AF159,HLOOKUP($F70,Res_ini!$H$29:$AF$30,2,FALSE())+7))</f>
        <v>-</v>
      </c>
      <c r="T70" s="328" t="str">
        <f>IF($M70="-","-",VLOOKUP(S$3,Res_ini!$A$20:$AF159,HLOOKUP($F70,Res_ini!$H$29:$AF$30,2,FALSE())+7))</f>
        <v>-</v>
      </c>
      <c r="U70" s="328" t="str">
        <f>IF($M70="-","-",VLOOKUP(T$3,Res_ini!$A$20:$AF159,HLOOKUP($F70,Res_ini!$H$29:$AF$30,2,FALSE())+7))</f>
        <v>-</v>
      </c>
      <c r="V70" s="328" t="str">
        <f>IF($M70="-","-",VLOOKUP(U$3,Res_ini!$A$20:$AF159,HLOOKUP($F70,Res_ini!$H$29:$AF$30,2,FALSE())+7))</f>
        <v>-</v>
      </c>
      <c r="W70" s="328" t="str">
        <f>IF($M70="-","-",VLOOKUP(V$3,Res_ini!$A$20:$AF159,HLOOKUP($F70,Res_ini!$H$29:$AF$30,2,FALSE())+7))</f>
        <v>-</v>
      </c>
      <c r="X70" s="328" t="str">
        <f>IF($M70="-","-",VLOOKUP(W$3,Res_ini!$A$20:$AF159,HLOOKUP($F70,Res_ini!$H$29:$AF$30,2,FALSE())+7))</f>
        <v>-</v>
      </c>
      <c r="Y70" s="328" t="str">
        <f>IF($M70="-","-",VLOOKUP(X$3,Res_ini!$A$20:$AF159,HLOOKUP($F70,Res_ini!$H$29:$AF$30,2,FALSE())+7))</f>
        <v>-</v>
      </c>
      <c r="Z70" s="328" t="str">
        <f>IF($M70="-","-",VLOOKUP(Y$3,Res_ini!$A$20:$AF159,HLOOKUP($F70,Res_ini!$H$29:$AF$30,2,FALSE())+7))</f>
        <v>-</v>
      </c>
      <c r="AA70" s="329" t="str">
        <f>IF($M70="-","-",VLOOKUP(Z$3,Res_ini!$A$20:$AF159,HLOOKUP($F70,Res_ini!$H$29:$AF$30,2,FALSE())+7))</f>
        <v>-</v>
      </c>
      <c r="AB70" s="330" t="str">
        <f>IF($M70="-","-",VLOOKUP(AA$3,Res_ini!$A$20:$AF159,HLOOKUP($F70,Res_ini!$H$29:$AF$30,2,FALSE())+7))</f>
        <v>-</v>
      </c>
      <c r="AC70" s="350"/>
      <c r="AD70" s="351"/>
      <c r="AE70" s="351"/>
      <c r="AF70" s="351"/>
      <c r="AG70" s="352"/>
      <c r="AH70" s="213" t="str">
        <f t="shared" si="6"/>
        <v>-</v>
      </c>
      <c r="AI70" s="353" t="str">
        <f t="shared" si="7"/>
        <v>-</v>
      </c>
      <c r="AJ70" s="354" t="str">
        <f t="shared" si="8"/>
        <v>-</v>
      </c>
      <c r="AK70" s="354" t="str">
        <f t="shared" si="9"/>
        <v>-</v>
      </c>
      <c r="AL70" s="354" t="str">
        <f t="shared" si="10"/>
        <v>-</v>
      </c>
      <c r="AM70" s="354" t="str">
        <f t="shared" si="11"/>
        <v>-</v>
      </c>
      <c r="AN70" s="354" t="str">
        <f t="shared" si="12"/>
        <v>-</v>
      </c>
      <c r="AO70" s="354" t="str">
        <f t="shared" si="13"/>
        <v>-</v>
      </c>
      <c r="AP70" s="354" t="str">
        <f t="shared" si="14"/>
        <v>-</v>
      </c>
      <c r="AQ70" s="354" t="str">
        <f t="shared" si="15"/>
        <v>-</v>
      </c>
      <c r="AR70" s="354" t="str">
        <f t="shared" si="16"/>
        <v>-</v>
      </c>
      <c r="AS70" s="354" t="str">
        <f t="shared" si="17"/>
        <v>-</v>
      </c>
      <c r="AT70" s="354" t="str">
        <f t="shared" si="18"/>
        <v>-</v>
      </c>
      <c r="AU70" s="354" t="str">
        <f t="shared" si="19"/>
        <v>-</v>
      </c>
      <c r="AV70" s="354" t="str">
        <f t="shared" si="20"/>
        <v>-</v>
      </c>
      <c r="AW70" s="355" t="str">
        <f t="shared" si="21"/>
        <v>-</v>
      </c>
      <c r="AX70" s="355" t="str">
        <f t="shared" si="22"/>
        <v>-</v>
      </c>
      <c r="AY70" s="355" t="str">
        <f t="shared" si="23"/>
        <v>-</v>
      </c>
      <c r="AZ70" s="355" t="str">
        <f t="shared" si="24"/>
        <v>-</v>
      </c>
      <c r="BA70" s="355" t="str">
        <f t="shared" si="25"/>
        <v>-</v>
      </c>
      <c r="BB70" s="354" t="str">
        <f t="shared" si="26"/>
        <v>-</v>
      </c>
      <c r="BC70" s="354" t="str">
        <f t="shared" si="27"/>
        <v>-</v>
      </c>
      <c r="BD70" s="355" t="str">
        <f t="shared" si="28"/>
        <v>-</v>
      </c>
      <c r="BE70" s="355" t="str">
        <f t="shared" si="29"/>
        <v>-</v>
      </c>
      <c r="BF70" s="355" t="str">
        <f t="shared" si="30"/>
        <v>-</v>
      </c>
      <c r="BG70" s="355" t="str">
        <f t="shared" si="31"/>
        <v>-</v>
      </c>
      <c r="BH70" s="354" t="str">
        <f t="shared" si="32"/>
        <v>-</v>
      </c>
      <c r="BI70" s="355" t="str">
        <f t="shared" si="33"/>
        <v>-</v>
      </c>
      <c r="BJ70" s="356" t="str">
        <f t="shared" si="34"/>
        <v>-</v>
      </c>
    </row>
    <row r="71" spans="1:62" ht="17" hidden="1" customHeight="1">
      <c r="A71" s="330" t="str">
        <f t="shared" si="3"/>
        <v>2018_051</v>
      </c>
      <c r="B71" s="330" t="s">
        <v>658</v>
      </c>
      <c r="C71" s="330" t="str">
        <f t="shared" si="4"/>
        <v>---_-</v>
      </c>
      <c r="D71" s="330" t="str">
        <f>IF($M71="-","-",VLOOKUP(C$4,Res_ini!$A$20:$AF160,HLOOKUP($F71,Res_ini!$H$29:$AF$30,2,FALSE())+7))</f>
        <v>-</v>
      </c>
      <c r="E71" s="330">
        <f t="shared" si="5"/>
        <v>13</v>
      </c>
      <c r="F71" s="330" t="str">
        <f t="shared" si="35"/>
        <v>Pindai</v>
      </c>
      <c r="G71" s="330" t="str">
        <f>IF($M71="-","-",VLOOKUP(F$4,Res_ini!$A$20:$AF160,HLOOKUP($F71,Res_ini!$H$29:$AF$30,2,FALSE())+7))</f>
        <v>-</v>
      </c>
      <c r="H71" s="348" t="str">
        <f>IF($M71="-","-",VLOOKUP(G$4,Res_ini!$A$20:$AF160,HLOOKUP($F71,Res_ini!$H$29:$AF$30,2,FALSE())+7))</f>
        <v>-</v>
      </c>
      <c r="I71" s="348" t="str">
        <f>IF($M71="-","-",VLOOKUP(H$4,Res_ini!$A$20:$AF160,HLOOKUP($F71,Res_ini!$H$29:$AF$30,2,FALSE())+7))</f>
        <v>-</v>
      </c>
      <c r="J71" s="330" t="str">
        <f>IF($M71="-","-",VLOOKUP(I$4,Res_ini!$A$20:$AF160,HLOOKUP($F71,Res_ini!$H$29:$AF$30,2,FALSE())+7))</f>
        <v>-</v>
      </c>
      <c r="K71" s="330" t="str">
        <f>IF($M71="-","-",VLOOKUP(J$4,Res_ini!$A$20:$AF160,HLOOKUP($F71,Res_ini!$H$29:$AF$30,2,FALSE())+7))</f>
        <v>-</v>
      </c>
      <c r="L71" s="330" t="str">
        <f>IF($M71="-","-",VLOOKUP(K$4,Res_ini!$A$20:$AF160,HLOOKUP($F71,Res_ini!$H$29:$AF$30,2,FALSE())+7))</f>
        <v>-</v>
      </c>
      <c r="M71" s="330" t="str">
        <f>IF(ISERROR(HLOOKUP($F71,Res_ini!$H$29:$AF$30,2,FALSE())),"-",VLOOKUP(L$4,Res_ini!$A$20:$AF160,HLOOKUP($F71,Res_ini!$H$29:$AF$30,2,FALSE())+7))</f>
        <v>-</v>
      </c>
      <c r="N71" s="330" t="str">
        <f>IF($M71="-","-",VLOOKUP(M$4,Res_ini!$A$20:$AF160,HLOOKUP($F71,Res_ini!$H$29:$AF$30,2,FALSE())+7))</f>
        <v>-</v>
      </c>
      <c r="O71" s="349" t="str">
        <f>IF($M71="-","-",VLOOKUP(N$4,Res_ini!$A$20:$AF160,HLOOKUP($F71,Res_ini!$H$29:$AF$30,2,FALSE())+7))</f>
        <v>-</v>
      </c>
      <c r="P71" s="328" t="str">
        <f>IF($M71="-","-",VLOOKUP(O$4,Res_ini!$A$20:$AF160,HLOOKUP($F71,Res_ini!$H$29:$AF$30,2,FALSE())+7))</f>
        <v>-</v>
      </c>
      <c r="Q71" s="328" t="str">
        <f>IF($M71="-","-",VLOOKUP(P$4,Res_ini!$A$20:$AF160,HLOOKUP($F71,Res_ini!$H$29:$AF$30,2,FALSE())+7))</f>
        <v>-</v>
      </c>
      <c r="R71" s="328" t="str">
        <f>IF($M71="-","-",VLOOKUP(Q$4,Res_ini!$A$20:$AF160,HLOOKUP($F71,Res_ini!$H$29:$AF$30,2,FALSE())+7))</f>
        <v>-</v>
      </c>
      <c r="S71" s="328" t="str">
        <f>IF($M71="-","-",VLOOKUP(R$4,Res_ini!$A$20:$AF160,HLOOKUP($F71,Res_ini!$H$29:$AF$30,2,FALSE())+7))</f>
        <v>-</v>
      </c>
      <c r="T71" s="328" t="str">
        <f>IF($M71="-","-",VLOOKUP(S$4,Res_ini!$A$20:$AF160,HLOOKUP($F71,Res_ini!$H$29:$AF$30,2,FALSE())+7))</f>
        <v>-</v>
      </c>
      <c r="U71" s="328" t="str">
        <f>IF($M71="-","-",VLOOKUP(T$4,Res_ini!$A$20:$AF160,HLOOKUP($F71,Res_ini!$H$29:$AF$30,2,FALSE())+7))</f>
        <v>-</v>
      </c>
      <c r="V71" s="328" t="str">
        <f>IF($M71="-","-",VLOOKUP(U$4,Res_ini!$A$20:$AF160,HLOOKUP($F71,Res_ini!$H$29:$AF$30,2,FALSE())+7))</f>
        <v>-</v>
      </c>
      <c r="W71" s="328" t="str">
        <f>IF($M71="-","-",VLOOKUP(V$4,Res_ini!$A$20:$AF160,HLOOKUP($F71,Res_ini!$H$29:$AF$30,2,FALSE())+7))</f>
        <v>-</v>
      </c>
      <c r="X71" s="328" t="str">
        <f>IF($M71="-","-",VLOOKUP(W$4,Res_ini!$A$20:$AF160,HLOOKUP($F71,Res_ini!$H$29:$AF$30,2,FALSE())+7))</f>
        <v>-</v>
      </c>
      <c r="Y71" s="328" t="str">
        <f>IF($M71="-","-",VLOOKUP(X$4,Res_ini!$A$20:$AF160,HLOOKUP($F71,Res_ini!$H$29:$AF$30,2,FALSE())+7))</f>
        <v>-</v>
      </c>
      <c r="Z71" s="328" t="str">
        <f>IF($M71="-","-",VLOOKUP(Y$4,Res_ini!$A$20:$AF160,HLOOKUP($F71,Res_ini!$H$29:$AF$30,2,FALSE())+7))</f>
        <v>-</v>
      </c>
      <c r="AA71" s="329" t="str">
        <f>IF($M71="-","-",VLOOKUP(Z$4,Res_ini!$A$20:$AF160,HLOOKUP($F71,Res_ini!$H$29:$AF$30,2,FALSE())+7))</f>
        <v>-</v>
      </c>
      <c r="AB71" s="330" t="str">
        <f>IF($M71="-","-",VLOOKUP(AA$4,Res_ini!$A$20:$AF160,HLOOKUP($F71,Res_ini!$H$29:$AF$30,2,FALSE())+7))</f>
        <v>-</v>
      </c>
      <c r="AC71" s="350"/>
      <c r="AD71" s="351"/>
      <c r="AE71" s="351"/>
      <c r="AF71" s="351"/>
      <c r="AG71" s="352"/>
      <c r="AH71" s="213" t="str">
        <f t="shared" si="6"/>
        <v>-</v>
      </c>
      <c r="AI71" s="353" t="str">
        <f t="shared" si="7"/>
        <v>-</v>
      </c>
      <c r="AJ71" s="354" t="str">
        <f t="shared" si="8"/>
        <v>-</v>
      </c>
      <c r="AK71" s="354" t="str">
        <f t="shared" si="9"/>
        <v>-</v>
      </c>
      <c r="AL71" s="354" t="str">
        <f t="shared" si="10"/>
        <v>-</v>
      </c>
      <c r="AM71" s="354" t="str">
        <f t="shared" si="11"/>
        <v>-</v>
      </c>
      <c r="AN71" s="354" t="str">
        <f t="shared" si="12"/>
        <v>-</v>
      </c>
      <c r="AO71" s="354" t="str">
        <f t="shared" si="13"/>
        <v>-</v>
      </c>
      <c r="AP71" s="354" t="str">
        <f t="shared" si="14"/>
        <v>-</v>
      </c>
      <c r="AQ71" s="354" t="str">
        <f t="shared" si="15"/>
        <v>-</v>
      </c>
      <c r="AR71" s="354" t="str">
        <f t="shared" si="16"/>
        <v>-</v>
      </c>
      <c r="AS71" s="354" t="str">
        <f t="shared" si="17"/>
        <v>-</v>
      </c>
      <c r="AT71" s="354" t="str">
        <f t="shared" si="18"/>
        <v>-</v>
      </c>
      <c r="AU71" s="354" t="str">
        <f t="shared" si="19"/>
        <v>-</v>
      </c>
      <c r="AV71" s="354" t="str">
        <f t="shared" si="20"/>
        <v>-</v>
      </c>
      <c r="AW71" s="355" t="str">
        <f t="shared" si="21"/>
        <v>-</v>
      </c>
      <c r="AX71" s="355" t="str">
        <f t="shared" si="22"/>
        <v>-</v>
      </c>
      <c r="AY71" s="355" t="str">
        <f t="shared" si="23"/>
        <v>-</v>
      </c>
      <c r="AZ71" s="355" t="str">
        <f t="shared" si="24"/>
        <v>-</v>
      </c>
      <c r="BA71" s="355" t="str">
        <f t="shared" si="25"/>
        <v>-</v>
      </c>
      <c r="BB71" s="354" t="str">
        <f t="shared" si="26"/>
        <v>-</v>
      </c>
      <c r="BC71" s="354" t="str">
        <f t="shared" si="27"/>
        <v>-</v>
      </c>
      <c r="BD71" s="355" t="str">
        <f t="shared" si="28"/>
        <v>-</v>
      </c>
      <c r="BE71" s="355" t="str">
        <f t="shared" si="29"/>
        <v>-</v>
      </c>
      <c r="BF71" s="355" t="str">
        <f t="shared" si="30"/>
        <v>-</v>
      </c>
      <c r="BG71" s="355" t="str">
        <f t="shared" si="31"/>
        <v>-</v>
      </c>
      <c r="BH71" s="354" t="str">
        <f t="shared" si="32"/>
        <v>-</v>
      </c>
      <c r="BI71" s="355" t="str">
        <f t="shared" si="33"/>
        <v>-</v>
      </c>
      <c r="BJ71" s="356" t="str">
        <f t="shared" si="34"/>
        <v>-</v>
      </c>
    </row>
    <row r="72" spans="1:62" ht="17" hidden="1" customHeight="1">
      <c r="A72" s="333" t="str">
        <f t="shared" si="3"/>
        <v>2018_052</v>
      </c>
      <c r="B72" s="333" t="s">
        <v>658</v>
      </c>
      <c r="C72" s="333" t="str">
        <f t="shared" si="4"/>
        <v>---_-</v>
      </c>
      <c r="D72" s="333" t="str">
        <f>IF($M72="-","-",VLOOKUP(C$5,Res_ini!$A$20:$AF161,HLOOKUP($F72,Res_ini!$H$29:$AF$30,2,FALSE())+7))</f>
        <v>-</v>
      </c>
      <c r="E72" s="333">
        <f t="shared" si="5"/>
        <v>13</v>
      </c>
      <c r="F72" s="333" t="str">
        <f t="shared" si="35"/>
        <v>Pindai</v>
      </c>
      <c r="G72" s="333" t="str">
        <f>IF($M72="-","-",VLOOKUP(F$5,Res_ini!$A$20:$AF161,HLOOKUP($F72,Res_ini!$H$29:$AF$30,2,FALSE())+7))</f>
        <v>-</v>
      </c>
      <c r="H72" s="357" t="str">
        <f>IF($M72="-","-",VLOOKUP(G$5,Res_ini!$A$20:$AF161,HLOOKUP($F72,Res_ini!$H$29:$AF$30,2,FALSE())+7))</f>
        <v>-</v>
      </c>
      <c r="I72" s="357" t="str">
        <f>IF($M72="-","-",VLOOKUP(H$5,Res_ini!$A$20:$AF161,HLOOKUP($F72,Res_ini!$H$29:$AF$30,2,FALSE())+7))</f>
        <v>-</v>
      </c>
      <c r="J72" s="333" t="str">
        <f>IF($M72="-","-",VLOOKUP(I$5,Res_ini!$A$20:$AF161,HLOOKUP($F72,Res_ini!$H$29:$AF$30,2,FALSE())+7))</f>
        <v>-</v>
      </c>
      <c r="K72" s="333" t="str">
        <f>IF($M72="-","-",VLOOKUP(J$5,Res_ini!$A$20:$AF161,HLOOKUP($F72,Res_ini!$H$29:$AF$30,2,FALSE())+7))</f>
        <v>-</v>
      </c>
      <c r="L72" s="333" t="str">
        <f>IF($M72="-","-",VLOOKUP(K$5,Res_ini!$A$20:$AF161,HLOOKUP($F72,Res_ini!$H$29:$AF$30,2,FALSE())+7))</f>
        <v>-</v>
      </c>
      <c r="M72" s="333" t="str">
        <f>IF(ISERROR(HLOOKUP($F72,Res_ini!$H$29:$AF$30,2,FALSE())),"-",VLOOKUP(L$5,Res_ini!$A$20:$AF161,HLOOKUP($F72,Res_ini!$H$29:$AF$30,2,FALSE())+7))</f>
        <v>-</v>
      </c>
      <c r="N72" s="333" t="str">
        <f>IF($M72="-","-",VLOOKUP(M$5,Res_ini!$A$20:$AF161,HLOOKUP($F72,Res_ini!$H$29:$AF$30,2,FALSE())+7))</f>
        <v>-</v>
      </c>
      <c r="O72" s="358" t="str">
        <f>IF($M72="-","-",VLOOKUP(N$5,Res_ini!$A$20:$AF161,HLOOKUP($F72,Res_ini!$H$29:$AF$30,2,FALSE())+7))</f>
        <v>-</v>
      </c>
      <c r="P72" s="331" t="str">
        <f>IF($M72="-","-",VLOOKUP(O$5,Res_ini!$A$20:$AF161,HLOOKUP($F72,Res_ini!$H$29:$AF$30,2,FALSE())+7))</f>
        <v>-</v>
      </c>
      <c r="Q72" s="331" t="str">
        <f>IF($M72="-","-",VLOOKUP(P$5,Res_ini!$A$20:$AF161,HLOOKUP($F72,Res_ini!$H$29:$AF$30,2,FALSE())+7))</f>
        <v>-</v>
      </c>
      <c r="R72" s="331" t="str">
        <f>IF($M72="-","-",VLOOKUP(Q$5,Res_ini!$A$20:$AF161,HLOOKUP($F72,Res_ini!$H$29:$AF$30,2,FALSE())+7))</f>
        <v>-</v>
      </c>
      <c r="S72" s="331" t="str">
        <f>IF($M72="-","-",VLOOKUP(R$5,Res_ini!$A$20:$AF161,HLOOKUP($F72,Res_ini!$H$29:$AF$30,2,FALSE())+7))</f>
        <v>-</v>
      </c>
      <c r="T72" s="331" t="str">
        <f>IF($M72="-","-",VLOOKUP(S$5,Res_ini!$A$20:$AF161,HLOOKUP($F72,Res_ini!$H$29:$AF$30,2,FALSE())+7))</f>
        <v>-</v>
      </c>
      <c r="U72" s="331" t="str">
        <f>IF($M72="-","-",VLOOKUP(T$5,Res_ini!$A$20:$AF161,HLOOKUP($F72,Res_ini!$H$29:$AF$30,2,FALSE())+7))</f>
        <v>-</v>
      </c>
      <c r="V72" s="331" t="str">
        <f>IF($M72="-","-",VLOOKUP(U$5,Res_ini!$A$20:$AF161,HLOOKUP($F72,Res_ini!$H$29:$AF$30,2,FALSE())+7))</f>
        <v>-</v>
      </c>
      <c r="W72" s="331" t="str">
        <f>IF($M72="-","-",VLOOKUP(V$5,Res_ini!$A$20:$AF161,HLOOKUP($F72,Res_ini!$H$29:$AF$30,2,FALSE())+7))</f>
        <v>-</v>
      </c>
      <c r="X72" s="331" t="str">
        <f>IF($M72="-","-",VLOOKUP(W$5,Res_ini!$A$20:$AF161,HLOOKUP($F72,Res_ini!$H$29:$AF$30,2,FALSE())+7))</f>
        <v>-</v>
      </c>
      <c r="Y72" s="331" t="str">
        <f>IF($M72="-","-",VLOOKUP(X$5,Res_ini!$A$20:$AF161,HLOOKUP($F72,Res_ini!$H$29:$AF$30,2,FALSE())+7))</f>
        <v>-</v>
      </c>
      <c r="Z72" s="331" t="str">
        <f>IF($M72="-","-",VLOOKUP(Y$5,Res_ini!$A$20:$AF161,HLOOKUP($F72,Res_ini!$H$29:$AF$30,2,FALSE())+7))</f>
        <v>-</v>
      </c>
      <c r="AA72" s="332" t="str">
        <f>IF($M72="-","-",VLOOKUP(Z$5,Res_ini!$A$20:$AF161,HLOOKUP($F72,Res_ini!$H$29:$AF$30,2,FALSE())+7))</f>
        <v>-</v>
      </c>
      <c r="AB72" s="333" t="str">
        <f>IF($M72="-","-",VLOOKUP(AA$5,Res_ini!$A$20:$AF161,HLOOKUP($F72,Res_ini!$H$29:$AF$30,2,FALSE())+7))</f>
        <v>-</v>
      </c>
      <c r="AC72" s="359"/>
      <c r="AD72" s="360"/>
      <c r="AE72" s="360"/>
      <c r="AF72" s="360"/>
      <c r="AG72" s="361"/>
      <c r="AH72" s="362" t="str">
        <f t="shared" si="6"/>
        <v>-</v>
      </c>
      <c r="AI72" s="363" t="str">
        <f t="shared" si="7"/>
        <v>-</v>
      </c>
      <c r="AJ72" s="364" t="str">
        <f t="shared" si="8"/>
        <v>-</v>
      </c>
      <c r="AK72" s="364" t="str">
        <f t="shared" si="9"/>
        <v>-</v>
      </c>
      <c r="AL72" s="364" t="str">
        <f t="shared" si="10"/>
        <v>-</v>
      </c>
      <c r="AM72" s="364" t="str">
        <f t="shared" si="11"/>
        <v>-</v>
      </c>
      <c r="AN72" s="364" t="str">
        <f t="shared" si="12"/>
        <v>-</v>
      </c>
      <c r="AO72" s="364" t="str">
        <f t="shared" si="13"/>
        <v>-</v>
      </c>
      <c r="AP72" s="364" t="str">
        <f t="shared" si="14"/>
        <v>-</v>
      </c>
      <c r="AQ72" s="364" t="str">
        <f t="shared" si="15"/>
        <v>-</v>
      </c>
      <c r="AR72" s="364" t="str">
        <f t="shared" si="16"/>
        <v>-</v>
      </c>
      <c r="AS72" s="364" t="str">
        <f t="shared" si="17"/>
        <v>-</v>
      </c>
      <c r="AT72" s="364" t="str">
        <f t="shared" si="18"/>
        <v>-</v>
      </c>
      <c r="AU72" s="364" t="str">
        <f t="shared" si="19"/>
        <v>-</v>
      </c>
      <c r="AV72" s="364" t="str">
        <f t="shared" si="20"/>
        <v>-</v>
      </c>
      <c r="AW72" s="365" t="str">
        <f t="shared" si="21"/>
        <v>-</v>
      </c>
      <c r="AX72" s="365" t="str">
        <f t="shared" si="22"/>
        <v>-</v>
      </c>
      <c r="AY72" s="365" t="str">
        <f t="shared" si="23"/>
        <v>-</v>
      </c>
      <c r="AZ72" s="365" t="str">
        <f t="shared" si="24"/>
        <v>-</v>
      </c>
      <c r="BA72" s="365" t="str">
        <f t="shared" si="25"/>
        <v>-</v>
      </c>
      <c r="BB72" s="364" t="str">
        <f t="shared" si="26"/>
        <v>-</v>
      </c>
      <c r="BC72" s="364" t="str">
        <f t="shared" si="27"/>
        <v>-</v>
      </c>
      <c r="BD72" s="365" t="str">
        <f t="shared" si="28"/>
        <v>-</v>
      </c>
      <c r="BE72" s="365" t="str">
        <f t="shared" si="29"/>
        <v>-</v>
      </c>
      <c r="BF72" s="365" t="str">
        <f t="shared" si="30"/>
        <v>-</v>
      </c>
      <c r="BG72" s="365" t="str">
        <f t="shared" si="31"/>
        <v>-</v>
      </c>
      <c r="BH72" s="364" t="str">
        <f t="shared" si="32"/>
        <v>-</v>
      </c>
      <c r="BI72" s="365" t="str">
        <f t="shared" si="33"/>
        <v>-</v>
      </c>
      <c r="BJ72" s="366" t="str">
        <f t="shared" si="34"/>
        <v>-</v>
      </c>
    </row>
    <row r="73" spans="1:62" ht="17" hidden="1" customHeight="1">
      <c r="A73" s="327" t="str">
        <f t="shared" si="3"/>
        <v>2018_053</v>
      </c>
      <c r="B73" s="327" t="s">
        <v>658</v>
      </c>
      <c r="C73" s="327" t="str">
        <f t="shared" si="4"/>
        <v>---_-</v>
      </c>
      <c r="D73" s="327" t="str">
        <f>IF($M73="-","-",VLOOKUP(C$2,Res_ini!$A$20:$AF162,HLOOKUP($F73,Res_ini!$H$29:$AF$30,2,FALSE())+7))</f>
        <v>-</v>
      </c>
      <c r="E73" s="327">
        <f t="shared" si="5"/>
        <v>14</v>
      </c>
      <c r="F73" s="327" t="str">
        <f t="shared" si="35"/>
        <v>Beco</v>
      </c>
      <c r="G73" s="327" t="str">
        <f>IF($M73="-","-",VLOOKUP(F$2,Res_ini!$A$20:$AF162,HLOOKUP($F73,Res_ini!$H$29:$AF$30,2,FALSE())+7))</f>
        <v>-</v>
      </c>
      <c r="H73" s="338" t="str">
        <f>IF($M73="-","-",VLOOKUP(G$2,Res_ini!$A$20:$AF162,HLOOKUP($F73,Res_ini!$H$29:$AF$30,2,FALSE())+7))</f>
        <v>-</v>
      </c>
      <c r="I73" s="338" t="str">
        <f>IF($M73="-","-",VLOOKUP(H$2,Res_ini!$A$20:$AF162,HLOOKUP($F73,Res_ini!$H$29:$AF$30,2,FALSE())+7))</f>
        <v>-</v>
      </c>
      <c r="J73" s="327" t="str">
        <f>IF($M73="-","-",VLOOKUP(I$2,Res_ini!$A$20:$AF162,HLOOKUP($F73,Res_ini!$H$29:$AF$30,2,FALSE())+7))</f>
        <v>-</v>
      </c>
      <c r="K73" s="327" t="str">
        <f>IF($M73="-","-",VLOOKUP(J$2,Res_ini!$A$20:$AF162,HLOOKUP($F73,Res_ini!$H$29:$AF$30,2,FALSE())+7))</f>
        <v>-</v>
      </c>
      <c r="L73" s="327" t="str">
        <f>IF($M73="-","-",VLOOKUP(K$2,Res_ini!$A$20:$AF162,HLOOKUP($F73,Res_ini!$H$29:$AF$30,2,FALSE())+7))</f>
        <v>-</v>
      </c>
      <c r="M73" s="327" t="str">
        <f>IF(ISERROR(HLOOKUP($F73,Res_ini!$H$29:$AF$30,2,FALSE())),"-",VLOOKUP(L$2,Res_ini!$A$20:$AF162,HLOOKUP($F73,Res_ini!$H$29:$AF$30,2,FALSE())+7))</f>
        <v>-</v>
      </c>
      <c r="N73" s="327" t="str">
        <f>IF($M73="-","-",VLOOKUP(M$2,Res_ini!$A$20:$AF162,HLOOKUP($F73,Res_ini!$H$29:$AF$30,2,FALSE())+7))</f>
        <v>-</v>
      </c>
      <c r="O73" s="339" t="str">
        <f>IF($M73="-","-",VLOOKUP(N$2,Res_ini!$A$20:$AF162,HLOOKUP($F73,Res_ini!$H$29:$AF$30,2,FALSE())+7))</f>
        <v>-</v>
      </c>
      <c r="P73" s="325" t="str">
        <f>IF($M73="-","-",VLOOKUP(O$2,Res_ini!$A$20:$AF162,HLOOKUP($F73,Res_ini!$H$29:$AF$30,2,FALSE())+7))</f>
        <v>-</v>
      </c>
      <c r="Q73" s="325" t="str">
        <f>IF($M73="-","-",VLOOKUP(P$2,Res_ini!$A$20:$AF162,HLOOKUP($F73,Res_ini!$H$29:$AF$30,2,FALSE())+7))</f>
        <v>-</v>
      </c>
      <c r="R73" s="325" t="str">
        <f>IF($M73="-","-",VLOOKUP(Q$2,Res_ini!$A$20:$AF162,HLOOKUP($F73,Res_ini!$H$29:$AF$30,2,FALSE())+7))</f>
        <v>-</v>
      </c>
      <c r="S73" s="325" t="str">
        <f>IF($M73="-","-",VLOOKUP(R$2,Res_ini!$A$20:$AF162,HLOOKUP($F73,Res_ini!$H$29:$AF$30,2,FALSE())+7))</f>
        <v>-</v>
      </c>
      <c r="T73" s="325" t="str">
        <f>IF($M73="-","-",VLOOKUP(S$2,Res_ini!$A$20:$AF162,HLOOKUP($F73,Res_ini!$H$29:$AF$30,2,FALSE())+7))</f>
        <v>-</v>
      </c>
      <c r="U73" s="325" t="str">
        <f>IF($M73="-","-",VLOOKUP(T$2,Res_ini!$A$20:$AF162,HLOOKUP($F73,Res_ini!$H$29:$AF$30,2,FALSE())+7))</f>
        <v>-</v>
      </c>
      <c r="V73" s="325" t="str">
        <f>IF($M73="-","-",VLOOKUP(U$2,Res_ini!$A$20:$AF162,HLOOKUP($F73,Res_ini!$H$29:$AF$30,2,FALSE())+7))</f>
        <v>-</v>
      </c>
      <c r="W73" s="325" t="str">
        <f>IF($M73="-","-",VLOOKUP(V$2,Res_ini!$A$20:$AF162,HLOOKUP($F73,Res_ini!$H$29:$AF$30,2,FALSE())+7))</f>
        <v>-</v>
      </c>
      <c r="X73" s="325" t="str">
        <f>IF($M73="-","-",VLOOKUP(W$2,Res_ini!$A$20:$AF162,HLOOKUP($F73,Res_ini!$H$29:$AF$30,2,FALSE())+7))</f>
        <v>-</v>
      </c>
      <c r="Y73" s="325" t="str">
        <f>IF($M73="-","-",VLOOKUP(X$2,Res_ini!$A$20:$AF162,HLOOKUP($F73,Res_ini!$H$29:$AF$30,2,FALSE())+7))</f>
        <v>-</v>
      </c>
      <c r="Z73" s="325" t="str">
        <f>IF($M73="-","-",VLOOKUP(Y$2,Res_ini!$A$20:$AF162,HLOOKUP($F73,Res_ini!$H$29:$AF$30,2,FALSE())+7))</f>
        <v>-</v>
      </c>
      <c r="AA73" s="326" t="str">
        <f>IF($M73="-","-",VLOOKUP(Z$2,Res_ini!$A$20:$AF162,HLOOKUP($F73,Res_ini!$H$29:$AF$30,2,FALSE())+7))</f>
        <v>-</v>
      </c>
      <c r="AB73" s="327" t="str">
        <f>IF($M73="-","-",VLOOKUP(AA$2,Res_ini!$A$20:$AF162,HLOOKUP($F73,Res_ini!$H$29:$AF$30,2,FALSE())+7))</f>
        <v>-</v>
      </c>
      <c r="AC73" s="340"/>
      <c r="AD73" s="341"/>
      <c r="AE73" s="341"/>
      <c r="AF73" s="341"/>
      <c r="AG73" s="342"/>
      <c r="AH73" s="343" t="str">
        <f t="shared" si="6"/>
        <v>-</v>
      </c>
      <c r="AI73" s="344" t="str">
        <f t="shared" si="7"/>
        <v>-</v>
      </c>
      <c r="AJ73" s="345" t="str">
        <f t="shared" si="8"/>
        <v>-</v>
      </c>
      <c r="AK73" s="345" t="str">
        <f t="shared" si="9"/>
        <v>-</v>
      </c>
      <c r="AL73" s="345" t="str">
        <f t="shared" si="10"/>
        <v>-</v>
      </c>
      <c r="AM73" s="345" t="str">
        <f t="shared" si="11"/>
        <v>-</v>
      </c>
      <c r="AN73" s="345" t="str">
        <f t="shared" si="12"/>
        <v>-</v>
      </c>
      <c r="AO73" s="345" t="str">
        <f t="shared" si="13"/>
        <v>-</v>
      </c>
      <c r="AP73" s="345" t="str">
        <f t="shared" si="14"/>
        <v>-</v>
      </c>
      <c r="AQ73" s="345" t="str">
        <f t="shared" si="15"/>
        <v>-</v>
      </c>
      <c r="AR73" s="345" t="str">
        <f t="shared" si="16"/>
        <v>-</v>
      </c>
      <c r="AS73" s="345" t="str">
        <f t="shared" si="17"/>
        <v>-</v>
      </c>
      <c r="AT73" s="345" t="str">
        <f t="shared" si="18"/>
        <v>-</v>
      </c>
      <c r="AU73" s="345" t="str">
        <f t="shared" si="19"/>
        <v>-</v>
      </c>
      <c r="AV73" s="345" t="str">
        <f t="shared" si="20"/>
        <v>-</v>
      </c>
      <c r="AW73" s="346" t="str">
        <f t="shared" si="21"/>
        <v>-</v>
      </c>
      <c r="AX73" s="346" t="str">
        <f t="shared" si="22"/>
        <v>-</v>
      </c>
      <c r="AY73" s="346" t="str">
        <f t="shared" si="23"/>
        <v>-</v>
      </c>
      <c r="AZ73" s="346" t="str">
        <f t="shared" si="24"/>
        <v>-</v>
      </c>
      <c r="BA73" s="346" t="str">
        <f t="shared" si="25"/>
        <v>-</v>
      </c>
      <c r="BB73" s="345" t="str">
        <f t="shared" si="26"/>
        <v>-</v>
      </c>
      <c r="BC73" s="345" t="str">
        <f t="shared" si="27"/>
        <v>-</v>
      </c>
      <c r="BD73" s="346" t="str">
        <f t="shared" si="28"/>
        <v>-</v>
      </c>
      <c r="BE73" s="346" t="str">
        <f t="shared" si="29"/>
        <v>-</v>
      </c>
      <c r="BF73" s="346" t="str">
        <f t="shared" si="30"/>
        <v>-</v>
      </c>
      <c r="BG73" s="346" t="str">
        <f t="shared" si="31"/>
        <v>-</v>
      </c>
      <c r="BH73" s="345" t="str">
        <f t="shared" si="32"/>
        <v>-</v>
      </c>
      <c r="BI73" s="346" t="str">
        <f t="shared" si="33"/>
        <v>-</v>
      </c>
      <c r="BJ73" s="347" t="str">
        <f t="shared" si="34"/>
        <v>-</v>
      </c>
    </row>
    <row r="74" spans="1:62" ht="17" hidden="1" customHeight="1">
      <c r="A74" s="330" t="str">
        <f t="shared" si="3"/>
        <v>2018_054</v>
      </c>
      <c r="B74" s="330" t="s">
        <v>658</v>
      </c>
      <c r="C74" s="330" t="str">
        <f t="shared" si="4"/>
        <v>---_-</v>
      </c>
      <c r="D74" s="330" t="str">
        <f>IF($M74="-","-",VLOOKUP(C$3,Res_ini!$A$20:$AF163,HLOOKUP($F74,Res_ini!$H$29:$AF$30,2,FALSE())+7))</f>
        <v>-</v>
      </c>
      <c r="E74" s="330">
        <f t="shared" si="5"/>
        <v>14</v>
      </c>
      <c r="F74" s="330" t="str">
        <f t="shared" si="35"/>
        <v>Beco</v>
      </c>
      <c r="G74" s="330" t="str">
        <f>IF($M74="-","-",VLOOKUP(F$3,Res_ini!$A$20:$AF163,HLOOKUP($F74,Res_ini!$H$29:$AF$30,2,FALSE())+7))</f>
        <v>-</v>
      </c>
      <c r="H74" s="348" t="str">
        <f>IF($M74="-","-",VLOOKUP(G$3,Res_ini!$A$20:$AF163,HLOOKUP($F74,Res_ini!$H$29:$AF$30,2,FALSE())+7))</f>
        <v>-</v>
      </c>
      <c r="I74" s="348" t="str">
        <f>IF($M74="-","-",VLOOKUP(H$3,Res_ini!$A$20:$AF163,HLOOKUP($F74,Res_ini!$H$29:$AF$30,2,FALSE())+7))</f>
        <v>-</v>
      </c>
      <c r="J74" s="330" t="str">
        <f>IF($M74="-","-",VLOOKUP(I$3,Res_ini!$A$20:$AF163,HLOOKUP($F74,Res_ini!$H$29:$AF$30,2,FALSE())+7))</f>
        <v>-</v>
      </c>
      <c r="K74" s="330" t="str">
        <f>IF($M74="-","-",VLOOKUP(J$3,Res_ini!$A$20:$AF163,HLOOKUP($F74,Res_ini!$H$29:$AF$30,2,FALSE())+7))</f>
        <v>-</v>
      </c>
      <c r="L74" s="330" t="str">
        <f>IF($M74="-","-",VLOOKUP(K$3,Res_ini!$A$20:$AF163,HLOOKUP($F74,Res_ini!$H$29:$AF$30,2,FALSE())+7))</f>
        <v>-</v>
      </c>
      <c r="M74" s="330" t="str">
        <f>IF(ISERROR(HLOOKUP($F74,Res_ini!$H$29:$AF$30,2,FALSE())),"-",VLOOKUP(L$3,Res_ini!$A$20:$AF163,HLOOKUP($F74,Res_ini!$H$29:$AF$30,2,FALSE())+7))</f>
        <v>-</v>
      </c>
      <c r="N74" s="330" t="str">
        <f>IF($M74="-","-",VLOOKUP(M$3,Res_ini!$A$20:$AF163,HLOOKUP($F74,Res_ini!$H$29:$AF$30,2,FALSE())+7))</f>
        <v>-</v>
      </c>
      <c r="O74" s="349" t="str">
        <f>IF($M74="-","-",VLOOKUP(N$3,Res_ini!$A$20:$AF163,HLOOKUP($F74,Res_ini!$H$29:$AF$30,2,FALSE())+7))</f>
        <v>-</v>
      </c>
      <c r="P74" s="328" t="str">
        <f>IF($M74="-","-",VLOOKUP(O$3,Res_ini!$A$20:$AF163,HLOOKUP($F74,Res_ini!$H$29:$AF$30,2,FALSE())+7))</f>
        <v>-</v>
      </c>
      <c r="Q74" s="328" t="str">
        <f>IF($M74="-","-",VLOOKUP(P$3,Res_ini!$A$20:$AF163,HLOOKUP($F74,Res_ini!$H$29:$AF$30,2,FALSE())+7))</f>
        <v>-</v>
      </c>
      <c r="R74" s="328" t="str">
        <f>IF($M74="-","-",VLOOKUP(Q$3,Res_ini!$A$20:$AF163,HLOOKUP($F74,Res_ini!$H$29:$AF$30,2,FALSE())+7))</f>
        <v>-</v>
      </c>
      <c r="S74" s="328" t="str">
        <f>IF($M74="-","-",VLOOKUP(R$3,Res_ini!$A$20:$AF163,HLOOKUP($F74,Res_ini!$H$29:$AF$30,2,FALSE())+7))</f>
        <v>-</v>
      </c>
      <c r="T74" s="328" t="str">
        <f>IF($M74="-","-",VLOOKUP(S$3,Res_ini!$A$20:$AF163,HLOOKUP($F74,Res_ini!$H$29:$AF$30,2,FALSE())+7))</f>
        <v>-</v>
      </c>
      <c r="U74" s="328" t="str">
        <f>IF($M74="-","-",VLOOKUP(T$3,Res_ini!$A$20:$AF163,HLOOKUP($F74,Res_ini!$H$29:$AF$30,2,FALSE())+7))</f>
        <v>-</v>
      </c>
      <c r="V74" s="328" t="str">
        <f>IF($M74="-","-",VLOOKUP(U$3,Res_ini!$A$20:$AF163,HLOOKUP($F74,Res_ini!$H$29:$AF$30,2,FALSE())+7))</f>
        <v>-</v>
      </c>
      <c r="W74" s="328" t="str">
        <f>IF($M74="-","-",VLOOKUP(V$3,Res_ini!$A$20:$AF163,HLOOKUP($F74,Res_ini!$H$29:$AF$30,2,FALSE())+7))</f>
        <v>-</v>
      </c>
      <c r="X74" s="328" t="str">
        <f>IF($M74="-","-",VLOOKUP(W$3,Res_ini!$A$20:$AF163,HLOOKUP($F74,Res_ini!$H$29:$AF$30,2,FALSE())+7))</f>
        <v>-</v>
      </c>
      <c r="Y74" s="328" t="str">
        <f>IF($M74="-","-",VLOOKUP(X$3,Res_ini!$A$20:$AF163,HLOOKUP($F74,Res_ini!$H$29:$AF$30,2,FALSE())+7))</f>
        <v>-</v>
      </c>
      <c r="Z74" s="328" t="str">
        <f>IF($M74="-","-",VLOOKUP(Y$3,Res_ini!$A$20:$AF163,HLOOKUP($F74,Res_ini!$H$29:$AF$30,2,FALSE())+7))</f>
        <v>-</v>
      </c>
      <c r="AA74" s="329" t="str">
        <f>IF($M74="-","-",VLOOKUP(Z$3,Res_ini!$A$20:$AF163,HLOOKUP($F74,Res_ini!$H$29:$AF$30,2,FALSE())+7))</f>
        <v>-</v>
      </c>
      <c r="AB74" s="330" t="str">
        <f>IF($M74="-","-",VLOOKUP(AA$3,Res_ini!$A$20:$AF163,HLOOKUP($F74,Res_ini!$H$29:$AF$30,2,FALSE())+7))</f>
        <v>-</v>
      </c>
      <c r="AC74" s="350"/>
      <c r="AD74" s="351"/>
      <c r="AE74" s="351"/>
      <c r="AF74" s="351"/>
      <c r="AG74" s="352"/>
      <c r="AH74" s="213" t="str">
        <f t="shared" si="6"/>
        <v>-</v>
      </c>
      <c r="AI74" s="353" t="str">
        <f t="shared" si="7"/>
        <v>-</v>
      </c>
      <c r="AJ74" s="354" t="str">
        <f t="shared" si="8"/>
        <v>-</v>
      </c>
      <c r="AK74" s="354" t="str">
        <f t="shared" si="9"/>
        <v>-</v>
      </c>
      <c r="AL74" s="354" t="str">
        <f t="shared" si="10"/>
        <v>-</v>
      </c>
      <c r="AM74" s="354" t="str">
        <f t="shared" si="11"/>
        <v>-</v>
      </c>
      <c r="AN74" s="354" t="str">
        <f t="shared" si="12"/>
        <v>-</v>
      </c>
      <c r="AO74" s="354" t="str">
        <f t="shared" si="13"/>
        <v>-</v>
      </c>
      <c r="AP74" s="354" t="str">
        <f t="shared" si="14"/>
        <v>-</v>
      </c>
      <c r="AQ74" s="354" t="str">
        <f t="shared" si="15"/>
        <v>-</v>
      </c>
      <c r="AR74" s="354" t="str">
        <f t="shared" si="16"/>
        <v>-</v>
      </c>
      <c r="AS74" s="354" t="str">
        <f t="shared" si="17"/>
        <v>-</v>
      </c>
      <c r="AT74" s="354" t="str">
        <f t="shared" si="18"/>
        <v>-</v>
      </c>
      <c r="AU74" s="354" t="str">
        <f t="shared" si="19"/>
        <v>-</v>
      </c>
      <c r="AV74" s="354" t="str">
        <f t="shared" si="20"/>
        <v>-</v>
      </c>
      <c r="AW74" s="355" t="str">
        <f t="shared" si="21"/>
        <v>-</v>
      </c>
      <c r="AX74" s="355" t="str">
        <f t="shared" si="22"/>
        <v>-</v>
      </c>
      <c r="AY74" s="355" t="str">
        <f t="shared" si="23"/>
        <v>-</v>
      </c>
      <c r="AZ74" s="355" t="str">
        <f t="shared" si="24"/>
        <v>-</v>
      </c>
      <c r="BA74" s="355" t="str">
        <f t="shared" si="25"/>
        <v>-</v>
      </c>
      <c r="BB74" s="354" t="str">
        <f t="shared" si="26"/>
        <v>-</v>
      </c>
      <c r="BC74" s="354" t="str">
        <f t="shared" si="27"/>
        <v>-</v>
      </c>
      <c r="BD74" s="355" t="str">
        <f t="shared" si="28"/>
        <v>-</v>
      </c>
      <c r="BE74" s="355" t="str">
        <f t="shared" si="29"/>
        <v>-</v>
      </c>
      <c r="BF74" s="355" t="str">
        <f t="shared" si="30"/>
        <v>-</v>
      </c>
      <c r="BG74" s="355" t="str">
        <f t="shared" si="31"/>
        <v>-</v>
      </c>
      <c r="BH74" s="354" t="str">
        <f t="shared" si="32"/>
        <v>-</v>
      </c>
      <c r="BI74" s="355" t="str">
        <f t="shared" si="33"/>
        <v>-</v>
      </c>
      <c r="BJ74" s="356" t="str">
        <f t="shared" si="34"/>
        <v>-</v>
      </c>
    </row>
    <row r="75" spans="1:62" ht="17" hidden="1" customHeight="1">
      <c r="A75" s="330" t="str">
        <f t="shared" si="3"/>
        <v>2018_055</v>
      </c>
      <c r="B75" s="330" t="s">
        <v>658</v>
      </c>
      <c r="C75" s="330" t="str">
        <f t="shared" si="4"/>
        <v>---_-</v>
      </c>
      <c r="D75" s="330" t="str">
        <f>IF($M75="-","-",VLOOKUP(C$4,Res_ini!$A$20:$AF164,HLOOKUP($F75,Res_ini!$H$29:$AF$30,2,FALSE())+7))</f>
        <v>-</v>
      </c>
      <c r="E75" s="330">
        <f t="shared" si="5"/>
        <v>14</v>
      </c>
      <c r="F75" s="330" t="str">
        <f t="shared" si="35"/>
        <v>Beco</v>
      </c>
      <c r="G75" s="330" t="str">
        <f>IF($M75="-","-",VLOOKUP(F$4,Res_ini!$A$20:$AF164,HLOOKUP($F75,Res_ini!$H$29:$AF$30,2,FALSE())+7))</f>
        <v>-</v>
      </c>
      <c r="H75" s="348" t="str">
        <f>IF($M75="-","-",VLOOKUP(G$4,Res_ini!$A$20:$AF164,HLOOKUP($F75,Res_ini!$H$29:$AF$30,2,FALSE())+7))</f>
        <v>-</v>
      </c>
      <c r="I75" s="348" t="str">
        <f>IF($M75="-","-",VLOOKUP(H$4,Res_ini!$A$20:$AF164,HLOOKUP($F75,Res_ini!$H$29:$AF$30,2,FALSE())+7))</f>
        <v>-</v>
      </c>
      <c r="J75" s="330" t="str">
        <f>IF($M75="-","-",VLOOKUP(I$4,Res_ini!$A$20:$AF164,HLOOKUP($F75,Res_ini!$H$29:$AF$30,2,FALSE())+7))</f>
        <v>-</v>
      </c>
      <c r="K75" s="330" t="str">
        <f>IF($M75="-","-",VLOOKUP(J$4,Res_ini!$A$20:$AF164,HLOOKUP($F75,Res_ini!$H$29:$AF$30,2,FALSE())+7))</f>
        <v>-</v>
      </c>
      <c r="L75" s="330" t="str">
        <f>IF($M75="-","-",VLOOKUP(K$4,Res_ini!$A$20:$AF164,HLOOKUP($F75,Res_ini!$H$29:$AF$30,2,FALSE())+7))</f>
        <v>-</v>
      </c>
      <c r="M75" s="330" t="str">
        <f>IF(ISERROR(HLOOKUP($F75,Res_ini!$H$29:$AF$30,2,FALSE())),"-",VLOOKUP(L$4,Res_ini!$A$20:$AF164,HLOOKUP($F75,Res_ini!$H$29:$AF$30,2,FALSE())+7))</f>
        <v>-</v>
      </c>
      <c r="N75" s="330" t="str">
        <f>IF($M75="-","-",VLOOKUP(M$4,Res_ini!$A$20:$AF164,HLOOKUP($F75,Res_ini!$H$29:$AF$30,2,FALSE())+7))</f>
        <v>-</v>
      </c>
      <c r="O75" s="349" t="str">
        <f>IF($M75="-","-",VLOOKUP(N$4,Res_ini!$A$20:$AF164,HLOOKUP($F75,Res_ini!$H$29:$AF$30,2,FALSE())+7))</f>
        <v>-</v>
      </c>
      <c r="P75" s="328" t="str">
        <f>IF($M75="-","-",VLOOKUP(O$4,Res_ini!$A$20:$AF164,HLOOKUP($F75,Res_ini!$H$29:$AF$30,2,FALSE())+7))</f>
        <v>-</v>
      </c>
      <c r="Q75" s="328" t="str">
        <f>IF($M75="-","-",VLOOKUP(P$4,Res_ini!$A$20:$AF164,HLOOKUP($F75,Res_ini!$H$29:$AF$30,2,FALSE())+7))</f>
        <v>-</v>
      </c>
      <c r="R75" s="328" t="str">
        <f>IF($M75="-","-",VLOOKUP(Q$4,Res_ini!$A$20:$AF164,HLOOKUP($F75,Res_ini!$H$29:$AF$30,2,FALSE())+7))</f>
        <v>-</v>
      </c>
      <c r="S75" s="328" t="str">
        <f>IF($M75="-","-",VLOOKUP(R$4,Res_ini!$A$20:$AF164,HLOOKUP($F75,Res_ini!$H$29:$AF$30,2,FALSE())+7))</f>
        <v>-</v>
      </c>
      <c r="T75" s="328" t="str">
        <f>IF($M75="-","-",VLOOKUP(S$4,Res_ini!$A$20:$AF164,HLOOKUP($F75,Res_ini!$H$29:$AF$30,2,FALSE())+7))</f>
        <v>-</v>
      </c>
      <c r="U75" s="328" t="str">
        <f>IF($M75="-","-",VLOOKUP(T$4,Res_ini!$A$20:$AF164,HLOOKUP($F75,Res_ini!$H$29:$AF$30,2,FALSE())+7))</f>
        <v>-</v>
      </c>
      <c r="V75" s="328" t="str">
        <f>IF($M75="-","-",VLOOKUP(U$4,Res_ini!$A$20:$AF164,HLOOKUP($F75,Res_ini!$H$29:$AF$30,2,FALSE())+7))</f>
        <v>-</v>
      </c>
      <c r="W75" s="328" t="str">
        <f>IF($M75="-","-",VLOOKUP(V$4,Res_ini!$A$20:$AF164,HLOOKUP($F75,Res_ini!$H$29:$AF$30,2,FALSE())+7))</f>
        <v>-</v>
      </c>
      <c r="X75" s="328" t="str">
        <f>IF($M75="-","-",VLOOKUP(W$4,Res_ini!$A$20:$AF164,HLOOKUP($F75,Res_ini!$H$29:$AF$30,2,FALSE())+7))</f>
        <v>-</v>
      </c>
      <c r="Y75" s="328" t="str">
        <f>IF($M75="-","-",VLOOKUP(X$4,Res_ini!$A$20:$AF164,HLOOKUP($F75,Res_ini!$H$29:$AF$30,2,FALSE())+7))</f>
        <v>-</v>
      </c>
      <c r="Z75" s="328" t="str">
        <f>IF($M75="-","-",VLOOKUP(Y$4,Res_ini!$A$20:$AF164,HLOOKUP($F75,Res_ini!$H$29:$AF$30,2,FALSE())+7))</f>
        <v>-</v>
      </c>
      <c r="AA75" s="329" t="str">
        <f>IF($M75="-","-",VLOOKUP(Z$4,Res_ini!$A$20:$AF164,HLOOKUP($F75,Res_ini!$H$29:$AF$30,2,FALSE())+7))</f>
        <v>-</v>
      </c>
      <c r="AB75" s="330" t="str">
        <f>IF($M75="-","-",VLOOKUP(AA$4,Res_ini!$A$20:$AF164,HLOOKUP($F75,Res_ini!$H$29:$AF$30,2,FALSE())+7))</f>
        <v>-</v>
      </c>
      <c r="AC75" s="350"/>
      <c r="AD75" s="351"/>
      <c r="AE75" s="351"/>
      <c r="AF75" s="351"/>
      <c r="AG75" s="352"/>
      <c r="AH75" s="213" t="str">
        <f t="shared" si="6"/>
        <v>-</v>
      </c>
      <c r="AI75" s="353" t="str">
        <f t="shared" si="7"/>
        <v>-</v>
      </c>
      <c r="AJ75" s="354" t="str">
        <f t="shared" si="8"/>
        <v>-</v>
      </c>
      <c r="AK75" s="354" t="str">
        <f t="shared" si="9"/>
        <v>-</v>
      </c>
      <c r="AL75" s="354" t="str">
        <f t="shared" si="10"/>
        <v>-</v>
      </c>
      <c r="AM75" s="354" t="str">
        <f t="shared" si="11"/>
        <v>-</v>
      </c>
      <c r="AN75" s="354" t="str">
        <f t="shared" si="12"/>
        <v>-</v>
      </c>
      <c r="AO75" s="354" t="str">
        <f t="shared" si="13"/>
        <v>-</v>
      </c>
      <c r="AP75" s="354" t="str">
        <f t="shared" si="14"/>
        <v>-</v>
      </c>
      <c r="AQ75" s="354" t="str">
        <f t="shared" si="15"/>
        <v>-</v>
      </c>
      <c r="AR75" s="354" t="str">
        <f t="shared" si="16"/>
        <v>-</v>
      </c>
      <c r="AS75" s="354" t="str">
        <f t="shared" si="17"/>
        <v>-</v>
      </c>
      <c r="AT75" s="354" t="str">
        <f t="shared" si="18"/>
        <v>-</v>
      </c>
      <c r="AU75" s="354" t="str">
        <f t="shared" si="19"/>
        <v>-</v>
      </c>
      <c r="AV75" s="354" t="str">
        <f t="shared" si="20"/>
        <v>-</v>
      </c>
      <c r="AW75" s="355" t="str">
        <f t="shared" si="21"/>
        <v>-</v>
      </c>
      <c r="AX75" s="355" t="str">
        <f t="shared" si="22"/>
        <v>-</v>
      </c>
      <c r="AY75" s="355" t="str">
        <f t="shared" si="23"/>
        <v>-</v>
      </c>
      <c r="AZ75" s="355" t="str">
        <f t="shared" si="24"/>
        <v>-</v>
      </c>
      <c r="BA75" s="355" t="str">
        <f t="shared" si="25"/>
        <v>-</v>
      </c>
      <c r="BB75" s="354" t="str">
        <f t="shared" si="26"/>
        <v>-</v>
      </c>
      <c r="BC75" s="354" t="str">
        <f t="shared" si="27"/>
        <v>-</v>
      </c>
      <c r="BD75" s="355" t="str">
        <f t="shared" si="28"/>
        <v>-</v>
      </c>
      <c r="BE75" s="355" t="str">
        <f t="shared" si="29"/>
        <v>-</v>
      </c>
      <c r="BF75" s="355" t="str">
        <f t="shared" si="30"/>
        <v>-</v>
      </c>
      <c r="BG75" s="355" t="str">
        <f t="shared" si="31"/>
        <v>-</v>
      </c>
      <c r="BH75" s="354" t="str">
        <f t="shared" si="32"/>
        <v>-</v>
      </c>
      <c r="BI75" s="355" t="str">
        <f t="shared" si="33"/>
        <v>-</v>
      </c>
      <c r="BJ75" s="356" t="str">
        <f t="shared" si="34"/>
        <v>-</v>
      </c>
    </row>
    <row r="76" spans="1:62" ht="17" hidden="1" customHeight="1">
      <c r="A76" s="333" t="str">
        <f t="shared" si="3"/>
        <v>2018_056</v>
      </c>
      <c r="B76" s="333" t="s">
        <v>658</v>
      </c>
      <c r="C76" s="333" t="str">
        <f t="shared" si="4"/>
        <v>---_-</v>
      </c>
      <c r="D76" s="333" t="str">
        <f>IF($M76="-","-",VLOOKUP(C$5,Res_ini!$A$20:$AF165,HLOOKUP($F76,Res_ini!$H$29:$AF$30,2,FALSE())+7))</f>
        <v>-</v>
      </c>
      <c r="E76" s="333">
        <f t="shared" si="5"/>
        <v>14</v>
      </c>
      <c r="F76" s="333" t="str">
        <f t="shared" si="35"/>
        <v>Beco</v>
      </c>
      <c r="G76" s="333" t="str">
        <f>IF($M76="-","-",VLOOKUP(F$5,Res_ini!$A$20:$AF165,HLOOKUP($F76,Res_ini!$H$29:$AF$30,2,FALSE())+7))</f>
        <v>-</v>
      </c>
      <c r="H76" s="357" t="str">
        <f>IF($M76="-","-",VLOOKUP(G$5,Res_ini!$A$20:$AF165,HLOOKUP($F76,Res_ini!$H$29:$AF$30,2,FALSE())+7))</f>
        <v>-</v>
      </c>
      <c r="I76" s="357" t="str">
        <f>IF($M76="-","-",VLOOKUP(H$5,Res_ini!$A$20:$AF165,HLOOKUP($F76,Res_ini!$H$29:$AF$30,2,FALSE())+7))</f>
        <v>-</v>
      </c>
      <c r="J76" s="333" t="str">
        <f>IF($M76="-","-",VLOOKUP(I$5,Res_ini!$A$20:$AF165,HLOOKUP($F76,Res_ini!$H$29:$AF$30,2,FALSE())+7))</f>
        <v>-</v>
      </c>
      <c r="K76" s="333" t="str">
        <f>IF($M76="-","-",VLOOKUP(J$5,Res_ini!$A$20:$AF165,HLOOKUP($F76,Res_ini!$H$29:$AF$30,2,FALSE())+7))</f>
        <v>-</v>
      </c>
      <c r="L76" s="333" t="str">
        <f>IF($M76="-","-",VLOOKUP(K$5,Res_ini!$A$20:$AF165,HLOOKUP($F76,Res_ini!$H$29:$AF$30,2,FALSE())+7))</f>
        <v>-</v>
      </c>
      <c r="M76" s="333" t="str">
        <f>IF(ISERROR(HLOOKUP($F76,Res_ini!$H$29:$AF$30,2,FALSE())),"-",VLOOKUP(L$5,Res_ini!$A$20:$AF165,HLOOKUP($F76,Res_ini!$H$29:$AF$30,2,FALSE())+7))</f>
        <v>-</v>
      </c>
      <c r="N76" s="333" t="str">
        <f>IF($M76="-","-",VLOOKUP(M$5,Res_ini!$A$20:$AF165,HLOOKUP($F76,Res_ini!$H$29:$AF$30,2,FALSE())+7))</f>
        <v>-</v>
      </c>
      <c r="O76" s="358" t="str">
        <f>IF($M76="-","-",VLOOKUP(N$5,Res_ini!$A$20:$AF165,HLOOKUP($F76,Res_ini!$H$29:$AF$30,2,FALSE())+7))</f>
        <v>-</v>
      </c>
      <c r="P76" s="331" t="str">
        <f>IF($M76="-","-",VLOOKUP(O$5,Res_ini!$A$20:$AF165,HLOOKUP($F76,Res_ini!$H$29:$AF$30,2,FALSE())+7))</f>
        <v>-</v>
      </c>
      <c r="Q76" s="331" t="str">
        <f>IF($M76="-","-",VLOOKUP(P$5,Res_ini!$A$20:$AF165,HLOOKUP($F76,Res_ini!$H$29:$AF$30,2,FALSE())+7))</f>
        <v>-</v>
      </c>
      <c r="R76" s="331" t="str">
        <f>IF($M76="-","-",VLOOKUP(Q$5,Res_ini!$A$20:$AF165,HLOOKUP($F76,Res_ini!$H$29:$AF$30,2,FALSE())+7))</f>
        <v>-</v>
      </c>
      <c r="S76" s="331" t="str">
        <f>IF($M76="-","-",VLOOKUP(R$5,Res_ini!$A$20:$AF165,HLOOKUP($F76,Res_ini!$H$29:$AF$30,2,FALSE())+7))</f>
        <v>-</v>
      </c>
      <c r="T76" s="331" t="str">
        <f>IF($M76="-","-",VLOOKUP(S$5,Res_ini!$A$20:$AF165,HLOOKUP($F76,Res_ini!$H$29:$AF$30,2,FALSE())+7))</f>
        <v>-</v>
      </c>
      <c r="U76" s="331" t="str">
        <f>IF($M76="-","-",VLOOKUP(T$5,Res_ini!$A$20:$AF165,HLOOKUP($F76,Res_ini!$H$29:$AF$30,2,FALSE())+7))</f>
        <v>-</v>
      </c>
      <c r="V76" s="331" t="str">
        <f>IF($M76="-","-",VLOOKUP(U$5,Res_ini!$A$20:$AF165,HLOOKUP($F76,Res_ini!$H$29:$AF$30,2,FALSE())+7))</f>
        <v>-</v>
      </c>
      <c r="W76" s="331" t="str">
        <f>IF($M76="-","-",VLOOKUP(V$5,Res_ini!$A$20:$AF165,HLOOKUP($F76,Res_ini!$H$29:$AF$30,2,FALSE())+7))</f>
        <v>-</v>
      </c>
      <c r="X76" s="331" t="str">
        <f>IF($M76="-","-",VLOOKUP(W$5,Res_ini!$A$20:$AF165,HLOOKUP($F76,Res_ini!$H$29:$AF$30,2,FALSE())+7))</f>
        <v>-</v>
      </c>
      <c r="Y76" s="331" t="str">
        <f>IF($M76="-","-",VLOOKUP(X$5,Res_ini!$A$20:$AF165,HLOOKUP($F76,Res_ini!$H$29:$AF$30,2,FALSE())+7))</f>
        <v>-</v>
      </c>
      <c r="Z76" s="331" t="str">
        <f>IF($M76="-","-",VLOOKUP(Y$5,Res_ini!$A$20:$AF165,HLOOKUP($F76,Res_ini!$H$29:$AF$30,2,FALSE())+7))</f>
        <v>-</v>
      </c>
      <c r="AA76" s="332" t="str">
        <f>IF($M76="-","-",VLOOKUP(Z$5,Res_ini!$A$20:$AF165,HLOOKUP($F76,Res_ini!$H$29:$AF$30,2,FALSE())+7))</f>
        <v>-</v>
      </c>
      <c r="AB76" s="333" t="str">
        <f>IF($M76="-","-",VLOOKUP(AA$5,Res_ini!$A$20:$AF165,HLOOKUP($F76,Res_ini!$H$29:$AF$30,2,FALSE())+7))</f>
        <v>-</v>
      </c>
      <c r="AC76" s="359"/>
      <c r="AD76" s="360"/>
      <c r="AE76" s="360"/>
      <c r="AF76" s="360"/>
      <c r="AG76" s="361"/>
      <c r="AH76" s="362" t="str">
        <f t="shared" si="6"/>
        <v>-</v>
      </c>
      <c r="AI76" s="363" t="str">
        <f t="shared" si="7"/>
        <v>-</v>
      </c>
      <c r="AJ76" s="364" t="str">
        <f t="shared" si="8"/>
        <v>-</v>
      </c>
      <c r="AK76" s="364" t="str">
        <f t="shared" si="9"/>
        <v>-</v>
      </c>
      <c r="AL76" s="364" t="str">
        <f t="shared" si="10"/>
        <v>-</v>
      </c>
      <c r="AM76" s="364" t="str">
        <f t="shared" si="11"/>
        <v>-</v>
      </c>
      <c r="AN76" s="364" t="str">
        <f t="shared" si="12"/>
        <v>-</v>
      </c>
      <c r="AO76" s="364" t="str">
        <f t="shared" si="13"/>
        <v>-</v>
      </c>
      <c r="AP76" s="364" t="str">
        <f t="shared" si="14"/>
        <v>-</v>
      </c>
      <c r="AQ76" s="364" t="str">
        <f t="shared" si="15"/>
        <v>-</v>
      </c>
      <c r="AR76" s="364" t="str">
        <f t="shared" si="16"/>
        <v>-</v>
      </c>
      <c r="AS76" s="364" t="str">
        <f t="shared" si="17"/>
        <v>-</v>
      </c>
      <c r="AT76" s="364" t="str">
        <f t="shared" si="18"/>
        <v>-</v>
      </c>
      <c r="AU76" s="364" t="str">
        <f t="shared" si="19"/>
        <v>-</v>
      </c>
      <c r="AV76" s="364" t="str">
        <f t="shared" si="20"/>
        <v>-</v>
      </c>
      <c r="AW76" s="365" t="str">
        <f t="shared" si="21"/>
        <v>-</v>
      </c>
      <c r="AX76" s="365" t="str">
        <f t="shared" si="22"/>
        <v>-</v>
      </c>
      <c r="AY76" s="365" t="str">
        <f t="shared" si="23"/>
        <v>-</v>
      </c>
      <c r="AZ76" s="365" t="str">
        <f t="shared" si="24"/>
        <v>-</v>
      </c>
      <c r="BA76" s="365" t="str">
        <f t="shared" si="25"/>
        <v>-</v>
      </c>
      <c r="BB76" s="364" t="str">
        <f t="shared" si="26"/>
        <v>-</v>
      </c>
      <c r="BC76" s="364" t="str">
        <f t="shared" si="27"/>
        <v>-</v>
      </c>
      <c r="BD76" s="365" t="str">
        <f t="shared" si="28"/>
        <v>-</v>
      </c>
      <c r="BE76" s="365" t="str">
        <f t="shared" si="29"/>
        <v>-</v>
      </c>
      <c r="BF76" s="365" t="str">
        <f t="shared" si="30"/>
        <v>-</v>
      </c>
      <c r="BG76" s="365" t="str">
        <f t="shared" si="31"/>
        <v>-</v>
      </c>
      <c r="BH76" s="364" t="str">
        <f t="shared" si="32"/>
        <v>-</v>
      </c>
      <c r="BI76" s="365" t="str">
        <f t="shared" si="33"/>
        <v>-</v>
      </c>
      <c r="BJ76" s="366" t="str">
        <f t="shared" si="34"/>
        <v>-</v>
      </c>
    </row>
    <row r="77" spans="1:62" ht="17" hidden="1" customHeight="1">
      <c r="A77" s="327" t="str">
        <f t="shared" si="3"/>
        <v>2018_057</v>
      </c>
      <c r="B77" s="327" t="s">
        <v>658</v>
      </c>
      <c r="C77" s="327" t="str">
        <f t="shared" si="4"/>
        <v>---_-</v>
      </c>
      <c r="D77" s="327" t="str">
        <f>IF($M77="-","-",VLOOKUP(C$2,Res_ini!$A$20:$AF166,HLOOKUP($F77,Res_ini!$H$29:$AF$30,2,FALSE())+7))</f>
        <v>-</v>
      </c>
      <c r="E77" s="327">
        <f t="shared" si="5"/>
        <v>15</v>
      </c>
      <c r="F77" s="327" t="str">
        <f t="shared" si="35"/>
        <v>Pinjen</v>
      </c>
      <c r="G77" s="327" t="str">
        <f>IF($M77="-","-",VLOOKUP(F$2,Res_ini!$A$20:$AF166,HLOOKUP($F77,Res_ini!$H$29:$AF$30,2,FALSE())+7))</f>
        <v>-</v>
      </c>
      <c r="H77" s="338" t="str">
        <f>IF($M77="-","-",VLOOKUP(G$2,Res_ini!$A$20:$AF166,HLOOKUP($F77,Res_ini!$H$29:$AF$30,2,FALSE())+7))</f>
        <v>-</v>
      </c>
      <c r="I77" s="338" t="str">
        <f>IF($M77="-","-",VLOOKUP(H$2,Res_ini!$A$20:$AF166,HLOOKUP($F77,Res_ini!$H$29:$AF$30,2,FALSE())+7))</f>
        <v>-</v>
      </c>
      <c r="J77" s="327" t="str">
        <f>IF($M77="-","-",VLOOKUP(I$2,Res_ini!$A$20:$AF166,HLOOKUP($F77,Res_ini!$H$29:$AF$30,2,FALSE())+7))</f>
        <v>-</v>
      </c>
      <c r="K77" s="327" t="str">
        <f>IF($M77="-","-",VLOOKUP(J$2,Res_ini!$A$20:$AF166,HLOOKUP($F77,Res_ini!$H$29:$AF$30,2,FALSE())+7))</f>
        <v>-</v>
      </c>
      <c r="L77" s="327" t="str">
        <f>IF($M77="-","-",VLOOKUP(K$2,Res_ini!$A$20:$AF166,HLOOKUP($F77,Res_ini!$H$29:$AF$30,2,FALSE())+7))</f>
        <v>-</v>
      </c>
      <c r="M77" s="327" t="str">
        <f>IF(ISERROR(HLOOKUP($F77,Res_ini!$H$29:$AF$30,2,FALSE())),"-",VLOOKUP(L$2,Res_ini!$A$20:$AF166,HLOOKUP($F77,Res_ini!$H$29:$AF$30,2,FALSE())+7))</f>
        <v>-</v>
      </c>
      <c r="N77" s="327" t="str">
        <f>IF($M77="-","-",VLOOKUP(M$2,Res_ini!$A$20:$AF166,HLOOKUP($F77,Res_ini!$H$29:$AF$30,2,FALSE())+7))</f>
        <v>-</v>
      </c>
      <c r="O77" s="339" t="str">
        <f>IF($M77="-","-",VLOOKUP(N$2,Res_ini!$A$20:$AF166,HLOOKUP($F77,Res_ini!$H$29:$AF$30,2,FALSE())+7))</f>
        <v>-</v>
      </c>
      <c r="P77" s="325" t="str">
        <f>IF($M77="-","-",VLOOKUP(O$2,Res_ini!$A$20:$AF166,HLOOKUP($F77,Res_ini!$H$29:$AF$30,2,FALSE())+7))</f>
        <v>-</v>
      </c>
      <c r="Q77" s="325" t="str">
        <f>IF($M77="-","-",VLOOKUP(P$2,Res_ini!$A$20:$AF166,HLOOKUP($F77,Res_ini!$H$29:$AF$30,2,FALSE())+7))</f>
        <v>-</v>
      </c>
      <c r="R77" s="325" t="str">
        <f>IF($M77="-","-",VLOOKUP(Q$2,Res_ini!$A$20:$AF166,HLOOKUP($F77,Res_ini!$H$29:$AF$30,2,FALSE())+7))</f>
        <v>-</v>
      </c>
      <c r="S77" s="325" t="str">
        <f>IF($M77="-","-",VLOOKUP(R$2,Res_ini!$A$20:$AF166,HLOOKUP($F77,Res_ini!$H$29:$AF$30,2,FALSE())+7))</f>
        <v>-</v>
      </c>
      <c r="T77" s="325" t="str">
        <f>IF($M77="-","-",VLOOKUP(S$2,Res_ini!$A$20:$AF166,HLOOKUP($F77,Res_ini!$H$29:$AF$30,2,FALSE())+7))</f>
        <v>-</v>
      </c>
      <c r="U77" s="325" t="str">
        <f>IF($M77="-","-",VLOOKUP(T$2,Res_ini!$A$20:$AF166,HLOOKUP($F77,Res_ini!$H$29:$AF$30,2,FALSE())+7))</f>
        <v>-</v>
      </c>
      <c r="V77" s="325" t="str">
        <f>IF($M77="-","-",VLOOKUP(U$2,Res_ini!$A$20:$AF166,HLOOKUP($F77,Res_ini!$H$29:$AF$30,2,FALSE())+7))</f>
        <v>-</v>
      </c>
      <c r="W77" s="325" t="str">
        <f>IF($M77="-","-",VLOOKUP(V$2,Res_ini!$A$20:$AF166,HLOOKUP($F77,Res_ini!$H$29:$AF$30,2,FALSE())+7))</f>
        <v>-</v>
      </c>
      <c r="X77" s="325" t="str">
        <f>IF($M77="-","-",VLOOKUP(W$2,Res_ini!$A$20:$AF166,HLOOKUP($F77,Res_ini!$H$29:$AF$30,2,FALSE())+7))</f>
        <v>-</v>
      </c>
      <c r="Y77" s="325" t="str">
        <f>IF($M77="-","-",VLOOKUP(X$2,Res_ini!$A$20:$AF166,HLOOKUP($F77,Res_ini!$H$29:$AF$30,2,FALSE())+7))</f>
        <v>-</v>
      </c>
      <c r="Z77" s="325" t="str">
        <f>IF($M77="-","-",VLOOKUP(Y$2,Res_ini!$A$20:$AF166,HLOOKUP($F77,Res_ini!$H$29:$AF$30,2,FALSE())+7))</f>
        <v>-</v>
      </c>
      <c r="AA77" s="326" t="str">
        <f>IF($M77="-","-",VLOOKUP(Z$2,Res_ini!$A$20:$AF166,HLOOKUP($F77,Res_ini!$H$29:$AF$30,2,FALSE())+7))</f>
        <v>-</v>
      </c>
      <c r="AB77" s="327" t="str">
        <f>IF($M77="-","-",VLOOKUP(AA$2,Res_ini!$A$20:$AF166,HLOOKUP($F77,Res_ini!$H$29:$AF$30,2,FALSE())+7))</f>
        <v>-</v>
      </c>
      <c r="AC77" s="340"/>
      <c r="AD77" s="341"/>
      <c r="AE77" s="341"/>
      <c r="AF77" s="341"/>
      <c r="AG77" s="342"/>
      <c r="AH77" s="343" t="str">
        <f t="shared" si="6"/>
        <v>-</v>
      </c>
      <c r="AI77" s="344" t="str">
        <f t="shared" si="7"/>
        <v>-</v>
      </c>
      <c r="AJ77" s="345" t="str">
        <f t="shared" si="8"/>
        <v>-</v>
      </c>
      <c r="AK77" s="345" t="str">
        <f t="shared" si="9"/>
        <v>-</v>
      </c>
      <c r="AL77" s="345" t="str">
        <f t="shared" si="10"/>
        <v>-</v>
      </c>
      <c r="AM77" s="345" t="str">
        <f t="shared" si="11"/>
        <v>-</v>
      </c>
      <c r="AN77" s="345" t="str">
        <f t="shared" si="12"/>
        <v>-</v>
      </c>
      <c r="AO77" s="345" t="str">
        <f t="shared" si="13"/>
        <v>-</v>
      </c>
      <c r="AP77" s="345" t="str">
        <f t="shared" si="14"/>
        <v>-</v>
      </c>
      <c r="AQ77" s="345" t="str">
        <f t="shared" si="15"/>
        <v>-</v>
      </c>
      <c r="AR77" s="345" t="str">
        <f t="shared" si="16"/>
        <v>-</v>
      </c>
      <c r="AS77" s="345" t="str">
        <f t="shared" si="17"/>
        <v>-</v>
      </c>
      <c r="AT77" s="345" t="str">
        <f t="shared" si="18"/>
        <v>-</v>
      </c>
      <c r="AU77" s="345" t="str">
        <f t="shared" si="19"/>
        <v>-</v>
      </c>
      <c r="AV77" s="345" t="str">
        <f t="shared" si="20"/>
        <v>-</v>
      </c>
      <c r="AW77" s="346" t="str">
        <f t="shared" si="21"/>
        <v>-</v>
      </c>
      <c r="AX77" s="346" t="str">
        <f t="shared" si="22"/>
        <v>-</v>
      </c>
      <c r="AY77" s="346" t="str">
        <f t="shared" si="23"/>
        <v>-</v>
      </c>
      <c r="AZ77" s="346" t="str">
        <f t="shared" si="24"/>
        <v>-</v>
      </c>
      <c r="BA77" s="346" t="str">
        <f t="shared" si="25"/>
        <v>-</v>
      </c>
      <c r="BB77" s="345" t="str">
        <f t="shared" si="26"/>
        <v>-</v>
      </c>
      <c r="BC77" s="345" t="str">
        <f t="shared" si="27"/>
        <v>-</v>
      </c>
      <c r="BD77" s="346" t="str">
        <f t="shared" si="28"/>
        <v>-</v>
      </c>
      <c r="BE77" s="346" t="str">
        <f t="shared" si="29"/>
        <v>-</v>
      </c>
      <c r="BF77" s="346" t="str">
        <f t="shared" si="30"/>
        <v>-</v>
      </c>
      <c r="BG77" s="346" t="str">
        <f t="shared" si="31"/>
        <v>-</v>
      </c>
      <c r="BH77" s="345" t="str">
        <f t="shared" si="32"/>
        <v>-</v>
      </c>
      <c r="BI77" s="346" t="str">
        <f t="shared" si="33"/>
        <v>-</v>
      </c>
      <c r="BJ77" s="347" t="str">
        <f t="shared" si="34"/>
        <v>-</v>
      </c>
    </row>
    <row r="78" spans="1:62" ht="17" hidden="1" customHeight="1">
      <c r="A78" s="330" t="str">
        <f t="shared" si="3"/>
        <v>2018_058</v>
      </c>
      <c r="B78" s="330" t="s">
        <v>658</v>
      </c>
      <c r="C78" s="330" t="str">
        <f t="shared" si="4"/>
        <v>---_-</v>
      </c>
      <c r="D78" s="330" t="str">
        <f>IF($M78="-","-",VLOOKUP(C$3,Res_ini!$A$20:$AF167,HLOOKUP($F78,Res_ini!$H$29:$AF$30,2,FALSE())+7))</f>
        <v>-</v>
      </c>
      <c r="E78" s="330">
        <f t="shared" si="5"/>
        <v>15</v>
      </c>
      <c r="F78" s="330" t="str">
        <f t="shared" si="35"/>
        <v>Pinjen</v>
      </c>
      <c r="G78" s="330" t="str">
        <f>IF($M78="-","-",VLOOKUP(F$3,Res_ini!$A$20:$AF167,HLOOKUP($F78,Res_ini!$H$29:$AF$30,2,FALSE())+7))</f>
        <v>-</v>
      </c>
      <c r="H78" s="348" t="str">
        <f>IF($M78="-","-",VLOOKUP(G$3,Res_ini!$A$20:$AF167,HLOOKUP($F78,Res_ini!$H$29:$AF$30,2,FALSE())+7))</f>
        <v>-</v>
      </c>
      <c r="I78" s="348" t="str">
        <f>IF($M78="-","-",VLOOKUP(H$3,Res_ini!$A$20:$AF167,HLOOKUP($F78,Res_ini!$H$29:$AF$30,2,FALSE())+7))</f>
        <v>-</v>
      </c>
      <c r="J78" s="330" t="str">
        <f>IF($M78="-","-",VLOOKUP(I$3,Res_ini!$A$20:$AF167,HLOOKUP($F78,Res_ini!$H$29:$AF$30,2,FALSE())+7))</f>
        <v>-</v>
      </c>
      <c r="K78" s="330" t="str">
        <f>IF($M78="-","-",VLOOKUP(J$3,Res_ini!$A$20:$AF167,HLOOKUP($F78,Res_ini!$H$29:$AF$30,2,FALSE())+7))</f>
        <v>-</v>
      </c>
      <c r="L78" s="330" t="str">
        <f>IF($M78="-","-",VLOOKUP(K$3,Res_ini!$A$20:$AF167,HLOOKUP($F78,Res_ini!$H$29:$AF$30,2,FALSE())+7))</f>
        <v>-</v>
      </c>
      <c r="M78" s="330" t="str">
        <f>IF(ISERROR(HLOOKUP($F78,Res_ini!$H$29:$AF$30,2,FALSE())),"-",VLOOKUP(L$3,Res_ini!$A$20:$AF167,HLOOKUP($F78,Res_ini!$H$29:$AF$30,2,FALSE())+7))</f>
        <v>-</v>
      </c>
      <c r="N78" s="330" t="str">
        <f>IF($M78="-","-",VLOOKUP(M$3,Res_ini!$A$20:$AF167,HLOOKUP($F78,Res_ini!$H$29:$AF$30,2,FALSE())+7))</f>
        <v>-</v>
      </c>
      <c r="O78" s="349" t="str">
        <f>IF($M78="-","-",VLOOKUP(N$3,Res_ini!$A$20:$AF167,HLOOKUP($F78,Res_ini!$H$29:$AF$30,2,FALSE())+7))</f>
        <v>-</v>
      </c>
      <c r="P78" s="328" t="str">
        <f>IF($M78="-","-",VLOOKUP(O$3,Res_ini!$A$20:$AF167,HLOOKUP($F78,Res_ini!$H$29:$AF$30,2,FALSE())+7))</f>
        <v>-</v>
      </c>
      <c r="Q78" s="328" t="str">
        <f>IF($M78="-","-",VLOOKUP(P$3,Res_ini!$A$20:$AF167,HLOOKUP($F78,Res_ini!$H$29:$AF$30,2,FALSE())+7))</f>
        <v>-</v>
      </c>
      <c r="R78" s="328" t="str">
        <f>IF($M78="-","-",VLOOKUP(Q$3,Res_ini!$A$20:$AF167,HLOOKUP($F78,Res_ini!$H$29:$AF$30,2,FALSE())+7))</f>
        <v>-</v>
      </c>
      <c r="S78" s="328" t="str">
        <f>IF($M78="-","-",VLOOKUP(R$3,Res_ini!$A$20:$AF167,HLOOKUP($F78,Res_ini!$H$29:$AF$30,2,FALSE())+7))</f>
        <v>-</v>
      </c>
      <c r="T78" s="328" t="str">
        <f>IF($M78="-","-",VLOOKUP(S$3,Res_ini!$A$20:$AF167,HLOOKUP($F78,Res_ini!$H$29:$AF$30,2,FALSE())+7))</f>
        <v>-</v>
      </c>
      <c r="U78" s="328" t="str">
        <f>IF($M78="-","-",VLOOKUP(T$3,Res_ini!$A$20:$AF167,HLOOKUP($F78,Res_ini!$H$29:$AF$30,2,FALSE())+7))</f>
        <v>-</v>
      </c>
      <c r="V78" s="328" t="str">
        <f>IF($M78="-","-",VLOOKUP(U$3,Res_ini!$A$20:$AF167,HLOOKUP($F78,Res_ini!$H$29:$AF$30,2,FALSE())+7))</f>
        <v>-</v>
      </c>
      <c r="W78" s="328" t="str">
        <f>IF($M78="-","-",VLOOKUP(V$3,Res_ini!$A$20:$AF167,HLOOKUP($F78,Res_ini!$H$29:$AF$30,2,FALSE())+7))</f>
        <v>-</v>
      </c>
      <c r="X78" s="328" t="str">
        <f>IF($M78="-","-",VLOOKUP(W$3,Res_ini!$A$20:$AF167,HLOOKUP($F78,Res_ini!$H$29:$AF$30,2,FALSE())+7))</f>
        <v>-</v>
      </c>
      <c r="Y78" s="328" t="str">
        <f>IF($M78="-","-",VLOOKUP(X$3,Res_ini!$A$20:$AF167,HLOOKUP($F78,Res_ini!$H$29:$AF$30,2,FALSE())+7))</f>
        <v>-</v>
      </c>
      <c r="Z78" s="328" t="str">
        <f>IF($M78="-","-",VLOOKUP(Y$3,Res_ini!$A$20:$AF167,HLOOKUP($F78,Res_ini!$H$29:$AF$30,2,FALSE())+7))</f>
        <v>-</v>
      </c>
      <c r="AA78" s="329" t="str">
        <f>IF($M78="-","-",VLOOKUP(Z$3,Res_ini!$A$20:$AF167,HLOOKUP($F78,Res_ini!$H$29:$AF$30,2,FALSE())+7))</f>
        <v>-</v>
      </c>
      <c r="AB78" s="330" t="str">
        <f>IF($M78="-","-",VLOOKUP(AA$3,Res_ini!$A$20:$AF167,HLOOKUP($F78,Res_ini!$H$29:$AF$30,2,FALSE())+7))</f>
        <v>-</v>
      </c>
      <c r="AC78" s="350"/>
      <c r="AD78" s="351"/>
      <c r="AE78" s="351"/>
      <c r="AF78" s="351"/>
      <c r="AG78" s="352"/>
      <c r="AH78" s="213" t="str">
        <f t="shared" si="6"/>
        <v>-</v>
      </c>
      <c r="AI78" s="353" t="str">
        <f t="shared" si="7"/>
        <v>-</v>
      </c>
      <c r="AJ78" s="354" t="str">
        <f t="shared" si="8"/>
        <v>-</v>
      </c>
      <c r="AK78" s="354" t="str">
        <f t="shared" si="9"/>
        <v>-</v>
      </c>
      <c r="AL78" s="354" t="str">
        <f t="shared" si="10"/>
        <v>-</v>
      </c>
      <c r="AM78" s="354" t="str">
        <f t="shared" si="11"/>
        <v>-</v>
      </c>
      <c r="AN78" s="354" t="str">
        <f t="shared" si="12"/>
        <v>-</v>
      </c>
      <c r="AO78" s="354" t="str">
        <f t="shared" si="13"/>
        <v>-</v>
      </c>
      <c r="AP78" s="354" t="str">
        <f t="shared" si="14"/>
        <v>-</v>
      </c>
      <c r="AQ78" s="354" t="str">
        <f t="shared" si="15"/>
        <v>-</v>
      </c>
      <c r="AR78" s="354" t="str">
        <f t="shared" si="16"/>
        <v>-</v>
      </c>
      <c r="AS78" s="354" t="str">
        <f t="shared" si="17"/>
        <v>-</v>
      </c>
      <c r="AT78" s="354" t="str">
        <f t="shared" si="18"/>
        <v>-</v>
      </c>
      <c r="AU78" s="354" t="str">
        <f t="shared" si="19"/>
        <v>-</v>
      </c>
      <c r="AV78" s="354" t="str">
        <f t="shared" si="20"/>
        <v>-</v>
      </c>
      <c r="AW78" s="355" t="str">
        <f t="shared" si="21"/>
        <v>-</v>
      </c>
      <c r="AX78" s="355" t="str">
        <f t="shared" si="22"/>
        <v>-</v>
      </c>
      <c r="AY78" s="355" t="str">
        <f t="shared" si="23"/>
        <v>-</v>
      </c>
      <c r="AZ78" s="355" t="str">
        <f t="shared" si="24"/>
        <v>-</v>
      </c>
      <c r="BA78" s="355" t="str">
        <f t="shared" si="25"/>
        <v>-</v>
      </c>
      <c r="BB78" s="354" t="str">
        <f t="shared" si="26"/>
        <v>-</v>
      </c>
      <c r="BC78" s="354" t="str">
        <f t="shared" si="27"/>
        <v>-</v>
      </c>
      <c r="BD78" s="355" t="str">
        <f t="shared" si="28"/>
        <v>-</v>
      </c>
      <c r="BE78" s="355" t="str">
        <f t="shared" si="29"/>
        <v>-</v>
      </c>
      <c r="BF78" s="355" t="str">
        <f t="shared" si="30"/>
        <v>-</v>
      </c>
      <c r="BG78" s="355" t="str">
        <f t="shared" si="31"/>
        <v>-</v>
      </c>
      <c r="BH78" s="354" t="str">
        <f t="shared" si="32"/>
        <v>-</v>
      </c>
      <c r="BI78" s="355" t="str">
        <f t="shared" si="33"/>
        <v>-</v>
      </c>
      <c r="BJ78" s="356" t="str">
        <f t="shared" si="34"/>
        <v>-</v>
      </c>
    </row>
    <row r="79" spans="1:62" ht="17" hidden="1" customHeight="1">
      <c r="A79" s="330" t="str">
        <f t="shared" si="3"/>
        <v>2018_059</v>
      </c>
      <c r="B79" s="330" t="s">
        <v>658</v>
      </c>
      <c r="C79" s="330" t="str">
        <f t="shared" si="4"/>
        <v>---_-</v>
      </c>
      <c r="D79" s="330" t="str">
        <f>IF($M79="-","-",VLOOKUP(C$4,Res_ini!$A$20:$AF168,HLOOKUP($F79,Res_ini!$H$29:$AF$30,2,FALSE())+7))</f>
        <v>-</v>
      </c>
      <c r="E79" s="330">
        <f t="shared" si="5"/>
        <v>15</v>
      </c>
      <c r="F79" s="330" t="str">
        <f t="shared" si="35"/>
        <v>Pinjen</v>
      </c>
      <c r="G79" s="330" t="str">
        <f>IF($M79="-","-",VLOOKUP(F$4,Res_ini!$A$20:$AF168,HLOOKUP($F79,Res_ini!$H$29:$AF$30,2,FALSE())+7))</f>
        <v>-</v>
      </c>
      <c r="H79" s="348" t="str">
        <f>IF($M79="-","-",VLOOKUP(G$4,Res_ini!$A$20:$AF168,HLOOKUP($F79,Res_ini!$H$29:$AF$30,2,FALSE())+7))</f>
        <v>-</v>
      </c>
      <c r="I79" s="348" t="str">
        <f>IF($M79="-","-",VLOOKUP(H$4,Res_ini!$A$20:$AF168,HLOOKUP($F79,Res_ini!$H$29:$AF$30,2,FALSE())+7))</f>
        <v>-</v>
      </c>
      <c r="J79" s="330" t="str">
        <f>IF($M79="-","-",VLOOKUP(I$4,Res_ini!$A$20:$AF168,HLOOKUP($F79,Res_ini!$H$29:$AF$30,2,FALSE())+7))</f>
        <v>-</v>
      </c>
      <c r="K79" s="330" t="str">
        <f>IF($M79="-","-",VLOOKUP(J$4,Res_ini!$A$20:$AF168,HLOOKUP($F79,Res_ini!$H$29:$AF$30,2,FALSE())+7))</f>
        <v>-</v>
      </c>
      <c r="L79" s="330" t="str">
        <f>IF($M79="-","-",VLOOKUP(K$4,Res_ini!$A$20:$AF168,HLOOKUP($F79,Res_ini!$H$29:$AF$30,2,FALSE())+7))</f>
        <v>-</v>
      </c>
      <c r="M79" s="330" t="str">
        <f>IF(ISERROR(HLOOKUP($F79,Res_ini!$H$29:$AF$30,2,FALSE())),"-",VLOOKUP(L$4,Res_ini!$A$20:$AF168,HLOOKUP($F79,Res_ini!$H$29:$AF$30,2,FALSE())+7))</f>
        <v>-</v>
      </c>
      <c r="N79" s="330" t="str">
        <f>IF($M79="-","-",VLOOKUP(M$4,Res_ini!$A$20:$AF168,HLOOKUP($F79,Res_ini!$H$29:$AF$30,2,FALSE())+7))</f>
        <v>-</v>
      </c>
      <c r="O79" s="349" t="str">
        <f>IF($M79="-","-",VLOOKUP(N$4,Res_ini!$A$20:$AF168,HLOOKUP($F79,Res_ini!$H$29:$AF$30,2,FALSE())+7))</f>
        <v>-</v>
      </c>
      <c r="P79" s="328" t="str">
        <f>IF($M79="-","-",VLOOKUP(O$4,Res_ini!$A$20:$AF168,HLOOKUP($F79,Res_ini!$H$29:$AF$30,2,FALSE())+7))</f>
        <v>-</v>
      </c>
      <c r="Q79" s="328" t="str">
        <f>IF($M79="-","-",VLOOKUP(P$4,Res_ini!$A$20:$AF168,HLOOKUP($F79,Res_ini!$H$29:$AF$30,2,FALSE())+7))</f>
        <v>-</v>
      </c>
      <c r="R79" s="328" t="str">
        <f>IF($M79="-","-",VLOOKUP(Q$4,Res_ini!$A$20:$AF168,HLOOKUP($F79,Res_ini!$H$29:$AF$30,2,FALSE())+7))</f>
        <v>-</v>
      </c>
      <c r="S79" s="328" t="str">
        <f>IF($M79="-","-",VLOOKUP(R$4,Res_ini!$A$20:$AF168,HLOOKUP($F79,Res_ini!$H$29:$AF$30,2,FALSE())+7))</f>
        <v>-</v>
      </c>
      <c r="T79" s="328" t="str">
        <f>IF($M79="-","-",VLOOKUP(S$4,Res_ini!$A$20:$AF168,HLOOKUP($F79,Res_ini!$H$29:$AF$30,2,FALSE())+7))</f>
        <v>-</v>
      </c>
      <c r="U79" s="328" t="str">
        <f>IF($M79="-","-",VLOOKUP(T$4,Res_ini!$A$20:$AF168,HLOOKUP($F79,Res_ini!$H$29:$AF$30,2,FALSE())+7))</f>
        <v>-</v>
      </c>
      <c r="V79" s="328" t="str">
        <f>IF($M79="-","-",VLOOKUP(U$4,Res_ini!$A$20:$AF168,HLOOKUP($F79,Res_ini!$H$29:$AF$30,2,FALSE())+7))</f>
        <v>-</v>
      </c>
      <c r="W79" s="328" t="str">
        <f>IF($M79="-","-",VLOOKUP(V$4,Res_ini!$A$20:$AF168,HLOOKUP($F79,Res_ini!$H$29:$AF$30,2,FALSE())+7))</f>
        <v>-</v>
      </c>
      <c r="X79" s="328" t="str">
        <f>IF($M79="-","-",VLOOKUP(W$4,Res_ini!$A$20:$AF168,HLOOKUP($F79,Res_ini!$H$29:$AF$30,2,FALSE())+7))</f>
        <v>-</v>
      </c>
      <c r="Y79" s="328" t="str">
        <f>IF($M79="-","-",VLOOKUP(X$4,Res_ini!$A$20:$AF168,HLOOKUP($F79,Res_ini!$H$29:$AF$30,2,FALSE())+7))</f>
        <v>-</v>
      </c>
      <c r="Z79" s="328" t="str">
        <f>IF($M79="-","-",VLOOKUP(Y$4,Res_ini!$A$20:$AF168,HLOOKUP($F79,Res_ini!$H$29:$AF$30,2,FALSE())+7))</f>
        <v>-</v>
      </c>
      <c r="AA79" s="329" t="str">
        <f>IF($M79="-","-",VLOOKUP(Z$4,Res_ini!$A$20:$AF168,HLOOKUP($F79,Res_ini!$H$29:$AF$30,2,FALSE())+7))</f>
        <v>-</v>
      </c>
      <c r="AB79" s="330" t="str">
        <f>IF($M79="-","-",VLOOKUP(AA$4,Res_ini!$A$20:$AF168,HLOOKUP($F79,Res_ini!$H$29:$AF$30,2,FALSE())+7))</f>
        <v>-</v>
      </c>
      <c r="AC79" s="350"/>
      <c r="AD79" s="351"/>
      <c r="AE79" s="351"/>
      <c r="AF79" s="351"/>
      <c r="AG79" s="352"/>
      <c r="AH79" s="213" t="str">
        <f t="shared" si="6"/>
        <v>-</v>
      </c>
      <c r="AI79" s="353" t="str">
        <f t="shared" si="7"/>
        <v>-</v>
      </c>
      <c r="AJ79" s="354" t="str">
        <f t="shared" si="8"/>
        <v>-</v>
      </c>
      <c r="AK79" s="354" t="str">
        <f t="shared" si="9"/>
        <v>-</v>
      </c>
      <c r="AL79" s="354" t="str">
        <f t="shared" si="10"/>
        <v>-</v>
      </c>
      <c r="AM79" s="354" t="str">
        <f t="shared" si="11"/>
        <v>-</v>
      </c>
      <c r="AN79" s="354" t="str">
        <f t="shared" si="12"/>
        <v>-</v>
      </c>
      <c r="AO79" s="354" t="str">
        <f t="shared" si="13"/>
        <v>-</v>
      </c>
      <c r="AP79" s="354" t="str">
        <f t="shared" si="14"/>
        <v>-</v>
      </c>
      <c r="AQ79" s="354" t="str">
        <f t="shared" si="15"/>
        <v>-</v>
      </c>
      <c r="AR79" s="354" t="str">
        <f t="shared" si="16"/>
        <v>-</v>
      </c>
      <c r="AS79" s="354" t="str">
        <f t="shared" si="17"/>
        <v>-</v>
      </c>
      <c r="AT79" s="354" t="str">
        <f t="shared" si="18"/>
        <v>-</v>
      </c>
      <c r="AU79" s="354" t="str">
        <f t="shared" si="19"/>
        <v>-</v>
      </c>
      <c r="AV79" s="354" t="str">
        <f t="shared" si="20"/>
        <v>-</v>
      </c>
      <c r="AW79" s="355" t="str">
        <f t="shared" si="21"/>
        <v>-</v>
      </c>
      <c r="AX79" s="355" t="str">
        <f t="shared" si="22"/>
        <v>-</v>
      </c>
      <c r="AY79" s="355" t="str">
        <f t="shared" si="23"/>
        <v>-</v>
      </c>
      <c r="AZ79" s="355" t="str">
        <f t="shared" si="24"/>
        <v>-</v>
      </c>
      <c r="BA79" s="355" t="str">
        <f t="shared" si="25"/>
        <v>-</v>
      </c>
      <c r="BB79" s="354" t="str">
        <f t="shared" si="26"/>
        <v>-</v>
      </c>
      <c r="BC79" s="354" t="str">
        <f t="shared" si="27"/>
        <v>-</v>
      </c>
      <c r="BD79" s="355" t="str">
        <f t="shared" si="28"/>
        <v>-</v>
      </c>
      <c r="BE79" s="355" t="str">
        <f t="shared" si="29"/>
        <v>-</v>
      </c>
      <c r="BF79" s="355" t="str">
        <f t="shared" si="30"/>
        <v>-</v>
      </c>
      <c r="BG79" s="355" t="str">
        <f t="shared" si="31"/>
        <v>-</v>
      </c>
      <c r="BH79" s="354" t="str">
        <f t="shared" si="32"/>
        <v>-</v>
      </c>
      <c r="BI79" s="355" t="str">
        <f t="shared" si="33"/>
        <v>-</v>
      </c>
      <c r="BJ79" s="356" t="str">
        <f t="shared" si="34"/>
        <v>-</v>
      </c>
    </row>
    <row r="80" spans="1:62" ht="17" hidden="1" customHeight="1">
      <c r="A80" s="333" t="str">
        <f t="shared" si="3"/>
        <v>2018_060</v>
      </c>
      <c r="B80" s="333" t="s">
        <v>658</v>
      </c>
      <c r="C80" s="333" t="str">
        <f t="shared" si="4"/>
        <v>---_-</v>
      </c>
      <c r="D80" s="333" t="str">
        <f>IF($M80="-","-",VLOOKUP(C$5,Res_ini!$A$20:$AF169,HLOOKUP($F80,Res_ini!$H$29:$AF$30,2,FALSE())+7))</f>
        <v>-</v>
      </c>
      <c r="E80" s="333">
        <f t="shared" si="5"/>
        <v>15</v>
      </c>
      <c r="F80" s="333" t="str">
        <f t="shared" si="35"/>
        <v>Pinjen</v>
      </c>
      <c r="G80" s="333" t="str">
        <f>IF($M80="-","-",VLOOKUP(F$5,Res_ini!$A$20:$AF169,HLOOKUP($F80,Res_ini!$H$29:$AF$30,2,FALSE())+7))</f>
        <v>-</v>
      </c>
      <c r="H80" s="357" t="str">
        <f>IF($M80="-","-",VLOOKUP(G$5,Res_ini!$A$20:$AF169,HLOOKUP($F80,Res_ini!$H$29:$AF$30,2,FALSE())+7))</f>
        <v>-</v>
      </c>
      <c r="I80" s="357" t="str">
        <f>IF($M80="-","-",VLOOKUP(H$5,Res_ini!$A$20:$AF169,HLOOKUP($F80,Res_ini!$H$29:$AF$30,2,FALSE())+7))</f>
        <v>-</v>
      </c>
      <c r="J80" s="333" t="str">
        <f>IF($M80="-","-",VLOOKUP(I$5,Res_ini!$A$20:$AF169,HLOOKUP($F80,Res_ini!$H$29:$AF$30,2,FALSE())+7))</f>
        <v>-</v>
      </c>
      <c r="K80" s="333" t="str">
        <f>IF($M80="-","-",VLOOKUP(J$5,Res_ini!$A$20:$AF169,HLOOKUP($F80,Res_ini!$H$29:$AF$30,2,FALSE())+7))</f>
        <v>-</v>
      </c>
      <c r="L80" s="333" t="str">
        <f>IF($M80="-","-",VLOOKUP(K$5,Res_ini!$A$20:$AF169,HLOOKUP($F80,Res_ini!$H$29:$AF$30,2,FALSE())+7))</f>
        <v>-</v>
      </c>
      <c r="M80" s="333" t="str">
        <f>IF(ISERROR(HLOOKUP($F80,Res_ini!$H$29:$AF$30,2,FALSE())),"-",VLOOKUP(L$5,Res_ini!$A$20:$AF169,HLOOKUP($F80,Res_ini!$H$29:$AF$30,2,FALSE())+7))</f>
        <v>-</v>
      </c>
      <c r="N80" s="333" t="str">
        <f>IF($M80="-","-",VLOOKUP(M$5,Res_ini!$A$20:$AF169,HLOOKUP($F80,Res_ini!$H$29:$AF$30,2,FALSE())+7))</f>
        <v>-</v>
      </c>
      <c r="O80" s="358" t="str">
        <f>IF($M80="-","-",VLOOKUP(N$5,Res_ini!$A$20:$AF169,HLOOKUP($F80,Res_ini!$H$29:$AF$30,2,FALSE())+7))</f>
        <v>-</v>
      </c>
      <c r="P80" s="331" t="str">
        <f>IF($M80="-","-",VLOOKUP(O$5,Res_ini!$A$20:$AF169,HLOOKUP($F80,Res_ini!$H$29:$AF$30,2,FALSE())+7))</f>
        <v>-</v>
      </c>
      <c r="Q80" s="331" t="str">
        <f>IF($M80="-","-",VLOOKUP(P$5,Res_ini!$A$20:$AF169,HLOOKUP($F80,Res_ini!$H$29:$AF$30,2,FALSE())+7))</f>
        <v>-</v>
      </c>
      <c r="R80" s="331" t="str">
        <f>IF($M80="-","-",VLOOKUP(Q$5,Res_ini!$A$20:$AF169,HLOOKUP($F80,Res_ini!$H$29:$AF$30,2,FALSE())+7))</f>
        <v>-</v>
      </c>
      <c r="S80" s="331" t="str">
        <f>IF($M80="-","-",VLOOKUP(R$5,Res_ini!$A$20:$AF169,HLOOKUP($F80,Res_ini!$H$29:$AF$30,2,FALSE())+7))</f>
        <v>-</v>
      </c>
      <c r="T80" s="331" t="str">
        <f>IF($M80="-","-",VLOOKUP(S$5,Res_ini!$A$20:$AF169,HLOOKUP($F80,Res_ini!$H$29:$AF$30,2,FALSE())+7))</f>
        <v>-</v>
      </c>
      <c r="U80" s="331" t="str">
        <f>IF($M80="-","-",VLOOKUP(T$5,Res_ini!$A$20:$AF169,HLOOKUP($F80,Res_ini!$H$29:$AF$30,2,FALSE())+7))</f>
        <v>-</v>
      </c>
      <c r="V80" s="331" t="str">
        <f>IF($M80="-","-",VLOOKUP(U$5,Res_ini!$A$20:$AF169,HLOOKUP($F80,Res_ini!$H$29:$AF$30,2,FALSE())+7))</f>
        <v>-</v>
      </c>
      <c r="W80" s="331" t="str">
        <f>IF($M80="-","-",VLOOKUP(V$5,Res_ini!$A$20:$AF169,HLOOKUP($F80,Res_ini!$H$29:$AF$30,2,FALSE())+7))</f>
        <v>-</v>
      </c>
      <c r="X80" s="331" t="str">
        <f>IF($M80="-","-",VLOOKUP(W$5,Res_ini!$A$20:$AF169,HLOOKUP($F80,Res_ini!$H$29:$AF$30,2,FALSE())+7))</f>
        <v>-</v>
      </c>
      <c r="Y80" s="331" t="str">
        <f>IF($M80="-","-",VLOOKUP(X$5,Res_ini!$A$20:$AF169,HLOOKUP($F80,Res_ini!$H$29:$AF$30,2,FALSE())+7))</f>
        <v>-</v>
      </c>
      <c r="Z80" s="331" t="str">
        <f>IF($M80="-","-",VLOOKUP(Y$5,Res_ini!$A$20:$AF169,HLOOKUP($F80,Res_ini!$H$29:$AF$30,2,FALSE())+7))</f>
        <v>-</v>
      </c>
      <c r="AA80" s="332" t="str">
        <f>IF($M80="-","-",VLOOKUP(Z$5,Res_ini!$A$20:$AF169,HLOOKUP($F80,Res_ini!$H$29:$AF$30,2,FALSE())+7))</f>
        <v>-</v>
      </c>
      <c r="AB80" s="333" t="str">
        <f>IF($M80="-","-",VLOOKUP(AA$5,Res_ini!$A$20:$AF169,HLOOKUP($F80,Res_ini!$H$29:$AF$30,2,FALSE())+7))</f>
        <v>-</v>
      </c>
      <c r="AC80" s="359"/>
      <c r="AD80" s="360"/>
      <c r="AE80" s="360"/>
      <c r="AF80" s="360"/>
      <c r="AG80" s="361"/>
      <c r="AH80" s="362" t="str">
        <f t="shared" si="6"/>
        <v>-</v>
      </c>
      <c r="AI80" s="363" t="str">
        <f t="shared" si="7"/>
        <v>-</v>
      </c>
      <c r="AJ80" s="364" t="str">
        <f t="shared" si="8"/>
        <v>-</v>
      </c>
      <c r="AK80" s="364" t="str">
        <f t="shared" si="9"/>
        <v>-</v>
      </c>
      <c r="AL80" s="364" t="str">
        <f t="shared" si="10"/>
        <v>-</v>
      </c>
      <c r="AM80" s="364" t="str">
        <f t="shared" si="11"/>
        <v>-</v>
      </c>
      <c r="AN80" s="364" t="str">
        <f t="shared" si="12"/>
        <v>-</v>
      </c>
      <c r="AO80" s="364" t="str">
        <f t="shared" si="13"/>
        <v>-</v>
      </c>
      <c r="AP80" s="364" t="str">
        <f t="shared" si="14"/>
        <v>-</v>
      </c>
      <c r="AQ80" s="364" t="str">
        <f t="shared" si="15"/>
        <v>-</v>
      </c>
      <c r="AR80" s="364" t="str">
        <f t="shared" si="16"/>
        <v>-</v>
      </c>
      <c r="AS80" s="364" t="str">
        <f t="shared" si="17"/>
        <v>-</v>
      </c>
      <c r="AT80" s="364" t="str">
        <f t="shared" si="18"/>
        <v>-</v>
      </c>
      <c r="AU80" s="364" t="str">
        <f t="shared" si="19"/>
        <v>-</v>
      </c>
      <c r="AV80" s="364" t="str">
        <f t="shared" si="20"/>
        <v>-</v>
      </c>
      <c r="AW80" s="365" t="str">
        <f t="shared" si="21"/>
        <v>-</v>
      </c>
      <c r="AX80" s="365" t="str">
        <f t="shared" si="22"/>
        <v>-</v>
      </c>
      <c r="AY80" s="365" t="str">
        <f t="shared" si="23"/>
        <v>-</v>
      </c>
      <c r="AZ80" s="365" t="str">
        <f t="shared" si="24"/>
        <v>-</v>
      </c>
      <c r="BA80" s="365" t="str">
        <f t="shared" si="25"/>
        <v>-</v>
      </c>
      <c r="BB80" s="364" t="str">
        <f t="shared" si="26"/>
        <v>-</v>
      </c>
      <c r="BC80" s="364" t="str">
        <f t="shared" si="27"/>
        <v>-</v>
      </c>
      <c r="BD80" s="365" t="str">
        <f t="shared" si="28"/>
        <v>-</v>
      </c>
      <c r="BE80" s="365" t="str">
        <f t="shared" si="29"/>
        <v>-</v>
      </c>
      <c r="BF80" s="365" t="str">
        <f t="shared" si="30"/>
        <v>-</v>
      </c>
      <c r="BG80" s="365" t="str">
        <f t="shared" si="31"/>
        <v>-</v>
      </c>
      <c r="BH80" s="364" t="str">
        <f t="shared" si="32"/>
        <v>-</v>
      </c>
      <c r="BI80" s="365" t="str">
        <f t="shared" si="33"/>
        <v>-</v>
      </c>
      <c r="BJ80" s="366" t="str">
        <f t="shared" si="34"/>
        <v>-</v>
      </c>
    </row>
    <row r="81" spans="1:62" ht="17" hidden="1" customHeight="1">
      <c r="A81" s="327" t="str">
        <f t="shared" si="3"/>
        <v>2018_061</v>
      </c>
      <c r="B81" s="327" t="s">
        <v>658</v>
      </c>
      <c r="C81" s="327" t="str">
        <f t="shared" si="4"/>
        <v>---_-</v>
      </c>
      <c r="D81" s="327" t="str">
        <f>IF($M81="-","-",VLOOKUP(C$2,Res_ini!$A$20:$AF170,HLOOKUP($F81,Res_ini!$H$29:$AF$30,2,FALSE())+7))</f>
        <v>-</v>
      </c>
      <c r="E81" s="327">
        <f t="shared" si="5"/>
        <v>16</v>
      </c>
      <c r="F81" s="327" t="str">
        <f t="shared" si="35"/>
        <v>Koniene</v>
      </c>
      <c r="G81" s="327" t="str">
        <f>IF($M81="-","-",VLOOKUP(F$2,Res_ini!$A$20:$AF170,HLOOKUP($F81,Res_ini!$H$29:$AF$30,2,FALSE())+7))</f>
        <v>-</v>
      </c>
      <c r="H81" s="338" t="str">
        <f>IF($M81="-","-",VLOOKUP(G$2,Res_ini!$A$20:$AF170,HLOOKUP($F81,Res_ini!$H$29:$AF$30,2,FALSE())+7))</f>
        <v>-</v>
      </c>
      <c r="I81" s="338" t="str">
        <f>IF($M81="-","-",VLOOKUP(H$2,Res_ini!$A$20:$AF170,HLOOKUP($F81,Res_ini!$H$29:$AF$30,2,FALSE())+7))</f>
        <v>-</v>
      </c>
      <c r="J81" s="327" t="str">
        <f>IF($M81="-","-",VLOOKUP(I$2,Res_ini!$A$20:$AF170,HLOOKUP($F81,Res_ini!$H$29:$AF$30,2,FALSE())+7))</f>
        <v>-</v>
      </c>
      <c r="K81" s="327" t="str">
        <f>IF($M81="-","-",VLOOKUP(J$2,Res_ini!$A$20:$AF170,HLOOKUP($F81,Res_ini!$H$29:$AF$30,2,FALSE())+7))</f>
        <v>-</v>
      </c>
      <c r="L81" s="327" t="str">
        <f>IF($M81="-","-",VLOOKUP(K$2,Res_ini!$A$20:$AF170,HLOOKUP($F81,Res_ini!$H$29:$AF$30,2,FALSE())+7))</f>
        <v>-</v>
      </c>
      <c r="M81" s="327" t="str">
        <f>IF(ISERROR(HLOOKUP($F81,Res_ini!$H$29:$AF$30,2,FALSE())),"-",VLOOKUP(L$2,Res_ini!$A$20:$AF170,HLOOKUP($F81,Res_ini!$H$29:$AF$30,2,FALSE())+7))</f>
        <v>-</v>
      </c>
      <c r="N81" s="327" t="str">
        <f>IF($M81="-","-",VLOOKUP(M$2,Res_ini!$A$20:$AF170,HLOOKUP($F81,Res_ini!$H$29:$AF$30,2,FALSE())+7))</f>
        <v>-</v>
      </c>
      <c r="O81" s="339" t="str">
        <f>IF($M81="-","-",VLOOKUP(N$2,Res_ini!$A$20:$AF170,HLOOKUP($F81,Res_ini!$H$29:$AF$30,2,FALSE())+7))</f>
        <v>-</v>
      </c>
      <c r="P81" s="325" t="str">
        <f>IF($M81="-","-",VLOOKUP(O$2,Res_ini!$A$20:$AF170,HLOOKUP($F81,Res_ini!$H$29:$AF$30,2,FALSE())+7))</f>
        <v>-</v>
      </c>
      <c r="Q81" s="325" t="str">
        <f>IF($M81="-","-",VLOOKUP(P$2,Res_ini!$A$20:$AF170,HLOOKUP($F81,Res_ini!$H$29:$AF$30,2,FALSE())+7))</f>
        <v>-</v>
      </c>
      <c r="R81" s="325" t="str">
        <f>IF($M81="-","-",VLOOKUP(Q$2,Res_ini!$A$20:$AF170,HLOOKUP($F81,Res_ini!$H$29:$AF$30,2,FALSE())+7))</f>
        <v>-</v>
      </c>
      <c r="S81" s="325" t="str">
        <f>IF($M81="-","-",VLOOKUP(R$2,Res_ini!$A$20:$AF170,HLOOKUP($F81,Res_ini!$H$29:$AF$30,2,FALSE())+7))</f>
        <v>-</v>
      </c>
      <c r="T81" s="325" t="str">
        <f>IF($M81="-","-",VLOOKUP(S$2,Res_ini!$A$20:$AF170,HLOOKUP($F81,Res_ini!$H$29:$AF$30,2,FALSE())+7))</f>
        <v>-</v>
      </c>
      <c r="U81" s="325" t="str">
        <f>IF($M81="-","-",VLOOKUP(T$2,Res_ini!$A$20:$AF170,HLOOKUP($F81,Res_ini!$H$29:$AF$30,2,FALSE())+7))</f>
        <v>-</v>
      </c>
      <c r="V81" s="325" t="str">
        <f>IF($M81="-","-",VLOOKUP(U$2,Res_ini!$A$20:$AF170,HLOOKUP($F81,Res_ini!$H$29:$AF$30,2,FALSE())+7))</f>
        <v>-</v>
      </c>
      <c r="W81" s="325" t="str">
        <f>IF($M81="-","-",VLOOKUP(V$2,Res_ini!$A$20:$AF170,HLOOKUP($F81,Res_ini!$H$29:$AF$30,2,FALSE())+7))</f>
        <v>-</v>
      </c>
      <c r="X81" s="325" t="str">
        <f>IF($M81="-","-",VLOOKUP(W$2,Res_ini!$A$20:$AF170,HLOOKUP($F81,Res_ini!$H$29:$AF$30,2,FALSE())+7))</f>
        <v>-</v>
      </c>
      <c r="Y81" s="325" t="str">
        <f>IF($M81="-","-",VLOOKUP(X$2,Res_ini!$A$20:$AF170,HLOOKUP($F81,Res_ini!$H$29:$AF$30,2,FALSE())+7))</f>
        <v>-</v>
      </c>
      <c r="Z81" s="325" t="str">
        <f>IF($M81="-","-",VLOOKUP(Y$2,Res_ini!$A$20:$AF170,HLOOKUP($F81,Res_ini!$H$29:$AF$30,2,FALSE())+7))</f>
        <v>-</v>
      </c>
      <c r="AA81" s="326" t="str">
        <f>IF($M81="-","-",VLOOKUP(Z$2,Res_ini!$A$20:$AF170,HLOOKUP($F81,Res_ini!$H$29:$AF$30,2,FALSE())+7))</f>
        <v>-</v>
      </c>
      <c r="AB81" s="327" t="str">
        <f>IF($M81="-","-",VLOOKUP(AA$2,Res_ini!$A$20:$AF170,HLOOKUP($F81,Res_ini!$H$29:$AF$30,2,FALSE())+7))</f>
        <v>-</v>
      </c>
      <c r="AC81" s="340"/>
      <c r="AD81" s="341"/>
      <c r="AE81" s="341"/>
      <c r="AF81" s="341"/>
      <c r="AG81" s="342"/>
      <c r="AH81" s="343" t="str">
        <f t="shared" si="6"/>
        <v>-</v>
      </c>
      <c r="AI81" s="344" t="str">
        <f t="shared" si="7"/>
        <v>-</v>
      </c>
      <c r="AJ81" s="345" t="str">
        <f t="shared" si="8"/>
        <v>-</v>
      </c>
      <c r="AK81" s="345" t="str">
        <f t="shared" si="9"/>
        <v>-</v>
      </c>
      <c r="AL81" s="345" t="str">
        <f t="shared" si="10"/>
        <v>-</v>
      </c>
      <c r="AM81" s="345" t="str">
        <f t="shared" si="11"/>
        <v>-</v>
      </c>
      <c r="AN81" s="345" t="str">
        <f t="shared" si="12"/>
        <v>-</v>
      </c>
      <c r="AO81" s="345" t="str">
        <f t="shared" si="13"/>
        <v>-</v>
      </c>
      <c r="AP81" s="345" t="str">
        <f t="shared" si="14"/>
        <v>-</v>
      </c>
      <c r="AQ81" s="345" t="str">
        <f t="shared" si="15"/>
        <v>-</v>
      </c>
      <c r="AR81" s="345" t="str">
        <f t="shared" si="16"/>
        <v>-</v>
      </c>
      <c r="AS81" s="345" t="str">
        <f t="shared" si="17"/>
        <v>-</v>
      </c>
      <c r="AT81" s="345" t="str">
        <f t="shared" si="18"/>
        <v>-</v>
      </c>
      <c r="AU81" s="345" t="str">
        <f t="shared" si="19"/>
        <v>-</v>
      </c>
      <c r="AV81" s="345" t="str">
        <f t="shared" si="20"/>
        <v>-</v>
      </c>
      <c r="AW81" s="346" t="str">
        <f t="shared" si="21"/>
        <v>-</v>
      </c>
      <c r="AX81" s="346" t="str">
        <f t="shared" si="22"/>
        <v>-</v>
      </c>
      <c r="AY81" s="346" t="str">
        <f t="shared" si="23"/>
        <v>-</v>
      </c>
      <c r="AZ81" s="346" t="str">
        <f t="shared" si="24"/>
        <v>-</v>
      </c>
      <c r="BA81" s="346" t="str">
        <f t="shared" si="25"/>
        <v>-</v>
      </c>
      <c r="BB81" s="345" t="str">
        <f t="shared" si="26"/>
        <v>-</v>
      </c>
      <c r="BC81" s="345" t="str">
        <f t="shared" si="27"/>
        <v>-</v>
      </c>
      <c r="BD81" s="346" t="str">
        <f t="shared" si="28"/>
        <v>-</v>
      </c>
      <c r="BE81" s="346" t="str">
        <f t="shared" si="29"/>
        <v>-</v>
      </c>
      <c r="BF81" s="346" t="str">
        <f t="shared" si="30"/>
        <v>-</v>
      </c>
      <c r="BG81" s="346" t="str">
        <f t="shared" si="31"/>
        <v>-</v>
      </c>
      <c r="BH81" s="345" t="str">
        <f t="shared" si="32"/>
        <v>-</v>
      </c>
      <c r="BI81" s="346" t="str">
        <f t="shared" si="33"/>
        <v>-</v>
      </c>
      <c r="BJ81" s="347" t="str">
        <f t="shared" si="34"/>
        <v>-</v>
      </c>
    </row>
    <row r="82" spans="1:62" ht="17" hidden="1" customHeight="1">
      <c r="A82" s="330" t="str">
        <f t="shared" si="3"/>
        <v>2018_062</v>
      </c>
      <c r="B82" s="330" t="s">
        <v>658</v>
      </c>
      <c r="C82" s="330" t="str">
        <f t="shared" si="4"/>
        <v>---_-</v>
      </c>
      <c r="D82" s="330" t="str">
        <f>IF($M82="-","-",VLOOKUP(C$3,Res_ini!$A$20:$AF171,HLOOKUP($F82,Res_ini!$H$29:$AF$30,2,FALSE())+7))</f>
        <v>-</v>
      </c>
      <c r="E82" s="330">
        <f t="shared" si="5"/>
        <v>16</v>
      </c>
      <c r="F82" s="330" t="str">
        <f t="shared" si="35"/>
        <v>Koniene</v>
      </c>
      <c r="G82" s="330" t="str">
        <f>IF($M82="-","-",VLOOKUP(F$3,Res_ini!$A$20:$AF171,HLOOKUP($F82,Res_ini!$H$29:$AF$30,2,FALSE())+7))</f>
        <v>-</v>
      </c>
      <c r="H82" s="348" t="str">
        <f>IF($M82="-","-",VLOOKUP(G$3,Res_ini!$A$20:$AF171,HLOOKUP($F82,Res_ini!$H$29:$AF$30,2,FALSE())+7))</f>
        <v>-</v>
      </c>
      <c r="I82" s="348" t="str">
        <f>IF($M82="-","-",VLOOKUP(H$3,Res_ini!$A$20:$AF171,HLOOKUP($F82,Res_ini!$H$29:$AF$30,2,FALSE())+7))</f>
        <v>-</v>
      </c>
      <c r="J82" s="330" t="str">
        <f>IF($M82="-","-",VLOOKUP(I$3,Res_ini!$A$20:$AF171,HLOOKUP($F82,Res_ini!$H$29:$AF$30,2,FALSE())+7))</f>
        <v>-</v>
      </c>
      <c r="K82" s="330" t="str">
        <f>IF($M82="-","-",VLOOKUP(J$3,Res_ini!$A$20:$AF171,HLOOKUP($F82,Res_ini!$H$29:$AF$30,2,FALSE())+7))</f>
        <v>-</v>
      </c>
      <c r="L82" s="330" t="str">
        <f>IF($M82="-","-",VLOOKUP(K$3,Res_ini!$A$20:$AF171,HLOOKUP($F82,Res_ini!$H$29:$AF$30,2,FALSE())+7))</f>
        <v>-</v>
      </c>
      <c r="M82" s="330" t="str">
        <f>IF(ISERROR(HLOOKUP($F82,Res_ini!$H$29:$AF$30,2,FALSE())),"-",VLOOKUP(L$3,Res_ini!$A$20:$AF171,HLOOKUP($F82,Res_ini!$H$29:$AF$30,2,FALSE())+7))</f>
        <v>-</v>
      </c>
      <c r="N82" s="330" t="str">
        <f>IF($M82="-","-",VLOOKUP(M$3,Res_ini!$A$20:$AF171,HLOOKUP($F82,Res_ini!$H$29:$AF$30,2,FALSE())+7))</f>
        <v>-</v>
      </c>
      <c r="O82" s="349" t="str">
        <f>IF($M82="-","-",VLOOKUP(N$3,Res_ini!$A$20:$AF171,HLOOKUP($F82,Res_ini!$H$29:$AF$30,2,FALSE())+7))</f>
        <v>-</v>
      </c>
      <c r="P82" s="328" t="str">
        <f>IF($M82="-","-",VLOOKUP(O$3,Res_ini!$A$20:$AF171,HLOOKUP($F82,Res_ini!$H$29:$AF$30,2,FALSE())+7))</f>
        <v>-</v>
      </c>
      <c r="Q82" s="328" t="str">
        <f>IF($M82="-","-",VLOOKUP(P$3,Res_ini!$A$20:$AF171,HLOOKUP($F82,Res_ini!$H$29:$AF$30,2,FALSE())+7))</f>
        <v>-</v>
      </c>
      <c r="R82" s="328" t="str">
        <f>IF($M82="-","-",VLOOKUP(Q$3,Res_ini!$A$20:$AF171,HLOOKUP($F82,Res_ini!$H$29:$AF$30,2,FALSE())+7))</f>
        <v>-</v>
      </c>
      <c r="S82" s="328" t="str">
        <f>IF($M82="-","-",VLOOKUP(R$3,Res_ini!$A$20:$AF171,HLOOKUP($F82,Res_ini!$H$29:$AF$30,2,FALSE())+7))</f>
        <v>-</v>
      </c>
      <c r="T82" s="328" t="str">
        <f>IF($M82="-","-",VLOOKUP(S$3,Res_ini!$A$20:$AF171,HLOOKUP($F82,Res_ini!$H$29:$AF$30,2,FALSE())+7))</f>
        <v>-</v>
      </c>
      <c r="U82" s="328" t="str">
        <f>IF($M82="-","-",VLOOKUP(T$3,Res_ini!$A$20:$AF171,HLOOKUP($F82,Res_ini!$H$29:$AF$30,2,FALSE())+7))</f>
        <v>-</v>
      </c>
      <c r="V82" s="328" t="str">
        <f>IF($M82="-","-",VLOOKUP(U$3,Res_ini!$A$20:$AF171,HLOOKUP($F82,Res_ini!$H$29:$AF$30,2,FALSE())+7))</f>
        <v>-</v>
      </c>
      <c r="W82" s="328" t="str">
        <f>IF($M82="-","-",VLOOKUP(V$3,Res_ini!$A$20:$AF171,HLOOKUP($F82,Res_ini!$H$29:$AF$30,2,FALSE())+7))</f>
        <v>-</v>
      </c>
      <c r="X82" s="328" t="str">
        <f>IF($M82="-","-",VLOOKUP(W$3,Res_ini!$A$20:$AF171,HLOOKUP($F82,Res_ini!$H$29:$AF$30,2,FALSE())+7))</f>
        <v>-</v>
      </c>
      <c r="Y82" s="328" t="str">
        <f>IF($M82="-","-",VLOOKUP(X$3,Res_ini!$A$20:$AF171,HLOOKUP($F82,Res_ini!$H$29:$AF$30,2,FALSE())+7))</f>
        <v>-</v>
      </c>
      <c r="Z82" s="328" t="str">
        <f>IF($M82="-","-",VLOOKUP(Y$3,Res_ini!$A$20:$AF171,HLOOKUP($F82,Res_ini!$H$29:$AF$30,2,FALSE())+7))</f>
        <v>-</v>
      </c>
      <c r="AA82" s="329" t="str">
        <f>IF($M82="-","-",VLOOKUP(Z$3,Res_ini!$A$20:$AF171,HLOOKUP($F82,Res_ini!$H$29:$AF$30,2,FALSE())+7))</f>
        <v>-</v>
      </c>
      <c r="AB82" s="330" t="str">
        <f>IF($M82="-","-",VLOOKUP(AA$3,Res_ini!$A$20:$AF171,HLOOKUP($F82,Res_ini!$H$29:$AF$30,2,FALSE())+7))</f>
        <v>-</v>
      </c>
      <c r="AC82" s="350"/>
      <c r="AD82" s="351"/>
      <c r="AE82" s="351"/>
      <c r="AF82" s="351"/>
      <c r="AG82" s="352"/>
      <c r="AH82" s="213" t="str">
        <f t="shared" si="6"/>
        <v>-</v>
      </c>
      <c r="AI82" s="353" t="str">
        <f t="shared" si="7"/>
        <v>-</v>
      </c>
      <c r="AJ82" s="354" t="str">
        <f t="shared" si="8"/>
        <v>-</v>
      </c>
      <c r="AK82" s="354" t="str">
        <f t="shared" si="9"/>
        <v>-</v>
      </c>
      <c r="AL82" s="354" t="str">
        <f t="shared" si="10"/>
        <v>-</v>
      </c>
      <c r="AM82" s="354" t="str">
        <f t="shared" si="11"/>
        <v>-</v>
      </c>
      <c r="AN82" s="354" t="str">
        <f t="shared" si="12"/>
        <v>-</v>
      </c>
      <c r="AO82" s="354" t="str">
        <f t="shared" si="13"/>
        <v>-</v>
      </c>
      <c r="AP82" s="354" t="str">
        <f t="shared" si="14"/>
        <v>-</v>
      </c>
      <c r="AQ82" s="354" t="str">
        <f t="shared" si="15"/>
        <v>-</v>
      </c>
      <c r="AR82" s="354" t="str">
        <f t="shared" si="16"/>
        <v>-</v>
      </c>
      <c r="AS82" s="354" t="str">
        <f t="shared" si="17"/>
        <v>-</v>
      </c>
      <c r="AT82" s="354" t="str">
        <f t="shared" si="18"/>
        <v>-</v>
      </c>
      <c r="AU82" s="354" t="str">
        <f t="shared" si="19"/>
        <v>-</v>
      </c>
      <c r="AV82" s="354" t="str">
        <f t="shared" si="20"/>
        <v>-</v>
      </c>
      <c r="AW82" s="355" t="str">
        <f t="shared" si="21"/>
        <v>-</v>
      </c>
      <c r="AX82" s="355" t="str">
        <f t="shared" si="22"/>
        <v>-</v>
      </c>
      <c r="AY82" s="355" t="str">
        <f t="shared" si="23"/>
        <v>-</v>
      </c>
      <c r="AZ82" s="355" t="str">
        <f t="shared" si="24"/>
        <v>-</v>
      </c>
      <c r="BA82" s="355" t="str">
        <f t="shared" si="25"/>
        <v>-</v>
      </c>
      <c r="BB82" s="354" t="str">
        <f t="shared" si="26"/>
        <v>-</v>
      </c>
      <c r="BC82" s="354" t="str">
        <f t="shared" si="27"/>
        <v>-</v>
      </c>
      <c r="BD82" s="355" t="str">
        <f t="shared" si="28"/>
        <v>-</v>
      </c>
      <c r="BE82" s="355" t="str">
        <f t="shared" si="29"/>
        <v>-</v>
      </c>
      <c r="BF82" s="355" t="str">
        <f t="shared" si="30"/>
        <v>-</v>
      </c>
      <c r="BG82" s="355" t="str">
        <f t="shared" si="31"/>
        <v>-</v>
      </c>
      <c r="BH82" s="354" t="str">
        <f t="shared" si="32"/>
        <v>-</v>
      </c>
      <c r="BI82" s="355" t="str">
        <f t="shared" si="33"/>
        <v>-</v>
      </c>
      <c r="BJ82" s="356" t="str">
        <f t="shared" si="34"/>
        <v>-</v>
      </c>
    </row>
    <row r="83" spans="1:62" ht="17" hidden="1" customHeight="1">
      <c r="A83" s="330" t="str">
        <f t="shared" si="3"/>
        <v>2018_063</v>
      </c>
      <c r="B83" s="330" t="s">
        <v>658</v>
      </c>
      <c r="C83" s="330" t="str">
        <f t="shared" si="4"/>
        <v>---_-</v>
      </c>
      <c r="D83" s="330" t="str">
        <f>IF($M83="-","-",VLOOKUP(C$4,Res_ini!$A$20:$AF172,HLOOKUP($F83,Res_ini!$H$29:$AF$30,2,FALSE())+7))</f>
        <v>-</v>
      </c>
      <c r="E83" s="330">
        <f t="shared" si="5"/>
        <v>16</v>
      </c>
      <c r="F83" s="330" t="str">
        <f t="shared" si="35"/>
        <v>Koniene</v>
      </c>
      <c r="G83" s="330" t="str">
        <f>IF($M83="-","-",VLOOKUP(F$4,Res_ini!$A$20:$AF172,HLOOKUP($F83,Res_ini!$H$29:$AF$30,2,FALSE())+7))</f>
        <v>-</v>
      </c>
      <c r="H83" s="348" t="str">
        <f>IF($M83="-","-",VLOOKUP(G$4,Res_ini!$A$20:$AF172,HLOOKUP($F83,Res_ini!$H$29:$AF$30,2,FALSE())+7))</f>
        <v>-</v>
      </c>
      <c r="I83" s="348" t="str">
        <f>IF($M83="-","-",VLOOKUP(H$4,Res_ini!$A$20:$AF172,HLOOKUP($F83,Res_ini!$H$29:$AF$30,2,FALSE())+7))</f>
        <v>-</v>
      </c>
      <c r="J83" s="330" t="str">
        <f>IF($M83="-","-",VLOOKUP(I$4,Res_ini!$A$20:$AF172,HLOOKUP($F83,Res_ini!$H$29:$AF$30,2,FALSE())+7))</f>
        <v>-</v>
      </c>
      <c r="K83" s="330" t="str">
        <f>IF($M83="-","-",VLOOKUP(J$4,Res_ini!$A$20:$AF172,HLOOKUP($F83,Res_ini!$H$29:$AF$30,2,FALSE())+7))</f>
        <v>-</v>
      </c>
      <c r="L83" s="330" t="str">
        <f>IF($M83="-","-",VLOOKUP(K$4,Res_ini!$A$20:$AF172,HLOOKUP($F83,Res_ini!$H$29:$AF$30,2,FALSE())+7))</f>
        <v>-</v>
      </c>
      <c r="M83" s="330" t="str">
        <f>IF(ISERROR(HLOOKUP($F83,Res_ini!$H$29:$AF$30,2,FALSE())),"-",VLOOKUP(L$4,Res_ini!$A$20:$AF172,HLOOKUP($F83,Res_ini!$H$29:$AF$30,2,FALSE())+7))</f>
        <v>-</v>
      </c>
      <c r="N83" s="330" t="str">
        <f>IF($M83="-","-",VLOOKUP(M$4,Res_ini!$A$20:$AF172,HLOOKUP($F83,Res_ini!$H$29:$AF$30,2,FALSE())+7))</f>
        <v>-</v>
      </c>
      <c r="O83" s="349" t="str">
        <f>IF($M83="-","-",VLOOKUP(N$4,Res_ini!$A$20:$AF172,HLOOKUP($F83,Res_ini!$H$29:$AF$30,2,FALSE())+7))</f>
        <v>-</v>
      </c>
      <c r="P83" s="328" t="str">
        <f>IF($M83="-","-",VLOOKUP(O$4,Res_ini!$A$20:$AF172,HLOOKUP($F83,Res_ini!$H$29:$AF$30,2,FALSE())+7))</f>
        <v>-</v>
      </c>
      <c r="Q83" s="328" t="str">
        <f>IF($M83="-","-",VLOOKUP(P$4,Res_ini!$A$20:$AF172,HLOOKUP($F83,Res_ini!$H$29:$AF$30,2,FALSE())+7))</f>
        <v>-</v>
      </c>
      <c r="R83" s="328" t="str">
        <f>IF($M83="-","-",VLOOKUP(Q$4,Res_ini!$A$20:$AF172,HLOOKUP($F83,Res_ini!$H$29:$AF$30,2,FALSE())+7))</f>
        <v>-</v>
      </c>
      <c r="S83" s="328" t="str">
        <f>IF($M83="-","-",VLOOKUP(R$4,Res_ini!$A$20:$AF172,HLOOKUP($F83,Res_ini!$H$29:$AF$30,2,FALSE())+7))</f>
        <v>-</v>
      </c>
      <c r="T83" s="328" t="str">
        <f>IF($M83="-","-",VLOOKUP(S$4,Res_ini!$A$20:$AF172,HLOOKUP($F83,Res_ini!$H$29:$AF$30,2,FALSE())+7))</f>
        <v>-</v>
      </c>
      <c r="U83" s="328" t="str">
        <f>IF($M83="-","-",VLOOKUP(T$4,Res_ini!$A$20:$AF172,HLOOKUP($F83,Res_ini!$H$29:$AF$30,2,FALSE())+7))</f>
        <v>-</v>
      </c>
      <c r="V83" s="328" t="str">
        <f>IF($M83="-","-",VLOOKUP(U$4,Res_ini!$A$20:$AF172,HLOOKUP($F83,Res_ini!$H$29:$AF$30,2,FALSE())+7))</f>
        <v>-</v>
      </c>
      <c r="W83" s="328" t="str">
        <f>IF($M83="-","-",VLOOKUP(V$4,Res_ini!$A$20:$AF172,HLOOKUP($F83,Res_ini!$H$29:$AF$30,2,FALSE())+7))</f>
        <v>-</v>
      </c>
      <c r="X83" s="328" t="str">
        <f>IF($M83="-","-",VLOOKUP(W$4,Res_ini!$A$20:$AF172,HLOOKUP($F83,Res_ini!$H$29:$AF$30,2,FALSE())+7))</f>
        <v>-</v>
      </c>
      <c r="Y83" s="328" t="str">
        <f>IF($M83="-","-",VLOOKUP(X$4,Res_ini!$A$20:$AF172,HLOOKUP($F83,Res_ini!$H$29:$AF$30,2,FALSE())+7))</f>
        <v>-</v>
      </c>
      <c r="Z83" s="328" t="str">
        <f>IF($M83="-","-",VLOOKUP(Y$4,Res_ini!$A$20:$AF172,HLOOKUP($F83,Res_ini!$H$29:$AF$30,2,FALSE())+7))</f>
        <v>-</v>
      </c>
      <c r="AA83" s="329" t="str">
        <f>IF($M83="-","-",VLOOKUP(Z$4,Res_ini!$A$20:$AF172,HLOOKUP($F83,Res_ini!$H$29:$AF$30,2,FALSE())+7))</f>
        <v>-</v>
      </c>
      <c r="AB83" s="330" t="str">
        <f>IF($M83="-","-",VLOOKUP(AA$4,Res_ini!$A$20:$AF172,HLOOKUP($F83,Res_ini!$H$29:$AF$30,2,FALSE())+7))</f>
        <v>-</v>
      </c>
      <c r="AC83" s="350"/>
      <c r="AD83" s="351"/>
      <c r="AE83" s="351"/>
      <c r="AF83" s="351"/>
      <c r="AG83" s="352"/>
      <c r="AH83" s="213" t="str">
        <f t="shared" si="6"/>
        <v>-</v>
      </c>
      <c r="AI83" s="353" t="str">
        <f t="shared" si="7"/>
        <v>-</v>
      </c>
      <c r="AJ83" s="354" t="str">
        <f t="shared" si="8"/>
        <v>-</v>
      </c>
      <c r="AK83" s="354" t="str">
        <f t="shared" si="9"/>
        <v>-</v>
      </c>
      <c r="AL83" s="354" t="str">
        <f t="shared" si="10"/>
        <v>-</v>
      </c>
      <c r="AM83" s="354" t="str">
        <f t="shared" si="11"/>
        <v>-</v>
      </c>
      <c r="AN83" s="354" t="str">
        <f t="shared" si="12"/>
        <v>-</v>
      </c>
      <c r="AO83" s="354" t="str">
        <f t="shared" si="13"/>
        <v>-</v>
      </c>
      <c r="AP83" s="354" t="str">
        <f t="shared" si="14"/>
        <v>-</v>
      </c>
      <c r="AQ83" s="354" t="str">
        <f t="shared" si="15"/>
        <v>-</v>
      </c>
      <c r="AR83" s="354" t="str">
        <f t="shared" si="16"/>
        <v>-</v>
      </c>
      <c r="AS83" s="354" t="str">
        <f t="shared" si="17"/>
        <v>-</v>
      </c>
      <c r="AT83" s="354" t="str">
        <f t="shared" si="18"/>
        <v>-</v>
      </c>
      <c r="AU83" s="354" t="str">
        <f t="shared" si="19"/>
        <v>-</v>
      </c>
      <c r="AV83" s="354" t="str">
        <f t="shared" si="20"/>
        <v>-</v>
      </c>
      <c r="AW83" s="355" t="str">
        <f t="shared" si="21"/>
        <v>-</v>
      </c>
      <c r="AX83" s="355" t="str">
        <f t="shared" si="22"/>
        <v>-</v>
      </c>
      <c r="AY83" s="355" t="str">
        <f t="shared" si="23"/>
        <v>-</v>
      </c>
      <c r="AZ83" s="355" t="str">
        <f t="shared" si="24"/>
        <v>-</v>
      </c>
      <c r="BA83" s="355" t="str">
        <f t="shared" si="25"/>
        <v>-</v>
      </c>
      <c r="BB83" s="354" t="str">
        <f t="shared" si="26"/>
        <v>-</v>
      </c>
      <c r="BC83" s="354" t="str">
        <f t="shared" si="27"/>
        <v>-</v>
      </c>
      <c r="BD83" s="355" t="str">
        <f t="shared" si="28"/>
        <v>-</v>
      </c>
      <c r="BE83" s="355" t="str">
        <f t="shared" si="29"/>
        <v>-</v>
      </c>
      <c r="BF83" s="355" t="str">
        <f t="shared" si="30"/>
        <v>-</v>
      </c>
      <c r="BG83" s="355" t="str">
        <f t="shared" si="31"/>
        <v>-</v>
      </c>
      <c r="BH83" s="354" t="str">
        <f t="shared" si="32"/>
        <v>-</v>
      </c>
      <c r="BI83" s="355" t="str">
        <f t="shared" si="33"/>
        <v>-</v>
      </c>
      <c r="BJ83" s="356" t="str">
        <f t="shared" si="34"/>
        <v>-</v>
      </c>
    </row>
    <row r="84" spans="1:62" ht="17" hidden="1" customHeight="1">
      <c r="A84" s="333" t="str">
        <f t="shared" si="3"/>
        <v>2018_064</v>
      </c>
      <c r="B84" s="333" t="s">
        <v>658</v>
      </c>
      <c r="C84" s="333" t="str">
        <f t="shared" si="4"/>
        <v>---_-</v>
      </c>
      <c r="D84" s="333" t="str">
        <f>IF($M84="-","-",VLOOKUP(C$5,Res_ini!$A$20:$AF173,HLOOKUP($F84,Res_ini!$H$29:$AF$30,2,FALSE())+7))</f>
        <v>-</v>
      </c>
      <c r="E84" s="333">
        <f t="shared" si="5"/>
        <v>16</v>
      </c>
      <c r="F84" s="333" t="str">
        <f t="shared" si="35"/>
        <v>Koniene</v>
      </c>
      <c r="G84" s="333" t="str">
        <f>IF($M84="-","-",VLOOKUP(F$5,Res_ini!$A$20:$AF173,HLOOKUP($F84,Res_ini!$H$29:$AF$30,2,FALSE())+7))</f>
        <v>-</v>
      </c>
      <c r="H84" s="357" t="str">
        <f>IF($M84="-","-",VLOOKUP(G$5,Res_ini!$A$20:$AF173,HLOOKUP($F84,Res_ini!$H$29:$AF$30,2,FALSE())+7))</f>
        <v>-</v>
      </c>
      <c r="I84" s="357" t="str">
        <f>IF($M84="-","-",VLOOKUP(H$5,Res_ini!$A$20:$AF173,HLOOKUP($F84,Res_ini!$H$29:$AF$30,2,FALSE())+7))</f>
        <v>-</v>
      </c>
      <c r="J84" s="333" t="str">
        <f>IF($M84="-","-",VLOOKUP(I$5,Res_ini!$A$20:$AF173,HLOOKUP($F84,Res_ini!$H$29:$AF$30,2,FALSE())+7))</f>
        <v>-</v>
      </c>
      <c r="K84" s="333" t="str">
        <f>IF($M84="-","-",VLOOKUP(J$5,Res_ini!$A$20:$AF173,HLOOKUP($F84,Res_ini!$H$29:$AF$30,2,FALSE())+7))</f>
        <v>-</v>
      </c>
      <c r="L84" s="333" t="str">
        <f>IF($M84="-","-",VLOOKUP(K$5,Res_ini!$A$20:$AF173,HLOOKUP($F84,Res_ini!$H$29:$AF$30,2,FALSE())+7))</f>
        <v>-</v>
      </c>
      <c r="M84" s="333" t="str">
        <f>IF(ISERROR(HLOOKUP($F84,Res_ini!$H$29:$AF$30,2,FALSE())),"-",VLOOKUP(L$5,Res_ini!$A$20:$AF173,HLOOKUP($F84,Res_ini!$H$29:$AF$30,2,FALSE())+7))</f>
        <v>-</v>
      </c>
      <c r="N84" s="333" t="str">
        <f>IF($M84="-","-",VLOOKUP(M$5,Res_ini!$A$20:$AF173,HLOOKUP($F84,Res_ini!$H$29:$AF$30,2,FALSE())+7))</f>
        <v>-</v>
      </c>
      <c r="O84" s="358" t="str">
        <f>IF($M84="-","-",VLOOKUP(N$5,Res_ini!$A$20:$AF173,HLOOKUP($F84,Res_ini!$H$29:$AF$30,2,FALSE())+7))</f>
        <v>-</v>
      </c>
      <c r="P84" s="331" t="str">
        <f>IF($M84="-","-",VLOOKUP(O$5,Res_ini!$A$20:$AF173,HLOOKUP($F84,Res_ini!$H$29:$AF$30,2,FALSE())+7))</f>
        <v>-</v>
      </c>
      <c r="Q84" s="331" t="str">
        <f>IF($M84="-","-",VLOOKUP(P$5,Res_ini!$A$20:$AF173,HLOOKUP($F84,Res_ini!$H$29:$AF$30,2,FALSE())+7))</f>
        <v>-</v>
      </c>
      <c r="R84" s="331" t="str">
        <f>IF($M84="-","-",VLOOKUP(Q$5,Res_ini!$A$20:$AF173,HLOOKUP($F84,Res_ini!$H$29:$AF$30,2,FALSE())+7))</f>
        <v>-</v>
      </c>
      <c r="S84" s="331" t="str">
        <f>IF($M84="-","-",VLOOKUP(R$5,Res_ini!$A$20:$AF173,HLOOKUP($F84,Res_ini!$H$29:$AF$30,2,FALSE())+7))</f>
        <v>-</v>
      </c>
      <c r="T84" s="331" t="str">
        <f>IF($M84="-","-",VLOOKUP(S$5,Res_ini!$A$20:$AF173,HLOOKUP($F84,Res_ini!$H$29:$AF$30,2,FALSE())+7))</f>
        <v>-</v>
      </c>
      <c r="U84" s="331" t="str">
        <f>IF($M84="-","-",VLOOKUP(T$5,Res_ini!$A$20:$AF173,HLOOKUP($F84,Res_ini!$H$29:$AF$30,2,FALSE())+7))</f>
        <v>-</v>
      </c>
      <c r="V84" s="331" t="str">
        <f>IF($M84="-","-",VLOOKUP(U$5,Res_ini!$A$20:$AF173,HLOOKUP($F84,Res_ini!$H$29:$AF$30,2,FALSE())+7))</f>
        <v>-</v>
      </c>
      <c r="W84" s="331" t="str">
        <f>IF($M84="-","-",VLOOKUP(V$5,Res_ini!$A$20:$AF173,HLOOKUP($F84,Res_ini!$H$29:$AF$30,2,FALSE())+7))</f>
        <v>-</v>
      </c>
      <c r="X84" s="331" t="str">
        <f>IF($M84="-","-",VLOOKUP(W$5,Res_ini!$A$20:$AF173,HLOOKUP($F84,Res_ini!$H$29:$AF$30,2,FALSE())+7))</f>
        <v>-</v>
      </c>
      <c r="Y84" s="331" t="str">
        <f>IF($M84="-","-",VLOOKUP(X$5,Res_ini!$A$20:$AF173,HLOOKUP($F84,Res_ini!$H$29:$AF$30,2,FALSE())+7))</f>
        <v>-</v>
      </c>
      <c r="Z84" s="331" t="str">
        <f>IF($M84="-","-",VLOOKUP(Y$5,Res_ini!$A$20:$AF173,HLOOKUP($F84,Res_ini!$H$29:$AF$30,2,FALSE())+7))</f>
        <v>-</v>
      </c>
      <c r="AA84" s="332" t="str">
        <f>IF($M84="-","-",VLOOKUP(Z$5,Res_ini!$A$20:$AF173,HLOOKUP($F84,Res_ini!$H$29:$AF$30,2,FALSE())+7))</f>
        <v>-</v>
      </c>
      <c r="AB84" s="333" t="str">
        <f>IF($M84="-","-",VLOOKUP(AA$5,Res_ini!$A$20:$AF173,HLOOKUP($F84,Res_ini!$H$29:$AF$30,2,FALSE())+7))</f>
        <v>-</v>
      </c>
      <c r="AC84" s="359"/>
      <c r="AD84" s="360"/>
      <c r="AE84" s="360"/>
      <c r="AF84" s="360"/>
      <c r="AG84" s="361"/>
      <c r="AH84" s="362" t="str">
        <f t="shared" si="6"/>
        <v>-</v>
      </c>
      <c r="AI84" s="363" t="str">
        <f t="shared" si="7"/>
        <v>-</v>
      </c>
      <c r="AJ84" s="364" t="str">
        <f t="shared" si="8"/>
        <v>-</v>
      </c>
      <c r="AK84" s="364" t="str">
        <f t="shared" si="9"/>
        <v>-</v>
      </c>
      <c r="AL84" s="364" t="str">
        <f t="shared" si="10"/>
        <v>-</v>
      </c>
      <c r="AM84" s="364" t="str">
        <f t="shared" si="11"/>
        <v>-</v>
      </c>
      <c r="AN84" s="364" t="str">
        <f t="shared" si="12"/>
        <v>-</v>
      </c>
      <c r="AO84" s="364" t="str">
        <f t="shared" si="13"/>
        <v>-</v>
      </c>
      <c r="AP84" s="364" t="str">
        <f t="shared" si="14"/>
        <v>-</v>
      </c>
      <c r="AQ84" s="364" t="str">
        <f t="shared" si="15"/>
        <v>-</v>
      </c>
      <c r="AR84" s="364" t="str">
        <f t="shared" si="16"/>
        <v>-</v>
      </c>
      <c r="AS84" s="364" t="str">
        <f t="shared" si="17"/>
        <v>-</v>
      </c>
      <c r="AT84" s="364" t="str">
        <f t="shared" si="18"/>
        <v>-</v>
      </c>
      <c r="AU84" s="364" t="str">
        <f t="shared" si="19"/>
        <v>-</v>
      </c>
      <c r="AV84" s="364" t="str">
        <f t="shared" si="20"/>
        <v>-</v>
      </c>
      <c r="AW84" s="365" t="str">
        <f t="shared" si="21"/>
        <v>-</v>
      </c>
      <c r="AX84" s="365" t="str">
        <f t="shared" si="22"/>
        <v>-</v>
      </c>
      <c r="AY84" s="365" t="str">
        <f t="shared" si="23"/>
        <v>-</v>
      </c>
      <c r="AZ84" s="365" t="str">
        <f t="shared" si="24"/>
        <v>-</v>
      </c>
      <c r="BA84" s="365" t="str">
        <f t="shared" si="25"/>
        <v>-</v>
      </c>
      <c r="BB84" s="364" t="str">
        <f t="shared" si="26"/>
        <v>-</v>
      </c>
      <c r="BC84" s="364" t="str">
        <f t="shared" si="27"/>
        <v>-</v>
      </c>
      <c r="BD84" s="365" t="str">
        <f t="shared" si="28"/>
        <v>-</v>
      </c>
      <c r="BE84" s="365" t="str">
        <f t="shared" si="29"/>
        <v>-</v>
      </c>
      <c r="BF84" s="365" t="str">
        <f t="shared" si="30"/>
        <v>-</v>
      </c>
      <c r="BG84" s="365" t="str">
        <f t="shared" si="31"/>
        <v>-</v>
      </c>
      <c r="BH84" s="364" t="str">
        <f t="shared" si="32"/>
        <v>-</v>
      </c>
      <c r="BI84" s="365" t="str">
        <f t="shared" si="33"/>
        <v>-</v>
      </c>
      <c r="BJ84" s="366" t="str">
        <f t="shared" si="34"/>
        <v>-</v>
      </c>
    </row>
    <row r="85" spans="1:62" ht="17" hidden="1" customHeight="1">
      <c r="A85" s="327" t="str">
        <f t="shared" si="3"/>
        <v>2018_065</v>
      </c>
      <c r="B85" s="327" t="s">
        <v>658</v>
      </c>
      <c r="C85" s="327" t="str">
        <f t="shared" si="4"/>
        <v>---_-</v>
      </c>
      <c r="D85" s="327" t="str">
        <f>IF($M85="-","-",VLOOKUP(C$2,Res_ini!$A$20:$AF174,HLOOKUP($F85,Res_ini!$H$29:$AF$30,2,FALSE())+7))</f>
        <v>-</v>
      </c>
      <c r="E85" s="327">
        <f t="shared" si="5"/>
        <v>17</v>
      </c>
      <c r="F85" s="327" t="str">
        <f t="shared" ref="F85:F116" si="36">IFERROR(INDEX(PREFS_ListeStation,MATCH($E85,PREFS_N°Station,0)),"-")</f>
        <v>Fausse passe de Pouembout</v>
      </c>
      <c r="G85" s="327" t="str">
        <f>IF($M85="-","-",VLOOKUP(F$2,Res_ini!$A$20:$AF174,HLOOKUP($F85,Res_ini!$H$29:$AF$30,2,FALSE())+7))</f>
        <v>-</v>
      </c>
      <c r="H85" s="338" t="str">
        <f>IF($M85="-","-",VLOOKUP(G$2,Res_ini!$A$20:$AF174,HLOOKUP($F85,Res_ini!$H$29:$AF$30,2,FALSE())+7))</f>
        <v>-</v>
      </c>
      <c r="I85" s="338" t="str">
        <f>IF($M85="-","-",VLOOKUP(H$2,Res_ini!$A$20:$AF174,HLOOKUP($F85,Res_ini!$H$29:$AF$30,2,FALSE())+7))</f>
        <v>-</v>
      </c>
      <c r="J85" s="327" t="str">
        <f>IF($M85="-","-",VLOOKUP(I$2,Res_ini!$A$20:$AF174,HLOOKUP($F85,Res_ini!$H$29:$AF$30,2,FALSE())+7))</f>
        <v>-</v>
      </c>
      <c r="K85" s="327" t="str">
        <f>IF($M85="-","-",VLOOKUP(J$2,Res_ini!$A$20:$AF174,HLOOKUP($F85,Res_ini!$H$29:$AF$30,2,FALSE())+7))</f>
        <v>-</v>
      </c>
      <c r="L85" s="327" t="str">
        <f>IF($M85="-","-",VLOOKUP(K$2,Res_ini!$A$20:$AF174,HLOOKUP($F85,Res_ini!$H$29:$AF$30,2,FALSE())+7))</f>
        <v>-</v>
      </c>
      <c r="M85" s="327" t="str">
        <f>IF(ISERROR(HLOOKUP($F85,Res_ini!$H$29:$AF$30,2,FALSE())),"-",VLOOKUP(L$2,Res_ini!$A$20:$AF174,HLOOKUP($F85,Res_ini!$H$29:$AF$30,2,FALSE())+7))</f>
        <v>-</v>
      </c>
      <c r="N85" s="327" t="str">
        <f>IF($M85="-","-",VLOOKUP(M$2,Res_ini!$A$20:$AF174,HLOOKUP($F85,Res_ini!$H$29:$AF$30,2,FALSE())+7))</f>
        <v>-</v>
      </c>
      <c r="O85" s="339" t="str">
        <f>IF($M85="-","-",VLOOKUP(N$2,Res_ini!$A$20:$AF174,HLOOKUP($F85,Res_ini!$H$29:$AF$30,2,FALSE())+7))</f>
        <v>-</v>
      </c>
      <c r="P85" s="325" t="str">
        <f>IF($M85="-","-",VLOOKUP(O$2,Res_ini!$A$20:$AF174,HLOOKUP($F85,Res_ini!$H$29:$AF$30,2,FALSE())+7))</f>
        <v>-</v>
      </c>
      <c r="Q85" s="325" t="str">
        <f>IF($M85="-","-",VLOOKUP(P$2,Res_ini!$A$20:$AF174,HLOOKUP($F85,Res_ini!$H$29:$AF$30,2,FALSE())+7))</f>
        <v>-</v>
      </c>
      <c r="R85" s="325" t="str">
        <f>IF($M85="-","-",VLOOKUP(Q$2,Res_ini!$A$20:$AF174,HLOOKUP($F85,Res_ini!$H$29:$AF$30,2,FALSE())+7))</f>
        <v>-</v>
      </c>
      <c r="S85" s="325" t="str">
        <f>IF($M85="-","-",VLOOKUP(R$2,Res_ini!$A$20:$AF174,HLOOKUP($F85,Res_ini!$H$29:$AF$30,2,FALSE())+7))</f>
        <v>-</v>
      </c>
      <c r="T85" s="325" t="str">
        <f>IF($M85="-","-",VLOOKUP(S$2,Res_ini!$A$20:$AF174,HLOOKUP($F85,Res_ini!$H$29:$AF$30,2,FALSE())+7))</f>
        <v>-</v>
      </c>
      <c r="U85" s="325" t="str">
        <f>IF($M85="-","-",VLOOKUP(T$2,Res_ini!$A$20:$AF174,HLOOKUP($F85,Res_ini!$H$29:$AF$30,2,FALSE())+7))</f>
        <v>-</v>
      </c>
      <c r="V85" s="325" t="str">
        <f>IF($M85="-","-",VLOOKUP(U$2,Res_ini!$A$20:$AF174,HLOOKUP($F85,Res_ini!$H$29:$AF$30,2,FALSE())+7))</f>
        <v>-</v>
      </c>
      <c r="W85" s="325" t="str">
        <f>IF($M85="-","-",VLOOKUP(V$2,Res_ini!$A$20:$AF174,HLOOKUP($F85,Res_ini!$H$29:$AF$30,2,FALSE())+7))</f>
        <v>-</v>
      </c>
      <c r="X85" s="325" t="str">
        <f>IF($M85="-","-",VLOOKUP(W$2,Res_ini!$A$20:$AF174,HLOOKUP($F85,Res_ini!$H$29:$AF$30,2,FALSE())+7))</f>
        <v>-</v>
      </c>
      <c r="Y85" s="325" t="str">
        <f>IF($M85="-","-",VLOOKUP(X$2,Res_ini!$A$20:$AF174,HLOOKUP($F85,Res_ini!$H$29:$AF$30,2,FALSE())+7))</f>
        <v>-</v>
      </c>
      <c r="Z85" s="325" t="str">
        <f>IF($M85="-","-",VLOOKUP(Y$2,Res_ini!$A$20:$AF174,HLOOKUP($F85,Res_ini!$H$29:$AF$30,2,FALSE())+7))</f>
        <v>-</v>
      </c>
      <c r="AA85" s="326" t="str">
        <f>IF($M85="-","-",VLOOKUP(Z$2,Res_ini!$A$20:$AF174,HLOOKUP($F85,Res_ini!$H$29:$AF$30,2,FALSE())+7))</f>
        <v>-</v>
      </c>
      <c r="AB85" s="327" t="str">
        <f>IF($M85="-","-",VLOOKUP(AA$2,Res_ini!$A$20:$AF174,HLOOKUP($F85,Res_ini!$H$29:$AF$30,2,FALSE())+7))</f>
        <v>-</v>
      </c>
      <c r="AC85" s="340"/>
      <c r="AD85" s="341"/>
      <c r="AE85" s="341"/>
      <c r="AF85" s="341"/>
      <c r="AG85" s="342"/>
      <c r="AH85" s="343" t="str">
        <f t="shared" si="6"/>
        <v>-</v>
      </c>
      <c r="AI85" s="344" t="str">
        <f t="shared" si="7"/>
        <v>-</v>
      </c>
      <c r="AJ85" s="345" t="str">
        <f t="shared" si="8"/>
        <v>-</v>
      </c>
      <c r="AK85" s="345" t="str">
        <f t="shared" si="9"/>
        <v>-</v>
      </c>
      <c r="AL85" s="345" t="str">
        <f t="shared" si="10"/>
        <v>-</v>
      </c>
      <c r="AM85" s="345" t="str">
        <f t="shared" si="11"/>
        <v>-</v>
      </c>
      <c r="AN85" s="345" t="str">
        <f t="shared" si="12"/>
        <v>-</v>
      </c>
      <c r="AO85" s="345" t="str">
        <f t="shared" si="13"/>
        <v>-</v>
      </c>
      <c r="AP85" s="345" t="str">
        <f t="shared" si="14"/>
        <v>-</v>
      </c>
      <c r="AQ85" s="345" t="str">
        <f t="shared" si="15"/>
        <v>-</v>
      </c>
      <c r="AR85" s="345" t="str">
        <f t="shared" si="16"/>
        <v>-</v>
      </c>
      <c r="AS85" s="345" t="str">
        <f t="shared" si="17"/>
        <v>-</v>
      </c>
      <c r="AT85" s="345" t="str">
        <f t="shared" si="18"/>
        <v>-</v>
      </c>
      <c r="AU85" s="345" t="str">
        <f t="shared" si="19"/>
        <v>-</v>
      </c>
      <c r="AV85" s="345" t="str">
        <f t="shared" si="20"/>
        <v>-</v>
      </c>
      <c r="AW85" s="346" t="str">
        <f t="shared" si="21"/>
        <v>-</v>
      </c>
      <c r="AX85" s="346" t="str">
        <f t="shared" si="22"/>
        <v>-</v>
      </c>
      <c r="AY85" s="346" t="str">
        <f t="shared" si="23"/>
        <v>-</v>
      </c>
      <c r="AZ85" s="346" t="str">
        <f t="shared" si="24"/>
        <v>-</v>
      </c>
      <c r="BA85" s="346" t="str">
        <f t="shared" si="25"/>
        <v>-</v>
      </c>
      <c r="BB85" s="345" t="str">
        <f t="shared" si="26"/>
        <v>-</v>
      </c>
      <c r="BC85" s="345" t="str">
        <f t="shared" si="27"/>
        <v>-</v>
      </c>
      <c r="BD85" s="346" t="str">
        <f t="shared" si="28"/>
        <v>-</v>
      </c>
      <c r="BE85" s="346" t="str">
        <f t="shared" si="29"/>
        <v>-</v>
      </c>
      <c r="BF85" s="346" t="str">
        <f t="shared" si="30"/>
        <v>-</v>
      </c>
      <c r="BG85" s="346" t="str">
        <f t="shared" si="31"/>
        <v>-</v>
      </c>
      <c r="BH85" s="345" t="str">
        <f t="shared" si="32"/>
        <v>-</v>
      </c>
      <c r="BI85" s="346" t="str">
        <f t="shared" si="33"/>
        <v>-</v>
      </c>
      <c r="BJ85" s="347" t="str">
        <f t="shared" si="34"/>
        <v>-</v>
      </c>
    </row>
    <row r="86" spans="1:62" ht="17" hidden="1" customHeight="1">
      <c r="A86" s="330" t="str">
        <f t="shared" ref="A86:A120" si="37">G$18&amp;"_"&amp;TEXT(ROW(86:86)-20,"000")</f>
        <v>2018_066</v>
      </c>
      <c r="B86" s="330" t="s">
        <v>658</v>
      </c>
      <c r="C86" s="330" t="str">
        <f t="shared" si="4"/>
        <v>---_-</v>
      </c>
      <c r="D86" s="330" t="str">
        <f>IF($M86="-","-",VLOOKUP(C$3,Res_ini!$A$20:$AF175,HLOOKUP($F86,Res_ini!$H$29:$AF$30,2,FALSE())+7))</f>
        <v>-</v>
      </c>
      <c r="E86" s="330">
        <f t="shared" si="5"/>
        <v>17</v>
      </c>
      <c r="F86" s="330" t="str">
        <f t="shared" si="36"/>
        <v>Fausse passe de Pouembout</v>
      </c>
      <c r="G86" s="330" t="str">
        <f>IF($M86="-","-",VLOOKUP(F$3,Res_ini!$A$20:$AF175,HLOOKUP($F86,Res_ini!$H$29:$AF$30,2,FALSE())+7))</f>
        <v>-</v>
      </c>
      <c r="H86" s="348" t="str">
        <f>IF($M86="-","-",VLOOKUP(G$3,Res_ini!$A$20:$AF175,HLOOKUP($F86,Res_ini!$H$29:$AF$30,2,FALSE())+7))</f>
        <v>-</v>
      </c>
      <c r="I86" s="348" t="str">
        <f>IF($M86="-","-",VLOOKUP(H$3,Res_ini!$A$20:$AF175,HLOOKUP($F86,Res_ini!$H$29:$AF$30,2,FALSE())+7))</f>
        <v>-</v>
      </c>
      <c r="J86" s="330" t="str">
        <f>IF($M86="-","-",VLOOKUP(I$3,Res_ini!$A$20:$AF175,HLOOKUP($F86,Res_ini!$H$29:$AF$30,2,FALSE())+7))</f>
        <v>-</v>
      </c>
      <c r="K86" s="330" t="str">
        <f>IF($M86="-","-",VLOOKUP(J$3,Res_ini!$A$20:$AF175,HLOOKUP($F86,Res_ini!$H$29:$AF$30,2,FALSE())+7))</f>
        <v>-</v>
      </c>
      <c r="L86" s="330" t="str">
        <f>IF($M86="-","-",VLOOKUP(K$3,Res_ini!$A$20:$AF175,HLOOKUP($F86,Res_ini!$H$29:$AF$30,2,FALSE())+7))</f>
        <v>-</v>
      </c>
      <c r="M86" s="330" t="str">
        <f>IF(ISERROR(HLOOKUP($F86,Res_ini!$H$29:$AF$30,2,FALSE())),"-",VLOOKUP(L$3,Res_ini!$A$20:$AF175,HLOOKUP($F86,Res_ini!$H$29:$AF$30,2,FALSE())+7))</f>
        <v>-</v>
      </c>
      <c r="N86" s="330" t="str">
        <f>IF($M86="-","-",VLOOKUP(M$3,Res_ini!$A$20:$AF175,HLOOKUP($F86,Res_ini!$H$29:$AF$30,2,FALSE())+7))</f>
        <v>-</v>
      </c>
      <c r="O86" s="349" t="str">
        <f>IF($M86="-","-",VLOOKUP(N$3,Res_ini!$A$20:$AF175,HLOOKUP($F86,Res_ini!$H$29:$AF$30,2,FALSE())+7))</f>
        <v>-</v>
      </c>
      <c r="P86" s="328" t="str">
        <f>IF($M86="-","-",VLOOKUP(O$3,Res_ini!$A$20:$AF175,HLOOKUP($F86,Res_ini!$H$29:$AF$30,2,FALSE())+7))</f>
        <v>-</v>
      </c>
      <c r="Q86" s="328" t="str">
        <f>IF($M86="-","-",VLOOKUP(P$3,Res_ini!$A$20:$AF175,HLOOKUP($F86,Res_ini!$H$29:$AF$30,2,FALSE())+7))</f>
        <v>-</v>
      </c>
      <c r="R86" s="328" t="str">
        <f>IF($M86="-","-",VLOOKUP(Q$3,Res_ini!$A$20:$AF175,HLOOKUP($F86,Res_ini!$H$29:$AF$30,2,FALSE())+7))</f>
        <v>-</v>
      </c>
      <c r="S86" s="328" t="str">
        <f>IF($M86="-","-",VLOOKUP(R$3,Res_ini!$A$20:$AF175,HLOOKUP($F86,Res_ini!$H$29:$AF$30,2,FALSE())+7))</f>
        <v>-</v>
      </c>
      <c r="T86" s="328" t="str">
        <f>IF($M86="-","-",VLOOKUP(S$3,Res_ini!$A$20:$AF175,HLOOKUP($F86,Res_ini!$H$29:$AF$30,2,FALSE())+7))</f>
        <v>-</v>
      </c>
      <c r="U86" s="328" t="str">
        <f>IF($M86="-","-",VLOOKUP(T$3,Res_ini!$A$20:$AF175,HLOOKUP($F86,Res_ini!$H$29:$AF$30,2,FALSE())+7))</f>
        <v>-</v>
      </c>
      <c r="V86" s="328" t="str">
        <f>IF($M86="-","-",VLOOKUP(U$3,Res_ini!$A$20:$AF175,HLOOKUP($F86,Res_ini!$H$29:$AF$30,2,FALSE())+7))</f>
        <v>-</v>
      </c>
      <c r="W86" s="328" t="str">
        <f>IF($M86="-","-",VLOOKUP(V$3,Res_ini!$A$20:$AF175,HLOOKUP($F86,Res_ini!$H$29:$AF$30,2,FALSE())+7))</f>
        <v>-</v>
      </c>
      <c r="X86" s="328" t="str">
        <f>IF($M86="-","-",VLOOKUP(W$3,Res_ini!$A$20:$AF175,HLOOKUP($F86,Res_ini!$H$29:$AF$30,2,FALSE())+7))</f>
        <v>-</v>
      </c>
      <c r="Y86" s="328" t="str">
        <f>IF($M86="-","-",VLOOKUP(X$3,Res_ini!$A$20:$AF175,HLOOKUP($F86,Res_ini!$H$29:$AF$30,2,FALSE())+7))</f>
        <v>-</v>
      </c>
      <c r="Z86" s="328" t="str">
        <f>IF($M86="-","-",VLOOKUP(Y$3,Res_ini!$A$20:$AF175,HLOOKUP($F86,Res_ini!$H$29:$AF$30,2,FALSE())+7))</f>
        <v>-</v>
      </c>
      <c r="AA86" s="329" t="str">
        <f>IF($M86="-","-",VLOOKUP(Z$3,Res_ini!$A$20:$AF175,HLOOKUP($F86,Res_ini!$H$29:$AF$30,2,FALSE())+7))</f>
        <v>-</v>
      </c>
      <c r="AB86" s="330" t="str">
        <f>IF($M86="-","-",VLOOKUP(AA$3,Res_ini!$A$20:$AF175,HLOOKUP($F86,Res_ini!$H$29:$AF$30,2,FALSE())+7))</f>
        <v>-</v>
      </c>
      <c r="AC86" s="350"/>
      <c r="AD86" s="351"/>
      <c r="AE86" s="351"/>
      <c r="AF86" s="351"/>
      <c r="AG86" s="352"/>
      <c r="AH86" s="213" t="str">
        <f t="shared" si="6"/>
        <v>-</v>
      </c>
      <c r="AI86" s="353" t="str">
        <f t="shared" si="7"/>
        <v>-</v>
      </c>
      <c r="AJ86" s="354" t="str">
        <f t="shared" si="8"/>
        <v>-</v>
      </c>
      <c r="AK86" s="354" t="str">
        <f t="shared" si="9"/>
        <v>-</v>
      </c>
      <c r="AL86" s="354" t="str">
        <f t="shared" si="10"/>
        <v>-</v>
      </c>
      <c r="AM86" s="354" t="str">
        <f t="shared" si="11"/>
        <v>-</v>
      </c>
      <c r="AN86" s="354" t="str">
        <f t="shared" si="12"/>
        <v>-</v>
      </c>
      <c r="AO86" s="354" t="str">
        <f t="shared" si="13"/>
        <v>-</v>
      </c>
      <c r="AP86" s="354" t="str">
        <f t="shared" si="14"/>
        <v>-</v>
      </c>
      <c r="AQ86" s="354" t="str">
        <f t="shared" si="15"/>
        <v>-</v>
      </c>
      <c r="AR86" s="354" t="str">
        <f t="shared" si="16"/>
        <v>-</v>
      </c>
      <c r="AS86" s="354" t="str">
        <f t="shared" si="17"/>
        <v>-</v>
      </c>
      <c r="AT86" s="354" t="str">
        <f t="shared" si="18"/>
        <v>-</v>
      </c>
      <c r="AU86" s="354" t="str">
        <f t="shared" si="19"/>
        <v>-</v>
      </c>
      <c r="AV86" s="354" t="str">
        <f t="shared" si="20"/>
        <v>-</v>
      </c>
      <c r="AW86" s="355" t="str">
        <f t="shared" si="21"/>
        <v>-</v>
      </c>
      <c r="AX86" s="355" t="str">
        <f t="shared" si="22"/>
        <v>-</v>
      </c>
      <c r="AY86" s="355" t="str">
        <f t="shared" si="23"/>
        <v>-</v>
      </c>
      <c r="AZ86" s="355" t="str">
        <f t="shared" si="24"/>
        <v>-</v>
      </c>
      <c r="BA86" s="355" t="str">
        <f t="shared" si="25"/>
        <v>-</v>
      </c>
      <c r="BB86" s="354" t="str">
        <f t="shared" si="26"/>
        <v>-</v>
      </c>
      <c r="BC86" s="354" t="str">
        <f t="shared" si="27"/>
        <v>-</v>
      </c>
      <c r="BD86" s="355" t="str">
        <f t="shared" si="28"/>
        <v>-</v>
      </c>
      <c r="BE86" s="355" t="str">
        <f t="shared" si="29"/>
        <v>-</v>
      </c>
      <c r="BF86" s="355" t="str">
        <f t="shared" si="30"/>
        <v>-</v>
      </c>
      <c r="BG86" s="355" t="str">
        <f t="shared" si="31"/>
        <v>-</v>
      </c>
      <c r="BH86" s="354" t="str">
        <f t="shared" si="32"/>
        <v>-</v>
      </c>
      <c r="BI86" s="355" t="str">
        <f t="shared" si="33"/>
        <v>-</v>
      </c>
      <c r="BJ86" s="356" t="str">
        <f t="shared" si="34"/>
        <v>-</v>
      </c>
    </row>
    <row r="87" spans="1:62" ht="17" hidden="1" customHeight="1">
      <c r="A87" s="330" t="str">
        <f t="shared" si="37"/>
        <v>2018_067</v>
      </c>
      <c r="B87" s="330" t="s">
        <v>658</v>
      </c>
      <c r="C87" s="330" t="str">
        <f t="shared" si="4"/>
        <v>---_-</v>
      </c>
      <c r="D87" s="330" t="str">
        <f>IF($M87="-","-",VLOOKUP(C$4,Res_ini!$A$20:$AF176,HLOOKUP($F87,Res_ini!$H$29:$AF$30,2,FALSE())+7))</f>
        <v>-</v>
      </c>
      <c r="E87" s="330">
        <f t="shared" si="5"/>
        <v>17</v>
      </c>
      <c r="F87" s="330" t="str">
        <f t="shared" si="36"/>
        <v>Fausse passe de Pouembout</v>
      </c>
      <c r="G87" s="330" t="str">
        <f>IF($M87="-","-",VLOOKUP(F$4,Res_ini!$A$20:$AF176,HLOOKUP($F87,Res_ini!$H$29:$AF$30,2,FALSE())+7))</f>
        <v>-</v>
      </c>
      <c r="H87" s="348" t="str">
        <f>IF($M87="-","-",VLOOKUP(G$4,Res_ini!$A$20:$AF176,HLOOKUP($F87,Res_ini!$H$29:$AF$30,2,FALSE())+7))</f>
        <v>-</v>
      </c>
      <c r="I87" s="348" t="str">
        <f>IF($M87="-","-",VLOOKUP(H$4,Res_ini!$A$20:$AF176,HLOOKUP($F87,Res_ini!$H$29:$AF$30,2,FALSE())+7))</f>
        <v>-</v>
      </c>
      <c r="J87" s="330" t="str">
        <f>IF($M87="-","-",VLOOKUP(I$4,Res_ini!$A$20:$AF176,HLOOKUP($F87,Res_ini!$H$29:$AF$30,2,FALSE())+7))</f>
        <v>-</v>
      </c>
      <c r="K87" s="330" t="str">
        <f>IF($M87="-","-",VLOOKUP(J$4,Res_ini!$A$20:$AF176,HLOOKUP($F87,Res_ini!$H$29:$AF$30,2,FALSE())+7))</f>
        <v>-</v>
      </c>
      <c r="L87" s="330" t="str">
        <f>IF($M87="-","-",VLOOKUP(K$4,Res_ini!$A$20:$AF176,HLOOKUP($F87,Res_ini!$H$29:$AF$30,2,FALSE())+7))</f>
        <v>-</v>
      </c>
      <c r="M87" s="330" t="str">
        <f>IF(ISERROR(HLOOKUP($F87,Res_ini!$H$29:$AF$30,2,FALSE())),"-",VLOOKUP(L$4,Res_ini!$A$20:$AF176,HLOOKUP($F87,Res_ini!$H$29:$AF$30,2,FALSE())+7))</f>
        <v>-</v>
      </c>
      <c r="N87" s="330" t="str">
        <f>IF($M87="-","-",VLOOKUP(M$4,Res_ini!$A$20:$AF176,HLOOKUP($F87,Res_ini!$H$29:$AF$30,2,FALSE())+7))</f>
        <v>-</v>
      </c>
      <c r="O87" s="349" t="str">
        <f>IF($M87="-","-",VLOOKUP(N$4,Res_ini!$A$20:$AF176,HLOOKUP($F87,Res_ini!$H$29:$AF$30,2,FALSE())+7))</f>
        <v>-</v>
      </c>
      <c r="P87" s="328" t="str">
        <f>IF($M87="-","-",VLOOKUP(O$4,Res_ini!$A$20:$AF176,HLOOKUP($F87,Res_ini!$H$29:$AF$30,2,FALSE())+7))</f>
        <v>-</v>
      </c>
      <c r="Q87" s="328" t="str">
        <f>IF($M87="-","-",VLOOKUP(P$4,Res_ini!$A$20:$AF176,HLOOKUP($F87,Res_ini!$H$29:$AF$30,2,FALSE())+7))</f>
        <v>-</v>
      </c>
      <c r="R87" s="328" t="str">
        <f>IF($M87="-","-",VLOOKUP(Q$4,Res_ini!$A$20:$AF176,HLOOKUP($F87,Res_ini!$H$29:$AF$30,2,FALSE())+7))</f>
        <v>-</v>
      </c>
      <c r="S87" s="328" t="str">
        <f>IF($M87="-","-",VLOOKUP(R$4,Res_ini!$A$20:$AF176,HLOOKUP($F87,Res_ini!$H$29:$AF$30,2,FALSE())+7))</f>
        <v>-</v>
      </c>
      <c r="T87" s="328" t="str">
        <f>IF($M87="-","-",VLOOKUP(S$4,Res_ini!$A$20:$AF176,HLOOKUP($F87,Res_ini!$H$29:$AF$30,2,FALSE())+7))</f>
        <v>-</v>
      </c>
      <c r="U87" s="328" t="str">
        <f>IF($M87="-","-",VLOOKUP(T$4,Res_ini!$A$20:$AF176,HLOOKUP($F87,Res_ini!$H$29:$AF$30,2,FALSE())+7))</f>
        <v>-</v>
      </c>
      <c r="V87" s="328" t="str">
        <f>IF($M87="-","-",VLOOKUP(U$4,Res_ini!$A$20:$AF176,HLOOKUP($F87,Res_ini!$H$29:$AF$30,2,FALSE())+7))</f>
        <v>-</v>
      </c>
      <c r="W87" s="328" t="str">
        <f>IF($M87="-","-",VLOOKUP(V$4,Res_ini!$A$20:$AF176,HLOOKUP($F87,Res_ini!$H$29:$AF$30,2,FALSE())+7))</f>
        <v>-</v>
      </c>
      <c r="X87" s="328" t="str">
        <f>IF($M87="-","-",VLOOKUP(W$4,Res_ini!$A$20:$AF176,HLOOKUP($F87,Res_ini!$H$29:$AF$30,2,FALSE())+7))</f>
        <v>-</v>
      </c>
      <c r="Y87" s="328" t="str">
        <f>IF($M87="-","-",VLOOKUP(X$4,Res_ini!$A$20:$AF176,HLOOKUP($F87,Res_ini!$H$29:$AF$30,2,FALSE())+7))</f>
        <v>-</v>
      </c>
      <c r="Z87" s="328" t="str">
        <f>IF($M87="-","-",VLOOKUP(Y$4,Res_ini!$A$20:$AF176,HLOOKUP($F87,Res_ini!$H$29:$AF$30,2,FALSE())+7))</f>
        <v>-</v>
      </c>
      <c r="AA87" s="329" t="str">
        <f>IF($M87="-","-",VLOOKUP(Z$4,Res_ini!$A$20:$AF176,HLOOKUP($F87,Res_ini!$H$29:$AF$30,2,FALSE())+7))</f>
        <v>-</v>
      </c>
      <c r="AB87" s="330" t="str">
        <f>IF($M87="-","-",VLOOKUP(AA$4,Res_ini!$A$20:$AF176,HLOOKUP($F87,Res_ini!$H$29:$AF$30,2,FALSE())+7))</f>
        <v>-</v>
      </c>
      <c r="AC87" s="350"/>
      <c r="AD87" s="351"/>
      <c r="AE87" s="351"/>
      <c r="AF87" s="351"/>
      <c r="AG87" s="352"/>
      <c r="AH87" s="213" t="str">
        <f t="shared" si="6"/>
        <v>-</v>
      </c>
      <c r="AI87" s="353" t="str">
        <f t="shared" si="7"/>
        <v>-</v>
      </c>
      <c r="AJ87" s="354" t="str">
        <f t="shared" si="8"/>
        <v>-</v>
      </c>
      <c r="AK87" s="354" t="str">
        <f t="shared" si="9"/>
        <v>-</v>
      </c>
      <c r="AL87" s="354" t="str">
        <f t="shared" si="10"/>
        <v>-</v>
      </c>
      <c r="AM87" s="354" t="str">
        <f t="shared" si="11"/>
        <v>-</v>
      </c>
      <c r="AN87" s="354" t="str">
        <f t="shared" si="12"/>
        <v>-</v>
      </c>
      <c r="AO87" s="354" t="str">
        <f t="shared" si="13"/>
        <v>-</v>
      </c>
      <c r="AP87" s="354" t="str">
        <f t="shared" si="14"/>
        <v>-</v>
      </c>
      <c r="AQ87" s="354" t="str">
        <f t="shared" si="15"/>
        <v>-</v>
      </c>
      <c r="AR87" s="354" t="str">
        <f t="shared" si="16"/>
        <v>-</v>
      </c>
      <c r="AS87" s="354" t="str">
        <f t="shared" si="17"/>
        <v>-</v>
      </c>
      <c r="AT87" s="354" t="str">
        <f t="shared" si="18"/>
        <v>-</v>
      </c>
      <c r="AU87" s="354" t="str">
        <f t="shared" si="19"/>
        <v>-</v>
      </c>
      <c r="AV87" s="354" t="str">
        <f t="shared" si="20"/>
        <v>-</v>
      </c>
      <c r="AW87" s="355" t="str">
        <f t="shared" si="21"/>
        <v>-</v>
      </c>
      <c r="AX87" s="355" t="str">
        <f t="shared" si="22"/>
        <v>-</v>
      </c>
      <c r="AY87" s="355" t="str">
        <f t="shared" si="23"/>
        <v>-</v>
      </c>
      <c r="AZ87" s="355" t="str">
        <f t="shared" si="24"/>
        <v>-</v>
      </c>
      <c r="BA87" s="355" t="str">
        <f t="shared" si="25"/>
        <v>-</v>
      </c>
      <c r="BB87" s="354" t="str">
        <f t="shared" si="26"/>
        <v>-</v>
      </c>
      <c r="BC87" s="354" t="str">
        <f t="shared" si="27"/>
        <v>-</v>
      </c>
      <c r="BD87" s="355" t="str">
        <f t="shared" si="28"/>
        <v>-</v>
      </c>
      <c r="BE87" s="355" t="str">
        <f t="shared" si="29"/>
        <v>-</v>
      </c>
      <c r="BF87" s="355" t="str">
        <f t="shared" si="30"/>
        <v>-</v>
      </c>
      <c r="BG87" s="355" t="str">
        <f t="shared" si="31"/>
        <v>-</v>
      </c>
      <c r="BH87" s="354" t="str">
        <f t="shared" si="32"/>
        <v>-</v>
      </c>
      <c r="BI87" s="355" t="str">
        <f t="shared" si="33"/>
        <v>-</v>
      </c>
      <c r="BJ87" s="356" t="str">
        <f t="shared" si="34"/>
        <v>-</v>
      </c>
    </row>
    <row r="88" spans="1:62" ht="17" hidden="1" customHeight="1">
      <c r="A88" s="333" t="str">
        <f t="shared" si="37"/>
        <v>2018_068</v>
      </c>
      <c r="B88" s="333" t="s">
        <v>658</v>
      </c>
      <c r="C88" s="333" t="str">
        <f t="shared" si="4"/>
        <v>---_-</v>
      </c>
      <c r="D88" s="333" t="str">
        <f>IF($M88="-","-",VLOOKUP(C$5,Res_ini!$A$20:$AF177,HLOOKUP($F88,Res_ini!$H$29:$AF$30,2,FALSE())+7))</f>
        <v>-</v>
      </c>
      <c r="E88" s="333">
        <f t="shared" si="5"/>
        <v>17</v>
      </c>
      <c r="F88" s="333" t="str">
        <f t="shared" si="36"/>
        <v>Fausse passe de Pouembout</v>
      </c>
      <c r="G88" s="333" t="str">
        <f>IF($M88="-","-",VLOOKUP(F$5,Res_ini!$A$20:$AF177,HLOOKUP($F88,Res_ini!$H$29:$AF$30,2,FALSE())+7))</f>
        <v>-</v>
      </c>
      <c r="H88" s="357" t="str">
        <f>IF($M88="-","-",VLOOKUP(G$5,Res_ini!$A$20:$AF177,HLOOKUP($F88,Res_ini!$H$29:$AF$30,2,FALSE())+7))</f>
        <v>-</v>
      </c>
      <c r="I88" s="357" t="str">
        <f>IF($M88="-","-",VLOOKUP(H$5,Res_ini!$A$20:$AF177,HLOOKUP($F88,Res_ini!$H$29:$AF$30,2,FALSE())+7))</f>
        <v>-</v>
      </c>
      <c r="J88" s="333" t="str">
        <f>IF($M88="-","-",VLOOKUP(I$5,Res_ini!$A$20:$AF177,HLOOKUP($F88,Res_ini!$H$29:$AF$30,2,FALSE())+7))</f>
        <v>-</v>
      </c>
      <c r="K88" s="333" t="str">
        <f>IF($M88="-","-",VLOOKUP(J$5,Res_ini!$A$20:$AF177,HLOOKUP($F88,Res_ini!$H$29:$AF$30,2,FALSE())+7))</f>
        <v>-</v>
      </c>
      <c r="L88" s="333" t="str">
        <f>IF($M88="-","-",VLOOKUP(K$5,Res_ini!$A$20:$AF177,HLOOKUP($F88,Res_ini!$H$29:$AF$30,2,FALSE())+7))</f>
        <v>-</v>
      </c>
      <c r="M88" s="333" t="str">
        <f>IF(ISERROR(HLOOKUP($F88,Res_ini!$H$29:$AF$30,2,FALSE())),"-",VLOOKUP(L$5,Res_ini!$A$20:$AF177,HLOOKUP($F88,Res_ini!$H$29:$AF$30,2,FALSE())+7))</f>
        <v>-</v>
      </c>
      <c r="N88" s="333" t="str">
        <f>IF($M88="-","-",VLOOKUP(M$5,Res_ini!$A$20:$AF177,HLOOKUP($F88,Res_ini!$H$29:$AF$30,2,FALSE())+7))</f>
        <v>-</v>
      </c>
      <c r="O88" s="358" t="str">
        <f>IF($M88="-","-",VLOOKUP(N$5,Res_ini!$A$20:$AF177,HLOOKUP($F88,Res_ini!$H$29:$AF$30,2,FALSE())+7))</f>
        <v>-</v>
      </c>
      <c r="P88" s="331" t="str">
        <f>IF($M88="-","-",VLOOKUP(O$5,Res_ini!$A$20:$AF177,HLOOKUP($F88,Res_ini!$H$29:$AF$30,2,FALSE())+7))</f>
        <v>-</v>
      </c>
      <c r="Q88" s="331" t="str">
        <f>IF($M88="-","-",VLOOKUP(P$5,Res_ini!$A$20:$AF177,HLOOKUP($F88,Res_ini!$H$29:$AF$30,2,FALSE())+7))</f>
        <v>-</v>
      </c>
      <c r="R88" s="331" t="str">
        <f>IF($M88="-","-",VLOOKUP(Q$5,Res_ini!$A$20:$AF177,HLOOKUP($F88,Res_ini!$H$29:$AF$30,2,FALSE())+7))</f>
        <v>-</v>
      </c>
      <c r="S88" s="331" t="str">
        <f>IF($M88="-","-",VLOOKUP(R$5,Res_ini!$A$20:$AF177,HLOOKUP($F88,Res_ini!$H$29:$AF$30,2,FALSE())+7))</f>
        <v>-</v>
      </c>
      <c r="T88" s="331" t="str">
        <f>IF($M88="-","-",VLOOKUP(S$5,Res_ini!$A$20:$AF177,HLOOKUP($F88,Res_ini!$H$29:$AF$30,2,FALSE())+7))</f>
        <v>-</v>
      </c>
      <c r="U88" s="331" t="str">
        <f>IF($M88="-","-",VLOOKUP(T$5,Res_ini!$A$20:$AF177,HLOOKUP($F88,Res_ini!$H$29:$AF$30,2,FALSE())+7))</f>
        <v>-</v>
      </c>
      <c r="V88" s="331" t="str">
        <f>IF($M88="-","-",VLOOKUP(U$5,Res_ini!$A$20:$AF177,HLOOKUP($F88,Res_ini!$H$29:$AF$30,2,FALSE())+7))</f>
        <v>-</v>
      </c>
      <c r="W88" s="331" t="str">
        <f>IF($M88="-","-",VLOOKUP(V$5,Res_ini!$A$20:$AF177,HLOOKUP($F88,Res_ini!$H$29:$AF$30,2,FALSE())+7))</f>
        <v>-</v>
      </c>
      <c r="X88" s="331" t="str">
        <f>IF($M88="-","-",VLOOKUP(W$5,Res_ini!$A$20:$AF177,HLOOKUP($F88,Res_ini!$H$29:$AF$30,2,FALSE())+7))</f>
        <v>-</v>
      </c>
      <c r="Y88" s="331" t="str">
        <f>IF($M88="-","-",VLOOKUP(X$5,Res_ini!$A$20:$AF177,HLOOKUP($F88,Res_ini!$H$29:$AF$30,2,FALSE())+7))</f>
        <v>-</v>
      </c>
      <c r="Z88" s="331" t="str">
        <f>IF($M88="-","-",VLOOKUP(Y$5,Res_ini!$A$20:$AF177,HLOOKUP($F88,Res_ini!$H$29:$AF$30,2,FALSE())+7))</f>
        <v>-</v>
      </c>
      <c r="AA88" s="332" t="str">
        <f>IF($M88="-","-",VLOOKUP(Z$5,Res_ini!$A$20:$AF177,HLOOKUP($F88,Res_ini!$H$29:$AF$30,2,FALSE())+7))</f>
        <v>-</v>
      </c>
      <c r="AB88" s="333" t="str">
        <f>IF($M88="-","-",VLOOKUP(AA$5,Res_ini!$A$20:$AF177,HLOOKUP($F88,Res_ini!$H$29:$AF$30,2,FALSE())+7))</f>
        <v>-</v>
      </c>
      <c r="AC88" s="359"/>
      <c r="AD88" s="360"/>
      <c r="AE88" s="360"/>
      <c r="AF88" s="360"/>
      <c r="AG88" s="361"/>
      <c r="AH88" s="362" t="str">
        <f t="shared" si="6"/>
        <v>-</v>
      </c>
      <c r="AI88" s="363" t="str">
        <f t="shared" si="7"/>
        <v>-</v>
      </c>
      <c r="AJ88" s="364" t="str">
        <f t="shared" si="8"/>
        <v>-</v>
      </c>
      <c r="AK88" s="364" t="str">
        <f t="shared" si="9"/>
        <v>-</v>
      </c>
      <c r="AL88" s="364" t="str">
        <f t="shared" si="10"/>
        <v>-</v>
      </c>
      <c r="AM88" s="364" t="str">
        <f t="shared" si="11"/>
        <v>-</v>
      </c>
      <c r="AN88" s="364" t="str">
        <f t="shared" si="12"/>
        <v>-</v>
      </c>
      <c r="AO88" s="364" t="str">
        <f t="shared" si="13"/>
        <v>-</v>
      </c>
      <c r="AP88" s="364" t="str">
        <f t="shared" si="14"/>
        <v>-</v>
      </c>
      <c r="AQ88" s="364" t="str">
        <f t="shared" si="15"/>
        <v>-</v>
      </c>
      <c r="AR88" s="364" t="str">
        <f t="shared" si="16"/>
        <v>-</v>
      </c>
      <c r="AS88" s="364" t="str">
        <f t="shared" si="17"/>
        <v>-</v>
      </c>
      <c r="AT88" s="364" t="str">
        <f t="shared" si="18"/>
        <v>-</v>
      </c>
      <c r="AU88" s="364" t="str">
        <f t="shared" si="19"/>
        <v>-</v>
      </c>
      <c r="AV88" s="364" t="str">
        <f t="shared" si="20"/>
        <v>-</v>
      </c>
      <c r="AW88" s="365" t="str">
        <f t="shared" si="21"/>
        <v>-</v>
      </c>
      <c r="AX88" s="365" t="str">
        <f t="shared" si="22"/>
        <v>-</v>
      </c>
      <c r="AY88" s="365" t="str">
        <f t="shared" si="23"/>
        <v>-</v>
      </c>
      <c r="AZ88" s="365" t="str">
        <f t="shared" si="24"/>
        <v>-</v>
      </c>
      <c r="BA88" s="365" t="str">
        <f t="shared" si="25"/>
        <v>-</v>
      </c>
      <c r="BB88" s="364" t="str">
        <f t="shared" si="26"/>
        <v>-</v>
      </c>
      <c r="BC88" s="364" t="str">
        <f t="shared" si="27"/>
        <v>-</v>
      </c>
      <c r="BD88" s="365" t="str">
        <f t="shared" si="28"/>
        <v>-</v>
      </c>
      <c r="BE88" s="365" t="str">
        <f t="shared" si="29"/>
        <v>-</v>
      </c>
      <c r="BF88" s="365" t="str">
        <f t="shared" si="30"/>
        <v>-</v>
      </c>
      <c r="BG88" s="365" t="str">
        <f t="shared" si="31"/>
        <v>-</v>
      </c>
      <c r="BH88" s="364" t="str">
        <f t="shared" si="32"/>
        <v>-</v>
      </c>
      <c r="BI88" s="365" t="str">
        <f t="shared" si="33"/>
        <v>-</v>
      </c>
      <c r="BJ88" s="366" t="str">
        <f t="shared" si="34"/>
        <v>-</v>
      </c>
    </row>
    <row r="89" spans="1:62" ht="17" hidden="1" customHeight="1">
      <c r="A89" s="327" t="str">
        <f t="shared" si="37"/>
        <v>2018_069</v>
      </c>
      <c r="B89" s="327" t="s">
        <v>658</v>
      </c>
      <c r="C89" s="327" t="str">
        <f t="shared" si="4"/>
        <v>---_-</v>
      </c>
      <c r="D89" s="327" t="str">
        <f>IF($M89="-","-",VLOOKUP(C$2,Res_ini!$A$20:$AF178,HLOOKUP($F89,Res_ini!$H$29:$AF$30,2,FALSE())+7))</f>
        <v>-</v>
      </c>
      <c r="E89" s="327">
        <f t="shared" si="5"/>
        <v>18</v>
      </c>
      <c r="F89" s="327" t="str">
        <f t="shared" si="36"/>
        <v>Jo ne weg</v>
      </c>
      <c r="G89" s="327" t="str">
        <f>IF($M89="-","-",VLOOKUP(F$2,Res_ini!$A$20:$AF178,HLOOKUP($F89,Res_ini!$H$29:$AF$30,2,FALSE())+7))</f>
        <v>-</v>
      </c>
      <c r="H89" s="338" t="str">
        <f>IF($M89="-","-",VLOOKUP(G$2,Res_ini!$A$20:$AF178,HLOOKUP($F89,Res_ini!$H$29:$AF$30,2,FALSE())+7))</f>
        <v>-</v>
      </c>
      <c r="I89" s="338" t="str">
        <f>IF($M89="-","-",VLOOKUP(H$2,Res_ini!$A$20:$AF178,HLOOKUP($F89,Res_ini!$H$29:$AF$30,2,FALSE())+7))</f>
        <v>-</v>
      </c>
      <c r="J89" s="327" t="str">
        <f>IF($M89="-","-",VLOOKUP(I$2,Res_ini!$A$20:$AF178,HLOOKUP($F89,Res_ini!$H$29:$AF$30,2,FALSE())+7))</f>
        <v>-</v>
      </c>
      <c r="K89" s="327" t="str">
        <f>IF($M89="-","-",VLOOKUP(J$2,Res_ini!$A$20:$AF178,HLOOKUP($F89,Res_ini!$H$29:$AF$30,2,FALSE())+7))</f>
        <v>-</v>
      </c>
      <c r="L89" s="327" t="str">
        <f>IF($M89="-","-",VLOOKUP(K$2,Res_ini!$A$20:$AF178,HLOOKUP($F89,Res_ini!$H$29:$AF$30,2,FALSE())+7))</f>
        <v>-</v>
      </c>
      <c r="M89" s="327" t="str">
        <f>IF(ISERROR(HLOOKUP($F89,Res_ini!$H$29:$AF$30,2,FALSE())),"-",VLOOKUP(L$2,Res_ini!$A$20:$AF178,HLOOKUP($F89,Res_ini!$H$29:$AF$30,2,FALSE())+7))</f>
        <v>-</v>
      </c>
      <c r="N89" s="327" t="str">
        <f>IF($M89="-","-",VLOOKUP(M$2,Res_ini!$A$20:$AF178,HLOOKUP($F89,Res_ini!$H$29:$AF$30,2,FALSE())+7))</f>
        <v>-</v>
      </c>
      <c r="O89" s="339" t="str">
        <f>IF($M89="-","-",VLOOKUP(N$2,Res_ini!$A$20:$AF178,HLOOKUP($F89,Res_ini!$H$29:$AF$30,2,FALSE())+7))</f>
        <v>-</v>
      </c>
      <c r="P89" s="325" t="str">
        <f>IF($M89="-","-",VLOOKUP(O$2,Res_ini!$A$20:$AF178,HLOOKUP($F89,Res_ini!$H$29:$AF$30,2,FALSE())+7))</f>
        <v>-</v>
      </c>
      <c r="Q89" s="325" t="str">
        <f>IF($M89="-","-",VLOOKUP(P$2,Res_ini!$A$20:$AF178,HLOOKUP($F89,Res_ini!$H$29:$AF$30,2,FALSE())+7))</f>
        <v>-</v>
      </c>
      <c r="R89" s="325" t="str">
        <f>IF($M89="-","-",VLOOKUP(Q$2,Res_ini!$A$20:$AF178,HLOOKUP($F89,Res_ini!$H$29:$AF$30,2,FALSE())+7))</f>
        <v>-</v>
      </c>
      <c r="S89" s="325" t="str">
        <f>IF($M89="-","-",VLOOKUP(R$2,Res_ini!$A$20:$AF178,HLOOKUP($F89,Res_ini!$H$29:$AF$30,2,FALSE())+7))</f>
        <v>-</v>
      </c>
      <c r="T89" s="325" t="str">
        <f>IF($M89="-","-",VLOOKUP(S$2,Res_ini!$A$20:$AF178,HLOOKUP($F89,Res_ini!$H$29:$AF$30,2,FALSE())+7))</f>
        <v>-</v>
      </c>
      <c r="U89" s="325" t="str">
        <f>IF($M89="-","-",VLOOKUP(T$2,Res_ini!$A$20:$AF178,HLOOKUP($F89,Res_ini!$H$29:$AF$30,2,FALSE())+7))</f>
        <v>-</v>
      </c>
      <c r="V89" s="325" t="str">
        <f>IF($M89="-","-",VLOOKUP(U$2,Res_ini!$A$20:$AF178,HLOOKUP($F89,Res_ini!$H$29:$AF$30,2,FALSE())+7))</f>
        <v>-</v>
      </c>
      <c r="W89" s="325" t="str">
        <f>IF($M89="-","-",VLOOKUP(V$2,Res_ini!$A$20:$AF178,HLOOKUP($F89,Res_ini!$H$29:$AF$30,2,FALSE())+7))</f>
        <v>-</v>
      </c>
      <c r="X89" s="325" t="str">
        <f>IF($M89="-","-",VLOOKUP(W$2,Res_ini!$A$20:$AF178,HLOOKUP($F89,Res_ini!$H$29:$AF$30,2,FALSE())+7))</f>
        <v>-</v>
      </c>
      <c r="Y89" s="325" t="str">
        <f>IF($M89="-","-",VLOOKUP(X$2,Res_ini!$A$20:$AF178,HLOOKUP($F89,Res_ini!$H$29:$AF$30,2,FALSE())+7))</f>
        <v>-</v>
      </c>
      <c r="Z89" s="325" t="str">
        <f>IF($M89="-","-",VLOOKUP(Y$2,Res_ini!$A$20:$AF178,HLOOKUP($F89,Res_ini!$H$29:$AF$30,2,FALSE())+7))</f>
        <v>-</v>
      </c>
      <c r="AA89" s="326" t="str">
        <f>IF($M89="-","-",VLOOKUP(Z$2,Res_ini!$A$20:$AF178,HLOOKUP($F89,Res_ini!$H$29:$AF$30,2,FALSE())+7))</f>
        <v>-</v>
      </c>
      <c r="AB89" s="327" t="str">
        <f>IF($M89="-","-",VLOOKUP(AA$2,Res_ini!$A$20:$AF178,HLOOKUP($F89,Res_ini!$H$29:$AF$30,2,FALSE())+7))</f>
        <v>-</v>
      </c>
      <c r="AC89" s="340"/>
      <c r="AD89" s="341"/>
      <c r="AE89" s="341"/>
      <c r="AF89" s="341"/>
      <c r="AG89" s="342"/>
      <c r="AH89" s="343" t="str">
        <f t="shared" si="6"/>
        <v>-</v>
      </c>
      <c r="AI89" s="344" t="str">
        <f t="shared" si="7"/>
        <v>-</v>
      </c>
      <c r="AJ89" s="345" t="str">
        <f t="shared" si="8"/>
        <v>-</v>
      </c>
      <c r="AK89" s="345" t="str">
        <f t="shared" si="9"/>
        <v>-</v>
      </c>
      <c r="AL89" s="345" t="str">
        <f t="shared" si="10"/>
        <v>-</v>
      </c>
      <c r="AM89" s="345" t="str">
        <f t="shared" si="11"/>
        <v>-</v>
      </c>
      <c r="AN89" s="345" t="str">
        <f t="shared" si="12"/>
        <v>-</v>
      </c>
      <c r="AO89" s="345" t="str">
        <f t="shared" si="13"/>
        <v>-</v>
      </c>
      <c r="AP89" s="345" t="str">
        <f t="shared" si="14"/>
        <v>-</v>
      </c>
      <c r="AQ89" s="345" t="str">
        <f t="shared" si="15"/>
        <v>-</v>
      </c>
      <c r="AR89" s="345" t="str">
        <f t="shared" si="16"/>
        <v>-</v>
      </c>
      <c r="AS89" s="345" t="str">
        <f t="shared" si="17"/>
        <v>-</v>
      </c>
      <c r="AT89" s="345" t="str">
        <f t="shared" si="18"/>
        <v>-</v>
      </c>
      <c r="AU89" s="345" t="str">
        <f t="shared" si="19"/>
        <v>-</v>
      </c>
      <c r="AV89" s="345" t="str">
        <f t="shared" si="20"/>
        <v>-</v>
      </c>
      <c r="AW89" s="346" t="str">
        <f t="shared" si="21"/>
        <v>-</v>
      </c>
      <c r="AX89" s="346" t="str">
        <f t="shared" si="22"/>
        <v>-</v>
      </c>
      <c r="AY89" s="346" t="str">
        <f t="shared" si="23"/>
        <v>-</v>
      </c>
      <c r="AZ89" s="346" t="str">
        <f t="shared" si="24"/>
        <v>-</v>
      </c>
      <c r="BA89" s="346" t="str">
        <f t="shared" si="25"/>
        <v>-</v>
      </c>
      <c r="BB89" s="345" t="str">
        <f t="shared" si="26"/>
        <v>-</v>
      </c>
      <c r="BC89" s="345" t="str">
        <f t="shared" si="27"/>
        <v>-</v>
      </c>
      <c r="BD89" s="346" t="str">
        <f t="shared" si="28"/>
        <v>-</v>
      </c>
      <c r="BE89" s="346" t="str">
        <f t="shared" si="29"/>
        <v>-</v>
      </c>
      <c r="BF89" s="346" t="str">
        <f t="shared" si="30"/>
        <v>-</v>
      </c>
      <c r="BG89" s="346" t="str">
        <f t="shared" si="31"/>
        <v>-</v>
      </c>
      <c r="BH89" s="345" t="str">
        <f t="shared" si="32"/>
        <v>-</v>
      </c>
      <c r="BI89" s="346" t="str">
        <f t="shared" si="33"/>
        <v>-</v>
      </c>
      <c r="BJ89" s="347" t="str">
        <f t="shared" si="34"/>
        <v>-</v>
      </c>
    </row>
    <row r="90" spans="1:62" ht="17" hidden="1" customHeight="1">
      <c r="A90" s="330" t="str">
        <f t="shared" si="37"/>
        <v>2018_070</v>
      </c>
      <c r="B90" s="330" t="s">
        <v>658</v>
      </c>
      <c r="C90" s="330" t="str">
        <f t="shared" ref="C90:C120" si="38">J90&amp;"-"&amp;M90&amp;"_"&amp;N90</f>
        <v>---_-</v>
      </c>
      <c r="D90" s="330" t="str">
        <f>IF($M90="-","-",VLOOKUP(C$3,Res_ini!$A$20:$AF179,HLOOKUP($F90,Res_ini!$H$29:$AF$30,2,FALSE())+7))</f>
        <v>-</v>
      </c>
      <c r="E90" s="330">
        <f t="shared" ref="E90:E153" si="39">E86+1</f>
        <v>18</v>
      </c>
      <c r="F90" s="330" t="str">
        <f t="shared" si="36"/>
        <v>Jo ne weg</v>
      </c>
      <c r="G90" s="330" t="str">
        <f>IF($M90="-","-",VLOOKUP(F$3,Res_ini!$A$20:$AF179,HLOOKUP($F90,Res_ini!$H$29:$AF$30,2,FALSE())+7))</f>
        <v>-</v>
      </c>
      <c r="H90" s="348" t="str">
        <f>IF($M90="-","-",VLOOKUP(G$3,Res_ini!$A$20:$AF179,HLOOKUP($F90,Res_ini!$H$29:$AF$30,2,FALSE())+7))</f>
        <v>-</v>
      </c>
      <c r="I90" s="348" t="str">
        <f>IF($M90="-","-",VLOOKUP(H$3,Res_ini!$A$20:$AF179,HLOOKUP($F90,Res_ini!$H$29:$AF$30,2,FALSE())+7))</f>
        <v>-</v>
      </c>
      <c r="J90" s="330" t="str">
        <f>IF($M90="-","-",VLOOKUP(I$3,Res_ini!$A$20:$AF179,HLOOKUP($F90,Res_ini!$H$29:$AF$30,2,FALSE())+7))</f>
        <v>-</v>
      </c>
      <c r="K90" s="330" t="str">
        <f>IF($M90="-","-",VLOOKUP(J$3,Res_ini!$A$20:$AF179,HLOOKUP($F90,Res_ini!$H$29:$AF$30,2,FALSE())+7))</f>
        <v>-</v>
      </c>
      <c r="L90" s="330" t="str">
        <f>IF($M90="-","-",VLOOKUP(K$3,Res_ini!$A$20:$AF179,HLOOKUP($F90,Res_ini!$H$29:$AF$30,2,FALSE())+7))</f>
        <v>-</v>
      </c>
      <c r="M90" s="330" t="str">
        <f>IF(ISERROR(HLOOKUP($F90,Res_ini!$H$29:$AF$30,2,FALSE())),"-",VLOOKUP(L$3,Res_ini!$A$20:$AF179,HLOOKUP($F90,Res_ini!$H$29:$AF$30,2,FALSE())+7))</f>
        <v>-</v>
      </c>
      <c r="N90" s="330" t="str">
        <f>IF($M90="-","-",VLOOKUP(M$3,Res_ini!$A$20:$AF179,HLOOKUP($F90,Res_ini!$H$29:$AF$30,2,FALSE())+7))</f>
        <v>-</v>
      </c>
      <c r="O90" s="349" t="str">
        <f>IF($M90="-","-",VLOOKUP(N$3,Res_ini!$A$20:$AF179,HLOOKUP($F90,Res_ini!$H$29:$AF$30,2,FALSE())+7))</f>
        <v>-</v>
      </c>
      <c r="P90" s="328" t="str">
        <f>IF($M90="-","-",VLOOKUP(O$3,Res_ini!$A$20:$AF179,HLOOKUP($F90,Res_ini!$H$29:$AF$30,2,FALSE())+7))</f>
        <v>-</v>
      </c>
      <c r="Q90" s="328" t="str">
        <f>IF($M90="-","-",VLOOKUP(P$3,Res_ini!$A$20:$AF179,HLOOKUP($F90,Res_ini!$H$29:$AF$30,2,FALSE())+7))</f>
        <v>-</v>
      </c>
      <c r="R90" s="328" t="str">
        <f>IF($M90="-","-",VLOOKUP(Q$3,Res_ini!$A$20:$AF179,HLOOKUP($F90,Res_ini!$H$29:$AF$30,2,FALSE())+7))</f>
        <v>-</v>
      </c>
      <c r="S90" s="328" t="str">
        <f>IF($M90="-","-",VLOOKUP(R$3,Res_ini!$A$20:$AF179,HLOOKUP($F90,Res_ini!$H$29:$AF$30,2,FALSE())+7))</f>
        <v>-</v>
      </c>
      <c r="T90" s="328" t="str">
        <f>IF($M90="-","-",VLOOKUP(S$3,Res_ini!$A$20:$AF179,HLOOKUP($F90,Res_ini!$H$29:$AF$30,2,FALSE())+7))</f>
        <v>-</v>
      </c>
      <c r="U90" s="328" t="str">
        <f>IF($M90="-","-",VLOOKUP(T$3,Res_ini!$A$20:$AF179,HLOOKUP($F90,Res_ini!$H$29:$AF$30,2,FALSE())+7))</f>
        <v>-</v>
      </c>
      <c r="V90" s="328" t="str">
        <f>IF($M90="-","-",VLOOKUP(U$3,Res_ini!$A$20:$AF179,HLOOKUP($F90,Res_ini!$H$29:$AF$30,2,FALSE())+7))</f>
        <v>-</v>
      </c>
      <c r="W90" s="328" t="str">
        <f>IF($M90="-","-",VLOOKUP(V$3,Res_ini!$A$20:$AF179,HLOOKUP($F90,Res_ini!$H$29:$AF$30,2,FALSE())+7))</f>
        <v>-</v>
      </c>
      <c r="X90" s="328" t="str">
        <f>IF($M90="-","-",VLOOKUP(W$3,Res_ini!$A$20:$AF179,HLOOKUP($F90,Res_ini!$H$29:$AF$30,2,FALSE())+7))</f>
        <v>-</v>
      </c>
      <c r="Y90" s="328" t="str">
        <f>IF($M90="-","-",VLOOKUP(X$3,Res_ini!$A$20:$AF179,HLOOKUP($F90,Res_ini!$H$29:$AF$30,2,FALSE())+7))</f>
        <v>-</v>
      </c>
      <c r="Z90" s="328" t="str">
        <f>IF($M90="-","-",VLOOKUP(Y$3,Res_ini!$A$20:$AF179,HLOOKUP($F90,Res_ini!$H$29:$AF$30,2,FALSE())+7))</f>
        <v>-</v>
      </c>
      <c r="AA90" s="329" t="str">
        <f>IF($M90="-","-",VLOOKUP(Z$3,Res_ini!$A$20:$AF179,HLOOKUP($F90,Res_ini!$H$29:$AF$30,2,FALSE())+7))</f>
        <v>-</v>
      </c>
      <c r="AB90" s="330" t="str">
        <f>IF($M90="-","-",VLOOKUP(AA$3,Res_ini!$A$20:$AF179,HLOOKUP($F90,Res_ini!$H$29:$AF$30,2,FALSE())+7))</f>
        <v>-</v>
      </c>
      <c r="AC90" s="350"/>
      <c r="AD90" s="351"/>
      <c r="AE90" s="351"/>
      <c r="AF90" s="351"/>
      <c r="AG90" s="352"/>
      <c r="AH90" s="213" t="str">
        <f t="shared" ref="AH90:AH120" si="40">IF($M90="-","-",O90+P90+Q90+R90)</f>
        <v>-</v>
      </c>
      <c r="AI90" s="353" t="str">
        <f t="shared" ref="AI90:AI153" si="41">IF($M90="-","-",O90*2.5/100)</f>
        <v>-</v>
      </c>
      <c r="AJ90" s="354" t="str">
        <f t="shared" ref="AJ90:AJ153" si="42">IF($M90="-","-",P90*2.5/100)</f>
        <v>-</v>
      </c>
      <c r="AK90" s="354" t="str">
        <f t="shared" ref="AK90:AK153" si="43">IF($M90="-","-",Q90*2.5/100)</f>
        <v>-</v>
      </c>
      <c r="AL90" s="354" t="str">
        <f t="shared" ref="AL90:AL153" si="44">IF($M90="-","-",R90*2.5/100)</f>
        <v>-</v>
      </c>
      <c r="AM90" s="354" t="str">
        <f t="shared" ref="AM90:AM153" si="45">IF($M90="-","-",S90*2.5/100)</f>
        <v>-</v>
      </c>
      <c r="AN90" s="354" t="str">
        <f t="shared" ref="AN90:AN153" si="46">IF($M90="-","-",T90*2.5/100)</f>
        <v>-</v>
      </c>
      <c r="AO90" s="354" t="str">
        <f t="shared" ref="AO90:AO153" si="47">IF($M90="-","-",U90*2.5/100)</f>
        <v>-</v>
      </c>
      <c r="AP90" s="354" t="str">
        <f t="shared" ref="AP90:AP153" si="48">IF($M90="-","-",V90*2.5/100)</f>
        <v>-</v>
      </c>
      <c r="AQ90" s="354" t="str">
        <f t="shared" ref="AQ90:AQ153" si="49">IF($M90="-","-",W90*2.5/100)</f>
        <v>-</v>
      </c>
      <c r="AR90" s="354" t="str">
        <f t="shared" ref="AR90:AR153" si="50">IF($M90="-","-",X90*2.5/100)</f>
        <v>-</v>
      </c>
      <c r="AS90" s="354" t="str">
        <f t="shared" ref="AS90:AS153" si="51">IF($M90="-","-",Y90*2.5/100)</f>
        <v>-</v>
      </c>
      <c r="AT90" s="354" t="str">
        <f t="shared" ref="AT90:AT153" si="52">IF($M90="-","-",Z90*2.5/100)</f>
        <v>-</v>
      </c>
      <c r="AU90" s="354" t="str">
        <f t="shared" ref="AU90:AU153" si="53">IF($M90="-","-",AA90*2.5/100)</f>
        <v>-</v>
      </c>
      <c r="AV90" s="354" t="str">
        <f t="shared" ref="AV90:AV120" si="54">IF($M90="-","-",AH90*2.5/100)</f>
        <v>-</v>
      </c>
      <c r="AW90" s="355" t="str">
        <f t="shared" ref="AW90:AW153" si="55">IF($M90="-","-",ASIN(AI90))</f>
        <v>-</v>
      </c>
      <c r="AX90" s="355" t="str">
        <f t="shared" ref="AX90:AX153" si="56">IF($M90="-","-",ASIN(AJ90))</f>
        <v>-</v>
      </c>
      <c r="AY90" s="355" t="str">
        <f t="shared" ref="AY90:AY153" si="57">IF($M90="-","-",ASIN(AK90))</f>
        <v>-</v>
      </c>
      <c r="AZ90" s="355" t="str">
        <f t="shared" ref="AZ90:AZ153" si="58">IF($M90="-","-",ASIN(AL90))</f>
        <v>-</v>
      </c>
      <c r="BA90" s="355" t="str">
        <f t="shared" ref="BA90:BA153" si="59">IF($M90="-","-",ASIN(AM90))</f>
        <v>-</v>
      </c>
      <c r="BB90" s="354" t="str">
        <f t="shared" ref="BB90:BB153" si="60">IF($M90="-","-",ASIN(AN90))</f>
        <v>-</v>
      </c>
      <c r="BC90" s="354" t="str">
        <f t="shared" ref="BC90:BC153" si="61">IF($M90="-","-",ASIN(AO90))</f>
        <v>-</v>
      </c>
      <c r="BD90" s="355" t="str">
        <f t="shared" ref="BD90:BD153" si="62">IF($M90="-","-",ASIN(AP90))</f>
        <v>-</v>
      </c>
      <c r="BE90" s="355" t="str">
        <f t="shared" ref="BE90:BE153" si="63">IF($M90="-","-",ASIN(AQ90))</f>
        <v>-</v>
      </c>
      <c r="BF90" s="355" t="str">
        <f t="shared" ref="BF90:BF153" si="64">IF($M90="-","-",ASIN(AR90))</f>
        <v>-</v>
      </c>
      <c r="BG90" s="355" t="str">
        <f t="shared" ref="BG90:BG153" si="65">IF($M90="-","-",ASIN(AS90))</f>
        <v>-</v>
      </c>
      <c r="BH90" s="354" t="str">
        <f t="shared" ref="BH90:BH153" si="66">IF($M90="-","-",ASIN(AT90))</f>
        <v>-</v>
      </c>
      <c r="BI90" s="355" t="str">
        <f t="shared" ref="BI90:BI153" si="67">IF($M90="-","-",ASIN(AU90))</f>
        <v>-</v>
      </c>
      <c r="BJ90" s="356" t="str">
        <f t="shared" ref="BJ90:BJ153" si="68">IF($M90="-","-",ASIN(AV90))</f>
        <v>-</v>
      </c>
    </row>
    <row r="91" spans="1:62" ht="17" hidden="1" customHeight="1">
      <c r="A91" s="330" t="str">
        <f t="shared" si="37"/>
        <v>2018_071</v>
      </c>
      <c r="B91" s="330" t="s">
        <v>658</v>
      </c>
      <c r="C91" s="330" t="str">
        <f t="shared" si="38"/>
        <v>---_-</v>
      </c>
      <c r="D91" s="330" t="str">
        <f>IF($M91="-","-",VLOOKUP(C$4,Res_ini!$A$20:$AF180,HLOOKUP($F91,Res_ini!$H$29:$AF$30,2,FALSE())+7))</f>
        <v>-</v>
      </c>
      <c r="E91" s="330">
        <f t="shared" si="39"/>
        <v>18</v>
      </c>
      <c r="F91" s="330" t="str">
        <f t="shared" si="36"/>
        <v>Jo ne weg</v>
      </c>
      <c r="G91" s="330" t="str">
        <f>IF($M91="-","-",VLOOKUP(F$4,Res_ini!$A$20:$AF180,HLOOKUP($F91,Res_ini!$H$29:$AF$30,2,FALSE())+7))</f>
        <v>-</v>
      </c>
      <c r="H91" s="348" t="str">
        <f>IF($M91="-","-",VLOOKUP(G$4,Res_ini!$A$20:$AF180,HLOOKUP($F91,Res_ini!$H$29:$AF$30,2,FALSE())+7))</f>
        <v>-</v>
      </c>
      <c r="I91" s="348" t="str">
        <f>IF($M91="-","-",VLOOKUP(H$4,Res_ini!$A$20:$AF180,HLOOKUP($F91,Res_ini!$H$29:$AF$30,2,FALSE())+7))</f>
        <v>-</v>
      </c>
      <c r="J91" s="330" t="str">
        <f>IF($M91="-","-",VLOOKUP(I$4,Res_ini!$A$20:$AF180,HLOOKUP($F91,Res_ini!$H$29:$AF$30,2,FALSE())+7))</f>
        <v>-</v>
      </c>
      <c r="K91" s="330" t="str">
        <f>IF($M91="-","-",VLOOKUP(J$4,Res_ini!$A$20:$AF180,HLOOKUP($F91,Res_ini!$H$29:$AF$30,2,FALSE())+7))</f>
        <v>-</v>
      </c>
      <c r="L91" s="330" t="str">
        <f>IF($M91="-","-",VLOOKUP(K$4,Res_ini!$A$20:$AF180,HLOOKUP($F91,Res_ini!$H$29:$AF$30,2,FALSE())+7))</f>
        <v>-</v>
      </c>
      <c r="M91" s="330" t="str">
        <f>IF(ISERROR(HLOOKUP($F91,Res_ini!$H$29:$AF$30,2,FALSE())),"-",VLOOKUP(L$4,Res_ini!$A$20:$AF180,HLOOKUP($F91,Res_ini!$H$29:$AF$30,2,FALSE())+7))</f>
        <v>-</v>
      </c>
      <c r="N91" s="330" t="str">
        <f>IF($M91="-","-",VLOOKUP(M$4,Res_ini!$A$20:$AF180,HLOOKUP($F91,Res_ini!$H$29:$AF$30,2,FALSE())+7))</f>
        <v>-</v>
      </c>
      <c r="O91" s="349" t="str">
        <f>IF($M91="-","-",VLOOKUP(N$4,Res_ini!$A$20:$AF180,HLOOKUP($F91,Res_ini!$H$29:$AF$30,2,FALSE())+7))</f>
        <v>-</v>
      </c>
      <c r="P91" s="328" t="str">
        <f>IF($M91="-","-",VLOOKUP(O$4,Res_ini!$A$20:$AF180,HLOOKUP($F91,Res_ini!$H$29:$AF$30,2,FALSE())+7))</f>
        <v>-</v>
      </c>
      <c r="Q91" s="328" t="str">
        <f>IF($M91="-","-",VLOOKUP(P$4,Res_ini!$A$20:$AF180,HLOOKUP($F91,Res_ini!$H$29:$AF$30,2,FALSE())+7))</f>
        <v>-</v>
      </c>
      <c r="R91" s="328" t="str">
        <f>IF($M91="-","-",VLOOKUP(Q$4,Res_ini!$A$20:$AF180,HLOOKUP($F91,Res_ini!$H$29:$AF$30,2,FALSE())+7))</f>
        <v>-</v>
      </c>
      <c r="S91" s="328" t="str">
        <f>IF($M91="-","-",VLOOKUP(R$4,Res_ini!$A$20:$AF180,HLOOKUP($F91,Res_ini!$H$29:$AF$30,2,FALSE())+7))</f>
        <v>-</v>
      </c>
      <c r="T91" s="328" t="str">
        <f>IF($M91="-","-",VLOOKUP(S$4,Res_ini!$A$20:$AF180,HLOOKUP($F91,Res_ini!$H$29:$AF$30,2,FALSE())+7))</f>
        <v>-</v>
      </c>
      <c r="U91" s="328" t="str">
        <f>IF($M91="-","-",VLOOKUP(T$4,Res_ini!$A$20:$AF180,HLOOKUP($F91,Res_ini!$H$29:$AF$30,2,FALSE())+7))</f>
        <v>-</v>
      </c>
      <c r="V91" s="328" t="str">
        <f>IF($M91="-","-",VLOOKUP(U$4,Res_ini!$A$20:$AF180,HLOOKUP($F91,Res_ini!$H$29:$AF$30,2,FALSE())+7))</f>
        <v>-</v>
      </c>
      <c r="W91" s="328" t="str">
        <f>IF($M91="-","-",VLOOKUP(V$4,Res_ini!$A$20:$AF180,HLOOKUP($F91,Res_ini!$H$29:$AF$30,2,FALSE())+7))</f>
        <v>-</v>
      </c>
      <c r="X91" s="328" t="str">
        <f>IF($M91="-","-",VLOOKUP(W$4,Res_ini!$A$20:$AF180,HLOOKUP($F91,Res_ini!$H$29:$AF$30,2,FALSE())+7))</f>
        <v>-</v>
      </c>
      <c r="Y91" s="328" t="str">
        <f>IF($M91="-","-",VLOOKUP(X$4,Res_ini!$A$20:$AF180,HLOOKUP($F91,Res_ini!$H$29:$AF$30,2,FALSE())+7))</f>
        <v>-</v>
      </c>
      <c r="Z91" s="328" t="str">
        <f>IF($M91="-","-",VLOOKUP(Y$4,Res_ini!$A$20:$AF180,HLOOKUP($F91,Res_ini!$H$29:$AF$30,2,FALSE())+7))</f>
        <v>-</v>
      </c>
      <c r="AA91" s="329" t="str">
        <f>IF($M91="-","-",VLOOKUP(Z$4,Res_ini!$A$20:$AF180,HLOOKUP($F91,Res_ini!$H$29:$AF$30,2,FALSE())+7))</f>
        <v>-</v>
      </c>
      <c r="AB91" s="330" t="str">
        <f>IF($M91="-","-",VLOOKUP(AA$4,Res_ini!$A$20:$AF180,HLOOKUP($F91,Res_ini!$H$29:$AF$30,2,FALSE())+7))</f>
        <v>-</v>
      </c>
      <c r="AC91" s="350"/>
      <c r="AD91" s="351"/>
      <c r="AE91" s="351"/>
      <c r="AF91" s="351"/>
      <c r="AG91" s="352"/>
      <c r="AH91" s="213" t="str">
        <f t="shared" si="40"/>
        <v>-</v>
      </c>
      <c r="AI91" s="353" t="str">
        <f t="shared" si="41"/>
        <v>-</v>
      </c>
      <c r="AJ91" s="354" t="str">
        <f t="shared" si="42"/>
        <v>-</v>
      </c>
      <c r="AK91" s="354" t="str">
        <f t="shared" si="43"/>
        <v>-</v>
      </c>
      <c r="AL91" s="354" t="str">
        <f t="shared" si="44"/>
        <v>-</v>
      </c>
      <c r="AM91" s="354" t="str">
        <f t="shared" si="45"/>
        <v>-</v>
      </c>
      <c r="AN91" s="354" t="str">
        <f t="shared" si="46"/>
        <v>-</v>
      </c>
      <c r="AO91" s="354" t="str">
        <f t="shared" si="47"/>
        <v>-</v>
      </c>
      <c r="AP91" s="354" t="str">
        <f t="shared" si="48"/>
        <v>-</v>
      </c>
      <c r="AQ91" s="354" t="str">
        <f t="shared" si="49"/>
        <v>-</v>
      </c>
      <c r="AR91" s="354" t="str">
        <f t="shared" si="50"/>
        <v>-</v>
      </c>
      <c r="AS91" s="354" t="str">
        <f t="shared" si="51"/>
        <v>-</v>
      </c>
      <c r="AT91" s="354" t="str">
        <f t="shared" si="52"/>
        <v>-</v>
      </c>
      <c r="AU91" s="354" t="str">
        <f t="shared" si="53"/>
        <v>-</v>
      </c>
      <c r="AV91" s="354" t="str">
        <f t="shared" si="54"/>
        <v>-</v>
      </c>
      <c r="AW91" s="355" t="str">
        <f t="shared" si="55"/>
        <v>-</v>
      </c>
      <c r="AX91" s="355" t="str">
        <f t="shared" si="56"/>
        <v>-</v>
      </c>
      <c r="AY91" s="355" t="str">
        <f t="shared" si="57"/>
        <v>-</v>
      </c>
      <c r="AZ91" s="355" t="str">
        <f t="shared" si="58"/>
        <v>-</v>
      </c>
      <c r="BA91" s="355" t="str">
        <f t="shared" si="59"/>
        <v>-</v>
      </c>
      <c r="BB91" s="354" t="str">
        <f t="shared" si="60"/>
        <v>-</v>
      </c>
      <c r="BC91" s="354" t="str">
        <f t="shared" si="61"/>
        <v>-</v>
      </c>
      <c r="BD91" s="355" t="str">
        <f t="shared" si="62"/>
        <v>-</v>
      </c>
      <c r="BE91" s="355" t="str">
        <f t="shared" si="63"/>
        <v>-</v>
      </c>
      <c r="BF91" s="355" t="str">
        <f t="shared" si="64"/>
        <v>-</v>
      </c>
      <c r="BG91" s="355" t="str">
        <f t="shared" si="65"/>
        <v>-</v>
      </c>
      <c r="BH91" s="354" t="str">
        <f t="shared" si="66"/>
        <v>-</v>
      </c>
      <c r="BI91" s="355" t="str">
        <f t="shared" si="67"/>
        <v>-</v>
      </c>
      <c r="BJ91" s="356" t="str">
        <f t="shared" si="68"/>
        <v>-</v>
      </c>
    </row>
    <row r="92" spans="1:62" ht="17" hidden="1" customHeight="1">
      <c r="A92" s="333" t="str">
        <f t="shared" si="37"/>
        <v>2018_072</v>
      </c>
      <c r="B92" s="333" t="s">
        <v>658</v>
      </c>
      <c r="C92" s="333" t="str">
        <f t="shared" si="38"/>
        <v>---_-</v>
      </c>
      <c r="D92" s="333" t="str">
        <f>IF($M92="-","-",VLOOKUP(C$5,Res_ini!$A$20:$AF181,HLOOKUP($F92,Res_ini!$H$29:$AF$30,2,FALSE())+7))</f>
        <v>-</v>
      </c>
      <c r="E92" s="333">
        <f t="shared" si="39"/>
        <v>18</v>
      </c>
      <c r="F92" s="333" t="str">
        <f t="shared" si="36"/>
        <v>Jo ne weg</v>
      </c>
      <c r="G92" s="333" t="str">
        <f>IF($M92="-","-",VLOOKUP(F$5,Res_ini!$A$20:$AF181,HLOOKUP($F92,Res_ini!$H$29:$AF$30,2,FALSE())+7))</f>
        <v>-</v>
      </c>
      <c r="H92" s="357" t="str">
        <f>IF($M92="-","-",VLOOKUP(G$5,Res_ini!$A$20:$AF181,HLOOKUP($F92,Res_ini!$H$29:$AF$30,2,FALSE())+7))</f>
        <v>-</v>
      </c>
      <c r="I92" s="357" t="str">
        <f>IF($M92="-","-",VLOOKUP(H$5,Res_ini!$A$20:$AF181,HLOOKUP($F92,Res_ini!$H$29:$AF$30,2,FALSE())+7))</f>
        <v>-</v>
      </c>
      <c r="J92" s="333" t="str">
        <f>IF($M92="-","-",VLOOKUP(I$5,Res_ini!$A$20:$AF181,HLOOKUP($F92,Res_ini!$H$29:$AF$30,2,FALSE())+7))</f>
        <v>-</v>
      </c>
      <c r="K92" s="333" t="str">
        <f>IF($M92="-","-",VLOOKUP(J$5,Res_ini!$A$20:$AF181,HLOOKUP($F92,Res_ini!$H$29:$AF$30,2,FALSE())+7))</f>
        <v>-</v>
      </c>
      <c r="L92" s="333" t="str">
        <f>IF($M92="-","-",VLOOKUP(K$5,Res_ini!$A$20:$AF181,HLOOKUP($F92,Res_ini!$H$29:$AF$30,2,FALSE())+7))</f>
        <v>-</v>
      </c>
      <c r="M92" s="333" t="str">
        <f>IF(ISERROR(HLOOKUP($F92,Res_ini!$H$29:$AF$30,2,FALSE())),"-",VLOOKUP(L$5,Res_ini!$A$20:$AF181,HLOOKUP($F92,Res_ini!$H$29:$AF$30,2,FALSE())+7))</f>
        <v>-</v>
      </c>
      <c r="N92" s="333" t="str">
        <f>IF($M92="-","-",VLOOKUP(M$5,Res_ini!$A$20:$AF181,HLOOKUP($F92,Res_ini!$H$29:$AF$30,2,FALSE())+7))</f>
        <v>-</v>
      </c>
      <c r="O92" s="358" t="str">
        <f>IF($M92="-","-",VLOOKUP(N$5,Res_ini!$A$20:$AF181,HLOOKUP($F92,Res_ini!$H$29:$AF$30,2,FALSE())+7))</f>
        <v>-</v>
      </c>
      <c r="P92" s="331" t="str">
        <f>IF($M92="-","-",VLOOKUP(O$5,Res_ini!$A$20:$AF181,HLOOKUP($F92,Res_ini!$H$29:$AF$30,2,FALSE())+7))</f>
        <v>-</v>
      </c>
      <c r="Q92" s="331" t="str">
        <f>IF($M92="-","-",VLOOKUP(P$5,Res_ini!$A$20:$AF181,HLOOKUP($F92,Res_ini!$H$29:$AF$30,2,FALSE())+7))</f>
        <v>-</v>
      </c>
      <c r="R92" s="331" t="str">
        <f>IF($M92="-","-",VLOOKUP(Q$5,Res_ini!$A$20:$AF181,HLOOKUP($F92,Res_ini!$H$29:$AF$30,2,FALSE())+7))</f>
        <v>-</v>
      </c>
      <c r="S92" s="331" t="str">
        <f>IF($M92="-","-",VLOOKUP(R$5,Res_ini!$A$20:$AF181,HLOOKUP($F92,Res_ini!$H$29:$AF$30,2,FALSE())+7))</f>
        <v>-</v>
      </c>
      <c r="T92" s="331" t="str">
        <f>IF($M92="-","-",VLOOKUP(S$5,Res_ini!$A$20:$AF181,HLOOKUP($F92,Res_ini!$H$29:$AF$30,2,FALSE())+7))</f>
        <v>-</v>
      </c>
      <c r="U92" s="331" t="str">
        <f>IF($M92="-","-",VLOOKUP(T$5,Res_ini!$A$20:$AF181,HLOOKUP($F92,Res_ini!$H$29:$AF$30,2,FALSE())+7))</f>
        <v>-</v>
      </c>
      <c r="V92" s="331" t="str">
        <f>IF($M92="-","-",VLOOKUP(U$5,Res_ini!$A$20:$AF181,HLOOKUP($F92,Res_ini!$H$29:$AF$30,2,FALSE())+7))</f>
        <v>-</v>
      </c>
      <c r="W92" s="331" t="str">
        <f>IF($M92="-","-",VLOOKUP(V$5,Res_ini!$A$20:$AF181,HLOOKUP($F92,Res_ini!$H$29:$AF$30,2,FALSE())+7))</f>
        <v>-</v>
      </c>
      <c r="X92" s="331" t="str">
        <f>IF($M92="-","-",VLOOKUP(W$5,Res_ini!$A$20:$AF181,HLOOKUP($F92,Res_ini!$H$29:$AF$30,2,FALSE())+7))</f>
        <v>-</v>
      </c>
      <c r="Y92" s="331" t="str">
        <f>IF($M92="-","-",VLOOKUP(X$5,Res_ini!$A$20:$AF181,HLOOKUP($F92,Res_ini!$H$29:$AF$30,2,FALSE())+7))</f>
        <v>-</v>
      </c>
      <c r="Z92" s="331" t="str">
        <f>IF($M92="-","-",VLOOKUP(Y$5,Res_ini!$A$20:$AF181,HLOOKUP($F92,Res_ini!$H$29:$AF$30,2,FALSE())+7))</f>
        <v>-</v>
      </c>
      <c r="AA92" s="332" t="str">
        <f>IF($M92="-","-",VLOOKUP(Z$5,Res_ini!$A$20:$AF181,HLOOKUP($F92,Res_ini!$H$29:$AF$30,2,FALSE())+7))</f>
        <v>-</v>
      </c>
      <c r="AB92" s="333" t="str">
        <f>IF($M92="-","-",VLOOKUP(AA$5,Res_ini!$A$20:$AF181,HLOOKUP($F92,Res_ini!$H$29:$AF$30,2,FALSE())+7))</f>
        <v>-</v>
      </c>
      <c r="AC92" s="359"/>
      <c r="AD92" s="360"/>
      <c r="AE92" s="360"/>
      <c r="AF92" s="360"/>
      <c r="AG92" s="361"/>
      <c r="AH92" s="362" t="str">
        <f t="shared" si="40"/>
        <v>-</v>
      </c>
      <c r="AI92" s="363" t="str">
        <f t="shared" si="41"/>
        <v>-</v>
      </c>
      <c r="AJ92" s="364" t="str">
        <f t="shared" si="42"/>
        <v>-</v>
      </c>
      <c r="AK92" s="364" t="str">
        <f t="shared" si="43"/>
        <v>-</v>
      </c>
      <c r="AL92" s="364" t="str">
        <f t="shared" si="44"/>
        <v>-</v>
      </c>
      <c r="AM92" s="364" t="str">
        <f t="shared" si="45"/>
        <v>-</v>
      </c>
      <c r="AN92" s="364" t="str">
        <f t="shared" si="46"/>
        <v>-</v>
      </c>
      <c r="AO92" s="364" t="str">
        <f t="shared" si="47"/>
        <v>-</v>
      </c>
      <c r="AP92" s="364" t="str">
        <f t="shared" si="48"/>
        <v>-</v>
      </c>
      <c r="AQ92" s="364" t="str">
        <f t="shared" si="49"/>
        <v>-</v>
      </c>
      <c r="AR92" s="364" t="str">
        <f t="shared" si="50"/>
        <v>-</v>
      </c>
      <c r="AS92" s="364" t="str">
        <f t="shared" si="51"/>
        <v>-</v>
      </c>
      <c r="AT92" s="364" t="str">
        <f t="shared" si="52"/>
        <v>-</v>
      </c>
      <c r="AU92" s="364" t="str">
        <f t="shared" si="53"/>
        <v>-</v>
      </c>
      <c r="AV92" s="364" t="str">
        <f t="shared" si="54"/>
        <v>-</v>
      </c>
      <c r="AW92" s="365" t="str">
        <f t="shared" si="55"/>
        <v>-</v>
      </c>
      <c r="AX92" s="365" t="str">
        <f t="shared" si="56"/>
        <v>-</v>
      </c>
      <c r="AY92" s="365" t="str">
        <f t="shared" si="57"/>
        <v>-</v>
      </c>
      <c r="AZ92" s="365" t="str">
        <f t="shared" si="58"/>
        <v>-</v>
      </c>
      <c r="BA92" s="365" t="str">
        <f t="shared" si="59"/>
        <v>-</v>
      </c>
      <c r="BB92" s="364" t="str">
        <f t="shared" si="60"/>
        <v>-</v>
      </c>
      <c r="BC92" s="364" t="str">
        <f t="shared" si="61"/>
        <v>-</v>
      </c>
      <c r="BD92" s="365" t="str">
        <f t="shared" si="62"/>
        <v>-</v>
      </c>
      <c r="BE92" s="365" t="str">
        <f t="shared" si="63"/>
        <v>-</v>
      </c>
      <c r="BF92" s="365" t="str">
        <f t="shared" si="64"/>
        <v>-</v>
      </c>
      <c r="BG92" s="365" t="str">
        <f t="shared" si="65"/>
        <v>-</v>
      </c>
      <c r="BH92" s="364" t="str">
        <f t="shared" si="66"/>
        <v>-</v>
      </c>
      <c r="BI92" s="365" t="str">
        <f t="shared" si="67"/>
        <v>-</v>
      </c>
      <c r="BJ92" s="366" t="str">
        <f t="shared" si="68"/>
        <v>-</v>
      </c>
    </row>
    <row r="93" spans="1:62" ht="17" hidden="1" customHeight="1">
      <c r="A93" s="327" t="str">
        <f t="shared" si="37"/>
        <v>2018_073</v>
      </c>
      <c r="B93" s="327" t="s">
        <v>658</v>
      </c>
      <c r="C93" s="327" t="str">
        <f t="shared" si="38"/>
        <v>---_-</v>
      </c>
      <c r="D93" s="327" t="str">
        <f>IF($M93="-","-",VLOOKUP(C$2,Res_ini!$A$20:$AF182,HLOOKUP($F93,Res_ini!$H$29:$AF$30,2,FALSE())+7))</f>
        <v>-</v>
      </c>
      <c r="E93" s="327">
        <f t="shared" si="39"/>
        <v>19</v>
      </c>
      <c r="F93" s="327" t="str">
        <f t="shared" si="36"/>
        <v>Luengoni</v>
      </c>
      <c r="G93" s="327" t="str">
        <f>IF($M93="-","-",VLOOKUP(F$2,Res_ini!$A$20:$AF182,HLOOKUP($F93,Res_ini!$H$29:$AF$30,2,FALSE())+7))</f>
        <v>-</v>
      </c>
      <c r="H93" s="338" t="str">
        <f>IF($M93="-","-",VLOOKUP(G$2,Res_ini!$A$20:$AF182,HLOOKUP($F93,Res_ini!$H$29:$AF$30,2,FALSE())+7))</f>
        <v>-</v>
      </c>
      <c r="I93" s="338" t="str">
        <f>IF($M93="-","-",VLOOKUP(H$2,Res_ini!$A$20:$AF182,HLOOKUP($F93,Res_ini!$H$29:$AF$30,2,FALSE())+7))</f>
        <v>-</v>
      </c>
      <c r="J93" s="327" t="str">
        <f>IF($M93="-","-",VLOOKUP(I$2,Res_ini!$A$20:$AF182,HLOOKUP($F93,Res_ini!$H$29:$AF$30,2,FALSE())+7))</f>
        <v>-</v>
      </c>
      <c r="K93" s="327" t="str">
        <f>IF($M93="-","-",VLOOKUP(J$2,Res_ini!$A$20:$AF182,HLOOKUP($F93,Res_ini!$H$29:$AF$30,2,FALSE())+7))</f>
        <v>-</v>
      </c>
      <c r="L93" s="327" t="str">
        <f>IF($M93="-","-",VLOOKUP(K$2,Res_ini!$A$20:$AF182,HLOOKUP($F93,Res_ini!$H$29:$AF$30,2,FALSE())+7))</f>
        <v>-</v>
      </c>
      <c r="M93" s="327" t="str">
        <f>IF(ISERROR(HLOOKUP($F93,Res_ini!$H$29:$AF$30,2,FALSE())),"-",VLOOKUP(L$2,Res_ini!$A$20:$AF182,HLOOKUP($F93,Res_ini!$H$29:$AF$30,2,FALSE())+7))</f>
        <v>-</v>
      </c>
      <c r="N93" s="327" t="str">
        <f>IF($M93="-","-",VLOOKUP(M$2,Res_ini!$A$20:$AF182,HLOOKUP($F93,Res_ini!$H$29:$AF$30,2,FALSE())+7))</f>
        <v>-</v>
      </c>
      <c r="O93" s="339" t="str">
        <f>IF($M93="-","-",VLOOKUP(N$2,Res_ini!$A$20:$AF182,HLOOKUP($F93,Res_ini!$H$29:$AF$30,2,FALSE())+7))</f>
        <v>-</v>
      </c>
      <c r="P93" s="325" t="str">
        <f>IF($M93="-","-",VLOOKUP(O$2,Res_ini!$A$20:$AF182,HLOOKUP($F93,Res_ini!$H$29:$AF$30,2,FALSE())+7))</f>
        <v>-</v>
      </c>
      <c r="Q93" s="325" t="str">
        <f>IF($M93="-","-",VLOOKUP(P$2,Res_ini!$A$20:$AF182,HLOOKUP($F93,Res_ini!$H$29:$AF$30,2,FALSE())+7))</f>
        <v>-</v>
      </c>
      <c r="R93" s="325" t="str">
        <f>IF($M93="-","-",VLOOKUP(Q$2,Res_ini!$A$20:$AF182,HLOOKUP($F93,Res_ini!$H$29:$AF$30,2,FALSE())+7))</f>
        <v>-</v>
      </c>
      <c r="S93" s="325" t="str">
        <f>IF($M93="-","-",VLOOKUP(R$2,Res_ini!$A$20:$AF182,HLOOKUP($F93,Res_ini!$H$29:$AF$30,2,FALSE())+7))</f>
        <v>-</v>
      </c>
      <c r="T93" s="325" t="str">
        <f>IF($M93="-","-",VLOOKUP(S$2,Res_ini!$A$20:$AF182,HLOOKUP($F93,Res_ini!$H$29:$AF$30,2,FALSE())+7))</f>
        <v>-</v>
      </c>
      <c r="U93" s="325" t="str">
        <f>IF($M93="-","-",VLOOKUP(T$2,Res_ini!$A$20:$AF182,HLOOKUP($F93,Res_ini!$H$29:$AF$30,2,FALSE())+7))</f>
        <v>-</v>
      </c>
      <c r="V93" s="325" t="str">
        <f>IF($M93="-","-",VLOOKUP(U$2,Res_ini!$A$20:$AF182,HLOOKUP($F93,Res_ini!$H$29:$AF$30,2,FALSE())+7))</f>
        <v>-</v>
      </c>
      <c r="W93" s="325" t="str">
        <f>IF($M93="-","-",VLOOKUP(V$2,Res_ini!$A$20:$AF182,HLOOKUP($F93,Res_ini!$H$29:$AF$30,2,FALSE())+7))</f>
        <v>-</v>
      </c>
      <c r="X93" s="325" t="str">
        <f>IF($M93="-","-",VLOOKUP(W$2,Res_ini!$A$20:$AF182,HLOOKUP($F93,Res_ini!$H$29:$AF$30,2,FALSE())+7))</f>
        <v>-</v>
      </c>
      <c r="Y93" s="325" t="str">
        <f>IF($M93="-","-",VLOOKUP(X$2,Res_ini!$A$20:$AF182,HLOOKUP($F93,Res_ini!$H$29:$AF$30,2,FALSE())+7))</f>
        <v>-</v>
      </c>
      <c r="Z93" s="325" t="str">
        <f>IF($M93="-","-",VLOOKUP(Y$2,Res_ini!$A$20:$AF182,HLOOKUP($F93,Res_ini!$H$29:$AF$30,2,FALSE())+7))</f>
        <v>-</v>
      </c>
      <c r="AA93" s="326" t="str">
        <f>IF($M93="-","-",VLOOKUP(Z$2,Res_ini!$A$20:$AF182,HLOOKUP($F93,Res_ini!$H$29:$AF$30,2,FALSE())+7))</f>
        <v>-</v>
      </c>
      <c r="AB93" s="327" t="str">
        <f>IF($M93="-","-",VLOOKUP(AA$2,Res_ini!$A$20:$AF182,HLOOKUP($F93,Res_ini!$H$29:$AF$30,2,FALSE())+7))</f>
        <v>-</v>
      </c>
      <c r="AC93" s="340"/>
      <c r="AD93" s="341"/>
      <c r="AE93" s="341"/>
      <c r="AF93" s="341"/>
      <c r="AG93" s="342"/>
      <c r="AH93" s="343" t="str">
        <f t="shared" si="40"/>
        <v>-</v>
      </c>
      <c r="AI93" s="344" t="str">
        <f t="shared" si="41"/>
        <v>-</v>
      </c>
      <c r="AJ93" s="345" t="str">
        <f t="shared" si="42"/>
        <v>-</v>
      </c>
      <c r="AK93" s="345" t="str">
        <f t="shared" si="43"/>
        <v>-</v>
      </c>
      <c r="AL93" s="345" t="str">
        <f t="shared" si="44"/>
        <v>-</v>
      </c>
      <c r="AM93" s="345" t="str">
        <f t="shared" si="45"/>
        <v>-</v>
      </c>
      <c r="AN93" s="345" t="str">
        <f t="shared" si="46"/>
        <v>-</v>
      </c>
      <c r="AO93" s="345" t="str">
        <f t="shared" si="47"/>
        <v>-</v>
      </c>
      <c r="AP93" s="345" t="str">
        <f t="shared" si="48"/>
        <v>-</v>
      </c>
      <c r="AQ93" s="345" t="str">
        <f t="shared" si="49"/>
        <v>-</v>
      </c>
      <c r="AR93" s="345" t="str">
        <f t="shared" si="50"/>
        <v>-</v>
      </c>
      <c r="AS93" s="345" t="str">
        <f t="shared" si="51"/>
        <v>-</v>
      </c>
      <c r="AT93" s="345" t="str">
        <f t="shared" si="52"/>
        <v>-</v>
      </c>
      <c r="AU93" s="345" t="str">
        <f t="shared" si="53"/>
        <v>-</v>
      </c>
      <c r="AV93" s="345" t="str">
        <f t="shared" si="54"/>
        <v>-</v>
      </c>
      <c r="AW93" s="346" t="str">
        <f t="shared" si="55"/>
        <v>-</v>
      </c>
      <c r="AX93" s="346" t="str">
        <f t="shared" si="56"/>
        <v>-</v>
      </c>
      <c r="AY93" s="346" t="str">
        <f t="shared" si="57"/>
        <v>-</v>
      </c>
      <c r="AZ93" s="346" t="str">
        <f t="shared" si="58"/>
        <v>-</v>
      </c>
      <c r="BA93" s="346" t="str">
        <f t="shared" si="59"/>
        <v>-</v>
      </c>
      <c r="BB93" s="345" t="str">
        <f t="shared" si="60"/>
        <v>-</v>
      </c>
      <c r="BC93" s="345" t="str">
        <f t="shared" si="61"/>
        <v>-</v>
      </c>
      <c r="BD93" s="346" t="str">
        <f t="shared" si="62"/>
        <v>-</v>
      </c>
      <c r="BE93" s="346" t="str">
        <f t="shared" si="63"/>
        <v>-</v>
      </c>
      <c r="BF93" s="346" t="str">
        <f t="shared" si="64"/>
        <v>-</v>
      </c>
      <c r="BG93" s="346" t="str">
        <f t="shared" si="65"/>
        <v>-</v>
      </c>
      <c r="BH93" s="345" t="str">
        <f t="shared" si="66"/>
        <v>-</v>
      </c>
      <c r="BI93" s="346" t="str">
        <f t="shared" si="67"/>
        <v>-</v>
      </c>
      <c r="BJ93" s="347" t="str">
        <f t="shared" si="68"/>
        <v>-</v>
      </c>
    </row>
    <row r="94" spans="1:62" ht="17" hidden="1" customHeight="1">
      <c r="A94" s="330" t="str">
        <f t="shared" si="37"/>
        <v>2018_074</v>
      </c>
      <c r="B94" s="330" t="s">
        <v>658</v>
      </c>
      <c r="C94" s="330" t="str">
        <f t="shared" si="38"/>
        <v>---_-</v>
      </c>
      <c r="D94" s="330" t="str">
        <f>IF($M94="-","-",VLOOKUP(C$3,Res_ini!$A$20:$AF183,HLOOKUP($F94,Res_ini!$H$29:$AF$30,2,FALSE())+7))</f>
        <v>-</v>
      </c>
      <c r="E94" s="330">
        <f t="shared" si="39"/>
        <v>19</v>
      </c>
      <c r="F94" s="330" t="str">
        <f t="shared" si="36"/>
        <v>Luengoni</v>
      </c>
      <c r="G94" s="330" t="str">
        <f>IF($M94="-","-",VLOOKUP(F$3,Res_ini!$A$20:$AF183,HLOOKUP($F94,Res_ini!$H$29:$AF$30,2,FALSE())+7))</f>
        <v>-</v>
      </c>
      <c r="H94" s="348" t="str">
        <f>IF($M94="-","-",VLOOKUP(G$3,Res_ini!$A$20:$AF183,HLOOKUP($F94,Res_ini!$H$29:$AF$30,2,FALSE())+7))</f>
        <v>-</v>
      </c>
      <c r="I94" s="348" t="str">
        <f>IF($M94="-","-",VLOOKUP(H$3,Res_ini!$A$20:$AF183,HLOOKUP($F94,Res_ini!$H$29:$AF$30,2,FALSE())+7))</f>
        <v>-</v>
      </c>
      <c r="J94" s="330" t="str">
        <f>IF($M94="-","-",VLOOKUP(I$3,Res_ini!$A$20:$AF183,HLOOKUP($F94,Res_ini!$H$29:$AF$30,2,FALSE())+7))</f>
        <v>-</v>
      </c>
      <c r="K94" s="330" t="str">
        <f>IF($M94="-","-",VLOOKUP(J$3,Res_ini!$A$20:$AF183,HLOOKUP($F94,Res_ini!$H$29:$AF$30,2,FALSE())+7))</f>
        <v>-</v>
      </c>
      <c r="L94" s="330" t="str">
        <f>IF($M94="-","-",VLOOKUP(K$3,Res_ini!$A$20:$AF183,HLOOKUP($F94,Res_ini!$H$29:$AF$30,2,FALSE())+7))</f>
        <v>-</v>
      </c>
      <c r="M94" s="330" t="str">
        <f>IF(ISERROR(HLOOKUP($F94,Res_ini!$H$29:$AF$30,2,FALSE())),"-",VLOOKUP(L$3,Res_ini!$A$20:$AF183,HLOOKUP($F94,Res_ini!$H$29:$AF$30,2,FALSE())+7))</f>
        <v>-</v>
      </c>
      <c r="N94" s="330" t="str">
        <f>IF($M94="-","-",VLOOKUP(M$3,Res_ini!$A$20:$AF183,HLOOKUP($F94,Res_ini!$H$29:$AF$30,2,FALSE())+7))</f>
        <v>-</v>
      </c>
      <c r="O94" s="349" t="str">
        <f>IF($M94="-","-",VLOOKUP(N$3,Res_ini!$A$20:$AF183,HLOOKUP($F94,Res_ini!$H$29:$AF$30,2,FALSE())+7))</f>
        <v>-</v>
      </c>
      <c r="P94" s="328" t="str">
        <f>IF($M94="-","-",VLOOKUP(O$3,Res_ini!$A$20:$AF183,HLOOKUP($F94,Res_ini!$H$29:$AF$30,2,FALSE())+7))</f>
        <v>-</v>
      </c>
      <c r="Q94" s="328" t="str">
        <f>IF($M94="-","-",VLOOKUP(P$3,Res_ini!$A$20:$AF183,HLOOKUP($F94,Res_ini!$H$29:$AF$30,2,FALSE())+7))</f>
        <v>-</v>
      </c>
      <c r="R94" s="328" t="str">
        <f>IF($M94="-","-",VLOOKUP(Q$3,Res_ini!$A$20:$AF183,HLOOKUP($F94,Res_ini!$H$29:$AF$30,2,FALSE())+7))</f>
        <v>-</v>
      </c>
      <c r="S94" s="328" t="str">
        <f>IF($M94="-","-",VLOOKUP(R$3,Res_ini!$A$20:$AF183,HLOOKUP($F94,Res_ini!$H$29:$AF$30,2,FALSE())+7))</f>
        <v>-</v>
      </c>
      <c r="T94" s="328" t="str">
        <f>IF($M94="-","-",VLOOKUP(S$3,Res_ini!$A$20:$AF183,HLOOKUP($F94,Res_ini!$H$29:$AF$30,2,FALSE())+7))</f>
        <v>-</v>
      </c>
      <c r="U94" s="328" t="str">
        <f>IF($M94="-","-",VLOOKUP(T$3,Res_ini!$A$20:$AF183,HLOOKUP($F94,Res_ini!$H$29:$AF$30,2,FALSE())+7))</f>
        <v>-</v>
      </c>
      <c r="V94" s="328" t="str">
        <f>IF($M94="-","-",VLOOKUP(U$3,Res_ini!$A$20:$AF183,HLOOKUP($F94,Res_ini!$H$29:$AF$30,2,FALSE())+7))</f>
        <v>-</v>
      </c>
      <c r="W94" s="328" t="str">
        <f>IF($M94="-","-",VLOOKUP(V$3,Res_ini!$A$20:$AF183,HLOOKUP($F94,Res_ini!$H$29:$AF$30,2,FALSE())+7))</f>
        <v>-</v>
      </c>
      <c r="X94" s="328" t="str">
        <f>IF($M94="-","-",VLOOKUP(W$3,Res_ini!$A$20:$AF183,HLOOKUP($F94,Res_ini!$H$29:$AF$30,2,FALSE())+7))</f>
        <v>-</v>
      </c>
      <c r="Y94" s="328" t="str">
        <f>IF($M94="-","-",VLOOKUP(X$3,Res_ini!$A$20:$AF183,HLOOKUP($F94,Res_ini!$H$29:$AF$30,2,FALSE())+7))</f>
        <v>-</v>
      </c>
      <c r="Z94" s="328" t="str">
        <f>IF($M94="-","-",VLOOKUP(Y$3,Res_ini!$A$20:$AF183,HLOOKUP($F94,Res_ini!$H$29:$AF$30,2,FALSE())+7))</f>
        <v>-</v>
      </c>
      <c r="AA94" s="329" t="str">
        <f>IF($M94="-","-",VLOOKUP(Z$3,Res_ini!$A$20:$AF183,HLOOKUP($F94,Res_ini!$H$29:$AF$30,2,FALSE())+7))</f>
        <v>-</v>
      </c>
      <c r="AB94" s="330" t="str">
        <f>IF($M94="-","-",VLOOKUP(AA$3,Res_ini!$A$20:$AF183,HLOOKUP($F94,Res_ini!$H$29:$AF$30,2,FALSE())+7))</f>
        <v>-</v>
      </c>
      <c r="AC94" s="350"/>
      <c r="AD94" s="351"/>
      <c r="AE94" s="351"/>
      <c r="AF94" s="351"/>
      <c r="AG94" s="352"/>
      <c r="AH94" s="213" t="str">
        <f t="shared" si="40"/>
        <v>-</v>
      </c>
      <c r="AI94" s="353" t="str">
        <f t="shared" si="41"/>
        <v>-</v>
      </c>
      <c r="AJ94" s="354" t="str">
        <f t="shared" si="42"/>
        <v>-</v>
      </c>
      <c r="AK94" s="354" t="str">
        <f t="shared" si="43"/>
        <v>-</v>
      </c>
      <c r="AL94" s="354" t="str">
        <f t="shared" si="44"/>
        <v>-</v>
      </c>
      <c r="AM94" s="354" t="str">
        <f t="shared" si="45"/>
        <v>-</v>
      </c>
      <c r="AN94" s="354" t="str">
        <f t="shared" si="46"/>
        <v>-</v>
      </c>
      <c r="AO94" s="354" t="str">
        <f t="shared" si="47"/>
        <v>-</v>
      </c>
      <c r="AP94" s="354" t="str">
        <f t="shared" si="48"/>
        <v>-</v>
      </c>
      <c r="AQ94" s="354" t="str">
        <f t="shared" si="49"/>
        <v>-</v>
      </c>
      <c r="AR94" s="354" t="str">
        <f t="shared" si="50"/>
        <v>-</v>
      </c>
      <c r="AS94" s="354" t="str">
        <f t="shared" si="51"/>
        <v>-</v>
      </c>
      <c r="AT94" s="354" t="str">
        <f t="shared" si="52"/>
        <v>-</v>
      </c>
      <c r="AU94" s="354" t="str">
        <f t="shared" si="53"/>
        <v>-</v>
      </c>
      <c r="AV94" s="354" t="str">
        <f t="shared" si="54"/>
        <v>-</v>
      </c>
      <c r="AW94" s="355" t="str">
        <f t="shared" si="55"/>
        <v>-</v>
      </c>
      <c r="AX94" s="355" t="str">
        <f t="shared" si="56"/>
        <v>-</v>
      </c>
      <c r="AY94" s="355" t="str">
        <f t="shared" si="57"/>
        <v>-</v>
      </c>
      <c r="AZ94" s="355" t="str">
        <f t="shared" si="58"/>
        <v>-</v>
      </c>
      <c r="BA94" s="355" t="str">
        <f t="shared" si="59"/>
        <v>-</v>
      </c>
      <c r="BB94" s="354" t="str">
        <f t="shared" si="60"/>
        <v>-</v>
      </c>
      <c r="BC94" s="354" t="str">
        <f t="shared" si="61"/>
        <v>-</v>
      </c>
      <c r="BD94" s="355" t="str">
        <f t="shared" si="62"/>
        <v>-</v>
      </c>
      <c r="BE94" s="355" t="str">
        <f t="shared" si="63"/>
        <v>-</v>
      </c>
      <c r="BF94" s="355" t="str">
        <f t="shared" si="64"/>
        <v>-</v>
      </c>
      <c r="BG94" s="355" t="str">
        <f t="shared" si="65"/>
        <v>-</v>
      </c>
      <c r="BH94" s="354" t="str">
        <f t="shared" si="66"/>
        <v>-</v>
      </c>
      <c r="BI94" s="355" t="str">
        <f t="shared" si="67"/>
        <v>-</v>
      </c>
      <c r="BJ94" s="356" t="str">
        <f t="shared" si="68"/>
        <v>-</v>
      </c>
    </row>
    <row r="95" spans="1:62" ht="17" hidden="1" customHeight="1">
      <c r="A95" s="330" t="str">
        <f t="shared" si="37"/>
        <v>2018_075</v>
      </c>
      <c r="B95" s="330" t="s">
        <v>658</v>
      </c>
      <c r="C95" s="330" t="str">
        <f t="shared" si="38"/>
        <v>---_-</v>
      </c>
      <c r="D95" s="330" t="str">
        <f>IF($M95="-","-",VLOOKUP(C$4,Res_ini!$A$20:$AF184,HLOOKUP($F95,Res_ini!$H$29:$AF$30,2,FALSE())+7))</f>
        <v>-</v>
      </c>
      <c r="E95" s="330">
        <f t="shared" si="39"/>
        <v>19</v>
      </c>
      <c r="F95" s="330" t="str">
        <f t="shared" si="36"/>
        <v>Luengoni</v>
      </c>
      <c r="G95" s="330" t="str">
        <f>IF($M95="-","-",VLOOKUP(F$4,Res_ini!$A$20:$AF184,HLOOKUP($F95,Res_ini!$H$29:$AF$30,2,FALSE())+7))</f>
        <v>-</v>
      </c>
      <c r="H95" s="348" t="str">
        <f>IF($M95="-","-",VLOOKUP(G$4,Res_ini!$A$20:$AF184,HLOOKUP($F95,Res_ini!$H$29:$AF$30,2,FALSE())+7))</f>
        <v>-</v>
      </c>
      <c r="I95" s="348" t="str">
        <f>IF($M95="-","-",VLOOKUP(H$4,Res_ini!$A$20:$AF184,HLOOKUP($F95,Res_ini!$H$29:$AF$30,2,FALSE())+7))</f>
        <v>-</v>
      </c>
      <c r="J95" s="330" t="str">
        <f>IF($M95="-","-",VLOOKUP(I$4,Res_ini!$A$20:$AF184,HLOOKUP($F95,Res_ini!$H$29:$AF$30,2,FALSE())+7))</f>
        <v>-</v>
      </c>
      <c r="K95" s="330" t="str">
        <f>IF($M95="-","-",VLOOKUP(J$4,Res_ini!$A$20:$AF184,HLOOKUP($F95,Res_ini!$H$29:$AF$30,2,FALSE())+7))</f>
        <v>-</v>
      </c>
      <c r="L95" s="330" t="str">
        <f>IF($M95="-","-",VLOOKUP(K$4,Res_ini!$A$20:$AF184,HLOOKUP($F95,Res_ini!$H$29:$AF$30,2,FALSE())+7))</f>
        <v>-</v>
      </c>
      <c r="M95" s="330" t="str">
        <f>IF(ISERROR(HLOOKUP($F95,Res_ini!$H$29:$AF$30,2,FALSE())),"-",VLOOKUP(L$4,Res_ini!$A$20:$AF184,HLOOKUP($F95,Res_ini!$H$29:$AF$30,2,FALSE())+7))</f>
        <v>-</v>
      </c>
      <c r="N95" s="330" t="str">
        <f>IF($M95="-","-",VLOOKUP(M$4,Res_ini!$A$20:$AF184,HLOOKUP($F95,Res_ini!$H$29:$AF$30,2,FALSE())+7))</f>
        <v>-</v>
      </c>
      <c r="O95" s="349" t="str">
        <f>IF($M95="-","-",VLOOKUP(N$4,Res_ini!$A$20:$AF184,HLOOKUP($F95,Res_ini!$H$29:$AF$30,2,FALSE())+7))</f>
        <v>-</v>
      </c>
      <c r="P95" s="328" t="str">
        <f>IF($M95="-","-",VLOOKUP(O$4,Res_ini!$A$20:$AF184,HLOOKUP($F95,Res_ini!$H$29:$AF$30,2,FALSE())+7))</f>
        <v>-</v>
      </c>
      <c r="Q95" s="328" t="str">
        <f>IF($M95="-","-",VLOOKUP(P$4,Res_ini!$A$20:$AF184,HLOOKUP($F95,Res_ini!$H$29:$AF$30,2,FALSE())+7))</f>
        <v>-</v>
      </c>
      <c r="R95" s="328" t="str">
        <f>IF($M95="-","-",VLOOKUP(Q$4,Res_ini!$A$20:$AF184,HLOOKUP($F95,Res_ini!$H$29:$AF$30,2,FALSE())+7))</f>
        <v>-</v>
      </c>
      <c r="S95" s="328" t="str">
        <f>IF($M95="-","-",VLOOKUP(R$4,Res_ini!$A$20:$AF184,HLOOKUP($F95,Res_ini!$H$29:$AF$30,2,FALSE())+7))</f>
        <v>-</v>
      </c>
      <c r="T95" s="328" t="str">
        <f>IF($M95="-","-",VLOOKUP(S$4,Res_ini!$A$20:$AF184,HLOOKUP($F95,Res_ini!$H$29:$AF$30,2,FALSE())+7))</f>
        <v>-</v>
      </c>
      <c r="U95" s="328" t="str">
        <f>IF($M95="-","-",VLOOKUP(T$4,Res_ini!$A$20:$AF184,HLOOKUP($F95,Res_ini!$H$29:$AF$30,2,FALSE())+7))</f>
        <v>-</v>
      </c>
      <c r="V95" s="328" t="str">
        <f>IF($M95="-","-",VLOOKUP(U$4,Res_ini!$A$20:$AF184,HLOOKUP($F95,Res_ini!$H$29:$AF$30,2,FALSE())+7))</f>
        <v>-</v>
      </c>
      <c r="W95" s="328" t="str">
        <f>IF($M95="-","-",VLOOKUP(V$4,Res_ini!$A$20:$AF184,HLOOKUP($F95,Res_ini!$H$29:$AF$30,2,FALSE())+7))</f>
        <v>-</v>
      </c>
      <c r="X95" s="328" t="str">
        <f>IF($M95="-","-",VLOOKUP(W$4,Res_ini!$A$20:$AF184,HLOOKUP($F95,Res_ini!$H$29:$AF$30,2,FALSE())+7))</f>
        <v>-</v>
      </c>
      <c r="Y95" s="328" t="str">
        <f>IF($M95="-","-",VLOOKUP(X$4,Res_ini!$A$20:$AF184,HLOOKUP($F95,Res_ini!$H$29:$AF$30,2,FALSE())+7))</f>
        <v>-</v>
      </c>
      <c r="Z95" s="328" t="str">
        <f>IF($M95="-","-",VLOOKUP(Y$4,Res_ini!$A$20:$AF184,HLOOKUP($F95,Res_ini!$H$29:$AF$30,2,FALSE())+7))</f>
        <v>-</v>
      </c>
      <c r="AA95" s="329" t="str">
        <f>IF($M95="-","-",VLOOKUP(Z$4,Res_ini!$A$20:$AF184,HLOOKUP($F95,Res_ini!$H$29:$AF$30,2,FALSE())+7))</f>
        <v>-</v>
      </c>
      <c r="AB95" s="330" t="str">
        <f>IF($M95="-","-",VLOOKUP(AA$4,Res_ini!$A$20:$AF184,HLOOKUP($F95,Res_ini!$H$29:$AF$30,2,FALSE())+7))</f>
        <v>-</v>
      </c>
      <c r="AC95" s="350"/>
      <c r="AD95" s="351"/>
      <c r="AE95" s="351"/>
      <c r="AF95" s="351"/>
      <c r="AG95" s="352"/>
      <c r="AH95" s="213" t="str">
        <f t="shared" si="40"/>
        <v>-</v>
      </c>
      <c r="AI95" s="353" t="str">
        <f t="shared" si="41"/>
        <v>-</v>
      </c>
      <c r="AJ95" s="354" t="str">
        <f t="shared" si="42"/>
        <v>-</v>
      </c>
      <c r="AK95" s="354" t="str">
        <f t="shared" si="43"/>
        <v>-</v>
      </c>
      <c r="AL95" s="354" t="str">
        <f t="shared" si="44"/>
        <v>-</v>
      </c>
      <c r="AM95" s="354" t="str">
        <f t="shared" si="45"/>
        <v>-</v>
      </c>
      <c r="AN95" s="354" t="str">
        <f t="shared" si="46"/>
        <v>-</v>
      </c>
      <c r="AO95" s="354" t="str">
        <f t="shared" si="47"/>
        <v>-</v>
      </c>
      <c r="AP95" s="354" t="str">
        <f t="shared" si="48"/>
        <v>-</v>
      </c>
      <c r="AQ95" s="354" t="str">
        <f t="shared" si="49"/>
        <v>-</v>
      </c>
      <c r="AR95" s="354" t="str">
        <f t="shared" si="50"/>
        <v>-</v>
      </c>
      <c r="AS95" s="354" t="str">
        <f t="shared" si="51"/>
        <v>-</v>
      </c>
      <c r="AT95" s="354" t="str">
        <f t="shared" si="52"/>
        <v>-</v>
      </c>
      <c r="AU95" s="354" t="str">
        <f t="shared" si="53"/>
        <v>-</v>
      </c>
      <c r="AV95" s="354" t="str">
        <f t="shared" si="54"/>
        <v>-</v>
      </c>
      <c r="AW95" s="355" t="str">
        <f t="shared" si="55"/>
        <v>-</v>
      </c>
      <c r="AX95" s="355" t="str">
        <f t="shared" si="56"/>
        <v>-</v>
      </c>
      <c r="AY95" s="355" t="str">
        <f t="shared" si="57"/>
        <v>-</v>
      </c>
      <c r="AZ95" s="355" t="str">
        <f t="shared" si="58"/>
        <v>-</v>
      </c>
      <c r="BA95" s="355" t="str">
        <f t="shared" si="59"/>
        <v>-</v>
      </c>
      <c r="BB95" s="354" t="str">
        <f t="shared" si="60"/>
        <v>-</v>
      </c>
      <c r="BC95" s="354" t="str">
        <f t="shared" si="61"/>
        <v>-</v>
      </c>
      <c r="BD95" s="355" t="str">
        <f t="shared" si="62"/>
        <v>-</v>
      </c>
      <c r="BE95" s="355" t="str">
        <f t="shared" si="63"/>
        <v>-</v>
      </c>
      <c r="BF95" s="355" t="str">
        <f t="shared" si="64"/>
        <v>-</v>
      </c>
      <c r="BG95" s="355" t="str">
        <f t="shared" si="65"/>
        <v>-</v>
      </c>
      <c r="BH95" s="354" t="str">
        <f t="shared" si="66"/>
        <v>-</v>
      </c>
      <c r="BI95" s="355" t="str">
        <f t="shared" si="67"/>
        <v>-</v>
      </c>
      <c r="BJ95" s="356" t="str">
        <f t="shared" si="68"/>
        <v>-</v>
      </c>
    </row>
    <row r="96" spans="1:62" ht="17" hidden="1" customHeight="1">
      <c r="A96" s="333" t="str">
        <f t="shared" si="37"/>
        <v>2018_076</v>
      </c>
      <c r="B96" s="333" t="s">
        <v>658</v>
      </c>
      <c r="C96" s="333" t="str">
        <f t="shared" si="38"/>
        <v>---_-</v>
      </c>
      <c r="D96" s="333" t="str">
        <f>IF($M96="-","-",VLOOKUP(C$5,Res_ini!$A$20:$AF185,HLOOKUP($F96,Res_ini!$H$29:$AF$30,2,FALSE())+7))</f>
        <v>-</v>
      </c>
      <c r="E96" s="333">
        <f t="shared" si="39"/>
        <v>19</v>
      </c>
      <c r="F96" s="333" t="str">
        <f t="shared" si="36"/>
        <v>Luengoni</v>
      </c>
      <c r="G96" s="333" t="str">
        <f>IF($M96="-","-",VLOOKUP(F$5,Res_ini!$A$20:$AF185,HLOOKUP($F96,Res_ini!$H$29:$AF$30,2,FALSE())+7))</f>
        <v>-</v>
      </c>
      <c r="H96" s="357" t="str">
        <f>IF($M96="-","-",VLOOKUP(G$5,Res_ini!$A$20:$AF185,HLOOKUP($F96,Res_ini!$H$29:$AF$30,2,FALSE())+7))</f>
        <v>-</v>
      </c>
      <c r="I96" s="357" t="str">
        <f>IF($M96="-","-",VLOOKUP(H$5,Res_ini!$A$20:$AF185,HLOOKUP($F96,Res_ini!$H$29:$AF$30,2,FALSE())+7))</f>
        <v>-</v>
      </c>
      <c r="J96" s="333" t="str">
        <f>IF($M96="-","-",VLOOKUP(I$5,Res_ini!$A$20:$AF185,HLOOKUP($F96,Res_ini!$H$29:$AF$30,2,FALSE())+7))</f>
        <v>-</v>
      </c>
      <c r="K96" s="333" t="str">
        <f>IF($M96="-","-",VLOOKUP(J$5,Res_ini!$A$20:$AF185,HLOOKUP($F96,Res_ini!$H$29:$AF$30,2,FALSE())+7))</f>
        <v>-</v>
      </c>
      <c r="L96" s="333" t="str">
        <f>IF($M96="-","-",VLOOKUP(K$5,Res_ini!$A$20:$AF185,HLOOKUP($F96,Res_ini!$H$29:$AF$30,2,FALSE())+7))</f>
        <v>-</v>
      </c>
      <c r="M96" s="333" t="str">
        <f>IF(ISERROR(HLOOKUP($F96,Res_ini!$H$29:$AF$30,2,FALSE())),"-",VLOOKUP(L$5,Res_ini!$A$20:$AF185,HLOOKUP($F96,Res_ini!$H$29:$AF$30,2,FALSE())+7))</f>
        <v>-</v>
      </c>
      <c r="N96" s="333" t="str">
        <f>IF($M96="-","-",VLOOKUP(M$5,Res_ini!$A$20:$AF185,HLOOKUP($F96,Res_ini!$H$29:$AF$30,2,FALSE())+7))</f>
        <v>-</v>
      </c>
      <c r="O96" s="358" t="str">
        <f>IF($M96="-","-",VLOOKUP(N$5,Res_ini!$A$20:$AF185,HLOOKUP($F96,Res_ini!$H$29:$AF$30,2,FALSE())+7))</f>
        <v>-</v>
      </c>
      <c r="P96" s="331" t="str">
        <f>IF($M96="-","-",VLOOKUP(O$5,Res_ini!$A$20:$AF185,HLOOKUP($F96,Res_ini!$H$29:$AF$30,2,FALSE())+7))</f>
        <v>-</v>
      </c>
      <c r="Q96" s="331" t="str">
        <f>IF($M96="-","-",VLOOKUP(P$5,Res_ini!$A$20:$AF185,HLOOKUP($F96,Res_ini!$H$29:$AF$30,2,FALSE())+7))</f>
        <v>-</v>
      </c>
      <c r="R96" s="331" t="str">
        <f>IF($M96="-","-",VLOOKUP(Q$5,Res_ini!$A$20:$AF185,HLOOKUP($F96,Res_ini!$H$29:$AF$30,2,FALSE())+7))</f>
        <v>-</v>
      </c>
      <c r="S96" s="331" t="str">
        <f>IF($M96="-","-",VLOOKUP(R$5,Res_ini!$A$20:$AF185,HLOOKUP($F96,Res_ini!$H$29:$AF$30,2,FALSE())+7))</f>
        <v>-</v>
      </c>
      <c r="T96" s="331" t="str">
        <f>IF($M96="-","-",VLOOKUP(S$5,Res_ini!$A$20:$AF185,HLOOKUP($F96,Res_ini!$H$29:$AF$30,2,FALSE())+7))</f>
        <v>-</v>
      </c>
      <c r="U96" s="331" t="str">
        <f>IF($M96="-","-",VLOOKUP(T$5,Res_ini!$A$20:$AF185,HLOOKUP($F96,Res_ini!$H$29:$AF$30,2,FALSE())+7))</f>
        <v>-</v>
      </c>
      <c r="V96" s="331" t="str">
        <f>IF($M96="-","-",VLOOKUP(U$5,Res_ini!$A$20:$AF185,HLOOKUP($F96,Res_ini!$H$29:$AF$30,2,FALSE())+7))</f>
        <v>-</v>
      </c>
      <c r="W96" s="331" t="str">
        <f>IF($M96="-","-",VLOOKUP(V$5,Res_ini!$A$20:$AF185,HLOOKUP($F96,Res_ini!$H$29:$AF$30,2,FALSE())+7))</f>
        <v>-</v>
      </c>
      <c r="X96" s="331" t="str">
        <f>IF($M96="-","-",VLOOKUP(W$5,Res_ini!$A$20:$AF185,HLOOKUP($F96,Res_ini!$H$29:$AF$30,2,FALSE())+7))</f>
        <v>-</v>
      </c>
      <c r="Y96" s="331" t="str">
        <f>IF($M96="-","-",VLOOKUP(X$5,Res_ini!$A$20:$AF185,HLOOKUP($F96,Res_ini!$H$29:$AF$30,2,FALSE())+7))</f>
        <v>-</v>
      </c>
      <c r="Z96" s="331" t="str">
        <f>IF($M96="-","-",VLOOKUP(Y$5,Res_ini!$A$20:$AF185,HLOOKUP($F96,Res_ini!$H$29:$AF$30,2,FALSE())+7))</f>
        <v>-</v>
      </c>
      <c r="AA96" s="332" t="str">
        <f>IF($M96="-","-",VLOOKUP(Z$5,Res_ini!$A$20:$AF185,HLOOKUP($F96,Res_ini!$H$29:$AF$30,2,FALSE())+7))</f>
        <v>-</v>
      </c>
      <c r="AB96" s="333" t="str">
        <f>IF($M96="-","-",VLOOKUP(AA$5,Res_ini!$A$20:$AF185,HLOOKUP($F96,Res_ini!$H$29:$AF$30,2,FALSE())+7))</f>
        <v>-</v>
      </c>
      <c r="AC96" s="359"/>
      <c r="AD96" s="360"/>
      <c r="AE96" s="360"/>
      <c r="AF96" s="360"/>
      <c r="AG96" s="361"/>
      <c r="AH96" s="362" t="str">
        <f t="shared" si="40"/>
        <v>-</v>
      </c>
      <c r="AI96" s="363" t="str">
        <f t="shared" si="41"/>
        <v>-</v>
      </c>
      <c r="AJ96" s="364" t="str">
        <f t="shared" si="42"/>
        <v>-</v>
      </c>
      <c r="AK96" s="364" t="str">
        <f t="shared" si="43"/>
        <v>-</v>
      </c>
      <c r="AL96" s="364" t="str">
        <f t="shared" si="44"/>
        <v>-</v>
      </c>
      <c r="AM96" s="364" t="str">
        <f t="shared" si="45"/>
        <v>-</v>
      </c>
      <c r="AN96" s="364" t="str">
        <f t="shared" si="46"/>
        <v>-</v>
      </c>
      <c r="AO96" s="364" t="str">
        <f t="shared" si="47"/>
        <v>-</v>
      </c>
      <c r="AP96" s="364" t="str">
        <f t="shared" si="48"/>
        <v>-</v>
      </c>
      <c r="AQ96" s="364" t="str">
        <f t="shared" si="49"/>
        <v>-</v>
      </c>
      <c r="AR96" s="364" t="str">
        <f t="shared" si="50"/>
        <v>-</v>
      </c>
      <c r="AS96" s="364" t="str">
        <f t="shared" si="51"/>
        <v>-</v>
      </c>
      <c r="AT96" s="364" t="str">
        <f t="shared" si="52"/>
        <v>-</v>
      </c>
      <c r="AU96" s="364" t="str">
        <f t="shared" si="53"/>
        <v>-</v>
      </c>
      <c r="AV96" s="364" t="str">
        <f t="shared" si="54"/>
        <v>-</v>
      </c>
      <c r="AW96" s="365" t="str">
        <f t="shared" si="55"/>
        <v>-</v>
      </c>
      <c r="AX96" s="365" t="str">
        <f t="shared" si="56"/>
        <v>-</v>
      </c>
      <c r="AY96" s="365" t="str">
        <f t="shared" si="57"/>
        <v>-</v>
      </c>
      <c r="AZ96" s="365" t="str">
        <f t="shared" si="58"/>
        <v>-</v>
      </c>
      <c r="BA96" s="365" t="str">
        <f t="shared" si="59"/>
        <v>-</v>
      </c>
      <c r="BB96" s="364" t="str">
        <f t="shared" si="60"/>
        <v>-</v>
      </c>
      <c r="BC96" s="364" t="str">
        <f t="shared" si="61"/>
        <v>-</v>
      </c>
      <c r="BD96" s="365" t="str">
        <f t="shared" si="62"/>
        <v>-</v>
      </c>
      <c r="BE96" s="365" t="str">
        <f t="shared" si="63"/>
        <v>-</v>
      </c>
      <c r="BF96" s="365" t="str">
        <f t="shared" si="64"/>
        <v>-</v>
      </c>
      <c r="BG96" s="365" t="str">
        <f t="shared" si="65"/>
        <v>-</v>
      </c>
      <c r="BH96" s="364" t="str">
        <f t="shared" si="66"/>
        <v>-</v>
      </c>
      <c r="BI96" s="365" t="str">
        <f t="shared" si="67"/>
        <v>-</v>
      </c>
      <c r="BJ96" s="366" t="str">
        <f t="shared" si="68"/>
        <v>-</v>
      </c>
    </row>
    <row r="97" spans="1:62" ht="17" hidden="1" customHeight="1">
      <c r="A97" s="327" t="str">
        <f t="shared" si="37"/>
        <v>2018_077</v>
      </c>
      <c r="B97" s="327" t="s">
        <v>658</v>
      </c>
      <c r="C97" s="327" t="str">
        <f t="shared" si="38"/>
        <v>---_-</v>
      </c>
      <c r="D97" s="327" t="str">
        <f>IF($M97="-","-",VLOOKUP(C$2,Res_ini!$A$20:$AF186,HLOOKUP($F97,Res_ini!$H$29:$AF$30,2,FALSE())+7))</f>
        <v>-</v>
      </c>
      <c r="E97" s="327">
        <f t="shared" si="39"/>
        <v>20</v>
      </c>
      <c r="F97" s="327" t="str">
        <f t="shared" si="36"/>
        <v>Jinek</v>
      </c>
      <c r="G97" s="327" t="str">
        <f>IF($M97="-","-",VLOOKUP(F$2,Res_ini!$A$20:$AF186,HLOOKUP($F97,Res_ini!$H$29:$AF$30,2,FALSE())+7))</f>
        <v>-</v>
      </c>
      <c r="H97" s="338" t="str">
        <f>IF($M97="-","-",VLOOKUP(G$2,Res_ini!$A$20:$AF186,HLOOKUP($F97,Res_ini!$H$29:$AF$30,2,FALSE())+7))</f>
        <v>-</v>
      </c>
      <c r="I97" s="338" t="str">
        <f>IF($M97="-","-",VLOOKUP(H$2,Res_ini!$A$20:$AF186,HLOOKUP($F97,Res_ini!$H$29:$AF$30,2,FALSE())+7))</f>
        <v>-</v>
      </c>
      <c r="J97" s="327" t="str">
        <f>IF($M97="-","-",VLOOKUP(I$2,Res_ini!$A$20:$AF186,HLOOKUP($F97,Res_ini!$H$29:$AF$30,2,FALSE())+7))</f>
        <v>-</v>
      </c>
      <c r="K97" s="327" t="str">
        <f>IF($M97="-","-",VLOOKUP(J$2,Res_ini!$A$20:$AF186,HLOOKUP($F97,Res_ini!$H$29:$AF$30,2,FALSE())+7))</f>
        <v>-</v>
      </c>
      <c r="L97" s="327" t="str">
        <f>IF($M97="-","-",VLOOKUP(K$2,Res_ini!$A$20:$AF186,HLOOKUP($F97,Res_ini!$H$29:$AF$30,2,FALSE())+7))</f>
        <v>-</v>
      </c>
      <c r="M97" s="327" t="str">
        <f>IF(ISERROR(HLOOKUP($F97,Res_ini!$H$29:$AF$30,2,FALSE())),"-",VLOOKUP(L$2,Res_ini!$A$20:$AF186,HLOOKUP($F97,Res_ini!$H$29:$AF$30,2,FALSE())+7))</f>
        <v>-</v>
      </c>
      <c r="N97" s="327" t="str">
        <f>IF($M97="-","-",VLOOKUP(M$2,Res_ini!$A$20:$AF186,HLOOKUP($F97,Res_ini!$H$29:$AF$30,2,FALSE())+7))</f>
        <v>-</v>
      </c>
      <c r="O97" s="339" t="str">
        <f>IF($M97="-","-",VLOOKUP(N$2,Res_ini!$A$20:$AF186,HLOOKUP($F97,Res_ini!$H$29:$AF$30,2,FALSE())+7))</f>
        <v>-</v>
      </c>
      <c r="P97" s="325" t="str">
        <f>IF($M97="-","-",VLOOKUP(O$2,Res_ini!$A$20:$AF186,HLOOKUP($F97,Res_ini!$H$29:$AF$30,2,FALSE())+7))</f>
        <v>-</v>
      </c>
      <c r="Q97" s="325" t="str">
        <f>IF($M97="-","-",VLOOKUP(P$2,Res_ini!$A$20:$AF186,HLOOKUP($F97,Res_ini!$H$29:$AF$30,2,FALSE())+7))</f>
        <v>-</v>
      </c>
      <c r="R97" s="325" t="str">
        <f>IF($M97="-","-",VLOOKUP(Q$2,Res_ini!$A$20:$AF186,HLOOKUP($F97,Res_ini!$H$29:$AF$30,2,FALSE())+7))</f>
        <v>-</v>
      </c>
      <c r="S97" s="325" t="str">
        <f>IF($M97="-","-",VLOOKUP(R$2,Res_ini!$A$20:$AF186,HLOOKUP($F97,Res_ini!$H$29:$AF$30,2,FALSE())+7))</f>
        <v>-</v>
      </c>
      <c r="T97" s="325" t="str">
        <f>IF($M97="-","-",VLOOKUP(S$2,Res_ini!$A$20:$AF186,HLOOKUP($F97,Res_ini!$H$29:$AF$30,2,FALSE())+7))</f>
        <v>-</v>
      </c>
      <c r="U97" s="325" t="str">
        <f>IF($M97="-","-",VLOOKUP(T$2,Res_ini!$A$20:$AF186,HLOOKUP($F97,Res_ini!$H$29:$AF$30,2,FALSE())+7))</f>
        <v>-</v>
      </c>
      <c r="V97" s="325" t="str">
        <f>IF($M97="-","-",VLOOKUP(U$2,Res_ini!$A$20:$AF186,HLOOKUP($F97,Res_ini!$H$29:$AF$30,2,FALSE())+7))</f>
        <v>-</v>
      </c>
      <c r="W97" s="325" t="str">
        <f>IF($M97="-","-",VLOOKUP(V$2,Res_ini!$A$20:$AF186,HLOOKUP($F97,Res_ini!$H$29:$AF$30,2,FALSE())+7))</f>
        <v>-</v>
      </c>
      <c r="X97" s="325" t="str">
        <f>IF($M97="-","-",VLOOKUP(W$2,Res_ini!$A$20:$AF186,HLOOKUP($F97,Res_ini!$H$29:$AF$30,2,FALSE())+7))</f>
        <v>-</v>
      </c>
      <c r="Y97" s="325" t="str">
        <f>IF($M97="-","-",VLOOKUP(X$2,Res_ini!$A$20:$AF186,HLOOKUP($F97,Res_ini!$H$29:$AF$30,2,FALSE())+7))</f>
        <v>-</v>
      </c>
      <c r="Z97" s="325" t="str">
        <f>IF($M97="-","-",VLOOKUP(Y$2,Res_ini!$A$20:$AF186,HLOOKUP($F97,Res_ini!$H$29:$AF$30,2,FALSE())+7))</f>
        <v>-</v>
      </c>
      <c r="AA97" s="326" t="str">
        <f>IF($M97="-","-",VLOOKUP(Z$2,Res_ini!$A$20:$AF186,HLOOKUP($F97,Res_ini!$H$29:$AF$30,2,FALSE())+7))</f>
        <v>-</v>
      </c>
      <c r="AB97" s="327" t="str">
        <f>IF($M97="-","-",VLOOKUP(AA$2,Res_ini!$A$20:$AF186,HLOOKUP($F97,Res_ini!$H$29:$AF$30,2,FALSE())+7))</f>
        <v>-</v>
      </c>
      <c r="AC97" s="340"/>
      <c r="AD97" s="341"/>
      <c r="AE97" s="341"/>
      <c r="AF97" s="341"/>
      <c r="AG97" s="342"/>
      <c r="AH97" s="343" t="str">
        <f t="shared" si="40"/>
        <v>-</v>
      </c>
      <c r="AI97" s="344" t="str">
        <f t="shared" si="41"/>
        <v>-</v>
      </c>
      <c r="AJ97" s="345" t="str">
        <f t="shared" si="42"/>
        <v>-</v>
      </c>
      <c r="AK97" s="345" t="str">
        <f t="shared" si="43"/>
        <v>-</v>
      </c>
      <c r="AL97" s="345" t="str">
        <f t="shared" si="44"/>
        <v>-</v>
      </c>
      <c r="AM97" s="345" t="str">
        <f t="shared" si="45"/>
        <v>-</v>
      </c>
      <c r="AN97" s="345" t="str">
        <f t="shared" si="46"/>
        <v>-</v>
      </c>
      <c r="AO97" s="345" t="str">
        <f t="shared" si="47"/>
        <v>-</v>
      </c>
      <c r="AP97" s="345" t="str">
        <f t="shared" si="48"/>
        <v>-</v>
      </c>
      <c r="AQ97" s="345" t="str">
        <f t="shared" si="49"/>
        <v>-</v>
      </c>
      <c r="AR97" s="345" t="str">
        <f t="shared" si="50"/>
        <v>-</v>
      </c>
      <c r="AS97" s="345" t="str">
        <f t="shared" si="51"/>
        <v>-</v>
      </c>
      <c r="AT97" s="345" t="str">
        <f t="shared" si="52"/>
        <v>-</v>
      </c>
      <c r="AU97" s="345" t="str">
        <f t="shared" si="53"/>
        <v>-</v>
      </c>
      <c r="AV97" s="345" t="str">
        <f t="shared" si="54"/>
        <v>-</v>
      </c>
      <c r="AW97" s="346" t="str">
        <f t="shared" si="55"/>
        <v>-</v>
      </c>
      <c r="AX97" s="346" t="str">
        <f t="shared" si="56"/>
        <v>-</v>
      </c>
      <c r="AY97" s="346" t="str">
        <f t="shared" si="57"/>
        <v>-</v>
      </c>
      <c r="AZ97" s="346" t="str">
        <f t="shared" si="58"/>
        <v>-</v>
      </c>
      <c r="BA97" s="346" t="str">
        <f t="shared" si="59"/>
        <v>-</v>
      </c>
      <c r="BB97" s="345" t="str">
        <f t="shared" si="60"/>
        <v>-</v>
      </c>
      <c r="BC97" s="345" t="str">
        <f t="shared" si="61"/>
        <v>-</v>
      </c>
      <c r="BD97" s="346" t="str">
        <f t="shared" si="62"/>
        <v>-</v>
      </c>
      <c r="BE97" s="346" t="str">
        <f t="shared" si="63"/>
        <v>-</v>
      </c>
      <c r="BF97" s="346" t="str">
        <f t="shared" si="64"/>
        <v>-</v>
      </c>
      <c r="BG97" s="346" t="str">
        <f t="shared" si="65"/>
        <v>-</v>
      </c>
      <c r="BH97" s="345" t="str">
        <f t="shared" si="66"/>
        <v>-</v>
      </c>
      <c r="BI97" s="346" t="str">
        <f t="shared" si="67"/>
        <v>-</v>
      </c>
      <c r="BJ97" s="347" t="str">
        <f t="shared" si="68"/>
        <v>-</v>
      </c>
    </row>
    <row r="98" spans="1:62" ht="17" hidden="1" customHeight="1">
      <c r="A98" s="330" t="str">
        <f t="shared" si="37"/>
        <v>2018_078</v>
      </c>
      <c r="B98" s="330" t="s">
        <v>658</v>
      </c>
      <c r="C98" s="330" t="str">
        <f t="shared" si="38"/>
        <v>---_-</v>
      </c>
      <c r="D98" s="330" t="str">
        <f>IF($M98="-","-",VLOOKUP(C$3,Res_ini!$A$20:$AF187,HLOOKUP($F98,Res_ini!$H$29:$AF$30,2,FALSE())+7))</f>
        <v>-</v>
      </c>
      <c r="E98" s="330">
        <f t="shared" si="39"/>
        <v>20</v>
      </c>
      <c r="F98" s="330" t="str">
        <f t="shared" si="36"/>
        <v>Jinek</v>
      </c>
      <c r="G98" s="330" t="str">
        <f>IF($M98="-","-",VLOOKUP(F$3,Res_ini!$A$20:$AF187,HLOOKUP($F98,Res_ini!$H$29:$AF$30,2,FALSE())+7))</f>
        <v>-</v>
      </c>
      <c r="H98" s="348" t="str">
        <f>IF($M98="-","-",VLOOKUP(G$3,Res_ini!$A$20:$AF187,HLOOKUP($F98,Res_ini!$H$29:$AF$30,2,FALSE())+7))</f>
        <v>-</v>
      </c>
      <c r="I98" s="348" t="str">
        <f>IF($M98="-","-",VLOOKUP(H$3,Res_ini!$A$20:$AF187,HLOOKUP($F98,Res_ini!$H$29:$AF$30,2,FALSE())+7))</f>
        <v>-</v>
      </c>
      <c r="J98" s="330" t="str">
        <f>IF($M98="-","-",VLOOKUP(I$3,Res_ini!$A$20:$AF187,HLOOKUP($F98,Res_ini!$H$29:$AF$30,2,FALSE())+7))</f>
        <v>-</v>
      </c>
      <c r="K98" s="330" t="str">
        <f>IF($M98="-","-",VLOOKUP(J$3,Res_ini!$A$20:$AF187,HLOOKUP($F98,Res_ini!$H$29:$AF$30,2,FALSE())+7))</f>
        <v>-</v>
      </c>
      <c r="L98" s="330" t="str">
        <f>IF($M98="-","-",VLOOKUP(K$3,Res_ini!$A$20:$AF187,HLOOKUP($F98,Res_ini!$H$29:$AF$30,2,FALSE())+7))</f>
        <v>-</v>
      </c>
      <c r="M98" s="330" t="str">
        <f>IF(ISERROR(HLOOKUP($F98,Res_ini!$H$29:$AF$30,2,FALSE())),"-",VLOOKUP(L$3,Res_ini!$A$20:$AF187,HLOOKUP($F98,Res_ini!$H$29:$AF$30,2,FALSE())+7))</f>
        <v>-</v>
      </c>
      <c r="N98" s="330" t="str">
        <f>IF($M98="-","-",VLOOKUP(M$3,Res_ini!$A$20:$AF187,HLOOKUP($F98,Res_ini!$H$29:$AF$30,2,FALSE())+7))</f>
        <v>-</v>
      </c>
      <c r="O98" s="349" t="str">
        <f>IF($M98="-","-",VLOOKUP(N$3,Res_ini!$A$20:$AF187,HLOOKUP($F98,Res_ini!$H$29:$AF$30,2,FALSE())+7))</f>
        <v>-</v>
      </c>
      <c r="P98" s="328" t="str">
        <f>IF($M98="-","-",VLOOKUP(O$3,Res_ini!$A$20:$AF187,HLOOKUP($F98,Res_ini!$H$29:$AF$30,2,FALSE())+7))</f>
        <v>-</v>
      </c>
      <c r="Q98" s="328" t="str">
        <f>IF($M98="-","-",VLOOKUP(P$3,Res_ini!$A$20:$AF187,HLOOKUP($F98,Res_ini!$H$29:$AF$30,2,FALSE())+7))</f>
        <v>-</v>
      </c>
      <c r="R98" s="328" t="str">
        <f>IF($M98="-","-",VLOOKUP(Q$3,Res_ini!$A$20:$AF187,HLOOKUP($F98,Res_ini!$H$29:$AF$30,2,FALSE())+7))</f>
        <v>-</v>
      </c>
      <c r="S98" s="328" t="str">
        <f>IF($M98="-","-",VLOOKUP(R$3,Res_ini!$A$20:$AF187,HLOOKUP($F98,Res_ini!$H$29:$AF$30,2,FALSE())+7))</f>
        <v>-</v>
      </c>
      <c r="T98" s="328" t="str">
        <f>IF($M98="-","-",VLOOKUP(S$3,Res_ini!$A$20:$AF187,HLOOKUP($F98,Res_ini!$H$29:$AF$30,2,FALSE())+7))</f>
        <v>-</v>
      </c>
      <c r="U98" s="328" t="str">
        <f>IF($M98="-","-",VLOOKUP(T$3,Res_ini!$A$20:$AF187,HLOOKUP($F98,Res_ini!$H$29:$AF$30,2,FALSE())+7))</f>
        <v>-</v>
      </c>
      <c r="V98" s="328" t="str">
        <f>IF($M98="-","-",VLOOKUP(U$3,Res_ini!$A$20:$AF187,HLOOKUP($F98,Res_ini!$H$29:$AF$30,2,FALSE())+7))</f>
        <v>-</v>
      </c>
      <c r="W98" s="328" t="str">
        <f>IF($M98="-","-",VLOOKUP(V$3,Res_ini!$A$20:$AF187,HLOOKUP($F98,Res_ini!$H$29:$AF$30,2,FALSE())+7))</f>
        <v>-</v>
      </c>
      <c r="X98" s="328" t="str">
        <f>IF($M98="-","-",VLOOKUP(W$3,Res_ini!$A$20:$AF187,HLOOKUP($F98,Res_ini!$H$29:$AF$30,2,FALSE())+7))</f>
        <v>-</v>
      </c>
      <c r="Y98" s="328" t="str">
        <f>IF($M98="-","-",VLOOKUP(X$3,Res_ini!$A$20:$AF187,HLOOKUP($F98,Res_ini!$H$29:$AF$30,2,FALSE())+7))</f>
        <v>-</v>
      </c>
      <c r="Z98" s="328" t="str">
        <f>IF($M98="-","-",VLOOKUP(Y$3,Res_ini!$A$20:$AF187,HLOOKUP($F98,Res_ini!$H$29:$AF$30,2,FALSE())+7))</f>
        <v>-</v>
      </c>
      <c r="AA98" s="329" t="str">
        <f>IF($M98="-","-",VLOOKUP(Z$3,Res_ini!$A$20:$AF187,HLOOKUP($F98,Res_ini!$H$29:$AF$30,2,FALSE())+7))</f>
        <v>-</v>
      </c>
      <c r="AB98" s="330" t="str">
        <f>IF($M98="-","-",VLOOKUP(AA$3,Res_ini!$A$20:$AF187,HLOOKUP($F98,Res_ini!$H$29:$AF$30,2,FALSE())+7))</f>
        <v>-</v>
      </c>
      <c r="AC98" s="350"/>
      <c r="AD98" s="351"/>
      <c r="AE98" s="351"/>
      <c r="AF98" s="351"/>
      <c r="AG98" s="352"/>
      <c r="AH98" s="213" t="str">
        <f t="shared" si="40"/>
        <v>-</v>
      </c>
      <c r="AI98" s="353" t="str">
        <f t="shared" si="41"/>
        <v>-</v>
      </c>
      <c r="AJ98" s="354" t="str">
        <f t="shared" si="42"/>
        <v>-</v>
      </c>
      <c r="AK98" s="354" t="str">
        <f t="shared" si="43"/>
        <v>-</v>
      </c>
      <c r="AL98" s="354" t="str">
        <f t="shared" si="44"/>
        <v>-</v>
      </c>
      <c r="AM98" s="354" t="str">
        <f t="shared" si="45"/>
        <v>-</v>
      </c>
      <c r="AN98" s="354" t="str">
        <f t="shared" si="46"/>
        <v>-</v>
      </c>
      <c r="AO98" s="354" t="str">
        <f t="shared" si="47"/>
        <v>-</v>
      </c>
      <c r="AP98" s="354" t="str">
        <f t="shared" si="48"/>
        <v>-</v>
      </c>
      <c r="AQ98" s="354" t="str">
        <f t="shared" si="49"/>
        <v>-</v>
      </c>
      <c r="AR98" s="354" t="str">
        <f t="shared" si="50"/>
        <v>-</v>
      </c>
      <c r="AS98" s="354" t="str">
        <f t="shared" si="51"/>
        <v>-</v>
      </c>
      <c r="AT98" s="354" t="str">
        <f t="shared" si="52"/>
        <v>-</v>
      </c>
      <c r="AU98" s="354" t="str">
        <f t="shared" si="53"/>
        <v>-</v>
      </c>
      <c r="AV98" s="354" t="str">
        <f t="shared" si="54"/>
        <v>-</v>
      </c>
      <c r="AW98" s="355" t="str">
        <f t="shared" si="55"/>
        <v>-</v>
      </c>
      <c r="AX98" s="355" t="str">
        <f t="shared" si="56"/>
        <v>-</v>
      </c>
      <c r="AY98" s="355" t="str">
        <f t="shared" si="57"/>
        <v>-</v>
      </c>
      <c r="AZ98" s="355" t="str">
        <f t="shared" si="58"/>
        <v>-</v>
      </c>
      <c r="BA98" s="355" t="str">
        <f t="shared" si="59"/>
        <v>-</v>
      </c>
      <c r="BB98" s="354" t="str">
        <f t="shared" si="60"/>
        <v>-</v>
      </c>
      <c r="BC98" s="354" t="str">
        <f t="shared" si="61"/>
        <v>-</v>
      </c>
      <c r="BD98" s="355" t="str">
        <f t="shared" si="62"/>
        <v>-</v>
      </c>
      <c r="BE98" s="355" t="str">
        <f t="shared" si="63"/>
        <v>-</v>
      </c>
      <c r="BF98" s="355" t="str">
        <f t="shared" si="64"/>
        <v>-</v>
      </c>
      <c r="BG98" s="355" t="str">
        <f t="shared" si="65"/>
        <v>-</v>
      </c>
      <c r="BH98" s="354" t="str">
        <f t="shared" si="66"/>
        <v>-</v>
      </c>
      <c r="BI98" s="355" t="str">
        <f t="shared" si="67"/>
        <v>-</v>
      </c>
      <c r="BJ98" s="356" t="str">
        <f t="shared" si="68"/>
        <v>-</v>
      </c>
    </row>
    <row r="99" spans="1:62" ht="17" hidden="1" customHeight="1">
      <c r="A99" s="330" t="str">
        <f t="shared" si="37"/>
        <v>2018_079</v>
      </c>
      <c r="B99" s="330" t="s">
        <v>658</v>
      </c>
      <c r="C99" s="330" t="str">
        <f t="shared" si="38"/>
        <v>---_-</v>
      </c>
      <c r="D99" s="330" t="str">
        <f>IF($M99="-","-",VLOOKUP(C$4,Res_ini!$A$20:$AF188,HLOOKUP($F99,Res_ini!$H$29:$AF$30,2,FALSE())+7))</f>
        <v>-</v>
      </c>
      <c r="E99" s="330">
        <f t="shared" si="39"/>
        <v>20</v>
      </c>
      <c r="F99" s="330" t="str">
        <f t="shared" si="36"/>
        <v>Jinek</v>
      </c>
      <c r="G99" s="330" t="str">
        <f>IF($M99="-","-",VLOOKUP(F$4,Res_ini!$A$20:$AF188,HLOOKUP($F99,Res_ini!$H$29:$AF$30,2,FALSE())+7))</f>
        <v>-</v>
      </c>
      <c r="H99" s="348" t="str">
        <f>IF($M99="-","-",VLOOKUP(G$4,Res_ini!$A$20:$AF188,HLOOKUP($F99,Res_ini!$H$29:$AF$30,2,FALSE())+7))</f>
        <v>-</v>
      </c>
      <c r="I99" s="348" t="str">
        <f>IF($M99="-","-",VLOOKUP(H$4,Res_ini!$A$20:$AF188,HLOOKUP($F99,Res_ini!$H$29:$AF$30,2,FALSE())+7))</f>
        <v>-</v>
      </c>
      <c r="J99" s="330" t="str">
        <f>IF($M99="-","-",VLOOKUP(I$4,Res_ini!$A$20:$AF188,HLOOKUP($F99,Res_ini!$H$29:$AF$30,2,FALSE())+7))</f>
        <v>-</v>
      </c>
      <c r="K99" s="330" t="str">
        <f>IF($M99="-","-",VLOOKUP(J$4,Res_ini!$A$20:$AF188,HLOOKUP($F99,Res_ini!$H$29:$AF$30,2,FALSE())+7))</f>
        <v>-</v>
      </c>
      <c r="L99" s="330" t="str">
        <f>IF($M99="-","-",VLOOKUP(K$4,Res_ini!$A$20:$AF188,HLOOKUP($F99,Res_ini!$H$29:$AF$30,2,FALSE())+7))</f>
        <v>-</v>
      </c>
      <c r="M99" s="330" t="str">
        <f>IF(ISERROR(HLOOKUP($F99,Res_ini!$H$29:$AF$30,2,FALSE())),"-",VLOOKUP(L$4,Res_ini!$A$20:$AF188,HLOOKUP($F99,Res_ini!$H$29:$AF$30,2,FALSE())+7))</f>
        <v>-</v>
      </c>
      <c r="N99" s="330" t="str">
        <f>IF($M99="-","-",VLOOKUP(M$4,Res_ini!$A$20:$AF188,HLOOKUP($F99,Res_ini!$H$29:$AF$30,2,FALSE())+7))</f>
        <v>-</v>
      </c>
      <c r="O99" s="349" t="str">
        <f>IF($M99="-","-",VLOOKUP(N$4,Res_ini!$A$20:$AF188,HLOOKUP($F99,Res_ini!$H$29:$AF$30,2,FALSE())+7))</f>
        <v>-</v>
      </c>
      <c r="P99" s="328" t="str">
        <f>IF($M99="-","-",VLOOKUP(O$4,Res_ini!$A$20:$AF188,HLOOKUP($F99,Res_ini!$H$29:$AF$30,2,FALSE())+7))</f>
        <v>-</v>
      </c>
      <c r="Q99" s="328" t="str">
        <f>IF($M99="-","-",VLOOKUP(P$4,Res_ini!$A$20:$AF188,HLOOKUP($F99,Res_ini!$H$29:$AF$30,2,FALSE())+7))</f>
        <v>-</v>
      </c>
      <c r="R99" s="328" t="str">
        <f>IF($M99="-","-",VLOOKUP(Q$4,Res_ini!$A$20:$AF188,HLOOKUP($F99,Res_ini!$H$29:$AF$30,2,FALSE())+7))</f>
        <v>-</v>
      </c>
      <c r="S99" s="328" t="str">
        <f>IF($M99="-","-",VLOOKUP(R$4,Res_ini!$A$20:$AF188,HLOOKUP($F99,Res_ini!$H$29:$AF$30,2,FALSE())+7))</f>
        <v>-</v>
      </c>
      <c r="T99" s="328" t="str">
        <f>IF($M99="-","-",VLOOKUP(S$4,Res_ini!$A$20:$AF188,HLOOKUP($F99,Res_ini!$H$29:$AF$30,2,FALSE())+7))</f>
        <v>-</v>
      </c>
      <c r="U99" s="328" t="str">
        <f>IF($M99="-","-",VLOOKUP(T$4,Res_ini!$A$20:$AF188,HLOOKUP($F99,Res_ini!$H$29:$AF$30,2,FALSE())+7))</f>
        <v>-</v>
      </c>
      <c r="V99" s="328" t="str">
        <f>IF($M99="-","-",VLOOKUP(U$4,Res_ini!$A$20:$AF188,HLOOKUP($F99,Res_ini!$H$29:$AF$30,2,FALSE())+7))</f>
        <v>-</v>
      </c>
      <c r="W99" s="328" t="str">
        <f>IF($M99="-","-",VLOOKUP(V$4,Res_ini!$A$20:$AF188,HLOOKUP($F99,Res_ini!$H$29:$AF$30,2,FALSE())+7))</f>
        <v>-</v>
      </c>
      <c r="X99" s="328" t="str">
        <f>IF($M99="-","-",VLOOKUP(W$4,Res_ini!$A$20:$AF188,HLOOKUP($F99,Res_ini!$H$29:$AF$30,2,FALSE())+7))</f>
        <v>-</v>
      </c>
      <c r="Y99" s="328" t="str">
        <f>IF($M99="-","-",VLOOKUP(X$4,Res_ini!$A$20:$AF188,HLOOKUP($F99,Res_ini!$H$29:$AF$30,2,FALSE())+7))</f>
        <v>-</v>
      </c>
      <c r="Z99" s="328" t="str">
        <f>IF($M99="-","-",VLOOKUP(Y$4,Res_ini!$A$20:$AF188,HLOOKUP($F99,Res_ini!$H$29:$AF$30,2,FALSE())+7))</f>
        <v>-</v>
      </c>
      <c r="AA99" s="329" t="str">
        <f>IF($M99="-","-",VLOOKUP(Z$4,Res_ini!$A$20:$AF188,HLOOKUP($F99,Res_ini!$H$29:$AF$30,2,FALSE())+7))</f>
        <v>-</v>
      </c>
      <c r="AB99" s="330" t="str">
        <f>IF($M99="-","-",VLOOKUP(AA$4,Res_ini!$A$20:$AF188,HLOOKUP($F99,Res_ini!$H$29:$AF$30,2,FALSE())+7))</f>
        <v>-</v>
      </c>
      <c r="AC99" s="350"/>
      <c r="AD99" s="351"/>
      <c r="AE99" s="351"/>
      <c r="AF99" s="351"/>
      <c r="AG99" s="352"/>
      <c r="AH99" s="213" t="str">
        <f t="shared" si="40"/>
        <v>-</v>
      </c>
      <c r="AI99" s="353" t="str">
        <f t="shared" si="41"/>
        <v>-</v>
      </c>
      <c r="AJ99" s="354" t="str">
        <f t="shared" si="42"/>
        <v>-</v>
      </c>
      <c r="AK99" s="354" t="str">
        <f t="shared" si="43"/>
        <v>-</v>
      </c>
      <c r="AL99" s="354" t="str">
        <f t="shared" si="44"/>
        <v>-</v>
      </c>
      <c r="AM99" s="354" t="str">
        <f t="shared" si="45"/>
        <v>-</v>
      </c>
      <c r="AN99" s="354" t="str">
        <f t="shared" si="46"/>
        <v>-</v>
      </c>
      <c r="AO99" s="354" t="str">
        <f t="shared" si="47"/>
        <v>-</v>
      </c>
      <c r="AP99" s="354" t="str">
        <f t="shared" si="48"/>
        <v>-</v>
      </c>
      <c r="AQ99" s="354" t="str">
        <f t="shared" si="49"/>
        <v>-</v>
      </c>
      <c r="AR99" s="354" t="str">
        <f t="shared" si="50"/>
        <v>-</v>
      </c>
      <c r="AS99" s="354" t="str">
        <f t="shared" si="51"/>
        <v>-</v>
      </c>
      <c r="AT99" s="354" t="str">
        <f t="shared" si="52"/>
        <v>-</v>
      </c>
      <c r="AU99" s="354" t="str">
        <f t="shared" si="53"/>
        <v>-</v>
      </c>
      <c r="AV99" s="354" t="str">
        <f t="shared" si="54"/>
        <v>-</v>
      </c>
      <c r="AW99" s="355" t="str">
        <f t="shared" si="55"/>
        <v>-</v>
      </c>
      <c r="AX99" s="355" t="str">
        <f t="shared" si="56"/>
        <v>-</v>
      </c>
      <c r="AY99" s="355" t="str">
        <f t="shared" si="57"/>
        <v>-</v>
      </c>
      <c r="AZ99" s="355" t="str">
        <f t="shared" si="58"/>
        <v>-</v>
      </c>
      <c r="BA99" s="355" t="str">
        <f t="shared" si="59"/>
        <v>-</v>
      </c>
      <c r="BB99" s="354" t="str">
        <f t="shared" si="60"/>
        <v>-</v>
      </c>
      <c r="BC99" s="354" t="str">
        <f t="shared" si="61"/>
        <v>-</v>
      </c>
      <c r="BD99" s="355" t="str">
        <f t="shared" si="62"/>
        <v>-</v>
      </c>
      <c r="BE99" s="355" t="str">
        <f t="shared" si="63"/>
        <v>-</v>
      </c>
      <c r="BF99" s="355" t="str">
        <f t="shared" si="64"/>
        <v>-</v>
      </c>
      <c r="BG99" s="355" t="str">
        <f t="shared" si="65"/>
        <v>-</v>
      </c>
      <c r="BH99" s="354" t="str">
        <f t="shared" si="66"/>
        <v>-</v>
      </c>
      <c r="BI99" s="355" t="str">
        <f t="shared" si="67"/>
        <v>-</v>
      </c>
      <c r="BJ99" s="356" t="str">
        <f t="shared" si="68"/>
        <v>-</v>
      </c>
    </row>
    <row r="100" spans="1:62" ht="17" hidden="1" customHeight="1">
      <c r="A100" s="333" t="str">
        <f t="shared" si="37"/>
        <v>2018_080</v>
      </c>
      <c r="B100" s="333" t="s">
        <v>658</v>
      </c>
      <c r="C100" s="333" t="str">
        <f t="shared" si="38"/>
        <v>---_-</v>
      </c>
      <c r="D100" s="333" t="str">
        <f>IF($M100="-","-",VLOOKUP(C$5,Res_ini!$A$20:$AF189,HLOOKUP($F100,Res_ini!$H$29:$AF$30,2,FALSE())+7))</f>
        <v>-</v>
      </c>
      <c r="E100" s="333">
        <f t="shared" si="39"/>
        <v>20</v>
      </c>
      <c r="F100" s="333" t="str">
        <f t="shared" si="36"/>
        <v>Jinek</v>
      </c>
      <c r="G100" s="333" t="str">
        <f>IF($M100="-","-",VLOOKUP(F$5,Res_ini!$A$20:$AF189,HLOOKUP($F100,Res_ini!$H$29:$AF$30,2,FALSE())+7))</f>
        <v>-</v>
      </c>
      <c r="H100" s="357" t="str">
        <f>IF($M100="-","-",VLOOKUP(G$5,Res_ini!$A$20:$AF189,HLOOKUP($F100,Res_ini!$H$29:$AF$30,2,FALSE())+7))</f>
        <v>-</v>
      </c>
      <c r="I100" s="357" t="str">
        <f>IF($M100="-","-",VLOOKUP(H$5,Res_ini!$A$20:$AF189,HLOOKUP($F100,Res_ini!$H$29:$AF$30,2,FALSE())+7))</f>
        <v>-</v>
      </c>
      <c r="J100" s="333" t="str">
        <f>IF($M100="-","-",VLOOKUP(I$5,Res_ini!$A$20:$AF189,HLOOKUP($F100,Res_ini!$H$29:$AF$30,2,FALSE())+7))</f>
        <v>-</v>
      </c>
      <c r="K100" s="333" t="str">
        <f>IF($M100="-","-",VLOOKUP(J$5,Res_ini!$A$20:$AF189,HLOOKUP($F100,Res_ini!$H$29:$AF$30,2,FALSE())+7))</f>
        <v>-</v>
      </c>
      <c r="L100" s="333" t="str">
        <f>IF($M100="-","-",VLOOKUP(K$5,Res_ini!$A$20:$AF189,HLOOKUP($F100,Res_ini!$H$29:$AF$30,2,FALSE())+7))</f>
        <v>-</v>
      </c>
      <c r="M100" s="333" t="str">
        <f>IF(ISERROR(HLOOKUP($F100,Res_ini!$H$29:$AF$30,2,FALSE())),"-",VLOOKUP(L$5,Res_ini!$A$20:$AF189,HLOOKUP($F100,Res_ini!$H$29:$AF$30,2,FALSE())+7))</f>
        <v>-</v>
      </c>
      <c r="N100" s="333" t="str">
        <f>IF($M100="-","-",VLOOKUP(M$5,Res_ini!$A$20:$AF189,HLOOKUP($F100,Res_ini!$H$29:$AF$30,2,FALSE())+7))</f>
        <v>-</v>
      </c>
      <c r="O100" s="358" t="str">
        <f>IF($M100="-","-",VLOOKUP(N$5,Res_ini!$A$20:$AF189,HLOOKUP($F100,Res_ini!$H$29:$AF$30,2,FALSE())+7))</f>
        <v>-</v>
      </c>
      <c r="P100" s="331" t="str">
        <f>IF($M100="-","-",VLOOKUP(O$5,Res_ini!$A$20:$AF189,HLOOKUP($F100,Res_ini!$H$29:$AF$30,2,FALSE())+7))</f>
        <v>-</v>
      </c>
      <c r="Q100" s="331" t="str">
        <f>IF($M100="-","-",VLOOKUP(P$5,Res_ini!$A$20:$AF189,HLOOKUP($F100,Res_ini!$H$29:$AF$30,2,FALSE())+7))</f>
        <v>-</v>
      </c>
      <c r="R100" s="331" t="str">
        <f>IF($M100="-","-",VLOOKUP(Q$5,Res_ini!$A$20:$AF189,HLOOKUP($F100,Res_ini!$H$29:$AF$30,2,FALSE())+7))</f>
        <v>-</v>
      </c>
      <c r="S100" s="331" t="str">
        <f>IF($M100="-","-",VLOOKUP(R$5,Res_ini!$A$20:$AF189,HLOOKUP($F100,Res_ini!$H$29:$AF$30,2,FALSE())+7))</f>
        <v>-</v>
      </c>
      <c r="T100" s="331" t="str">
        <f>IF($M100="-","-",VLOOKUP(S$5,Res_ini!$A$20:$AF189,HLOOKUP($F100,Res_ini!$H$29:$AF$30,2,FALSE())+7))</f>
        <v>-</v>
      </c>
      <c r="U100" s="331" t="str">
        <f>IF($M100="-","-",VLOOKUP(T$5,Res_ini!$A$20:$AF189,HLOOKUP($F100,Res_ini!$H$29:$AF$30,2,FALSE())+7))</f>
        <v>-</v>
      </c>
      <c r="V100" s="331" t="str">
        <f>IF($M100="-","-",VLOOKUP(U$5,Res_ini!$A$20:$AF189,HLOOKUP($F100,Res_ini!$H$29:$AF$30,2,FALSE())+7))</f>
        <v>-</v>
      </c>
      <c r="W100" s="331" t="str">
        <f>IF($M100="-","-",VLOOKUP(V$5,Res_ini!$A$20:$AF189,HLOOKUP($F100,Res_ini!$H$29:$AF$30,2,FALSE())+7))</f>
        <v>-</v>
      </c>
      <c r="X100" s="331" t="str">
        <f>IF($M100="-","-",VLOOKUP(W$5,Res_ini!$A$20:$AF189,HLOOKUP($F100,Res_ini!$H$29:$AF$30,2,FALSE())+7))</f>
        <v>-</v>
      </c>
      <c r="Y100" s="331" t="str">
        <f>IF($M100="-","-",VLOOKUP(X$5,Res_ini!$A$20:$AF189,HLOOKUP($F100,Res_ini!$H$29:$AF$30,2,FALSE())+7))</f>
        <v>-</v>
      </c>
      <c r="Z100" s="331" t="str">
        <f>IF($M100="-","-",VLOOKUP(Y$5,Res_ini!$A$20:$AF189,HLOOKUP($F100,Res_ini!$H$29:$AF$30,2,FALSE())+7))</f>
        <v>-</v>
      </c>
      <c r="AA100" s="332" t="str">
        <f>IF($M100="-","-",VLOOKUP(Z$5,Res_ini!$A$20:$AF189,HLOOKUP($F100,Res_ini!$H$29:$AF$30,2,FALSE())+7))</f>
        <v>-</v>
      </c>
      <c r="AB100" s="333" t="str">
        <f>IF($M100="-","-",VLOOKUP(AA$5,Res_ini!$A$20:$AF189,HLOOKUP($F100,Res_ini!$H$29:$AF$30,2,FALSE())+7))</f>
        <v>-</v>
      </c>
      <c r="AC100" s="359"/>
      <c r="AD100" s="360"/>
      <c r="AE100" s="360"/>
      <c r="AF100" s="360"/>
      <c r="AG100" s="361"/>
      <c r="AH100" s="362" t="str">
        <f t="shared" si="40"/>
        <v>-</v>
      </c>
      <c r="AI100" s="363" t="str">
        <f t="shared" si="41"/>
        <v>-</v>
      </c>
      <c r="AJ100" s="364" t="str">
        <f t="shared" si="42"/>
        <v>-</v>
      </c>
      <c r="AK100" s="364" t="str">
        <f t="shared" si="43"/>
        <v>-</v>
      </c>
      <c r="AL100" s="364" t="str">
        <f t="shared" si="44"/>
        <v>-</v>
      </c>
      <c r="AM100" s="364" t="str">
        <f t="shared" si="45"/>
        <v>-</v>
      </c>
      <c r="AN100" s="364" t="str">
        <f t="shared" si="46"/>
        <v>-</v>
      </c>
      <c r="AO100" s="364" t="str">
        <f t="shared" si="47"/>
        <v>-</v>
      </c>
      <c r="AP100" s="364" t="str">
        <f t="shared" si="48"/>
        <v>-</v>
      </c>
      <c r="AQ100" s="364" t="str">
        <f t="shared" si="49"/>
        <v>-</v>
      </c>
      <c r="AR100" s="364" t="str">
        <f t="shared" si="50"/>
        <v>-</v>
      </c>
      <c r="AS100" s="364" t="str">
        <f t="shared" si="51"/>
        <v>-</v>
      </c>
      <c r="AT100" s="364" t="str">
        <f t="shared" si="52"/>
        <v>-</v>
      </c>
      <c r="AU100" s="364" t="str">
        <f t="shared" si="53"/>
        <v>-</v>
      </c>
      <c r="AV100" s="364" t="str">
        <f t="shared" si="54"/>
        <v>-</v>
      </c>
      <c r="AW100" s="365" t="str">
        <f t="shared" si="55"/>
        <v>-</v>
      </c>
      <c r="AX100" s="365" t="str">
        <f t="shared" si="56"/>
        <v>-</v>
      </c>
      <c r="AY100" s="365" t="str">
        <f t="shared" si="57"/>
        <v>-</v>
      </c>
      <c r="AZ100" s="365" t="str">
        <f t="shared" si="58"/>
        <v>-</v>
      </c>
      <c r="BA100" s="365" t="str">
        <f t="shared" si="59"/>
        <v>-</v>
      </c>
      <c r="BB100" s="364" t="str">
        <f t="shared" si="60"/>
        <v>-</v>
      </c>
      <c r="BC100" s="364" t="str">
        <f t="shared" si="61"/>
        <v>-</v>
      </c>
      <c r="BD100" s="365" t="str">
        <f t="shared" si="62"/>
        <v>-</v>
      </c>
      <c r="BE100" s="365" t="str">
        <f t="shared" si="63"/>
        <v>-</v>
      </c>
      <c r="BF100" s="365" t="str">
        <f t="shared" si="64"/>
        <v>-</v>
      </c>
      <c r="BG100" s="365" t="str">
        <f t="shared" si="65"/>
        <v>-</v>
      </c>
      <c r="BH100" s="364" t="str">
        <f t="shared" si="66"/>
        <v>-</v>
      </c>
      <c r="BI100" s="365" t="str">
        <f t="shared" si="67"/>
        <v>-</v>
      </c>
      <c r="BJ100" s="366" t="str">
        <f t="shared" si="68"/>
        <v>-</v>
      </c>
    </row>
    <row r="101" spans="1:62" ht="17" hidden="1" customHeight="1">
      <c r="A101" s="327" t="str">
        <f t="shared" si="37"/>
        <v>2018_081</v>
      </c>
      <c r="B101" s="327" t="s">
        <v>658</v>
      </c>
      <c r="C101" s="327" t="str">
        <f t="shared" si="38"/>
        <v>---_-</v>
      </c>
      <c r="D101" s="327" t="str">
        <f>IF($M101="-","-",VLOOKUP(C$2,Res_ini!$A$20:$AF190,HLOOKUP($F101,Res_ini!$H$29:$AF$30,2,FALSE())+7))</f>
        <v>-</v>
      </c>
      <c r="E101" s="327">
        <f t="shared" si="39"/>
        <v>21</v>
      </c>
      <c r="F101" s="327" t="str">
        <f t="shared" si="36"/>
        <v>Xajaxa</v>
      </c>
      <c r="G101" s="327" t="str">
        <f>IF($M101="-","-",VLOOKUP(F$2,Res_ini!$A$20:$AF190,HLOOKUP($F101,Res_ini!$H$29:$AF$30,2,FALSE())+7))</f>
        <v>-</v>
      </c>
      <c r="H101" s="338" t="str">
        <f>IF($M101="-","-",VLOOKUP(G$2,Res_ini!$A$20:$AF190,HLOOKUP($F101,Res_ini!$H$29:$AF$30,2,FALSE())+7))</f>
        <v>-</v>
      </c>
      <c r="I101" s="338" t="str">
        <f>IF($M101="-","-",VLOOKUP(H$2,Res_ini!$A$20:$AF190,HLOOKUP($F101,Res_ini!$H$29:$AF$30,2,FALSE())+7))</f>
        <v>-</v>
      </c>
      <c r="J101" s="327" t="str">
        <f>IF($M101="-","-",VLOOKUP(I$2,Res_ini!$A$20:$AF190,HLOOKUP($F101,Res_ini!$H$29:$AF$30,2,FALSE())+7))</f>
        <v>-</v>
      </c>
      <c r="K101" s="327" t="str">
        <f>IF($M101="-","-",VLOOKUP(J$2,Res_ini!$A$20:$AF190,HLOOKUP($F101,Res_ini!$H$29:$AF$30,2,FALSE())+7))</f>
        <v>-</v>
      </c>
      <c r="L101" s="327" t="str">
        <f>IF($M101="-","-",VLOOKUP(K$2,Res_ini!$A$20:$AF190,HLOOKUP($F101,Res_ini!$H$29:$AF$30,2,FALSE())+7))</f>
        <v>-</v>
      </c>
      <c r="M101" s="327" t="str">
        <f>IF(ISERROR(HLOOKUP($F101,Res_ini!$H$29:$AF$30,2,FALSE())),"-",VLOOKUP(L$2,Res_ini!$A$20:$AF190,HLOOKUP($F101,Res_ini!$H$29:$AF$30,2,FALSE())+7))</f>
        <v>-</v>
      </c>
      <c r="N101" s="327" t="str">
        <f>IF($M101="-","-",VLOOKUP(M$2,Res_ini!$A$20:$AF190,HLOOKUP($F101,Res_ini!$H$29:$AF$30,2,FALSE())+7))</f>
        <v>-</v>
      </c>
      <c r="O101" s="339" t="str">
        <f>IF($M101="-","-",VLOOKUP(N$2,Res_ini!$A$20:$AF190,HLOOKUP($F101,Res_ini!$H$29:$AF$30,2,FALSE())+7))</f>
        <v>-</v>
      </c>
      <c r="P101" s="325" t="str">
        <f>IF($M101="-","-",VLOOKUP(O$2,Res_ini!$A$20:$AF190,HLOOKUP($F101,Res_ini!$H$29:$AF$30,2,FALSE())+7))</f>
        <v>-</v>
      </c>
      <c r="Q101" s="325" t="str">
        <f>IF($M101="-","-",VLOOKUP(P$2,Res_ini!$A$20:$AF190,HLOOKUP($F101,Res_ini!$H$29:$AF$30,2,FALSE())+7))</f>
        <v>-</v>
      </c>
      <c r="R101" s="325" t="str">
        <f>IF($M101="-","-",VLOOKUP(Q$2,Res_ini!$A$20:$AF190,HLOOKUP($F101,Res_ini!$H$29:$AF$30,2,FALSE())+7))</f>
        <v>-</v>
      </c>
      <c r="S101" s="325" t="str">
        <f>IF($M101="-","-",VLOOKUP(R$2,Res_ini!$A$20:$AF190,HLOOKUP($F101,Res_ini!$H$29:$AF$30,2,FALSE())+7))</f>
        <v>-</v>
      </c>
      <c r="T101" s="325" t="str">
        <f>IF($M101="-","-",VLOOKUP(S$2,Res_ini!$A$20:$AF190,HLOOKUP($F101,Res_ini!$H$29:$AF$30,2,FALSE())+7))</f>
        <v>-</v>
      </c>
      <c r="U101" s="325" t="str">
        <f>IF($M101="-","-",VLOOKUP(T$2,Res_ini!$A$20:$AF190,HLOOKUP($F101,Res_ini!$H$29:$AF$30,2,FALSE())+7))</f>
        <v>-</v>
      </c>
      <c r="V101" s="325" t="str">
        <f>IF($M101="-","-",VLOOKUP(U$2,Res_ini!$A$20:$AF190,HLOOKUP($F101,Res_ini!$H$29:$AF$30,2,FALSE())+7))</f>
        <v>-</v>
      </c>
      <c r="W101" s="325" t="str">
        <f>IF($M101="-","-",VLOOKUP(V$2,Res_ini!$A$20:$AF190,HLOOKUP($F101,Res_ini!$H$29:$AF$30,2,FALSE())+7))</f>
        <v>-</v>
      </c>
      <c r="X101" s="325" t="str">
        <f>IF($M101="-","-",VLOOKUP(W$2,Res_ini!$A$20:$AF190,HLOOKUP($F101,Res_ini!$H$29:$AF$30,2,FALSE())+7))</f>
        <v>-</v>
      </c>
      <c r="Y101" s="325" t="str">
        <f>IF($M101="-","-",VLOOKUP(X$2,Res_ini!$A$20:$AF190,HLOOKUP($F101,Res_ini!$H$29:$AF$30,2,FALSE())+7))</f>
        <v>-</v>
      </c>
      <c r="Z101" s="325" t="str">
        <f>IF($M101="-","-",VLOOKUP(Y$2,Res_ini!$A$20:$AF190,HLOOKUP($F101,Res_ini!$H$29:$AF$30,2,FALSE())+7))</f>
        <v>-</v>
      </c>
      <c r="AA101" s="326" t="str">
        <f>IF($M101="-","-",VLOOKUP(Z$2,Res_ini!$A$20:$AF190,HLOOKUP($F101,Res_ini!$H$29:$AF$30,2,FALSE())+7))</f>
        <v>-</v>
      </c>
      <c r="AB101" s="327" t="str">
        <f>IF($M101="-","-",VLOOKUP(AA$2,Res_ini!$A$20:$AF190,HLOOKUP($F101,Res_ini!$H$29:$AF$30,2,FALSE())+7))</f>
        <v>-</v>
      </c>
      <c r="AC101" s="340"/>
      <c r="AD101" s="341"/>
      <c r="AE101" s="341"/>
      <c r="AF101" s="341"/>
      <c r="AG101" s="342"/>
      <c r="AH101" s="343" t="str">
        <f t="shared" si="40"/>
        <v>-</v>
      </c>
      <c r="AI101" s="344" t="str">
        <f t="shared" si="41"/>
        <v>-</v>
      </c>
      <c r="AJ101" s="345" t="str">
        <f t="shared" si="42"/>
        <v>-</v>
      </c>
      <c r="AK101" s="345" t="str">
        <f t="shared" si="43"/>
        <v>-</v>
      </c>
      <c r="AL101" s="345" t="str">
        <f t="shared" si="44"/>
        <v>-</v>
      </c>
      <c r="AM101" s="345" t="str">
        <f t="shared" si="45"/>
        <v>-</v>
      </c>
      <c r="AN101" s="345" t="str">
        <f t="shared" si="46"/>
        <v>-</v>
      </c>
      <c r="AO101" s="345" t="str">
        <f t="shared" si="47"/>
        <v>-</v>
      </c>
      <c r="AP101" s="345" t="str">
        <f t="shared" si="48"/>
        <v>-</v>
      </c>
      <c r="AQ101" s="345" t="str">
        <f t="shared" si="49"/>
        <v>-</v>
      </c>
      <c r="AR101" s="345" t="str">
        <f t="shared" si="50"/>
        <v>-</v>
      </c>
      <c r="AS101" s="345" t="str">
        <f t="shared" si="51"/>
        <v>-</v>
      </c>
      <c r="AT101" s="345" t="str">
        <f t="shared" si="52"/>
        <v>-</v>
      </c>
      <c r="AU101" s="345" t="str">
        <f t="shared" si="53"/>
        <v>-</v>
      </c>
      <c r="AV101" s="345" t="str">
        <f t="shared" si="54"/>
        <v>-</v>
      </c>
      <c r="AW101" s="346" t="str">
        <f t="shared" si="55"/>
        <v>-</v>
      </c>
      <c r="AX101" s="346" t="str">
        <f t="shared" si="56"/>
        <v>-</v>
      </c>
      <c r="AY101" s="346" t="str">
        <f t="shared" si="57"/>
        <v>-</v>
      </c>
      <c r="AZ101" s="346" t="str">
        <f t="shared" si="58"/>
        <v>-</v>
      </c>
      <c r="BA101" s="346" t="str">
        <f t="shared" si="59"/>
        <v>-</v>
      </c>
      <c r="BB101" s="345" t="str">
        <f t="shared" si="60"/>
        <v>-</v>
      </c>
      <c r="BC101" s="345" t="str">
        <f t="shared" si="61"/>
        <v>-</v>
      </c>
      <c r="BD101" s="346" t="str">
        <f t="shared" si="62"/>
        <v>-</v>
      </c>
      <c r="BE101" s="346" t="str">
        <f t="shared" si="63"/>
        <v>-</v>
      </c>
      <c r="BF101" s="346" t="str">
        <f t="shared" si="64"/>
        <v>-</v>
      </c>
      <c r="BG101" s="346" t="str">
        <f t="shared" si="65"/>
        <v>-</v>
      </c>
      <c r="BH101" s="345" t="str">
        <f t="shared" si="66"/>
        <v>-</v>
      </c>
      <c r="BI101" s="346" t="str">
        <f t="shared" si="67"/>
        <v>-</v>
      </c>
      <c r="BJ101" s="347" t="str">
        <f t="shared" si="68"/>
        <v>-</v>
      </c>
    </row>
    <row r="102" spans="1:62" ht="17" hidden="1" customHeight="1">
      <c r="A102" s="330" t="str">
        <f t="shared" si="37"/>
        <v>2018_082</v>
      </c>
      <c r="B102" s="330" t="s">
        <v>658</v>
      </c>
      <c r="C102" s="330" t="str">
        <f t="shared" si="38"/>
        <v>---_-</v>
      </c>
      <c r="D102" s="330" t="str">
        <f>IF($M102="-","-",VLOOKUP(C$3,Res_ini!$A$20:$AF191,HLOOKUP($F102,Res_ini!$H$29:$AF$30,2,FALSE())+7))</f>
        <v>-</v>
      </c>
      <c r="E102" s="330">
        <f t="shared" si="39"/>
        <v>21</v>
      </c>
      <c r="F102" s="330" t="str">
        <f t="shared" si="36"/>
        <v>Xajaxa</v>
      </c>
      <c r="G102" s="330" t="str">
        <f>IF($M102="-","-",VLOOKUP(F$3,Res_ini!$A$20:$AF191,HLOOKUP($F102,Res_ini!$H$29:$AF$30,2,FALSE())+7))</f>
        <v>-</v>
      </c>
      <c r="H102" s="348" t="str">
        <f>IF($M102="-","-",VLOOKUP(G$3,Res_ini!$A$20:$AF191,HLOOKUP($F102,Res_ini!$H$29:$AF$30,2,FALSE())+7))</f>
        <v>-</v>
      </c>
      <c r="I102" s="348" t="str">
        <f>IF($M102="-","-",VLOOKUP(H$3,Res_ini!$A$20:$AF191,HLOOKUP($F102,Res_ini!$H$29:$AF$30,2,FALSE())+7))</f>
        <v>-</v>
      </c>
      <c r="J102" s="330" t="str">
        <f>IF($M102="-","-",VLOOKUP(I$3,Res_ini!$A$20:$AF191,HLOOKUP($F102,Res_ini!$H$29:$AF$30,2,FALSE())+7))</f>
        <v>-</v>
      </c>
      <c r="K102" s="330" t="str">
        <f>IF($M102="-","-",VLOOKUP(J$3,Res_ini!$A$20:$AF191,HLOOKUP($F102,Res_ini!$H$29:$AF$30,2,FALSE())+7))</f>
        <v>-</v>
      </c>
      <c r="L102" s="330" t="str">
        <f>IF($M102="-","-",VLOOKUP(K$3,Res_ini!$A$20:$AF191,HLOOKUP($F102,Res_ini!$H$29:$AF$30,2,FALSE())+7))</f>
        <v>-</v>
      </c>
      <c r="M102" s="330" t="str">
        <f>IF(ISERROR(HLOOKUP($F102,Res_ini!$H$29:$AF$30,2,FALSE())),"-",VLOOKUP(L$3,Res_ini!$A$20:$AF191,HLOOKUP($F102,Res_ini!$H$29:$AF$30,2,FALSE())+7))</f>
        <v>-</v>
      </c>
      <c r="N102" s="330" t="str">
        <f>IF($M102="-","-",VLOOKUP(M$3,Res_ini!$A$20:$AF191,HLOOKUP($F102,Res_ini!$H$29:$AF$30,2,FALSE())+7))</f>
        <v>-</v>
      </c>
      <c r="O102" s="349" t="str">
        <f>IF($M102="-","-",VLOOKUP(N$3,Res_ini!$A$20:$AF191,HLOOKUP($F102,Res_ini!$H$29:$AF$30,2,FALSE())+7))</f>
        <v>-</v>
      </c>
      <c r="P102" s="328" t="str">
        <f>IF($M102="-","-",VLOOKUP(O$3,Res_ini!$A$20:$AF191,HLOOKUP($F102,Res_ini!$H$29:$AF$30,2,FALSE())+7))</f>
        <v>-</v>
      </c>
      <c r="Q102" s="328" t="str">
        <f>IF($M102="-","-",VLOOKUP(P$3,Res_ini!$A$20:$AF191,HLOOKUP($F102,Res_ini!$H$29:$AF$30,2,FALSE())+7))</f>
        <v>-</v>
      </c>
      <c r="R102" s="328" t="str">
        <f>IF($M102="-","-",VLOOKUP(Q$3,Res_ini!$A$20:$AF191,HLOOKUP($F102,Res_ini!$H$29:$AF$30,2,FALSE())+7))</f>
        <v>-</v>
      </c>
      <c r="S102" s="328" t="str">
        <f>IF($M102="-","-",VLOOKUP(R$3,Res_ini!$A$20:$AF191,HLOOKUP($F102,Res_ini!$H$29:$AF$30,2,FALSE())+7))</f>
        <v>-</v>
      </c>
      <c r="T102" s="328" t="str">
        <f>IF($M102="-","-",VLOOKUP(S$3,Res_ini!$A$20:$AF191,HLOOKUP($F102,Res_ini!$H$29:$AF$30,2,FALSE())+7))</f>
        <v>-</v>
      </c>
      <c r="U102" s="328" t="str">
        <f>IF($M102="-","-",VLOOKUP(T$3,Res_ini!$A$20:$AF191,HLOOKUP($F102,Res_ini!$H$29:$AF$30,2,FALSE())+7))</f>
        <v>-</v>
      </c>
      <c r="V102" s="328" t="str">
        <f>IF($M102="-","-",VLOOKUP(U$3,Res_ini!$A$20:$AF191,HLOOKUP($F102,Res_ini!$H$29:$AF$30,2,FALSE())+7))</f>
        <v>-</v>
      </c>
      <c r="W102" s="328" t="str">
        <f>IF($M102="-","-",VLOOKUP(V$3,Res_ini!$A$20:$AF191,HLOOKUP($F102,Res_ini!$H$29:$AF$30,2,FALSE())+7))</f>
        <v>-</v>
      </c>
      <c r="X102" s="328" t="str">
        <f>IF($M102="-","-",VLOOKUP(W$3,Res_ini!$A$20:$AF191,HLOOKUP($F102,Res_ini!$H$29:$AF$30,2,FALSE())+7))</f>
        <v>-</v>
      </c>
      <c r="Y102" s="328" t="str">
        <f>IF($M102="-","-",VLOOKUP(X$3,Res_ini!$A$20:$AF191,HLOOKUP($F102,Res_ini!$H$29:$AF$30,2,FALSE())+7))</f>
        <v>-</v>
      </c>
      <c r="Z102" s="328" t="str">
        <f>IF($M102="-","-",VLOOKUP(Y$3,Res_ini!$A$20:$AF191,HLOOKUP($F102,Res_ini!$H$29:$AF$30,2,FALSE())+7))</f>
        <v>-</v>
      </c>
      <c r="AA102" s="329" t="str">
        <f>IF($M102="-","-",VLOOKUP(Z$3,Res_ini!$A$20:$AF191,HLOOKUP($F102,Res_ini!$H$29:$AF$30,2,FALSE())+7))</f>
        <v>-</v>
      </c>
      <c r="AB102" s="330" t="str">
        <f>IF($M102="-","-",VLOOKUP(AA$3,Res_ini!$A$20:$AF191,HLOOKUP($F102,Res_ini!$H$29:$AF$30,2,FALSE())+7))</f>
        <v>-</v>
      </c>
      <c r="AC102" s="350"/>
      <c r="AD102" s="351"/>
      <c r="AE102" s="351"/>
      <c r="AF102" s="351"/>
      <c r="AG102" s="352"/>
      <c r="AH102" s="213" t="str">
        <f t="shared" si="40"/>
        <v>-</v>
      </c>
      <c r="AI102" s="353" t="str">
        <f t="shared" si="41"/>
        <v>-</v>
      </c>
      <c r="AJ102" s="354" t="str">
        <f t="shared" si="42"/>
        <v>-</v>
      </c>
      <c r="AK102" s="354" t="str">
        <f t="shared" si="43"/>
        <v>-</v>
      </c>
      <c r="AL102" s="354" t="str">
        <f t="shared" si="44"/>
        <v>-</v>
      </c>
      <c r="AM102" s="354" t="str">
        <f t="shared" si="45"/>
        <v>-</v>
      </c>
      <c r="AN102" s="354" t="str">
        <f t="shared" si="46"/>
        <v>-</v>
      </c>
      <c r="AO102" s="354" t="str">
        <f t="shared" si="47"/>
        <v>-</v>
      </c>
      <c r="AP102" s="354" t="str">
        <f t="shared" si="48"/>
        <v>-</v>
      </c>
      <c r="AQ102" s="354" t="str">
        <f t="shared" si="49"/>
        <v>-</v>
      </c>
      <c r="AR102" s="354" t="str">
        <f t="shared" si="50"/>
        <v>-</v>
      </c>
      <c r="AS102" s="354" t="str">
        <f t="shared" si="51"/>
        <v>-</v>
      </c>
      <c r="AT102" s="354" t="str">
        <f t="shared" si="52"/>
        <v>-</v>
      </c>
      <c r="AU102" s="354" t="str">
        <f t="shared" si="53"/>
        <v>-</v>
      </c>
      <c r="AV102" s="354" t="str">
        <f t="shared" si="54"/>
        <v>-</v>
      </c>
      <c r="AW102" s="355" t="str">
        <f t="shared" si="55"/>
        <v>-</v>
      </c>
      <c r="AX102" s="355" t="str">
        <f t="shared" si="56"/>
        <v>-</v>
      </c>
      <c r="AY102" s="355" t="str">
        <f t="shared" si="57"/>
        <v>-</v>
      </c>
      <c r="AZ102" s="355" t="str">
        <f t="shared" si="58"/>
        <v>-</v>
      </c>
      <c r="BA102" s="355" t="str">
        <f t="shared" si="59"/>
        <v>-</v>
      </c>
      <c r="BB102" s="354" t="str">
        <f t="shared" si="60"/>
        <v>-</v>
      </c>
      <c r="BC102" s="354" t="str">
        <f t="shared" si="61"/>
        <v>-</v>
      </c>
      <c r="BD102" s="355" t="str">
        <f t="shared" si="62"/>
        <v>-</v>
      </c>
      <c r="BE102" s="355" t="str">
        <f t="shared" si="63"/>
        <v>-</v>
      </c>
      <c r="BF102" s="355" t="str">
        <f t="shared" si="64"/>
        <v>-</v>
      </c>
      <c r="BG102" s="355" t="str">
        <f t="shared" si="65"/>
        <v>-</v>
      </c>
      <c r="BH102" s="354" t="str">
        <f t="shared" si="66"/>
        <v>-</v>
      </c>
      <c r="BI102" s="355" t="str">
        <f t="shared" si="67"/>
        <v>-</v>
      </c>
      <c r="BJ102" s="356" t="str">
        <f t="shared" si="68"/>
        <v>-</v>
      </c>
    </row>
    <row r="103" spans="1:62" ht="17" hidden="1" customHeight="1">
      <c r="A103" s="330" t="str">
        <f t="shared" si="37"/>
        <v>2018_083</v>
      </c>
      <c r="B103" s="330" t="s">
        <v>658</v>
      </c>
      <c r="C103" s="330" t="str">
        <f t="shared" si="38"/>
        <v>---_-</v>
      </c>
      <c r="D103" s="330" t="str">
        <f>IF($M103="-","-",VLOOKUP(C$4,Res_ini!$A$20:$AF192,HLOOKUP($F103,Res_ini!$H$29:$AF$30,2,FALSE())+7))</f>
        <v>-</v>
      </c>
      <c r="E103" s="330">
        <f t="shared" si="39"/>
        <v>21</v>
      </c>
      <c r="F103" s="330" t="str">
        <f t="shared" si="36"/>
        <v>Xajaxa</v>
      </c>
      <c r="G103" s="330" t="str">
        <f>IF($M103="-","-",VLOOKUP(F$4,Res_ini!$A$20:$AF192,HLOOKUP($F103,Res_ini!$H$29:$AF$30,2,FALSE())+7))</f>
        <v>-</v>
      </c>
      <c r="H103" s="348" t="str">
        <f>IF($M103="-","-",VLOOKUP(G$4,Res_ini!$A$20:$AF192,HLOOKUP($F103,Res_ini!$H$29:$AF$30,2,FALSE())+7))</f>
        <v>-</v>
      </c>
      <c r="I103" s="348" t="str">
        <f>IF($M103="-","-",VLOOKUP(H$4,Res_ini!$A$20:$AF192,HLOOKUP($F103,Res_ini!$H$29:$AF$30,2,FALSE())+7))</f>
        <v>-</v>
      </c>
      <c r="J103" s="330" t="str">
        <f>IF($M103="-","-",VLOOKUP(I$4,Res_ini!$A$20:$AF192,HLOOKUP($F103,Res_ini!$H$29:$AF$30,2,FALSE())+7))</f>
        <v>-</v>
      </c>
      <c r="K103" s="330" t="str">
        <f>IF($M103="-","-",VLOOKUP(J$4,Res_ini!$A$20:$AF192,HLOOKUP($F103,Res_ini!$H$29:$AF$30,2,FALSE())+7))</f>
        <v>-</v>
      </c>
      <c r="L103" s="330" t="str">
        <f>IF($M103="-","-",VLOOKUP(K$4,Res_ini!$A$20:$AF192,HLOOKUP($F103,Res_ini!$H$29:$AF$30,2,FALSE())+7))</f>
        <v>-</v>
      </c>
      <c r="M103" s="330" t="str">
        <f>IF(ISERROR(HLOOKUP($F103,Res_ini!$H$29:$AF$30,2,FALSE())),"-",VLOOKUP(L$4,Res_ini!$A$20:$AF192,HLOOKUP($F103,Res_ini!$H$29:$AF$30,2,FALSE())+7))</f>
        <v>-</v>
      </c>
      <c r="N103" s="330" t="str">
        <f>IF($M103="-","-",VLOOKUP(M$4,Res_ini!$A$20:$AF192,HLOOKUP($F103,Res_ini!$H$29:$AF$30,2,FALSE())+7))</f>
        <v>-</v>
      </c>
      <c r="O103" s="349" t="str">
        <f>IF($M103="-","-",VLOOKUP(N$4,Res_ini!$A$20:$AF192,HLOOKUP($F103,Res_ini!$H$29:$AF$30,2,FALSE())+7))</f>
        <v>-</v>
      </c>
      <c r="P103" s="328" t="str">
        <f>IF($M103="-","-",VLOOKUP(O$4,Res_ini!$A$20:$AF192,HLOOKUP($F103,Res_ini!$H$29:$AF$30,2,FALSE())+7))</f>
        <v>-</v>
      </c>
      <c r="Q103" s="328" t="str">
        <f>IF($M103="-","-",VLOOKUP(P$4,Res_ini!$A$20:$AF192,HLOOKUP($F103,Res_ini!$H$29:$AF$30,2,FALSE())+7))</f>
        <v>-</v>
      </c>
      <c r="R103" s="328" t="str">
        <f>IF($M103="-","-",VLOOKUP(Q$4,Res_ini!$A$20:$AF192,HLOOKUP($F103,Res_ini!$H$29:$AF$30,2,FALSE())+7))</f>
        <v>-</v>
      </c>
      <c r="S103" s="328" t="str">
        <f>IF($M103="-","-",VLOOKUP(R$4,Res_ini!$A$20:$AF192,HLOOKUP($F103,Res_ini!$H$29:$AF$30,2,FALSE())+7))</f>
        <v>-</v>
      </c>
      <c r="T103" s="328" t="str">
        <f>IF($M103="-","-",VLOOKUP(S$4,Res_ini!$A$20:$AF192,HLOOKUP($F103,Res_ini!$H$29:$AF$30,2,FALSE())+7))</f>
        <v>-</v>
      </c>
      <c r="U103" s="328" t="str">
        <f>IF($M103="-","-",VLOOKUP(T$4,Res_ini!$A$20:$AF192,HLOOKUP($F103,Res_ini!$H$29:$AF$30,2,FALSE())+7))</f>
        <v>-</v>
      </c>
      <c r="V103" s="328" t="str">
        <f>IF($M103="-","-",VLOOKUP(U$4,Res_ini!$A$20:$AF192,HLOOKUP($F103,Res_ini!$H$29:$AF$30,2,FALSE())+7))</f>
        <v>-</v>
      </c>
      <c r="W103" s="328" t="str">
        <f>IF($M103="-","-",VLOOKUP(V$4,Res_ini!$A$20:$AF192,HLOOKUP($F103,Res_ini!$H$29:$AF$30,2,FALSE())+7))</f>
        <v>-</v>
      </c>
      <c r="X103" s="328" t="str">
        <f>IF($M103="-","-",VLOOKUP(W$4,Res_ini!$A$20:$AF192,HLOOKUP($F103,Res_ini!$H$29:$AF$30,2,FALSE())+7))</f>
        <v>-</v>
      </c>
      <c r="Y103" s="328" t="str">
        <f>IF($M103="-","-",VLOOKUP(X$4,Res_ini!$A$20:$AF192,HLOOKUP($F103,Res_ini!$H$29:$AF$30,2,FALSE())+7))</f>
        <v>-</v>
      </c>
      <c r="Z103" s="328" t="str">
        <f>IF($M103="-","-",VLOOKUP(Y$4,Res_ini!$A$20:$AF192,HLOOKUP($F103,Res_ini!$H$29:$AF$30,2,FALSE())+7))</f>
        <v>-</v>
      </c>
      <c r="AA103" s="329" t="str">
        <f>IF($M103="-","-",VLOOKUP(Z$4,Res_ini!$A$20:$AF192,HLOOKUP($F103,Res_ini!$H$29:$AF$30,2,FALSE())+7))</f>
        <v>-</v>
      </c>
      <c r="AB103" s="330" t="str">
        <f>IF($M103="-","-",VLOOKUP(AA$4,Res_ini!$A$20:$AF192,HLOOKUP($F103,Res_ini!$H$29:$AF$30,2,FALSE())+7))</f>
        <v>-</v>
      </c>
      <c r="AC103" s="350"/>
      <c r="AD103" s="351"/>
      <c r="AE103" s="351"/>
      <c r="AF103" s="351"/>
      <c r="AG103" s="352"/>
      <c r="AH103" s="213" t="str">
        <f t="shared" si="40"/>
        <v>-</v>
      </c>
      <c r="AI103" s="353" t="str">
        <f t="shared" si="41"/>
        <v>-</v>
      </c>
      <c r="AJ103" s="354" t="str">
        <f t="shared" si="42"/>
        <v>-</v>
      </c>
      <c r="AK103" s="354" t="str">
        <f t="shared" si="43"/>
        <v>-</v>
      </c>
      <c r="AL103" s="354" t="str">
        <f t="shared" si="44"/>
        <v>-</v>
      </c>
      <c r="AM103" s="354" t="str">
        <f t="shared" si="45"/>
        <v>-</v>
      </c>
      <c r="AN103" s="354" t="str">
        <f t="shared" si="46"/>
        <v>-</v>
      </c>
      <c r="AO103" s="354" t="str">
        <f t="shared" si="47"/>
        <v>-</v>
      </c>
      <c r="AP103" s="354" t="str">
        <f t="shared" si="48"/>
        <v>-</v>
      </c>
      <c r="AQ103" s="354" t="str">
        <f t="shared" si="49"/>
        <v>-</v>
      </c>
      <c r="AR103" s="354" t="str">
        <f t="shared" si="50"/>
        <v>-</v>
      </c>
      <c r="AS103" s="354" t="str">
        <f t="shared" si="51"/>
        <v>-</v>
      </c>
      <c r="AT103" s="354" t="str">
        <f t="shared" si="52"/>
        <v>-</v>
      </c>
      <c r="AU103" s="354" t="str">
        <f t="shared" si="53"/>
        <v>-</v>
      </c>
      <c r="AV103" s="354" t="str">
        <f t="shared" si="54"/>
        <v>-</v>
      </c>
      <c r="AW103" s="355" t="str">
        <f t="shared" si="55"/>
        <v>-</v>
      </c>
      <c r="AX103" s="355" t="str">
        <f t="shared" si="56"/>
        <v>-</v>
      </c>
      <c r="AY103" s="355" t="str">
        <f t="shared" si="57"/>
        <v>-</v>
      </c>
      <c r="AZ103" s="355" t="str">
        <f t="shared" si="58"/>
        <v>-</v>
      </c>
      <c r="BA103" s="355" t="str">
        <f t="shared" si="59"/>
        <v>-</v>
      </c>
      <c r="BB103" s="354" t="str">
        <f t="shared" si="60"/>
        <v>-</v>
      </c>
      <c r="BC103" s="354" t="str">
        <f t="shared" si="61"/>
        <v>-</v>
      </c>
      <c r="BD103" s="355" t="str">
        <f t="shared" si="62"/>
        <v>-</v>
      </c>
      <c r="BE103" s="355" t="str">
        <f t="shared" si="63"/>
        <v>-</v>
      </c>
      <c r="BF103" s="355" t="str">
        <f t="shared" si="64"/>
        <v>-</v>
      </c>
      <c r="BG103" s="355" t="str">
        <f t="shared" si="65"/>
        <v>-</v>
      </c>
      <c r="BH103" s="354" t="str">
        <f t="shared" si="66"/>
        <v>-</v>
      </c>
      <c r="BI103" s="355" t="str">
        <f t="shared" si="67"/>
        <v>-</v>
      </c>
      <c r="BJ103" s="356" t="str">
        <f t="shared" si="68"/>
        <v>-</v>
      </c>
    </row>
    <row r="104" spans="1:62" ht="17" hidden="1" customHeight="1">
      <c r="A104" s="333" t="str">
        <f t="shared" si="37"/>
        <v>2018_084</v>
      </c>
      <c r="B104" s="333" t="s">
        <v>658</v>
      </c>
      <c r="C104" s="333" t="str">
        <f t="shared" si="38"/>
        <v>---_-</v>
      </c>
      <c r="D104" s="333" t="str">
        <f>IF($M104="-","-",VLOOKUP(C$5,Res_ini!$A$20:$AF193,HLOOKUP($F104,Res_ini!$H$29:$AF$30,2,FALSE())+7))</f>
        <v>-</v>
      </c>
      <c r="E104" s="333">
        <f t="shared" si="39"/>
        <v>21</v>
      </c>
      <c r="F104" s="333" t="str">
        <f t="shared" si="36"/>
        <v>Xajaxa</v>
      </c>
      <c r="G104" s="333" t="str">
        <f>IF($M104="-","-",VLOOKUP(F$5,Res_ini!$A$20:$AF193,HLOOKUP($F104,Res_ini!$H$29:$AF$30,2,FALSE())+7))</f>
        <v>-</v>
      </c>
      <c r="H104" s="357" t="str">
        <f>IF($M104="-","-",VLOOKUP(G$5,Res_ini!$A$20:$AF193,HLOOKUP($F104,Res_ini!$H$29:$AF$30,2,FALSE())+7))</f>
        <v>-</v>
      </c>
      <c r="I104" s="357" t="str">
        <f>IF($M104="-","-",VLOOKUP(H$5,Res_ini!$A$20:$AF193,HLOOKUP($F104,Res_ini!$H$29:$AF$30,2,FALSE())+7))</f>
        <v>-</v>
      </c>
      <c r="J104" s="333" t="str">
        <f>IF($M104="-","-",VLOOKUP(I$5,Res_ini!$A$20:$AF193,HLOOKUP($F104,Res_ini!$H$29:$AF$30,2,FALSE())+7))</f>
        <v>-</v>
      </c>
      <c r="K104" s="333" t="str">
        <f>IF($M104="-","-",VLOOKUP(J$5,Res_ini!$A$20:$AF193,HLOOKUP($F104,Res_ini!$H$29:$AF$30,2,FALSE())+7))</f>
        <v>-</v>
      </c>
      <c r="L104" s="333" t="str">
        <f>IF($M104="-","-",VLOOKUP(K$5,Res_ini!$A$20:$AF193,HLOOKUP($F104,Res_ini!$H$29:$AF$30,2,FALSE())+7))</f>
        <v>-</v>
      </c>
      <c r="M104" s="333" t="str">
        <f>IF(ISERROR(HLOOKUP($F104,Res_ini!$H$29:$AF$30,2,FALSE())),"-",VLOOKUP(L$5,Res_ini!$A$20:$AF193,HLOOKUP($F104,Res_ini!$H$29:$AF$30,2,FALSE())+7))</f>
        <v>-</v>
      </c>
      <c r="N104" s="333" t="str">
        <f>IF($M104="-","-",VLOOKUP(M$5,Res_ini!$A$20:$AF193,HLOOKUP($F104,Res_ini!$H$29:$AF$30,2,FALSE())+7))</f>
        <v>-</v>
      </c>
      <c r="O104" s="358" t="str">
        <f>IF($M104="-","-",VLOOKUP(N$5,Res_ini!$A$20:$AF193,HLOOKUP($F104,Res_ini!$H$29:$AF$30,2,FALSE())+7))</f>
        <v>-</v>
      </c>
      <c r="P104" s="331" t="str">
        <f>IF($M104="-","-",VLOOKUP(O$5,Res_ini!$A$20:$AF193,HLOOKUP($F104,Res_ini!$H$29:$AF$30,2,FALSE())+7))</f>
        <v>-</v>
      </c>
      <c r="Q104" s="331" t="str">
        <f>IF($M104="-","-",VLOOKUP(P$5,Res_ini!$A$20:$AF193,HLOOKUP($F104,Res_ini!$H$29:$AF$30,2,FALSE())+7))</f>
        <v>-</v>
      </c>
      <c r="R104" s="331" t="str">
        <f>IF($M104="-","-",VLOOKUP(Q$5,Res_ini!$A$20:$AF193,HLOOKUP($F104,Res_ini!$H$29:$AF$30,2,FALSE())+7))</f>
        <v>-</v>
      </c>
      <c r="S104" s="331" t="str">
        <f>IF($M104="-","-",VLOOKUP(R$5,Res_ini!$A$20:$AF193,HLOOKUP($F104,Res_ini!$H$29:$AF$30,2,FALSE())+7))</f>
        <v>-</v>
      </c>
      <c r="T104" s="331" t="str">
        <f>IF($M104="-","-",VLOOKUP(S$5,Res_ini!$A$20:$AF193,HLOOKUP($F104,Res_ini!$H$29:$AF$30,2,FALSE())+7))</f>
        <v>-</v>
      </c>
      <c r="U104" s="331" t="str">
        <f>IF($M104="-","-",VLOOKUP(T$5,Res_ini!$A$20:$AF193,HLOOKUP($F104,Res_ini!$H$29:$AF$30,2,FALSE())+7))</f>
        <v>-</v>
      </c>
      <c r="V104" s="331" t="str">
        <f>IF($M104="-","-",VLOOKUP(U$5,Res_ini!$A$20:$AF193,HLOOKUP($F104,Res_ini!$H$29:$AF$30,2,FALSE())+7))</f>
        <v>-</v>
      </c>
      <c r="W104" s="331" t="str">
        <f>IF($M104="-","-",VLOOKUP(V$5,Res_ini!$A$20:$AF193,HLOOKUP($F104,Res_ini!$H$29:$AF$30,2,FALSE())+7))</f>
        <v>-</v>
      </c>
      <c r="X104" s="331" t="str">
        <f>IF($M104="-","-",VLOOKUP(W$5,Res_ini!$A$20:$AF193,HLOOKUP($F104,Res_ini!$H$29:$AF$30,2,FALSE())+7))</f>
        <v>-</v>
      </c>
      <c r="Y104" s="331" t="str">
        <f>IF($M104="-","-",VLOOKUP(X$5,Res_ini!$A$20:$AF193,HLOOKUP($F104,Res_ini!$H$29:$AF$30,2,FALSE())+7))</f>
        <v>-</v>
      </c>
      <c r="Z104" s="331" t="str">
        <f>IF($M104="-","-",VLOOKUP(Y$5,Res_ini!$A$20:$AF193,HLOOKUP($F104,Res_ini!$H$29:$AF$30,2,FALSE())+7))</f>
        <v>-</v>
      </c>
      <c r="AA104" s="332" t="str">
        <f>IF($M104="-","-",VLOOKUP(Z$5,Res_ini!$A$20:$AF193,HLOOKUP($F104,Res_ini!$H$29:$AF$30,2,FALSE())+7))</f>
        <v>-</v>
      </c>
      <c r="AB104" s="333" t="str">
        <f>IF($M104="-","-",VLOOKUP(AA$5,Res_ini!$A$20:$AF193,HLOOKUP($F104,Res_ini!$H$29:$AF$30,2,FALSE())+7))</f>
        <v>-</v>
      </c>
      <c r="AC104" s="359"/>
      <c r="AD104" s="360"/>
      <c r="AE104" s="360"/>
      <c r="AF104" s="360"/>
      <c r="AG104" s="361"/>
      <c r="AH104" s="362" t="str">
        <f t="shared" si="40"/>
        <v>-</v>
      </c>
      <c r="AI104" s="363" t="str">
        <f t="shared" si="41"/>
        <v>-</v>
      </c>
      <c r="AJ104" s="364" t="str">
        <f t="shared" si="42"/>
        <v>-</v>
      </c>
      <c r="AK104" s="364" t="str">
        <f t="shared" si="43"/>
        <v>-</v>
      </c>
      <c r="AL104" s="364" t="str">
        <f t="shared" si="44"/>
        <v>-</v>
      </c>
      <c r="AM104" s="364" t="str">
        <f t="shared" si="45"/>
        <v>-</v>
      </c>
      <c r="AN104" s="364" t="str">
        <f t="shared" si="46"/>
        <v>-</v>
      </c>
      <c r="AO104" s="364" t="str">
        <f t="shared" si="47"/>
        <v>-</v>
      </c>
      <c r="AP104" s="364" t="str">
        <f t="shared" si="48"/>
        <v>-</v>
      </c>
      <c r="AQ104" s="364" t="str">
        <f t="shared" si="49"/>
        <v>-</v>
      </c>
      <c r="AR104" s="364" t="str">
        <f t="shared" si="50"/>
        <v>-</v>
      </c>
      <c r="AS104" s="364" t="str">
        <f t="shared" si="51"/>
        <v>-</v>
      </c>
      <c r="AT104" s="364" t="str">
        <f t="shared" si="52"/>
        <v>-</v>
      </c>
      <c r="AU104" s="364" t="str">
        <f t="shared" si="53"/>
        <v>-</v>
      </c>
      <c r="AV104" s="364" t="str">
        <f t="shared" si="54"/>
        <v>-</v>
      </c>
      <c r="AW104" s="365" t="str">
        <f t="shared" si="55"/>
        <v>-</v>
      </c>
      <c r="AX104" s="365" t="str">
        <f t="shared" si="56"/>
        <v>-</v>
      </c>
      <c r="AY104" s="365" t="str">
        <f t="shared" si="57"/>
        <v>-</v>
      </c>
      <c r="AZ104" s="365" t="str">
        <f t="shared" si="58"/>
        <v>-</v>
      </c>
      <c r="BA104" s="365" t="str">
        <f t="shared" si="59"/>
        <v>-</v>
      </c>
      <c r="BB104" s="364" t="str">
        <f t="shared" si="60"/>
        <v>-</v>
      </c>
      <c r="BC104" s="364" t="str">
        <f t="shared" si="61"/>
        <v>-</v>
      </c>
      <c r="BD104" s="365" t="str">
        <f t="shared" si="62"/>
        <v>-</v>
      </c>
      <c r="BE104" s="365" t="str">
        <f t="shared" si="63"/>
        <v>-</v>
      </c>
      <c r="BF104" s="365" t="str">
        <f t="shared" si="64"/>
        <v>-</v>
      </c>
      <c r="BG104" s="365" t="str">
        <f t="shared" si="65"/>
        <v>-</v>
      </c>
      <c r="BH104" s="364" t="str">
        <f t="shared" si="66"/>
        <v>-</v>
      </c>
      <c r="BI104" s="365" t="str">
        <f t="shared" si="67"/>
        <v>-</v>
      </c>
      <c r="BJ104" s="366" t="str">
        <f t="shared" si="68"/>
        <v>-</v>
      </c>
    </row>
    <row r="105" spans="1:62" ht="17" hidden="1" customHeight="1">
      <c r="A105" s="327" t="str">
        <f t="shared" si="37"/>
        <v>2018_085</v>
      </c>
      <c r="B105" s="327" t="s">
        <v>658</v>
      </c>
      <c r="C105" s="327" t="str">
        <f t="shared" si="38"/>
        <v>---_-</v>
      </c>
      <c r="D105" s="327" t="str">
        <f>IF($M105="-","-",VLOOKUP(C$2,Res_ini!$A$20:$AF194,HLOOKUP($F105,Res_ini!$H$29:$AF$30,2,FALSE())+7))</f>
        <v>-</v>
      </c>
      <c r="E105" s="327">
        <f t="shared" si="39"/>
        <v>22</v>
      </c>
      <c r="F105" s="327" t="str">
        <f t="shared" si="36"/>
        <v>Xepenehe</v>
      </c>
      <c r="G105" s="327" t="str">
        <f>IF($M105="-","-",VLOOKUP(F$2,Res_ini!$A$20:$AF194,HLOOKUP($F105,Res_ini!$H$29:$AF$30,2,FALSE())+7))</f>
        <v>-</v>
      </c>
      <c r="H105" s="338" t="str">
        <f>IF($M105="-","-",VLOOKUP(G$2,Res_ini!$A$20:$AF194,HLOOKUP($F105,Res_ini!$H$29:$AF$30,2,FALSE())+7))</f>
        <v>-</v>
      </c>
      <c r="I105" s="338" t="str">
        <f>IF($M105="-","-",VLOOKUP(H$2,Res_ini!$A$20:$AF194,HLOOKUP($F105,Res_ini!$H$29:$AF$30,2,FALSE())+7))</f>
        <v>-</v>
      </c>
      <c r="J105" s="327" t="str">
        <f>IF($M105="-","-",VLOOKUP(I$2,Res_ini!$A$20:$AF194,HLOOKUP($F105,Res_ini!$H$29:$AF$30,2,FALSE())+7))</f>
        <v>-</v>
      </c>
      <c r="K105" s="327" t="str">
        <f>IF($M105="-","-",VLOOKUP(J$2,Res_ini!$A$20:$AF194,HLOOKUP($F105,Res_ini!$H$29:$AF$30,2,FALSE())+7))</f>
        <v>-</v>
      </c>
      <c r="L105" s="327" t="str">
        <f>IF($M105="-","-",VLOOKUP(K$2,Res_ini!$A$20:$AF194,HLOOKUP($F105,Res_ini!$H$29:$AF$30,2,FALSE())+7))</f>
        <v>-</v>
      </c>
      <c r="M105" s="327" t="str">
        <f>IF(ISERROR(HLOOKUP($F105,Res_ini!$H$29:$AF$30,2,FALSE())),"-",VLOOKUP(L$2,Res_ini!$A$20:$AF194,HLOOKUP($F105,Res_ini!$H$29:$AF$30,2,FALSE())+7))</f>
        <v>-</v>
      </c>
      <c r="N105" s="327" t="str">
        <f>IF($M105="-","-",VLOOKUP(M$2,Res_ini!$A$20:$AF194,HLOOKUP($F105,Res_ini!$H$29:$AF$30,2,FALSE())+7))</f>
        <v>-</v>
      </c>
      <c r="O105" s="339" t="str">
        <f>IF($M105="-","-",VLOOKUP(N$2,Res_ini!$A$20:$AF194,HLOOKUP($F105,Res_ini!$H$29:$AF$30,2,FALSE())+7))</f>
        <v>-</v>
      </c>
      <c r="P105" s="325" t="str">
        <f>IF($M105="-","-",VLOOKUP(O$2,Res_ini!$A$20:$AF194,HLOOKUP($F105,Res_ini!$H$29:$AF$30,2,FALSE())+7))</f>
        <v>-</v>
      </c>
      <c r="Q105" s="325" t="str">
        <f>IF($M105="-","-",VLOOKUP(P$2,Res_ini!$A$20:$AF194,HLOOKUP($F105,Res_ini!$H$29:$AF$30,2,FALSE())+7))</f>
        <v>-</v>
      </c>
      <c r="R105" s="325" t="str">
        <f>IF($M105="-","-",VLOOKUP(Q$2,Res_ini!$A$20:$AF194,HLOOKUP($F105,Res_ini!$H$29:$AF$30,2,FALSE())+7))</f>
        <v>-</v>
      </c>
      <c r="S105" s="325" t="str">
        <f>IF($M105="-","-",VLOOKUP(R$2,Res_ini!$A$20:$AF194,HLOOKUP($F105,Res_ini!$H$29:$AF$30,2,FALSE())+7))</f>
        <v>-</v>
      </c>
      <c r="T105" s="325" t="str">
        <f>IF($M105="-","-",VLOOKUP(S$2,Res_ini!$A$20:$AF194,HLOOKUP($F105,Res_ini!$H$29:$AF$30,2,FALSE())+7))</f>
        <v>-</v>
      </c>
      <c r="U105" s="325" t="str">
        <f>IF($M105="-","-",VLOOKUP(T$2,Res_ini!$A$20:$AF194,HLOOKUP($F105,Res_ini!$H$29:$AF$30,2,FALSE())+7))</f>
        <v>-</v>
      </c>
      <c r="V105" s="325" t="str">
        <f>IF($M105="-","-",VLOOKUP(U$2,Res_ini!$A$20:$AF194,HLOOKUP($F105,Res_ini!$H$29:$AF$30,2,FALSE())+7))</f>
        <v>-</v>
      </c>
      <c r="W105" s="325" t="str">
        <f>IF($M105="-","-",VLOOKUP(V$2,Res_ini!$A$20:$AF194,HLOOKUP($F105,Res_ini!$H$29:$AF$30,2,FALSE())+7))</f>
        <v>-</v>
      </c>
      <c r="X105" s="325" t="str">
        <f>IF($M105="-","-",VLOOKUP(W$2,Res_ini!$A$20:$AF194,HLOOKUP($F105,Res_ini!$H$29:$AF$30,2,FALSE())+7))</f>
        <v>-</v>
      </c>
      <c r="Y105" s="325" t="str">
        <f>IF($M105="-","-",VLOOKUP(X$2,Res_ini!$A$20:$AF194,HLOOKUP($F105,Res_ini!$H$29:$AF$30,2,FALSE())+7))</f>
        <v>-</v>
      </c>
      <c r="Z105" s="325" t="str">
        <f>IF($M105="-","-",VLOOKUP(Y$2,Res_ini!$A$20:$AF194,HLOOKUP($F105,Res_ini!$H$29:$AF$30,2,FALSE())+7))</f>
        <v>-</v>
      </c>
      <c r="AA105" s="326" t="str">
        <f>IF($M105="-","-",VLOOKUP(Z$2,Res_ini!$A$20:$AF194,HLOOKUP($F105,Res_ini!$H$29:$AF$30,2,FALSE())+7))</f>
        <v>-</v>
      </c>
      <c r="AB105" s="327" t="str">
        <f>IF($M105="-","-",VLOOKUP(AA$2,Res_ini!$A$20:$AF194,HLOOKUP($F105,Res_ini!$H$29:$AF$30,2,FALSE())+7))</f>
        <v>-</v>
      </c>
      <c r="AC105" s="340"/>
      <c r="AD105" s="341"/>
      <c r="AE105" s="341"/>
      <c r="AF105" s="341"/>
      <c r="AG105" s="342"/>
      <c r="AH105" s="343" t="str">
        <f t="shared" si="40"/>
        <v>-</v>
      </c>
      <c r="AI105" s="344" t="str">
        <f t="shared" si="41"/>
        <v>-</v>
      </c>
      <c r="AJ105" s="345" t="str">
        <f t="shared" si="42"/>
        <v>-</v>
      </c>
      <c r="AK105" s="345" t="str">
        <f t="shared" si="43"/>
        <v>-</v>
      </c>
      <c r="AL105" s="345" t="str">
        <f t="shared" si="44"/>
        <v>-</v>
      </c>
      <c r="AM105" s="345" t="str">
        <f t="shared" si="45"/>
        <v>-</v>
      </c>
      <c r="AN105" s="345" t="str">
        <f t="shared" si="46"/>
        <v>-</v>
      </c>
      <c r="AO105" s="345" t="str">
        <f t="shared" si="47"/>
        <v>-</v>
      </c>
      <c r="AP105" s="345" t="str">
        <f t="shared" si="48"/>
        <v>-</v>
      </c>
      <c r="AQ105" s="345" t="str">
        <f t="shared" si="49"/>
        <v>-</v>
      </c>
      <c r="AR105" s="345" t="str">
        <f t="shared" si="50"/>
        <v>-</v>
      </c>
      <c r="AS105" s="345" t="str">
        <f t="shared" si="51"/>
        <v>-</v>
      </c>
      <c r="AT105" s="345" t="str">
        <f t="shared" si="52"/>
        <v>-</v>
      </c>
      <c r="AU105" s="345" t="str">
        <f t="shared" si="53"/>
        <v>-</v>
      </c>
      <c r="AV105" s="345" t="str">
        <f t="shared" si="54"/>
        <v>-</v>
      </c>
      <c r="AW105" s="346" t="str">
        <f t="shared" si="55"/>
        <v>-</v>
      </c>
      <c r="AX105" s="346" t="str">
        <f t="shared" si="56"/>
        <v>-</v>
      </c>
      <c r="AY105" s="346" t="str">
        <f t="shared" si="57"/>
        <v>-</v>
      </c>
      <c r="AZ105" s="346" t="str">
        <f t="shared" si="58"/>
        <v>-</v>
      </c>
      <c r="BA105" s="346" t="str">
        <f t="shared" si="59"/>
        <v>-</v>
      </c>
      <c r="BB105" s="345" t="str">
        <f t="shared" si="60"/>
        <v>-</v>
      </c>
      <c r="BC105" s="345" t="str">
        <f t="shared" si="61"/>
        <v>-</v>
      </c>
      <c r="BD105" s="346" t="str">
        <f t="shared" si="62"/>
        <v>-</v>
      </c>
      <c r="BE105" s="346" t="str">
        <f t="shared" si="63"/>
        <v>-</v>
      </c>
      <c r="BF105" s="346" t="str">
        <f t="shared" si="64"/>
        <v>-</v>
      </c>
      <c r="BG105" s="346" t="str">
        <f t="shared" si="65"/>
        <v>-</v>
      </c>
      <c r="BH105" s="345" t="str">
        <f t="shared" si="66"/>
        <v>-</v>
      </c>
      <c r="BI105" s="346" t="str">
        <f t="shared" si="67"/>
        <v>-</v>
      </c>
      <c r="BJ105" s="347" t="str">
        <f t="shared" si="68"/>
        <v>-</v>
      </c>
    </row>
    <row r="106" spans="1:62" ht="17" hidden="1" customHeight="1">
      <c r="A106" s="330" t="str">
        <f t="shared" si="37"/>
        <v>2018_086</v>
      </c>
      <c r="B106" s="330" t="s">
        <v>658</v>
      </c>
      <c r="C106" s="330" t="str">
        <f t="shared" si="38"/>
        <v>---_-</v>
      </c>
      <c r="D106" s="330" t="str">
        <f>IF($M106="-","-",VLOOKUP(C$3,Res_ini!$A$20:$AF195,HLOOKUP($F106,Res_ini!$H$29:$AF$30,2,FALSE())+7))</f>
        <v>-</v>
      </c>
      <c r="E106" s="330">
        <f t="shared" si="39"/>
        <v>22</v>
      </c>
      <c r="F106" s="330" t="str">
        <f t="shared" si="36"/>
        <v>Xepenehe</v>
      </c>
      <c r="G106" s="330" t="str">
        <f>IF($M106="-","-",VLOOKUP(F$3,Res_ini!$A$20:$AF195,HLOOKUP($F106,Res_ini!$H$29:$AF$30,2,FALSE())+7))</f>
        <v>-</v>
      </c>
      <c r="H106" s="348" t="str">
        <f>IF($M106="-","-",VLOOKUP(G$3,Res_ini!$A$20:$AF195,HLOOKUP($F106,Res_ini!$H$29:$AF$30,2,FALSE())+7))</f>
        <v>-</v>
      </c>
      <c r="I106" s="348" t="str">
        <f>IF($M106="-","-",VLOOKUP(H$3,Res_ini!$A$20:$AF195,HLOOKUP($F106,Res_ini!$H$29:$AF$30,2,FALSE())+7))</f>
        <v>-</v>
      </c>
      <c r="J106" s="330" t="str">
        <f>IF($M106="-","-",VLOOKUP(I$3,Res_ini!$A$20:$AF195,HLOOKUP($F106,Res_ini!$H$29:$AF$30,2,FALSE())+7))</f>
        <v>-</v>
      </c>
      <c r="K106" s="330" t="str">
        <f>IF($M106="-","-",VLOOKUP(J$3,Res_ini!$A$20:$AF195,HLOOKUP($F106,Res_ini!$H$29:$AF$30,2,FALSE())+7))</f>
        <v>-</v>
      </c>
      <c r="L106" s="330" t="str">
        <f>IF($M106="-","-",VLOOKUP(K$3,Res_ini!$A$20:$AF195,HLOOKUP($F106,Res_ini!$H$29:$AF$30,2,FALSE())+7))</f>
        <v>-</v>
      </c>
      <c r="M106" s="330" t="str">
        <f>IF(ISERROR(HLOOKUP($F106,Res_ini!$H$29:$AF$30,2,FALSE())),"-",VLOOKUP(L$3,Res_ini!$A$20:$AF195,HLOOKUP($F106,Res_ini!$H$29:$AF$30,2,FALSE())+7))</f>
        <v>-</v>
      </c>
      <c r="N106" s="330" t="str">
        <f>IF($M106="-","-",VLOOKUP(M$3,Res_ini!$A$20:$AF195,HLOOKUP($F106,Res_ini!$H$29:$AF$30,2,FALSE())+7))</f>
        <v>-</v>
      </c>
      <c r="O106" s="349" t="str">
        <f>IF($M106="-","-",VLOOKUP(N$3,Res_ini!$A$20:$AF195,HLOOKUP($F106,Res_ini!$H$29:$AF$30,2,FALSE())+7))</f>
        <v>-</v>
      </c>
      <c r="P106" s="328" t="str">
        <f>IF($M106="-","-",VLOOKUP(O$3,Res_ini!$A$20:$AF195,HLOOKUP($F106,Res_ini!$H$29:$AF$30,2,FALSE())+7))</f>
        <v>-</v>
      </c>
      <c r="Q106" s="328" t="str">
        <f>IF($M106="-","-",VLOOKUP(P$3,Res_ini!$A$20:$AF195,HLOOKUP($F106,Res_ini!$H$29:$AF$30,2,FALSE())+7))</f>
        <v>-</v>
      </c>
      <c r="R106" s="328" t="str">
        <f>IF($M106="-","-",VLOOKUP(Q$3,Res_ini!$A$20:$AF195,HLOOKUP($F106,Res_ini!$H$29:$AF$30,2,FALSE())+7))</f>
        <v>-</v>
      </c>
      <c r="S106" s="328" t="str">
        <f>IF($M106="-","-",VLOOKUP(R$3,Res_ini!$A$20:$AF195,HLOOKUP($F106,Res_ini!$H$29:$AF$30,2,FALSE())+7))</f>
        <v>-</v>
      </c>
      <c r="T106" s="328" t="str">
        <f>IF($M106="-","-",VLOOKUP(S$3,Res_ini!$A$20:$AF195,HLOOKUP($F106,Res_ini!$H$29:$AF$30,2,FALSE())+7))</f>
        <v>-</v>
      </c>
      <c r="U106" s="328" t="str">
        <f>IF($M106="-","-",VLOOKUP(T$3,Res_ini!$A$20:$AF195,HLOOKUP($F106,Res_ini!$H$29:$AF$30,2,FALSE())+7))</f>
        <v>-</v>
      </c>
      <c r="V106" s="328" t="str">
        <f>IF($M106="-","-",VLOOKUP(U$3,Res_ini!$A$20:$AF195,HLOOKUP($F106,Res_ini!$H$29:$AF$30,2,FALSE())+7))</f>
        <v>-</v>
      </c>
      <c r="W106" s="328" t="str">
        <f>IF($M106="-","-",VLOOKUP(V$3,Res_ini!$A$20:$AF195,HLOOKUP($F106,Res_ini!$H$29:$AF$30,2,FALSE())+7))</f>
        <v>-</v>
      </c>
      <c r="X106" s="328" t="str">
        <f>IF($M106="-","-",VLOOKUP(W$3,Res_ini!$A$20:$AF195,HLOOKUP($F106,Res_ini!$H$29:$AF$30,2,FALSE())+7))</f>
        <v>-</v>
      </c>
      <c r="Y106" s="328" t="str">
        <f>IF($M106="-","-",VLOOKUP(X$3,Res_ini!$A$20:$AF195,HLOOKUP($F106,Res_ini!$H$29:$AF$30,2,FALSE())+7))</f>
        <v>-</v>
      </c>
      <c r="Z106" s="328" t="str">
        <f>IF($M106="-","-",VLOOKUP(Y$3,Res_ini!$A$20:$AF195,HLOOKUP($F106,Res_ini!$H$29:$AF$30,2,FALSE())+7))</f>
        <v>-</v>
      </c>
      <c r="AA106" s="329" t="str">
        <f>IF($M106="-","-",VLOOKUP(Z$3,Res_ini!$A$20:$AF195,HLOOKUP($F106,Res_ini!$H$29:$AF$30,2,FALSE())+7))</f>
        <v>-</v>
      </c>
      <c r="AB106" s="330" t="str">
        <f>IF($M106="-","-",VLOOKUP(AA$3,Res_ini!$A$20:$AF195,HLOOKUP($F106,Res_ini!$H$29:$AF$30,2,FALSE())+7))</f>
        <v>-</v>
      </c>
      <c r="AC106" s="350"/>
      <c r="AD106" s="351"/>
      <c r="AE106" s="351"/>
      <c r="AF106" s="351"/>
      <c r="AG106" s="352"/>
      <c r="AH106" s="213" t="str">
        <f t="shared" si="40"/>
        <v>-</v>
      </c>
      <c r="AI106" s="353" t="str">
        <f t="shared" si="41"/>
        <v>-</v>
      </c>
      <c r="AJ106" s="354" t="str">
        <f t="shared" si="42"/>
        <v>-</v>
      </c>
      <c r="AK106" s="354" t="str">
        <f t="shared" si="43"/>
        <v>-</v>
      </c>
      <c r="AL106" s="354" t="str">
        <f t="shared" si="44"/>
        <v>-</v>
      </c>
      <c r="AM106" s="354" t="str">
        <f t="shared" si="45"/>
        <v>-</v>
      </c>
      <c r="AN106" s="354" t="str">
        <f t="shared" si="46"/>
        <v>-</v>
      </c>
      <c r="AO106" s="354" t="str">
        <f t="shared" si="47"/>
        <v>-</v>
      </c>
      <c r="AP106" s="354" t="str">
        <f t="shared" si="48"/>
        <v>-</v>
      </c>
      <c r="AQ106" s="354" t="str">
        <f t="shared" si="49"/>
        <v>-</v>
      </c>
      <c r="AR106" s="354" t="str">
        <f t="shared" si="50"/>
        <v>-</v>
      </c>
      <c r="AS106" s="354" t="str">
        <f t="shared" si="51"/>
        <v>-</v>
      </c>
      <c r="AT106" s="354" t="str">
        <f t="shared" si="52"/>
        <v>-</v>
      </c>
      <c r="AU106" s="354" t="str">
        <f t="shared" si="53"/>
        <v>-</v>
      </c>
      <c r="AV106" s="354" t="str">
        <f t="shared" si="54"/>
        <v>-</v>
      </c>
      <c r="AW106" s="355" t="str">
        <f t="shared" si="55"/>
        <v>-</v>
      </c>
      <c r="AX106" s="355" t="str">
        <f t="shared" si="56"/>
        <v>-</v>
      </c>
      <c r="AY106" s="355" t="str">
        <f t="shared" si="57"/>
        <v>-</v>
      </c>
      <c r="AZ106" s="355" t="str">
        <f t="shared" si="58"/>
        <v>-</v>
      </c>
      <c r="BA106" s="355" t="str">
        <f t="shared" si="59"/>
        <v>-</v>
      </c>
      <c r="BB106" s="354" t="str">
        <f t="shared" si="60"/>
        <v>-</v>
      </c>
      <c r="BC106" s="354" t="str">
        <f t="shared" si="61"/>
        <v>-</v>
      </c>
      <c r="BD106" s="355" t="str">
        <f t="shared" si="62"/>
        <v>-</v>
      </c>
      <c r="BE106" s="355" t="str">
        <f t="shared" si="63"/>
        <v>-</v>
      </c>
      <c r="BF106" s="355" t="str">
        <f t="shared" si="64"/>
        <v>-</v>
      </c>
      <c r="BG106" s="355" t="str">
        <f t="shared" si="65"/>
        <v>-</v>
      </c>
      <c r="BH106" s="354" t="str">
        <f t="shared" si="66"/>
        <v>-</v>
      </c>
      <c r="BI106" s="355" t="str">
        <f t="shared" si="67"/>
        <v>-</v>
      </c>
      <c r="BJ106" s="356" t="str">
        <f t="shared" si="68"/>
        <v>-</v>
      </c>
    </row>
    <row r="107" spans="1:62" ht="17" hidden="1" customHeight="1">
      <c r="A107" s="330" t="str">
        <f t="shared" si="37"/>
        <v>2018_087</v>
      </c>
      <c r="B107" s="330" t="s">
        <v>658</v>
      </c>
      <c r="C107" s="330" t="str">
        <f t="shared" si="38"/>
        <v>---_-</v>
      </c>
      <c r="D107" s="330" t="str">
        <f>IF($M107="-","-",VLOOKUP(C$4,Res_ini!$A$20:$AF196,HLOOKUP($F107,Res_ini!$H$29:$AF$30,2,FALSE())+7))</f>
        <v>-</v>
      </c>
      <c r="E107" s="330">
        <f t="shared" si="39"/>
        <v>22</v>
      </c>
      <c r="F107" s="330" t="str">
        <f t="shared" si="36"/>
        <v>Xepenehe</v>
      </c>
      <c r="G107" s="330" t="str">
        <f>IF($M107="-","-",VLOOKUP(F$4,Res_ini!$A$20:$AF196,HLOOKUP($F107,Res_ini!$H$29:$AF$30,2,FALSE())+7))</f>
        <v>-</v>
      </c>
      <c r="H107" s="348" t="str">
        <f>IF($M107="-","-",VLOOKUP(G$4,Res_ini!$A$20:$AF196,HLOOKUP($F107,Res_ini!$H$29:$AF$30,2,FALSE())+7))</f>
        <v>-</v>
      </c>
      <c r="I107" s="348" t="str">
        <f>IF($M107="-","-",VLOOKUP(H$4,Res_ini!$A$20:$AF196,HLOOKUP($F107,Res_ini!$H$29:$AF$30,2,FALSE())+7))</f>
        <v>-</v>
      </c>
      <c r="J107" s="330" t="str">
        <f>IF($M107="-","-",VLOOKUP(I$4,Res_ini!$A$20:$AF196,HLOOKUP($F107,Res_ini!$H$29:$AF$30,2,FALSE())+7))</f>
        <v>-</v>
      </c>
      <c r="K107" s="330" t="str">
        <f>IF($M107="-","-",VLOOKUP(J$4,Res_ini!$A$20:$AF196,HLOOKUP($F107,Res_ini!$H$29:$AF$30,2,FALSE())+7))</f>
        <v>-</v>
      </c>
      <c r="L107" s="330" t="str">
        <f>IF($M107="-","-",VLOOKUP(K$4,Res_ini!$A$20:$AF196,HLOOKUP($F107,Res_ini!$H$29:$AF$30,2,FALSE())+7))</f>
        <v>-</v>
      </c>
      <c r="M107" s="330" t="str">
        <f>IF(ISERROR(HLOOKUP($F107,Res_ini!$H$29:$AF$30,2,FALSE())),"-",VLOOKUP(L$4,Res_ini!$A$20:$AF196,HLOOKUP($F107,Res_ini!$H$29:$AF$30,2,FALSE())+7))</f>
        <v>-</v>
      </c>
      <c r="N107" s="330" t="str">
        <f>IF($M107="-","-",VLOOKUP(M$4,Res_ini!$A$20:$AF196,HLOOKUP($F107,Res_ini!$H$29:$AF$30,2,FALSE())+7))</f>
        <v>-</v>
      </c>
      <c r="O107" s="349" t="str">
        <f>IF($M107="-","-",VLOOKUP(N$4,Res_ini!$A$20:$AF196,HLOOKUP($F107,Res_ini!$H$29:$AF$30,2,FALSE())+7))</f>
        <v>-</v>
      </c>
      <c r="P107" s="328" t="str">
        <f>IF($M107="-","-",VLOOKUP(O$4,Res_ini!$A$20:$AF196,HLOOKUP($F107,Res_ini!$H$29:$AF$30,2,FALSE())+7))</f>
        <v>-</v>
      </c>
      <c r="Q107" s="328" t="str">
        <f>IF($M107="-","-",VLOOKUP(P$4,Res_ini!$A$20:$AF196,HLOOKUP($F107,Res_ini!$H$29:$AF$30,2,FALSE())+7))</f>
        <v>-</v>
      </c>
      <c r="R107" s="328" t="str">
        <f>IF($M107="-","-",VLOOKUP(Q$4,Res_ini!$A$20:$AF196,HLOOKUP($F107,Res_ini!$H$29:$AF$30,2,FALSE())+7))</f>
        <v>-</v>
      </c>
      <c r="S107" s="328" t="str">
        <f>IF($M107="-","-",VLOOKUP(R$4,Res_ini!$A$20:$AF196,HLOOKUP($F107,Res_ini!$H$29:$AF$30,2,FALSE())+7))</f>
        <v>-</v>
      </c>
      <c r="T107" s="328" t="str">
        <f>IF($M107="-","-",VLOOKUP(S$4,Res_ini!$A$20:$AF196,HLOOKUP($F107,Res_ini!$H$29:$AF$30,2,FALSE())+7))</f>
        <v>-</v>
      </c>
      <c r="U107" s="328" t="str">
        <f>IF($M107="-","-",VLOOKUP(T$4,Res_ini!$A$20:$AF196,HLOOKUP($F107,Res_ini!$H$29:$AF$30,2,FALSE())+7))</f>
        <v>-</v>
      </c>
      <c r="V107" s="328" t="str">
        <f>IF($M107="-","-",VLOOKUP(U$4,Res_ini!$A$20:$AF196,HLOOKUP($F107,Res_ini!$H$29:$AF$30,2,FALSE())+7))</f>
        <v>-</v>
      </c>
      <c r="W107" s="328" t="str">
        <f>IF($M107="-","-",VLOOKUP(V$4,Res_ini!$A$20:$AF196,HLOOKUP($F107,Res_ini!$H$29:$AF$30,2,FALSE())+7))</f>
        <v>-</v>
      </c>
      <c r="X107" s="328" t="str">
        <f>IF($M107="-","-",VLOOKUP(W$4,Res_ini!$A$20:$AF196,HLOOKUP($F107,Res_ini!$H$29:$AF$30,2,FALSE())+7))</f>
        <v>-</v>
      </c>
      <c r="Y107" s="328" t="str">
        <f>IF($M107="-","-",VLOOKUP(X$4,Res_ini!$A$20:$AF196,HLOOKUP($F107,Res_ini!$H$29:$AF$30,2,FALSE())+7))</f>
        <v>-</v>
      </c>
      <c r="Z107" s="328" t="str">
        <f>IF($M107="-","-",VLOOKUP(Y$4,Res_ini!$A$20:$AF196,HLOOKUP($F107,Res_ini!$H$29:$AF$30,2,FALSE())+7))</f>
        <v>-</v>
      </c>
      <c r="AA107" s="329" t="str">
        <f>IF($M107="-","-",VLOOKUP(Z$4,Res_ini!$A$20:$AF196,HLOOKUP($F107,Res_ini!$H$29:$AF$30,2,FALSE())+7))</f>
        <v>-</v>
      </c>
      <c r="AB107" s="330" t="str">
        <f>IF($M107="-","-",VLOOKUP(AA$4,Res_ini!$A$20:$AF196,HLOOKUP($F107,Res_ini!$H$29:$AF$30,2,FALSE())+7))</f>
        <v>-</v>
      </c>
      <c r="AC107" s="350"/>
      <c r="AD107" s="351"/>
      <c r="AE107" s="351"/>
      <c r="AF107" s="351"/>
      <c r="AG107" s="352"/>
      <c r="AH107" s="213" t="str">
        <f t="shared" si="40"/>
        <v>-</v>
      </c>
      <c r="AI107" s="353" t="str">
        <f t="shared" si="41"/>
        <v>-</v>
      </c>
      <c r="AJ107" s="354" t="str">
        <f t="shared" si="42"/>
        <v>-</v>
      </c>
      <c r="AK107" s="354" t="str">
        <f t="shared" si="43"/>
        <v>-</v>
      </c>
      <c r="AL107" s="354" t="str">
        <f t="shared" si="44"/>
        <v>-</v>
      </c>
      <c r="AM107" s="354" t="str">
        <f t="shared" si="45"/>
        <v>-</v>
      </c>
      <c r="AN107" s="354" t="str">
        <f t="shared" si="46"/>
        <v>-</v>
      </c>
      <c r="AO107" s="354" t="str">
        <f t="shared" si="47"/>
        <v>-</v>
      </c>
      <c r="AP107" s="354" t="str">
        <f t="shared" si="48"/>
        <v>-</v>
      </c>
      <c r="AQ107" s="354" t="str">
        <f t="shared" si="49"/>
        <v>-</v>
      </c>
      <c r="AR107" s="354" t="str">
        <f t="shared" si="50"/>
        <v>-</v>
      </c>
      <c r="AS107" s="354" t="str">
        <f t="shared" si="51"/>
        <v>-</v>
      </c>
      <c r="AT107" s="354" t="str">
        <f t="shared" si="52"/>
        <v>-</v>
      </c>
      <c r="AU107" s="354" t="str">
        <f t="shared" si="53"/>
        <v>-</v>
      </c>
      <c r="AV107" s="354" t="str">
        <f t="shared" si="54"/>
        <v>-</v>
      </c>
      <c r="AW107" s="355" t="str">
        <f t="shared" si="55"/>
        <v>-</v>
      </c>
      <c r="AX107" s="355" t="str">
        <f t="shared" si="56"/>
        <v>-</v>
      </c>
      <c r="AY107" s="355" t="str">
        <f t="shared" si="57"/>
        <v>-</v>
      </c>
      <c r="AZ107" s="355" t="str">
        <f t="shared" si="58"/>
        <v>-</v>
      </c>
      <c r="BA107" s="355" t="str">
        <f t="shared" si="59"/>
        <v>-</v>
      </c>
      <c r="BB107" s="354" t="str">
        <f t="shared" si="60"/>
        <v>-</v>
      </c>
      <c r="BC107" s="354" t="str">
        <f t="shared" si="61"/>
        <v>-</v>
      </c>
      <c r="BD107" s="355" t="str">
        <f t="shared" si="62"/>
        <v>-</v>
      </c>
      <c r="BE107" s="355" t="str">
        <f t="shared" si="63"/>
        <v>-</v>
      </c>
      <c r="BF107" s="355" t="str">
        <f t="shared" si="64"/>
        <v>-</v>
      </c>
      <c r="BG107" s="355" t="str">
        <f t="shared" si="65"/>
        <v>-</v>
      </c>
      <c r="BH107" s="354" t="str">
        <f t="shared" si="66"/>
        <v>-</v>
      </c>
      <c r="BI107" s="355" t="str">
        <f t="shared" si="67"/>
        <v>-</v>
      </c>
      <c r="BJ107" s="356" t="str">
        <f t="shared" si="68"/>
        <v>-</v>
      </c>
    </row>
    <row r="108" spans="1:62" ht="17" hidden="1" customHeight="1">
      <c r="A108" s="333" t="str">
        <f t="shared" si="37"/>
        <v>2018_088</v>
      </c>
      <c r="B108" s="333" t="s">
        <v>658</v>
      </c>
      <c r="C108" s="333" t="str">
        <f t="shared" si="38"/>
        <v>---_-</v>
      </c>
      <c r="D108" s="333" t="str">
        <f>IF($M108="-","-",VLOOKUP(C$5,Res_ini!$A$20:$AF197,HLOOKUP($F108,Res_ini!$H$29:$AF$30,2,FALSE())+7))</f>
        <v>-</v>
      </c>
      <c r="E108" s="333">
        <f t="shared" si="39"/>
        <v>22</v>
      </c>
      <c r="F108" s="333" t="str">
        <f t="shared" si="36"/>
        <v>Xepenehe</v>
      </c>
      <c r="G108" s="333" t="str">
        <f>IF($M108="-","-",VLOOKUP(F$5,Res_ini!$A$20:$AF197,HLOOKUP($F108,Res_ini!$H$29:$AF$30,2,FALSE())+7))</f>
        <v>-</v>
      </c>
      <c r="H108" s="357" t="str">
        <f>IF($M108="-","-",VLOOKUP(G$5,Res_ini!$A$20:$AF197,HLOOKUP($F108,Res_ini!$H$29:$AF$30,2,FALSE())+7))</f>
        <v>-</v>
      </c>
      <c r="I108" s="357" t="str">
        <f>IF($M108="-","-",VLOOKUP(H$5,Res_ini!$A$20:$AF197,HLOOKUP($F108,Res_ini!$H$29:$AF$30,2,FALSE())+7))</f>
        <v>-</v>
      </c>
      <c r="J108" s="333" t="str">
        <f>IF($M108="-","-",VLOOKUP(I$5,Res_ini!$A$20:$AF197,HLOOKUP($F108,Res_ini!$H$29:$AF$30,2,FALSE())+7))</f>
        <v>-</v>
      </c>
      <c r="K108" s="333" t="str">
        <f>IF($M108="-","-",VLOOKUP(J$5,Res_ini!$A$20:$AF197,HLOOKUP($F108,Res_ini!$H$29:$AF$30,2,FALSE())+7))</f>
        <v>-</v>
      </c>
      <c r="L108" s="333" t="str">
        <f>IF($M108="-","-",VLOOKUP(K$5,Res_ini!$A$20:$AF197,HLOOKUP($F108,Res_ini!$H$29:$AF$30,2,FALSE())+7))</f>
        <v>-</v>
      </c>
      <c r="M108" s="333" t="str">
        <f>IF(ISERROR(HLOOKUP($F108,Res_ini!$H$29:$AF$30,2,FALSE())),"-",VLOOKUP(L$5,Res_ini!$A$20:$AF197,HLOOKUP($F108,Res_ini!$H$29:$AF$30,2,FALSE())+7))</f>
        <v>-</v>
      </c>
      <c r="N108" s="333" t="str">
        <f>IF($M108="-","-",VLOOKUP(M$5,Res_ini!$A$20:$AF197,HLOOKUP($F108,Res_ini!$H$29:$AF$30,2,FALSE())+7))</f>
        <v>-</v>
      </c>
      <c r="O108" s="358" t="str">
        <f>IF($M108="-","-",VLOOKUP(N$5,Res_ini!$A$20:$AF197,HLOOKUP($F108,Res_ini!$H$29:$AF$30,2,FALSE())+7))</f>
        <v>-</v>
      </c>
      <c r="P108" s="331" t="str">
        <f>IF($M108="-","-",VLOOKUP(O$5,Res_ini!$A$20:$AF197,HLOOKUP($F108,Res_ini!$H$29:$AF$30,2,FALSE())+7))</f>
        <v>-</v>
      </c>
      <c r="Q108" s="331" t="str">
        <f>IF($M108="-","-",VLOOKUP(P$5,Res_ini!$A$20:$AF197,HLOOKUP($F108,Res_ini!$H$29:$AF$30,2,FALSE())+7))</f>
        <v>-</v>
      </c>
      <c r="R108" s="331" t="str">
        <f>IF($M108="-","-",VLOOKUP(Q$5,Res_ini!$A$20:$AF197,HLOOKUP($F108,Res_ini!$H$29:$AF$30,2,FALSE())+7))</f>
        <v>-</v>
      </c>
      <c r="S108" s="331" t="str">
        <f>IF($M108="-","-",VLOOKUP(R$5,Res_ini!$A$20:$AF197,HLOOKUP($F108,Res_ini!$H$29:$AF$30,2,FALSE())+7))</f>
        <v>-</v>
      </c>
      <c r="T108" s="331" t="str">
        <f>IF($M108="-","-",VLOOKUP(S$5,Res_ini!$A$20:$AF197,HLOOKUP($F108,Res_ini!$H$29:$AF$30,2,FALSE())+7))</f>
        <v>-</v>
      </c>
      <c r="U108" s="331" t="str">
        <f>IF($M108="-","-",VLOOKUP(T$5,Res_ini!$A$20:$AF197,HLOOKUP($F108,Res_ini!$H$29:$AF$30,2,FALSE())+7))</f>
        <v>-</v>
      </c>
      <c r="V108" s="331" t="str">
        <f>IF($M108="-","-",VLOOKUP(U$5,Res_ini!$A$20:$AF197,HLOOKUP($F108,Res_ini!$H$29:$AF$30,2,FALSE())+7))</f>
        <v>-</v>
      </c>
      <c r="W108" s="331" t="str">
        <f>IF($M108="-","-",VLOOKUP(V$5,Res_ini!$A$20:$AF197,HLOOKUP($F108,Res_ini!$H$29:$AF$30,2,FALSE())+7))</f>
        <v>-</v>
      </c>
      <c r="X108" s="331" t="str">
        <f>IF($M108="-","-",VLOOKUP(W$5,Res_ini!$A$20:$AF197,HLOOKUP($F108,Res_ini!$H$29:$AF$30,2,FALSE())+7))</f>
        <v>-</v>
      </c>
      <c r="Y108" s="331" t="str">
        <f>IF($M108="-","-",VLOOKUP(X$5,Res_ini!$A$20:$AF197,HLOOKUP($F108,Res_ini!$H$29:$AF$30,2,FALSE())+7))</f>
        <v>-</v>
      </c>
      <c r="Z108" s="331" t="str">
        <f>IF($M108="-","-",VLOOKUP(Y$5,Res_ini!$A$20:$AF197,HLOOKUP($F108,Res_ini!$H$29:$AF$30,2,FALSE())+7))</f>
        <v>-</v>
      </c>
      <c r="AA108" s="332" t="str">
        <f>IF($M108="-","-",VLOOKUP(Z$5,Res_ini!$A$20:$AF197,HLOOKUP($F108,Res_ini!$H$29:$AF$30,2,FALSE())+7))</f>
        <v>-</v>
      </c>
      <c r="AB108" s="333" t="str">
        <f>IF($M108="-","-",VLOOKUP(AA$5,Res_ini!$A$20:$AF197,HLOOKUP($F108,Res_ini!$H$29:$AF$30,2,FALSE())+7))</f>
        <v>-</v>
      </c>
      <c r="AC108" s="359"/>
      <c r="AD108" s="360"/>
      <c r="AE108" s="360"/>
      <c r="AF108" s="360"/>
      <c r="AG108" s="361"/>
      <c r="AH108" s="362" t="str">
        <f t="shared" si="40"/>
        <v>-</v>
      </c>
      <c r="AI108" s="363" t="str">
        <f t="shared" si="41"/>
        <v>-</v>
      </c>
      <c r="AJ108" s="364" t="str">
        <f t="shared" si="42"/>
        <v>-</v>
      </c>
      <c r="AK108" s="364" t="str">
        <f t="shared" si="43"/>
        <v>-</v>
      </c>
      <c r="AL108" s="364" t="str">
        <f t="shared" si="44"/>
        <v>-</v>
      </c>
      <c r="AM108" s="364" t="str">
        <f t="shared" si="45"/>
        <v>-</v>
      </c>
      <c r="AN108" s="364" t="str">
        <f t="shared" si="46"/>
        <v>-</v>
      </c>
      <c r="AO108" s="364" t="str">
        <f t="shared" si="47"/>
        <v>-</v>
      </c>
      <c r="AP108" s="364" t="str">
        <f t="shared" si="48"/>
        <v>-</v>
      </c>
      <c r="AQ108" s="364" t="str">
        <f t="shared" si="49"/>
        <v>-</v>
      </c>
      <c r="AR108" s="364" t="str">
        <f t="shared" si="50"/>
        <v>-</v>
      </c>
      <c r="AS108" s="364" t="str">
        <f t="shared" si="51"/>
        <v>-</v>
      </c>
      <c r="AT108" s="364" t="str">
        <f t="shared" si="52"/>
        <v>-</v>
      </c>
      <c r="AU108" s="364" t="str">
        <f t="shared" si="53"/>
        <v>-</v>
      </c>
      <c r="AV108" s="364" t="str">
        <f t="shared" si="54"/>
        <v>-</v>
      </c>
      <c r="AW108" s="365" t="str">
        <f t="shared" si="55"/>
        <v>-</v>
      </c>
      <c r="AX108" s="365" t="str">
        <f t="shared" si="56"/>
        <v>-</v>
      </c>
      <c r="AY108" s="365" t="str">
        <f t="shared" si="57"/>
        <v>-</v>
      </c>
      <c r="AZ108" s="365" t="str">
        <f t="shared" si="58"/>
        <v>-</v>
      </c>
      <c r="BA108" s="365" t="str">
        <f t="shared" si="59"/>
        <v>-</v>
      </c>
      <c r="BB108" s="364" t="str">
        <f t="shared" si="60"/>
        <v>-</v>
      </c>
      <c r="BC108" s="364" t="str">
        <f t="shared" si="61"/>
        <v>-</v>
      </c>
      <c r="BD108" s="365" t="str">
        <f t="shared" si="62"/>
        <v>-</v>
      </c>
      <c r="BE108" s="365" t="str">
        <f t="shared" si="63"/>
        <v>-</v>
      </c>
      <c r="BF108" s="365" t="str">
        <f t="shared" si="64"/>
        <v>-</v>
      </c>
      <c r="BG108" s="365" t="str">
        <f t="shared" si="65"/>
        <v>-</v>
      </c>
      <c r="BH108" s="364" t="str">
        <f t="shared" si="66"/>
        <v>-</v>
      </c>
      <c r="BI108" s="365" t="str">
        <f t="shared" si="67"/>
        <v>-</v>
      </c>
      <c r="BJ108" s="366" t="str">
        <f t="shared" si="68"/>
        <v>-</v>
      </c>
    </row>
    <row r="109" spans="1:62" ht="17" hidden="1" customHeight="1">
      <c r="A109" s="327" t="str">
        <f t="shared" si="37"/>
        <v>2018_089</v>
      </c>
      <c r="B109" s="327" t="s">
        <v>658</v>
      </c>
      <c r="C109" s="327" t="str">
        <f t="shared" si="38"/>
        <v>---_-</v>
      </c>
      <c r="D109" s="327" t="str">
        <f>IF($M109="-","-",VLOOKUP(C$2,Res_ini!$A$20:$AF198,HLOOKUP($F109,Res_ini!$H$29:$AF$30,2,FALSE())+7))</f>
        <v>-</v>
      </c>
      <c r="E109" s="327">
        <f t="shared" si="39"/>
        <v>23</v>
      </c>
      <c r="F109" s="327" t="str">
        <f t="shared" si="36"/>
        <v>Qanono</v>
      </c>
      <c r="G109" s="327" t="str">
        <f>IF($M109="-","-",VLOOKUP(F$2,Res_ini!$A$20:$AF198,HLOOKUP($F109,Res_ini!$H$29:$AF$30,2,FALSE())+7))</f>
        <v>-</v>
      </c>
      <c r="H109" s="338" t="str">
        <f>IF($M109="-","-",VLOOKUP(G$2,Res_ini!$A$20:$AF198,HLOOKUP($F109,Res_ini!$H$29:$AF$30,2,FALSE())+7))</f>
        <v>-</v>
      </c>
      <c r="I109" s="338" t="str">
        <f>IF($M109="-","-",VLOOKUP(H$2,Res_ini!$A$20:$AF198,HLOOKUP($F109,Res_ini!$H$29:$AF$30,2,FALSE())+7))</f>
        <v>-</v>
      </c>
      <c r="J109" s="327" t="str">
        <f>IF($M109="-","-",VLOOKUP(I$2,Res_ini!$A$20:$AF198,HLOOKUP($F109,Res_ini!$H$29:$AF$30,2,FALSE())+7))</f>
        <v>-</v>
      </c>
      <c r="K109" s="327" t="str">
        <f>IF($M109="-","-",VLOOKUP(J$2,Res_ini!$A$20:$AF198,HLOOKUP($F109,Res_ini!$H$29:$AF$30,2,FALSE())+7))</f>
        <v>-</v>
      </c>
      <c r="L109" s="327" t="str">
        <f>IF($M109="-","-",VLOOKUP(K$2,Res_ini!$A$20:$AF198,HLOOKUP($F109,Res_ini!$H$29:$AF$30,2,FALSE())+7))</f>
        <v>-</v>
      </c>
      <c r="M109" s="327" t="str">
        <f>IF(ISERROR(HLOOKUP($F109,Res_ini!$H$29:$AF$30,2,FALSE())),"-",VLOOKUP(L$2,Res_ini!$A$20:$AF198,HLOOKUP($F109,Res_ini!$H$29:$AF$30,2,FALSE())+7))</f>
        <v>-</v>
      </c>
      <c r="N109" s="327" t="str">
        <f>IF($M109="-","-",VLOOKUP(M$2,Res_ini!$A$20:$AF198,HLOOKUP($F109,Res_ini!$H$29:$AF$30,2,FALSE())+7))</f>
        <v>-</v>
      </c>
      <c r="O109" s="339" t="str">
        <f>IF($M109="-","-",VLOOKUP(N$2,Res_ini!$A$20:$AF198,HLOOKUP($F109,Res_ini!$H$29:$AF$30,2,FALSE())+7))</f>
        <v>-</v>
      </c>
      <c r="P109" s="325" t="str">
        <f>IF($M109="-","-",VLOOKUP(O$2,Res_ini!$A$20:$AF198,HLOOKUP($F109,Res_ini!$H$29:$AF$30,2,FALSE())+7))</f>
        <v>-</v>
      </c>
      <c r="Q109" s="325" t="str">
        <f>IF($M109="-","-",VLOOKUP(P$2,Res_ini!$A$20:$AF198,HLOOKUP($F109,Res_ini!$H$29:$AF$30,2,FALSE())+7))</f>
        <v>-</v>
      </c>
      <c r="R109" s="325" t="str">
        <f>IF($M109="-","-",VLOOKUP(Q$2,Res_ini!$A$20:$AF198,HLOOKUP($F109,Res_ini!$H$29:$AF$30,2,FALSE())+7))</f>
        <v>-</v>
      </c>
      <c r="S109" s="325" t="str">
        <f>IF($M109="-","-",VLOOKUP(R$2,Res_ini!$A$20:$AF198,HLOOKUP($F109,Res_ini!$H$29:$AF$30,2,FALSE())+7))</f>
        <v>-</v>
      </c>
      <c r="T109" s="325" t="str">
        <f>IF($M109="-","-",VLOOKUP(S$2,Res_ini!$A$20:$AF198,HLOOKUP($F109,Res_ini!$H$29:$AF$30,2,FALSE())+7))</f>
        <v>-</v>
      </c>
      <c r="U109" s="325" t="str">
        <f>IF($M109="-","-",VLOOKUP(T$2,Res_ini!$A$20:$AF198,HLOOKUP($F109,Res_ini!$H$29:$AF$30,2,FALSE())+7))</f>
        <v>-</v>
      </c>
      <c r="V109" s="325" t="str">
        <f>IF($M109="-","-",VLOOKUP(U$2,Res_ini!$A$20:$AF198,HLOOKUP($F109,Res_ini!$H$29:$AF$30,2,FALSE())+7))</f>
        <v>-</v>
      </c>
      <c r="W109" s="325" t="str">
        <f>IF($M109="-","-",VLOOKUP(V$2,Res_ini!$A$20:$AF198,HLOOKUP($F109,Res_ini!$H$29:$AF$30,2,FALSE())+7))</f>
        <v>-</v>
      </c>
      <c r="X109" s="325" t="str">
        <f>IF($M109="-","-",VLOOKUP(W$2,Res_ini!$A$20:$AF198,HLOOKUP($F109,Res_ini!$H$29:$AF$30,2,FALSE())+7))</f>
        <v>-</v>
      </c>
      <c r="Y109" s="325" t="str">
        <f>IF($M109="-","-",VLOOKUP(X$2,Res_ini!$A$20:$AF198,HLOOKUP($F109,Res_ini!$H$29:$AF$30,2,FALSE())+7))</f>
        <v>-</v>
      </c>
      <c r="Z109" s="325" t="str">
        <f>IF($M109="-","-",VLOOKUP(Y$2,Res_ini!$A$20:$AF198,HLOOKUP($F109,Res_ini!$H$29:$AF$30,2,FALSE())+7))</f>
        <v>-</v>
      </c>
      <c r="AA109" s="326" t="str">
        <f>IF($M109="-","-",VLOOKUP(Z$2,Res_ini!$A$20:$AF198,HLOOKUP($F109,Res_ini!$H$29:$AF$30,2,FALSE())+7))</f>
        <v>-</v>
      </c>
      <c r="AB109" s="327" t="str">
        <f>IF($M109="-","-",VLOOKUP(AA$2,Res_ini!$A$20:$AF198,HLOOKUP($F109,Res_ini!$H$29:$AF$30,2,FALSE())+7))</f>
        <v>-</v>
      </c>
      <c r="AC109" s="340"/>
      <c r="AD109" s="341"/>
      <c r="AE109" s="341"/>
      <c r="AF109" s="341"/>
      <c r="AG109" s="342"/>
      <c r="AH109" s="343" t="str">
        <f t="shared" si="40"/>
        <v>-</v>
      </c>
      <c r="AI109" s="344" t="str">
        <f t="shared" si="41"/>
        <v>-</v>
      </c>
      <c r="AJ109" s="345" t="str">
        <f t="shared" si="42"/>
        <v>-</v>
      </c>
      <c r="AK109" s="345" t="str">
        <f t="shared" si="43"/>
        <v>-</v>
      </c>
      <c r="AL109" s="345" t="str">
        <f t="shared" si="44"/>
        <v>-</v>
      </c>
      <c r="AM109" s="345" t="str">
        <f t="shared" si="45"/>
        <v>-</v>
      </c>
      <c r="AN109" s="345" t="str">
        <f t="shared" si="46"/>
        <v>-</v>
      </c>
      <c r="AO109" s="345" t="str">
        <f t="shared" si="47"/>
        <v>-</v>
      </c>
      <c r="AP109" s="345" t="str">
        <f t="shared" si="48"/>
        <v>-</v>
      </c>
      <c r="AQ109" s="345" t="str">
        <f t="shared" si="49"/>
        <v>-</v>
      </c>
      <c r="AR109" s="345" t="str">
        <f t="shared" si="50"/>
        <v>-</v>
      </c>
      <c r="AS109" s="345" t="str">
        <f t="shared" si="51"/>
        <v>-</v>
      </c>
      <c r="AT109" s="345" t="str">
        <f t="shared" si="52"/>
        <v>-</v>
      </c>
      <c r="AU109" s="345" t="str">
        <f t="shared" si="53"/>
        <v>-</v>
      </c>
      <c r="AV109" s="345" t="str">
        <f t="shared" si="54"/>
        <v>-</v>
      </c>
      <c r="AW109" s="346" t="str">
        <f t="shared" si="55"/>
        <v>-</v>
      </c>
      <c r="AX109" s="346" t="str">
        <f t="shared" si="56"/>
        <v>-</v>
      </c>
      <c r="AY109" s="346" t="str">
        <f t="shared" si="57"/>
        <v>-</v>
      </c>
      <c r="AZ109" s="346" t="str">
        <f t="shared" si="58"/>
        <v>-</v>
      </c>
      <c r="BA109" s="346" t="str">
        <f t="shared" si="59"/>
        <v>-</v>
      </c>
      <c r="BB109" s="345" t="str">
        <f t="shared" si="60"/>
        <v>-</v>
      </c>
      <c r="BC109" s="345" t="str">
        <f t="shared" si="61"/>
        <v>-</v>
      </c>
      <c r="BD109" s="346" t="str">
        <f t="shared" si="62"/>
        <v>-</v>
      </c>
      <c r="BE109" s="346" t="str">
        <f t="shared" si="63"/>
        <v>-</v>
      </c>
      <c r="BF109" s="346" t="str">
        <f t="shared" si="64"/>
        <v>-</v>
      </c>
      <c r="BG109" s="346" t="str">
        <f t="shared" si="65"/>
        <v>-</v>
      </c>
      <c r="BH109" s="345" t="str">
        <f t="shared" si="66"/>
        <v>-</v>
      </c>
      <c r="BI109" s="346" t="str">
        <f t="shared" si="67"/>
        <v>-</v>
      </c>
      <c r="BJ109" s="347" t="str">
        <f t="shared" si="68"/>
        <v>-</v>
      </c>
    </row>
    <row r="110" spans="1:62" ht="17" hidden="1" customHeight="1">
      <c r="A110" s="330" t="str">
        <f t="shared" si="37"/>
        <v>2018_090</v>
      </c>
      <c r="B110" s="330" t="s">
        <v>658</v>
      </c>
      <c r="C110" s="330" t="str">
        <f t="shared" si="38"/>
        <v>---_-</v>
      </c>
      <c r="D110" s="330" t="str">
        <f>IF($M110="-","-",VLOOKUP(C$3,Res_ini!$A$20:$AF199,HLOOKUP($F110,Res_ini!$H$29:$AF$30,2,FALSE())+7))</f>
        <v>-</v>
      </c>
      <c r="E110" s="330">
        <f t="shared" si="39"/>
        <v>23</v>
      </c>
      <c r="F110" s="330" t="str">
        <f t="shared" si="36"/>
        <v>Qanono</v>
      </c>
      <c r="G110" s="330" t="str">
        <f>IF($M110="-","-",VLOOKUP(F$3,Res_ini!$A$20:$AF199,HLOOKUP($F110,Res_ini!$H$29:$AF$30,2,FALSE())+7))</f>
        <v>-</v>
      </c>
      <c r="H110" s="348" t="str">
        <f>IF($M110="-","-",VLOOKUP(G$3,Res_ini!$A$20:$AF199,HLOOKUP($F110,Res_ini!$H$29:$AF$30,2,FALSE())+7))</f>
        <v>-</v>
      </c>
      <c r="I110" s="348" t="str">
        <f>IF($M110="-","-",VLOOKUP(H$3,Res_ini!$A$20:$AF199,HLOOKUP($F110,Res_ini!$H$29:$AF$30,2,FALSE())+7))</f>
        <v>-</v>
      </c>
      <c r="J110" s="330" t="str">
        <f>IF($M110="-","-",VLOOKUP(I$3,Res_ini!$A$20:$AF199,HLOOKUP($F110,Res_ini!$H$29:$AF$30,2,FALSE())+7))</f>
        <v>-</v>
      </c>
      <c r="K110" s="330" t="str">
        <f>IF($M110="-","-",VLOOKUP(J$3,Res_ini!$A$20:$AF199,HLOOKUP($F110,Res_ini!$H$29:$AF$30,2,FALSE())+7))</f>
        <v>-</v>
      </c>
      <c r="L110" s="330" t="str">
        <f>IF($M110="-","-",VLOOKUP(K$3,Res_ini!$A$20:$AF199,HLOOKUP($F110,Res_ini!$H$29:$AF$30,2,FALSE())+7))</f>
        <v>-</v>
      </c>
      <c r="M110" s="330" t="str">
        <f>IF(ISERROR(HLOOKUP($F110,Res_ini!$H$29:$AF$30,2,FALSE())),"-",VLOOKUP(L$3,Res_ini!$A$20:$AF199,HLOOKUP($F110,Res_ini!$H$29:$AF$30,2,FALSE())+7))</f>
        <v>-</v>
      </c>
      <c r="N110" s="330" t="str">
        <f>IF($M110="-","-",VLOOKUP(M$3,Res_ini!$A$20:$AF199,HLOOKUP($F110,Res_ini!$H$29:$AF$30,2,FALSE())+7))</f>
        <v>-</v>
      </c>
      <c r="O110" s="349" t="str">
        <f>IF($M110="-","-",VLOOKUP(N$3,Res_ini!$A$20:$AF199,HLOOKUP($F110,Res_ini!$H$29:$AF$30,2,FALSE())+7))</f>
        <v>-</v>
      </c>
      <c r="P110" s="328" t="str">
        <f>IF($M110="-","-",VLOOKUP(O$3,Res_ini!$A$20:$AF199,HLOOKUP($F110,Res_ini!$H$29:$AF$30,2,FALSE())+7))</f>
        <v>-</v>
      </c>
      <c r="Q110" s="328" t="str">
        <f>IF($M110="-","-",VLOOKUP(P$3,Res_ini!$A$20:$AF199,HLOOKUP($F110,Res_ini!$H$29:$AF$30,2,FALSE())+7))</f>
        <v>-</v>
      </c>
      <c r="R110" s="328" t="str">
        <f>IF($M110="-","-",VLOOKUP(Q$3,Res_ini!$A$20:$AF199,HLOOKUP($F110,Res_ini!$H$29:$AF$30,2,FALSE())+7))</f>
        <v>-</v>
      </c>
      <c r="S110" s="328" t="str">
        <f>IF($M110="-","-",VLOOKUP(R$3,Res_ini!$A$20:$AF199,HLOOKUP($F110,Res_ini!$H$29:$AF$30,2,FALSE())+7))</f>
        <v>-</v>
      </c>
      <c r="T110" s="328" t="str">
        <f>IF($M110="-","-",VLOOKUP(S$3,Res_ini!$A$20:$AF199,HLOOKUP($F110,Res_ini!$H$29:$AF$30,2,FALSE())+7))</f>
        <v>-</v>
      </c>
      <c r="U110" s="328" t="str">
        <f>IF($M110="-","-",VLOOKUP(T$3,Res_ini!$A$20:$AF199,HLOOKUP($F110,Res_ini!$H$29:$AF$30,2,FALSE())+7))</f>
        <v>-</v>
      </c>
      <c r="V110" s="328" t="str">
        <f>IF($M110="-","-",VLOOKUP(U$3,Res_ini!$A$20:$AF199,HLOOKUP($F110,Res_ini!$H$29:$AF$30,2,FALSE())+7))</f>
        <v>-</v>
      </c>
      <c r="W110" s="328" t="str">
        <f>IF($M110="-","-",VLOOKUP(V$3,Res_ini!$A$20:$AF199,HLOOKUP($F110,Res_ini!$H$29:$AF$30,2,FALSE())+7))</f>
        <v>-</v>
      </c>
      <c r="X110" s="328" t="str">
        <f>IF($M110="-","-",VLOOKUP(W$3,Res_ini!$A$20:$AF199,HLOOKUP($F110,Res_ini!$H$29:$AF$30,2,FALSE())+7))</f>
        <v>-</v>
      </c>
      <c r="Y110" s="328" t="str">
        <f>IF($M110="-","-",VLOOKUP(X$3,Res_ini!$A$20:$AF199,HLOOKUP($F110,Res_ini!$H$29:$AF$30,2,FALSE())+7))</f>
        <v>-</v>
      </c>
      <c r="Z110" s="328" t="str">
        <f>IF($M110="-","-",VLOOKUP(Y$3,Res_ini!$A$20:$AF199,HLOOKUP($F110,Res_ini!$H$29:$AF$30,2,FALSE())+7))</f>
        <v>-</v>
      </c>
      <c r="AA110" s="329" t="str">
        <f>IF($M110="-","-",VLOOKUP(Z$3,Res_ini!$A$20:$AF199,HLOOKUP($F110,Res_ini!$H$29:$AF$30,2,FALSE())+7))</f>
        <v>-</v>
      </c>
      <c r="AB110" s="330" t="str">
        <f>IF($M110="-","-",VLOOKUP(AA$3,Res_ini!$A$20:$AF199,HLOOKUP($F110,Res_ini!$H$29:$AF$30,2,FALSE())+7))</f>
        <v>-</v>
      </c>
      <c r="AC110" s="350"/>
      <c r="AD110" s="351"/>
      <c r="AE110" s="351"/>
      <c r="AF110" s="351"/>
      <c r="AG110" s="352"/>
      <c r="AH110" s="213" t="str">
        <f t="shared" si="40"/>
        <v>-</v>
      </c>
      <c r="AI110" s="353" t="str">
        <f t="shared" si="41"/>
        <v>-</v>
      </c>
      <c r="AJ110" s="354" t="str">
        <f t="shared" si="42"/>
        <v>-</v>
      </c>
      <c r="AK110" s="354" t="str">
        <f t="shared" si="43"/>
        <v>-</v>
      </c>
      <c r="AL110" s="354" t="str">
        <f t="shared" si="44"/>
        <v>-</v>
      </c>
      <c r="AM110" s="354" t="str">
        <f t="shared" si="45"/>
        <v>-</v>
      </c>
      <c r="AN110" s="354" t="str">
        <f t="shared" si="46"/>
        <v>-</v>
      </c>
      <c r="AO110" s="354" t="str">
        <f t="shared" si="47"/>
        <v>-</v>
      </c>
      <c r="AP110" s="354" t="str">
        <f t="shared" si="48"/>
        <v>-</v>
      </c>
      <c r="AQ110" s="354" t="str">
        <f t="shared" si="49"/>
        <v>-</v>
      </c>
      <c r="AR110" s="354" t="str">
        <f t="shared" si="50"/>
        <v>-</v>
      </c>
      <c r="AS110" s="354" t="str">
        <f t="shared" si="51"/>
        <v>-</v>
      </c>
      <c r="AT110" s="354" t="str">
        <f t="shared" si="52"/>
        <v>-</v>
      </c>
      <c r="AU110" s="354" t="str">
        <f t="shared" si="53"/>
        <v>-</v>
      </c>
      <c r="AV110" s="354" t="str">
        <f t="shared" si="54"/>
        <v>-</v>
      </c>
      <c r="AW110" s="355" t="str">
        <f t="shared" si="55"/>
        <v>-</v>
      </c>
      <c r="AX110" s="355" t="str">
        <f t="shared" si="56"/>
        <v>-</v>
      </c>
      <c r="AY110" s="355" t="str">
        <f t="shared" si="57"/>
        <v>-</v>
      </c>
      <c r="AZ110" s="355" t="str">
        <f t="shared" si="58"/>
        <v>-</v>
      </c>
      <c r="BA110" s="355" t="str">
        <f t="shared" si="59"/>
        <v>-</v>
      </c>
      <c r="BB110" s="354" t="str">
        <f t="shared" si="60"/>
        <v>-</v>
      </c>
      <c r="BC110" s="354" t="str">
        <f t="shared" si="61"/>
        <v>-</v>
      </c>
      <c r="BD110" s="355" t="str">
        <f t="shared" si="62"/>
        <v>-</v>
      </c>
      <c r="BE110" s="355" t="str">
        <f t="shared" si="63"/>
        <v>-</v>
      </c>
      <c r="BF110" s="355" t="str">
        <f t="shared" si="64"/>
        <v>-</v>
      </c>
      <c r="BG110" s="355" t="str">
        <f t="shared" si="65"/>
        <v>-</v>
      </c>
      <c r="BH110" s="354" t="str">
        <f t="shared" si="66"/>
        <v>-</v>
      </c>
      <c r="BI110" s="355" t="str">
        <f t="shared" si="67"/>
        <v>-</v>
      </c>
      <c r="BJ110" s="356" t="str">
        <f t="shared" si="68"/>
        <v>-</v>
      </c>
    </row>
    <row r="111" spans="1:62" ht="17" hidden="1" customHeight="1">
      <c r="A111" s="330" t="str">
        <f t="shared" si="37"/>
        <v>2018_091</v>
      </c>
      <c r="B111" s="330" t="s">
        <v>658</v>
      </c>
      <c r="C111" s="330" t="str">
        <f t="shared" si="38"/>
        <v>---_-</v>
      </c>
      <c r="D111" s="330" t="str">
        <f>IF($M111="-","-",VLOOKUP(C$4,Res_ini!$A$20:$AF200,HLOOKUP($F111,Res_ini!$H$29:$AF$30,2,FALSE())+7))</f>
        <v>-</v>
      </c>
      <c r="E111" s="330">
        <f t="shared" si="39"/>
        <v>23</v>
      </c>
      <c r="F111" s="330" t="str">
        <f t="shared" si="36"/>
        <v>Qanono</v>
      </c>
      <c r="G111" s="330" t="str">
        <f>IF($M111="-","-",VLOOKUP(F$4,Res_ini!$A$20:$AF200,HLOOKUP($F111,Res_ini!$H$29:$AF$30,2,FALSE())+7))</f>
        <v>-</v>
      </c>
      <c r="H111" s="348" t="str">
        <f>IF($M111="-","-",VLOOKUP(G$4,Res_ini!$A$20:$AF200,HLOOKUP($F111,Res_ini!$H$29:$AF$30,2,FALSE())+7))</f>
        <v>-</v>
      </c>
      <c r="I111" s="348" t="str">
        <f>IF($M111="-","-",VLOOKUP(H$4,Res_ini!$A$20:$AF200,HLOOKUP($F111,Res_ini!$H$29:$AF$30,2,FALSE())+7))</f>
        <v>-</v>
      </c>
      <c r="J111" s="330" t="str">
        <f>IF($M111="-","-",VLOOKUP(I$4,Res_ini!$A$20:$AF200,HLOOKUP($F111,Res_ini!$H$29:$AF$30,2,FALSE())+7))</f>
        <v>-</v>
      </c>
      <c r="K111" s="330" t="str">
        <f>IF($M111="-","-",VLOOKUP(J$4,Res_ini!$A$20:$AF200,HLOOKUP($F111,Res_ini!$H$29:$AF$30,2,FALSE())+7))</f>
        <v>-</v>
      </c>
      <c r="L111" s="330" t="str">
        <f>IF($M111="-","-",VLOOKUP(K$4,Res_ini!$A$20:$AF200,HLOOKUP($F111,Res_ini!$H$29:$AF$30,2,FALSE())+7))</f>
        <v>-</v>
      </c>
      <c r="M111" s="330" t="str">
        <f>IF(ISERROR(HLOOKUP($F111,Res_ini!$H$29:$AF$30,2,FALSE())),"-",VLOOKUP(L$4,Res_ini!$A$20:$AF200,HLOOKUP($F111,Res_ini!$H$29:$AF$30,2,FALSE())+7))</f>
        <v>-</v>
      </c>
      <c r="N111" s="330" t="str">
        <f>IF($M111="-","-",VLOOKUP(M$4,Res_ini!$A$20:$AF200,HLOOKUP($F111,Res_ini!$H$29:$AF$30,2,FALSE())+7))</f>
        <v>-</v>
      </c>
      <c r="O111" s="349" t="str">
        <f>IF($M111="-","-",VLOOKUP(N$4,Res_ini!$A$20:$AF200,HLOOKUP($F111,Res_ini!$H$29:$AF$30,2,FALSE())+7))</f>
        <v>-</v>
      </c>
      <c r="P111" s="328" t="str">
        <f>IF($M111="-","-",VLOOKUP(O$4,Res_ini!$A$20:$AF200,HLOOKUP($F111,Res_ini!$H$29:$AF$30,2,FALSE())+7))</f>
        <v>-</v>
      </c>
      <c r="Q111" s="328" t="str">
        <f>IF($M111="-","-",VLOOKUP(P$4,Res_ini!$A$20:$AF200,HLOOKUP($F111,Res_ini!$H$29:$AF$30,2,FALSE())+7))</f>
        <v>-</v>
      </c>
      <c r="R111" s="328" t="str">
        <f>IF($M111="-","-",VLOOKUP(Q$4,Res_ini!$A$20:$AF200,HLOOKUP($F111,Res_ini!$H$29:$AF$30,2,FALSE())+7))</f>
        <v>-</v>
      </c>
      <c r="S111" s="328" t="str">
        <f>IF($M111="-","-",VLOOKUP(R$4,Res_ini!$A$20:$AF200,HLOOKUP($F111,Res_ini!$H$29:$AF$30,2,FALSE())+7))</f>
        <v>-</v>
      </c>
      <c r="T111" s="328" t="str">
        <f>IF($M111="-","-",VLOOKUP(S$4,Res_ini!$A$20:$AF200,HLOOKUP($F111,Res_ini!$H$29:$AF$30,2,FALSE())+7))</f>
        <v>-</v>
      </c>
      <c r="U111" s="328" t="str">
        <f>IF($M111="-","-",VLOOKUP(T$4,Res_ini!$A$20:$AF200,HLOOKUP($F111,Res_ini!$H$29:$AF$30,2,FALSE())+7))</f>
        <v>-</v>
      </c>
      <c r="V111" s="328" t="str">
        <f>IF($M111="-","-",VLOOKUP(U$4,Res_ini!$A$20:$AF200,HLOOKUP($F111,Res_ini!$H$29:$AF$30,2,FALSE())+7))</f>
        <v>-</v>
      </c>
      <c r="W111" s="328" t="str">
        <f>IF($M111="-","-",VLOOKUP(V$4,Res_ini!$A$20:$AF200,HLOOKUP($F111,Res_ini!$H$29:$AF$30,2,FALSE())+7))</f>
        <v>-</v>
      </c>
      <c r="X111" s="328" t="str">
        <f>IF($M111="-","-",VLOOKUP(W$4,Res_ini!$A$20:$AF200,HLOOKUP($F111,Res_ini!$H$29:$AF$30,2,FALSE())+7))</f>
        <v>-</v>
      </c>
      <c r="Y111" s="328" t="str">
        <f>IF($M111="-","-",VLOOKUP(X$4,Res_ini!$A$20:$AF200,HLOOKUP($F111,Res_ini!$H$29:$AF$30,2,FALSE())+7))</f>
        <v>-</v>
      </c>
      <c r="Z111" s="328" t="str">
        <f>IF($M111="-","-",VLOOKUP(Y$4,Res_ini!$A$20:$AF200,HLOOKUP($F111,Res_ini!$H$29:$AF$30,2,FALSE())+7))</f>
        <v>-</v>
      </c>
      <c r="AA111" s="329" t="str">
        <f>IF($M111="-","-",VLOOKUP(Z$4,Res_ini!$A$20:$AF200,HLOOKUP($F111,Res_ini!$H$29:$AF$30,2,FALSE())+7))</f>
        <v>-</v>
      </c>
      <c r="AB111" s="330" t="str">
        <f>IF($M111="-","-",VLOOKUP(AA$4,Res_ini!$A$20:$AF200,HLOOKUP($F111,Res_ini!$H$29:$AF$30,2,FALSE())+7))</f>
        <v>-</v>
      </c>
      <c r="AC111" s="350"/>
      <c r="AD111" s="351"/>
      <c r="AE111" s="351"/>
      <c r="AF111" s="351"/>
      <c r="AG111" s="352"/>
      <c r="AH111" s="213" t="str">
        <f t="shared" si="40"/>
        <v>-</v>
      </c>
      <c r="AI111" s="353" t="str">
        <f t="shared" si="41"/>
        <v>-</v>
      </c>
      <c r="AJ111" s="354" t="str">
        <f t="shared" si="42"/>
        <v>-</v>
      </c>
      <c r="AK111" s="354" t="str">
        <f t="shared" si="43"/>
        <v>-</v>
      </c>
      <c r="AL111" s="354" t="str">
        <f t="shared" si="44"/>
        <v>-</v>
      </c>
      <c r="AM111" s="354" t="str">
        <f t="shared" si="45"/>
        <v>-</v>
      </c>
      <c r="AN111" s="354" t="str">
        <f t="shared" si="46"/>
        <v>-</v>
      </c>
      <c r="AO111" s="354" t="str">
        <f t="shared" si="47"/>
        <v>-</v>
      </c>
      <c r="AP111" s="354" t="str">
        <f t="shared" si="48"/>
        <v>-</v>
      </c>
      <c r="AQ111" s="354" t="str">
        <f t="shared" si="49"/>
        <v>-</v>
      </c>
      <c r="AR111" s="354" t="str">
        <f t="shared" si="50"/>
        <v>-</v>
      </c>
      <c r="AS111" s="354" t="str">
        <f t="shared" si="51"/>
        <v>-</v>
      </c>
      <c r="AT111" s="354" t="str">
        <f t="shared" si="52"/>
        <v>-</v>
      </c>
      <c r="AU111" s="354" t="str">
        <f t="shared" si="53"/>
        <v>-</v>
      </c>
      <c r="AV111" s="354" t="str">
        <f t="shared" si="54"/>
        <v>-</v>
      </c>
      <c r="AW111" s="355" t="str">
        <f t="shared" si="55"/>
        <v>-</v>
      </c>
      <c r="AX111" s="355" t="str">
        <f t="shared" si="56"/>
        <v>-</v>
      </c>
      <c r="AY111" s="355" t="str">
        <f t="shared" si="57"/>
        <v>-</v>
      </c>
      <c r="AZ111" s="355" t="str">
        <f t="shared" si="58"/>
        <v>-</v>
      </c>
      <c r="BA111" s="355" t="str">
        <f t="shared" si="59"/>
        <v>-</v>
      </c>
      <c r="BB111" s="354" t="str">
        <f t="shared" si="60"/>
        <v>-</v>
      </c>
      <c r="BC111" s="354" t="str">
        <f t="shared" si="61"/>
        <v>-</v>
      </c>
      <c r="BD111" s="355" t="str">
        <f t="shared" si="62"/>
        <v>-</v>
      </c>
      <c r="BE111" s="355" t="str">
        <f t="shared" si="63"/>
        <v>-</v>
      </c>
      <c r="BF111" s="355" t="str">
        <f t="shared" si="64"/>
        <v>-</v>
      </c>
      <c r="BG111" s="355" t="str">
        <f t="shared" si="65"/>
        <v>-</v>
      </c>
      <c r="BH111" s="354" t="str">
        <f t="shared" si="66"/>
        <v>-</v>
      </c>
      <c r="BI111" s="355" t="str">
        <f t="shared" si="67"/>
        <v>-</v>
      </c>
      <c r="BJ111" s="356" t="str">
        <f t="shared" si="68"/>
        <v>-</v>
      </c>
    </row>
    <row r="112" spans="1:62" ht="17" hidden="1" customHeight="1">
      <c r="A112" s="333" t="str">
        <f t="shared" si="37"/>
        <v>2018_092</v>
      </c>
      <c r="B112" s="333" t="s">
        <v>658</v>
      </c>
      <c r="C112" s="333" t="str">
        <f t="shared" si="38"/>
        <v>---_-</v>
      </c>
      <c r="D112" s="333" t="str">
        <f>IF($M112="-","-",VLOOKUP(C$5,Res_ini!$A$20:$AF201,HLOOKUP($F112,Res_ini!$H$29:$AF$30,2,FALSE())+7))</f>
        <v>-</v>
      </c>
      <c r="E112" s="333">
        <f t="shared" si="39"/>
        <v>23</v>
      </c>
      <c r="F112" s="333" t="str">
        <f t="shared" si="36"/>
        <v>Qanono</v>
      </c>
      <c r="G112" s="333" t="str">
        <f>IF($M112="-","-",VLOOKUP(F$5,Res_ini!$A$20:$AF201,HLOOKUP($F112,Res_ini!$H$29:$AF$30,2,FALSE())+7))</f>
        <v>-</v>
      </c>
      <c r="H112" s="357" t="str">
        <f>IF($M112="-","-",VLOOKUP(G$5,Res_ini!$A$20:$AF201,HLOOKUP($F112,Res_ini!$H$29:$AF$30,2,FALSE())+7))</f>
        <v>-</v>
      </c>
      <c r="I112" s="357" t="str">
        <f>IF($M112="-","-",VLOOKUP(H$5,Res_ini!$A$20:$AF201,HLOOKUP($F112,Res_ini!$H$29:$AF$30,2,FALSE())+7))</f>
        <v>-</v>
      </c>
      <c r="J112" s="333" t="str">
        <f>IF($M112="-","-",VLOOKUP(I$5,Res_ini!$A$20:$AF201,HLOOKUP($F112,Res_ini!$H$29:$AF$30,2,FALSE())+7))</f>
        <v>-</v>
      </c>
      <c r="K112" s="333" t="str">
        <f>IF($M112="-","-",VLOOKUP(J$5,Res_ini!$A$20:$AF201,HLOOKUP($F112,Res_ini!$H$29:$AF$30,2,FALSE())+7))</f>
        <v>-</v>
      </c>
      <c r="L112" s="333" t="str">
        <f>IF($M112="-","-",VLOOKUP(K$5,Res_ini!$A$20:$AF201,HLOOKUP($F112,Res_ini!$H$29:$AF$30,2,FALSE())+7))</f>
        <v>-</v>
      </c>
      <c r="M112" s="333" t="str">
        <f>IF(ISERROR(HLOOKUP($F112,Res_ini!$H$29:$AF$30,2,FALSE())),"-",VLOOKUP(L$5,Res_ini!$A$20:$AF201,HLOOKUP($F112,Res_ini!$H$29:$AF$30,2,FALSE())+7))</f>
        <v>-</v>
      </c>
      <c r="N112" s="333" t="str">
        <f>IF($M112="-","-",VLOOKUP(M$5,Res_ini!$A$20:$AF201,HLOOKUP($F112,Res_ini!$H$29:$AF$30,2,FALSE())+7))</f>
        <v>-</v>
      </c>
      <c r="O112" s="358" t="str">
        <f>IF($M112="-","-",VLOOKUP(N$5,Res_ini!$A$20:$AF201,HLOOKUP($F112,Res_ini!$H$29:$AF$30,2,FALSE())+7))</f>
        <v>-</v>
      </c>
      <c r="P112" s="331" t="str">
        <f>IF($M112="-","-",VLOOKUP(O$5,Res_ini!$A$20:$AF201,HLOOKUP($F112,Res_ini!$H$29:$AF$30,2,FALSE())+7))</f>
        <v>-</v>
      </c>
      <c r="Q112" s="331" t="str">
        <f>IF($M112="-","-",VLOOKUP(P$5,Res_ini!$A$20:$AF201,HLOOKUP($F112,Res_ini!$H$29:$AF$30,2,FALSE())+7))</f>
        <v>-</v>
      </c>
      <c r="R112" s="331" t="str">
        <f>IF($M112="-","-",VLOOKUP(Q$5,Res_ini!$A$20:$AF201,HLOOKUP($F112,Res_ini!$H$29:$AF$30,2,FALSE())+7))</f>
        <v>-</v>
      </c>
      <c r="S112" s="331" t="str">
        <f>IF($M112="-","-",VLOOKUP(R$5,Res_ini!$A$20:$AF201,HLOOKUP($F112,Res_ini!$H$29:$AF$30,2,FALSE())+7))</f>
        <v>-</v>
      </c>
      <c r="T112" s="331" t="str">
        <f>IF($M112="-","-",VLOOKUP(S$5,Res_ini!$A$20:$AF201,HLOOKUP($F112,Res_ini!$H$29:$AF$30,2,FALSE())+7))</f>
        <v>-</v>
      </c>
      <c r="U112" s="331" t="str">
        <f>IF($M112="-","-",VLOOKUP(T$5,Res_ini!$A$20:$AF201,HLOOKUP($F112,Res_ini!$H$29:$AF$30,2,FALSE())+7))</f>
        <v>-</v>
      </c>
      <c r="V112" s="331" t="str">
        <f>IF($M112="-","-",VLOOKUP(U$5,Res_ini!$A$20:$AF201,HLOOKUP($F112,Res_ini!$H$29:$AF$30,2,FALSE())+7))</f>
        <v>-</v>
      </c>
      <c r="W112" s="331" t="str">
        <f>IF($M112="-","-",VLOOKUP(V$5,Res_ini!$A$20:$AF201,HLOOKUP($F112,Res_ini!$H$29:$AF$30,2,FALSE())+7))</f>
        <v>-</v>
      </c>
      <c r="X112" s="331" t="str">
        <f>IF($M112="-","-",VLOOKUP(W$5,Res_ini!$A$20:$AF201,HLOOKUP($F112,Res_ini!$H$29:$AF$30,2,FALSE())+7))</f>
        <v>-</v>
      </c>
      <c r="Y112" s="331" t="str">
        <f>IF($M112="-","-",VLOOKUP(X$5,Res_ini!$A$20:$AF201,HLOOKUP($F112,Res_ini!$H$29:$AF$30,2,FALSE())+7))</f>
        <v>-</v>
      </c>
      <c r="Z112" s="331" t="str">
        <f>IF($M112="-","-",VLOOKUP(Y$5,Res_ini!$A$20:$AF201,HLOOKUP($F112,Res_ini!$H$29:$AF$30,2,FALSE())+7))</f>
        <v>-</v>
      </c>
      <c r="AA112" s="332" t="str">
        <f>IF($M112="-","-",VLOOKUP(Z$5,Res_ini!$A$20:$AF201,HLOOKUP($F112,Res_ini!$H$29:$AF$30,2,FALSE())+7))</f>
        <v>-</v>
      </c>
      <c r="AB112" s="333" t="str">
        <f>IF($M112="-","-",VLOOKUP(AA$5,Res_ini!$A$20:$AF201,HLOOKUP($F112,Res_ini!$H$29:$AF$30,2,FALSE())+7))</f>
        <v>-</v>
      </c>
      <c r="AC112" s="359"/>
      <c r="AD112" s="360"/>
      <c r="AE112" s="360"/>
      <c r="AF112" s="360"/>
      <c r="AG112" s="361"/>
      <c r="AH112" s="362" t="str">
        <f t="shared" si="40"/>
        <v>-</v>
      </c>
      <c r="AI112" s="363" t="str">
        <f t="shared" si="41"/>
        <v>-</v>
      </c>
      <c r="AJ112" s="364" t="str">
        <f t="shared" si="42"/>
        <v>-</v>
      </c>
      <c r="AK112" s="364" t="str">
        <f t="shared" si="43"/>
        <v>-</v>
      </c>
      <c r="AL112" s="364" t="str">
        <f t="shared" si="44"/>
        <v>-</v>
      </c>
      <c r="AM112" s="364" t="str">
        <f t="shared" si="45"/>
        <v>-</v>
      </c>
      <c r="AN112" s="364" t="str">
        <f t="shared" si="46"/>
        <v>-</v>
      </c>
      <c r="AO112" s="364" t="str">
        <f t="shared" si="47"/>
        <v>-</v>
      </c>
      <c r="AP112" s="364" t="str">
        <f t="shared" si="48"/>
        <v>-</v>
      </c>
      <c r="AQ112" s="364" t="str">
        <f t="shared" si="49"/>
        <v>-</v>
      </c>
      <c r="AR112" s="364" t="str">
        <f t="shared" si="50"/>
        <v>-</v>
      </c>
      <c r="AS112" s="364" t="str">
        <f t="shared" si="51"/>
        <v>-</v>
      </c>
      <c r="AT112" s="364" t="str">
        <f t="shared" si="52"/>
        <v>-</v>
      </c>
      <c r="AU112" s="364" t="str">
        <f t="shared" si="53"/>
        <v>-</v>
      </c>
      <c r="AV112" s="364" t="str">
        <f t="shared" si="54"/>
        <v>-</v>
      </c>
      <c r="AW112" s="365" t="str">
        <f t="shared" si="55"/>
        <v>-</v>
      </c>
      <c r="AX112" s="365" t="str">
        <f t="shared" si="56"/>
        <v>-</v>
      </c>
      <c r="AY112" s="365" t="str">
        <f t="shared" si="57"/>
        <v>-</v>
      </c>
      <c r="AZ112" s="365" t="str">
        <f t="shared" si="58"/>
        <v>-</v>
      </c>
      <c r="BA112" s="365" t="str">
        <f t="shared" si="59"/>
        <v>-</v>
      </c>
      <c r="BB112" s="364" t="str">
        <f t="shared" si="60"/>
        <v>-</v>
      </c>
      <c r="BC112" s="364" t="str">
        <f t="shared" si="61"/>
        <v>-</v>
      </c>
      <c r="BD112" s="365" t="str">
        <f t="shared" si="62"/>
        <v>-</v>
      </c>
      <c r="BE112" s="365" t="str">
        <f t="shared" si="63"/>
        <v>-</v>
      </c>
      <c r="BF112" s="365" t="str">
        <f t="shared" si="64"/>
        <v>-</v>
      </c>
      <c r="BG112" s="365" t="str">
        <f t="shared" si="65"/>
        <v>-</v>
      </c>
      <c r="BH112" s="364" t="str">
        <f t="shared" si="66"/>
        <v>-</v>
      </c>
      <c r="BI112" s="365" t="str">
        <f t="shared" si="67"/>
        <v>-</v>
      </c>
      <c r="BJ112" s="366" t="str">
        <f t="shared" si="68"/>
        <v>-</v>
      </c>
    </row>
    <row r="113" spans="1:67" ht="16" hidden="1" customHeight="1">
      <c r="A113" s="327" t="str">
        <f t="shared" si="37"/>
        <v>2018_093</v>
      </c>
      <c r="B113" s="327" t="s">
        <v>658</v>
      </c>
      <c r="C113" s="327" t="str">
        <f t="shared" si="38"/>
        <v>---_-</v>
      </c>
      <c r="D113" s="327" t="str">
        <f>IF($M113="-","-",VLOOKUP(C$2,Res_ini!$A$20:$AF202,HLOOKUP($F113,Res_ini!$H$29:$AF$30,2,FALSE())+7))</f>
        <v>-</v>
      </c>
      <c r="E113" s="327">
        <f t="shared" si="39"/>
        <v>24</v>
      </c>
      <c r="F113" s="327" t="str">
        <f t="shared" si="36"/>
        <v>Hnasse</v>
      </c>
      <c r="G113" s="327" t="str">
        <f>IF($M113="-","-",VLOOKUP(F$2,Res_ini!$A$20:$AF202,HLOOKUP($F113,Res_ini!$H$29:$AF$30,2,FALSE())+7))</f>
        <v>-</v>
      </c>
      <c r="H113" s="338" t="str">
        <f>IF($M113="-","-",VLOOKUP(G$2,Res_ini!$A$20:$AF202,HLOOKUP($F113,Res_ini!$H$29:$AF$30,2,FALSE())+7))</f>
        <v>-</v>
      </c>
      <c r="I113" s="338" t="str">
        <f>IF($M113="-","-",VLOOKUP(H$2,Res_ini!$A$20:$AF202,HLOOKUP($F113,Res_ini!$H$29:$AF$30,2,FALSE())+7))</f>
        <v>-</v>
      </c>
      <c r="J113" s="327" t="str">
        <f>IF($M113="-","-",VLOOKUP(I$2,Res_ini!$A$20:$AF202,HLOOKUP($F113,Res_ini!$H$29:$AF$30,2,FALSE())+7))</f>
        <v>-</v>
      </c>
      <c r="K113" s="327" t="str">
        <f>IF($M113="-","-",VLOOKUP(J$2,Res_ini!$A$20:$AF202,HLOOKUP($F113,Res_ini!$H$29:$AF$30,2,FALSE())+7))</f>
        <v>-</v>
      </c>
      <c r="L113" s="327" t="str">
        <f>IF($M113="-","-",VLOOKUP(K$2,Res_ini!$A$20:$AF202,HLOOKUP($F113,Res_ini!$H$29:$AF$30,2,FALSE())+7))</f>
        <v>-</v>
      </c>
      <c r="M113" s="327" t="str">
        <f>IF(ISERROR(HLOOKUP($F113,Res_ini!$H$29:$AF$30,2,FALSE())),"-",VLOOKUP(L$2,Res_ini!$A$20:$AF202,HLOOKUP($F113,Res_ini!$H$29:$AF$30,2,FALSE())+7))</f>
        <v>-</v>
      </c>
      <c r="N113" s="327" t="str">
        <f>IF($M113="-","-",VLOOKUP(M$2,Res_ini!$A$20:$AF202,HLOOKUP($F113,Res_ini!$H$29:$AF$30,2,FALSE())+7))</f>
        <v>-</v>
      </c>
      <c r="O113" s="339" t="str">
        <f>IF($M113="-","-",VLOOKUP(N$2,Res_ini!$A$20:$AF202,HLOOKUP($F113,Res_ini!$H$29:$AF$30,2,FALSE())+7))</f>
        <v>-</v>
      </c>
      <c r="P113" s="325" t="str">
        <f>IF($M113="-","-",VLOOKUP(O$2,Res_ini!$A$20:$AF202,HLOOKUP($F113,Res_ini!$H$29:$AF$30,2,FALSE())+7))</f>
        <v>-</v>
      </c>
      <c r="Q113" s="325" t="str">
        <f>IF($M113="-","-",VLOOKUP(P$2,Res_ini!$A$20:$AF202,HLOOKUP($F113,Res_ini!$H$29:$AF$30,2,FALSE())+7))</f>
        <v>-</v>
      </c>
      <c r="R113" s="325" t="str">
        <f>IF($M113="-","-",VLOOKUP(Q$2,Res_ini!$A$20:$AF202,HLOOKUP($F113,Res_ini!$H$29:$AF$30,2,FALSE())+7))</f>
        <v>-</v>
      </c>
      <c r="S113" s="325" t="str">
        <f>IF($M113="-","-",VLOOKUP(R$2,Res_ini!$A$20:$AF202,HLOOKUP($F113,Res_ini!$H$29:$AF$30,2,FALSE())+7))</f>
        <v>-</v>
      </c>
      <c r="T113" s="325" t="str">
        <f>IF($M113="-","-",VLOOKUP(S$2,Res_ini!$A$20:$AF202,HLOOKUP($F113,Res_ini!$H$29:$AF$30,2,FALSE())+7))</f>
        <v>-</v>
      </c>
      <c r="U113" s="325" t="str">
        <f>IF($M113="-","-",VLOOKUP(T$2,Res_ini!$A$20:$AF202,HLOOKUP($F113,Res_ini!$H$29:$AF$30,2,FALSE())+7))</f>
        <v>-</v>
      </c>
      <c r="V113" s="325" t="str">
        <f>IF($M113="-","-",VLOOKUP(U$2,Res_ini!$A$20:$AF202,HLOOKUP($F113,Res_ini!$H$29:$AF$30,2,FALSE())+7))</f>
        <v>-</v>
      </c>
      <c r="W113" s="325" t="str">
        <f>IF($M113="-","-",VLOOKUP(V$2,Res_ini!$A$20:$AF202,HLOOKUP($F113,Res_ini!$H$29:$AF$30,2,FALSE())+7))</f>
        <v>-</v>
      </c>
      <c r="X113" s="325" t="str">
        <f>IF($M113="-","-",VLOOKUP(W$2,Res_ini!$A$20:$AF202,HLOOKUP($F113,Res_ini!$H$29:$AF$30,2,FALSE())+7))</f>
        <v>-</v>
      </c>
      <c r="Y113" s="325" t="str">
        <f>IF($M113="-","-",VLOOKUP(X$2,Res_ini!$A$20:$AF202,HLOOKUP($F113,Res_ini!$H$29:$AF$30,2,FALSE())+7))</f>
        <v>-</v>
      </c>
      <c r="Z113" s="325" t="str">
        <f>IF($M113="-","-",VLOOKUP(Y$2,Res_ini!$A$20:$AF202,HLOOKUP($F113,Res_ini!$H$29:$AF$30,2,FALSE())+7))</f>
        <v>-</v>
      </c>
      <c r="AA113" s="326" t="str">
        <f>IF($M113="-","-",VLOOKUP(Z$2,Res_ini!$A$20:$AF202,HLOOKUP($F113,Res_ini!$H$29:$AF$30,2,FALSE())+7))</f>
        <v>-</v>
      </c>
      <c r="AB113" s="327" t="str">
        <f>IF($M113="-","-",VLOOKUP(AA$2,Res_ini!$A$20:$AF202,HLOOKUP($F113,Res_ini!$H$29:$AF$30,2,FALSE())+7))</f>
        <v>-</v>
      </c>
      <c r="AC113" s="340"/>
      <c r="AD113" s="341"/>
      <c r="AE113" s="341"/>
      <c r="AF113" s="341"/>
      <c r="AG113" s="342"/>
      <c r="AH113" s="343" t="str">
        <f t="shared" si="40"/>
        <v>-</v>
      </c>
      <c r="AI113" s="344" t="str">
        <f t="shared" si="41"/>
        <v>-</v>
      </c>
      <c r="AJ113" s="345" t="str">
        <f t="shared" si="42"/>
        <v>-</v>
      </c>
      <c r="AK113" s="345" t="str">
        <f t="shared" si="43"/>
        <v>-</v>
      </c>
      <c r="AL113" s="345" t="str">
        <f t="shared" si="44"/>
        <v>-</v>
      </c>
      <c r="AM113" s="345" t="str">
        <f t="shared" si="45"/>
        <v>-</v>
      </c>
      <c r="AN113" s="345" t="str">
        <f t="shared" si="46"/>
        <v>-</v>
      </c>
      <c r="AO113" s="345" t="str">
        <f t="shared" si="47"/>
        <v>-</v>
      </c>
      <c r="AP113" s="345" t="str">
        <f t="shared" si="48"/>
        <v>-</v>
      </c>
      <c r="AQ113" s="345" t="str">
        <f t="shared" si="49"/>
        <v>-</v>
      </c>
      <c r="AR113" s="345" t="str">
        <f t="shared" si="50"/>
        <v>-</v>
      </c>
      <c r="AS113" s="345" t="str">
        <f t="shared" si="51"/>
        <v>-</v>
      </c>
      <c r="AT113" s="345" t="str">
        <f t="shared" si="52"/>
        <v>-</v>
      </c>
      <c r="AU113" s="345" t="str">
        <f t="shared" si="53"/>
        <v>-</v>
      </c>
      <c r="AV113" s="345" t="str">
        <f t="shared" si="54"/>
        <v>-</v>
      </c>
      <c r="AW113" s="346" t="str">
        <f t="shared" si="55"/>
        <v>-</v>
      </c>
      <c r="AX113" s="346" t="str">
        <f t="shared" si="56"/>
        <v>-</v>
      </c>
      <c r="AY113" s="346" t="str">
        <f t="shared" si="57"/>
        <v>-</v>
      </c>
      <c r="AZ113" s="346" t="str">
        <f t="shared" si="58"/>
        <v>-</v>
      </c>
      <c r="BA113" s="346" t="str">
        <f t="shared" si="59"/>
        <v>-</v>
      </c>
      <c r="BB113" s="345" t="str">
        <f t="shared" si="60"/>
        <v>-</v>
      </c>
      <c r="BC113" s="345" t="str">
        <f t="shared" si="61"/>
        <v>-</v>
      </c>
      <c r="BD113" s="346" t="str">
        <f t="shared" si="62"/>
        <v>-</v>
      </c>
      <c r="BE113" s="346" t="str">
        <f t="shared" si="63"/>
        <v>-</v>
      </c>
      <c r="BF113" s="346" t="str">
        <f t="shared" si="64"/>
        <v>-</v>
      </c>
      <c r="BG113" s="346" t="str">
        <f t="shared" si="65"/>
        <v>-</v>
      </c>
      <c r="BH113" s="345" t="str">
        <f t="shared" si="66"/>
        <v>-</v>
      </c>
      <c r="BI113" s="346" t="str">
        <f t="shared" si="67"/>
        <v>-</v>
      </c>
      <c r="BJ113" s="347" t="str">
        <f t="shared" si="68"/>
        <v>-</v>
      </c>
    </row>
    <row r="114" spans="1:67" ht="17" hidden="1" customHeight="1">
      <c r="A114" s="330" t="str">
        <f t="shared" si="37"/>
        <v>2018_094</v>
      </c>
      <c r="B114" s="330" t="s">
        <v>658</v>
      </c>
      <c r="C114" s="330" t="str">
        <f t="shared" si="38"/>
        <v>---_-</v>
      </c>
      <c r="D114" s="330" t="str">
        <f>IF($M114="-","-",VLOOKUP(C$3,Res_ini!$A$20:$AF203,HLOOKUP($F114,Res_ini!$H$29:$AF$30,2,FALSE())+7))</f>
        <v>-</v>
      </c>
      <c r="E114" s="330">
        <f t="shared" si="39"/>
        <v>24</v>
      </c>
      <c r="F114" s="330" t="str">
        <f t="shared" si="36"/>
        <v>Hnasse</v>
      </c>
      <c r="G114" s="330" t="str">
        <f>IF($M114="-","-",VLOOKUP(F$3,Res_ini!$A$20:$AF203,HLOOKUP($F114,Res_ini!$H$29:$AF$30,2,FALSE())+7))</f>
        <v>-</v>
      </c>
      <c r="H114" s="348" t="str">
        <f>IF($M114="-","-",VLOOKUP(G$3,Res_ini!$A$20:$AF203,HLOOKUP($F114,Res_ini!$H$29:$AF$30,2,FALSE())+7))</f>
        <v>-</v>
      </c>
      <c r="I114" s="348" t="str">
        <f>IF($M114="-","-",VLOOKUP(H$3,Res_ini!$A$20:$AF203,HLOOKUP($F114,Res_ini!$H$29:$AF$30,2,FALSE())+7))</f>
        <v>-</v>
      </c>
      <c r="J114" s="330" t="str">
        <f>IF($M114="-","-",VLOOKUP(I$3,Res_ini!$A$20:$AF203,HLOOKUP($F114,Res_ini!$H$29:$AF$30,2,FALSE())+7))</f>
        <v>-</v>
      </c>
      <c r="K114" s="330" t="str">
        <f>IF($M114="-","-",VLOOKUP(J$3,Res_ini!$A$20:$AF203,HLOOKUP($F114,Res_ini!$H$29:$AF$30,2,FALSE())+7))</f>
        <v>-</v>
      </c>
      <c r="L114" s="330" t="str">
        <f>IF($M114="-","-",VLOOKUP(K$3,Res_ini!$A$20:$AF203,HLOOKUP($F114,Res_ini!$H$29:$AF$30,2,FALSE())+7))</f>
        <v>-</v>
      </c>
      <c r="M114" s="330" t="str">
        <f>IF(ISERROR(HLOOKUP($F114,Res_ini!$H$29:$AF$30,2,FALSE())),"-",VLOOKUP(L$3,Res_ini!$A$20:$AF203,HLOOKUP($F114,Res_ini!$H$29:$AF$30,2,FALSE())+7))</f>
        <v>-</v>
      </c>
      <c r="N114" s="330" t="str">
        <f>IF($M114="-","-",VLOOKUP(M$3,Res_ini!$A$20:$AF203,HLOOKUP($F114,Res_ini!$H$29:$AF$30,2,FALSE())+7))</f>
        <v>-</v>
      </c>
      <c r="O114" s="349" t="str">
        <f>IF($M114="-","-",VLOOKUP(N$3,Res_ini!$A$20:$AF203,HLOOKUP($F114,Res_ini!$H$29:$AF$30,2,FALSE())+7))</f>
        <v>-</v>
      </c>
      <c r="P114" s="328" t="str">
        <f>IF($M114="-","-",VLOOKUP(O$3,Res_ini!$A$20:$AF203,HLOOKUP($F114,Res_ini!$H$29:$AF$30,2,FALSE())+7))</f>
        <v>-</v>
      </c>
      <c r="Q114" s="328" t="str">
        <f>IF($M114="-","-",VLOOKUP(P$3,Res_ini!$A$20:$AF203,HLOOKUP($F114,Res_ini!$H$29:$AF$30,2,FALSE())+7))</f>
        <v>-</v>
      </c>
      <c r="R114" s="328" t="str">
        <f>IF($M114="-","-",VLOOKUP(Q$3,Res_ini!$A$20:$AF203,HLOOKUP($F114,Res_ini!$H$29:$AF$30,2,FALSE())+7))</f>
        <v>-</v>
      </c>
      <c r="S114" s="328" t="str">
        <f>IF($M114="-","-",VLOOKUP(R$3,Res_ini!$A$20:$AF203,HLOOKUP($F114,Res_ini!$H$29:$AF$30,2,FALSE())+7))</f>
        <v>-</v>
      </c>
      <c r="T114" s="328" t="str">
        <f>IF($M114="-","-",VLOOKUP(S$3,Res_ini!$A$20:$AF203,HLOOKUP($F114,Res_ini!$H$29:$AF$30,2,FALSE())+7))</f>
        <v>-</v>
      </c>
      <c r="U114" s="328" t="str">
        <f>IF($M114="-","-",VLOOKUP(T$3,Res_ini!$A$20:$AF203,HLOOKUP($F114,Res_ini!$H$29:$AF$30,2,FALSE())+7))</f>
        <v>-</v>
      </c>
      <c r="V114" s="328" t="str">
        <f>IF($M114="-","-",VLOOKUP(U$3,Res_ini!$A$20:$AF203,HLOOKUP($F114,Res_ini!$H$29:$AF$30,2,FALSE())+7))</f>
        <v>-</v>
      </c>
      <c r="W114" s="328" t="str">
        <f>IF($M114="-","-",VLOOKUP(V$3,Res_ini!$A$20:$AF203,HLOOKUP($F114,Res_ini!$H$29:$AF$30,2,FALSE())+7))</f>
        <v>-</v>
      </c>
      <c r="X114" s="328" t="str">
        <f>IF($M114="-","-",VLOOKUP(W$3,Res_ini!$A$20:$AF203,HLOOKUP($F114,Res_ini!$H$29:$AF$30,2,FALSE())+7))</f>
        <v>-</v>
      </c>
      <c r="Y114" s="328" t="str">
        <f>IF($M114="-","-",VLOOKUP(X$3,Res_ini!$A$20:$AF203,HLOOKUP($F114,Res_ini!$H$29:$AF$30,2,FALSE())+7))</f>
        <v>-</v>
      </c>
      <c r="Z114" s="328" t="str">
        <f>IF($M114="-","-",VLOOKUP(Y$3,Res_ini!$A$20:$AF203,HLOOKUP($F114,Res_ini!$H$29:$AF$30,2,FALSE())+7))</f>
        <v>-</v>
      </c>
      <c r="AA114" s="329" t="str">
        <f>IF($M114="-","-",VLOOKUP(Z$3,Res_ini!$A$20:$AF203,HLOOKUP($F114,Res_ini!$H$29:$AF$30,2,FALSE())+7))</f>
        <v>-</v>
      </c>
      <c r="AB114" s="330" t="str">
        <f>IF($M114="-","-",VLOOKUP(AA$3,Res_ini!$A$20:$AF203,HLOOKUP($F114,Res_ini!$H$29:$AF$30,2,FALSE())+7))</f>
        <v>-</v>
      </c>
      <c r="AC114" s="350"/>
      <c r="AD114" s="351"/>
      <c r="AE114" s="351"/>
      <c r="AF114" s="351"/>
      <c r="AG114" s="352"/>
      <c r="AH114" s="213" t="str">
        <f t="shared" si="40"/>
        <v>-</v>
      </c>
      <c r="AI114" s="353" t="str">
        <f t="shared" si="41"/>
        <v>-</v>
      </c>
      <c r="AJ114" s="354" t="str">
        <f t="shared" si="42"/>
        <v>-</v>
      </c>
      <c r="AK114" s="354" t="str">
        <f t="shared" si="43"/>
        <v>-</v>
      </c>
      <c r="AL114" s="354" t="str">
        <f t="shared" si="44"/>
        <v>-</v>
      </c>
      <c r="AM114" s="354" t="str">
        <f t="shared" si="45"/>
        <v>-</v>
      </c>
      <c r="AN114" s="354" t="str">
        <f t="shared" si="46"/>
        <v>-</v>
      </c>
      <c r="AO114" s="354" t="str">
        <f t="shared" si="47"/>
        <v>-</v>
      </c>
      <c r="AP114" s="354" t="str">
        <f t="shared" si="48"/>
        <v>-</v>
      </c>
      <c r="AQ114" s="354" t="str">
        <f t="shared" si="49"/>
        <v>-</v>
      </c>
      <c r="AR114" s="354" t="str">
        <f t="shared" si="50"/>
        <v>-</v>
      </c>
      <c r="AS114" s="354" t="str">
        <f t="shared" si="51"/>
        <v>-</v>
      </c>
      <c r="AT114" s="354" t="str">
        <f t="shared" si="52"/>
        <v>-</v>
      </c>
      <c r="AU114" s="354" t="str">
        <f t="shared" si="53"/>
        <v>-</v>
      </c>
      <c r="AV114" s="354" t="str">
        <f t="shared" si="54"/>
        <v>-</v>
      </c>
      <c r="AW114" s="355" t="str">
        <f t="shared" si="55"/>
        <v>-</v>
      </c>
      <c r="AX114" s="355" t="str">
        <f t="shared" si="56"/>
        <v>-</v>
      </c>
      <c r="AY114" s="355" t="str">
        <f t="shared" si="57"/>
        <v>-</v>
      </c>
      <c r="AZ114" s="355" t="str">
        <f t="shared" si="58"/>
        <v>-</v>
      </c>
      <c r="BA114" s="355" t="str">
        <f t="shared" si="59"/>
        <v>-</v>
      </c>
      <c r="BB114" s="354" t="str">
        <f t="shared" si="60"/>
        <v>-</v>
      </c>
      <c r="BC114" s="354" t="str">
        <f t="shared" si="61"/>
        <v>-</v>
      </c>
      <c r="BD114" s="355" t="str">
        <f t="shared" si="62"/>
        <v>-</v>
      </c>
      <c r="BE114" s="355" t="str">
        <f t="shared" si="63"/>
        <v>-</v>
      </c>
      <c r="BF114" s="355" t="str">
        <f t="shared" si="64"/>
        <v>-</v>
      </c>
      <c r="BG114" s="355" t="str">
        <f t="shared" si="65"/>
        <v>-</v>
      </c>
      <c r="BH114" s="354" t="str">
        <f t="shared" si="66"/>
        <v>-</v>
      </c>
      <c r="BI114" s="355" t="str">
        <f t="shared" si="67"/>
        <v>-</v>
      </c>
      <c r="BJ114" s="356" t="str">
        <f t="shared" si="68"/>
        <v>-</v>
      </c>
    </row>
    <row r="115" spans="1:67" ht="17" hidden="1" customHeight="1">
      <c r="A115" s="330" t="str">
        <f t="shared" si="37"/>
        <v>2018_095</v>
      </c>
      <c r="B115" s="330" t="s">
        <v>658</v>
      </c>
      <c r="C115" s="330" t="str">
        <f t="shared" si="38"/>
        <v>---_-</v>
      </c>
      <c r="D115" s="330" t="str">
        <f>IF($M115="-","-",VLOOKUP(C$4,Res_ini!$A$20:$AF204,HLOOKUP($F115,Res_ini!$H$29:$AF$30,2,FALSE())+7))</f>
        <v>-</v>
      </c>
      <c r="E115" s="330">
        <f t="shared" si="39"/>
        <v>24</v>
      </c>
      <c r="F115" s="330" t="str">
        <f t="shared" si="36"/>
        <v>Hnasse</v>
      </c>
      <c r="G115" s="330" t="str">
        <f>IF($M115="-","-",VLOOKUP(F$4,Res_ini!$A$20:$AF204,HLOOKUP($F115,Res_ini!$H$29:$AF$30,2,FALSE())+7))</f>
        <v>-</v>
      </c>
      <c r="H115" s="348" t="str">
        <f>IF($M115="-","-",VLOOKUP(G$4,Res_ini!$A$20:$AF204,HLOOKUP($F115,Res_ini!$H$29:$AF$30,2,FALSE())+7))</f>
        <v>-</v>
      </c>
      <c r="I115" s="348" t="str">
        <f>IF($M115="-","-",VLOOKUP(H$4,Res_ini!$A$20:$AF204,HLOOKUP($F115,Res_ini!$H$29:$AF$30,2,FALSE())+7))</f>
        <v>-</v>
      </c>
      <c r="J115" s="330" t="str">
        <f>IF($M115="-","-",VLOOKUP(I$4,Res_ini!$A$20:$AF204,HLOOKUP($F115,Res_ini!$H$29:$AF$30,2,FALSE())+7))</f>
        <v>-</v>
      </c>
      <c r="K115" s="330" t="str">
        <f>IF($M115="-","-",VLOOKUP(J$4,Res_ini!$A$20:$AF204,HLOOKUP($F115,Res_ini!$H$29:$AF$30,2,FALSE())+7))</f>
        <v>-</v>
      </c>
      <c r="L115" s="330" t="str">
        <f>IF($M115="-","-",VLOOKUP(K$4,Res_ini!$A$20:$AF204,HLOOKUP($F115,Res_ini!$H$29:$AF$30,2,FALSE())+7))</f>
        <v>-</v>
      </c>
      <c r="M115" s="330" t="str">
        <f>IF(ISERROR(HLOOKUP($F115,Res_ini!$H$29:$AF$30,2,FALSE())),"-",VLOOKUP(L$4,Res_ini!$A$20:$AF204,HLOOKUP($F115,Res_ini!$H$29:$AF$30,2,FALSE())+7))</f>
        <v>-</v>
      </c>
      <c r="N115" s="330" t="str">
        <f>IF($M115="-","-",VLOOKUP(M$4,Res_ini!$A$20:$AF204,HLOOKUP($F115,Res_ini!$H$29:$AF$30,2,FALSE())+7))</f>
        <v>-</v>
      </c>
      <c r="O115" s="349" t="str">
        <f>IF($M115="-","-",VLOOKUP(N$4,Res_ini!$A$20:$AF204,HLOOKUP($F115,Res_ini!$H$29:$AF$30,2,FALSE())+7))</f>
        <v>-</v>
      </c>
      <c r="P115" s="328" t="str">
        <f>IF($M115="-","-",VLOOKUP(O$4,Res_ini!$A$20:$AF204,HLOOKUP($F115,Res_ini!$H$29:$AF$30,2,FALSE())+7))</f>
        <v>-</v>
      </c>
      <c r="Q115" s="328" t="str">
        <f>IF($M115="-","-",VLOOKUP(P$4,Res_ini!$A$20:$AF204,HLOOKUP($F115,Res_ini!$H$29:$AF$30,2,FALSE())+7))</f>
        <v>-</v>
      </c>
      <c r="R115" s="328" t="str">
        <f>IF($M115="-","-",VLOOKUP(Q$4,Res_ini!$A$20:$AF204,HLOOKUP($F115,Res_ini!$H$29:$AF$30,2,FALSE())+7))</f>
        <v>-</v>
      </c>
      <c r="S115" s="328" t="str">
        <f>IF($M115="-","-",VLOOKUP(R$4,Res_ini!$A$20:$AF204,HLOOKUP($F115,Res_ini!$H$29:$AF$30,2,FALSE())+7))</f>
        <v>-</v>
      </c>
      <c r="T115" s="328" t="str">
        <f>IF($M115="-","-",VLOOKUP(S$4,Res_ini!$A$20:$AF204,HLOOKUP($F115,Res_ini!$H$29:$AF$30,2,FALSE())+7))</f>
        <v>-</v>
      </c>
      <c r="U115" s="328" t="str">
        <f>IF($M115="-","-",VLOOKUP(T$4,Res_ini!$A$20:$AF204,HLOOKUP($F115,Res_ini!$H$29:$AF$30,2,FALSE())+7))</f>
        <v>-</v>
      </c>
      <c r="V115" s="328" t="str">
        <f>IF($M115="-","-",VLOOKUP(U$4,Res_ini!$A$20:$AF204,HLOOKUP($F115,Res_ini!$H$29:$AF$30,2,FALSE())+7))</f>
        <v>-</v>
      </c>
      <c r="W115" s="328" t="str">
        <f>IF($M115="-","-",VLOOKUP(V$4,Res_ini!$A$20:$AF204,HLOOKUP($F115,Res_ini!$H$29:$AF$30,2,FALSE())+7))</f>
        <v>-</v>
      </c>
      <c r="X115" s="328" t="str">
        <f>IF($M115="-","-",VLOOKUP(W$4,Res_ini!$A$20:$AF204,HLOOKUP($F115,Res_ini!$H$29:$AF$30,2,FALSE())+7))</f>
        <v>-</v>
      </c>
      <c r="Y115" s="328" t="str">
        <f>IF($M115="-","-",VLOOKUP(X$4,Res_ini!$A$20:$AF204,HLOOKUP($F115,Res_ini!$H$29:$AF$30,2,FALSE())+7))</f>
        <v>-</v>
      </c>
      <c r="Z115" s="328" t="str">
        <f>IF($M115="-","-",VLOOKUP(Y$4,Res_ini!$A$20:$AF204,HLOOKUP($F115,Res_ini!$H$29:$AF$30,2,FALSE())+7))</f>
        <v>-</v>
      </c>
      <c r="AA115" s="329" t="str">
        <f>IF($M115="-","-",VLOOKUP(Z$4,Res_ini!$A$20:$AF204,HLOOKUP($F115,Res_ini!$H$29:$AF$30,2,FALSE())+7))</f>
        <v>-</v>
      </c>
      <c r="AB115" s="330" t="str">
        <f>IF($M115="-","-",VLOOKUP(AA$4,Res_ini!$A$20:$AF204,HLOOKUP($F115,Res_ini!$H$29:$AF$30,2,FALSE())+7))</f>
        <v>-</v>
      </c>
      <c r="AC115" s="350"/>
      <c r="AD115" s="351"/>
      <c r="AE115" s="351"/>
      <c r="AF115" s="351"/>
      <c r="AG115" s="352"/>
      <c r="AH115" s="213" t="str">
        <f t="shared" si="40"/>
        <v>-</v>
      </c>
      <c r="AI115" s="353" t="str">
        <f t="shared" si="41"/>
        <v>-</v>
      </c>
      <c r="AJ115" s="354" t="str">
        <f t="shared" si="42"/>
        <v>-</v>
      </c>
      <c r="AK115" s="354" t="str">
        <f t="shared" si="43"/>
        <v>-</v>
      </c>
      <c r="AL115" s="354" t="str">
        <f t="shared" si="44"/>
        <v>-</v>
      </c>
      <c r="AM115" s="354" t="str">
        <f t="shared" si="45"/>
        <v>-</v>
      </c>
      <c r="AN115" s="354" t="str">
        <f t="shared" si="46"/>
        <v>-</v>
      </c>
      <c r="AO115" s="354" t="str">
        <f t="shared" si="47"/>
        <v>-</v>
      </c>
      <c r="AP115" s="354" t="str">
        <f t="shared" si="48"/>
        <v>-</v>
      </c>
      <c r="AQ115" s="354" t="str">
        <f t="shared" si="49"/>
        <v>-</v>
      </c>
      <c r="AR115" s="354" t="str">
        <f t="shared" si="50"/>
        <v>-</v>
      </c>
      <c r="AS115" s="354" t="str">
        <f t="shared" si="51"/>
        <v>-</v>
      </c>
      <c r="AT115" s="354" t="str">
        <f t="shared" si="52"/>
        <v>-</v>
      </c>
      <c r="AU115" s="354" t="str">
        <f t="shared" si="53"/>
        <v>-</v>
      </c>
      <c r="AV115" s="354" t="str">
        <f t="shared" si="54"/>
        <v>-</v>
      </c>
      <c r="AW115" s="355" t="str">
        <f t="shared" si="55"/>
        <v>-</v>
      </c>
      <c r="AX115" s="355" t="str">
        <f t="shared" si="56"/>
        <v>-</v>
      </c>
      <c r="AY115" s="355" t="str">
        <f t="shared" si="57"/>
        <v>-</v>
      </c>
      <c r="AZ115" s="355" t="str">
        <f t="shared" si="58"/>
        <v>-</v>
      </c>
      <c r="BA115" s="355" t="str">
        <f t="shared" si="59"/>
        <v>-</v>
      </c>
      <c r="BB115" s="354" t="str">
        <f t="shared" si="60"/>
        <v>-</v>
      </c>
      <c r="BC115" s="354" t="str">
        <f t="shared" si="61"/>
        <v>-</v>
      </c>
      <c r="BD115" s="355" t="str">
        <f t="shared" si="62"/>
        <v>-</v>
      </c>
      <c r="BE115" s="355" t="str">
        <f t="shared" si="63"/>
        <v>-</v>
      </c>
      <c r="BF115" s="355" t="str">
        <f t="shared" si="64"/>
        <v>-</v>
      </c>
      <c r="BG115" s="355" t="str">
        <f t="shared" si="65"/>
        <v>-</v>
      </c>
      <c r="BH115" s="354" t="str">
        <f t="shared" si="66"/>
        <v>-</v>
      </c>
      <c r="BI115" s="355" t="str">
        <f t="shared" si="67"/>
        <v>-</v>
      </c>
      <c r="BJ115" s="356" t="str">
        <f t="shared" si="68"/>
        <v>-</v>
      </c>
    </row>
    <row r="116" spans="1:67" ht="17" hidden="1" customHeight="1">
      <c r="A116" s="333" t="str">
        <f t="shared" si="37"/>
        <v>2018_096</v>
      </c>
      <c r="B116" s="333" t="s">
        <v>658</v>
      </c>
      <c r="C116" s="333" t="str">
        <f t="shared" si="38"/>
        <v>---_-</v>
      </c>
      <c r="D116" s="333" t="str">
        <f>IF($M116="-","-",VLOOKUP(C$5,Res_ini!$A$20:$AF205,HLOOKUP($F116,Res_ini!$H$29:$AF$30,2,FALSE())+7))</f>
        <v>-</v>
      </c>
      <c r="E116" s="333">
        <f t="shared" si="39"/>
        <v>24</v>
      </c>
      <c r="F116" s="333" t="str">
        <f t="shared" si="36"/>
        <v>Hnasse</v>
      </c>
      <c r="G116" s="333" t="str">
        <f>IF($M116="-","-",VLOOKUP(F$5,Res_ini!$A$20:$AF205,HLOOKUP($F116,Res_ini!$H$29:$AF$30,2,FALSE())+7))</f>
        <v>-</v>
      </c>
      <c r="H116" s="357" t="str">
        <f>IF($M116="-","-",VLOOKUP(G$5,Res_ini!$A$20:$AF205,HLOOKUP($F116,Res_ini!$H$29:$AF$30,2,FALSE())+7))</f>
        <v>-</v>
      </c>
      <c r="I116" s="357" t="str">
        <f>IF($M116="-","-",VLOOKUP(H$5,Res_ini!$A$20:$AF205,HLOOKUP($F116,Res_ini!$H$29:$AF$30,2,FALSE())+7))</f>
        <v>-</v>
      </c>
      <c r="J116" s="333" t="str">
        <f>IF($M116="-","-",VLOOKUP(I$5,Res_ini!$A$20:$AF205,HLOOKUP($F116,Res_ini!$H$29:$AF$30,2,FALSE())+7))</f>
        <v>-</v>
      </c>
      <c r="K116" s="333" t="str">
        <f>IF($M116="-","-",VLOOKUP(J$5,Res_ini!$A$20:$AF205,HLOOKUP($F116,Res_ini!$H$29:$AF$30,2,FALSE())+7))</f>
        <v>-</v>
      </c>
      <c r="L116" s="333" t="str">
        <f>IF($M116="-","-",VLOOKUP(K$5,Res_ini!$A$20:$AF205,HLOOKUP($F116,Res_ini!$H$29:$AF$30,2,FALSE())+7))</f>
        <v>-</v>
      </c>
      <c r="M116" s="333" t="str">
        <f>IF(ISERROR(HLOOKUP($F116,Res_ini!$H$29:$AF$30,2,FALSE())),"-",VLOOKUP(L$5,Res_ini!$A$20:$AF205,HLOOKUP($F116,Res_ini!$H$29:$AF$30,2,FALSE())+7))</f>
        <v>-</v>
      </c>
      <c r="N116" s="333" t="str">
        <f>IF($M116="-","-",VLOOKUP(M$5,Res_ini!$A$20:$AF205,HLOOKUP($F116,Res_ini!$H$29:$AF$30,2,FALSE())+7))</f>
        <v>-</v>
      </c>
      <c r="O116" s="358" t="str">
        <f>IF($M116="-","-",VLOOKUP(N$5,Res_ini!$A$20:$AF205,HLOOKUP($F116,Res_ini!$H$29:$AF$30,2,FALSE())+7))</f>
        <v>-</v>
      </c>
      <c r="P116" s="331" t="str">
        <f>IF($M116="-","-",VLOOKUP(O$5,Res_ini!$A$20:$AF205,HLOOKUP($F116,Res_ini!$H$29:$AF$30,2,FALSE())+7))</f>
        <v>-</v>
      </c>
      <c r="Q116" s="331" t="str">
        <f>IF($M116="-","-",VLOOKUP(P$5,Res_ini!$A$20:$AF205,HLOOKUP($F116,Res_ini!$H$29:$AF$30,2,FALSE())+7))</f>
        <v>-</v>
      </c>
      <c r="R116" s="331" t="str">
        <f>IF($M116="-","-",VLOOKUP(Q$5,Res_ini!$A$20:$AF205,HLOOKUP($F116,Res_ini!$H$29:$AF$30,2,FALSE())+7))</f>
        <v>-</v>
      </c>
      <c r="S116" s="331" t="str">
        <f>IF($M116="-","-",VLOOKUP(R$5,Res_ini!$A$20:$AF205,HLOOKUP($F116,Res_ini!$H$29:$AF$30,2,FALSE())+7))</f>
        <v>-</v>
      </c>
      <c r="T116" s="331" t="str">
        <f>IF($M116="-","-",VLOOKUP(S$5,Res_ini!$A$20:$AF205,HLOOKUP($F116,Res_ini!$H$29:$AF$30,2,FALSE())+7))</f>
        <v>-</v>
      </c>
      <c r="U116" s="331" t="str">
        <f>IF($M116="-","-",VLOOKUP(T$5,Res_ini!$A$20:$AF205,HLOOKUP($F116,Res_ini!$H$29:$AF$30,2,FALSE())+7))</f>
        <v>-</v>
      </c>
      <c r="V116" s="331" t="str">
        <f>IF($M116="-","-",VLOOKUP(U$5,Res_ini!$A$20:$AF205,HLOOKUP($F116,Res_ini!$H$29:$AF$30,2,FALSE())+7))</f>
        <v>-</v>
      </c>
      <c r="W116" s="331" t="str">
        <f>IF($M116="-","-",VLOOKUP(V$5,Res_ini!$A$20:$AF205,HLOOKUP($F116,Res_ini!$H$29:$AF$30,2,FALSE())+7))</f>
        <v>-</v>
      </c>
      <c r="X116" s="331" t="str">
        <f>IF($M116="-","-",VLOOKUP(W$5,Res_ini!$A$20:$AF205,HLOOKUP($F116,Res_ini!$H$29:$AF$30,2,FALSE())+7))</f>
        <v>-</v>
      </c>
      <c r="Y116" s="331" t="str">
        <f>IF($M116="-","-",VLOOKUP(X$5,Res_ini!$A$20:$AF205,HLOOKUP($F116,Res_ini!$H$29:$AF$30,2,FALSE())+7))</f>
        <v>-</v>
      </c>
      <c r="Z116" s="331" t="str">
        <f>IF($M116="-","-",VLOOKUP(Y$5,Res_ini!$A$20:$AF205,HLOOKUP($F116,Res_ini!$H$29:$AF$30,2,FALSE())+7))</f>
        <v>-</v>
      </c>
      <c r="AA116" s="332" t="str">
        <f>IF($M116="-","-",VLOOKUP(Z$5,Res_ini!$A$20:$AF205,HLOOKUP($F116,Res_ini!$H$29:$AF$30,2,FALSE())+7))</f>
        <v>-</v>
      </c>
      <c r="AB116" s="333" t="str">
        <f>IF($M116="-","-",VLOOKUP(AA$5,Res_ini!$A$20:$AF205,HLOOKUP($F116,Res_ini!$H$29:$AF$30,2,FALSE())+7))</f>
        <v>-</v>
      </c>
      <c r="AC116" s="359"/>
      <c r="AD116" s="360"/>
      <c r="AE116" s="360"/>
      <c r="AF116" s="360"/>
      <c r="AG116" s="361"/>
      <c r="AH116" s="362" t="str">
        <f t="shared" si="40"/>
        <v>-</v>
      </c>
      <c r="AI116" s="363" t="str">
        <f t="shared" si="41"/>
        <v>-</v>
      </c>
      <c r="AJ116" s="364" t="str">
        <f t="shared" si="42"/>
        <v>-</v>
      </c>
      <c r="AK116" s="364" t="str">
        <f t="shared" si="43"/>
        <v>-</v>
      </c>
      <c r="AL116" s="364" t="str">
        <f t="shared" si="44"/>
        <v>-</v>
      </c>
      <c r="AM116" s="364" t="str">
        <f t="shared" si="45"/>
        <v>-</v>
      </c>
      <c r="AN116" s="364" t="str">
        <f t="shared" si="46"/>
        <v>-</v>
      </c>
      <c r="AO116" s="364" t="str">
        <f t="shared" si="47"/>
        <v>-</v>
      </c>
      <c r="AP116" s="364" t="str">
        <f t="shared" si="48"/>
        <v>-</v>
      </c>
      <c r="AQ116" s="364" t="str">
        <f t="shared" si="49"/>
        <v>-</v>
      </c>
      <c r="AR116" s="364" t="str">
        <f t="shared" si="50"/>
        <v>-</v>
      </c>
      <c r="AS116" s="364" t="str">
        <f t="shared" si="51"/>
        <v>-</v>
      </c>
      <c r="AT116" s="364" t="str">
        <f t="shared" si="52"/>
        <v>-</v>
      </c>
      <c r="AU116" s="364" t="str">
        <f t="shared" si="53"/>
        <v>-</v>
      </c>
      <c r="AV116" s="364" t="str">
        <f t="shared" si="54"/>
        <v>-</v>
      </c>
      <c r="AW116" s="365" t="str">
        <f t="shared" si="55"/>
        <v>-</v>
      </c>
      <c r="AX116" s="365" t="str">
        <f t="shared" si="56"/>
        <v>-</v>
      </c>
      <c r="AY116" s="365" t="str">
        <f t="shared" si="57"/>
        <v>-</v>
      </c>
      <c r="AZ116" s="365" t="str">
        <f t="shared" si="58"/>
        <v>-</v>
      </c>
      <c r="BA116" s="365" t="str">
        <f t="shared" si="59"/>
        <v>-</v>
      </c>
      <c r="BB116" s="364" t="str">
        <f t="shared" si="60"/>
        <v>-</v>
      </c>
      <c r="BC116" s="364" t="str">
        <f t="shared" si="61"/>
        <v>-</v>
      </c>
      <c r="BD116" s="365" t="str">
        <f t="shared" si="62"/>
        <v>-</v>
      </c>
      <c r="BE116" s="365" t="str">
        <f t="shared" si="63"/>
        <v>-</v>
      </c>
      <c r="BF116" s="365" t="str">
        <f t="shared" si="64"/>
        <v>-</v>
      </c>
      <c r="BG116" s="365" t="str">
        <f t="shared" si="65"/>
        <v>-</v>
      </c>
      <c r="BH116" s="364" t="str">
        <f t="shared" si="66"/>
        <v>-</v>
      </c>
      <c r="BI116" s="365" t="str">
        <f t="shared" si="67"/>
        <v>-</v>
      </c>
      <c r="BJ116" s="366" t="str">
        <f t="shared" si="68"/>
        <v>-</v>
      </c>
    </row>
    <row r="117" spans="1:67" ht="17" hidden="1" customHeight="1">
      <c r="A117" s="327" t="str">
        <f t="shared" si="37"/>
        <v>2018_097</v>
      </c>
      <c r="B117" s="327" t="s">
        <v>658</v>
      </c>
      <c r="C117" s="327" t="str">
        <f t="shared" si="38"/>
        <v>---_-</v>
      </c>
      <c r="D117" s="327" t="str">
        <f>IF($M117="-","-",VLOOKUP(C$2,Res_ini!$A$20:$AF206,HLOOKUP($F117,Res_ini!$H$29:$AF$30,2,FALSE())+7))</f>
        <v>-</v>
      </c>
      <c r="E117" s="327">
        <f t="shared" si="39"/>
        <v>25</v>
      </c>
      <c r="F117" s="327" t="str">
        <f t="shared" ref="F117:F148" si="69">IFERROR(INDEX(PREFS_ListeStation,MATCH($E117,PREFS_N°Station,0)),"-")</f>
        <v>Passe en S</v>
      </c>
      <c r="G117" s="327" t="str">
        <f>IF($M117="-","-",VLOOKUP(F$2,Res_ini!$A$20:$AF206,HLOOKUP($F117,Res_ini!$H$29:$AF$30,2,FALSE())+7))</f>
        <v>-</v>
      </c>
      <c r="H117" s="338" t="str">
        <f>IF($M117="-","-",VLOOKUP(G$2,Res_ini!$A$20:$AF206,HLOOKUP($F117,Res_ini!$H$29:$AF$30,2,FALSE())+7))</f>
        <v>-</v>
      </c>
      <c r="I117" s="338" t="str">
        <f>IF($M117="-","-",VLOOKUP(H$2,Res_ini!$A$20:$AF206,HLOOKUP($F117,Res_ini!$H$29:$AF$30,2,FALSE())+7))</f>
        <v>-</v>
      </c>
      <c r="J117" s="327" t="str">
        <f>IF($M117="-","-",VLOOKUP(I$2,Res_ini!$A$20:$AF206,HLOOKUP($F117,Res_ini!$H$29:$AF$30,2,FALSE())+7))</f>
        <v>-</v>
      </c>
      <c r="K117" s="327" t="str">
        <f>IF($M117="-","-",VLOOKUP(J$2,Res_ini!$A$20:$AF206,HLOOKUP($F117,Res_ini!$H$29:$AF$30,2,FALSE())+7))</f>
        <v>-</v>
      </c>
      <c r="L117" s="327" t="str">
        <f>IF($M117="-","-",VLOOKUP(K$2,Res_ini!$A$20:$AF206,HLOOKUP($F117,Res_ini!$H$29:$AF$30,2,FALSE())+7))</f>
        <v>-</v>
      </c>
      <c r="M117" s="327" t="str">
        <f>IF(ISERROR(HLOOKUP($F117,Res_ini!$H$29:$AF$30,2,FALSE())),"-",VLOOKUP(L$2,Res_ini!$A$20:$AF206,HLOOKUP($F117,Res_ini!$H$29:$AF$30,2,FALSE())+7))</f>
        <v>-</v>
      </c>
      <c r="N117" s="327" t="str">
        <f>IF($M117="-","-",VLOOKUP(M$2,Res_ini!$A$20:$AF206,HLOOKUP($F117,Res_ini!$H$29:$AF$30,2,FALSE())+7))</f>
        <v>-</v>
      </c>
      <c r="O117" s="339" t="str">
        <f>IF($M117="-","-",VLOOKUP(N$2,Res_ini!$A$20:$AF206,HLOOKUP($F117,Res_ini!$H$29:$AF$30,2,FALSE())+7))</f>
        <v>-</v>
      </c>
      <c r="P117" s="325" t="str">
        <f>IF($M117="-","-",VLOOKUP(O$2,Res_ini!$A$20:$AF206,HLOOKUP($F117,Res_ini!$H$29:$AF$30,2,FALSE())+7))</f>
        <v>-</v>
      </c>
      <c r="Q117" s="325" t="str">
        <f>IF($M117="-","-",VLOOKUP(P$2,Res_ini!$A$20:$AF206,HLOOKUP($F117,Res_ini!$H$29:$AF$30,2,FALSE())+7))</f>
        <v>-</v>
      </c>
      <c r="R117" s="325" t="str">
        <f>IF($M117="-","-",VLOOKUP(Q$2,Res_ini!$A$20:$AF206,HLOOKUP($F117,Res_ini!$H$29:$AF$30,2,FALSE())+7))</f>
        <v>-</v>
      </c>
      <c r="S117" s="325" t="str">
        <f>IF($M117="-","-",VLOOKUP(R$2,Res_ini!$A$20:$AF206,HLOOKUP($F117,Res_ini!$H$29:$AF$30,2,FALSE())+7))</f>
        <v>-</v>
      </c>
      <c r="T117" s="325" t="str">
        <f>IF($M117="-","-",VLOOKUP(S$2,Res_ini!$A$20:$AF206,HLOOKUP($F117,Res_ini!$H$29:$AF$30,2,FALSE())+7))</f>
        <v>-</v>
      </c>
      <c r="U117" s="325" t="str">
        <f>IF($M117="-","-",VLOOKUP(T$2,Res_ini!$A$20:$AF206,HLOOKUP($F117,Res_ini!$H$29:$AF$30,2,FALSE())+7))</f>
        <v>-</v>
      </c>
      <c r="V117" s="325" t="str">
        <f>IF($M117="-","-",VLOOKUP(U$2,Res_ini!$A$20:$AF206,HLOOKUP($F117,Res_ini!$H$29:$AF$30,2,FALSE())+7))</f>
        <v>-</v>
      </c>
      <c r="W117" s="325" t="str">
        <f>IF($M117="-","-",VLOOKUP(V$2,Res_ini!$A$20:$AF206,HLOOKUP($F117,Res_ini!$H$29:$AF$30,2,FALSE())+7))</f>
        <v>-</v>
      </c>
      <c r="X117" s="325" t="str">
        <f>IF($M117="-","-",VLOOKUP(W$2,Res_ini!$A$20:$AF206,HLOOKUP($F117,Res_ini!$H$29:$AF$30,2,FALSE())+7))</f>
        <v>-</v>
      </c>
      <c r="Y117" s="325" t="str">
        <f>IF($M117="-","-",VLOOKUP(X$2,Res_ini!$A$20:$AF206,HLOOKUP($F117,Res_ini!$H$29:$AF$30,2,FALSE())+7))</f>
        <v>-</v>
      </c>
      <c r="Z117" s="325" t="str">
        <f>IF($M117="-","-",VLOOKUP(Y$2,Res_ini!$A$20:$AF206,HLOOKUP($F117,Res_ini!$H$29:$AF$30,2,FALSE())+7))</f>
        <v>-</v>
      </c>
      <c r="AA117" s="326" t="str">
        <f>IF($M117="-","-",VLOOKUP(Z$2,Res_ini!$A$20:$AF206,HLOOKUP($F117,Res_ini!$H$29:$AF$30,2,FALSE())+7))</f>
        <v>-</v>
      </c>
      <c r="AB117" s="327" t="str">
        <f>IF($M117="-","-",VLOOKUP(AA$2,Res_ini!$A$20:$AF206,HLOOKUP($F117,Res_ini!$H$29:$AF$30,2,FALSE())+7))</f>
        <v>-</v>
      </c>
      <c r="AC117" s="340"/>
      <c r="AD117" s="341"/>
      <c r="AE117" s="341"/>
      <c r="AF117" s="341"/>
      <c r="AG117" s="342"/>
      <c r="AH117" s="343" t="str">
        <f t="shared" si="40"/>
        <v>-</v>
      </c>
      <c r="AI117" s="344" t="str">
        <f t="shared" si="41"/>
        <v>-</v>
      </c>
      <c r="AJ117" s="345" t="str">
        <f t="shared" si="42"/>
        <v>-</v>
      </c>
      <c r="AK117" s="345" t="str">
        <f t="shared" si="43"/>
        <v>-</v>
      </c>
      <c r="AL117" s="345" t="str">
        <f t="shared" si="44"/>
        <v>-</v>
      </c>
      <c r="AM117" s="345" t="str">
        <f t="shared" si="45"/>
        <v>-</v>
      </c>
      <c r="AN117" s="345" t="str">
        <f t="shared" si="46"/>
        <v>-</v>
      </c>
      <c r="AO117" s="345" t="str">
        <f t="shared" si="47"/>
        <v>-</v>
      </c>
      <c r="AP117" s="345" t="str">
        <f t="shared" si="48"/>
        <v>-</v>
      </c>
      <c r="AQ117" s="345" t="str">
        <f t="shared" si="49"/>
        <v>-</v>
      </c>
      <c r="AR117" s="345" t="str">
        <f t="shared" si="50"/>
        <v>-</v>
      </c>
      <c r="AS117" s="345" t="str">
        <f t="shared" si="51"/>
        <v>-</v>
      </c>
      <c r="AT117" s="345" t="str">
        <f t="shared" si="52"/>
        <v>-</v>
      </c>
      <c r="AU117" s="345" t="str">
        <f t="shared" si="53"/>
        <v>-</v>
      </c>
      <c r="AV117" s="345" t="str">
        <f t="shared" si="54"/>
        <v>-</v>
      </c>
      <c r="AW117" s="346" t="str">
        <f t="shared" si="55"/>
        <v>-</v>
      </c>
      <c r="AX117" s="346" t="str">
        <f t="shared" si="56"/>
        <v>-</v>
      </c>
      <c r="AY117" s="346" t="str">
        <f t="shared" si="57"/>
        <v>-</v>
      </c>
      <c r="AZ117" s="346" t="str">
        <f t="shared" si="58"/>
        <v>-</v>
      </c>
      <c r="BA117" s="346" t="str">
        <f t="shared" si="59"/>
        <v>-</v>
      </c>
      <c r="BB117" s="345" t="str">
        <f t="shared" si="60"/>
        <v>-</v>
      </c>
      <c r="BC117" s="345" t="str">
        <f t="shared" si="61"/>
        <v>-</v>
      </c>
      <c r="BD117" s="346" t="str">
        <f t="shared" si="62"/>
        <v>-</v>
      </c>
      <c r="BE117" s="346" t="str">
        <f t="shared" si="63"/>
        <v>-</v>
      </c>
      <c r="BF117" s="346" t="str">
        <f t="shared" si="64"/>
        <v>-</v>
      </c>
      <c r="BG117" s="346" t="str">
        <f t="shared" si="65"/>
        <v>-</v>
      </c>
      <c r="BH117" s="345" t="str">
        <f t="shared" si="66"/>
        <v>-</v>
      </c>
      <c r="BI117" s="346" t="str">
        <f t="shared" si="67"/>
        <v>-</v>
      </c>
      <c r="BJ117" s="347" t="str">
        <f t="shared" si="68"/>
        <v>-</v>
      </c>
    </row>
    <row r="118" spans="1:67" ht="17" hidden="1" customHeight="1">
      <c r="A118" s="330" t="str">
        <f t="shared" si="37"/>
        <v>2018_098</v>
      </c>
      <c r="B118" s="330" t="s">
        <v>658</v>
      </c>
      <c r="C118" s="330" t="str">
        <f t="shared" si="38"/>
        <v>---_-</v>
      </c>
      <c r="D118" s="330" t="str">
        <f>IF($M118="-","-",VLOOKUP(C$3,Res_ini!$A$20:$AF207,HLOOKUP($F118,Res_ini!$H$29:$AF$30,2,FALSE())+7))</f>
        <v>-</v>
      </c>
      <c r="E118" s="330">
        <f t="shared" si="39"/>
        <v>25</v>
      </c>
      <c r="F118" s="330" t="str">
        <f t="shared" si="69"/>
        <v>Passe en S</v>
      </c>
      <c r="G118" s="330" t="str">
        <f>IF($M118="-","-",VLOOKUP(F$3,Res_ini!$A$20:$AF207,HLOOKUP($F118,Res_ini!$H$29:$AF$30,2,FALSE())+7))</f>
        <v>-</v>
      </c>
      <c r="H118" s="348" t="str">
        <f>IF($M118="-","-",VLOOKUP(G$3,Res_ini!$A$20:$AF207,HLOOKUP($F118,Res_ini!$H$29:$AF$30,2,FALSE())+7))</f>
        <v>-</v>
      </c>
      <c r="I118" s="348" t="str">
        <f>IF($M118="-","-",VLOOKUP(H$3,Res_ini!$A$20:$AF207,HLOOKUP($F118,Res_ini!$H$29:$AF$30,2,FALSE())+7))</f>
        <v>-</v>
      </c>
      <c r="J118" s="330" t="str">
        <f>IF($M118="-","-",VLOOKUP(I$3,Res_ini!$A$20:$AF207,HLOOKUP($F118,Res_ini!$H$29:$AF$30,2,FALSE())+7))</f>
        <v>-</v>
      </c>
      <c r="K118" s="330" t="str">
        <f>IF($M118="-","-",VLOOKUP(J$3,Res_ini!$A$20:$AF207,HLOOKUP($F118,Res_ini!$H$29:$AF$30,2,FALSE())+7))</f>
        <v>-</v>
      </c>
      <c r="L118" s="330" t="str">
        <f>IF($M118="-","-",VLOOKUP(K$3,Res_ini!$A$20:$AF207,HLOOKUP($F118,Res_ini!$H$29:$AF$30,2,FALSE())+7))</f>
        <v>-</v>
      </c>
      <c r="M118" s="330" t="str">
        <f>IF(ISERROR(HLOOKUP($F118,Res_ini!$H$29:$AF$30,2,FALSE())),"-",VLOOKUP(L$3,Res_ini!$A$20:$AF207,HLOOKUP($F118,Res_ini!$H$29:$AF$30,2,FALSE())+7))</f>
        <v>-</v>
      </c>
      <c r="N118" s="330" t="str">
        <f>IF($M118="-","-",VLOOKUP(M$3,Res_ini!$A$20:$AF207,HLOOKUP($F118,Res_ini!$H$29:$AF$30,2,FALSE())+7))</f>
        <v>-</v>
      </c>
      <c r="O118" s="349" t="str">
        <f>IF($M118="-","-",VLOOKUP(N$3,Res_ini!$A$20:$AF207,HLOOKUP($F118,Res_ini!$H$29:$AF$30,2,FALSE())+7))</f>
        <v>-</v>
      </c>
      <c r="P118" s="328" t="str">
        <f>IF($M118="-","-",VLOOKUP(O$3,Res_ini!$A$20:$AF207,HLOOKUP($F118,Res_ini!$H$29:$AF$30,2,FALSE())+7))</f>
        <v>-</v>
      </c>
      <c r="Q118" s="328" t="str">
        <f>IF($M118="-","-",VLOOKUP(P$3,Res_ini!$A$20:$AF207,HLOOKUP($F118,Res_ini!$H$29:$AF$30,2,FALSE())+7))</f>
        <v>-</v>
      </c>
      <c r="R118" s="328" t="str">
        <f>IF($M118="-","-",VLOOKUP(Q$3,Res_ini!$A$20:$AF207,HLOOKUP($F118,Res_ini!$H$29:$AF$30,2,FALSE())+7))</f>
        <v>-</v>
      </c>
      <c r="S118" s="328" t="str">
        <f>IF($M118="-","-",VLOOKUP(R$3,Res_ini!$A$20:$AF207,HLOOKUP($F118,Res_ini!$H$29:$AF$30,2,FALSE())+7))</f>
        <v>-</v>
      </c>
      <c r="T118" s="328" t="str">
        <f>IF($M118="-","-",VLOOKUP(S$3,Res_ini!$A$20:$AF207,HLOOKUP($F118,Res_ini!$H$29:$AF$30,2,FALSE())+7))</f>
        <v>-</v>
      </c>
      <c r="U118" s="328" t="str">
        <f>IF($M118="-","-",VLOOKUP(T$3,Res_ini!$A$20:$AF207,HLOOKUP($F118,Res_ini!$H$29:$AF$30,2,FALSE())+7))</f>
        <v>-</v>
      </c>
      <c r="V118" s="328" t="str">
        <f>IF($M118="-","-",VLOOKUP(U$3,Res_ini!$A$20:$AF207,HLOOKUP($F118,Res_ini!$H$29:$AF$30,2,FALSE())+7))</f>
        <v>-</v>
      </c>
      <c r="W118" s="328" t="str">
        <f>IF($M118="-","-",VLOOKUP(V$3,Res_ini!$A$20:$AF207,HLOOKUP($F118,Res_ini!$H$29:$AF$30,2,FALSE())+7))</f>
        <v>-</v>
      </c>
      <c r="X118" s="328" t="str">
        <f>IF($M118="-","-",VLOOKUP(W$3,Res_ini!$A$20:$AF207,HLOOKUP($F118,Res_ini!$H$29:$AF$30,2,FALSE())+7))</f>
        <v>-</v>
      </c>
      <c r="Y118" s="328" t="str">
        <f>IF($M118="-","-",VLOOKUP(X$3,Res_ini!$A$20:$AF207,HLOOKUP($F118,Res_ini!$H$29:$AF$30,2,FALSE())+7))</f>
        <v>-</v>
      </c>
      <c r="Z118" s="328" t="str">
        <f>IF($M118="-","-",VLOOKUP(Y$3,Res_ini!$A$20:$AF207,HLOOKUP($F118,Res_ini!$H$29:$AF$30,2,FALSE())+7))</f>
        <v>-</v>
      </c>
      <c r="AA118" s="329" t="str">
        <f>IF($M118="-","-",VLOOKUP(Z$3,Res_ini!$A$20:$AF207,HLOOKUP($F118,Res_ini!$H$29:$AF$30,2,FALSE())+7))</f>
        <v>-</v>
      </c>
      <c r="AB118" s="330" t="str">
        <f>IF($M118="-","-",VLOOKUP(AA$3,Res_ini!$A$20:$AF207,HLOOKUP($F118,Res_ini!$H$29:$AF$30,2,FALSE())+7))</f>
        <v>-</v>
      </c>
      <c r="AC118" s="350"/>
      <c r="AD118" s="351"/>
      <c r="AE118" s="351"/>
      <c r="AF118" s="351"/>
      <c r="AG118" s="352"/>
      <c r="AH118" s="213" t="str">
        <f t="shared" si="40"/>
        <v>-</v>
      </c>
      <c r="AI118" s="353" t="str">
        <f t="shared" si="41"/>
        <v>-</v>
      </c>
      <c r="AJ118" s="354" t="str">
        <f t="shared" si="42"/>
        <v>-</v>
      </c>
      <c r="AK118" s="354" t="str">
        <f t="shared" si="43"/>
        <v>-</v>
      </c>
      <c r="AL118" s="354" t="str">
        <f t="shared" si="44"/>
        <v>-</v>
      </c>
      <c r="AM118" s="354" t="str">
        <f t="shared" si="45"/>
        <v>-</v>
      </c>
      <c r="AN118" s="354" t="str">
        <f t="shared" si="46"/>
        <v>-</v>
      </c>
      <c r="AO118" s="354" t="str">
        <f t="shared" si="47"/>
        <v>-</v>
      </c>
      <c r="AP118" s="354" t="str">
        <f t="shared" si="48"/>
        <v>-</v>
      </c>
      <c r="AQ118" s="354" t="str">
        <f t="shared" si="49"/>
        <v>-</v>
      </c>
      <c r="AR118" s="354" t="str">
        <f t="shared" si="50"/>
        <v>-</v>
      </c>
      <c r="AS118" s="354" t="str">
        <f t="shared" si="51"/>
        <v>-</v>
      </c>
      <c r="AT118" s="354" t="str">
        <f t="shared" si="52"/>
        <v>-</v>
      </c>
      <c r="AU118" s="354" t="str">
        <f t="shared" si="53"/>
        <v>-</v>
      </c>
      <c r="AV118" s="354" t="str">
        <f t="shared" si="54"/>
        <v>-</v>
      </c>
      <c r="AW118" s="355" t="str">
        <f t="shared" si="55"/>
        <v>-</v>
      </c>
      <c r="AX118" s="355" t="str">
        <f t="shared" si="56"/>
        <v>-</v>
      </c>
      <c r="AY118" s="355" t="str">
        <f t="shared" si="57"/>
        <v>-</v>
      </c>
      <c r="AZ118" s="355" t="str">
        <f t="shared" si="58"/>
        <v>-</v>
      </c>
      <c r="BA118" s="355" t="str">
        <f t="shared" si="59"/>
        <v>-</v>
      </c>
      <c r="BB118" s="354" t="str">
        <f t="shared" si="60"/>
        <v>-</v>
      </c>
      <c r="BC118" s="354" t="str">
        <f t="shared" si="61"/>
        <v>-</v>
      </c>
      <c r="BD118" s="355" t="str">
        <f t="shared" si="62"/>
        <v>-</v>
      </c>
      <c r="BE118" s="355" t="str">
        <f t="shared" si="63"/>
        <v>-</v>
      </c>
      <c r="BF118" s="355" t="str">
        <f t="shared" si="64"/>
        <v>-</v>
      </c>
      <c r="BG118" s="355" t="str">
        <f t="shared" si="65"/>
        <v>-</v>
      </c>
      <c r="BH118" s="354" t="str">
        <f t="shared" si="66"/>
        <v>-</v>
      </c>
      <c r="BI118" s="355" t="str">
        <f t="shared" si="67"/>
        <v>-</v>
      </c>
      <c r="BJ118" s="356" t="str">
        <f t="shared" si="68"/>
        <v>-</v>
      </c>
    </row>
    <row r="119" spans="1:67" ht="17" hidden="1" customHeight="1">
      <c r="A119" s="330" t="str">
        <f t="shared" si="37"/>
        <v>2018_099</v>
      </c>
      <c r="B119" s="330" t="s">
        <v>658</v>
      </c>
      <c r="C119" s="330" t="str">
        <f t="shared" si="38"/>
        <v>---_-</v>
      </c>
      <c r="D119" s="330" t="str">
        <f>IF($M119="-","-",VLOOKUP(C$4,Res_ini!$A$20:$AF208,HLOOKUP($F119,Res_ini!$H$29:$AF$30,2,FALSE())+7))</f>
        <v>-</v>
      </c>
      <c r="E119" s="330">
        <f t="shared" si="39"/>
        <v>25</v>
      </c>
      <c r="F119" s="330" t="str">
        <f t="shared" si="69"/>
        <v>Passe en S</v>
      </c>
      <c r="G119" s="330" t="str">
        <f>IF($M119="-","-",VLOOKUP(F$4,Res_ini!$A$20:$AF208,HLOOKUP($F119,Res_ini!$H$29:$AF$30,2,FALSE())+7))</f>
        <v>-</v>
      </c>
      <c r="H119" s="348" t="str">
        <f>IF($M119="-","-",VLOOKUP(G$4,Res_ini!$A$20:$AF208,HLOOKUP($F119,Res_ini!$H$29:$AF$30,2,FALSE())+7))</f>
        <v>-</v>
      </c>
      <c r="I119" s="348" t="str">
        <f>IF($M119="-","-",VLOOKUP(H$4,Res_ini!$A$20:$AF208,HLOOKUP($F119,Res_ini!$H$29:$AF$30,2,FALSE())+7))</f>
        <v>-</v>
      </c>
      <c r="J119" s="330" t="str">
        <f>IF($M119="-","-",VLOOKUP(I$4,Res_ini!$A$20:$AF208,HLOOKUP($F119,Res_ini!$H$29:$AF$30,2,FALSE())+7))</f>
        <v>-</v>
      </c>
      <c r="K119" s="330" t="str">
        <f>IF($M119="-","-",VLOOKUP(J$4,Res_ini!$A$20:$AF208,HLOOKUP($F119,Res_ini!$H$29:$AF$30,2,FALSE())+7))</f>
        <v>-</v>
      </c>
      <c r="L119" s="330" t="str">
        <f>IF($M119="-","-",VLOOKUP(K$4,Res_ini!$A$20:$AF208,HLOOKUP($F119,Res_ini!$H$29:$AF$30,2,FALSE())+7))</f>
        <v>-</v>
      </c>
      <c r="M119" s="330" t="str">
        <f>IF(ISERROR(HLOOKUP($F119,Res_ini!$H$29:$AF$30,2,FALSE())),"-",VLOOKUP(L$4,Res_ini!$A$20:$AF208,HLOOKUP($F119,Res_ini!$H$29:$AF$30,2,FALSE())+7))</f>
        <v>-</v>
      </c>
      <c r="N119" s="330" t="str">
        <f>IF($M119="-","-",VLOOKUP(M$4,Res_ini!$A$20:$AF208,HLOOKUP($F119,Res_ini!$H$29:$AF$30,2,FALSE())+7))</f>
        <v>-</v>
      </c>
      <c r="O119" s="349" t="str">
        <f>IF($M119="-","-",VLOOKUP(N$4,Res_ini!$A$20:$AF208,HLOOKUP($F119,Res_ini!$H$29:$AF$30,2,FALSE())+7))</f>
        <v>-</v>
      </c>
      <c r="P119" s="328" t="str">
        <f>IF($M119="-","-",VLOOKUP(O$4,Res_ini!$A$20:$AF208,HLOOKUP($F119,Res_ini!$H$29:$AF$30,2,FALSE())+7))</f>
        <v>-</v>
      </c>
      <c r="Q119" s="328" t="str">
        <f>IF($M119="-","-",VLOOKUP(P$4,Res_ini!$A$20:$AF208,HLOOKUP($F119,Res_ini!$H$29:$AF$30,2,FALSE())+7))</f>
        <v>-</v>
      </c>
      <c r="R119" s="328" t="str">
        <f>IF($M119="-","-",VLOOKUP(Q$4,Res_ini!$A$20:$AF208,HLOOKUP($F119,Res_ini!$H$29:$AF$30,2,FALSE())+7))</f>
        <v>-</v>
      </c>
      <c r="S119" s="328" t="str">
        <f>IF($M119="-","-",VLOOKUP(R$4,Res_ini!$A$20:$AF208,HLOOKUP($F119,Res_ini!$H$29:$AF$30,2,FALSE())+7))</f>
        <v>-</v>
      </c>
      <c r="T119" s="328" t="str">
        <f>IF($M119="-","-",VLOOKUP(S$4,Res_ini!$A$20:$AF208,HLOOKUP($F119,Res_ini!$H$29:$AF$30,2,FALSE())+7))</f>
        <v>-</v>
      </c>
      <c r="U119" s="328" t="str">
        <f>IF($M119="-","-",VLOOKUP(T$4,Res_ini!$A$20:$AF208,HLOOKUP($F119,Res_ini!$H$29:$AF$30,2,FALSE())+7))</f>
        <v>-</v>
      </c>
      <c r="V119" s="328" t="str">
        <f>IF($M119="-","-",VLOOKUP(U$4,Res_ini!$A$20:$AF208,HLOOKUP($F119,Res_ini!$H$29:$AF$30,2,FALSE())+7))</f>
        <v>-</v>
      </c>
      <c r="W119" s="328" t="str">
        <f>IF($M119="-","-",VLOOKUP(V$4,Res_ini!$A$20:$AF208,HLOOKUP($F119,Res_ini!$H$29:$AF$30,2,FALSE())+7))</f>
        <v>-</v>
      </c>
      <c r="X119" s="328" t="str">
        <f>IF($M119="-","-",VLOOKUP(W$4,Res_ini!$A$20:$AF208,HLOOKUP($F119,Res_ini!$H$29:$AF$30,2,FALSE())+7))</f>
        <v>-</v>
      </c>
      <c r="Y119" s="328" t="str">
        <f>IF($M119="-","-",VLOOKUP(X$4,Res_ini!$A$20:$AF208,HLOOKUP($F119,Res_ini!$H$29:$AF$30,2,FALSE())+7))</f>
        <v>-</v>
      </c>
      <c r="Z119" s="328" t="str">
        <f>IF($M119="-","-",VLOOKUP(Y$4,Res_ini!$A$20:$AF208,HLOOKUP($F119,Res_ini!$H$29:$AF$30,2,FALSE())+7))</f>
        <v>-</v>
      </c>
      <c r="AA119" s="329" t="str">
        <f>IF($M119="-","-",VLOOKUP(Z$4,Res_ini!$A$20:$AF208,HLOOKUP($F119,Res_ini!$H$29:$AF$30,2,FALSE())+7))</f>
        <v>-</v>
      </c>
      <c r="AB119" s="330" t="str">
        <f>IF($M119="-","-",VLOOKUP(AA$4,Res_ini!$A$20:$AF208,HLOOKUP($F119,Res_ini!$H$29:$AF$30,2,FALSE())+7))</f>
        <v>-</v>
      </c>
      <c r="AC119" s="350"/>
      <c r="AD119" s="351"/>
      <c r="AE119" s="351"/>
      <c r="AF119" s="351"/>
      <c r="AG119" s="352"/>
      <c r="AH119" s="213" t="str">
        <f t="shared" si="40"/>
        <v>-</v>
      </c>
      <c r="AI119" s="353" t="str">
        <f t="shared" si="41"/>
        <v>-</v>
      </c>
      <c r="AJ119" s="354" t="str">
        <f t="shared" si="42"/>
        <v>-</v>
      </c>
      <c r="AK119" s="354" t="str">
        <f t="shared" si="43"/>
        <v>-</v>
      </c>
      <c r="AL119" s="354" t="str">
        <f t="shared" si="44"/>
        <v>-</v>
      </c>
      <c r="AM119" s="354" t="str">
        <f t="shared" si="45"/>
        <v>-</v>
      </c>
      <c r="AN119" s="354" t="str">
        <f t="shared" si="46"/>
        <v>-</v>
      </c>
      <c r="AO119" s="354" t="str">
        <f t="shared" si="47"/>
        <v>-</v>
      </c>
      <c r="AP119" s="354" t="str">
        <f t="shared" si="48"/>
        <v>-</v>
      </c>
      <c r="AQ119" s="354" t="str">
        <f t="shared" si="49"/>
        <v>-</v>
      </c>
      <c r="AR119" s="354" t="str">
        <f t="shared" si="50"/>
        <v>-</v>
      </c>
      <c r="AS119" s="354" t="str">
        <f t="shared" si="51"/>
        <v>-</v>
      </c>
      <c r="AT119" s="354" t="str">
        <f t="shared" si="52"/>
        <v>-</v>
      </c>
      <c r="AU119" s="354" t="str">
        <f t="shared" si="53"/>
        <v>-</v>
      </c>
      <c r="AV119" s="354" t="str">
        <f t="shared" si="54"/>
        <v>-</v>
      </c>
      <c r="AW119" s="355" t="str">
        <f t="shared" si="55"/>
        <v>-</v>
      </c>
      <c r="AX119" s="355" t="str">
        <f t="shared" si="56"/>
        <v>-</v>
      </c>
      <c r="AY119" s="355" t="str">
        <f t="shared" si="57"/>
        <v>-</v>
      </c>
      <c r="AZ119" s="355" t="str">
        <f t="shared" si="58"/>
        <v>-</v>
      </c>
      <c r="BA119" s="355" t="str">
        <f t="shared" si="59"/>
        <v>-</v>
      </c>
      <c r="BB119" s="354" t="str">
        <f t="shared" si="60"/>
        <v>-</v>
      </c>
      <c r="BC119" s="354" t="str">
        <f t="shared" si="61"/>
        <v>-</v>
      </c>
      <c r="BD119" s="355" t="str">
        <f t="shared" si="62"/>
        <v>-</v>
      </c>
      <c r="BE119" s="355" t="str">
        <f t="shared" si="63"/>
        <v>-</v>
      </c>
      <c r="BF119" s="355" t="str">
        <f t="shared" si="64"/>
        <v>-</v>
      </c>
      <c r="BG119" s="355" t="str">
        <f t="shared" si="65"/>
        <v>-</v>
      </c>
      <c r="BH119" s="354" t="str">
        <f t="shared" si="66"/>
        <v>-</v>
      </c>
      <c r="BI119" s="355" t="str">
        <f t="shared" si="67"/>
        <v>-</v>
      </c>
      <c r="BJ119" s="356" t="str">
        <f t="shared" si="68"/>
        <v>-</v>
      </c>
    </row>
    <row r="120" spans="1:67" ht="17" hidden="1" customHeight="1">
      <c r="A120" s="333" t="str">
        <f t="shared" si="37"/>
        <v>2018_100</v>
      </c>
      <c r="B120" s="333" t="s">
        <v>658</v>
      </c>
      <c r="C120" s="333" t="str">
        <f t="shared" si="38"/>
        <v>---_-</v>
      </c>
      <c r="D120" s="333" t="str">
        <f>IF($M120="-","-",VLOOKUP(C$5,Res_ini!$A$20:$AF209,HLOOKUP($F120,Res_ini!$H$29:$AF$30,2,FALSE())+7))</f>
        <v>-</v>
      </c>
      <c r="E120" s="333">
        <f t="shared" si="39"/>
        <v>25</v>
      </c>
      <c r="F120" s="333" t="str">
        <f t="shared" si="69"/>
        <v>Passe en S</v>
      </c>
      <c r="G120" s="333" t="str">
        <f>IF($M120="-","-",VLOOKUP(F$5,Res_ini!$A$20:$AF209,HLOOKUP($F120,Res_ini!$H$29:$AF$30,2,FALSE())+7))</f>
        <v>-</v>
      </c>
      <c r="H120" s="357" t="str">
        <f>IF($M120="-","-",VLOOKUP(G$5,Res_ini!$A$20:$AF209,HLOOKUP($F120,Res_ini!$H$29:$AF$30,2,FALSE())+7))</f>
        <v>-</v>
      </c>
      <c r="I120" s="357" t="str">
        <f>IF($M120="-","-",VLOOKUP(H$5,Res_ini!$A$20:$AF209,HLOOKUP($F120,Res_ini!$H$29:$AF$30,2,FALSE())+7))</f>
        <v>-</v>
      </c>
      <c r="J120" s="333" t="str">
        <f>IF($M120="-","-",VLOOKUP(I$5,Res_ini!$A$20:$AF209,HLOOKUP($F120,Res_ini!$H$29:$AF$30,2,FALSE())+7))</f>
        <v>-</v>
      </c>
      <c r="K120" s="333" t="str">
        <f>IF($M120="-","-",VLOOKUP(J$5,Res_ini!$A$20:$AF209,HLOOKUP($F120,Res_ini!$H$29:$AF$30,2,FALSE())+7))</f>
        <v>-</v>
      </c>
      <c r="L120" s="333" t="str">
        <f>IF($M120="-","-",VLOOKUP(K$5,Res_ini!$A$20:$AF209,HLOOKUP($F120,Res_ini!$H$29:$AF$30,2,FALSE())+7))</f>
        <v>-</v>
      </c>
      <c r="M120" s="333" t="str">
        <f>IF(ISERROR(HLOOKUP($F120,Res_ini!$H$29:$AF$30,2,FALSE())),"-",VLOOKUP(L$5,Res_ini!$A$20:$AF209,HLOOKUP($F120,Res_ini!$H$29:$AF$30,2,FALSE())+7))</f>
        <v>-</v>
      </c>
      <c r="N120" s="333" t="str">
        <f>IF($M120="-","-",VLOOKUP(M$5,Res_ini!$A$20:$AF209,HLOOKUP($F120,Res_ini!$H$29:$AF$30,2,FALSE())+7))</f>
        <v>-</v>
      </c>
      <c r="O120" s="358" t="str">
        <f>IF($M120="-","-",VLOOKUP(N$5,Res_ini!$A$20:$AF209,HLOOKUP($F120,Res_ini!$H$29:$AF$30,2,FALSE())+7))</f>
        <v>-</v>
      </c>
      <c r="P120" s="331" t="str">
        <f>IF($M120="-","-",VLOOKUP(O$5,Res_ini!$A$20:$AF209,HLOOKUP($F120,Res_ini!$H$29:$AF$30,2,FALSE())+7))</f>
        <v>-</v>
      </c>
      <c r="Q120" s="331" t="str">
        <f>IF($M120="-","-",VLOOKUP(P$5,Res_ini!$A$20:$AF209,HLOOKUP($F120,Res_ini!$H$29:$AF$30,2,FALSE())+7))</f>
        <v>-</v>
      </c>
      <c r="R120" s="331" t="str">
        <f>IF($M120="-","-",VLOOKUP(Q$5,Res_ini!$A$20:$AF209,HLOOKUP($F120,Res_ini!$H$29:$AF$30,2,FALSE())+7))</f>
        <v>-</v>
      </c>
      <c r="S120" s="331" t="str">
        <f>IF($M120="-","-",VLOOKUP(R$5,Res_ini!$A$20:$AF209,HLOOKUP($F120,Res_ini!$H$29:$AF$30,2,FALSE())+7))</f>
        <v>-</v>
      </c>
      <c r="T120" s="331" t="str">
        <f>IF($M120="-","-",VLOOKUP(S$5,Res_ini!$A$20:$AF209,HLOOKUP($F120,Res_ini!$H$29:$AF$30,2,FALSE())+7))</f>
        <v>-</v>
      </c>
      <c r="U120" s="331" t="str">
        <f>IF($M120="-","-",VLOOKUP(T$5,Res_ini!$A$20:$AF209,HLOOKUP($F120,Res_ini!$H$29:$AF$30,2,FALSE())+7))</f>
        <v>-</v>
      </c>
      <c r="V120" s="331" t="str">
        <f>IF($M120="-","-",VLOOKUP(U$5,Res_ini!$A$20:$AF209,HLOOKUP($F120,Res_ini!$H$29:$AF$30,2,FALSE())+7))</f>
        <v>-</v>
      </c>
      <c r="W120" s="331" t="str">
        <f>IF($M120="-","-",VLOOKUP(V$5,Res_ini!$A$20:$AF209,HLOOKUP($F120,Res_ini!$H$29:$AF$30,2,FALSE())+7))</f>
        <v>-</v>
      </c>
      <c r="X120" s="331" t="str">
        <f>IF($M120="-","-",VLOOKUP(W$5,Res_ini!$A$20:$AF209,HLOOKUP($F120,Res_ini!$H$29:$AF$30,2,FALSE())+7))</f>
        <v>-</v>
      </c>
      <c r="Y120" s="331" t="str">
        <f>IF($M120="-","-",VLOOKUP(X$5,Res_ini!$A$20:$AF209,HLOOKUP($F120,Res_ini!$H$29:$AF$30,2,FALSE())+7))</f>
        <v>-</v>
      </c>
      <c r="Z120" s="331" t="str">
        <f>IF($M120="-","-",VLOOKUP(Y$5,Res_ini!$A$20:$AF209,HLOOKUP($F120,Res_ini!$H$29:$AF$30,2,FALSE())+7))</f>
        <v>-</v>
      </c>
      <c r="AA120" s="332" t="str">
        <f>IF($M120="-","-",VLOOKUP(Z$5,Res_ini!$A$20:$AF209,HLOOKUP($F120,Res_ini!$H$29:$AF$30,2,FALSE())+7))</f>
        <v>-</v>
      </c>
      <c r="AB120" s="333" t="str">
        <f>IF($M120="-","-",VLOOKUP(AA$5,Res_ini!$A$20:$AF209,HLOOKUP($F120,Res_ini!$H$29:$AF$30,2,FALSE())+7))</f>
        <v>-</v>
      </c>
      <c r="AC120" s="359"/>
      <c r="AD120" s="360"/>
      <c r="AE120" s="360"/>
      <c r="AF120" s="360"/>
      <c r="AG120" s="361"/>
      <c r="AH120" s="362" t="str">
        <f t="shared" si="40"/>
        <v>-</v>
      </c>
      <c r="AI120" s="363" t="str">
        <f t="shared" si="41"/>
        <v>-</v>
      </c>
      <c r="AJ120" s="364" t="str">
        <f t="shared" si="42"/>
        <v>-</v>
      </c>
      <c r="AK120" s="364" t="str">
        <f t="shared" si="43"/>
        <v>-</v>
      </c>
      <c r="AL120" s="364" t="str">
        <f t="shared" si="44"/>
        <v>-</v>
      </c>
      <c r="AM120" s="364" t="str">
        <f t="shared" si="45"/>
        <v>-</v>
      </c>
      <c r="AN120" s="364" t="str">
        <f t="shared" si="46"/>
        <v>-</v>
      </c>
      <c r="AO120" s="364" t="str">
        <f t="shared" si="47"/>
        <v>-</v>
      </c>
      <c r="AP120" s="364" t="str">
        <f t="shared" si="48"/>
        <v>-</v>
      </c>
      <c r="AQ120" s="364" t="str">
        <f t="shared" si="49"/>
        <v>-</v>
      </c>
      <c r="AR120" s="364" t="str">
        <f t="shared" si="50"/>
        <v>-</v>
      </c>
      <c r="AS120" s="364" t="str">
        <f t="shared" si="51"/>
        <v>-</v>
      </c>
      <c r="AT120" s="364" t="str">
        <f t="shared" si="52"/>
        <v>-</v>
      </c>
      <c r="AU120" s="364" t="str">
        <f t="shared" si="53"/>
        <v>-</v>
      </c>
      <c r="AV120" s="364" t="str">
        <f t="shared" si="54"/>
        <v>-</v>
      </c>
      <c r="AW120" s="365" t="str">
        <f t="shared" si="55"/>
        <v>-</v>
      </c>
      <c r="AX120" s="365" t="str">
        <f t="shared" si="56"/>
        <v>-</v>
      </c>
      <c r="AY120" s="365" t="str">
        <f t="shared" si="57"/>
        <v>-</v>
      </c>
      <c r="AZ120" s="365" t="str">
        <f t="shared" si="58"/>
        <v>-</v>
      </c>
      <c r="BA120" s="365" t="str">
        <f t="shared" si="59"/>
        <v>-</v>
      </c>
      <c r="BB120" s="364" t="str">
        <f t="shared" si="60"/>
        <v>-</v>
      </c>
      <c r="BC120" s="364" t="str">
        <f t="shared" si="61"/>
        <v>-</v>
      </c>
      <c r="BD120" s="365" t="str">
        <f t="shared" si="62"/>
        <v>-</v>
      </c>
      <c r="BE120" s="365" t="str">
        <f t="shared" si="63"/>
        <v>-</v>
      </c>
      <c r="BF120" s="365" t="str">
        <f t="shared" si="64"/>
        <v>-</v>
      </c>
      <c r="BG120" s="365" t="str">
        <f t="shared" si="65"/>
        <v>-</v>
      </c>
      <c r="BH120" s="364" t="str">
        <f t="shared" si="66"/>
        <v>-</v>
      </c>
      <c r="BI120" s="365" t="str">
        <f t="shared" si="67"/>
        <v>-</v>
      </c>
      <c r="BJ120" s="366" t="str">
        <f t="shared" si="68"/>
        <v>-</v>
      </c>
    </row>
    <row r="121" spans="1:67" s="124" customFormat="1" ht="17" hidden="1" customHeight="1">
      <c r="A121" s="327" t="str">
        <f>G$18&amp;"_"&amp;TEXT(ROW(121:121)-20,"000")</f>
        <v>2018_101</v>
      </c>
      <c r="B121" s="327" t="s">
        <v>658</v>
      </c>
      <c r="C121" s="327" t="str">
        <f>J121&amp;"-"&amp;M121&amp;"_"&amp;N121</f>
        <v>---_-</v>
      </c>
      <c r="D121" s="327" t="str">
        <f>IF($M121="-","-",VLOOKUP(C$2,Res_ini!$A$20:$AF210,HLOOKUP($F121,Res_ini!$H$29:$AF$30,2,FALSE())+7))</f>
        <v>-</v>
      </c>
      <c r="E121" s="327">
        <f t="shared" si="39"/>
        <v>26</v>
      </c>
      <c r="F121" s="327" t="str">
        <f t="shared" si="69"/>
        <v>Ilot Tibarama</v>
      </c>
      <c r="G121" s="327" t="str">
        <f>IF($M121="-","-",VLOOKUP(F$2,Res_ini!$A$20:$AF210,HLOOKUP($F121,Res_ini!$H$29:$AF$30,2,FALSE())+7))</f>
        <v>-</v>
      </c>
      <c r="H121" s="338" t="str">
        <f>IF($M121="-","-",VLOOKUP(G$2,Res_ini!$A$20:$AF210,HLOOKUP($F121,Res_ini!$H$29:$AF$30,2,FALSE())+7))</f>
        <v>-</v>
      </c>
      <c r="I121" s="338" t="str">
        <f>IF($M121="-","-",VLOOKUP(H$2,Res_ini!$A$20:$AF210,HLOOKUP($F121,Res_ini!$H$29:$AF$30,2,FALSE())+7))</f>
        <v>-</v>
      </c>
      <c r="J121" s="327" t="str">
        <f>IF($M121="-","-",VLOOKUP(I$2,Res_ini!$A$20:$AF210,HLOOKUP($F121,Res_ini!$H$29:$AF$30,2,FALSE())+7))</f>
        <v>-</v>
      </c>
      <c r="K121" s="327" t="str">
        <f>IF($M121="-","-",VLOOKUP(J$2,Res_ini!$A$20:$AF210,HLOOKUP($F121,Res_ini!$H$29:$AF$30,2,FALSE())+7))</f>
        <v>-</v>
      </c>
      <c r="L121" s="327" t="str">
        <f>IF($M121="-","-",VLOOKUP(K$2,Res_ini!$A$20:$AF210,HLOOKUP($F121,Res_ini!$H$29:$AF$30,2,FALSE())+7))</f>
        <v>-</v>
      </c>
      <c r="M121" s="327" t="str">
        <f>IF(ISERROR(HLOOKUP($F121,Res_ini!$H$29:$AF$30,2,FALSE())),"-",VLOOKUP(L$2,Res_ini!$A$20:$AF210,HLOOKUP($F121,Res_ini!$H$29:$AF$30,2,FALSE())+7))</f>
        <v>-</v>
      </c>
      <c r="N121" s="327" t="str">
        <f>IF($M121="-","-",VLOOKUP(M$2,Res_ini!$A$20:$AF210,HLOOKUP($F121,Res_ini!$H$29:$AF$30,2,FALSE())+7))</f>
        <v>-</v>
      </c>
      <c r="O121" s="339" t="str">
        <f>IF($M121="-","-",VLOOKUP(N$2,Res_ini!$A$20:$AF210,HLOOKUP($F121,Res_ini!$H$29:$AF$30,2,FALSE())+7))</f>
        <v>-</v>
      </c>
      <c r="P121" s="325" t="str">
        <f>IF($M121="-","-",VLOOKUP(O$2,Res_ini!$A$20:$AF210,HLOOKUP($F121,Res_ini!$H$29:$AF$30,2,FALSE())+7))</f>
        <v>-</v>
      </c>
      <c r="Q121" s="325" t="str">
        <f>IF($M121="-","-",VLOOKUP(P$2,Res_ini!$A$20:$AF210,HLOOKUP($F121,Res_ini!$H$29:$AF$30,2,FALSE())+7))</f>
        <v>-</v>
      </c>
      <c r="R121" s="325" t="str">
        <f>IF($M121="-","-",VLOOKUP(Q$2,Res_ini!$A$20:$AF210,HLOOKUP($F121,Res_ini!$H$29:$AF$30,2,FALSE())+7))</f>
        <v>-</v>
      </c>
      <c r="S121" s="325" t="str">
        <f>IF($M121="-","-",VLOOKUP(R$2,Res_ini!$A$20:$AF210,HLOOKUP($F121,Res_ini!$H$29:$AF$30,2,FALSE())+7))</f>
        <v>-</v>
      </c>
      <c r="T121" s="325" t="str">
        <f>IF($M121="-","-",VLOOKUP(S$2,Res_ini!$A$20:$AF210,HLOOKUP($F121,Res_ini!$H$29:$AF$30,2,FALSE())+7))</f>
        <v>-</v>
      </c>
      <c r="U121" s="325" t="str">
        <f>IF($M121="-","-",VLOOKUP(T$2,Res_ini!$A$20:$AF210,HLOOKUP($F121,Res_ini!$H$29:$AF$30,2,FALSE())+7))</f>
        <v>-</v>
      </c>
      <c r="V121" s="325" t="str">
        <f>IF($M121="-","-",VLOOKUP(U$2,Res_ini!$A$20:$AF210,HLOOKUP($F121,Res_ini!$H$29:$AF$30,2,FALSE())+7))</f>
        <v>-</v>
      </c>
      <c r="W121" s="325" t="str">
        <f>IF($M121="-","-",VLOOKUP(V$2,Res_ini!$A$20:$AF210,HLOOKUP($F121,Res_ini!$H$29:$AF$30,2,FALSE())+7))</f>
        <v>-</v>
      </c>
      <c r="X121" s="325" t="str">
        <f>IF($M121="-","-",VLOOKUP(W$2,Res_ini!$A$20:$AF210,HLOOKUP($F121,Res_ini!$H$29:$AF$30,2,FALSE())+7))</f>
        <v>-</v>
      </c>
      <c r="Y121" s="325" t="str">
        <f>IF($M121="-","-",VLOOKUP(X$2,Res_ini!$A$20:$AF210,HLOOKUP($F121,Res_ini!$H$29:$AF$30,2,FALSE())+7))</f>
        <v>-</v>
      </c>
      <c r="Z121" s="325" t="str">
        <f>IF($M121="-","-",VLOOKUP(Y$2,Res_ini!$A$20:$AF210,HLOOKUP($F121,Res_ini!$H$29:$AF$30,2,FALSE())+7))</f>
        <v>-</v>
      </c>
      <c r="AA121" s="326" t="str">
        <f>IF($M121="-","-",VLOOKUP(Z$2,Res_ini!$A$20:$AF210,HLOOKUP($F121,Res_ini!$H$29:$AF$30,2,FALSE())+7))</f>
        <v>-</v>
      </c>
      <c r="AB121" s="327" t="str">
        <f>IF($M121="-","-",VLOOKUP(AA$2,Res_ini!$A$20:$AF210,HLOOKUP($F121,Res_ini!$H$29:$AF$30,2,FALSE())+7))</f>
        <v>-</v>
      </c>
      <c r="AC121" s="340"/>
      <c r="AD121" s="341"/>
      <c r="AE121" s="341"/>
      <c r="AF121" s="341"/>
      <c r="AG121" s="342"/>
      <c r="AH121" s="343" t="str">
        <f>IF($M121="-","-",O121+P121+Q121+R121)</f>
        <v>-</v>
      </c>
      <c r="AI121" s="344" t="str">
        <f t="shared" si="41"/>
        <v>-</v>
      </c>
      <c r="AJ121" s="345" t="str">
        <f t="shared" si="42"/>
        <v>-</v>
      </c>
      <c r="AK121" s="345" t="str">
        <f t="shared" si="43"/>
        <v>-</v>
      </c>
      <c r="AL121" s="345" t="str">
        <f t="shared" si="44"/>
        <v>-</v>
      </c>
      <c r="AM121" s="345" t="str">
        <f t="shared" si="45"/>
        <v>-</v>
      </c>
      <c r="AN121" s="345" t="str">
        <f t="shared" si="46"/>
        <v>-</v>
      </c>
      <c r="AO121" s="345" t="str">
        <f t="shared" si="47"/>
        <v>-</v>
      </c>
      <c r="AP121" s="345" t="str">
        <f t="shared" si="48"/>
        <v>-</v>
      </c>
      <c r="AQ121" s="345" t="str">
        <f t="shared" si="49"/>
        <v>-</v>
      </c>
      <c r="AR121" s="345" t="str">
        <f t="shared" si="50"/>
        <v>-</v>
      </c>
      <c r="AS121" s="345" t="str">
        <f t="shared" si="51"/>
        <v>-</v>
      </c>
      <c r="AT121" s="345" t="str">
        <f t="shared" si="52"/>
        <v>-</v>
      </c>
      <c r="AU121" s="345" t="str">
        <f t="shared" si="53"/>
        <v>-</v>
      </c>
      <c r="AV121" s="345" t="str">
        <f>IF($M121="-","-",AH121*2.5/100)</f>
        <v>-</v>
      </c>
      <c r="AW121" s="346" t="str">
        <f t="shared" si="55"/>
        <v>-</v>
      </c>
      <c r="AX121" s="346" t="str">
        <f t="shared" si="56"/>
        <v>-</v>
      </c>
      <c r="AY121" s="346" t="str">
        <f t="shared" si="57"/>
        <v>-</v>
      </c>
      <c r="AZ121" s="346" t="str">
        <f t="shared" si="58"/>
        <v>-</v>
      </c>
      <c r="BA121" s="346" t="str">
        <f t="shared" si="59"/>
        <v>-</v>
      </c>
      <c r="BB121" s="345" t="str">
        <f t="shared" si="60"/>
        <v>-</v>
      </c>
      <c r="BC121" s="345" t="str">
        <f t="shared" si="61"/>
        <v>-</v>
      </c>
      <c r="BD121" s="346" t="str">
        <f t="shared" si="62"/>
        <v>-</v>
      </c>
      <c r="BE121" s="346" t="str">
        <f t="shared" si="63"/>
        <v>-</v>
      </c>
      <c r="BF121" s="346" t="str">
        <f t="shared" si="64"/>
        <v>-</v>
      </c>
      <c r="BG121" s="346" t="str">
        <f t="shared" si="65"/>
        <v>-</v>
      </c>
      <c r="BH121" s="345" t="str">
        <f t="shared" si="66"/>
        <v>-</v>
      </c>
      <c r="BI121" s="346" t="str">
        <f t="shared" si="67"/>
        <v>-</v>
      </c>
      <c r="BJ121" s="347" t="str">
        <f t="shared" si="68"/>
        <v>-</v>
      </c>
      <c r="BK121"/>
      <c r="BL121"/>
      <c r="BM121"/>
      <c r="BN121"/>
      <c r="BO121"/>
    </row>
    <row r="122" spans="1:67" s="124" customFormat="1" ht="17" hidden="1" customHeight="1">
      <c r="A122" s="330" t="str">
        <f t="shared" ref="A122:A185" si="70">G$18&amp;"_"&amp;TEXT(ROW(122:122)-20,"000")</f>
        <v>2018_102</v>
      </c>
      <c r="B122" s="330" t="s">
        <v>658</v>
      </c>
      <c r="C122" s="330" t="str">
        <f>J122&amp;"-"&amp;M122&amp;"_"&amp;N122</f>
        <v>---_-</v>
      </c>
      <c r="D122" s="330" t="str">
        <f>IF($M122="-","-",VLOOKUP(C$3,Res_ini!$A$20:$AF211,HLOOKUP($F122,Res_ini!$H$29:$AF$30,2,FALSE())+7))</f>
        <v>-</v>
      </c>
      <c r="E122" s="330">
        <f t="shared" si="39"/>
        <v>26</v>
      </c>
      <c r="F122" s="330" t="str">
        <f t="shared" si="69"/>
        <v>Ilot Tibarama</v>
      </c>
      <c r="G122" s="330" t="str">
        <f>IF($M122="-","-",VLOOKUP(F$3,Res_ini!$A$20:$AF211,HLOOKUP($F122,Res_ini!$H$29:$AF$30,2,FALSE())+7))</f>
        <v>-</v>
      </c>
      <c r="H122" s="348" t="str">
        <f>IF($M122="-","-",VLOOKUP(G$3,Res_ini!$A$20:$AF211,HLOOKUP($F122,Res_ini!$H$29:$AF$30,2,FALSE())+7))</f>
        <v>-</v>
      </c>
      <c r="I122" s="348" t="str">
        <f>IF($M122="-","-",VLOOKUP(H$3,Res_ini!$A$20:$AF211,HLOOKUP($F122,Res_ini!$H$29:$AF$30,2,FALSE())+7))</f>
        <v>-</v>
      </c>
      <c r="J122" s="330" t="str">
        <f>IF($M122="-","-",VLOOKUP(I$3,Res_ini!$A$20:$AF211,HLOOKUP($F122,Res_ini!$H$29:$AF$30,2,FALSE())+7))</f>
        <v>-</v>
      </c>
      <c r="K122" s="330" t="str">
        <f>IF($M122="-","-",VLOOKUP(J$3,Res_ini!$A$20:$AF211,HLOOKUP($F122,Res_ini!$H$29:$AF$30,2,FALSE())+7))</f>
        <v>-</v>
      </c>
      <c r="L122" s="330" t="str">
        <f>IF($M122="-","-",VLOOKUP(K$3,Res_ini!$A$20:$AF211,HLOOKUP($F122,Res_ini!$H$29:$AF$30,2,FALSE())+7))</f>
        <v>-</v>
      </c>
      <c r="M122" s="330" t="str">
        <f>IF(ISERROR(HLOOKUP($F122,Res_ini!$H$29:$AF$30,2,FALSE())),"-",VLOOKUP(L$3,Res_ini!$A$20:$AF211,HLOOKUP($F122,Res_ini!$H$29:$AF$30,2,FALSE())+7))</f>
        <v>-</v>
      </c>
      <c r="N122" s="330" t="str">
        <f>IF($M122="-","-",VLOOKUP(M$3,Res_ini!$A$20:$AF211,HLOOKUP($F122,Res_ini!$H$29:$AF$30,2,FALSE())+7))</f>
        <v>-</v>
      </c>
      <c r="O122" s="349" t="str">
        <f>IF($M122="-","-",VLOOKUP(N$3,Res_ini!$A$20:$AF211,HLOOKUP($F122,Res_ini!$H$29:$AF$30,2,FALSE())+7))</f>
        <v>-</v>
      </c>
      <c r="P122" s="328" t="str">
        <f>IF($M122="-","-",VLOOKUP(O$3,Res_ini!$A$20:$AF211,HLOOKUP($F122,Res_ini!$H$29:$AF$30,2,FALSE())+7))</f>
        <v>-</v>
      </c>
      <c r="Q122" s="328" t="str">
        <f>IF($M122="-","-",VLOOKUP(P$3,Res_ini!$A$20:$AF211,HLOOKUP($F122,Res_ini!$H$29:$AF$30,2,FALSE())+7))</f>
        <v>-</v>
      </c>
      <c r="R122" s="328" t="str">
        <f>IF($M122="-","-",VLOOKUP(Q$3,Res_ini!$A$20:$AF211,HLOOKUP($F122,Res_ini!$H$29:$AF$30,2,FALSE())+7))</f>
        <v>-</v>
      </c>
      <c r="S122" s="328" t="str">
        <f>IF($M122="-","-",VLOOKUP(R$3,Res_ini!$A$20:$AF211,HLOOKUP($F122,Res_ini!$H$29:$AF$30,2,FALSE())+7))</f>
        <v>-</v>
      </c>
      <c r="T122" s="328" t="str">
        <f>IF($M122="-","-",VLOOKUP(S$3,Res_ini!$A$20:$AF211,HLOOKUP($F122,Res_ini!$H$29:$AF$30,2,FALSE())+7))</f>
        <v>-</v>
      </c>
      <c r="U122" s="328" t="str">
        <f>IF($M122="-","-",VLOOKUP(T$3,Res_ini!$A$20:$AF211,HLOOKUP($F122,Res_ini!$H$29:$AF$30,2,FALSE())+7))</f>
        <v>-</v>
      </c>
      <c r="V122" s="328" t="str">
        <f>IF($M122="-","-",VLOOKUP(U$3,Res_ini!$A$20:$AF211,HLOOKUP($F122,Res_ini!$H$29:$AF$30,2,FALSE())+7))</f>
        <v>-</v>
      </c>
      <c r="W122" s="328" t="str">
        <f>IF($M122="-","-",VLOOKUP(V$3,Res_ini!$A$20:$AF211,HLOOKUP($F122,Res_ini!$H$29:$AF$30,2,FALSE())+7))</f>
        <v>-</v>
      </c>
      <c r="X122" s="328" t="str">
        <f>IF($M122="-","-",VLOOKUP(W$3,Res_ini!$A$20:$AF211,HLOOKUP($F122,Res_ini!$H$29:$AF$30,2,FALSE())+7))</f>
        <v>-</v>
      </c>
      <c r="Y122" s="328" t="str">
        <f>IF($M122="-","-",VLOOKUP(X$3,Res_ini!$A$20:$AF211,HLOOKUP($F122,Res_ini!$H$29:$AF$30,2,FALSE())+7))</f>
        <v>-</v>
      </c>
      <c r="Z122" s="328" t="str">
        <f>IF($M122="-","-",VLOOKUP(Y$3,Res_ini!$A$20:$AF211,HLOOKUP($F122,Res_ini!$H$29:$AF$30,2,FALSE())+7))</f>
        <v>-</v>
      </c>
      <c r="AA122" s="329" t="str">
        <f>IF($M122="-","-",VLOOKUP(Z$3,Res_ini!$A$20:$AF211,HLOOKUP($F122,Res_ini!$H$29:$AF$30,2,FALSE())+7))</f>
        <v>-</v>
      </c>
      <c r="AB122" s="330" t="str">
        <f>IF($M122="-","-",VLOOKUP(AA$3,Res_ini!$A$20:$AF211,HLOOKUP($F122,Res_ini!$H$29:$AF$30,2,FALSE())+7))</f>
        <v>-</v>
      </c>
      <c r="AC122" s="350"/>
      <c r="AD122" s="351"/>
      <c r="AE122" s="351"/>
      <c r="AF122" s="351"/>
      <c r="AG122" s="352"/>
      <c r="AH122" s="213" t="str">
        <f>IF($M122="-","-",O122+P122+Q122+R122)</f>
        <v>-</v>
      </c>
      <c r="AI122" s="353" t="str">
        <f t="shared" si="41"/>
        <v>-</v>
      </c>
      <c r="AJ122" s="354" t="str">
        <f t="shared" si="42"/>
        <v>-</v>
      </c>
      <c r="AK122" s="354" t="str">
        <f t="shared" si="43"/>
        <v>-</v>
      </c>
      <c r="AL122" s="354" t="str">
        <f t="shared" si="44"/>
        <v>-</v>
      </c>
      <c r="AM122" s="354" t="str">
        <f t="shared" si="45"/>
        <v>-</v>
      </c>
      <c r="AN122" s="354" t="str">
        <f t="shared" si="46"/>
        <v>-</v>
      </c>
      <c r="AO122" s="354" t="str">
        <f t="shared" si="47"/>
        <v>-</v>
      </c>
      <c r="AP122" s="354" t="str">
        <f t="shared" si="48"/>
        <v>-</v>
      </c>
      <c r="AQ122" s="354" t="str">
        <f t="shared" si="49"/>
        <v>-</v>
      </c>
      <c r="AR122" s="354" t="str">
        <f t="shared" si="50"/>
        <v>-</v>
      </c>
      <c r="AS122" s="354" t="str">
        <f t="shared" si="51"/>
        <v>-</v>
      </c>
      <c r="AT122" s="354" t="str">
        <f t="shared" si="52"/>
        <v>-</v>
      </c>
      <c r="AU122" s="354" t="str">
        <f t="shared" si="53"/>
        <v>-</v>
      </c>
      <c r="AV122" s="354" t="str">
        <f>IF($M122="-","-",AH122*2.5/100)</f>
        <v>-</v>
      </c>
      <c r="AW122" s="355" t="str">
        <f t="shared" si="55"/>
        <v>-</v>
      </c>
      <c r="AX122" s="355" t="str">
        <f t="shared" si="56"/>
        <v>-</v>
      </c>
      <c r="AY122" s="355" t="str">
        <f t="shared" si="57"/>
        <v>-</v>
      </c>
      <c r="AZ122" s="355" t="str">
        <f t="shared" si="58"/>
        <v>-</v>
      </c>
      <c r="BA122" s="355" t="str">
        <f t="shared" si="59"/>
        <v>-</v>
      </c>
      <c r="BB122" s="354" t="str">
        <f t="shared" si="60"/>
        <v>-</v>
      </c>
      <c r="BC122" s="354" t="str">
        <f t="shared" si="61"/>
        <v>-</v>
      </c>
      <c r="BD122" s="355" t="str">
        <f t="shared" si="62"/>
        <v>-</v>
      </c>
      <c r="BE122" s="355" t="str">
        <f t="shared" si="63"/>
        <v>-</v>
      </c>
      <c r="BF122" s="355" t="str">
        <f t="shared" si="64"/>
        <v>-</v>
      </c>
      <c r="BG122" s="355" t="str">
        <f t="shared" si="65"/>
        <v>-</v>
      </c>
      <c r="BH122" s="354" t="str">
        <f t="shared" si="66"/>
        <v>-</v>
      </c>
      <c r="BI122" s="355" t="str">
        <f t="shared" si="67"/>
        <v>-</v>
      </c>
      <c r="BJ122" s="356" t="str">
        <f t="shared" si="68"/>
        <v>-</v>
      </c>
      <c r="BK122"/>
      <c r="BL122"/>
      <c r="BM122"/>
      <c r="BN122"/>
      <c r="BO122"/>
    </row>
    <row r="123" spans="1:67" s="124" customFormat="1" ht="17" hidden="1" customHeight="1">
      <c r="A123" s="330" t="str">
        <f t="shared" si="70"/>
        <v>2018_103</v>
      </c>
      <c r="B123" s="330" t="s">
        <v>658</v>
      </c>
      <c r="C123" s="330" t="str">
        <f>J123&amp;"-"&amp;M123&amp;"_"&amp;N123</f>
        <v>---_-</v>
      </c>
      <c r="D123" s="330" t="str">
        <f>IF($M123="-","-",VLOOKUP(C$4,Res_ini!$A$20:$AF212,HLOOKUP($F123,Res_ini!$H$29:$AF$30,2,FALSE())+7))</f>
        <v>-</v>
      </c>
      <c r="E123" s="330">
        <f t="shared" si="39"/>
        <v>26</v>
      </c>
      <c r="F123" s="330" t="str">
        <f t="shared" si="69"/>
        <v>Ilot Tibarama</v>
      </c>
      <c r="G123" s="330" t="str">
        <f>IF($M123="-","-",VLOOKUP(F$4,Res_ini!$A$20:$AF212,HLOOKUP($F123,Res_ini!$H$29:$AF$30,2,FALSE())+7))</f>
        <v>-</v>
      </c>
      <c r="H123" s="348" t="str">
        <f>IF($M123="-","-",VLOOKUP(G$4,Res_ini!$A$20:$AF212,HLOOKUP($F123,Res_ini!$H$29:$AF$30,2,FALSE())+7))</f>
        <v>-</v>
      </c>
      <c r="I123" s="348" t="str">
        <f>IF($M123="-","-",VLOOKUP(H$4,Res_ini!$A$20:$AF212,HLOOKUP($F123,Res_ini!$H$29:$AF$30,2,FALSE())+7))</f>
        <v>-</v>
      </c>
      <c r="J123" s="330" t="str">
        <f>IF($M123="-","-",VLOOKUP(I$4,Res_ini!$A$20:$AF212,HLOOKUP($F123,Res_ini!$H$29:$AF$30,2,FALSE())+7))</f>
        <v>-</v>
      </c>
      <c r="K123" s="330" t="str">
        <f>IF($M123="-","-",VLOOKUP(J$4,Res_ini!$A$20:$AF212,HLOOKUP($F123,Res_ini!$H$29:$AF$30,2,FALSE())+7))</f>
        <v>-</v>
      </c>
      <c r="L123" s="330" t="str">
        <f>IF($M123="-","-",VLOOKUP(K$4,Res_ini!$A$20:$AF212,HLOOKUP($F123,Res_ini!$H$29:$AF$30,2,FALSE())+7))</f>
        <v>-</v>
      </c>
      <c r="M123" s="330" t="str">
        <f>IF(ISERROR(HLOOKUP($F123,Res_ini!$H$29:$AF$30,2,FALSE())),"-",VLOOKUP(L$4,Res_ini!$A$20:$AF212,HLOOKUP($F123,Res_ini!$H$29:$AF$30,2,FALSE())+7))</f>
        <v>-</v>
      </c>
      <c r="N123" s="330" t="str">
        <f>IF($M123="-","-",VLOOKUP(M$4,Res_ini!$A$20:$AF212,HLOOKUP($F123,Res_ini!$H$29:$AF$30,2,FALSE())+7))</f>
        <v>-</v>
      </c>
      <c r="O123" s="349" t="str">
        <f>IF($M123="-","-",VLOOKUP(N$4,Res_ini!$A$20:$AF212,HLOOKUP($F123,Res_ini!$H$29:$AF$30,2,FALSE())+7))</f>
        <v>-</v>
      </c>
      <c r="P123" s="328" t="str">
        <f>IF($M123="-","-",VLOOKUP(O$4,Res_ini!$A$20:$AF212,HLOOKUP($F123,Res_ini!$H$29:$AF$30,2,FALSE())+7))</f>
        <v>-</v>
      </c>
      <c r="Q123" s="328" t="str">
        <f>IF($M123="-","-",VLOOKUP(P$4,Res_ini!$A$20:$AF212,HLOOKUP($F123,Res_ini!$H$29:$AF$30,2,FALSE())+7))</f>
        <v>-</v>
      </c>
      <c r="R123" s="328" t="str">
        <f>IF($M123="-","-",VLOOKUP(Q$4,Res_ini!$A$20:$AF212,HLOOKUP($F123,Res_ini!$H$29:$AF$30,2,FALSE())+7))</f>
        <v>-</v>
      </c>
      <c r="S123" s="328" t="str">
        <f>IF($M123="-","-",VLOOKUP(R$4,Res_ini!$A$20:$AF212,HLOOKUP($F123,Res_ini!$H$29:$AF$30,2,FALSE())+7))</f>
        <v>-</v>
      </c>
      <c r="T123" s="328" t="str">
        <f>IF($M123="-","-",VLOOKUP(S$4,Res_ini!$A$20:$AF212,HLOOKUP($F123,Res_ini!$H$29:$AF$30,2,FALSE())+7))</f>
        <v>-</v>
      </c>
      <c r="U123" s="328" t="str">
        <f>IF($M123="-","-",VLOOKUP(T$4,Res_ini!$A$20:$AF212,HLOOKUP($F123,Res_ini!$H$29:$AF$30,2,FALSE())+7))</f>
        <v>-</v>
      </c>
      <c r="V123" s="328" t="str">
        <f>IF($M123="-","-",VLOOKUP(U$4,Res_ini!$A$20:$AF212,HLOOKUP($F123,Res_ini!$H$29:$AF$30,2,FALSE())+7))</f>
        <v>-</v>
      </c>
      <c r="W123" s="328" t="str">
        <f>IF($M123="-","-",VLOOKUP(V$4,Res_ini!$A$20:$AF212,HLOOKUP($F123,Res_ini!$H$29:$AF$30,2,FALSE())+7))</f>
        <v>-</v>
      </c>
      <c r="X123" s="328" t="str">
        <f>IF($M123="-","-",VLOOKUP(W$4,Res_ini!$A$20:$AF212,HLOOKUP($F123,Res_ini!$H$29:$AF$30,2,FALSE())+7))</f>
        <v>-</v>
      </c>
      <c r="Y123" s="328" t="str">
        <f>IF($M123="-","-",VLOOKUP(X$4,Res_ini!$A$20:$AF212,HLOOKUP($F123,Res_ini!$H$29:$AF$30,2,FALSE())+7))</f>
        <v>-</v>
      </c>
      <c r="Z123" s="328" t="str">
        <f>IF($M123="-","-",VLOOKUP(Y$4,Res_ini!$A$20:$AF212,HLOOKUP($F123,Res_ini!$H$29:$AF$30,2,FALSE())+7))</f>
        <v>-</v>
      </c>
      <c r="AA123" s="329" t="str">
        <f>IF($M123="-","-",VLOOKUP(Z$4,Res_ini!$A$20:$AF212,HLOOKUP($F123,Res_ini!$H$29:$AF$30,2,FALSE())+7))</f>
        <v>-</v>
      </c>
      <c r="AB123" s="330" t="str">
        <f>IF($M123="-","-",VLOOKUP(AA$4,Res_ini!$A$20:$AF212,HLOOKUP($F123,Res_ini!$H$29:$AF$30,2,FALSE())+7))</f>
        <v>-</v>
      </c>
      <c r="AC123" s="350"/>
      <c r="AD123" s="351"/>
      <c r="AE123" s="351"/>
      <c r="AF123" s="351"/>
      <c r="AG123" s="352"/>
      <c r="AH123" s="213" t="str">
        <f>IF($M123="-","-",O123+P123+Q123+R123)</f>
        <v>-</v>
      </c>
      <c r="AI123" s="353" t="str">
        <f t="shared" si="41"/>
        <v>-</v>
      </c>
      <c r="AJ123" s="354" t="str">
        <f t="shared" si="42"/>
        <v>-</v>
      </c>
      <c r="AK123" s="354" t="str">
        <f t="shared" si="43"/>
        <v>-</v>
      </c>
      <c r="AL123" s="354" t="str">
        <f t="shared" si="44"/>
        <v>-</v>
      </c>
      <c r="AM123" s="354" t="str">
        <f t="shared" si="45"/>
        <v>-</v>
      </c>
      <c r="AN123" s="354" t="str">
        <f t="shared" si="46"/>
        <v>-</v>
      </c>
      <c r="AO123" s="354" t="str">
        <f t="shared" si="47"/>
        <v>-</v>
      </c>
      <c r="AP123" s="354" t="str">
        <f t="shared" si="48"/>
        <v>-</v>
      </c>
      <c r="AQ123" s="354" t="str">
        <f t="shared" si="49"/>
        <v>-</v>
      </c>
      <c r="AR123" s="354" t="str">
        <f t="shared" si="50"/>
        <v>-</v>
      </c>
      <c r="AS123" s="354" t="str">
        <f t="shared" si="51"/>
        <v>-</v>
      </c>
      <c r="AT123" s="354" t="str">
        <f t="shared" si="52"/>
        <v>-</v>
      </c>
      <c r="AU123" s="354" t="str">
        <f t="shared" si="53"/>
        <v>-</v>
      </c>
      <c r="AV123" s="354" t="str">
        <f>IF($M123="-","-",AH123*2.5/100)</f>
        <v>-</v>
      </c>
      <c r="AW123" s="355" t="str">
        <f t="shared" si="55"/>
        <v>-</v>
      </c>
      <c r="AX123" s="355" t="str">
        <f t="shared" si="56"/>
        <v>-</v>
      </c>
      <c r="AY123" s="355" t="str">
        <f t="shared" si="57"/>
        <v>-</v>
      </c>
      <c r="AZ123" s="355" t="str">
        <f t="shared" si="58"/>
        <v>-</v>
      </c>
      <c r="BA123" s="355" t="str">
        <f t="shared" si="59"/>
        <v>-</v>
      </c>
      <c r="BB123" s="354" t="str">
        <f t="shared" si="60"/>
        <v>-</v>
      </c>
      <c r="BC123" s="354" t="str">
        <f t="shared" si="61"/>
        <v>-</v>
      </c>
      <c r="BD123" s="355" t="str">
        <f t="shared" si="62"/>
        <v>-</v>
      </c>
      <c r="BE123" s="355" t="str">
        <f t="shared" si="63"/>
        <v>-</v>
      </c>
      <c r="BF123" s="355" t="str">
        <f t="shared" si="64"/>
        <v>-</v>
      </c>
      <c r="BG123" s="355" t="str">
        <f t="shared" si="65"/>
        <v>-</v>
      </c>
      <c r="BH123" s="354" t="str">
        <f t="shared" si="66"/>
        <v>-</v>
      </c>
      <c r="BI123" s="355" t="str">
        <f t="shared" si="67"/>
        <v>-</v>
      </c>
      <c r="BJ123" s="356" t="str">
        <f t="shared" si="68"/>
        <v>-</v>
      </c>
      <c r="BK123"/>
      <c r="BL123"/>
      <c r="BM123"/>
      <c r="BN123"/>
      <c r="BO123"/>
    </row>
    <row r="124" spans="1:67" s="124" customFormat="1" ht="17" hidden="1" customHeight="1">
      <c r="A124" s="333" t="str">
        <f t="shared" si="70"/>
        <v>2018_104</v>
      </c>
      <c r="B124" s="333" t="s">
        <v>658</v>
      </c>
      <c r="C124" s="333" t="str">
        <f>J124&amp;"-"&amp;M124&amp;"_"&amp;N124</f>
        <v>---_-</v>
      </c>
      <c r="D124" s="333" t="str">
        <f>IF($M124="-","-",VLOOKUP(C$5,Res_ini!$A$20:$AF213,HLOOKUP($F124,Res_ini!$H$29:$AF$30,2,FALSE())+7))</f>
        <v>-</v>
      </c>
      <c r="E124" s="333">
        <f t="shared" si="39"/>
        <v>26</v>
      </c>
      <c r="F124" s="333" t="str">
        <f t="shared" si="69"/>
        <v>Ilot Tibarama</v>
      </c>
      <c r="G124" s="333" t="str">
        <f>IF($M124="-","-",VLOOKUP(F$5,Res_ini!$A$20:$AF213,HLOOKUP($F124,Res_ini!$H$29:$AF$30,2,FALSE())+7))</f>
        <v>-</v>
      </c>
      <c r="H124" s="357" t="str">
        <f>IF($M124="-","-",VLOOKUP(G$5,Res_ini!$A$20:$AF213,HLOOKUP($F124,Res_ini!$H$29:$AF$30,2,FALSE())+7))</f>
        <v>-</v>
      </c>
      <c r="I124" s="357" t="str">
        <f>IF($M124="-","-",VLOOKUP(H$5,Res_ini!$A$20:$AF213,HLOOKUP($F124,Res_ini!$H$29:$AF$30,2,FALSE())+7))</f>
        <v>-</v>
      </c>
      <c r="J124" s="333" t="str">
        <f>IF($M124="-","-",VLOOKUP(I$5,Res_ini!$A$20:$AF213,HLOOKUP($F124,Res_ini!$H$29:$AF$30,2,FALSE())+7))</f>
        <v>-</v>
      </c>
      <c r="K124" s="333" t="str">
        <f>IF($M124="-","-",VLOOKUP(J$5,Res_ini!$A$20:$AF213,HLOOKUP($F124,Res_ini!$H$29:$AF$30,2,FALSE())+7))</f>
        <v>-</v>
      </c>
      <c r="L124" s="333" t="str">
        <f>IF($M124="-","-",VLOOKUP(K$5,Res_ini!$A$20:$AF213,HLOOKUP($F124,Res_ini!$H$29:$AF$30,2,FALSE())+7))</f>
        <v>-</v>
      </c>
      <c r="M124" s="333" t="str">
        <f>IF(ISERROR(HLOOKUP($F124,Res_ini!$H$29:$AF$30,2,FALSE())),"-",VLOOKUP(L$5,Res_ini!$A$20:$AF213,HLOOKUP($F124,Res_ini!$H$29:$AF$30,2,FALSE())+7))</f>
        <v>-</v>
      </c>
      <c r="N124" s="333" t="str">
        <f>IF($M124="-","-",VLOOKUP(M$5,Res_ini!$A$20:$AF213,HLOOKUP($F124,Res_ini!$H$29:$AF$30,2,FALSE())+7))</f>
        <v>-</v>
      </c>
      <c r="O124" s="358" t="str">
        <f>IF($M124="-","-",VLOOKUP(N$5,Res_ini!$A$20:$AF213,HLOOKUP($F124,Res_ini!$H$29:$AF$30,2,FALSE())+7))</f>
        <v>-</v>
      </c>
      <c r="P124" s="331" t="str">
        <f>IF($M124="-","-",VLOOKUP(O$5,Res_ini!$A$20:$AF213,HLOOKUP($F124,Res_ini!$H$29:$AF$30,2,FALSE())+7))</f>
        <v>-</v>
      </c>
      <c r="Q124" s="331" t="str">
        <f>IF($M124="-","-",VLOOKUP(P$5,Res_ini!$A$20:$AF213,HLOOKUP($F124,Res_ini!$H$29:$AF$30,2,FALSE())+7))</f>
        <v>-</v>
      </c>
      <c r="R124" s="331" t="str">
        <f>IF($M124="-","-",VLOOKUP(Q$5,Res_ini!$A$20:$AF213,HLOOKUP($F124,Res_ini!$H$29:$AF$30,2,FALSE())+7))</f>
        <v>-</v>
      </c>
      <c r="S124" s="331" t="str">
        <f>IF($M124="-","-",VLOOKUP(R$5,Res_ini!$A$20:$AF213,HLOOKUP($F124,Res_ini!$H$29:$AF$30,2,FALSE())+7))</f>
        <v>-</v>
      </c>
      <c r="T124" s="331" t="str">
        <f>IF($M124="-","-",VLOOKUP(S$5,Res_ini!$A$20:$AF213,HLOOKUP($F124,Res_ini!$H$29:$AF$30,2,FALSE())+7))</f>
        <v>-</v>
      </c>
      <c r="U124" s="331" t="str">
        <f>IF($M124="-","-",VLOOKUP(T$5,Res_ini!$A$20:$AF213,HLOOKUP($F124,Res_ini!$H$29:$AF$30,2,FALSE())+7))</f>
        <v>-</v>
      </c>
      <c r="V124" s="331" t="str">
        <f>IF($M124="-","-",VLOOKUP(U$5,Res_ini!$A$20:$AF213,HLOOKUP($F124,Res_ini!$H$29:$AF$30,2,FALSE())+7))</f>
        <v>-</v>
      </c>
      <c r="W124" s="331" t="str">
        <f>IF($M124="-","-",VLOOKUP(V$5,Res_ini!$A$20:$AF213,HLOOKUP($F124,Res_ini!$H$29:$AF$30,2,FALSE())+7))</f>
        <v>-</v>
      </c>
      <c r="X124" s="331" t="str">
        <f>IF($M124="-","-",VLOOKUP(W$5,Res_ini!$A$20:$AF213,HLOOKUP($F124,Res_ini!$H$29:$AF$30,2,FALSE())+7))</f>
        <v>-</v>
      </c>
      <c r="Y124" s="331" t="str">
        <f>IF($M124="-","-",VLOOKUP(X$5,Res_ini!$A$20:$AF213,HLOOKUP($F124,Res_ini!$H$29:$AF$30,2,FALSE())+7))</f>
        <v>-</v>
      </c>
      <c r="Z124" s="331" t="str">
        <f>IF($M124="-","-",VLOOKUP(Y$5,Res_ini!$A$20:$AF213,HLOOKUP($F124,Res_ini!$H$29:$AF$30,2,FALSE())+7))</f>
        <v>-</v>
      </c>
      <c r="AA124" s="332" t="str">
        <f>IF($M124="-","-",VLOOKUP(Z$5,Res_ini!$A$20:$AF213,HLOOKUP($F124,Res_ini!$H$29:$AF$30,2,FALSE())+7))</f>
        <v>-</v>
      </c>
      <c r="AB124" s="333" t="str">
        <f>IF($M124="-","-",VLOOKUP(AA$5,Res_ini!$A$20:$AF213,HLOOKUP($F124,Res_ini!$H$29:$AF$30,2,FALSE())+7))</f>
        <v>-</v>
      </c>
      <c r="AC124" s="359"/>
      <c r="AD124" s="360"/>
      <c r="AE124" s="360"/>
      <c r="AF124" s="360"/>
      <c r="AG124" s="361"/>
      <c r="AH124" s="362" t="str">
        <f>IF($M124="-","-",O124+P124+Q124+R124)</f>
        <v>-</v>
      </c>
      <c r="AI124" s="363" t="str">
        <f t="shared" si="41"/>
        <v>-</v>
      </c>
      <c r="AJ124" s="364" t="str">
        <f t="shared" si="42"/>
        <v>-</v>
      </c>
      <c r="AK124" s="364" t="str">
        <f t="shared" si="43"/>
        <v>-</v>
      </c>
      <c r="AL124" s="364" t="str">
        <f t="shared" si="44"/>
        <v>-</v>
      </c>
      <c r="AM124" s="364" t="str">
        <f t="shared" si="45"/>
        <v>-</v>
      </c>
      <c r="AN124" s="364" t="str">
        <f t="shared" si="46"/>
        <v>-</v>
      </c>
      <c r="AO124" s="364" t="str">
        <f t="shared" si="47"/>
        <v>-</v>
      </c>
      <c r="AP124" s="364" t="str">
        <f t="shared" si="48"/>
        <v>-</v>
      </c>
      <c r="AQ124" s="364" t="str">
        <f t="shared" si="49"/>
        <v>-</v>
      </c>
      <c r="AR124" s="364" t="str">
        <f t="shared" si="50"/>
        <v>-</v>
      </c>
      <c r="AS124" s="364" t="str">
        <f t="shared" si="51"/>
        <v>-</v>
      </c>
      <c r="AT124" s="364" t="str">
        <f t="shared" si="52"/>
        <v>-</v>
      </c>
      <c r="AU124" s="364" t="str">
        <f t="shared" si="53"/>
        <v>-</v>
      </c>
      <c r="AV124" s="364" t="str">
        <f>IF($M124="-","-",AH124*2.5/100)</f>
        <v>-</v>
      </c>
      <c r="AW124" s="365" t="str">
        <f t="shared" si="55"/>
        <v>-</v>
      </c>
      <c r="AX124" s="365" t="str">
        <f t="shared" si="56"/>
        <v>-</v>
      </c>
      <c r="AY124" s="365" t="str">
        <f t="shared" si="57"/>
        <v>-</v>
      </c>
      <c r="AZ124" s="365" t="str">
        <f t="shared" si="58"/>
        <v>-</v>
      </c>
      <c r="BA124" s="365" t="str">
        <f t="shared" si="59"/>
        <v>-</v>
      </c>
      <c r="BB124" s="364" t="str">
        <f t="shared" si="60"/>
        <v>-</v>
      </c>
      <c r="BC124" s="364" t="str">
        <f t="shared" si="61"/>
        <v>-</v>
      </c>
      <c r="BD124" s="365" t="str">
        <f t="shared" si="62"/>
        <v>-</v>
      </c>
      <c r="BE124" s="365" t="str">
        <f t="shared" si="63"/>
        <v>-</v>
      </c>
      <c r="BF124" s="365" t="str">
        <f t="shared" si="64"/>
        <v>-</v>
      </c>
      <c r="BG124" s="365" t="str">
        <f t="shared" si="65"/>
        <v>-</v>
      </c>
      <c r="BH124" s="364" t="str">
        <f t="shared" si="66"/>
        <v>-</v>
      </c>
      <c r="BI124" s="365" t="str">
        <f t="shared" si="67"/>
        <v>-</v>
      </c>
      <c r="BJ124" s="366" t="str">
        <f t="shared" si="68"/>
        <v>-</v>
      </c>
      <c r="BK124"/>
      <c r="BL124"/>
      <c r="BM124"/>
      <c r="BN124"/>
      <c r="BO124"/>
    </row>
    <row r="125" spans="1:67" s="124" customFormat="1" ht="17" hidden="1" customHeight="1">
      <c r="A125" s="327" t="str">
        <f t="shared" si="70"/>
        <v>2018_105</v>
      </c>
      <c r="B125" s="327" t="s">
        <v>658</v>
      </c>
      <c r="C125" s="327" t="str">
        <f>J125&amp;"-"&amp;M125&amp;"_"&amp;N125</f>
        <v>---_-</v>
      </c>
      <c r="D125" s="327" t="str">
        <f>IF($M125="-","-",VLOOKUP(C$2,Res_ini!$A$20:$AF214,HLOOKUP($F125,Res_ini!$H$29:$AF$30,2,FALSE())+7))</f>
        <v>-</v>
      </c>
      <c r="E125" s="327">
        <f t="shared" si="39"/>
        <v>27</v>
      </c>
      <c r="F125" s="327" t="str">
        <f t="shared" si="69"/>
        <v>Darse de Tibarama</v>
      </c>
      <c r="G125" s="327" t="str">
        <f>IF($M125="-","-",VLOOKUP(F$2,Res_ini!$A$20:$AF214,HLOOKUP($F125,Res_ini!$H$29:$AF$30,2,FALSE())+7))</f>
        <v>-</v>
      </c>
      <c r="H125" s="338" t="str">
        <f>IF($M125="-","-",VLOOKUP(G$2,Res_ini!$A$20:$AF214,HLOOKUP($F125,Res_ini!$H$29:$AF$30,2,FALSE())+7))</f>
        <v>-</v>
      </c>
      <c r="I125" s="338" t="str">
        <f>IF($M125="-","-",VLOOKUP(H$2,Res_ini!$A$20:$AF214,HLOOKUP($F125,Res_ini!$H$29:$AF$30,2,FALSE())+7))</f>
        <v>-</v>
      </c>
      <c r="J125" s="327" t="str">
        <f>IF($M125="-","-",VLOOKUP(I$2,Res_ini!$A$20:$AF214,HLOOKUP($F125,Res_ini!$H$29:$AF$30,2,FALSE())+7))</f>
        <v>-</v>
      </c>
      <c r="K125" s="327" t="str">
        <f>IF($M125="-","-",VLOOKUP(J$2,Res_ini!$A$20:$AF214,HLOOKUP($F125,Res_ini!$H$29:$AF$30,2,FALSE())+7))</f>
        <v>-</v>
      </c>
      <c r="L125" s="327" t="str">
        <f>IF($M125="-","-",VLOOKUP(K$2,Res_ini!$A$20:$AF214,HLOOKUP($F125,Res_ini!$H$29:$AF$30,2,FALSE())+7))</f>
        <v>-</v>
      </c>
      <c r="M125" s="327" t="str">
        <f>IF(ISERROR(HLOOKUP($F125,Res_ini!$H$29:$AF$30,2,FALSE())),"-",VLOOKUP(L$2,Res_ini!$A$20:$AF214,HLOOKUP($F125,Res_ini!$H$29:$AF$30,2,FALSE())+7))</f>
        <v>-</v>
      </c>
      <c r="N125" s="327" t="str">
        <f>IF($M125="-","-",VLOOKUP(M$2,Res_ini!$A$20:$AF214,HLOOKUP($F125,Res_ini!$H$29:$AF$30,2,FALSE())+7))</f>
        <v>-</v>
      </c>
      <c r="O125" s="339" t="str">
        <f>IF($M125="-","-",VLOOKUP(N$2,Res_ini!$A$20:$AF214,HLOOKUP($F125,Res_ini!$H$29:$AF$30,2,FALSE())+7))</f>
        <v>-</v>
      </c>
      <c r="P125" s="325" t="str">
        <f>IF($M125="-","-",VLOOKUP(O$2,Res_ini!$A$20:$AF214,HLOOKUP($F125,Res_ini!$H$29:$AF$30,2,FALSE())+7))</f>
        <v>-</v>
      </c>
      <c r="Q125" s="325" t="str">
        <f>IF($M125="-","-",VLOOKUP(P$2,Res_ini!$A$20:$AF214,HLOOKUP($F125,Res_ini!$H$29:$AF$30,2,FALSE())+7))</f>
        <v>-</v>
      </c>
      <c r="R125" s="325" t="str">
        <f>IF($M125="-","-",VLOOKUP(Q$2,Res_ini!$A$20:$AF214,HLOOKUP($F125,Res_ini!$H$29:$AF$30,2,FALSE())+7))</f>
        <v>-</v>
      </c>
      <c r="S125" s="325" t="str">
        <f>IF($M125="-","-",VLOOKUP(R$2,Res_ini!$A$20:$AF214,HLOOKUP($F125,Res_ini!$H$29:$AF$30,2,FALSE())+7))</f>
        <v>-</v>
      </c>
      <c r="T125" s="325" t="str">
        <f>IF($M125="-","-",VLOOKUP(S$2,Res_ini!$A$20:$AF214,HLOOKUP($F125,Res_ini!$H$29:$AF$30,2,FALSE())+7))</f>
        <v>-</v>
      </c>
      <c r="U125" s="325" t="str">
        <f>IF($M125="-","-",VLOOKUP(T$2,Res_ini!$A$20:$AF214,HLOOKUP($F125,Res_ini!$H$29:$AF$30,2,FALSE())+7))</f>
        <v>-</v>
      </c>
      <c r="V125" s="325" t="str">
        <f>IF($M125="-","-",VLOOKUP(U$2,Res_ini!$A$20:$AF214,HLOOKUP($F125,Res_ini!$H$29:$AF$30,2,FALSE())+7))</f>
        <v>-</v>
      </c>
      <c r="W125" s="325" t="str">
        <f>IF($M125="-","-",VLOOKUP(V$2,Res_ini!$A$20:$AF214,HLOOKUP($F125,Res_ini!$H$29:$AF$30,2,FALSE())+7))</f>
        <v>-</v>
      </c>
      <c r="X125" s="325" t="str">
        <f>IF($M125="-","-",VLOOKUP(W$2,Res_ini!$A$20:$AF214,HLOOKUP($F125,Res_ini!$H$29:$AF$30,2,FALSE())+7))</f>
        <v>-</v>
      </c>
      <c r="Y125" s="325" t="str">
        <f>IF($M125="-","-",VLOOKUP(X$2,Res_ini!$A$20:$AF214,HLOOKUP($F125,Res_ini!$H$29:$AF$30,2,FALSE())+7))</f>
        <v>-</v>
      </c>
      <c r="Z125" s="325" t="str">
        <f>IF($M125="-","-",VLOOKUP(Y$2,Res_ini!$A$20:$AF214,HLOOKUP($F125,Res_ini!$H$29:$AF$30,2,FALSE())+7))</f>
        <v>-</v>
      </c>
      <c r="AA125" s="326" t="str">
        <f>IF($M125="-","-",VLOOKUP(Z$2,Res_ini!$A$20:$AF214,HLOOKUP($F125,Res_ini!$H$29:$AF$30,2,FALSE())+7))</f>
        <v>-</v>
      </c>
      <c r="AB125" s="327" t="str">
        <f>IF($M125="-","-",VLOOKUP(AA$2,Res_ini!$A$20:$AF214,HLOOKUP($F125,Res_ini!$H$29:$AF$30,2,FALSE())+7))</f>
        <v>-</v>
      </c>
      <c r="AC125" s="340"/>
      <c r="AD125" s="341"/>
      <c r="AE125" s="341"/>
      <c r="AF125" s="341"/>
      <c r="AG125" s="342"/>
      <c r="AH125" s="343" t="str">
        <f>IF($M125="-","-",O125+P125+Q125+R125)</f>
        <v>-</v>
      </c>
      <c r="AI125" s="344" t="str">
        <f t="shared" si="41"/>
        <v>-</v>
      </c>
      <c r="AJ125" s="345" t="str">
        <f t="shared" si="42"/>
        <v>-</v>
      </c>
      <c r="AK125" s="345" t="str">
        <f t="shared" si="43"/>
        <v>-</v>
      </c>
      <c r="AL125" s="345" t="str">
        <f t="shared" si="44"/>
        <v>-</v>
      </c>
      <c r="AM125" s="345" t="str">
        <f t="shared" si="45"/>
        <v>-</v>
      </c>
      <c r="AN125" s="345" t="str">
        <f t="shared" si="46"/>
        <v>-</v>
      </c>
      <c r="AO125" s="345" t="str">
        <f t="shared" si="47"/>
        <v>-</v>
      </c>
      <c r="AP125" s="345" t="str">
        <f t="shared" si="48"/>
        <v>-</v>
      </c>
      <c r="AQ125" s="345" t="str">
        <f t="shared" si="49"/>
        <v>-</v>
      </c>
      <c r="AR125" s="345" t="str">
        <f t="shared" si="50"/>
        <v>-</v>
      </c>
      <c r="AS125" s="345" t="str">
        <f t="shared" si="51"/>
        <v>-</v>
      </c>
      <c r="AT125" s="345" t="str">
        <f t="shared" si="52"/>
        <v>-</v>
      </c>
      <c r="AU125" s="345" t="str">
        <f t="shared" si="53"/>
        <v>-</v>
      </c>
      <c r="AV125" s="345" t="str">
        <f>IF($M125="-","-",AH125*2.5/100)</f>
        <v>-</v>
      </c>
      <c r="AW125" s="346" t="str">
        <f t="shared" si="55"/>
        <v>-</v>
      </c>
      <c r="AX125" s="346" t="str">
        <f t="shared" si="56"/>
        <v>-</v>
      </c>
      <c r="AY125" s="346" t="str">
        <f t="shared" si="57"/>
        <v>-</v>
      </c>
      <c r="AZ125" s="346" t="str">
        <f t="shared" si="58"/>
        <v>-</v>
      </c>
      <c r="BA125" s="346" t="str">
        <f t="shared" si="59"/>
        <v>-</v>
      </c>
      <c r="BB125" s="345" t="str">
        <f t="shared" si="60"/>
        <v>-</v>
      </c>
      <c r="BC125" s="345" t="str">
        <f t="shared" si="61"/>
        <v>-</v>
      </c>
      <c r="BD125" s="346" t="str">
        <f t="shared" si="62"/>
        <v>-</v>
      </c>
      <c r="BE125" s="346" t="str">
        <f t="shared" si="63"/>
        <v>-</v>
      </c>
      <c r="BF125" s="346" t="str">
        <f t="shared" si="64"/>
        <v>-</v>
      </c>
      <c r="BG125" s="346" t="str">
        <f t="shared" si="65"/>
        <v>-</v>
      </c>
      <c r="BH125" s="345" t="str">
        <f t="shared" si="66"/>
        <v>-</v>
      </c>
      <c r="BI125" s="346" t="str">
        <f t="shared" si="67"/>
        <v>-</v>
      </c>
      <c r="BJ125" s="347" t="str">
        <f t="shared" si="68"/>
        <v>-</v>
      </c>
      <c r="BK125"/>
      <c r="BL125"/>
      <c r="BM125"/>
      <c r="BN125"/>
      <c r="BO125"/>
    </row>
    <row r="126" spans="1:67" s="124" customFormat="1" ht="17" hidden="1" customHeight="1">
      <c r="A126" s="330" t="str">
        <f t="shared" si="70"/>
        <v>2018_106</v>
      </c>
      <c r="B126" s="330" t="s">
        <v>658</v>
      </c>
      <c r="C126" s="330" t="str">
        <f t="shared" ref="C126:C189" si="71">J126&amp;"-"&amp;M126&amp;"_"&amp;N126</f>
        <v>---_-</v>
      </c>
      <c r="D126" s="330" t="str">
        <f>IF($M126="-","-",VLOOKUP(C$3,Res_ini!$A$20:$AF215,HLOOKUP($F126,Res_ini!$H$29:$AF$30,2,FALSE())+7))</f>
        <v>-</v>
      </c>
      <c r="E126" s="330">
        <f t="shared" si="39"/>
        <v>27</v>
      </c>
      <c r="F126" s="330" t="str">
        <f t="shared" si="69"/>
        <v>Darse de Tibarama</v>
      </c>
      <c r="G126" s="330" t="str">
        <f>IF($M126="-","-",VLOOKUP(F$3,Res_ini!$A$20:$AF215,HLOOKUP($F126,Res_ini!$H$29:$AF$30,2,FALSE())+7))</f>
        <v>-</v>
      </c>
      <c r="H126" s="348" t="str">
        <f>IF($M126="-","-",VLOOKUP(G$3,Res_ini!$A$20:$AF215,HLOOKUP($F126,Res_ini!$H$29:$AF$30,2,FALSE())+7))</f>
        <v>-</v>
      </c>
      <c r="I126" s="348" t="str">
        <f>IF($M126="-","-",VLOOKUP(H$3,Res_ini!$A$20:$AF215,HLOOKUP($F126,Res_ini!$H$29:$AF$30,2,FALSE())+7))</f>
        <v>-</v>
      </c>
      <c r="J126" s="330" t="str">
        <f>IF($M126="-","-",VLOOKUP(I$3,Res_ini!$A$20:$AF215,HLOOKUP($F126,Res_ini!$H$29:$AF$30,2,FALSE())+7))</f>
        <v>-</v>
      </c>
      <c r="K126" s="330" t="str">
        <f>IF($M126="-","-",VLOOKUP(J$3,Res_ini!$A$20:$AF215,HLOOKUP($F126,Res_ini!$H$29:$AF$30,2,FALSE())+7))</f>
        <v>-</v>
      </c>
      <c r="L126" s="330" t="str">
        <f>IF($M126="-","-",VLOOKUP(K$3,Res_ini!$A$20:$AF215,HLOOKUP($F126,Res_ini!$H$29:$AF$30,2,FALSE())+7))</f>
        <v>-</v>
      </c>
      <c r="M126" s="330" t="str">
        <f>IF(ISERROR(HLOOKUP($F126,Res_ini!$H$29:$AF$30,2,FALSE())),"-",VLOOKUP(L$3,Res_ini!$A$20:$AF215,HLOOKUP($F126,Res_ini!$H$29:$AF$30,2,FALSE())+7))</f>
        <v>-</v>
      </c>
      <c r="N126" s="330" t="str">
        <f>IF($M126="-","-",VLOOKUP(M$3,Res_ini!$A$20:$AF215,HLOOKUP($F126,Res_ini!$H$29:$AF$30,2,FALSE())+7))</f>
        <v>-</v>
      </c>
      <c r="O126" s="349" t="str">
        <f>IF($M126="-","-",VLOOKUP(N$3,Res_ini!$A$20:$AF215,HLOOKUP($F126,Res_ini!$H$29:$AF$30,2,FALSE())+7))</f>
        <v>-</v>
      </c>
      <c r="P126" s="328" t="str">
        <f>IF($M126="-","-",VLOOKUP(O$3,Res_ini!$A$20:$AF215,HLOOKUP($F126,Res_ini!$H$29:$AF$30,2,FALSE())+7))</f>
        <v>-</v>
      </c>
      <c r="Q126" s="328" t="str">
        <f>IF($M126="-","-",VLOOKUP(P$3,Res_ini!$A$20:$AF215,HLOOKUP($F126,Res_ini!$H$29:$AF$30,2,FALSE())+7))</f>
        <v>-</v>
      </c>
      <c r="R126" s="328" t="str">
        <f>IF($M126="-","-",VLOOKUP(Q$3,Res_ini!$A$20:$AF215,HLOOKUP($F126,Res_ini!$H$29:$AF$30,2,FALSE())+7))</f>
        <v>-</v>
      </c>
      <c r="S126" s="328" t="str">
        <f>IF($M126="-","-",VLOOKUP(R$3,Res_ini!$A$20:$AF215,HLOOKUP($F126,Res_ini!$H$29:$AF$30,2,FALSE())+7))</f>
        <v>-</v>
      </c>
      <c r="T126" s="328" t="str">
        <f>IF($M126="-","-",VLOOKUP(S$3,Res_ini!$A$20:$AF215,HLOOKUP($F126,Res_ini!$H$29:$AF$30,2,FALSE())+7))</f>
        <v>-</v>
      </c>
      <c r="U126" s="328" t="str">
        <f>IF($M126="-","-",VLOOKUP(T$3,Res_ini!$A$20:$AF215,HLOOKUP($F126,Res_ini!$H$29:$AF$30,2,FALSE())+7))</f>
        <v>-</v>
      </c>
      <c r="V126" s="328" t="str">
        <f>IF($M126="-","-",VLOOKUP(U$3,Res_ini!$A$20:$AF215,HLOOKUP($F126,Res_ini!$H$29:$AF$30,2,FALSE())+7))</f>
        <v>-</v>
      </c>
      <c r="W126" s="328" t="str">
        <f>IF($M126="-","-",VLOOKUP(V$3,Res_ini!$A$20:$AF215,HLOOKUP($F126,Res_ini!$H$29:$AF$30,2,FALSE())+7))</f>
        <v>-</v>
      </c>
      <c r="X126" s="328" t="str">
        <f>IF($M126="-","-",VLOOKUP(W$3,Res_ini!$A$20:$AF215,HLOOKUP($F126,Res_ini!$H$29:$AF$30,2,FALSE())+7))</f>
        <v>-</v>
      </c>
      <c r="Y126" s="328" t="str">
        <f>IF($M126="-","-",VLOOKUP(X$3,Res_ini!$A$20:$AF215,HLOOKUP($F126,Res_ini!$H$29:$AF$30,2,FALSE())+7))</f>
        <v>-</v>
      </c>
      <c r="Z126" s="328" t="str">
        <f>IF($M126="-","-",VLOOKUP(Y$3,Res_ini!$A$20:$AF215,HLOOKUP($F126,Res_ini!$H$29:$AF$30,2,FALSE())+7))</f>
        <v>-</v>
      </c>
      <c r="AA126" s="329" t="str">
        <f>IF($M126="-","-",VLOOKUP(Z$3,Res_ini!$A$20:$AF215,HLOOKUP($F126,Res_ini!$H$29:$AF$30,2,FALSE())+7))</f>
        <v>-</v>
      </c>
      <c r="AB126" s="330" t="str">
        <f>IF($M126="-","-",VLOOKUP(AA$3,Res_ini!$A$20:$AF215,HLOOKUP($F126,Res_ini!$H$29:$AF$30,2,FALSE())+7))</f>
        <v>-</v>
      </c>
      <c r="AC126" s="350"/>
      <c r="AD126" s="351"/>
      <c r="AE126" s="351"/>
      <c r="AF126" s="351"/>
      <c r="AG126" s="352"/>
      <c r="AH126" s="213" t="str">
        <f t="shared" ref="AH126:AH189" si="72">IF($M126="-","-",O126+P126+Q126+R126)</f>
        <v>-</v>
      </c>
      <c r="AI126" s="353" t="str">
        <f t="shared" si="41"/>
        <v>-</v>
      </c>
      <c r="AJ126" s="354" t="str">
        <f t="shared" si="42"/>
        <v>-</v>
      </c>
      <c r="AK126" s="354" t="str">
        <f t="shared" si="43"/>
        <v>-</v>
      </c>
      <c r="AL126" s="354" t="str">
        <f t="shared" si="44"/>
        <v>-</v>
      </c>
      <c r="AM126" s="354" t="str">
        <f t="shared" si="45"/>
        <v>-</v>
      </c>
      <c r="AN126" s="354" t="str">
        <f t="shared" si="46"/>
        <v>-</v>
      </c>
      <c r="AO126" s="354" t="str">
        <f t="shared" si="47"/>
        <v>-</v>
      </c>
      <c r="AP126" s="354" t="str">
        <f t="shared" si="48"/>
        <v>-</v>
      </c>
      <c r="AQ126" s="354" t="str">
        <f t="shared" si="49"/>
        <v>-</v>
      </c>
      <c r="AR126" s="354" t="str">
        <f t="shared" si="50"/>
        <v>-</v>
      </c>
      <c r="AS126" s="354" t="str">
        <f t="shared" si="51"/>
        <v>-</v>
      </c>
      <c r="AT126" s="354" t="str">
        <f t="shared" si="52"/>
        <v>-</v>
      </c>
      <c r="AU126" s="354" t="str">
        <f t="shared" si="53"/>
        <v>-</v>
      </c>
      <c r="AV126" s="354" t="str">
        <f t="shared" ref="AV126:AV189" si="73">IF($M126="-","-",AH126*2.5/100)</f>
        <v>-</v>
      </c>
      <c r="AW126" s="355" t="str">
        <f t="shared" si="55"/>
        <v>-</v>
      </c>
      <c r="AX126" s="355" t="str">
        <f t="shared" si="56"/>
        <v>-</v>
      </c>
      <c r="AY126" s="355" t="str">
        <f t="shared" si="57"/>
        <v>-</v>
      </c>
      <c r="AZ126" s="355" t="str">
        <f t="shared" si="58"/>
        <v>-</v>
      </c>
      <c r="BA126" s="355" t="str">
        <f t="shared" si="59"/>
        <v>-</v>
      </c>
      <c r="BB126" s="354" t="str">
        <f t="shared" si="60"/>
        <v>-</v>
      </c>
      <c r="BC126" s="354" t="str">
        <f t="shared" si="61"/>
        <v>-</v>
      </c>
      <c r="BD126" s="355" t="str">
        <f t="shared" si="62"/>
        <v>-</v>
      </c>
      <c r="BE126" s="355" t="str">
        <f t="shared" si="63"/>
        <v>-</v>
      </c>
      <c r="BF126" s="355" t="str">
        <f t="shared" si="64"/>
        <v>-</v>
      </c>
      <c r="BG126" s="355" t="str">
        <f t="shared" si="65"/>
        <v>-</v>
      </c>
      <c r="BH126" s="354" t="str">
        <f t="shared" si="66"/>
        <v>-</v>
      </c>
      <c r="BI126" s="355" t="str">
        <f t="shared" si="67"/>
        <v>-</v>
      </c>
      <c r="BJ126" s="356" t="str">
        <f t="shared" si="68"/>
        <v>-</v>
      </c>
      <c r="BK126"/>
      <c r="BL126"/>
      <c r="BM126"/>
      <c r="BN126"/>
      <c r="BO126"/>
    </row>
    <row r="127" spans="1:67" s="124" customFormat="1" ht="17" hidden="1" customHeight="1">
      <c r="A127" s="330" t="str">
        <f t="shared" si="70"/>
        <v>2018_107</v>
      </c>
      <c r="B127" s="330" t="s">
        <v>658</v>
      </c>
      <c r="C127" s="330" t="str">
        <f t="shared" si="71"/>
        <v>---_-</v>
      </c>
      <c r="D127" s="330" t="str">
        <f>IF($M127="-","-",VLOOKUP(C$4,Res_ini!$A$20:$AF216,HLOOKUP($F127,Res_ini!$H$29:$AF$30,2,FALSE())+7))</f>
        <v>-</v>
      </c>
      <c r="E127" s="330">
        <f t="shared" si="39"/>
        <v>27</v>
      </c>
      <c r="F127" s="330" t="str">
        <f t="shared" si="69"/>
        <v>Darse de Tibarama</v>
      </c>
      <c r="G127" s="330" t="str">
        <f>IF($M127="-","-",VLOOKUP(F$4,Res_ini!$A$20:$AF216,HLOOKUP($F127,Res_ini!$H$29:$AF$30,2,FALSE())+7))</f>
        <v>-</v>
      </c>
      <c r="H127" s="348" t="str">
        <f>IF($M127="-","-",VLOOKUP(G$4,Res_ini!$A$20:$AF216,HLOOKUP($F127,Res_ini!$H$29:$AF$30,2,FALSE())+7))</f>
        <v>-</v>
      </c>
      <c r="I127" s="348" t="str">
        <f>IF($M127="-","-",VLOOKUP(H$4,Res_ini!$A$20:$AF216,HLOOKUP($F127,Res_ini!$H$29:$AF$30,2,FALSE())+7))</f>
        <v>-</v>
      </c>
      <c r="J127" s="330" t="str">
        <f>IF($M127="-","-",VLOOKUP(I$4,Res_ini!$A$20:$AF216,HLOOKUP($F127,Res_ini!$H$29:$AF$30,2,FALSE())+7))</f>
        <v>-</v>
      </c>
      <c r="K127" s="330" t="str">
        <f>IF($M127="-","-",VLOOKUP(J$4,Res_ini!$A$20:$AF216,HLOOKUP($F127,Res_ini!$H$29:$AF$30,2,FALSE())+7))</f>
        <v>-</v>
      </c>
      <c r="L127" s="330" t="str">
        <f>IF($M127="-","-",VLOOKUP(K$4,Res_ini!$A$20:$AF216,HLOOKUP($F127,Res_ini!$H$29:$AF$30,2,FALSE())+7))</f>
        <v>-</v>
      </c>
      <c r="M127" s="330" t="str">
        <f>IF(ISERROR(HLOOKUP($F127,Res_ini!$H$29:$AF$30,2,FALSE())),"-",VLOOKUP(L$4,Res_ini!$A$20:$AF216,HLOOKUP($F127,Res_ini!$H$29:$AF$30,2,FALSE())+7))</f>
        <v>-</v>
      </c>
      <c r="N127" s="330" t="str">
        <f>IF($M127="-","-",VLOOKUP(M$4,Res_ini!$A$20:$AF216,HLOOKUP($F127,Res_ini!$H$29:$AF$30,2,FALSE())+7))</f>
        <v>-</v>
      </c>
      <c r="O127" s="349" t="str">
        <f>IF($M127="-","-",VLOOKUP(N$4,Res_ini!$A$20:$AF216,HLOOKUP($F127,Res_ini!$H$29:$AF$30,2,FALSE())+7))</f>
        <v>-</v>
      </c>
      <c r="P127" s="328" t="str">
        <f>IF($M127="-","-",VLOOKUP(O$4,Res_ini!$A$20:$AF216,HLOOKUP($F127,Res_ini!$H$29:$AF$30,2,FALSE())+7))</f>
        <v>-</v>
      </c>
      <c r="Q127" s="328" t="str">
        <f>IF($M127="-","-",VLOOKUP(P$4,Res_ini!$A$20:$AF216,HLOOKUP($F127,Res_ini!$H$29:$AF$30,2,FALSE())+7))</f>
        <v>-</v>
      </c>
      <c r="R127" s="328" t="str">
        <f>IF($M127="-","-",VLOOKUP(Q$4,Res_ini!$A$20:$AF216,HLOOKUP($F127,Res_ini!$H$29:$AF$30,2,FALSE())+7))</f>
        <v>-</v>
      </c>
      <c r="S127" s="328" t="str">
        <f>IF($M127="-","-",VLOOKUP(R$4,Res_ini!$A$20:$AF216,HLOOKUP($F127,Res_ini!$H$29:$AF$30,2,FALSE())+7))</f>
        <v>-</v>
      </c>
      <c r="T127" s="328" t="str">
        <f>IF($M127="-","-",VLOOKUP(S$4,Res_ini!$A$20:$AF216,HLOOKUP($F127,Res_ini!$H$29:$AF$30,2,FALSE())+7))</f>
        <v>-</v>
      </c>
      <c r="U127" s="328" t="str">
        <f>IF($M127="-","-",VLOOKUP(T$4,Res_ini!$A$20:$AF216,HLOOKUP($F127,Res_ini!$H$29:$AF$30,2,FALSE())+7))</f>
        <v>-</v>
      </c>
      <c r="V127" s="328" t="str">
        <f>IF($M127="-","-",VLOOKUP(U$4,Res_ini!$A$20:$AF216,HLOOKUP($F127,Res_ini!$H$29:$AF$30,2,FALSE())+7))</f>
        <v>-</v>
      </c>
      <c r="W127" s="328" t="str">
        <f>IF($M127="-","-",VLOOKUP(V$4,Res_ini!$A$20:$AF216,HLOOKUP($F127,Res_ini!$H$29:$AF$30,2,FALSE())+7))</f>
        <v>-</v>
      </c>
      <c r="X127" s="328" t="str">
        <f>IF($M127="-","-",VLOOKUP(W$4,Res_ini!$A$20:$AF216,HLOOKUP($F127,Res_ini!$H$29:$AF$30,2,FALSE())+7))</f>
        <v>-</v>
      </c>
      <c r="Y127" s="328" t="str">
        <f>IF($M127="-","-",VLOOKUP(X$4,Res_ini!$A$20:$AF216,HLOOKUP($F127,Res_ini!$H$29:$AF$30,2,FALSE())+7))</f>
        <v>-</v>
      </c>
      <c r="Z127" s="328" t="str">
        <f>IF($M127="-","-",VLOOKUP(Y$4,Res_ini!$A$20:$AF216,HLOOKUP($F127,Res_ini!$H$29:$AF$30,2,FALSE())+7))</f>
        <v>-</v>
      </c>
      <c r="AA127" s="329" t="str">
        <f>IF($M127="-","-",VLOOKUP(Z$4,Res_ini!$A$20:$AF216,HLOOKUP($F127,Res_ini!$H$29:$AF$30,2,FALSE())+7))</f>
        <v>-</v>
      </c>
      <c r="AB127" s="330" t="str">
        <f>IF($M127="-","-",VLOOKUP(AA$4,Res_ini!$A$20:$AF216,HLOOKUP($F127,Res_ini!$H$29:$AF$30,2,FALSE())+7))</f>
        <v>-</v>
      </c>
      <c r="AC127" s="350"/>
      <c r="AD127" s="351"/>
      <c r="AE127" s="351"/>
      <c r="AF127" s="351"/>
      <c r="AG127" s="352"/>
      <c r="AH127" s="213" t="str">
        <f t="shared" si="72"/>
        <v>-</v>
      </c>
      <c r="AI127" s="353" t="str">
        <f t="shared" si="41"/>
        <v>-</v>
      </c>
      <c r="AJ127" s="354" t="str">
        <f t="shared" si="42"/>
        <v>-</v>
      </c>
      <c r="AK127" s="354" t="str">
        <f t="shared" si="43"/>
        <v>-</v>
      </c>
      <c r="AL127" s="354" t="str">
        <f t="shared" si="44"/>
        <v>-</v>
      </c>
      <c r="AM127" s="354" t="str">
        <f t="shared" si="45"/>
        <v>-</v>
      </c>
      <c r="AN127" s="354" t="str">
        <f t="shared" si="46"/>
        <v>-</v>
      </c>
      <c r="AO127" s="354" t="str">
        <f t="shared" si="47"/>
        <v>-</v>
      </c>
      <c r="AP127" s="354" t="str">
        <f t="shared" si="48"/>
        <v>-</v>
      </c>
      <c r="AQ127" s="354" t="str">
        <f t="shared" si="49"/>
        <v>-</v>
      </c>
      <c r="AR127" s="354" t="str">
        <f t="shared" si="50"/>
        <v>-</v>
      </c>
      <c r="AS127" s="354" t="str">
        <f t="shared" si="51"/>
        <v>-</v>
      </c>
      <c r="AT127" s="354" t="str">
        <f t="shared" si="52"/>
        <v>-</v>
      </c>
      <c r="AU127" s="354" t="str">
        <f t="shared" si="53"/>
        <v>-</v>
      </c>
      <c r="AV127" s="354" t="str">
        <f t="shared" si="73"/>
        <v>-</v>
      </c>
      <c r="AW127" s="355" t="str">
        <f t="shared" si="55"/>
        <v>-</v>
      </c>
      <c r="AX127" s="355" t="str">
        <f t="shared" si="56"/>
        <v>-</v>
      </c>
      <c r="AY127" s="355" t="str">
        <f t="shared" si="57"/>
        <v>-</v>
      </c>
      <c r="AZ127" s="355" t="str">
        <f t="shared" si="58"/>
        <v>-</v>
      </c>
      <c r="BA127" s="355" t="str">
        <f t="shared" si="59"/>
        <v>-</v>
      </c>
      <c r="BB127" s="354" t="str">
        <f t="shared" si="60"/>
        <v>-</v>
      </c>
      <c r="BC127" s="354" t="str">
        <f t="shared" si="61"/>
        <v>-</v>
      </c>
      <c r="BD127" s="355" t="str">
        <f t="shared" si="62"/>
        <v>-</v>
      </c>
      <c r="BE127" s="355" t="str">
        <f t="shared" si="63"/>
        <v>-</v>
      </c>
      <c r="BF127" s="355" t="str">
        <f t="shared" si="64"/>
        <v>-</v>
      </c>
      <c r="BG127" s="355" t="str">
        <f t="shared" si="65"/>
        <v>-</v>
      </c>
      <c r="BH127" s="354" t="str">
        <f t="shared" si="66"/>
        <v>-</v>
      </c>
      <c r="BI127" s="355" t="str">
        <f t="shared" si="67"/>
        <v>-</v>
      </c>
      <c r="BJ127" s="356" t="str">
        <f t="shared" si="68"/>
        <v>-</v>
      </c>
      <c r="BK127"/>
      <c r="BL127"/>
      <c r="BM127"/>
      <c r="BN127"/>
      <c r="BO127"/>
    </row>
    <row r="128" spans="1:67" s="124" customFormat="1" ht="17" hidden="1" customHeight="1">
      <c r="A128" s="333" t="str">
        <f t="shared" si="70"/>
        <v>2018_108</v>
      </c>
      <c r="B128" s="333" t="s">
        <v>658</v>
      </c>
      <c r="C128" s="333" t="str">
        <f t="shared" si="71"/>
        <v>---_-</v>
      </c>
      <c r="D128" s="333" t="str">
        <f>IF($M128="-","-",VLOOKUP(C$5,Res_ini!$A$20:$AF217,HLOOKUP($F128,Res_ini!$H$29:$AF$30,2,FALSE())+7))</f>
        <v>-</v>
      </c>
      <c r="E128" s="333">
        <f t="shared" si="39"/>
        <v>27</v>
      </c>
      <c r="F128" s="333" t="str">
        <f t="shared" si="69"/>
        <v>Darse de Tibarama</v>
      </c>
      <c r="G128" s="333" t="str">
        <f>IF($M128="-","-",VLOOKUP(F$5,Res_ini!$A$20:$AF217,HLOOKUP($F128,Res_ini!$H$29:$AF$30,2,FALSE())+7))</f>
        <v>-</v>
      </c>
      <c r="H128" s="357" t="str">
        <f>IF($M128="-","-",VLOOKUP(G$5,Res_ini!$A$20:$AF217,HLOOKUP($F128,Res_ini!$H$29:$AF$30,2,FALSE())+7))</f>
        <v>-</v>
      </c>
      <c r="I128" s="357" t="str">
        <f>IF($M128="-","-",VLOOKUP(H$5,Res_ini!$A$20:$AF217,HLOOKUP($F128,Res_ini!$H$29:$AF$30,2,FALSE())+7))</f>
        <v>-</v>
      </c>
      <c r="J128" s="333" t="str">
        <f>IF($M128="-","-",VLOOKUP(I$5,Res_ini!$A$20:$AF217,HLOOKUP($F128,Res_ini!$H$29:$AF$30,2,FALSE())+7))</f>
        <v>-</v>
      </c>
      <c r="K128" s="333" t="str">
        <f>IF($M128="-","-",VLOOKUP(J$5,Res_ini!$A$20:$AF217,HLOOKUP($F128,Res_ini!$H$29:$AF$30,2,FALSE())+7))</f>
        <v>-</v>
      </c>
      <c r="L128" s="333" t="str">
        <f>IF($M128="-","-",VLOOKUP(K$5,Res_ini!$A$20:$AF217,HLOOKUP($F128,Res_ini!$H$29:$AF$30,2,FALSE())+7))</f>
        <v>-</v>
      </c>
      <c r="M128" s="333" t="str">
        <f>IF(ISERROR(HLOOKUP($F128,Res_ini!$H$29:$AF$30,2,FALSE())),"-",VLOOKUP(L$5,Res_ini!$A$20:$AF217,HLOOKUP($F128,Res_ini!$H$29:$AF$30,2,FALSE())+7))</f>
        <v>-</v>
      </c>
      <c r="N128" s="333" t="str">
        <f>IF($M128="-","-",VLOOKUP(M$5,Res_ini!$A$20:$AF217,HLOOKUP($F128,Res_ini!$H$29:$AF$30,2,FALSE())+7))</f>
        <v>-</v>
      </c>
      <c r="O128" s="358" t="str">
        <f>IF($M128="-","-",VLOOKUP(N$5,Res_ini!$A$20:$AF217,HLOOKUP($F128,Res_ini!$H$29:$AF$30,2,FALSE())+7))</f>
        <v>-</v>
      </c>
      <c r="P128" s="331" t="str">
        <f>IF($M128="-","-",VLOOKUP(O$5,Res_ini!$A$20:$AF217,HLOOKUP($F128,Res_ini!$H$29:$AF$30,2,FALSE())+7))</f>
        <v>-</v>
      </c>
      <c r="Q128" s="331" t="str">
        <f>IF($M128="-","-",VLOOKUP(P$5,Res_ini!$A$20:$AF217,HLOOKUP($F128,Res_ini!$H$29:$AF$30,2,FALSE())+7))</f>
        <v>-</v>
      </c>
      <c r="R128" s="331" t="str">
        <f>IF($M128="-","-",VLOOKUP(Q$5,Res_ini!$A$20:$AF217,HLOOKUP($F128,Res_ini!$H$29:$AF$30,2,FALSE())+7))</f>
        <v>-</v>
      </c>
      <c r="S128" s="331" t="str">
        <f>IF($M128="-","-",VLOOKUP(R$5,Res_ini!$A$20:$AF217,HLOOKUP($F128,Res_ini!$H$29:$AF$30,2,FALSE())+7))</f>
        <v>-</v>
      </c>
      <c r="T128" s="331" t="str">
        <f>IF($M128="-","-",VLOOKUP(S$5,Res_ini!$A$20:$AF217,HLOOKUP($F128,Res_ini!$H$29:$AF$30,2,FALSE())+7))</f>
        <v>-</v>
      </c>
      <c r="U128" s="331" t="str">
        <f>IF($M128="-","-",VLOOKUP(T$5,Res_ini!$A$20:$AF217,HLOOKUP($F128,Res_ini!$H$29:$AF$30,2,FALSE())+7))</f>
        <v>-</v>
      </c>
      <c r="V128" s="331" t="str">
        <f>IF($M128="-","-",VLOOKUP(U$5,Res_ini!$A$20:$AF217,HLOOKUP($F128,Res_ini!$H$29:$AF$30,2,FALSE())+7))</f>
        <v>-</v>
      </c>
      <c r="W128" s="331" t="str">
        <f>IF($M128="-","-",VLOOKUP(V$5,Res_ini!$A$20:$AF217,HLOOKUP($F128,Res_ini!$H$29:$AF$30,2,FALSE())+7))</f>
        <v>-</v>
      </c>
      <c r="X128" s="331" t="str">
        <f>IF($M128="-","-",VLOOKUP(W$5,Res_ini!$A$20:$AF217,HLOOKUP($F128,Res_ini!$H$29:$AF$30,2,FALSE())+7))</f>
        <v>-</v>
      </c>
      <c r="Y128" s="331" t="str">
        <f>IF($M128="-","-",VLOOKUP(X$5,Res_ini!$A$20:$AF217,HLOOKUP($F128,Res_ini!$H$29:$AF$30,2,FALSE())+7))</f>
        <v>-</v>
      </c>
      <c r="Z128" s="331" t="str">
        <f>IF($M128="-","-",VLOOKUP(Y$5,Res_ini!$A$20:$AF217,HLOOKUP($F128,Res_ini!$H$29:$AF$30,2,FALSE())+7))</f>
        <v>-</v>
      </c>
      <c r="AA128" s="332" t="str">
        <f>IF($M128="-","-",VLOOKUP(Z$5,Res_ini!$A$20:$AF217,HLOOKUP($F128,Res_ini!$H$29:$AF$30,2,FALSE())+7))</f>
        <v>-</v>
      </c>
      <c r="AB128" s="333" t="str">
        <f>IF($M128="-","-",VLOOKUP(AA$5,Res_ini!$A$20:$AF217,HLOOKUP($F128,Res_ini!$H$29:$AF$30,2,FALSE())+7))</f>
        <v>-</v>
      </c>
      <c r="AC128" s="359"/>
      <c r="AD128" s="360"/>
      <c r="AE128" s="360"/>
      <c r="AF128" s="360"/>
      <c r="AG128" s="361"/>
      <c r="AH128" s="362" t="str">
        <f t="shared" si="72"/>
        <v>-</v>
      </c>
      <c r="AI128" s="363" t="str">
        <f t="shared" si="41"/>
        <v>-</v>
      </c>
      <c r="AJ128" s="364" t="str">
        <f t="shared" si="42"/>
        <v>-</v>
      </c>
      <c r="AK128" s="364" t="str">
        <f t="shared" si="43"/>
        <v>-</v>
      </c>
      <c r="AL128" s="364" t="str">
        <f t="shared" si="44"/>
        <v>-</v>
      </c>
      <c r="AM128" s="364" t="str">
        <f t="shared" si="45"/>
        <v>-</v>
      </c>
      <c r="AN128" s="364" t="str">
        <f t="shared" si="46"/>
        <v>-</v>
      </c>
      <c r="AO128" s="364" t="str">
        <f t="shared" si="47"/>
        <v>-</v>
      </c>
      <c r="AP128" s="364" t="str">
        <f t="shared" si="48"/>
        <v>-</v>
      </c>
      <c r="AQ128" s="364" t="str">
        <f t="shared" si="49"/>
        <v>-</v>
      </c>
      <c r="AR128" s="364" t="str">
        <f t="shared" si="50"/>
        <v>-</v>
      </c>
      <c r="AS128" s="364" t="str">
        <f t="shared" si="51"/>
        <v>-</v>
      </c>
      <c r="AT128" s="364" t="str">
        <f t="shared" si="52"/>
        <v>-</v>
      </c>
      <c r="AU128" s="364" t="str">
        <f t="shared" si="53"/>
        <v>-</v>
      </c>
      <c r="AV128" s="364" t="str">
        <f t="shared" si="73"/>
        <v>-</v>
      </c>
      <c r="AW128" s="365" t="str">
        <f t="shared" si="55"/>
        <v>-</v>
      </c>
      <c r="AX128" s="365" t="str">
        <f t="shared" si="56"/>
        <v>-</v>
      </c>
      <c r="AY128" s="365" t="str">
        <f t="shared" si="57"/>
        <v>-</v>
      </c>
      <c r="AZ128" s="365" t="str">
        <f t="shared" si="58"/>
        <v>-</v>
      </c>
      <c r="BA128" s="365" t="str">
        <f t="shared" si="59"/>
        <v>-</v>
      </c>
      <c r="BB128" s="364" t="str">
        <f t="shared" si="60"/>
        <v>-</v>
      </c>
      <c r="BC128" s="364" t="str">
        <f t="shared" si="61"/>
        <v>-</v>
      </c>
      <c r="BD128" s="365" t="str">
        <f t="shared" si="62"/>
        <v>-</v>
      </c>
      <c r="BE128" s="365" t="str">
        <f t="shared" si="63"/>
        <v>-</v>
      </c>
      <c r="BF128" s="365" t="str">
        <f t="shared" si="64"/>
        <v>-</v>
      </c>
      <c r="BG128" s="365" t="str">
        <f t="shared" si="65"/>
        <v>-</v>
      </c>
      <c r="BH128" s="364" t="str">
        <f t="shared" si="66"/>
        <v>-</v>
      </c>
      <c r="BI128" s="365" t="str">
        <f t="shared" si="67"/>
        <v>-</v>
      </c>
      <c r="BJ128" s="366" t="str">
        <f t="shared" si="68"/>
        <v>-</v>
      </c>
      <c r="BK128"/>
      <c r="BL128"/>
      <c r="BM128"/>
      <c r="BN128"/>
      <c r="BO128"/>
    </row>
    <row r="129" spans="1:67" s="124" customFormat="1" ht="17" hidden="1" customHeight="1">
      <c r="A129" s="327" t="str">
        <f t="shared" si="70"/>
        <v>2018_109</v>
      </c>
      <c r="B129" s="327" t="s">
        <v>658</v>
      </c>
      <c r="C129" s="327" t="str">
        <f t="shared" si="71"/>
        <v>---_-</v>
      </c>
      <c r="D129" s="327" t="str">
        <f>IF($M129="-","-",VLOOKUP(C$2,Res_ini!$A$20:$AF218,HLOOKUP($F129,Res_ini!$H$29:$AF$30,2,FALSE())+7))</f>
        <v>-</v>
      </c>
      <c r="E129" s="327">
        <f t="shared" si="39"/>
        <v>28</v>
      </c>
      <c r="F129" s="327" t="str">
        <f t="shared" si="69"/>
        <v>Kendec</v>
      </c>
      <c r="G129" s="327" t="str">
        <f>IF($M129="-","-",VLOOKUP(F$2,Res_ini!$A$20:$AF218,HLOOKUP($F129,Res_ini!$H$29:$AF$30,2,FALSE())+7))</f>
        <v>-</v>
      </c>
      <c r="H129" s="338" t="str">
        <f>IF($M129="-","-",VLOOKUP(G$2,Res_ini!$A$20:$AF218,HLOOKUP($F129,Res_ini!$H$29:$AF$30,2,FALSE())+7))</f>
        <v>-</v>
      </c>
      <c r="I129" s="338" t="str">
        <f>IF($M129="-","-",VLOOKUP(H$2,Res_ini!$A$20:$AF218,HLOOKUP($F129,Res_ini!$H$29:$AF$30,2,FALSE())+7))</f>
        <v>-</v>
      </c>
      <c r="J129" s="327" t="str">
        <f>IF($M129="-","-",VLOOKUP(I$2,Res_ini!$A$20:$AF218,HLOOKUP($F129,Res_ini!$H$29:$AF$30,2,FALSE())+7))</f>
        <v>-</v>
      </c>
      <c r="K129" s="327" t="str">
        <f>IF($M129="-","-",VLOOKUP(J$2,Res_ini!$A$20:$AF218,HLOOKUP($F129,Res_ini!$H$29:$AF$30,2,FALSE())+7))</f>
        <v>-</v>
      </c>
      <c r="L129" s="327" t="str">
        <f>IF($M129="-","-",VLOOKUP(K$2,Res_ini!$A$20:$AF218,HLOOKUP($F129,Res_ini!$H$29:$AF$30,2,FALSE())+7))</f>
        <v>-</v>
      </c>
      <c r="M129" s="327" t="str">
        <f>IF(ISERROR(HLOOKUP($F129,Res_ini!$H$29:$AF$30,2,FALSE())),"-",VLOOKUP(L$2,Res_ini!$A$20:$AF218,HLOOKUP($F129,Res_ini!$H$29:$AF$30,2,FALSE())+7))</f>
        <v>-</v>
      </c>
      <c r="N129" s="327" t="str">
        <f>IF($M129="-","-",VLOOKUP(M$2,Res_ini!$A$20:$AF218,HLOOKUP($F129,Res_ini!$H$29:$AF$30,2,FALSE())+7))</f>
        <v>-</v>
      </c>
      <c r="O129" s="339" t="str">
        <f>IF($M129="-","-",VLOOKUP(N$2,Res_ini!$A$20:$AF218,HLOOKUP($F129,Res_ini!$H$29:$AF$30,2,FALSE())+7))</f>
        <v>-</v>
      </c>
      <c r="P129" s="325" t="str">
        <f>IF($M129="-","-",VLOOKUP(O$2,Res_ini!$A$20:$AF218,HLOOKUP($F129,Res_ini!$H$29:$AF$30,2,FALSE())+7))</f>
        <v>-</v>
      </c>
      <c r="Q129" s="325" t="str">
        <f>IF($M129="-","-",VLOOKUP(P$2,Res_ini!$A$20:$AF218,HLOOKUP($F129,Res_ini!$H$29:$AF$30,2,FALSE())+7))</f>
        <v>-</v>
      </c>
      <c r="R129" s="325" t="str">
        <f>IF($M129="-","-",VLOOKUP(Q$2,Res_ini!$A$20:$AF218,HLOOKUP($F129,Res_ini!$H$29:$AF$30,2,FALSE())+7))</f>
        <v>-</v>
      </c>
      <c r="S129" s="325" t="str">
        <f>IF($M129="-","-",VLOOKUP(R$2,Res_ini!$A$20:$AF218,HLOOKUP($F129,Res_ini!$H$29:$AF$30,2,FALSE())+7))</f>
        <v>-</v>
      </c>
      <c r="T129" s="325" t="str">
        <f>IF($M129="-","-",VLOOKUP(S$2,Res_ini!$A$20:$AF218,HLOOKUP($F129,Res_ini!$H$29:$AF$30,2,FALSE())+7))</f>
        <v>-</v>
      </c>
      <c r="U129" s="325" t="str">
        <f>IF($M129="-","-",VLOOKUP(T$2,Res_ini!$A$20:$AF218,HLOOKUP($F129,Res_ini!$H$29:$AF$30,2,FALSE())+7))</f>
        <v>-</v>
      </c>
      <c r="V129" s="325" t="str">
        <f>IF($M129="-","-",VLOOKUP(U$2,Res_ini!$A$20:$AF218,HLOOKUP($F129,Res_ini!$H$29:$AF$30,2,FALSE())+7))</f>
        <v>-</v>
      </c>
      <c r="W129" s="325" t="str">
        <f>IF($M129="-","-",VLOOKUP(V$2,Res_ini!$A$20:$AF218,HLOOKUP($F129,Res_ini!$H$29:$AF$30,2,FALSE())+7))</f>
        <v>-</v>
      </c>
      <c r="X129" s="325" t="str">
        <f>IF($M129="-","-",VLOOKUP(W$2,Res_ini!$A$20:$AF218,HLOOKUP($F129,Res_ini!$H$29:$AF$30,2,FALSE())+7))</f>
        <v>-</v>
      </c>
      <c r="Y129" s="325" t="str">
        <f>IF($M129="-","-",VLOOKUP(X$2,Res_ini!$A$20:$AF218,HLOOKUP($F129,Res_ini!$H$29:$AF$30,2,FALSE())+7))</f>
        <v>-</v>
      </c>
      <c r="Z129" s="325" t="str">
        <f>IF($M129="-","-",VLOOKUP(Y$2,Res_ini!$A$20:$AF218,HLOOKUP($F129,Res_ini!$H$29:$AF$30,2,FALSE())+7))</f>
        <v>-</v>
      </c>
      <c r="AA129" s="326" t="str">
        <f>IF($M129="-","-",VLOOKUP(Z$2,Res_ini!$A$20:$AF218,HLOOKUP($F129,Res_ini!$H$29:$AF$30,2,FALSE())+7))</f>
        <v>-</v>
      </c>
      <c r="AB129" s="327" t="str">
        <f>IF($M129="-","-",VLOOKUP(AA$2,Res_ini!$A$20:$AF218,HLOOKUP($F129,Res_ini!$H$29:$AF$30,2,FALSE())+7))</f>
        <v>-</v>
      </c>
      <c r="AC129" s="340"/>
      <c r="AD129" s="341"/>
      <c r="AE129" s="341"/>
      <c r="AF129" s="341"/>
      <c r="AG129" s="342"/>
      <c r="AH129" s="343" t="str">
        <f t="shared" si="72"/>
        <v>-</v>
      </c>
      <c r="AI129" s="344" t="str">
        <f t="shared" si="41"/>
        <v>-</v>
      </c>
      <c r="AJ129" s="345" t="str">
        <f t="shared" si="42"/>
        <v>-</v>
      </c>
      <c r="AK129" s="345" t="str">
        <f t="shared" si="43"/>
        <v>-</v>
      </c>
      <c r="AL129" s="345" t="str">
        <f t="shared" si="44"/>
        <v>-</v>
      </c>
      <c r="AM129" s="345" t="str">
        <f t="shared" si="45"/>
        <v>-</v>
      </c>
      <c r="AN129" s="345" t="str">
        <f t="shared" si="46"/>
        <v>-</v>
      </c>
      <c r="AO129" s="345" t="str">
        <f t="shared" si="47"/>
        <v>-</v>
      </c>
      <c r="AP129" s="345" t="str">
        <f t="shared" si="48"/>
        <v>-</v>
      </c>
      <c r="AQ129" s="345" t="str">
        <f t="shared" si="49"/>
        <v>-</v>
      </c>
      <c r="AR129" s="345" t="str">
        <f t="shared" si="50"/>
        <v>-</v>
      </c>
      <c r="AS129" s="345" t="str">
        <f t="shared" si="51"/>
        <v>-</v>
      </c>
      <c r="AT129" s="345" t="str">
        <f t="shared" si="52"/>
        <v>-</v>
      </c>
      <c r="AU129" s="345" t="str">
        <f t="shared" si="53"/>
        <v>-</v>
      </c>
      <c r="AV129" s="345" t="str">
        <f t="shared" si="73"/>
        <v>-</v>
      </c>
      <c r="AW129" s="346" t="str">
        <f t="shared" si="55"/>
        <v>-</v>
      </c>
      <c r="AX129" s="346" t="str">
        <f t="shared" si="56"/>
        <v>-</v>
      </c>
      <c r="AY129" s="346" t="str">
        <f t="shared" si="57"/>
        <v>-</v>
      </c>
      <c r="AZ129" s="346" t="str">
        <f t="shared" si="58"/>
        <v>-</v>
      </c>
      <c r="BA129" s="346" t="str">
        <f t="shared" si="59"/>
        <v>-</v>
      </c>
      <c r="BB129" s="345" t="str">
        <f t="shared" si="60"/>
        <v>-</v>
      </c>
      <c r="BC129" s="345" t="str">
        <f t="shared" si="61"/>
        <v>-</v>
      </c>
      <c r="BD129" s="346" t="str">
        <f t="shared" si="62"/>
        <v>-</v>
      </c>
      <c r="BE129" s="346" t="str">
        <f t="shared" si="63"/>
        <v>-</v>
      </c>
      <c r="BF129" s="346" t="str">
        <f t="shared" si="64"/>
        <v>-</v>
      </c>
      <c r="BG129" s="346" t="str">
        <f t="shared" si="65"/>
        <v>-</v>
      </c>
      <c r="BH129" s="345" t="str">
        <f t="shared" si="66"/>
        <v>-</v>
      </c>
      <c r="BI129" s="346" t="str">
        <f t="shared" si="67"/>
        <v>-</v>
      </c>
      <c r="BJ129" s="347" t="str">
        <f t="shared" si="68"/>
        <v>-</v>
      </c>
      <c r="BK129"/>
      <c r="BL129"/>
      <c r="BM129"/>
      <c r="BN129"/>
      <c r="BO129"/>
    </row>
    <row r="130" spans="1:67" s="124" customFormat="1" ht="17" hidden="1" customHeight="1">
      <c r="A130" s="330" t="str">
        <f t="shared" si="70"/>
        <v>2018_110</v>
      </c>
      <c r="B130" s="330" t="s">
        <v>658</v>
      </c>
      <c r="C130" s="330" t="str">
        <f t="shared" si="71"/>
        <v>---_-</v>
      </c>
      <c r="D130" s="330" t="str">
        <f>IF($M130="-","-",VLOOKUP(C$3,Res_ini!$A$20:$AF219,HLOOKUP($F130,Res_ini!$H$29:$AF$30,2,FALSE())+7))</f>
        <v>-</v>
      </c>
      <c r="E130" s="330">
        <f t="shared" si="39"/>
        <v>28</v>
      </c>
      <c r="F130" s="330" t="str">
        <f t="shared" si="69"/>
        <v>Kendec</v>
      </c>
      <c r="G130" s="330" t="str">
        <f>IF($M130="-","-",VLOOKUP(F$3,Res_ini!$A$20:$AF219,HLOOKUP($F130,Res_ini!$H$29:$AF$30,2,FALSE())+7))</f>
        <v>-</v>
      </c>
      <c r="H130" s="348" t="str">
        <f>IF($M130="-","-",VLOOKUP(G$3,Res_ini!$A$20:$AF219,HLOOKUP($F130,Res_ini!$H$29:$AF$30,2,FALSE())+7))</f>
        <v>-</v>
      </c>
      <c r="I130" s="348" t="str">
        <f>IF($M130="-","-",VLOOKUP(H$3,Res_ini!$A$20:$AF219,HLOOKUP($F130,Res_ini!$H$29:$AF$30,2,FALSE())+7))</f>
        <v>-</v>
      </c>
      <c r="J130" s="330" t="str">
        <f>IF($M130="-","-",VLOOKUP(I$3,Res_ini!$A$20:$AF219,HLOOKUP($F130,Res_ini!$H$29:$AF$30,2,FALSE())+7))</f>
        <v>-</v>
      </c>
      <c r="K130" s="330" t="str">
        <f>IF($M130="-","-",VLOOKUP(J$3,Res_ini!$A$20:$AF219,HLOOKUP($F130,Res_ini!$H$29:$AF$30,2,FALSE())+7))</f>
        <v>-</v>
      </c>
      <c r="L130" s="330" t="str">
        <f>IF($M130="-","-",VLOOKUP(K$3,Res_ini!$A$20:$AF219,HLOOKUP($F130,Res_ini!$H$29:$AF$30,2,FALSE())+7))</f>
        <v>-</v>
      </c>
      <c r="M130" s="330" t="str">
        <f>IF(ISERROR(HLOOKUP($F130,Res_ini!$H$29:$AF$30,2,FALSE())),"-",VLOOKUP(L$3,Res_ini!$A$20:$AF219,HLOOKUP($F130,Res_ini!$H$29:$AF$30,2,FALSE())+7))</f>
        <v>-</v>
      </c>
      <c r="N130" s="330" t="str">
        <f>IF($M130="-","-",VLOOKUP(M$3,Res_ini!$A$20:$AF219,HLOOKUP($F130,Res_ini!$H$29:$AF$30,2,FALSE())+7))</f>
        <v>-</v>
      </c>
      <c r="O130" s="349" t="str">
        <f>IF($M130="-","-",VLOOKUP(N$3,Res_ini!$A$20:$AF219,HLOOKUP($F130,Res_ini!$H$29:$AF$30,2,FALSE())+7))</f>
        <v>-</v>
      </c>
      <c r="P130" s="328" t="str">
        <f>IF($M130="-","-",VLOOKUP(O$3,Res_ini!$A$20:$AF219,HLOOKUP($F130,Res_ini!$H$29:$AF$30,2,FALSE())+7))</f>
        <v>-</v>
      </c>
      <c r="Q130" s="328" t="str">
        <f>IF($M130="-","-",VLOOKUP(P$3,Res_ini!$A$20:$AF219,HLOOKUP($F130,Res_ini!$H$29:$AF$30,2,FALSE())+7))</f>
        <v>-</v>
      </c>
      <c r="R130" s="328" t="str">
        <f>IF($M130="-","-",VLOOKUP(Q$3,Res_ini!$A$20:$AF219,HLOOKUP($F130,Res_ini!$H$29:$AF$30,2,FALSE())+7))</f>
        <v>-</v>
      </c>
      <c r="S130" s="328" t="str">
        <f>IF($M130="-","-",VLOOKUP(R$3,Res_ini!$A$20:$AF219,HLOOKUP($F130,Res_ini!$H$29:$AF$30,2,FALSE())+7))</f>
        <v>-</v>
      </c>
      <c r="T130" s="328" t="str">
        <f>IF($M130="-","-",VLOOKUP(S$3,Res_ini!$A$20:$AF219,HLOOKUP($F130,Res_ini!$H$29:$AF$30,2,FALSE())+7))</f>
        <v>-</v>
      </c>
      <c r="U130" s="328" t="str">
        <f>IF($M130="-","-",VLOOKUP(T$3,Res_ini!$A$20:$AF219,HLOOKUP($F130,Res_ini!$H$29:$AF$30,2,FALSE())+7))</f>
        <v>-</v>
      </c>
      <c r="V130" s="328" t="str">
        <f>IF($M130="-","-",VLOOKUP(U$3,Res_ini!$A$20:$AF219,HLOOKUP($F130,Res_ini!$H$29:$AF$30,2,FALSE())+7))</f>
        <v>-</v>
      </c>
      <c r="W130" s="328" t="str">
        <f>IF($M130="-","-",VLOOKUP(V$3,Res_ini!$A$20:$AF219,HLOOKUP($F130,Res_ini!$H$29:$AF$30,2,FALSE())+7))</f>
        <v>-</v>
      </c>
      <c r="X130" s="328" t="str">
        <f>IF($M130="-","-",VLOOKUP(W$3,Res_ini!$A$20:$AF219,HLOOKUP($F130,Res_ini!$H$29:$AF$30,2,FALSE())+7))</f>
        <v>-</v>
      </c>
      <c r="Y130" s="328" t="str">
        <f>IF($M130="-","-",VLOOKUP(X$3,Res_ini!$A$20:$AF219,HLOOKUP($F130,Res_ini!$H$29:$AF$30,2,FALSE())+7))</f>
        <v>-</v>
      </c>
      <c r="Z130" s="328" t="str">
        <f>IF($M130="-","-",VLOOKUP(Y$3,Res_ini!$A$20:$AF219,HLOOKUP($F130,Res_ini!$H$29:$AF$30,2,FALSE())+7))</f>
        <v>-</v>
      </c>
      <c r="AA130" s="329" t="str">
        <f>IF($M130="-","-",VLOOKUP(Z$3,Res_ini!$A$20:$AF219,HLOOKUP($F130,Res_ini!$H$29:$AF$30,2,FALSE())+7))</f>
        <v>-</v>
      </c>
      <c r="AB130" s="330" t="str">
        <f>IF($M130="-","-",VLOOKUP(AA$3,Res_ini!$A$20:$AF219,HLOOKUP($F130,Res_ini!$H$29:$AF$30,2,FALSE())+7))</f>
        <v>-</v>
      </c>
      <c r="AC130" s="350"/>
      <c r="AD130" s="351"/>
      <c r="AE130" s="351"/>
      <c r="AF130" s="351"/>
      <c r="AG130" s="352"/>
      <c r="AH130" s="213" t="str">
        <f t="shared" si="72"/>
        <v>-</v>
      </c>
      <c r="AI130" s="353" t="str">
        <f t="shared" si="41"/>
        <v>-</v>
      </c>
      <c r="AJ130" s="354" t="str">
        <f t="shared" si="42"/>
        <v>-</v>
      </c>
      <c r="AK130" s="354" t="str">
        <f t="shared" si="43"/>
        <v>-</v>
      </c>
      <c r="AL130" s="354" t="str">
        <f t="shared" si="44"/>
        <v>-</v>
      </c>
      <c r="AM130" s="354" t="str">
        <f t="shared" si="45"/>
        <v>-</v>
      </c>
      <c r="AN130" s="354" t="str">
        <f t="shared" si="46"/>
        <v>-</v>
      </c>
      <c r="AO130" s="354" t="str">
        <f t="shared" si="47"/>
        <v>-</v>
      </c>
      <c r="AP130" s="354" t="str">
        <f t="shared" si="48"/>
        <v>-</v>
      </c>
      <c r="AQ130" s="354" t="str">
        <f t="shared" si="49"/>
        <v>-</v>
      </c>
      <c r="AR130" s="354" t="str">
        <f t="shared" si="50"/>
        <v>-</v>
      </c>
      <c r="AS130" s="354" t="str">
        <f t="shared" si="51"/>
        <v>-</v>
      </c>
      <c r="AT130" s="354" t="str">
        <f t="shared" si="52"/>
        <v>-</v>
      </c>
      <c r="AU130" s="354" t="str">
        <f t="shared" si="53"/>
        <v>-</v>
      </c>
      <c r="AV130" s="354" t="str">
        <f t="shared" si="73"/>
        <v>-</v>
      </c>
      <c r="AW130" s="355" t="str">
        <f t="shared" si="55"/>
        <v>-</v>
      </c>
      <c r="AX130" s="355" t="str">
        <f t="shared" si="56"/>
        <v>-</v>
      </c>
      <c r="AY130" s="355" t="str">
        <f t="shared" si="57"/>
        <v>-</v>
      </c>
      <c r="AZ130" s="355" t="str">
        <f t="shared" si="58"/>
        <v>-</v>
      </c>
      <c r="BA130" s="355" t="str">
        <f t="shared" si="59"/>
        <v>-</v>
      </c>
      <c r="BB130" s="354" t="str">
        <f t="shared" si="60"/>
        <v>-</v>
      </c>
      <c r="BC130" s="354" t="str">
        <f t="shared" si="61"/>
        <v>-</v>
      </c>
      <c r="BD130" s="355" t="str">
        <f t="shared" si="62"/>
        <v>-</v>
      </c>
      <c r="BE130" s="355" t="str">
        <f t="shared" si="63"/>
        <v>-</v>
      </c>
      <c r="BF130" s="355" t="str">
        <f t="shared" si="64"/>
        <v>-</v>
      </c>
      <c r="BG130" s="355" t="str">
        <f t="shared" si="65"/>
        <v>-</v>
      </c>
      <c r="BH130" s="354" t="str">
        <f t="shared" si="66"/>
        <v>-</v>
      </c>
      <c r="BI130" s="355" t="str">
        <f t="shared" si="67"/>
        <v>-</v>
      </c>
      <c r="BJ130" s="356" t="str">
        <f t="shared" si="68"/>
        <v>-</v>
      </c>
      <c r="BK130"/>
      <c r="BL130"/>
      <c r="BM130"/>
      <c r="BN130"/>
      <c r="BO130"/>
    </row>
    <row r="131" spans="1:67" s="124" customFormat="1" ht="17" hidden="1" customHeight="1">
      <c r="A131" s="330" t="str">
        <f t="shared" si="70"/>
        <v>2018_111</v>
      </c>
      <c r="B131" s="330" t="s">
        <v>658</v>
      </c>
      <c r="C131" s="330" t="str">
        <f t="shared" si="71"/>
        <v>---_-</v>
      </c>
      <c r="D131" s="330" t="str">
        <f>IF($M131="-","-",VLOOKUP(C$4,Res_ini!$A$20:$AF220,HLOOKUP($F131,Res_ini!$H$29:$AF$30,2,FALSE())+7))</f>
        <v>-</v>
      </c>
      <c r="E131" s="330">
        <f t="shared" si="39"/>
        <v>28</v>
      </c>
      <c r="F131" s="330" t="str">
        <f t="shared" si="69"/>
        <v>Kendec</v>
      </c>
      <c r="G131" s="330" t="str">
        <f>IF($M131="-","-",VLOOKUP(F$4,Res_ini!$A$20:$AF220,HLOOKUP($F131,Res_ini!$H$29:$AF$30,2,FALSE())+7))</f>
        <v>-</v>
      </c>
      <c r="H131" s="348" t="str">
        <f>IF($M131="-","-",VLOOKUP(G$4,Res_ini!$A$20:$AF220,HLOOKUP($F131,Res_ini!$H$29:$AF$30,2,FALSE())+7))</f>
        <v>-</v>
      </c>
      <c r="I131" s="348" t="str">
        <f>IF($M131="-","-",VLOOKUP(H$4,Res_ini!$A$20:$AF220,HLOOKUP($F131,Res_ini!$H$29:$AF$30,2,FALSE())+7))</f>
        <v>-</v>
      </c>
      <c r="J131" s="330" t="str">
        <f>IF($M131="-","-",VLOOKUP(I$4,Res_ini!$A$20:$AF220,HLOOKUP($F131,Res_ini!$H$29:$AF$30,2,FALSE())+7))</f>
        <v>-</v>
      </c>
      <c r="K131" s="330" t="str">
        <f>IF($M131="-","-",VLOOKUP(J$4,Res_ini!$A$20:$AF220,HLOOKUP($F131,Res_ini!$H$29:$AF$30,2,FALSE())+7))</f>
        <v>-</v>
      </c>
      <c r="L131" s="330" t="str">
        <f>IF($M131="-","-",VLOOKUP(K$4,Res_ini!$A$20:$AF220,HLOOKUP($F131,Res_ini!$H$29:$AF$30,2,FALSE())+7))</f>
        <v>-</v>
      </c>
      <c r="M131" s="330" t="str">
        <f>IF(ISERROR(HLOOKUP($F131,Res_ini!$H$29:$AF$30,2,FALSE())),"-",VLOOKUP(L$4,Res_ini!$A$20:$AF220,HLOOKUP($F131,Res_ini!$H$29:$AF$30,2,FALSE())+7))</f>
        <v>-</v>
      </c>
      <c r="N131" s="330" t="str">
        <f>IF($M131="-","-",VLOOKUP(M$4,Res_ini!$A$20:$AF220,HLOOKUP($F131,Res_ini!$H$29:$AF$30,2,FALSE())+7))</f>
        <v>-</v>
      </c>
      <c r="O131" s="349" t="str">
        <f>IF($M131="-","-",VLOOKUP(N$4,Res_ini!$A$20:$AF220,HLOOKUP($F131,Res_ini!$H$29:$AF$30,2,FALSE())+7))</f>
        <v>-</v>
      </c>
      <c r="P131" s="328" t="str">
        <f>IF($M131="-","-",VLOOKUP(O$4,Res_ini!$A$20:$AF220,HLOOKUP($F131,Res_ini!$H$29:$AF$30,2,FALSE())+7))</f>
        <v>-</v>
      </c>
      <c r="Q131" s="328" t="str">
        <f>IF($M131="-","-",VLOOKUP(P$4,Res_ini!$A$20:$AF220,HLOOKUP($F131,Res_ini!$H$29:$AF$30,2,FALSE())+7))</f>
        <v>-</v>
      </c>
      <c r="R131" s="328" t="str">
        <f>IF($M131="-","-",VLOOKUP(Q$4,Res_ini!$A$20:$AF220,HLOOKUP($F131,Res_ini!$H$29:$AF$30,2,FALSE())+7))</f>
        <v>-</v>
      </c>
      <c r="S131" s="328" t="str">
        <f>IF($M131="-","-",VLOOKUP(R$4,Res_ini!$A$20:$AF220,HLOOKUP($F131,Res_ini!$H$29:$AF$30,2,FALSE())+7))</f>
        <v>-</v>
      </c>
      <c r="T131" s="328" t="str">
        <f>IF($M131="-","-",VLOOKUP(S$4,Res_ini!$A$20:$AF220,HLOOKUP($F131,Res_ini!$H$29:$AF$30,2,FALSE())+7))</f>
        <v>-</v>
      </c>
      <c r="U131" s="328" t="str">
        <f>IF($M131="-","-",VLOOKUP(T$4,Res_ini!$A$20:$AF220,HLOOKUP($F131,Res_ini!$H$29:$AF$30,2,FALSE())+7))</f>
        <v>-</v>
      </c>
      <c r="V131" s="328" t="str">
        <f>IF($M131="-","-",VLOOKUP(U$4,Res_ini!$A$20:$AF220,HLOOKUP($F131,Res_ini!$H$29:$AF$30,2,FALSE())+7))</f>
        <v>-</v>
      </c>
      <c r="W131" s="328" t="str">
        <f>IF($M131="-","-",VLOOKUP(V$4,Res_ini!$A$20:$AF220,HLOOKUP($F131,Res_ini!$H$29:$AF$30,2,FALSE())+7))</f>
        <v>-</v>
      </c>
      <c r="X131" s="328" t="str">
        <f>IF($M131="-","-",VLOOKUP(W$4,Res_ini!$A$20:$AF220,HLOOKUP($F131,Res_ini!$H$29:$AF$30,2,FALSE())+7))</f>
        <v>-</v>
      </c>
      <c r="Y131" s="328" t="str">
        <f>IF($M131="-","-",VLOOKUP(X$4,Res_ini!$A$20:$AF220,HLOOKUP($F131,Res_ini!$H$29:$AF$30,2,FALSE())+7))</f>
        <v>-</v>
      </c>
      <c r="Z131" s="328" t="str">
        <f>IF($M131="-","-",VLOOKUP(Y$4,Res_ini!$A$20:$AF220,HLOOKUP($F131,Res_ini!$H$29:$AF$30,2,FALSE())+7))</f>
        <v>-</v>
      </c>
      <c r="AA131" s="329" t="str">
        <f>IF($M131="-","-",VLOOKUP(Z$4,Res_ini!$A$20:$AF220,HLOOKUP($F131,Res_ini!$H$29:$AF$30,2,FALSE())+7))</f>
        <v>-</v>
      </c>
      <c r="AB131" s="330" t="str">
        <f>IF($M131="-","-",VLOOKUP(AA$4,Res_ini!$A$20:$AF220,HLOOKUP($F131,Res_ini!$H$29:$AF$30,2,FALSE())+7))</f>
        <v>-</v>
      </c>
      <c r="AC131" s="350"/>
      <c r="AD131" s="351"/>
      <c r="AE131" s="351"/>
      <c r="AF131" s="351"/>
      <c r="AG131" s="352"/>
      <c r="AH131" s="213" t="str">
        <f t="shared" si="72"/>
        <v>-</v>
      </c>
      <c r="AI131" s="353" t="str">
        <f t="shared" si="41"/>
        <v>-</v>
      </c>
      <c r="AJ131" s="354" t="str">
        <f t="shared" si="42"/>
        <v>-</v>
      </c>
      <c r="AK131" s="354" t="str">
        <f t="shared" si="43"/>
        <v>-</v>
      </c>
      <c r="AL131" s="354" t="str">
        <f t="shared" si="44"/>
        <v>-</v>
      </c>
      <c r="AM131" s="354" t="str">
        <f t="shared" si="45"/>
        <v>-</v>
      </c>
      <c r="AN131" s="354" t="str">
        <f t="shared" si="46"/>
        <v>-</v>
      </c>
      <c r="AO131" s="354" t="str">
        <f t="shared" si="47"/>
        <v>-</v>
      </c>
      <c r="AP131" s="354" t="str">
        <f t="shared" si="48"/>
        <v>-</v>
      </c>
      <c r="AQ131" s="354" t="str">
        <f t="shared" si="49"/>
        <v>-</v>
      </c>
      <c r="AR131" s="354" t="str">
        <f t="shared" si="50"/>
        <v>-</v>
      </c>
      <c r="AS131" s="354" t="str">
        <f t="shared" si="51"/>
        <v>-</v>
      </c>
      <c r="AT131" s="354" t="str">
        <f t="shared" si="52"/>
        <v>-</v>
      </c>
      <c r="AU131" s="354" t="str">
        <f t="shared" si="53"/>
        <v>-</v>
      </c>
      <c r="AV131" s="354" t="str">
        <f t="shared" si="73"/>
        <v>-</v>
      </c>
      <c r="AW131" s="355" t="str">
        <f t="shared" si="55"/>
        <v>-</v>
      </c>
      <c r="AX131" s="355" t="str">
        <f t="shared" si="56"/>
        <v>-</v>
      </c>
      <c r="AY131" s="355" t="str">
        <f t="shared" si="57"/>
        <v>-</v>
      </c>
      <c r="AZ131" s="355" t="str">
        <f t="shared" si="58"/>
        <v>-</v>
      </c>
      <c r="BA131" s="355" t="str">
        <f t="shared" si="59"/>
        <v>-</v>
      </c>
      <c r="BB131" s="354" t="str">
        <f t="shared" si="60"/>
        <v>-</v>
      </c>
      <c r="BC131" s="354" t="str">
        <f t="shared" si="61"/>
        <v>-</v>
      </c>
      <c r="BD131" s="355" t="str">
        <f t="shared" si="62"/>
        <v>-</v>
      </c>
      <c r="BE131" s="355" t="str">
        <f t="shared" si="63"/>
        <v>-</v>
      </c>
      <c r="BF131" s="355" t="str">
        <f t="shared" si="64"/>
        <v>-</v>
      </c>
      <c r="BG131" s="355" t="str">
        <f t="shared" si="65"/>
        <v>-</v>
      </c>
      <c r="BH131" s="354" t="str">
        <f t="shared" si="66"/>
        <v>-</v>
      </c>
      <c r="BI131" s="355" t="str">
        <f t="shared" si="67"/>
        <v>-</v>
      </c>
      <c r="BJ131" s="356" t="str">
        <f t="shared" si="68"/>
        <v>-</v>
      </c>
      <c r="BK131"/>
      <c r="BL131"/>
      <c r="BM131"/>
      <c r="BN131"/>
      <c r="BO131"/>
    </row>
    <row r="132" spans="1:67" s="124" customFormat="1" ht="17" hidden="1" customHeight="1">
      <c r="A132" s="333" t="str">
        <f t="shared" si="70"/>
        <v>2018_112</v>
      </c>
      <c r="B132" s="333" t="s">
        <v>658</v>
      </c>
      <c r="C132" s="333" t="str">
        <f t="shared" si="71"/>
        <v>---_-</v>
      </c>
      <c r="D132" s="333" t="str">
        <f>IF($M132="-","-",VLOOKUP(C$5,Res_ini!$A$20:$AF221,HLOOKUP($F132,Res_ini!$H$29:$AF$30,2,FALSE())+7))</f>
        <v>-</v>
      </c>
      <c r="E132" s="333">
        <f t="shared" si="39"/>
        <v>28</v>
      </c>
      <c r="F132" s="333" t="str">
        <f t="shared" si="69"/>
        <v>Kendec</v>
      </c>
      <c r="G132" s="333" t="str">
        <f>IF($M132="-","-",VLOOKUP(F$5,Res_ini!$A$20:$AF221,HLOOKUP($F132,Res_ini!$H$29:$AF$30,2,FALSE())+7))</f>
        <v>-</v>
      </c>
      <c r="H132" s="357" t="str">
        <f>IF($M132="-","-",VLOOKUP(G$5,Res_ini!$A$20:$AF221,HLOOKUP($F132,Res_ini!$H$29:$AF$30,2,FALSE())+7))</f>
        <v>-</v>
      </c>
      <c r="I132" s="357" t="str">
        <f>IF($M132="-","-",VLOOKUP(H$5,Res_ini!$A$20:$AF221,HLOOKUP($F132,Res_ini!$H$29:$AF$30,2,FALSE())+7))</f>
        <v>-</v>
      </c>
      <c r="J132" s="333" t="str">
        <f>IF($M132="-","-",VLOOKUP(I$5,Res_ini!$A$20:$AF221,HLOOKUP($F132,Res_ini!$H$29:$AF$30,2,FALSE())+7))</f>
        <v>-</v>
      </c>
      <c r="K132" s="333" t="str">
        <f>IF($M132="-","-",VLOOKUP(J$5,Res_ini!$A$20:$AF221,HLOOKUP($F132,Res_ini!$H$29:$AF$30,2,FALSE())+7))</f>
        <v>-</v>
      </c>
      <c r="L132" s="333" t="str">
        <f>IF($M132="-","-",VLOOKUP(K$5,Res_ini!$A$20:$AF221,HLOOKUP($F132,Res_ini!$H$29:$AF$30,2,FALSE())+7))</f>
        <v>-</v>
      </c>
      <c r="M132" s="333" t="str">
        <f>IF(ISERROR(HLOOKUP($F132,Res_ini!$H$29:$AF$30,2,FALSE())),"-",VLOOKUP(L$5,Res_ini!$A$20:$AF221,HLOOKUP($F132,Res_ini!$H$29:$AF$30,2,FALSE())+7))</f>
        <v>-</v>
      </c>
      <c r="N132" s="333" t="str">
        <f>IF($M132="-","-",VLOOKUP(M$5,Res_ini!$A$20:$AF221,HLOOKUP($F132,Res_ini!$H$29:$AF$30,2,FALSE())+7))</f>
        <v>-</v>
      </c>
      <c r="O132" s="358" t="str">
        <f>IF($M132="-","-",VLOOKUP(N$5,Res_ini!$A$20:$AF221,HLOOKUP($F132,Res_ini!$H$29:$AF$30,2,FALSE())+7))</f>
        <v>-</v>
      </c>
      <c r="P132" s="331" t="str">
        <f>IF($M132="-","-",VLOOKUP(O$5,Res_ini!$A$20:$AF221,HLOOKUP($F132,Res_ini!$H$29:$AF$30,2,FALSE())+7))</f>
        <v>-</v>
      </c>
      <c r="Q132" s="331" t="str">
        <f>IF($M132="-","-",VLOOKUP(P$5,Res_ini!$A$20:$AF221,HLOOKUP($F132,Res_ini!$H$29:$AF$30,2,FALSE())+7))</f>
        <v>-</v>
      </c>
      <c r="R132" s="331" t="str">
        <f>IF($M132="-","-",VLOOKUP(Q$5,Res_ini!$A$20:$AF221,HLOOKUP($F132,Res_ini!$H$29:$AF$30,2,FALSE())+7))</f>
        <v>-</v>
      </c>
      <c r="S132" s="331" t="str">
        <f>IF($M132="-","-",VLOOKUP(R$5,Res_ini!$A$20:$AF221,HLOOKUP($F132,Res_ini!$H$29:$AF$30,2,FALSE())+7))</f>
        <v>-</v>
      </c>
      <c r="T132" s="331" t="str">
        <f>IF($M132="-","-",VLOOKUP(S$5,Res_ini!$A$20:$AF221,HLOOKUP($F132,Res_ini!$H$29:$AF$30,2,FALSE())+7))</f>
        <v>-</v>
      </c>
      <c r="U132" s="331" t="str">
        <f>IF($M132="-","-",VLOOKUP(T$5,Res_ini!$A$20:$AF221,HLOOKUP($F132,Res_ini!$H$29:$AF$30,2,FALSE())+7))</f>
        <v>-</v>
      </c>
      <c r="V132" s="331" t="str">
        <f>IF($M132="-","-",VLOOKUP(U$5,Res_ini!$A$20:$AF221,HLOOKUP($F132,Res_ini!$H$29:$AF$30,2,FALSE())+7))</f>
        <v>-</v>
      </c>
      <c r="W132" s="331" t="str">
        <f>IF($M132="-","-",VLOOKUP(V$5,Res_ini!$A$20:$AF221,HLOOKUP($F132,Res_ini!$H$29:$AF$30,2,FALSE())+7))</f>
        <v>-</v>
      </c>
      <c r="X132" s="331" t="str">
        <f>IF($M132="-","-",VLOOKUP(W$5,Res_ini!$A$20:$AF221,HLOOKUP($F132,Res_ini!$H$29:$AF$30,2,FALSE())+7))</f>
        <v>-</v>
      </c>
      <c r="Y132" s="331" t="str">
        <f>IF($M132="-","-",VLOOKUP(X$5,Res_ini!$A$20:$AF221,HLOOKUP($F132,Res_ini!$H$29:$AF$30,2,FALSE())+7))</f>
        <v>-</v>
      </c>
      <c r="Z132" s="331" t="str">
        <f>IF($M132="-","-",VLOOKUP(Y$5,Res_ini!$A$20:$AF221,HLOOKUP($F132,Res_ini!$H$29:$AF$30,2,FALSE())+7))</f>
        <v>-</v>
      </c>
      <c r="AA132" s="332" t="str">
        <f>IF($M132="-","-",VLOOKUP(Z$5,Res_ini!$A$20:$AF221,HLOOKUP($F132,Res_ini!$H$29:$AF$30,2,FALSE())+7))</f>
        <v>-</v>
      </c>
      <c r="AB132" s="333" t="str">
        <f>IF($M132="-","-",VLOOKUP(AA$5,Res_ini!$A$20:$AF221,HLOOKUP($F132,Res_ini!$H$29:$AF$30,2,FALSE())+7))</f>
        <v>-</v>
      </c>
      <c r="AC132" s="359"/>
      <c r="AD132" s="360"/>
      <c r="AE132" s="360"/>
      <c r="AF132" s="360"/>
      <c r="AG132" s="361"/>
      <c r="AH132" s="362" t="str">
        <f t="shared" si="72"/>
        <v>-</v>
      </c>
      <c r="AI132" s="363" t="str">
        <f t="shared" si="41"/>
        <v>-</v>
      </c>
      <c r="AJ132" s="364" t="str">
        <f t="shared" si="42"/>
        <v>-</v>
      </c>
      <c r="AK132" s="364" t="str">
        <f t="shared" si="43"/>
        <v>-</v>
      </c>
      <c r="AL132" s="364" t="str">
        <f t="shared" si="44"/>
        <v>-</v>
      </c>
      <c r="AM132" s="364" t="str">
        <f t="shared" si="45"/>
        <v>-</v>
      </c>
      <c r="AN132" s="364" t="str">
        <f t="shared" si="46"/>
        <v>-</v>
      </c>
      <c r="AO132" s="364" t="str">
        <f t="shared" si="47"/>
        <v>-</v>
      </c>
      <c r="AP132" s="364" t="str">
        <f t="shared" si="48"/>
        <v>-</v>
      </c>
      <c r="AQ132" s="364" t="str">
        <f t="shared" si="49"/>
        <v>-</v>
      </c>
      <c r="AR132" s="364" t="str">
        <f t="shared" si="50"/>
        <v>-</v>
      </c>
      <c r="AS132" s="364" t="str">
        <f t="shared" si="51"/>
        <v>-</v>
      </c>
      <c r="AT132" s="364" t="str">
        <f t="shared" si="52"/>
        <v>-</v>
      </c>
      <c r="AU132" s="364" t="str">
        <f t="shared" si="53"/>
        <v>-</v>
      </c>
      <c r="AV132" s="364" t="str">
        <f t="shared" si="73"/>
        <v>-</v>
      </c>
      <c r="AW132" s="365" t="str">
        <f t="shared" si="55"/>
        <v>-</v>
      </c>
      <c r="AX132" s="365" t="str">
        <f t="shared" si="56"/>
        <v>-</v>
      </c>
      <c r="AY132" s="365" t="str">
        <f t="shared" si="57"/>
        <v>-</v>
      </c>
      <c r="AZ132" s="365" t="str">
        <f t="shared" si="58"/>
        <v>-</v>
      </c>
      <c r="BA132" s="365" t="str">
        <f t="shared" si="59"/>
        <v>-</v>
      </c>
      <c r="BB132" s="364" t="str">
        <f t="shared" si="60"/>
        <v>-</v>
      </c>
      <c r="BC132" s="364" t="str">
        <f t="shared" si="61"/>
        <v>-</v>
      </c>
      <c r="BD132" s="365" t="str">
        <f t="shared" si="62"/>
        <v>-</v>
      </c>
      <c r="BE132" s="365" t="str">
        <f t="shared" si="63"/>
        <v>-</v>
      </c>
      <c r="BF132" s="365" t="str">
        <f t="shared" si="64"/>
        <v>-</v>
      </c>
      <c r="BG132" s="365" t="str">
        <f t="shared" si="65"/>
        <v>-</v>
      </c>
      <c r="BH132" s="364" t="str">
        <f t="shared" si="66"/>
        <v>-</v>
      </c>
      <c r="BI132" s="365" t="str">
        <f t="shared" si="67"/>
        <v>-</v>
      </c>
      <c r="BJ132" s="366" t="str">
        <f t="shared" si="68"/>
        <v>-</v>
      </c>
      <c r="BK132"/>
      <c r="BL132"/>
      <c r="BM132"/>
      <c r="BN132"/>
      <c r="BO132"/>
    </row>
    <row r="133" spans="1:67" s="124" customFormat="1" ht="17" hidden="1" customHeight="1">
      <c r="A133" s="327" t="str">
        <f t="shared" si="70"/>
        <v>2018_113</v>
      </c>
      <c r="B133" s="327" t="s">
        <v>658</v>
      </c>
      <c r="C133" s="327" t="str">
        <f t="shared" si="71"/>
        <v>---_-</v>
      </c>
      <c r="D133" s="327" t="str">
        <f>IF($M133="-","-",VLOOKUP(C$2,Res_ini!$A$20:$AF222,HLOOKUP($F133,Res_ini!$H$29:$AF$30,2,FALSE())+7))</f>
        <v>-</v>
      </c>
      <c r="E133" s="327">
        <f t="shared" si="39"/>
        <v>29</v>
      </c>
      <c r="F133" s="327" t="str">
        <f t="shared" si="69"/>
        <v>Cardinale Sud</v>
      </c>
      <c r="G133" s="327" t="str">
        <f>IF($M133="-","-",VLOOKUP(F$2,Res_ini!$A$20:$AF222,HLOOKUP($F133,Res_ini!$H$29:$AF$30,2,FALSE())+7))</f>
        <v>-</v>
      </c>
      <c r="H133" s="338" t="str">
        <f>IF($M133="-","-",VLOOKUP(G$2,Res_ini!$A$20:$AF222,HLOOKUP($F133,Res_ini!$H$29:$AF$30,2,FALSE())+7))</f>
        <v>-</v>
      </c>
      <c r="I133" s="338" t="str">
        <f>IF($M133="-","-",VLOOKUP(H$2,Res_ini!$A$20:$AF222,HLOOKUP($F133,Res_ini!$H$29:$AF$30,2,FALSE())+7))</f>
        <v>-</v>
      </c>
      <c r="J133" s="327" t="str">
        <f>IF($M133="-","-",VLOOKUP(I$2,Res_ini!$A$20:$AF222,HLOOKUP($F133,Res_ini!$H$29:$AF$30,2,FALSE())+7))</f>
        <v>-</v>
      </c>
      <c r="K133" s="327" t="str">
        <f>IF($M133="-","-",VLOOKUP(J$2,Res_ini!$A$20:$AF222,HLOOKUP($F133,Res_ini!$H$29:$AF$30,2,FALSE())+7))</f>
        <v>-</v>
      </c>
      <c r="L133" s="327" t="str">
        <f>IF($M133="-","-",VLOOKUP(K$2,Res_ini!$A$20:$AF222,HLOOKUP($F133,Res_ini!$H$29:$AF$30,2,FALSE())+7))</f>
        <v>-</v>
      </c>
      <c r="M133" s="327" t="str">
        <f>IF(ISERROR(HLOOKUP($F133,Res_ini!$H$29:$AF$30,2,FALSE())),"-",VLOOKUP(L$2,Res_ini!$A$20:$AF222,HLOOKUP($F133,Res_ini!$H$29:$AF$30,2,FALSE())+7))</f>
        <v>-</v>
      </c>
      <c r="N133" s="327" t="str">
        <f>IF($M133="-","-",VLOOKUP(M$2,Res_ini!$A$20:$AF222,HLOOKUP($F133,Res_ini!$H$29:$AF$30,2,FALSE())+7))</f>
        <v>-</v>
      </c>
      <c r="O133" s="339" t="str">
        <f>IF($M133="-","-",VLOOKUP(N$2,Res_ini!$A$20:$AF222,HLOOKUP($F133,Res_ini!$H$29:$AF$30,2,FALSE())+7))</f>
        <v>-</v>
      </c>
      <c r="P133" s="325" t="str">
        <f>IF($M133="-","-",VLOOKUP(O$2,Res_ini!$A$20:$AF222,HLOOKUP($F133,Res_ini!$H$29:$AF$30,2,FALSE())+7))</f>
        <v>-</v>
      </c>
      <c r="Q133" s="325" t="str">
        <f>IF($M133="-","-",VLOOKUP(P$2,Res_ini!$A$20:$AF222,HLOOKUP($F133,Res_ini!$H$29:$AF$30,2,FALSE())+7))</f>
        <v>-</v>
      </c>
      <c r="R133" s="325" t="str">
        <f>IF($M133="-","-",VLOOKUP(Q$2,Res_ini!$A$20:$AF222,HLOOKUP($F133,Res_ini!$H$29:$AF$30,2,FALSE())+7))</f>
        <v>-</v>
      </c>
      <c r="S133" s="325" t="str">
        <f>IF($M133="-","-",VLOOKUP(R$2,Res_ini!$A$20:$AF222,HLOOKUP($F133,Res_ini!$H$29:$AF$30,2,FALSE())+7))</f>
        <v>-</v>
      </c>
      <c r="T133" s="325" t="str">
        <f>IF($M133="-","-",VLOOKUP(S$2,Res_ini!$A$20:$AF222,HLOOKUP($F133,Res_ini!$H$29:$AF$30,2,FALSE())+7))</f>
        <v>-</v>
      </c>
      <c r="U133" s="325" t="str">
        <f>IF($M133="-","-",VLOOKUP(T$2,Res_ini!$A$20:$AF222,HLOOKUP($F133,Res_ini!$H$29:$AF$30,2,FALSE())+7))</f>
        <v>-</v>
      </c>
      <c r="V133" s="325" t="str">
        <f>IF($M133="-","-",VLOOKUP(U$2,Res_ini!$A$20:$AF222,HLOOKUP($F133,Res_ini!$H$29:$AF$30,2,FALSE())+7))</f>
        <v>-</v>
      </c>
      <c r="W133" s="325" t="str">
        <f>IF($M133="-","-",VLOOKUP(V$2,Res_ini!$A$20:$AF222,HLOOKUP($F133,Res_ini!$H$29:$AF$30,2,FALSE())+7))</f>
        <v>-</v>
      </c>
      <c r="X133" s="325" t="str">
        <f>IF($M133="-","-",VLOOKUP(W$2,Res_ini!$A$20:$AF222,HLOOKUP($F133,Res_ini!$H$29:$AF$30,2,FALSE())+7))</f>
        <v>-</v>
      </c>
      <c r="Y133" s="325" t="str">
        <f>IF($M133="-","-",VLOOKUP(X$2,Res_ini!$A$20:$AF222,HLOOKUP($F133,Res_ini!$H$29:$AF$30,2,FALSE())+7))</f>
        <v>-</v>
      </c>
      <c r="Z133" s="325" t="str">
        <f>IF($M133="-","-",VLOOKUP(Y$2,Res_ini!$A$20:$AF222,HLOOKUP($F133,Res_ini!$H$29:$AF$30,2,FALSE())+7))</f>
        <v>-</v>
      </c>
      <c r="AA133" s="326" t="str">
        <f>IF($M133="-","-",VLOOKUP(Z$2,Res_ini!$A$20:$AF222,HLOOKUP($F133,Res_ini!$H$29:$AF$30,2,FALSE())+7))</f>
        <v>-</v>
      </c>
      <c r="AB133" s="327" t="str">
        <f>IF($M133="-","-",VLOOKUP(AA$2,Res_ini!$A$20:$AF222,HLOOKUP($F133,Res_ini!$H$29:$AF$30,2,FALSE())+7))</f>
        <v>-</v>
      </c>
      <c r="AC133" s="340"/>
      <c r="AD133" s="341"/>
      <c r="AE133" s="341"/>
      <c r="AF133" s="341"/>
      <c r="AG133" s="342"/>
      <c r="AH133" s="343" t="str">
        <f t="shared" si="72"/>
        <v>-</v>
      </c>
      <c r="AI133" s="344" t="str">
        <f t="shared" si="41"/>
        <v>-</v>
      </c>
      <c r="AJ133" s="345" t="str">
        <f t="shared" si="42"/>
        <v>-</v>
      </c>
      <c r="AK133" s="345" t="str">
        <f t="shared" si="43"/>
        <v>-</v>
      </c>
      <c r="AL133" s="345" t="str">
        <f t="shared" si="44"/>
        <v>-</v>
      </c>
      <c r="AM133" s="345" t="str">
        <f t="shared" si="45"/>
        <v>-</v>
      </c>
      <c r="AN133" s="345" t="str">
        <f t="shared" si="46"/>
        <v>-</v>
      </c>
      <c r="AO133" s="345" t="str">
        <f t="shared" si="47"/>
        <v>-</v>
      </c>
      <c r="AP133" s="345" t="str">
        <f t="shared" si="48"/>
        <v>-</v>
      </c>
      <c r="AQ133" s="345" t="str">
        <f t="shared" si="49"/>
        <v>-</v>
      </c>
      <c r="AR133" s="345" t="str">
        <f t="shared" si="50"/>
        <v>-</v>
      </c>
      <c r="AS133" s="345" t="str">
        <f t="shared" si="51"/>
        <v>-</v>
      </c>
      <c r="AT133" s="345" t="str">
        <f t="shared" si="52"/>
        <v>-</v>
      </c>
      <c r="AU133" s="345" t="str">
        <f t="shared" si="53"/>
        <v>-</v>
      </c>
      <c r="AV133" s="345" t="str">
        <f t="shared" si="73"/>
        <v>-</v>
      </c>
      <c r="AW133" s="346" t="str">
        <f t="shared" si="55"/>
        <v>-</v>
      </c>
      <c r="AX133" s="346" t="str">
        <f t="shared" si="56"/>
        <v>-</v>
      </c>
      <c r="AY133" s="346" t="str">
        <f t="shared" si="57"/>
        <v>-</v>
      </c>
      <c r="AZ133" s="346" t="str">
        <f t="shared" si="58"/>
        <v>-</v>
      </c>
      <c r="BA133" s="346" t="str">
        <f t="shared" si="59"/>
        <v>-</v>
      </c>
      <c r="BB133" s="345" t="str">
        <f t="shared" si="60"/>
        <v>-</v>
      </c>
      <c r="BC133" s="345" t="str">
        <f t="shared" si="61"/>
        <v>-</v>
      </c>
      <c r="BD133" s="346" t="str">
        <f t="shared" si="62"/>
        <v>-</v>
      </c>
      <c r="BE133" s="346" t="str">
        <f t="shared" si="63"/>
        <v>-</v>
      </c>
      <c r="BF133" s="346" t="str">
        <f t="shared" si="64"/>
        <v>-</v>
      </c>
      <c r="BG133" s="346" t="str">
        <f t="shared" si="65"/>
        <v>-</v>
      </c>
      <c r="BH133" s="345" t="str">
        <f t="shared" si="66"/>
        <v>-</v>
      </c>
      <c r="BI133" s="346" t="str">
        <f t="shared" si="67"/>
        <v>-</v>
      </c>
      <c r="BJ133" s="347" t="str">
        <f t="shared" si="68"/>
        <v>-</v>
      </c>
      <c r="BK133"/>
      <c r="BL133"/>
      <c r="BM133"/>
      <c r="BN133"/>
      <c r="BO133"/>
    </row>
    <row r="134" spans="1:67" s="124" customFormat="1" ht="17" hidden="1" customHeight="1">
      <c r="A134" s="330" t="str">
        <f t="shared" si="70"/>
        <v>2018_114</v>
      </c>
      <c r="B134" s="330" t="s">
        <v>658</v>
      </c>
      <c r="C134" s="330" t="str">
        <f t="shared" si="71"/>
        <v>---_-</v>
      </c>
      <c r="D134" s="330" t="str">
        <f>IF($M134="-","-",VLOOKUP(C$3,Res_ini!$A$20:$AF223,HLOOKUP($F134,Res_ini!$H$29:$AF$30,2,FALSE())+7))</f>
        <v>-</v>
      </c>
      <c r="E134" s="330">
        <f t="shared" si="39"/>
        <v>29</v>
      </c>
      <c r="F134" s="330" t="str">
        <f t="shared" si="69"/>
        <v>Cardinale Sud</v>
      </c>
      <c r="G134" s="330" t="str">
        <f>IF($M134="-","-",VLOOKUP(F$3,Res_ini!$A$20:$AF223,HLOOKUP($F134,Res_ini!$H$29:$AF$30,2,FALSE())+7))</f>
        <v>-</v>
      </c>
      <c r="H134" s="348" t="str">
        <f>IF($M134="-","-",VLOOKUP(G$3,Res_ini!$A$20:$AF223,HLOOKUP($F134,Res_ini!$H$29:$AF$30,2,FALSE())+7))</f>
        <v>-</v>
      </c>
      <c r="I134" s="348" t="str">
        <f>IF($M134="-","-",VLOOKUP(H$3,Res_ini!$A$20:$AF223,HLOOKUP($F134,Res_ini!$H$29:$AF$30,2,FALSE())+7))</f>
        <v>-</v>
      </c>
      <c r="J134" s="330" t="str">
        <f>IF($M134="-","-",VLOOKUP(I$3,Res_ini!$A$20:$AF223,HLOOKUP($F134,Res_ini!$H$29:$AF$30,2,FALSE())+7))</f>
        <v>-</v>
      </c>
      <c r="K134" s="330" t="str">
        <f>IF($M134="-","-",VLOOKUP(J$3,Res_ini!$A$20:$AF223,HLOOKUP($F134,Res_ini!$H$29:$AF$30,2,FALSE())+7))</f>
        <v>-</v>
      </c>
      <c r="L134" s="330" t="str">
        <f>IF($M134="-","-",VLOOKUP(K$3,Res_ini!$A$20:$AF223,HLOOKUP($F134,Res_ini!$H$29:$AF$30,2,FALSE())+7))</f>
        <v>-</v>
      </c>
      <c r="M134" s="330" t="str">
        <f>IF(ISERROR(HLOOKUP($F134,Res_ini!$H$29:$AF$30,2,FALSE())),"-",VLOOKUP(L$3,Res_ini!$A$20:$AF223,HLOOKUP($F134,Res_ini!$H$29:$AF$30,2,FALSE())+7))</f>
        <v>-</v>
      </c>
      <c r="N134" s="330" t="str">
        <f>IF($M134="-","-",VLOOKUP(M$3,Res_ini!$A$20:$AF223,HLOOKUP($F134,Res_ini!$H$29:$AF$30,2,FALSE())+7))</f>
        <v>-</v>
      </c>
      <c r="O134" s="349" t="str">
        <f>IF($M134="-","-",VLOOKUP(N$3,Res_ini!$A$20:$AF223,HLOOKUP($F134,Res_ini!$H$29:$AF$30,2,FALSE())+7))</f>
        <v>-</v>
      </c>
      <c r="P134" s="328" t="str">
        <f>IF($M134="-","-",VLOOKUP(O$3,Res_ini!$A$20:$AF223,HLOOKUP($F134,Res_ini!$H$29:$AF$30,2,FALSE())+7))</f>
        <v>-</v>
      </c>
      <c r="Q134" s="328" t="str">
        <f>IF($M134="-","-",VLOOKUP(P$3,Res_ini!$A$20:$AF223,HLOOKUP($F134,Res_ini!$H$29:$AF$30,2,FALSE())+7))</f>
        <v>-</v>
      </c>
      <c r="R134" s="328" t="str">
        <f>IF($M134="-","-",VLOOKUP(Q$3,Res_ini!$A$20:$AF223,HLOOKUP($F134,Res_ini!$H$29:$AF$30,2,FALSE())+7))</f>
        <v>-</v>
      </c>
      <c r="S134" s="328" t="str">
        <f>IF($M134="-","-",VLOOKUP(R$3,Res_ini!$A$20:$AF223,HLOOKUP($F134,Res_ini!$H$29:$AF$30,2,FALSE())+7))</f>
        <v>-</v>
      </c>
      <c r="T134" s="328" t="str">
        <f>IF($M134="-","-",VLOOKUP(S$3,Res_ini!$A$20:$AF223,HLOOKUP($F134,Res_ini!$H$29:$AF$30,2,FALSE())+7))</f>
        <v>-</v>
      </c>
      <c r="U134" s="328" t="str">
        <f>IF($M134="-","-",VLOOKUP(T$3,Res_ini!$A$20:$AF223,HLOOKUP($F134,Res_ini!$H$29:$AF$30,2,FALSE())+7))</f>
        <v>-</v>
      </c>
      <c r="V134" s="328" t="str">
        <f>IF($M134="-","-",VLOOKUP(U$3,Res_ini!$A$20:$AF223,HLOOKUP($F134,Res_ini!$H$29:$AF$30,2,FALSE())+7))</f>
        <v>-</v>
      </c>
      <c r="W134" s="328" t="str">
        <f>IF($M134="-","-",VLOOKUP(V$3,Res_ini!$A$20:$AF223,HLOOKUP($F134,Res_ini!$H$29:$AF$30,2,FALSE())+7))</f>
        <v>-</v>
      </c>
      <c r="X134" s="328" t="str">
        <f>IF($M134="-","-",VLOOKUP(W$3,Res_ini!$A$20:$AF223,HLOOKUP($F134,Res_ini!$H$29:$AF$30,2,FALSE())+7))</f>
        <v>-</v>
      </c>
      <c r="Y134" s="328" t="str">
        <f>IF($M134="-","-",VLOOKUP(X$3,Res_ini!$A$20:$AF223,HLOOKUP($F134,Res_ini!$H$29:$AF$30,2,FALSE())+7))</f>
        <v>-</v>
      </c>
      <c r="Z134" s="328" t="str">
        <f>IF($M134="-","-",VLOOKUP(Y$3,Res_ini!$A$20:$AF223,HLOOKUP($F134,Res_ini!$H$29:$AF$30,2,FALSE())+7))</f>
        <v>-</v>
      </c>
      <c r="AA134" s="329" t="str">
        <f>IF($M134="-","-",VLOOKUP(Z$3,Res_ini!$A$20:$AF223,HLOOKUP($F134,Res_ini!$H$29:$AF$30,2,FALSE())+7))</f>
        <v>-</v>
      </c>
      <c r="AB134" s="330" t="str">
        <f>IF($M134="-","-",VLOOKUP(AA$3,Res_ini!$A$20:$AF223,HLOOKUP($F134,Res_ini!$H$29:$AF$30,2,FALSE())+7))</f>
        <v>-</v>
      </c>
      <c r="AC134" s="350"/>
      <c r="AD134" s="351"/>
      <c r="AE134" s="351"/>
      <c r="AF134" s="351"/>
      <c r="AG134" s="352"/>
      <c r="AH134" s="213" t="str">
        <f t="shared" si="72"/>
        <v>-</v>
      </c>
      <c r="AI134" s="353" t="str">
        <f t="shared" si="41"/>
        <v>-</v>
      </c>
      <c r="AJ134" s="354" t="str">
        <f t="shared" si="42"/>
        <v>-</v>
      </c>
      <c r="AK134" s="354" t="str">
        <f t="shared" si="43"/>
        <v>-</v>
      </c>
      <c r="AL134" s="354" t="str">
        <f t="shared" si="44"/>
        <v>-</v>
      </c>
      <c r="AM134" s="354" t="str">
        <f t="shared" si="45"/>
        <v>-</v>
      </c>
      <c r="AN134" s="354" t="str">
        <f t="shared" si="46"/>
        <v>-</v>
      </c>
      <c r="AO134" s="354" t="str">
        <f t="shared" si="47"/>
        <v>-</v>
      </c>
      <c r="AP134" s="354" t="str">
        <f t="shared" si="48"/>
        <v>-</v>
      </c>
      <c r="AQ134" s="354" t="str">
        <f t="shared" si="49"/>
        <v>-</v>
      </c>
      <c r="AR134" s="354" t="str">
        <f t="shared" si="50"/>
        <v>-</v>
      </c>
      <c r="AS134" s="354" t="str">
        <f t="shared" si="51"/>
        <v>-</v>
      </c>
      <c r="AT134" s="354" t="str">
        <f t="shared" si="52"/>
        <v>-</v>
      </c>
      <c r="AU134" s="354" t="str">
        <f t="shared" si="53"/>
        <v>-</v>
      </c>
      <c r="AV134" s="354" t="str">
        <f t="shared" si="73"/>
        <v>-</v>
      </c>
      <c r="AW134" s="355" t="str">
        <f t="shared" si="55"/>
        <v>-</v>
      </c>
      <c r="AX134" s="355" t="str">
        <f t="shared" si="56"/>
        <v>-</v>
      </c>
      <c r="AY134" s="355" t="str">
        <f t="shared" si="57"/>
        <v>-</v>
      </c>
      <c r="AZ134" s="355" t="str">
        <f t="shared" si="58"/>
        <v>-</v>
      </c>
      <c r="BA134" s="355" t="str">
        <f t="shared" si="59"/>
        <v>-</v>
      </c>
      <c r="BB134" s="354" t="str">
        <f t="shared" si="60"/>
        <v>-</v>
      </c>
      <c r="BC134" s="354" t="str">
        <f t="shared" si="61"/>
        <v>-</v>
      </c>
      <c r="BD134" s="355" t="str">
        <f t="shared" si="62"/>
        <v>-</v>
      </c>
      <c r="BE134" s="355" t="str">
        <f t="shared" si="63"/>
        <v>-</v>
      </c>
      <c r="BF134" s="355" t="str">
        <f t="shared" si="64"/>
        <v>-</v>
      </c>
      <c r="BG134" s="355" t="str">
        <f t="shared" si="65"/>
        <v>-</v>
      </c>
      <c r="BH134" s="354" t="str">
        <f t="shared" si="66"/>
        <v>-</v>
      </c>
      <c r="BI134" s="355" t="str">
        <f t="shared" si="67"/>
        <v>-</v>
      </c>
      <c r="BJ134" s="356" t="str">
        <f t="shared" si="68"/>
        <v>-</v>
      </c>
      <c r="BK134"/>
      <c r="BL134"/>
      <c r="BM134"/>
      <c r="BN134"/>
      <c r="BO134"/>
    </row>
    <row r="135" spans="1:67" s="124" customFormat="1" ht="17" hidden="1" customHeight="1">
      <c r="A135" s="330" t="str">
        <f t="shared" si="70"/>
        <v>2018_115</v>
      </c>
      <c r="B135" s="330" t="s">
        <v>658</v>
      </c>
      <c r="C135" s="330" t="str">
        <f t="shared" si="71"/>
        <v>---_-</v>
      </c>
      <c r="D135" s="330" t="str">
        <f>IF($M135="-","-",VLOOKUP(C$4,Res_ini!$A$20:$AF224,HLOOKUP($F135,Res_ini!$H$29:$AF$30,2,FALSE())+7))</f>
        <v>-</v>
      </c>
      <c r="E135" s="330">
        <f t="shared" si="39"/>
        <v>29</v>
      </c>
      <c r="F135" s="330" t="str">
        <f t="shared" si="69"/>
        <v>Cardinale Sud</v>
      </c>
      <c r="G135" s="330" t="str">
        <f>IF($M135="-","-",VLOOKUP(F$4,Res_ini!$A$20:$AF224,HLOOKUP($F135,Res_ini!$H$29:$AF$30,2,FALSE())+7))</f>
        <v>-</v>
      </c>
      <c r="H135" s="348" t="str">
        <f>IF($M135="-","-",VLOOKUP(G$4,Res_ini!$A$20:$AF224,HLOOKUP($F135,Res_ini!$H$29:$AF$30,2,FALSE())+7))</f>
        <v>-</v>
      </c>
      <c r="I135" s="348" t="str">
        <f>IF($M135="-","-",VLOOKUP(H$4,Res_ini!$A$20:$AF224,HLOOKUP($F135,Res_ini!$H$29:$AF$30,2,FALSE())+7))</f>
        <v>-</v>
      </c>
      <c r="J135" s="330" t="str">
        <f>IF($M135="-","-",VLOOKUP(I$4,Res_ini!$A$20:$AF224,HLOOKUP($F135,Res_ini!$H$29:$AF$30,2,FALSE())+7))</f>
        <v>-</v>
      </c>
      <c r="K135" s="330" t="str">
        <f>IF($M135="-","-",VLOOKUP(J$4,Res_ini!$A$20:$AF224,HLOOKUP($F135,Res_ini!$H$29:$AF$30,2,FALSE())+7))</f>
        <v>-</v>
      </c>
      <c r="L135" s="330" t="str">
        <f>IF($M135="-","-",VLOOKUP(K$4,Res_ini!$A$20:$AF224,HLOOKUP($F135,Res_ini!$H$29:$AF$30,2,FALSE())+7))</f>
        <v>-</v>
      </c>
      <c r="M135" s="330" t="str">
        <f>IF(ISERROR(HLOOKUP($F135,Res_ini!$H$29:$AF$30,2,FALSE())),"-",VLOOKUP(L$4,Res_ini!$A$20:$AF224,HLOOKUP($F135,Res_ini!$H$29:$AF$30,2,FALSE())+7))</f>
        <v>-</v>
      </c>
      <c r="N135" s="330" t="str">
        <f>IF($M135="-","-",VLOOKUP(M$4,Res_ini!$A$20:$AF224,HLOOKUP($F135,Res_ini!$H$29:$AF$30,2,FALSE())+7))</f>
        <v>-</v>
      </c>
      <c r="O135" s="349" t="str">
        <f>IF($M135="-","-",VLOOKUP(N$4,Res_ini!$A$20:$AF224,HLOOKUP($F135,Res_ini!$H$29:$AF$30,2,FALSE())+7))</f>
        <v>-</v>
      </c>
      <c r="P135" s="328" t="str">
        <f>IF($M135="-","-",VLOOKUP(O$4,Res_ini!$A$20:$AF224,HLOOKUP($F135,Res_ini!$H$29:$AF$30,2,FALSE())+7))</f>
        <v>-</v>
      </c>
      <c r="Q135" s="328" t="str">
        <f>IF($M135="-","-",VLOOKUP(P$4,Res_ini!$A$20:$AF224,HLOOKUP($F135,Res_ini!$H$29:$AF$30,2,FALSE())+7))</f>
        <v>-</v>
      </c>
      <c r="R135" s="328" t="str">
        <f>IF($M135="-","-",VLOOKUP(Q$4,Res_ini!$A$20:$AF224,HLOOKUP($F135,Res_ini!$H$29:$AF$30,2,FALSE())+7))</f>
        <v>-</v>
      </c>
      <c r="S135" s="328" t="str">
        <f>IF($M135="-","-",VLOOKUP(R$4,Res_ini!$A$20:$AF224,HLOOKUP($F135,Res_ini!$H$29:$AF$30,2,FALSE())+7))</f>
        <v>-</v>
      </c>
      <c r="T135" s="328" t="str">
        <f>IF($M135="-","-",VLOOKUP(S$4,Res_ini!$A$20:$AF224,HLOOKUP($F135,Res_ini!$H$29:$AF$30,2,FALSE())+7))</f>
        <v>-</v>
      </c>
      <c r="U135" s="328" t="str">
        <f>IF($M135="-","-",VLOOKUP(T$4,Res_ini!$A$20:$AF224,HLOOKUP($F135,Res_ini!$H$29:$AF$30,2,FALSE())+7))</f>
        <v>-</v>
      </c>
      <c r="V135" s="328" t="str">
        <f>IF($M135="-","-",VLOOKUP(U$4,Res_ini!$A$20:$AF224,HLOOKUP($F135,Res_ini!$H$29:$AF$30,2,FALSE())+7))</f>
        <v>-</v>
      </c>
      <c r="W135" s="328" t="str">
        <f>IF($M135="-","-",VLOOKUP(V$4,Res_ini!$A$20:$AF224,HLOOKUP($F135,Res_ini!$H$29:$AF$30,2,FALSE())+7))</f>
        <v>-</v>
      </c>
      <c r="X135" s="328" t="str">
        <f>IF($M135="-","-",VLOOKUP(W$4,Res_ini!$A$20:$AF224,HLOOKUP($F135,Res_ini!$H$29:$AF$30,2,FALSE())+7))</f>
        <v>-</v>
      </c>
      <c r="Y135" s="328" t="str">
        <f>IF($M135="-","-",VLOOKUP(X$4,Res_ini!$A$20:$AF224,HLOOKUP($F135,Res_ini!$H$29:$AF$30,2,FALSE())+7))</f>
        <v>-</v>
      </c>
      <c r="Z135" s="328" t="str">
        <f>IF($M135="-","-",VLOOKUP(Y$4,Res_ini!$A$20:$AF224,HLOOKUP($F135,Res_ini!$H$29:$AF$30,2,FALSE())+7))</f>
        <v>-</v>
      </c>
      <c r="AA135" s="329" t="str">
        <f>IF($M135="-","-",VLOOKUP(Z$4,Res_ini!$A$20:$AF224,HLOOKUP($F135,Res_ini!$H$29:$AF$30,2,FALSE())+7))</f>
        <v>-</v>
      </c>
      <c r="AB135" s="330" t="str">
        <f>IF($M135="-","-",VLOOKUP(AA$4,Res_ini!$A$20:$AF224,HLOOKUP($F135,Res_ini!$H$29:$AF$30,2,FALSE())+7))</f>
        <v>-</v>
      </c>
      <c r="AC135" s="350"/>
      <c r="AD135" s="351"/>
      <c r="AE135" s="351"/>
      <c r="AF135" s="351"/>
      <c r="AG135" s="352"/>
      <c r="AH135" s="213" t="str">
        <f t="shared" si="72"/>
        <v>-</v>
      </c>
      <c r="AI135" s="353" t="str">
        <f t="shared" si="41"/>
        <v>-</v>
      </c>
      <c r="AJ135" s="354" t="str">
        <f t="shared" si="42"/>
        <v>-</v>
      </c>
      <c r="AK135" s="354" t="str">
        <f t="shared" si="43"/>
        <v>-</v>
      </c>
      <c r="AL135" s="354" t="str">
        <f t="shared" si="44"/>
        <v>-</v>
      </c>
      <c r="AM135" s="354" t="str">
        <f t="shared" si="45"/>
        <v>-</v>
      </c>
      <c r="AN135" s="354" t="str">
        <f t="shared" si="46"/>
        <v>-</v>
      </c>
      <c r="AO135" s="354" t="str">
        <f t="shared" si="47"/>
        <v>-</v>
      </c>
      <c r="AP135" s="354" t="str">
        <f t="shared" si="48"/>
        <v>-</v>
      </c>
      <c r="AQ135" s="354" t="str">
        <f t="shared" si="49"/>
        <v>-</v>
      </c>
      <c r="AR135" s="354" t="str">
        <f t="shared" si="50"/>
        <v>-</v>
      </c>
      <c r="AS135" s="354" t="str">
        <f t="shared" si="51"/>
        <v>-</v>
      </c>
      <c r="AT135" s="354" t="str">
        <f t="shared" si="52"/>
        <v>-</v>
      </c>
      <c r="AU135" s="354" t="str">
        <f t="shared" si="53"/>
        <v>-</v>
      </c>
      <c r="AV135" s="354" t="str">
        <f t="shared" si="73"/>
        <v>-</v>
      </c>
      <c r="AW135" s="355" t="str">
        <f t="shared" si="55"/>
        <v>-</v>
      </c>
      <c r="AX135" s="355" t="str">
        <f t="shared" si="56"/>
        <v>-</v>
      </c>
      <c r="AY135" s="355" t="str">
        <f t="shared" si="57"/>
        <v>-</v>
      </c>
      <c r="AZ135" s="355" t="str">
        <f t="shared" si="58"/>
        <v>-</v>
      </c>
      <c r="BA135" s="355" t="str">
        <f t="shared" si="59"/>
        <v>-</v>
      </c>
      <c r="BB135" s="354" t="str">
        <f t="shared" si="60"/>
        <v>-</v>
      </c>
      <c r="BC135" s="354" t="str">
        <f t="shared" si="61"/>
        <v>-</v>
      </c>
      <c r="BD135" s="355" t="str">
        <f t="shared" si="62"/>
        <v>-</v>
      </c>
      <c r="BE135" s="355" t="str">
        <f t="shared" si="63"/>
        <v>-</v>
      </c>
      <c r="BF135" s="355" t="str">
        <f t="shared" si="64"/>
        <v>-</v>
      </c>
      <c r="BG135" s="355" t="str">
        <f t="shared" si="65"/>
        <v>-</v>
      </c>
      <c r="BH135" s="354" t="str">
        <f t="shared" si="66"/>
        <v>-</v>
      </c>
      <c r="BI135" s="355" t="str">
        <f t="shared" si="67"/>
        <v>-</v>
      </c>
      <c r="BJ135" s="356" t="str">
        <f t="shared" si="68"/>
        <v>-</v>
      </c>
      <c r="BK135"/>
      <c r="BL135"/>
      <c r="BM135"/>
      <c r="BN135"/>
      <c r="BO135"/>
    </row>
    <row r="136" spans="1:67" s="124" customFormat="1" ht="17" hidden="1" customHeight="1">
      <c r="A136" s="333" t="str">
        <f t="shared" si="70"/>
        <v>2018_116</v>
      </c>
      <c r="B136" s="333" t="s">
        <v>658</v>
      </c>
      <c r="C136" s="333" t="str">
        <f t="shared" si="71"/>
        <v>---_-</v>
      </c>
      <c r="D136" s="333" t="str">
        <f>IF($M136="-","-",VLOOKUP(C$5,Res_ini!$A$20:$AF225,HLOOKUP($F136,Res_ini!$H$29:$AF$30,2,FALSE())+7))</f>
        <v>-</v>
      </c>
      <c r="E136" s="333">
        <f t="shared" si="39"/>
        <v>29</v>
      </c>
      <c r="F136" s="333" t="str">
        <f t="shared" si="69"/>
        <v>Cardinale Sud</v>
      </c>
      <c r="G136" s="333" t="str">
        <f>IF($M136="-","-",VLOOKUP(F$5,Res_ini!$A$20:$AF225,HLOOKUP($F136,Res_ini!$H$29:$AF$30,2,FALSE())+7))</f>
        <v>-</v>
      </c>
      <c r="H136" s="357" t="str">
        <f>IF($M136="-","-",VLOOKUP(G$5,Res_ini!$A$20:$AF225,HLOOKUP($F136,Res_ini!$H$29:$AF$30,2,FALSE())+7))</f>
        <v>-</v>
      </c>
      <c r="I136" s="357" t="str">
        <f>IF($M136="-","-",VLOOKUP(H$5,Res_ini!$A$20:$AF225,HLOOKUP($F136,Res_ini!$H$29:$AF$30,2,FALSE())+7))</f>
        <v>-</v>
      </c>
      <c r="J136" s="333" t="str">
        <f>IF($M136="-","-",VLOOKUP(I$5,Res_ini!$A$20:$AF225,HLOOKUP($F136,Res_ini!$H$29:$AF$30,2,FALSE())+7))</f>
        <v>-</v>
      </c>
      <c r="K136" s="333" t="str">
        <f>IF($M136="-","-",VLOOKUP(J$5,Res_ini!$A$20:$AF225,HLOOKUP($F136,Res_ini!$H$29:$AF$30,2,FALSE())+7))</f>
        <v>-</v>
      </c>
      <c r="L136" s="333" t="str">
        <f>IF($M136="-","-",VLOOKUP(K$5,Res_ini!$A$20:$AF225,HLOOKUP($F136,Res_ini!$H$29:$AF$30,2,FALSE())+7))</f>
        <v>-</v>
      </c>
      <c r="M136" s="333" t="str">
        <f>IF(ISERROR(HLOOKUP($F136,Res_ini!$H$29:$AF$30,2,FALSE())),"-",VLOOKUP(L$5,Res_ini!$A$20:$AF225,HLOOKUP($F136,Res_ini!$H$29:$AF$30,2,FALSE())+7))</f>
        <v>-</v>
      </c>
      <c r="N136" s="333" t="str">
        <f>IF($M136="-","-",VLOOKUP(M$5,Res_ini!$A$20:$AF225,HLOOKUP($F136,Res_ini!$H$29:$AF$30,2,FALSE())+7))</f>
        <v>-</v>
      </c>
      <c r="O136" s="358" t="str">
        <f>IF($M136="-","-",VLOOKUP(N$5,Res_ini!$A$20:$AF225,HLOOKUP($F136,Res_ini!$H$29:$AF$30,2,FALSE())+7))</f>
        <v>-</v>
      </c>
      <c r="P136" s="331" t="str">
        <f>IF($M136="-","-",VLOOKUP(O$5,Res_ini!$A$20:$AF225,HLOOKUP($F136,Res_ini!$H$29:$AF$30,2,FALSE())+7))</f>
        <v>-</v>
      </c>
      <c r="Q136" s="331" t="str">
        <f>IF($M136="-","-",VLOOKUP(P$5,Res_ini!$A$20:$AF225,HLOOKUP($F136,Res_ini!$H$29:$AF$30,2,FALSE())+7))</f>
        <v>-</v>
      </c>
      <c r="R136" s="331" t="str">
        <f>IF($M136="-","-",VLOOKUP(Q$5,Res_ini!$A$20:$AF225,HLOOKUP($F136,Res_ini!$H$29:$AF$30,2,FALSE())+7))</f>
        <v>-</v>
      </c>
      <c r="S136" s="331" t="str">
        <f>IF($M136="-","-",VLOOKUP(R$5,Res_ini!$A$20:$AF225,HLOOKUP($F136,Res_ini!$H$29:$AF$30,2,FALSE())+7))</f>
        <v>-</v>
      </c>
      <c r="T136" s="331" t="str">
        <f>IF($M136="-","-",VLOOKUP(S$5,Res_ini!$A$20:$AF225,HLOOKUP($F136,Res_ini!$H$29:$AF$30,2,FALSE())+7))</f>
        <v>-</v>
      </c>
      <c r="U136" s="331" t="str">
        <f>IF($M136="-","-",VLOOKUP(T$5,Res_ini!$A$20:$AF225,HLOOKUP($F136,Res_ini!$H$29:$AF$30,2,FALSE())+7))</f>
        <v>-</v>
      </c>
      <c r="V136" s="331" t="str">
        <f>IF($M136="-","-",VLOOKUP(U$5,Res_ini!$A$20:$AF225,HLOOKUP($F136,Res_ini!$H$29:$AF$30,2,FALSE())+7))</f>
        <v>-</v>
      </c>
      <c r="W136" s="331" t="str">
        <f>IF($M136="-","-",VLOOKUP(V$5,Res_ini!$A$20:$AF225,HLOOKUP($F136,Res_ini!$H$29:$AF$30,2,FALSE())+7))</f>
        <v>-</v>
      </c>
      <c r="X136" s="331" t="str">
        <f>IF($M136="-","-",VLOOKUP(W$5,Res_ini!$A$20:$AF225,HLOOKUP($F136,Res_ini!$H$29:$AF$30,2,FALSE())+7))</f>
        <v>-</v>
      </c>
      <c r="Y136" s="331" t="str">
        <f>IF($M136="-","-",VLOOKUP(X$5,Res_ini!$A$20:$AF225,HLOOKUP($F136,Res_ini!$H$29:$AF$30,2,FALSE())+7))</f>
        <v>-</v>
      </c>
      <c r="Z136" s="331" t="str">
        <f>IF($M136="-","-",VLOOKUP(Y$5,Res_ini!$A$20:$AF225,HLOOKUP($F136,Res_ini!$H$29:$AF$30,2,FALSE())+7))</f>
        <v>-</v>
      </c>
      <c r="AA136" s="332" t="str">
        <f>IF($M136="-","-",VLOOKUP(Z$5,Res_ini!$A$20:$AF225,HLOOKUP($F136,Res_ini!$H$29:$AF$30,2,FALSE())+7))</f>
        <v>-</v>
      </c>
      <c r="AB136" s="333" t="str">
        <f>IF($M136="-","-",VLOOKUP(AA$5,Res_ini!$A$20:$AF225,HLOOKUP($F136,Res_ini!$H$29:$AF$30,2,FALSE())+7))</f>
        <v>-</v>
      </c>
      <c r="AC136" s="359"/>
      <c r="AD136" s="360"/>
      <c r="AE136" s="360"/>
      <c r="AF136" s="360"/>
      <c r="AG136" s="361"/>
      <c r="AH136" s="362" t="str">
        <f t="shared" si="72"/>
        <v>-</v>
      </c>
      <c r="AI136" s="363" t="str">
        <f t="shared" si="41"/>
        <v>-</v>
      </c>
      <c r="AJ136" s="364" t="str">
        <f t="shared" si="42"/>
        <v>-</v>
      </c>
      <c r="AK136" s="364" t="str">
        <f t="shared" si="43"/>
        <v>-</v>
      </c>
      <c r="AL136" s="364" t="str">
        <f t="shared" si="44"/>
        <v>-</v>
      </c>
      <c r="AM136" s="364" t="str">
        <f t="shared" si="45"/>
        <v>-</v>
      </c>
      <c r="AN136" s="364" t="str">
        <f t="shared" si="46"/>
        <v>-</v>
      </c>
      <c r="AO136" s="364" t="str">
        <f t="shared" si="47"/>
        <v>-</v>
      </c>
      <c r="AP136" s="364" t="str">
        <f t="shared" si="48"/>
        <v>-</v>
      </c>
      <c r="AQ136" s="364" t="str">
        <f t="shared" si="49"/>
        <v>-</v>
      </c>
      <c r="AR136" s="364" t="str">
        <f t="shared" si="50"/>
        <v>-</v>
      </c>
      <c r="AS136" s="364" t="str">
        <f t="shared" si="51"/>
        <v>-</v>
      </c>
      <c r="AT136" s="364" t="str">
        <f t="shared" si="52"/>
        <v>-</v>
      </c>
      <c r="AU136" s="364" t="str">
        <f t="shared" si="53"/>
        <v>-</v>
      </c>
      <c r="AV136" s="364" t="str">
        <f t="shared" si="73"/>
        <v>-</v>
      </c>
      <c r="AW136" s="365" t="str">
        <f t="shared" si="55"/>
        <v>-</v>
      </c>
      <c r="AX136" s="365" t="str">
        <f t="shared" si="56"/>
        <v>-</v>
      </c>
      <c r="AY136" s="365" t="str">
        <f t="shared" si="57"/>
        <v>-</v>
      </c>
      <c r="AZ136" s="365" t="str">
        <f t="shared" si="58"/>
        <v>-</v>
      </c>
      <c r="BA136" s="365" t="str">
        <f t="shared" si="59"/>
        <v>-</v>
      </c>
      <c r="BB136" s="364" t="str">
        <f t="shared" si="60"/>
        <v>-</v>
      </c>
      <c r="BC136" s="364" t="str">
        <f t="shared" si="61"/>
        <v>-</v>
      </c>
      <c r="BD136" s="365" t="str">
        <f t="shared" si="62"/>
        <v>-</v>
      </c>
      <c r="BE136" s="365" t="str">
        <f t="shared" si="63"/>
        <v>-</v>
      </c>
      <c r="BF136" s="365" t="str">
        <f t="shared" si="64"/>
        <v>-</v>
      </c>
      <c r="BG136" s="365" t="str">
        <f t="shared" si="65"/>
        <v>-</v>
      </c>
      <c r="BH136" s="364" t="str">
        <f t="shared" si="66"/>
        <v>-</v>
      </c>
      <c r="BI136" s="365" t="str">
        <f t="shared" si="67"/>
        <v>-</v>
      </c>
      <c r="BJ136" s="366" t="str">
        <f t="shared" si="68"/>
        <v>-</v>
      </c>
      <c r="BK136"/>
      <c r="BL136"/>
      <c r="BM136"/>
      <c r="BN136"/>
      <c r="BO136"/>
    </row>
    <row r="137" spans="1:67" s="124" customFormat="1" ht="17" hidden="1" customHeight="1">
      <c r="A137" s="327" t="str">
        <f t="shared" si="70"/>
        <v>2018_117</v>
      </c>
      <c r="B137" s="327" t="s">
        <v>658</v>
      </c>
      <c r="C137" s="327" t="str">
        <f t="shared" si="71"/>
        <v>---_-</v>
      </c>
      <c r="D137" s="327" t="str">
        <f>IF($M137="-","-",VLOOKUP(C$2,Res_ini!$A$20:$AF226,HLOOKUP($F137,Res_ini!$H$29:$AF$30,2,FALSE())+7))</f>
        <v>-</v>
      </c>
      <c r="E137" s="327">
        <f t="shared" si="39"/>
        <v>30</v>
      </c>
      <c r="F137" s="327" t="str">
        <f t="shared" si="69"/>
        <v>Ilot Rat</v>
      </c>
      <c r="G137" s="327" t="str">
        <f>IF($M137="-","-",VLOOKUP(F$2,Res_ini!$A$20:$AF226,HLOOKUP($F137,Res_ini!$H$29:$AF$30,2,FALSE())+7))</f>
        <v>-</v>
      </c>
      <c r="H137" s="338" t="str">
        <f>IF($M137="-","-",VLOOKUP(G$2,Res_ini!$A$20:$AF226,HLOOKUP($F137,Res_ini!$H$29:$AF$30,2,FALSE())+7))</f>
        <v>-</v>
      </c>
      <c r="I137" s="338" t="str">
        <f>IF($M137="-","-",VLOOKUP(H$2,Res_ini!$A$20:$AF226,HLOOKUP($F137,Res_ini!$H$29:$AF$30,2,FALSE())+7))</f>
        <v>-</v>
      </c>
      <c r="J137" s="327" t="str">
        <f>IF($M137="-","-",VLOOKUP(I$2,Res_ini!$A$20:$AF226,HLOOKUP($F137,Res_ini!$H$29:$AF$30,2,FALSE())+7))</f>
        <v>-</v>
      </c>
      <c r="K137" s="327" t="str">
        <f>IF($M137="-","-",VLOOKUP(J$2,Res_ini!$A$20:$AF226,HLOOKUP($F137,Res_ini!$H$29:$AF$30,2,FALSE())+7))</f>
        <v>-</v>
      </c>
      <c r="L137" s="327" t="str">
        <f>IF($M137="-","-",VLOOKUP(K$2,Res_ini!$A$20:$AF226,HLOOKUP($F137,Res_ini!$H$29:$AF$30,2,FALSE())+7))</f>
        <v>-</v>
      </c>
      <c r="M137" s="327" t="str">
        <f>IF(ISERROR(HLOOKUP($F137,Res_ini!$H$29:$AF$30,2,FALSE())),"-",VLOOKUP(L$2,Res_ini!$A$20:$AF226,HLOOKUP($F137,Res_ini!$H$29:$AF$30,2,FALSE())+7))</f>
        <v>-</v>
      </c>
      <c r="N137" s="327" t="str">
        <f>IF($M137="-","-",VLOOKUP(M$2,Res_ini!$A$20:$AF226,HLOOKUP($F137,Res_ini!$H$29:$AF$30,2,FALSE())+7))</f>
        <v>-</v>
      </c>
      <c r="O137" s="339" t="str">
        <f>IF($M137="-","-",VLOOKUP(N$2,Res_ini!$A$20:$AF226,HLOOKUP($F137,Res_ini!$H$29:$AF$30,2,FALSE())+7))</f>
        <v>-</v>
      </c>
      <c r="P137" s="325" t="str">
        <f>IF($M137="-","-",VLOOKUP(O$2,Res_ini!$A$20:$AF226,HLOOKUP($F137,Res_ini!$H$29:$AF$30,2,FALSE())+7))</f>
        <v>-</v>
      </c>
      <c r="Q137" s="325" t="str">
        <f>IF($M137="-","-",VLOOKUP(P$2,Res_ini!$A$20:$AF226,HLOOKUP($F137,Res_ini!$H$29:$AF$30,2,FALSE())+7))</f>
        <v>-</v>
      </c>
      <c r="R137" s="325" t="str">
        <f>IF($M137="-","-",VLOOKUP(Q$2,Res_ini!$A$20:$AF226,HLOOKUP($F137,Res_ini!$H$29:$AF$30,2,FALSE())+7))</f>
        <v>-</v>
      </c>
      <c r="S137" s="325" t="str">
        <f>IF($M137="-","-",VLOOKUP(R$2,Res_ini!$A$20:$AF226,HLOOKUP($F137,Res_ini!$H$29:$AF$30,2,FALSE())+7))</f>
        <v>-</v>
      </c>
      <c r="T137" s="325" t="str">
        <f>IF($M137="-","-",VLOOKUP(S$2,Res_ini!$A$20:$AF226,HLOOKUP($F137,Res_ini!$H$29:$AF$30,2,FALSE())+7))</f>
        <v>-</v>
      </c>
      <c r="U137" s="325" t="str">
        <f>IF($M137="-","-",VLOOKUP(T$2,Res_ini!$A$20:$AF226,HLOOKUP($F137,Res_ini!$H$29:$AF$30,2,FALSE())+7))</f>
        <v>-</v>
      </c>
      <c r="V137" s="325" t="str">
        <f>IF($M137="-","-",VLOOKUP(U$2,Res_ini!$A$20:$AF226,HLOOKUP($F137,Res_ini!$H$29:$AF$30,2,FALSE())+7))</f>
        <v>-</v>
      </c>
      <c r="W137" s="325" t="str">
        <f>IF($M137="-","-",VLOOKUP(V$2,Res_ini!$A$20:$AF226,HLOOKUP($F137,Res_ini!$H$29:$AF$30,2,FALSE())+7))</f>
        <v>-</v>
      </c>
      <c r="X137" s="325" t="str">
        <f>IF($M137="-","-",VLOOKUP(W$2,Res_ini!$A$20:$AF226,HLOOKUP($F137,Res_ini!$H$29:$AF$30,2,FALSE())+7))</f>
        <v>-</v>
      </c>
      <c r="Y137" s="325" t="str">
        <f>IF($M137="-","-",VLOOKUP(X$2,Res_ini!$A$20:$AF226,HLOOKUP($F137,Res_ini!$H$29:$AF$30,2,FALSE())+7))</f>
        <v>-</v>
      </c>
      <c r="Z137" s="325" t="str">
        <f>IF($M137="-","-",VLOOKUP(Y$2,Res_ini!$A$20:$AF226,HLOOKUP($F137,Res_ini!$H$29:$AF$30,2,FALSE())+7))</f>
        <v>-</v>
      </c>
      <c r="AA137" s="326" t="str">
        <f>IF($M137="-","-",VLOOKUP(Z$2,Res_ini!$A$20:$AF226,HLOOKUP($F137,Res_ini!$H$29:$AF$30,2,FALSE())+7))</f>
        <v>-</v>
      </c>
      <c r="AB137" s="327" t="str">
        <f>IF($M137="-","-",VLOOKUP(AA$2,Res_ini!$A$20:$AF226,HLOOKUP($F137,Res_ini!$H$29:$AF$30,2,FALSE())+7))</f>
        <v>-</v>
      </c>
      <c r="AC137" s="340"/>
      <c r="AD137" s="341"/>
      <c r="AE137" s="341"/>
      <c r="AF137" s="341"/>
      <c r="AG137" s="342"/>
      <c r="AH137" s="343" t="str">
        <f t="shared" si="72"/>
        <v>-</v>
      </c>
      <c r="AI137" s="344" t="str">
        <f t="shared" si="41"/>
        <v>-</v>
      </c>
      <c r="AJ137" s="345" t="str">
        <f t="shared" si="42"/>
        <v>-</v>
      </c>
      <c r="AK137" s="345" t="str">
        <f t="shared" si="43"/>
        <v>-</v>
      </c>
      <c r="AL137" s="345" t="str">
        <f t="shared" si="44"/>
        <v>-</v>
      </c>
      <c r="AM137" s="345" t="str">
        <f t="shared" si="45"/>
        <v>-</v>
      </c>
      <c r="AN137" s="345" t="str">
        <f t="shared" si="46"/>
        <v>-</v>
      </c>
      <c r="AO137" s="345" t="str">
        <f t="shared" si="47"/>
        <v>-</v>
      </c>
      <c r="AP137" s="345" t="str">
        <f t="shared" si="48"/>
        <v>-</v>
      </c>
      <c r="AQ137" s="345" t="str">
        <f t="shared" si="49"/>
        <v>-</v>
      </c>
      <c r="AR137" s="345" t="str">
        <f t="shared" si="50"/>
        <v>-</v>
      </c>
      <c r="AS137" s="345" t="str">
        <f t="shared" si="51"/>
        <v>-</v>
      </c>
      <c r="AT137" s="345" t="str">
        <f t="shared" si="52"/>
        <v>-</v>
      </c>
      <c r="AU137" s="345" t="str">
        <f t="shared" si="53"/>
        <v>-</v>
      </c>
      <c r="AV137" s="345" t="str">
        <f t="shared" si="73"/>
        <v>-</v>
      </c>
      <c r="AW137" s="346" t="str">
        <f t="shared" si="55"/>
        <v>-</v>
      </c>
      <c r="AX137" s="346" t="str">
        <f t="shared" si="56"/>
        <v>-</v>
      </c>
      <c r="AY137" s="346" t="str">
        <f t="shared" si="57"/>
        <v>-</v>
      </c>
      <c r="AZ137" s="346" t="str">
        <f t="shared" si="58"/>
        <v>-</v>
      </c>
      <c r="BA137" s="346" t="str">
        <f t="shared" si="59"/>
        <v>-</v>
      </c>
      <c r="BB137" s="345" t="str">
        <f t="shared" si="60"/>
        <v>-</v>
      </c>
      <c r="BC137" s="345" t="str">
        <f t="shared" si="61"/>
        <v>-</v>
      </c>
      <c r="BD137" s="346" t="str">
        <f t="shared" si="62"/>
        <v>-</v>
      </c>
      <c r="BE137" s="346" t="str">
        <f t="shared" si="63"/>
        <v>-</v>
      </c>
      <c r="BF137" s="346" t="str">
        <f t="shared" si="64"/>
        <v>-</v>
      </c>
      <c r="BG137" s="346" t="str">
        <f t="shared" si="65"/>
        <v>-</v>
      </c>
      <c r="BH137" s="345" t="str">
        <f t="shared" si="66"/>
        <v>-</v>
      </c>
      <c r="BI137" s="346" t="str">
        <f t="shared" si="67"/>
        <v>-</v>
      </c>
      <c r="BJ137" s="347" t="str">
        <f t="shared" si="68"/>
        <v>-</v>
      </c>
      <c r="BK137"/>
      <c r="BL137"/>
      <c r="BM137"/>
      <c r="BN137"/>
      <c r="BO137"/>
    </row>
    <row r="138" spans="1:67" s="124" customFormat="1" ht="17" hidden="1" customHeight="1">
      <c r="A138" s="330" t="str">
        <f t="shared" si="70"/>
        <v>2018_118</v>
      </c>
      <c r="B138" s="330" t="s">
        <v>658</v>
      </c>
      <c r="C138" s="330" t="str">
        <f t="shared" si="71"/>
        <v>---_-</v>
      </c>
      <c r="D138" s="330" t="str">
        <f>IF($M138="-","-",VLOOKUP(C$3,Res_ini!$A$20:$AF227,HLOOKUP($F138,Res_ini!$H$29:$AF$30,2,FALSE())+7))</f>
        <v>-</v>
      </c>
      <c r="E138" s="330">
        <f t="shared" si="39"/>
        <v>30</v>
      </c>
      <c r="F138" s="330" t="str">
        <f t="shared" si="69"/>
        <v>Ilot Rat</v>
      </c>
      <c r="G138" s="330" t="str">
        <f>IF($M138="-","-",VLOOKUP(F$3,Res_ini!$A$20:$AF227,HLOOKUP($F138,Res_ini!$H$29:$AF$30,2,FALSE())+7))</f>
        <v>-</v>
      </c>
      <c r="H138" s="348" t="str">
        <f>IF($M138="-","-",VLOOKUP(G$3,Res_ini!$A$20:$AF227,HLOOKUP($F138,Res_ini!$H$29:$AF$30,2,FALSE())+7))</f>
        <v>-</v>
      </c>
      <c r="I138" s="348" t="str">
        <f>IF($M138="-","-",VLOOKUP(H$3,Res_ini!$A$20:$AF227,HLOOKUP($F138,Res_ini!$H$29:$AF$30,2,FALSE())+7))</f>
        <v>-</v>
      </c>
      <c r="J138" s="330" t="str">
        <f>IF($M138="-","-",VLOOKUP(I$3,Res_ini!$A$20:$AF227,HLOOKUP($F138,Res_ini!$H$29:$AF$30,2,FALSE())+7))</f>
        <v>-</v>
      </c>
      <c r="K138" s="330" t="str">
        <f>IF($M138="-","-",VLOOKUP(J$3,Res_ini!$A$20:$AF227,HLOOKUP($F138,Res_ini!$H$29:$AF$30,2,FALSE())+7))</f>
        <v>-</v>
      </c>
      <c r="L138" s="330" t="str">
        <f>IF($M138="-","-",VLOOKUP(K$3,Res_ini!$A$20:$AF227,HLOOKUP($F138,Res_ini!$H$29:$AF$30,2,FALSE())+7))</f>
        <v>-</v>
      </c>
      <c r="M138" s="330" t="str">
        <f>IF(ISERROR(HLOOKUP($F138,Res_ini!$H$29:$AF$30,2,FALSE())),"-",VLOOKUP(L$3,Res_ini!$A$20:$AF227,HLOOKUP($F138,Res_ini!$H$29:$AF$30,2,FALSE())+7))</f>
        <v>-</v>
      </c>
      <c r="N138" s="330" t="str">
        <f>IF($M138="-","-",VLOOKUP(M$3,Res_ini!$A$20:$AF227,HLOOKUP($F138,Res_ini!$H$29:$AF$30,2,FALSE())+7))</f>
        <v>-</v>
      </c>
      <c r="O138" s="349" t="str">
        <f>IF($M138="-","-",VLOOKUP(N$3,Res_ini!$A$20:$AF227,HLOOKUP($F138,Res_ini!$H$29:$AF$30,2,FALSE())+7))</f>
        <v>-</v>
      </c>
      <c r="P138" s="328" t="str">
        <f>IF($M138="-","-",VLOOKUP(O$3,Res_ini!$A$20:$AF227,HLOOKUP($F138,Res_ini!$H$29:$AF$30,2,FALSE())+7))</f>
        <v>-</v>
      </c>
      <c r="Q138" s="328" t="str">
        <f>IF($M138="-","-",VLOOKUP(P$3,Res_ini!$A$20:$AF227,HLOOKUP($F138,Res_ini!$H$29:$AF$30,2,FALSE())+7))</f>
        <v>-</v>
      </c>
      <c r="R138" s="328" t="str">
        <f>IF($M138="-","-",VLOOKUP(Q$3,Res_ini!$A$20:$AF227,HLOOKUP($F138,Res_ini!$H$29:$AF$30,2,FALSE())+7))</f>
        <v>-</v>
      </c>
      <c r="S138" s="328" t="str">
        <f>IF($M138="-","-",VLOOKUP(R$3,Res_ini!$A$20:$AF227,HLOOKUP($F138,Res_ini!$H$29:$AF$30,2,FALSE())+7))</f>
        <v>-</v>
      </c>
      <c r="T138" s="328" t="str">
        <f>IF($M138="-","-",VLOOKUP(S$3,Res_ini!$A$20:$AF227,HLOOKUP($F138,Res_ini!$H$29:$AF$30,2,FALSE())+7))</f>
        <v>-</v>
      </c>
      <c r="U138" s="328" t="str">
        <f>IF($M138="-","-",VLOOKUP(T$3,Res_ini!$A$20:$AF227,HLOOKUP($F138,Res_ini!$H$29:$AF$30,2,FALSE())+7))</f>
        <v>-</v>
      </c>
      <c r="V138" s="328" t="str">
        <f>IF($M138="-","-",VLOOKUP(U$3,Res_ini!$A$20:$AF227,HLOOKUP($F138,Res_ini!$H$29:$AF$30,2,FALSE())+7))</f>
        <v>-</v>
      </c>
      <c r="W138" s="328" t="str">
        <f>IF($M138="-","-",VLOOKUP(V$3,Res_ini!$A$20:$AF227,HLOOKUP($F138,Res_ini!$H$29:$AF$30,2,FALSE())+7))</f>
        <v>-</v>
      </c>
      <c r="X138" s="328" t="str">
        <f>IF($M138="-","-",VLOOKUP(W$3,Res_ini!$A$20:$AF227,HLOOKUP($F138,Res_ini!$H$29:$AF$30,2,FALSE())+7))</f>
        <v>-</v>
      </c>
      <c r="Y138" s="328" t="str">
        <f>IF($M138="-","-",VLOOKUP(X$3,Res_ini!$A$20:$AF227,HLOOKUP($F138,Res_ini!$H$29:$AF$30,2,FALSE())+7))</f>
        <v>-</v>
      </c>
      <c r="Z138" s="328" t="str">
        <f>IF($M138="-","-",VLOOKUP(Y$3,Res_ini!$A$20:$AF227,HLOOKUP($F138,Res_ini!$H$29:$AF$30,2,FALSE())+7))</f>
        <v>-</v>
      </c>
      <c r="AA138" s="329" t="str">
        <f>IF($M138="-","-",VLOOKUP(Z$3,Res_ini!$A$20:$AF227,HLOOKUP($F138,Res_ini!$H$29:$AF$30,2,FALSE())+7))</f>
        <v>-</v>
      </c>
      <c r="AB138" s="330" t="str">
        <f>IF($M138="-","-",VLOOKUP(AA$3,Res_ini!$A$20:$AF227,HLOOKUP($F138,Res_ini!$H$29:$AF$30,2,FALSE())+7))</f>
        <v>-</v>
      </c>
      <c r="AC138" s="350"/>
      <c r="AD138" s="351"/>
      <c r="AE138" s="351"/>
      <c r="AF138" s="351"/>
      <c r="AG138" s="352"/>
      <c r="AH138" s="213" t="str">
        <f t="shared" si="72"/>
        <v>-</v>
      </c>
      <c r="AI138" s="353" t="str">
        <f t="shared" si="41"/>
        <v>-</v>
      </c>
      <c r="AJ138" s="354" t="str">
        <f t="shared" si="42"/>
        <v>-</v>
      </c>
      <c r="AK138" s="354" t="str">
        <f t="shared" si="43"/>
        <v>-</v>
      </c>
      <c r="AL138" s="354" t="str">
        <f t="shared" si="44"/>
        <v>-</v>
      </c>
      <c r="AM138" s="354" t="str">
        <f t="shared" si="45"/>
        <v>-</v>
      </c>
      <c r="AN138" s="354" t="str">
        <f t="shared" si="46"/>
        <v>-</v>
      </c>
      <c r="AO138" s="354" t="str">
        <f t="shared" si="47"/>
        <v>-</v>
      </c>
      <c r="AP138" s="354" t="str">
        <f t="shared" si="48"/>
        <v>-</v>
      </c>
      <c r="AQ138" s="354" t="str">
        <f t="shared" si="49"/>
        <v>-</v>
      </c>
      <c r="AR138" s="354" t="str">
        <f t="shared" si="50"/>
        <v>-</v>
      </c>
      <c r="AS138" s="354" t="str">
        <f t="shared" si="51"/>
        <v>-</v>
      </c>
      <c r="AT138" s="354" t="str">
        <f t="shared" si="52"/>
        <v>-</v>
      </c>
      <c r="AU138" s="354" t="str">
        <f t="shared" si="53"/>
        <v>-</v>
      </c>
      <c r="AV138" s="354" t="str">
        <f t="shared" si="73"/>
        <v>-</v>
      </c>
      <c r="AW138" s="355" t="str">
        <f t="shared" si="55"/>
        <v>-</v>
      </c>
      <c r="AX138" s="355" t="str">
        <f t="shared" si="56"/>
        <v>-</v>
      </c>
      <c r="AY138" s="355" t="str">
        <f t="shared" si="57"/>
        <v>-</v>
      </c>
      <c r="AZ138" s="355" t="str">
        <f t="shared" si="58"/>
        <v>-</v>
      </c>
      <c r="BA138" s="355" t="str">
        <f t="shared" si="59"/>
        <v>-</v>
      </c>
      <c r="BB138" s="354" t="str">
        <f t="shared" si="60"/>
        <v>-</v>
      </c>
      <c r="BC138" s="354" t="str">
        <f t="shared" si="61"/>
        <v>-</v>
      </c>
      <c r="BD138" s="355" t="str">
        <f t="shared" si="62"/>
        <v>-</v>
      </c>
      <c r="BE138" s="355" t="str">
        <f t="shared" si="63"/>
        <v>-</v>
      </c>
      <c r="BF138" s="355" t="str">
        <f t="shared" si="64"/>
        <v>-</v>
      </c>
      <c r="BG138" s="355" t="str">
        <f t="shared" si="65"/>
        <v>-</v>
      </c>
      <c r="BH138" s="354" t="str">
        <f t="shared" si="66"/>
        <v>-</v>
      </c>
      <c r="BI138" s="355" t="str">
        <f t="shared" si="67"/>
        <v>-</v>
      </c>
      <c r="BJ138" s="356" t="str">
        <f t="shared" si="68"/>
        <v>-</v>
      </c>
      <c r="BK138"/>
      <c r="BL138"/>
      <c r="BM138"/>
      <c r="BN138"/>
      <c r="BO138"/>
    </row>
    <row r="139" spans="1:67" s="124" customFormat="1" ht="17" hidden="1" customHeight="1">
      <c r="A139" s="330" t="str">
        <f t="shared" si="70"/>
        <v>2018_119</v>
      </c>
      <c r="B139" s="330" t="s">
        <v>658</v>
      </c>
      <c r="C139" s="330" t="str">
        <f t="shared" si="71"/>
        <v>---_-</v>
      </c>
      <c r="D139" s="330" t="str">
        <f>IF($M139="-","-",VLOOKUP(C$4,Res_ini!$A$20:$AF228,HLOOKUP($F139,Res_ini!$H$29:$AF$30,2,FALSE())+7))</f>
        <v>-</v>
      </c>
      <c r="E139" s="330">
        <f t="shared" si="39"/>
        <v>30</v>
      </c>
      <c r="F139" s="330" t="str">
        <f t="shared" si="69"/>
        <v>Ilot Rat</v>
      </c>
      <c r="G139" s="330" t="str">
        <f>IF($M139="-","-",VLOOKUP(F$4,Res_ini!$A$20:$AF228,HLOOKUP($F139,Res_ini!$H$29:$AF$30,2,FALSE())+7))</f>
        <v>-</v>
      </c>
      <c r="H139" s="348" t="str">
        <f>IF($M139="-","-",VLOOKUP(G$4,Res_ini!$A$20:$AF228,HLOOKUP($F139,Res_ini!$H$29:$AF$30,2,FALSE())+7))</f>
        <v>-</v>
      </c>
      <c r="I139" s="348" t="str">
        <f>IF($M139="-","-",VLOOKUP(H$4,Res_ini!$A$20:$AF228,HLOOKUP($F139,Res_ini!$H$29:$AF$30,2,FALSE())+7))</f>
        <v>-</v>
      </c>
      <c r="J139" s="330" t="str">
        <f>IF($M139="-","-",VLOOKUP(I$4,Res_ini!$A$20:$AF228,HLOOKUP($F139,Res_ini!$H$29:$AF$30,2,FALSE())+7))</f>
        <v>-</v>
      </c>
      <c r="K139" s="330" t="str">
        <f>IF($M139="-","-",VLOOKUP(J$4,Res_ini!$A$20:$AF228,HLOOKUP($F139,Res_ini!$H$29:$AF$30,2,FALSE())+7))</f>
        <v>-</v>
      </c>
      <c r="L139" s="330" t="str">
        <f>IF($M139="-","-",VLOOKUP(K$4,Res_ini!$A$20:$AF228,HLOOKUP($F139,Res_ini!$H$29:$AF$30,2,FALSE())+7))</f>
        <v>-</v>
      </c>
      <c r="M139" s="330" t="str">
        <f>IF(ISERROR(HLOOKUP($F139,Res_ini!$H$29:$AF$30,2,FALSE())),"-",VLOOKUP(L$4,Res_ini!$A$20:$AF228,HLOOKUP($F139,Res_ini!$H$29:$AF$30,2,FALSE())+7))</f>
        <v>-</v>
      </c>
      <c r="N139" s="330" t="str">
        <f>IF($M139="-","-",VLOOKUP(M$4,Res_ini!$A$20:$AF228,HLOOKUP($F139,Res_ini!$H$29:$AF$30,2,FALSE())+7))</f>
        <v>-</v>
      </c>
      <c r="O139" s="349" t="str">
        <f>IF($M139="-","-",VLOOKUP(N$4,Res_ini!$A$20:$AF228,HLOOKUP($F139,Res_ini!$H$29:$AF$30,2,FALSE())+7))</f>
        <v>-</v>
      </c>
      <c r="P139" s="328" t="str">
        <f>IF($M139="-","-",VLOOKUP(O$4,Res_ini!$A$20:$AF228,HLOOKUP($F139,Res_ini!$H$29:$AF$30,2,FALSE())+7))</f>
        <v>-</v>
      </c>
      <c r="Q139" s="328" t="str">
        <f>IF($M139="-","-",VLOOKUP(P$4,Res_ini!$A$20:$AF228,HLOOKUP($F139,Res_ini!$H$29:$AF$30,2,FALSE())+7))</f>
        <v>-</v>
      </c>
      <c r="R139" s="328" t="str">
        <f>IF($M139="-","-",VLOOKUP(Q$4,Res_ini!$A$20:$AF228,HLOOKUP($F139,Res_ini!$H$29:$AF$30,2,FALSE())+7))</f>
        <v>-</v>
      </c>
      <c r="S139" s="328" t="str">
        <f>IF($M139="-","-",VLOOKUP(R$4,Res_ini!$A$20:$AF228,HLOOKUP($F139,Res_ini!$H$29:$AF$30,2,FALSE())+7))</f>
        <v>-</v>
      </c>
      <c r="T139" s="328" t="str">
        <f>IF($M139="-","-",VLOOKUP(S$4,Res_ini!$A$20:$AF228,HLOOKUP($F139,Res_ini!$H$29:$AF$30,2,FALSE())+7))</f>
        <v>-</v>
      </c>
      <c r="U139" s="328" t="str">
        <f>IF($M139="-","-",VLOOKUP(T$4,Res_ini!$A$20:$AF228,HLOOKUP($F139,Res_ini!$H$29:$AF$30,2,FALSE())+7))</f>
        <v>-</v>
      </c>
      <c r="V139" s="328" t="str">
        <f>IF($M139="-","-",VLOOKUP(U$4,Res_ini!$A$20:$AF228,HLOOKUP($F139,Res_ini!$H$29:$AF$30,2,FALSE())+7))</f>
        <v>-</v>
      </c>
      <c r="W139" s="328" t="str">
        <f>IF($M139="-","-",VLOOKUP(V$4,Res_ini!$A$20:$AF228,HLOOKUP($F139,Res_ini!$H$29:$AF$30,2,FALSE())+7))</f>
        <v>-</v>
      </c>
      <c r="X139" s="328" t="str">
        <f>IF($M139="-","-",VLOOKUP(W$4,Res_ini!$A$20:$AF228,HLOOKUP($F139,Res_ini!$H$29:$AF$30,2,FALSE())+7))</f>
        <v>-</v>
      </c>
      <c r="Y139" s="328" t="str">
        <f>IF($M139="-","-",VLOOKUP(X$4,Res_ini!$A$20:$AF228,HLOOKUP($F139,Res_ini!$H$29:$AF$30,2,FALSE())+7))</f>
        <v>-</v>
      </c>
      <c r="Z139" s="328" t="str">
        <f>IF($M139="-","-",VLOOKUP(Y$4,Res_ini!$A$20:$AF228,HLOOKUP($F139,Res_ini!$H$29:$AF$30,2,FALSE())+7))</f>
        <v>-</v>
      </c>
      <c r="AA139" s="329" t="str">
        <f>IF($M139="-","-",VLOOKUP(Z$4,Res_ini!$A$20:$AF228,HLOOKUP($F139,Res_ini!$H$29:$AF$30,2,FALSE())+7))</f>
        <v>-</v>
      </c>
      <c r="AB139" s="330" t="str">
        <f>IF($M139="-","-",VLOOKUP(AA$4,Res_ini!$A$20:$AF228,HLOOKUP($F139,Res_ini!$H$29:$AF$30,2,FALSE())+7))</f>
        <v>-</v>
      </c>
      <c r="AC139" s="350"/>
      <c r="AD139" s="351"/>
      <c r="AE139" s="351"/>
      <c r="AF139" s="351"/>
      <c r="AG139" s="352"/>
      <c r="AH139" s="213" t="str">
        <f t="shared" si="72"/>
        <v>-</v>
      </c>
      <c r="AI139" s="353" t="str">
        <f t="shared" si="41"/>
        <v>-</v>
      </c>
      <c r="AJ139" s="354" t="str">
        <f t="shared" si="42"/>
        <v>-</v>
      </c>
      <c r="AK139" s="354" t="str">
        <f t="shared" si="43"/>
        <v>-</v>
      </c>
      <c r="AL139" s="354" t="str">
        <f t="shared" si="44"/>
        <v>-</v>
      </c>
      <c r="AM139" s="354" t="str">
        <f t="shared" si="45"/>
        <v>-</v>
      </c>
      <c r="AN139" s="354" t="str">
        <f t="shared" si="46"/>
        <v>-</v>
      </c>
      <c r="AO139" s="354" t="str">
        <f t="shared" si="47"/>
        <v>-</v>
      </c>
      <c r="AP139" s="354" t="str">
        <f t="shared" si="48"/>
        <v>-</v>
      </c>
      <c r="AQ139" s="354" t="str">
        <f t="shared" si="49"/>
        <v>-</v>
      </c>
      <c r="AR139" s="354" t="str">
        <f t="shared" si="50"/>
        <v>-</v>
      </c>
      <c r="AS139" s="354" t="str">
        <f t="shared" si="51"/>
        <v>-</v>
      </c>
      <c r="AT139" s="354" t="str">
        <f t="shared" si="52"/>
        <v>-</v>
      </c>
      <c r="AU139" s="354" t="str">
        <f t="shared" si="53"/>
        <v>-</v>
      </c>
      <c r="AV139" s="354" t="str">
        <f t="shared" si="73"/>
        <v>-</v>
      </c>
      <c r="AW139" s="355" t="str">
        <f t="shared" si="55"/>
        <v>-</v>
      </c>
      <c r="AX139" s="355" t="str">
        <f t="shared" si="56"/>
        <v>-</v>
      </c>
      <c r="AY139" s="355" t="str">
        <f t="shared" si="57"/>
        <v>-</v>
      </c>
      <c r="AZ139" s="355" t="str">
        <f t="shared" si="58"/>
        <v>-</v>
      </c>
      <c r="BA139" s="355" t="str">
        <f t="shared" si="59"/>
        <v>-</v>
      </c>
      <c r="BB139" s="354" t="str">
        <f t="shared" si="60"/>
        <v>-</v>
      </c>
      <c r="BC139" s="354" t="str">
        <f t="shared" si="61"/>
        <v>-</v>
      </c>
      <c r="BD139" s="355" t="str">
        <f t="shared" si="62"/>
        <v>-</v>
      </c>
      <c r="BE139" s="355" t="str">
        <f t="shared" si="63"/>
        <v>-</v>
      </c>
      <c r="BF139" s="355" t="str">
        <f t="shared" si="64"/>
        <v>-</v>
      </c>
      <c r="BG139" s="355" t="str">
        <f t="shared" si="65"/>
        <v>-</v>
      </c>
      <c r="BH139" s="354" t="str">
        <f t="shared" si="66"/>
        <v>-</v>
      </c>
      <c r="BI139" s="355" t="str">
        <f t="shared" si="67"/>
        <v>-</v>
      </c>
      <c r="BJ139" s="356" t="str">
        <f t="shared" si="68"/>
        <v>-</v>
      </c>
      <c r="BK139"/>
      <c r="BL139"/>
      <c r="BM139"/>
      <c r="BN139"/>
      <c r="BO139"/>
    </row>
    <row r="140" spans="1:67" s="124" customFormat="1" ht="17" hidden="1" customHeight="1">
      <c r="A140" s="333" t="str">
        <f t="shared" si="70"/>
        <v>2018_120</v>
      </c>
      <c r="B140" s="333" t="s">
        <v>658</v>
      </c>
      <c r="C140" s="333" t="str">
        <f t="shared" si="71"/>
        <v>---_-</v>
      </c>
      <c r="D140" s="333" t="str">
        <f>IF($M140="-","-",VLOOKUP(C$5,Res_ini!$A$20:$AF229,HLOOKUP($F140,Res_ini!$H$29:$AF$30,2,FALSE())+7))</f>
        <v>-</v>
      </c>
      <c r="E140" s="333">
        <f t="shared" si="39"/>
        <v>30</v>
      </c>
      <c r="F140" s="333" t="str">
        <f t="shared" si="69"/>
        <v>Ilot Rat</v>
      </c>
      <c r="G140" s="333" t="str">
        <f>IF($M140="-","-",VLOOKUP(F$5,Res_ini!$A$20:$AF229,HLOOKUP($F140,Res_ini!$H$29:$AF$30,2,FALSE())+7))</f>
        <v>-</v>
      </c>
      <c r="H140" s="357" t="str">
        <f>IF($M140="-","-",VLOOKUP(G$5,Res_ini!$A$20:$AF229,HLOOKUP($F140,Res_ini!$H$29:$AF$30,2,FALSE())+7))</f>
        <v>-</v>
      </c>
      <c r="I140" s="357" t="str">
        <f>IF($M140="-","-",VLOOKUP(H$5,Res_ini!$A$20:$AF229,HLOOKUP($F140,Res_ini!$H$29:$AF$30,2,FALSE())+7))</f>
        <v>-</v>
      </c>
      <c r="J140" s="333" t="str">
        <f>IF($M140="-","-",VLOOKUP(I$5,Res_ini!$A$20:$AF229,HLOOKUP($F140,Res_ini!$H$29:$AF$30,2,FALSE())+7))</f>
        <v>-</v>
      </c>
      <c r="K140" s="333" t="str">
        <f>IF($M140="-","-",VLOOKUP(J$5,Res_ini!$A$20:$AF229,HLOOKUP($F140,Res_ini!$H$29:$AF$30,2,FALSE())+7))</f>
        <v>-</v>
      </c>
      <c r="L140" s="333" t="str">
        <f>IF($M140="-","-",VLOOKUP(K$5,Res_ini!$A$20:$AF229,HLOOKUP($F140,Res_ini!$H$29:$AF$30,2,FALSE())+7))</f>
        <v>-</v>
      </c>
      <c r="M140" s="333" t="str">
        <f>IF(ISERROR(HLOOKUP($F140,Res_ini!$H$29:$AF$30,2,FALSE())),"-",VLOOKUP(L$5,Res_ini!$A$20:$AF229,HLOOKUP($F140,Res_ini!$H$29:$AF$30,2,FALSE())+7))</f>
        <v>-</v>
      </c>
      <c r="N140" s="333" t="str">
        <f>IF($M140="-","-",VLOOKUP(M$5,Res_ini!$A$20:$AF229,HLOOKUP($F140,Res_ini!$H$29:$AF$30,2,FALSE())+7))</f>
        <v>-</v>
      </c>
      <c r="O140" s="358" t="str">
        <f>IF($M140="-","-",VLOOKUP(N$5,Res_ini!$A$20:$AF229,HLOOKUP($F140,Res_ini!$H$29:$AF$30,2,FALSE())+7))</f>
        <v>-</v>
      </c>
      <c r="P140" s="331" t="str">
        <f>IF($M140="-","-",VLOOKUP(O$5,Res_ini!$A$20:$AF229,HLOOKUP($F140,Res_ini!$H$29:$AF$30,2,FALSE())+7))</f>
        <v>-</v>
      </c>
      <c r="Q140" s="331" t="str">
        <f>IF($M140="-","-",VLOOKUP(P$5,Res_ini!$A$20:$AF229,HLOOKUP($F140,Res_ini!$H$29:$AF$30,2,FALSE())+7))</f>
        <v>-</v>
      </c>
      <c r="R140" s="331" t="str">
        <f>IF($M140="-","-",VLOOKUP(Q$5,Res_ini!$A$20:$AF229,HLOOKUP($F140,Res_ini!$H$29:$AF$30,2,FALSE())+7))</f>
        <v>-</v>
      </c>
      <c r="S140" s="331" t="str">
        <f>IF($M140="-","-",VLOOKUP(R$5,Res_ini!$A$20:$AF229,HLOOKUP($F140,Res_ini!$H$29:$AF$30,2,FALSE())+7))</f>
        <v>-</v>
      </c>
      <c r="T140" s="331" t="str">
        <f>IF($M140="-","-",VLOOKUP(S$5,Res_ini!$A$20:$AF229,HLOOKUP($F140,Res_ini!$H$29:$AF$30,2,FALSE())+7))</f>
        <v>-</v>
      </c>
      <c r="U140" s="331" t="str">
        <f>IF($M140="-","-",VLOOKUP(T$5,Res_ini!$A$20:$AF229,HLOOKUP($F140,Res_ini!$H$29:$AF$30,2,FALSE())+7))</f>
        <v>-</v>
      </c>
      <c r="V140" s="331" t="str">
        <f>IF($M140="-","-",VLOOKUP(U$5,Res_ini!$A$20:$AF229,HLOOKUP($F140,Res_ini!$H$29:$AF$30,2,FALSE())+7))</f>
        <v>-</v>
      </c>
      <c r="W140" s="331" t="str">
        <f>IF($M140="-","-",VLOOKUP(V$5,Res_ini!$A$20:$AF229,HLOOKUP($F140,Res_ini!$H$29:$AF$30,2,FALSE())+7))</f>
        <v>-</v>
      </c>
      <c r="X140" s="331" t="str">
        <f>IF($M140="-","-",VLOOKUP(W$5,Res_ini!$A$20:$AF229,HLOOKUP($F140,Res_ini!$H$29:$AF$30,2,FALSE())+7))</f>
        <v>-</v>
      </c>
      <c r="Y140" s="331" t="str">
        <f>IF($M140="-","-",VLOOKUP(X$5,Res_ini!$A$20:$AF229,HLOOKUP($F140,Res_ini!$H$29:$AF$30,2,FALSE())+7))</f>
        <v>-</v>
      </c>
      <c r="Z140" s="331" t="str">
        <f>IF($M140="-","-",VLOOKUP(Y$5,Res_ini!$A$20:$AF229,HLOOKUP($F140,Res_ini!$H$29:$AF$30,2,FALSE())+7))</f>
        <v>-</v>
      </c>
      <c r="AA140" s="332" t="str">
        <f>IF($M140="-","-",VLOOKUP(Z$5,Res_ini!$A$20:$AF229,HLOOKUP($F140,Res_ini!$H$29:$AF$30,2,FALSE())+7))</f>
        <v>-</v>
      </c>
      <c r="AB140" s="333" t="str">
        <f>IF($M140="-","-",VLOOKUP(AA$5,Res_ini!$A$20:$AF229,HLOOKUP($F140,Res_ini!$H$29:$AF$30,2,FALSE())+7))</f>
        <v>-</v>
      </c>
      <c r="AC140" s="359"/>
      <c r="AD140" s="360"/>
      <c r="AE140" s="360"/>
      <c r="AF140" s="360"/>
      <c r="AG140" s="361"/>
      <c r="AH140" s="362" t="str">
        <f t="shared" si="72"/>
        <v>-</v>
      </c>
      <c r="AI140" s="363" t="str">
        <f t="shared" si="41"/>
        <v>-</v>
      </c>
      <c r="AJ140" s="364" t="str">
        <f t="shared" si="42"/>
        <v>-</v>
      </c>
      <c r="AK140" s="364" t="str">
        <f t="shared" si="43"/>
        <v>-</v>
      </c>
      <c r="AL140" s="364" t="str">
        <f t="shared" si="44"/>
        <v>-</v>
      </c>
      <c r="AM140" s="364" t="str">
        <f t="shared" si="45"/>
        <v>-</v>
      </c>
      <c r="AN140" s="364" t="str">
        <f t="shared" si="46"/>
        <v>-</v>
      </c>
      <c r="AO140" s="364" t="str">
        <f t="shared" si="47"/>
        <v>-</v>
      </c>
      <c r="AP140" s="364" t="str">
        <f t="shared" si="48"/>
        <v>-</v>
      </c>
      <c r="AQ140" s="364" t="str">
        <f t="shared" si="49"/>
        <v>-</v>
      </c>
      <c r="AR140" s="364" t="str">
        <f t="shared" si="50"/>
        <v>-</v>
      </c>
      <c r="AS140" s="364" t="str">
        <f t="shared" si="51"/>
        <v>-</v>
      </c>
      <c r="AT140" s="364" t="str">
        <f t="shared" si="52"/>
        <v>-</v>
      </c>
      <c r="AU140" s="364" t="str">
        <f t="shared" si="53"/>
        <v>-</v>
      </c>
      <c r="AV140" s="364" t="str">
        <f t="shared" si="73"/>
        <v>-</v>
      </c>
      <c r="AW140" s="365" t="str">
        <f t="shared" si="55"/>
        <v>-</v>
      </c>
      <c r="AX140" s="365" t="str">
        <f t="shared" si="56"/>
        <v>-</v>
      </c>
      <c r="AY140" s="365" t="str">
        <f t="shared" si="57"/>
        <v>-</v>
      </c>
      <c r="AZ140" s="365" t="str">
        <f t="shared" si="58"/>
        <v>-</v>
      </c>
      <c r="BA140" s="365" t="str">
        <f t="shared" si="59"/>
        <v>-</v>
      </c>
      <c r="BB140" s="364" t="str">
        <f t="shared" si="60"/>
        <v>-</v>
      </c>
      <c r="BC140" s="364" t="str">
        <f t="shared" si="61"/>
        <v>-</v>
      </c>
      <c r="BD140" s="365" t="str">
        <f t="shared" si="62"/>
        <v>-</v>
      </c>
      <c r="BE140" s="365" t="str">
        <f t="shared" si="63"/>
        <v>-</v>
      </c>
      <c r="BF140" s="365" t="str">
        <f t="shared" si="64"/>
        <v>-</v>
      </c>
      <c r="BG140" s="365" t="str">
        <f t="shared" si="65"/>
        <v>-</v>
      </c>
      <c r="BH140" s="364" t="str">
        <f t="shared" si="66"/>
        <v>-</v>
      </c>
      <c r="BI140" s="365" t="str">
        <f t="shared" si="67"/>
        <v>-</v>
      </c>
      <c r="BJ140" s="366" t="str">
        <f t="shared" si="68"/>
        <v>-</v>
      </c>
      <c r="BK140"/>
      <c r="BL140"/>
      <c r="BM140"/>
      <c r="BN140"/>
      <c r="BO140"/>
    </row>
    <row r="141" spans="1:67" s="124" customFormat="1" ht="17" hidden="1" customHeight="1">
      <c r="A141" s="327" t="str">
        <f t="shared" si="70"/>
        <v>2018_121</v>
      </c>
      <c r="B141" s="327" t="s">
        <v>658</v>
      </c>
      <c r="C141" s="327" t="str">
        <f t="shared" si="71"/>
        <v>---_-</v>
      </c>
      <c r="D141" s="327" t="str">
        <f>IF($M141="-","-",VLOOKUP(C$2,Res_ini!$A$20:$AF230,HLOOKUP($F141,Res_ini!$H$29:$AF$30,2,FALSE())+7))</f>
        <v>-</v>
      </c>
      <c r="E141" s="327">
        <f t="shared" si="39"/>
        <v>31</v>
      </c>
      <c r="F141" s="327" t="str">
        <f t="shared" si="69"/>
        <v>Barriere interne de Deva</v>
      </c>
      <c r="G141" s="327" t="str">
        <f>IF($M141="-","-",VLOOKUP(F$2,Res_ini!$A$20:$AF230,HLOOKUP($F141,Res_ini!$H$29:$AF$30,2,FALSE())+7))</f>
        <v>-</v>
      </c>
      <c r="H141" s="338" t="str">
        <f>IF($M141="-","-",VLOOKUP(G$2,Res_ini!$A$20:$AF230,HLOOKUP($F141,Res_ini!$H$29:$AF$30,2,FALSE())+7))</f>
        <v>-</v>
      </c>
      <c r="I141" s="338" t="str">
        <f>IF($M141="-","-",VLOOKUP(H$2,Res_ini!$A$20:$AF230,HLOOKUP($F141,Res_ini!$H$29:$AF$30,2,FALSE())+7))</f>
        <v>-</v>
      </c>
      <c r="J141" s="327" t="str">
        <f>IF($M141="-","-",VLOOKUP(I$2,Res_ini!$A$20:$AF230,HLOOKUP($F141,Res_ini!$H$29:$AF$30,2,FALSE())+7))</f>
        <v>-</v>
      </c>
      <c r="K141" s="327" t="str">
        <f>IF($M141="-","-",VLOOKUP(J$2,Res_ini!$A$20:$AF230,HLOOKUP($F141,Res_ini!$H$29:$AF$30,2,FALSE())+7))</f>
        <v>-</v>
      </c>
      <c r="L141" s="327" t="str">
        <f>IF($M141="-","-",VLOOKUP(K$2,Res_ini!$A$20:$AF230,HLOOKUP($F141,Res_ini!$H$29:$AF$30,2,FALSE())+7))</f>
        <v>-</v>
      </c>
      <c r="M141" s="327" t="str">
        <f>IF(ISERROR(HLOOKUP($F141,Res_ini!$H$29:$AF$30,2,FALSE())),"-",VLOOKUP(L$2,Res_ini!$A$20:$AF230,HLOOKUP($F141,Res_ini!$H$29:$AF$30,2,FALSE())+7))</f>
        <v>-</v>
      </c>
      <c r="N141" s="327" t="str">
        <f>IF($M141="-","-",VLOOKUP(M$2,Res_ini!$A$20:$AF230,HLOOKUP($F141,Res_ini!$H$29:$AF$30,2,FALSE())+7))</f>
        <v>-</v>
      </c>
      <c r="O141" s="339" t="str">
        <f>IF($M141="-","-",VLOOKUP(N$2,Res_ini!$A$20:$AF230,HLOOKUP($F141,Res_ini!$H$29:$AF$30,2,FALSE())+7))</f>
        <v>-</v>
      </c>
      <c r="P141" s="325" t="str">
        <f>IF($M141="-","-",VLOOKUP(O$2,Res_ini!$A$20:$AF230,HLOOKUP($F141,Res_ini!$H$29:$AF$30,2,FALSE())+7))</f>
        <v>-</v>
      </c>
      <c r="Q141" s="325" t="str">
        <f>IF($M141="-","-",VLOOKUP(P$2,Res_ini!$A$20:$AF230,HLOOKUP($F141,Res_ini!$H$29:$AF$30,2,FALSE())+7))</f>
        <v>-</v>
      </c>
      <c r="R141" s="325" t="str">
        <f>IF($M141="-","-",VLOOKUP(Q$2,Res_ini!$A$20:$AF230,HLOOKUP($F141,Res_ini!$H$29:$AF$30,2,FALSE())+7))</f>
        <v>-</v>
      </c>
      <c r="S141" s="325" t="str">
        <f>IF($M141="-","-",VLOOKUP(R$2,Res_ini!$A$20:$AF230,HLOOKUP($F141,Res_ini!$H$29:$AF$30,2,FALSE())+7))</f>
        <v>-</v>
      </c>
      <c r="T141" s="325" t="str">
        <f>IF($M141="-","-",VLOOKUP(S$2,Res_ini!$A$20:$AF230,HLOOKUP($F141,Res_ini!$H$29:$AF$30,2,FALSE())+7))</f>
        <v>-</v>
      </c>
      <c r="U141" s="325" t="str">
        <f>IF($M141="-","-",VLOOKUP(T$2,Res_ini!$A$20:$AF230,HLOOKUP($F141,Res_ini!$H$29:$AF$30,2,FALSE())+7))</f>
        <v>-</v>
      </c>
      <c r="V141" s="325" t="str">
        <f>IF($M141="-","-",VLOOKUP(U$2,Res_ini!$A$20:$AF230,HLOOKUP($F141,Res_ini!$H$29:$AF$30,2,FALSE())+7))</f>
        <v>-</v>
      </c>
      <c r="W141" s="325" t="str">
        <f>IF($M141="-","-",VLOOKUP(V$2,Res_ini!$A$20:$AF230,HLOOKUP($F141,Res_ini!$H$29:$AF$30,2,FALSE())+7))</f>
        <v>-</v>
      </c>
      <c r="X141" s="325" t="str">
        <f>IF($M141="-","-",VLOOKUP(W$2,Res_ini!$A$20:$AF230,HLOOKUP($F141,Res_ini!$H$29:$AF$30,2,FALSE())+7))</f>
        <v>-</v>
      </c>
      <c r="Y141" s="325" t="str">
        <f>IF($M141="-","-",VLOOKUP(X$2,Res_ini!$A$20:$AF230,HLOOKUP($F141,Res_ini!$H$29:$AF$30,2,FALSE())+7))</f>
        <v>-</v>
      </c>
      <c r="Z141" s="325" t="str">
        <f>IF($M141="-","-",VLOOKUP(Y$2,Res_ini!$A$20:$AF230,HLOOKUP($F141,Res_ini!$H$29:$AF$30,2,FALSE())+7))</f>
        <v>-</v>
      </c>
      <c r="AA141" s="326" t="str">
        <f>IF($M141="-","-",VLOOKUP(Z$2,Res_ini!$A$20:$AF230,HLOOKUP($F141,Res_ini!$H$29:$AF$30,2,FALSE())+7))</f>
        <v>-</v>
      </c>
      <c r="AB141" s="327" t="str">
        <f>IF($M141="-","-",VLOOKUP(AA$2,Res_ini!$A$20:$AF230,HLOOKUP($F141,Res_ini!$H$29:$AF$30,2,FALSE())+7))</f>
        <v>-</v>
      </c>
      <c r="AC141" s="340"/>
      <c r="AD141" s="341"/>
      <c r="AE141" s="341"/>
      <c r="AF141" s="341"/>
      <c r="AG141" s="342"/>
      <c r="AH141" s="343" t="str">
        <f t="shared" si="72"/>
        <v>-</v>
      </c>
      <c r="AI141" s="344" t="str">
        <f t="shared" si="41"/>
        <v>-</v>
      </c>
      <c r="AJ141" s="345" t="str">
        <f t="shared" si="42"/>
        <v>-</v>
      </c>
      <c r="AK141" s="345" t="str">
        <f t="shared" si="43"/>
        <v>-</v>
      </c>
      <c r="AL141" s="345" t="str">
        <f t="shared" si="44"/>
        <v>-</v>
      </c>
      <c r="AM141" s="345" t="str">
        <f t="shared" si="45"/>
        <v>-</v>
      </c>
      <c r="AN141" s="345" t="str">
        <f t="shared" si="46"/>
        <v>-</v>
      </c>
      <c r="AO141" s="345" t="str">
        <f t="shared" si="47"/>
        <v>-</v>
      </c>
      <c r="AP141" s="345" t="str">
        <f t="shared" si="48"/>
        <v>-</v>
      </c>
      <c r="AQ141" s="345" t="str">
        <f t="shared" si="49"/>
        <v>-</v>
      </c>
      <c r="AR141" s="345" t="str">
        <f t="shared" si="50"/>
        <v>-</v>
      </c>
      <c r="AS141" s="345" t="str">
        <f t="shared" si="51"/>
        <v>-</v>
      </c>
      <c r="AT141" s="345" t="str">
        <f t="shared" si="52"/>
        <v>-</v>
      </c>
      <c r="AU141" s="345" t="str">
        <f t="shared" si="53"/>
        <v>-</v>
      </c>
      <c r="AV141" s="345" t="str">
        <f t="shared" si="73"/>
        <v>-</v>
      </c>
      <c r="AW141" s="346" t="str">
        <f t="shared" si="55"/>
        <v>-</v>
      </c>
      <c r="AX141" s="346" t="str">
        <f t="shared" si="56"/>
        <v>-</v>
      </c>
      <c r="AY141" s="346" t="str">
        <f t="shared" si="57"/>
        <v>-</v>
      </c>
      <c r="AZ141" s="346" t="str">
        <f t="shared" si="58"/>
        <v>-</v>
      </c>
      <c r="BA141" s="346" t="str">
        <f t="shared" si="59"/>
        <v>-</v>
      </c>
      <c r="BB141" s="345" t="str">
        <f t="shared" si="60"/>
        <v>-</v>
      </c>
      <c r="BC141" s="345" t="str">
        <f t="shared" si="61"/>
        <v>-</v>
      </c>
      <c r="BD141" s="346" t="str">
        <f t="shared" si="62"/>
        <v>-</v>
      </c>
      <c r="BE141" s="346" t="str">
        <f t="shared" si="63"/>
        <v>-</v>
      </c>
      <c r="BF141" s="346" t="str">
        <f t="shared" si="64"/>
        <v>-</v>
      </c>
      <c r="BG141" s="346" t="str">
        <f t="shared" si="65"/>
        <v>-</v>
      </c>
      <c r="BH141" s="345" t="str">
        <f t="shared" si="66"/>
        <v>-</v>
      </c>
      <c r="BI141" s="346" t="str">
        <f t="shared" si="67"/>
        <v>-</v>
      </c>
      <c r="BJ141" s="347" t="str">
        <f t="shared" si="68"/>
        <v>-</v>
      </c>
      <c r="BK141"/>
      <c r="BL141"/>
      <c r="BM141"/>
      <c r="BN141"/>
      <c r="BO141"/>
    </row>
    <row r="142" spans="1:67" s="124" customFormat="1" ht="17" hidden="1" customHeight="1">
      <c r="A142" s="330" t="str">
        <f t="shared" si="70"/>
        <v>2018_122</v>
      </c>
      <c r="B142" s="330" t="s">
        <v>658</v>
      </c>
      <c r="C142" s="330" t="str">
        <f t="shared" si="71"/>
        <v>---_-</v>
      </c>
      <c r="D142" s="330" t="str">
        <f>IF($M142="-","-",VLOOKUP(C$3,Res_ini!$A$20:$AF231,HLOOKUP($F142,Res_ini!$H$29:$AF$30,2,FALSE())+7))</f>
        <v>-</v>
      </c>
      <c r="E142" s="330">
        <f t="shared" si="39"/>
        <v>31</v>
      </c>
      <c r="F142" s="330" t="str">
        <f t="shared" si="69"/>
        <v>Barriere interne de Deva</v>
      </c>
      <c r="G142" s="330" t="str">
        <f>IF($M142="-","-",VLOOKUP(F$3,Res_ini!$A$20:$AF231,HLOOKUP($F142,Res_ini!$H$29:$AF$30,2,FALSE())+7))</f>
        <v>-</v>
      </c>
      <c r="H142" s="348" t="str">
        <f>IF($M142="-","-",VLOOKUP(G$3,Res_ini!$A$20:$AF231,HLOOKUP($F142,Res_ini!$H$29:$AF$30,2,FALSE())+7))</f>
        <v>-</v>
      </c>
      <c r="I142" s="348" t="str">
        <f>IF($M142="-","-",VLOOKUP(H$3,Res_ini!$A$20:$AF231,HLOOKUP($F142,Res_ini!$H$29:$AF$30,2,FALSE())+7))</f>
        <v>-</v>
      </c>
      <c r="J142" s="330" t="str">
        <f>IF($M142="-","-",VLOOKUP(I$3,Res_ini!$A$20:$AF231,HLOOKUP($F142,Res_ini!$H$29:$AF$30,2,FALSE())+7))</f>
        <v>-</v>
      </c>
      <c r="K142" s="330" t="str">
        <f>IF($M142="-","-",VLOOKUP(J$3,Res_ini!$A$20:$AF231,HLOOKUP($F142,Res_ini!$H$29:$AF$30,2,FALSE())+7))</f>
        <v>-</v>
      </c>
      <c r="L142" s="330" t="str">
        <f>IF($M142="-","-",VLOOKUP(K$3,Res_ini!$A$20:$AF231,HLOOKUP($F142,Res_ini!$H$29:$AF$30,2,FALSE())+7))</f>
        <v>-</v>
      </c>
      <c r="M142" s="330" t="str">
        <f>IF(ISERROR(HLOOKUP($F142,Res_ini!$H$29:$AF$30,2,FALSE())),"-",VLOOKUP(L$3,Res_ini!$A$20:$AF231,HLOOKUP($F142,Res_ini!$H$29:$AF$30,2,FALSE())+7))</f>
        <v>-</v>
      </c>
      <c r="N142" s="330" t="str">
        <f>IF($M142="-","-",VLOOKUP(M$3,Res_ini!$A$20:$AF231,HLOOKUP($F142,Res_ini!$H$29:$AF$30,2,FALSE())+7))</f>
        <v>-</v>
      </c>
      <c r="O142" s="349" t="str">
        <f>IF($M142="-","-",VLOOKUP(N$3,Res_ini!$A$20:$AF231,HLOOKUP($F142,Res_ini!$H$29:$AF$30,2,FALSE())+7))</f>
        <v>-</v>
      </c>
      <c r="P142" s="328" t="str">
        <f>IF($M142="-","-",VLOOKUP(O$3,Res_ini!$A$20:$AF231,HLOOKUP($F142,Res_ini!$H$29:$AF$30,2,FALSE())+7))</f>
        <v>-</v>
      </c>
      <c r="Q142" s="328" t="str">
        <f>IF($M142="-","-",VLOOKUP(P$3,Res_ini!$A$20:$AF231,HLOOKUP($F142,Res_ini!$H$29:$AF$30,2,FALSE())+7))</f>
        <v>-</v>
      </c>
      <c r="R142" s="328" t="str">
        <f>IF($M142="-","-",VLOOKUP(Q$3,Res_ini!$A$20:$AF231,HLOOKUP($F142,Res_ini!$H$29:$AF$30,2,FALSE())+7))</f>
        <v>-</v>
      </c>
      <c r="S142" s="328" t="str">
        <f>IF($M142="-","-",VLOOKUP(R$3,Res_ini!$A$20:$AF231,HLOOKUP($F142,Res_ini!$H$29:$AF$30,2,FALSE())+7))</f>
        <v>-</v>
      </c>
      <c r="T142" s="328" t="str">
        <f>IF($M142="-","-",VLOOKUP(S$3,Res_ini!$A$20:$AF231,HLOOKUP($F142,Res_ini!$H$29:$AF$30,2,FALSE())+7))</f>
        <v>-</v>
      </c>
      <c r="U142" s="328" t="str">
        <f>IF($M142="-","-",VLOOKUP(T$3,Res_ini!$A$20:$AF231,HLOOKUP($F142,Res_ini!$H$29:$AF$30,2,FALSE())+7))</f>
        <v>-</v>
      </c>
      <c r="V142" s="328" t="str">
        <f>IF($M142="-","-",VLOOKUP(U$3,Res_ini!$A$20:$AF231,HLOOKUP($F142,Res_ini!$H$29:$AF$30,2,FALSE())+7))</f>
        <v>-</v>
      </c>
      <c r="W142" s="328" t="str">
        <f>IF($M142="-","-",VLOOKUP(V$3,Res_ini!$A$20:$AF231,HLOOKUP($F142,Res_ini!$H$29:$AF$30,2,FALSE())+7))</f>
        <v>-</v>
      </c>
      <c r="X142" s="328" t="str">
        <f>IF($M142="-","-",VLOOKUP(W$3,Res_ini!$A$20:$AF231,HLOOKUP($F142,Res_ini!$H$29:$AF$30,2,FALSE())+7))</f>
        <v>-</v>
      </c>
      <c r="Y142" s="328" t="str">
        <f>IF($M142="-","-",VLOOKUP(X$3,Res_ini!$A$20:$AF231,HLOOKUP($F142,Res_ini!$H$29:$AF$30,2,FALSE())+7))</f>
        <v>-</v>
      </c>
      <c r="Z142" s="328" t="str">
        <f>IF($M142="-","-",VLOOKUP(Y$3,Res_ini!$A$20:$AF231,HLOOKUP($F142,Res_ini!$H$29:$AF$30,2,FALSE())+7))</f>
        <v>-</v>
      </c>
      <c r="AA142" s="329" t="str">
        <f>IF($M142="-","-",VLOOKUP(Z$3,Res_ini!$A$20:$AF231,HLOOKUP($F142,Res_ini!$H$29:$AF$30,2,FALSE())+7))</f>
        <v>-</v>
      </c>
      <c r="AB142" s="330" t="str">
        <f>IF($M142="-","-",VLOOKUP(AA$3,Res_ini!$A$20:$AF231,HLOOKUP($F142,Res_ini!$H$29:$AF$30,2,FALSE())+7))</f>
        <v>-</v>
      </c>
      <c r="AC142" s="350"/>
      <c r="AD142" s="351"/>
      <c r="AE142" s="351"/>
      <c r="AF142" s="351"/>
      <c r="AG142" s="352"/>
      <c r="AH142" s="213" t="str">
        <f t="shared" si="72"/>
        <v>-</v>
      </c>
      <c r="AI142" s="353" t="str">
        <f t="shared" si="41"/>
        <v>-</v>
      </c>
      <c r="AJ142" s="354" t="str">
        <f t="shared" si="42"/>
        <v>-</v>
      </c>
      <c r="AK142" s="354" t="str">
        <f t="shared" si="43"/>
        <v>-</v>
      </c>
      <c r="AL142" s="354" t="str">
        <f t="shared" si="44"/>
        <v>-</v>
      </c>
      <c r="AM142" s="354" t="str">
        <f t="shared" si="45"/>
        <v>-</v>
      </c>
      <c r="AN142" s="354" t="str">
        <f t="shared" si="46"/>
        <v>-</v>
      </c>
      <c r="AO142" s="354" t="str">
        <f t="shared" si="47"/>
        <v>-</v>
      </c>
      <c r="AP142" s="354" t="str">
        <f t="shared" si="48"/>
        <v>-</v>
      </c>
      <c r="AQ142" s="354" t="str">
        <f t="shared" si="49"/>
        <v>-</v>
      </c>
      <c r="AR142" s="354" t="str">
        <f t="shared" si="50"/>
        <v>-</v>
      </c>
      <c r="AS142" s="354" t="str">
        <f t="shared" si="51"/>
        <v>-</v>
      </c>
      <c r="AT142" s="354" t="str">
        <f t="shared" si="52"/>
        <v>-</v>
      </c>
      <c r="AU142" s="354" t="str">
        <f t="shared" si="53"/>
        <v>-</v>
      </c>
      <c r="AV142" s="354" t="str">
        <f t="shared" si="73"/>
        <v>-</v>
      </c>
      <c r="AW142" s="355" t="str">
        <f t="shared" si="55"/>
        <v>-</v>
      </c>
      <c r="AX142" s="355" t="str">
        <f t="shared" si="56"/>
        <v>-</v>
      </c>
      <c r="AY142" s="355" t="str">
        <f t="shared" si="57"/>
        <v>-</v>
      </c>
      <c r="AZ142" s="355" t="str">
        <f t="shared" si="58"/>
        <v>-</v>
      </c>
      <c r="BA142" s="355" t="str">
        <f t="shared" si="59"/>
        <v>-</v>
      </c>
      <c r="BB142" s="354" t="str">
        <f t="shared" si="60"/>
        <v>-</v>
      </c>
      <c r="BC142" s="354" t="str">
        <f t="shared" si="61"/>
        <v>-</v>
      </c>
      <c r="BD142" s="355" t="str">
        <f t="shared" si="62"/>
        <v>-</v>
      </c>
      <c r="BE142" s="355" t="str">
        <f t="shared" si="63"/>
        <v>-</v>
      </c>
      <c r="BF142" s="355" t="str">
        <f t="shared" si="64"/>
        <v>-</v>
      </c>
      <c r="BG142" s="355" t="str">
        <f t="shared" si="65"/>
        <v>-</v>
      </c>
      <c r="BH142" s="354" t="str">
        <f t="shared" si="66"/>
        <v>-</v>
      </c>
      <c r="BI142" s="355" t="str">
        <f t="shared" si="67"/>
        <v>-</v>
      </c>
      <c r="BJ142" s="356" t="str">
        <f t="shared" si="68"/>
        <v>-</v>
      </c>
      <c r="BK142"/>
      <c r="BL142"/>
      <c r="BM142"/>
      <c r="BN142"/>
      <c r="BO142"/>
    </row>
    <row r="143" spans="1:67" s="124" customFormat="1" ht="17" hidden="1" customHeight="1">
      <c r="A143" s="330" t="str">
        <f t="shared" si="70"/>
        <v>2018_123</v>
      </c>
      <c r="B143" s="330" t="s">
        <v>658</v>
      </c>
      <c r="C143" s="330" t="str">
        <f t="shared" si="71"/>
        <v>---_-</v>
      </c>
      <c r="D143" s="330" t="str">
        <f>IF($M143="-","-",VLOOKUP(C$4,Res_ini!$A$20:$AF232,HLOOKUP($F143,Res_ini!$H$29:$AF$30,2,FALSE())+7))</f>
        <v>-</v>
      </c>
      <c r="E143" s="330">
        <f t="shared" si="39"/>
        <v>31</v>
      </c>
      <c r="F143" s="330" t="str">
        <f t="shared" si="69"/>
        <v>Barriere interne de Deva</v>
      </c>
      <c r="G143" s="330" t="str">
        <f>IF($M143="-","-",VLOOKUP(F$4,Res_ini!$A$20:$AF232,HLOOKUP($F143,Res_ini!$H$29:$AF$30,2,FALSE())+7))</f>
        <v>-</v>
      </c>
      <c r="H143" s="348" t="str">
        <f>IF($M143="-","-",VLOOKUP(G$4,Res_ini!$A$20:$AF232,HLOOKUP($F143,Res_ini!$H$29:$AF$30,2,FALSE())+7))</f>
        <v>-</v>
      </c>
      <c r="I143" s="348" t="str">
        <f>IF($M143="-","-",VLOOKUP(H$4,Res_ini!$A$20:$AF232,HLOOKUP($F143,Res_ini!$H$29:$AF$30,2,FALSE())+7))</f>
        <v>-</v>
      </c>
      <c r="J143" s="330" t="str">
        <f>IF($M143="-","-",VLOOKUP(I$4,Res_ini!$A$20:$AF232,HLOOKUP($F143,Res_ini!$H$29:$AF$30,2,FALSE())+7))</f>
        <v>-</v>
      </c>
      <c r="K143" s="330" t="str">
        <f>IF($M143="-","-",VLOOKUP(J$4,Res_ini!$A$20:$AF232,HLOOKUP($F143,Res_ini!$H$29:$AF$30,2,FALSE())+7))</f>
        <v>-</v>
      </c>
      <c r="L143" s="330" t="str">
        <f>IF($M143="-","-",VLOOKUP(K$4,Res_ini!$A$20:$AF232,HLOOKUP($F143,Res_ini!$H$29:$AF$30,2,FALSE())+7))</f>
        <v>-</v>
      </c>
      <c r="M143" s="330" t="str">
        <f>IF(ISERROR(HLOOKUP($F143,Res_ini!$H$29:$AF$30,2,FALSE())),"-",VLOOKUP(L$4,Res_ini!$A$20:$AF232,HLOOKUP($F143,Res_ini!$H$29:$AF$30,2,FALSE())+7))</f>
        <v>-</v>
      </c>
      <c r="N143" s="330" t="str">
        <f>IF($M143="-","-",VLOOKUP(M$4,Res_ini!$A$20:$AF232,HLOOKUP($F143,Res_ini!$H$29:$AF$30,2,FALSE())+7))</f>
        <v>-</v>
      </c>
      <c r="O143" s="349" t="str">
        <f>IF($M143="-","-",VLOOKUP(N$4,Res_ini!$A$20:$AF232,HLOOKUP($F143,Res_ini!$H$29:$AF$30,2,FALSE())+7))</f>
        <v>-</v>
      </c>
      <c r="P143" s="328" t="str">
        <f>IF($M143="-","-",VLOOKUP(O$4,Res_ini!$A$20:$AF232,HLOOKUP($F143,Res_ini!$H$29:$AF$30,2,FALSE())+7))</f>
        <v>-</v>
      </c>
      <c r="Q143" s="328" t="str">
        <f>IF($M143="-","-",VLOOKUP(P$4,Res_ini!$A$20:$AF232,HLOOKUP($F143,Res_ini!$H$29:$AF$30,2,FALSE())+7))</f>
        <v>-</v>
      </c>
      <c r="R143" s="328" t="str">
        <f>IF($M143="-","-",VLOOKUP(Q$4,Res_ini!$A$20:$AF232,HLOOKUP($F143,Res_ini!$H$29:$AF$30,2,FALSE())+7))</f>
        <v>-</v>
      </c>
      <c r="S143" s="328" t="str">
        <f>IF($M143="-","-",VLOOKUP(R$4,Res_ini!$A$20:$AF232,HLOOKUP($F143,Res_ini!$H$29:$AF$30,2,FALSE())+7))</f>
        <v>-</v>
      </c>
      <c r="T143" s="328" t="str">
        <f>IF($M143="-","-",VLOOKUP(S$4,Res_ini!$A$20:$AF232,HLOOKUP($F143,Res_ini!$H$29:$AF$30,2,FALSE())+7))</f>
        <v>-</v>
      </c>
      <c r="U143" s="328" t="str">
        <f>IF($M143="-","-",VLOOKUP(T$4,Res_ini!$A$20:$AF232,HLOOKUP($F143,Res_ini!$H$29:$AF$30,2,FALSE())+7))</f>
        <v>-</v>
      </c>
      <c r="V143" s="328" t="str">
        <f>IF($M143="-","-",VLOOKUP(U$4,Res_ini!$A$20:$AF232,HLOOKUP($F143,Res_ini!$H$29:$AF$30,2,FALSE())+7))</f>
        <v>-</v>
      </c>
      <c r="W143" s="328" t="str">
        <f>IF($M143="-","-",VLOOKUP(V$4,Res_ini!$A$20:$AF232,HLOOKUP($F143,Res_ini!$H$29:$AF$30,2,FALSE())+7))</f>
        <v>-</v>
      </c>
      <c r="X143" s="328" t="str">
        <f>IF($M143="-","-",VLOOKUP(W$4,Res_ini!$A$20:$AF232,HLOOKUP($F143,Res_ini!$H$29:$AF$30,2,FALSE())+7))</f>
        <v>-</v>
      </c>
      <c r="Y143" s="328" t="str">
        <f>IF($M143="-","-",VLOOKUP(X$4,Res_ini!$A$20:$AF232,HLOOKUP($F143,Res_ini!$H$29:$AF$30,2,FALSE())+7))</f>
        <v>-</v>
      </c>
      <c r="Z143" s="328" t="str">
        <f>IF($M143="-","-",VLOOKUP(Y$4,Res_ini!$A$20:$AF232,HLOOKUP($F143,Res_ini!$H$29:$AF$30,2,FALSE())+7))</f>
        <v>-</v>
      </c>
      <c r="AA143" s="329" t="str">
        <f>IF($M143="-","-",VLOOKUP(Z$4,Res_ini!$A$20:$AF232,HLOOKUP($F143,Res_ini!$H$29:$AF$30,2,FALSE())+7))</f>
        <v>-</v>
      </c>
      <c r="AB143" s="330" t="str">
        <f>IF($M143="-","-",VLOOKUP(AA$4,Res_ini!$A$20:$AF232,HLOOKUP($F143,Res_ini!$H$29:$AF$30,2,FALSE())+7))</f>
        <v>-</v>
      </c>
      <c r="AC143" s="350"/>
      <c r="AD143" s="351"/>
      <c r="AE143" s="351"/>
      <c r="AF143" s="351"/>
      <c r="AG143" s="352"/>
      <c r="AH143" s="213" t="str">
        <f t="shared" si="72"/>
        <v>-</v>
      </c>
      <c r="AI143" s="353" t="str">
        <f t="shared" si="41"/>
        <v>-</v>
      </c>
      <c r="AJ143" s="354" t="str">
        <f t="shared" si="42"/>
        <v>-</v>
      </c>
      <c r="AK143" s="354" t="str">
        <f t="shared" si="43"/>
        <v>-</v>
      </c>
      <c r="AL143" s="354" t="str">
        <f t="shared" si="44"/>
        <v>-</v>
      </c>
      <c r="AM143" s="354" t="str">
        <f t="shared" si="45"/>
        <v>-</v>
      </c>
      <c r="AN143" s="354" t="str">
        <f t="shared" si="46"/>
        <v>-</v>
      </c>
      <c r="AO143" s="354" t="str">
        <f t="shared" si="47"/>
        <v>-</v>
      </c>
      <c r="AP143" s="354" t="str">
        <f t="shared" si="48"/>
        <v>-</v>
      </c>
      <c r="AQ143" s="354" t="str">
        <f t="shared" si="49"/>
        <v>-</v>
      </c>
      <c r="AR143" s="354" t="str">
        <f t="shared" si="50"/>
        <v>-</v>
      </c>
      <c r="AS143" s="354" t="str">
        <f t="shared" si="51"/>
        <v>-</v>
      </c>
      <c r="AT143" s="354" t="str">
        <f t="shared" si="52"/>
        <v>-</v>
      </c>
      <c r="AU143" s="354" t="str">
        <f t="shared" si="53"/>
        <v>-</v>
      </c>
      <c r="AV143" s="354" t="str">
        <f t="shared" si="73"/>
        <v>-</v>
      </c>
      <c r="AW143" s="355" t="str">
        <f t="shared" si="55"/>
        <v>-</v>
      </c>
      <c r="AX143" s="355" t="str">
        <f t="shared" si="56"/>
        <v>-</v>
      </c>
      <c r="AY143" s="355" t="str">
        <f t="shared" si="57"/>
        <v>-</v>
      </c>
      <c r="AZ143" s="355" t="str">
        <f t="shared" si="58"/>
        <v>-</v>
      </c>
      <c r="BA143" s="355" t="str">
        <f t="shared" si="59"/>
        <v>-</v>
      </c>
      <c r="BB143" s="354" t="str">
        <f t="shared" si="60"/>
        <v>-</v>
      </c>
      <c r="BC143" s="354" t="str">
        <f t="shared" si="61"/>
        <v>-</v>
      </c>
      <c r="BD143" s="355" t="str">
        <f t="shared" si="62"/>
        <v>-</v>
      </c>
      <c r="BE143" s="355" t="str">
        <f t="shared" si="63"/>
        <v>-</v>
      </c>
      <c r="BF143" s="355" t="str">
        <f t="shared" si="64"/>
        <v>-</v>
      </c>
      <c r="BG143" s="355" t="str">
        <f t="shared" si="65"/>
        <v>-</v>
      </c>
      <c r="BH143" s="354" t="str">
        <f t="shared" si="66"/>
        <v>-</v>
      </c>
      <c r="BI143" s="355" t="str">
        <f t="shared" si="67"/>
        <v>-</v>
      </c>
      <c r="BJ143" s="356" t="str">
        <f t="shared" si="68"/>
        <v>-</v>
      </c>
      <c r="BK143"/>
      <c r="BL143"/>
      <c r="BM143"/>
      <c r="BN143"/>
      <c r="BO143"/>
    </row>
    <row r="144" spans="1:67" s="124" customFormat="1" ht="17" hidden="1" customHeight="1">
      <c r="A144" s="333" t="str">
        <f t="shared" si="70"/>
        <v>2018_124</v>
      </c>
      <c r="B144" s="333" t="s">
        <v>658</v>
      </c>
      <c r="C144" s="333" t="str">
        <f t="shared" si="71"/>
        <v>---_-</v>
      </c>
      <c r="D144" s="333" t="str">
        <f>IF($M144="-","-",VLOOKUP(C$5,Res_ini!$A$20:$AF233,HLOOKUP($F144,Res_ini!$H$29:$AF$30,2,FALSE())+7))</f>
        <v>-</v>
      </c>
      <c r="E144" s="333">
        <f t="shared" si="39"/>
        <v>31</v>
      </c>
      <c r="F144" s="333" t="str">
        <f t="shared" si="69"/>
        <v>Barriere interne de Deva</v>
      </c>
      <c r="G144" s="333" t="str">
        <f>IF($M144="-","-",VLOOKUP(F$5,Res_ini!$A$20:$AF233,HLOOKUP($F144,Res_ini!$H$29:$AF$30,2,FALSE())+7))</f>
        <v>-</v>
      </c>
      <c r="H144" s="357" t="str">
        <f>IF($M144="-","-",VLOOKUP(G$5,Res_ini!$A$20:$AF233,HLOOKUP($F144,Res_ini!$H$29:$AF$30,2,FALSE())+7))</f>
        <v>-</v>
      </c>
      <c r="I144" s="357" t="str">
        <f>IF($M144="-","-",VLOOKUP(H$5,Res_ini!$A$20:$AF233,HLOOKUP($F144,Res_ini!$H$29:$AF$30,2,FALSE())+7))</f>
        <v>-</v>
      </c>
      <c r="J144" s="333" t="str">
        <f>IF($M144="-","-",VLOOKUP(I$5,Res_ini!$A$20:$AF233,HLOOKUP($F144,Res_ini!$H$29:$AF$30,2,FALSE())+7))</f>
        <v>-</v>
      </c>
      <c r="K144" s="333" t="str">
        <f>IF($M144="-","-",VLOOKUP(J$5,Res_ini!$A$20:$AF233,HLOOKUP($F144,Res_ini!$H$29:$AF$30,2,FALSE())+7))</f>
        <v>-</v>
      </c>
      <c r="L144" s="333" t="str">
        <f>IF($M144="-","-",VLOOKUP(K$5,Res_ini!$A$20:$AF233,HLOOKUP($F144,Res_ini!$H$29:$AF$30,2,FALSE())+7))</f>
        <v>-</v>
      </c>
      <c r="M144" s="333" t="str">
        <f>IF(ISERROR(HLOOKUP($F144,Res_ini!$H$29:$AF$30,2,FALSE())),"-",VLOOKUP(L$5,Res_ini!$A$20:$AF233,HLOOKUP($F144,Res_ini!$H$29:$AF$30,2,FALSE())+7))</f>
        <v>-</v>
      </c>
      <c r="N144" s="333" t="str">
        <f>IF($M144="-","-",VLOOKUP(M$5,Res_ini!$A$20:$AF233,HLOOKUP($F144,Res_ini!$H$29:$AF$30,2,FALSE())+7))</f>
        <v>-</v>
      </c>
      <c r="O144" s="358" t="str">
        <f>IF($M144="-","-",VLOOKUP(N$5,Res_ini!$A$20:$AF233,HLOOKUP($F144,Res_ini!$H$29:$AF$30,2,FALSE())+7))</f>
        <v>-</v>
      </c>
      <c r="P144" s="331" t="str">
        <f>IF($M144="-","-",VLOOKUP(O$5,Res_ini!$A$20:$AF233,HLOOKUP($F144,Res_ini!$H$29:$AF$30,2,FALSE())+7))</f>
        <v>-</v>
      </c>
      <c r="Q144" s="331" t="str">
        <f>IF($M144="-","-",VLOOKUP(P$5,Res_ini!$A$20:$AF233,HLOOKUP($F144,Res_ini!$H$29:$AF$30,2,FALSE())+7))</f>
        <v>-</v>
      </c>
      <c r="R144" s="331" t="str">
        <f>IF($M144="-","-",VLOOKUP(Q$5,Res_ini!$A$20:$AF233,HLOOKUP($F144,Res_ini!$H$29:$AF$30,2,FALSE())+7))</f>
        <v>-</v>
      </c>
      <c r="S144" s="331" t="str">
        <f>IF($M144="-","-",VLOOKUP(R$5,Res_ini!$A$20:$AF233,HLOOKUP($F144,Res_ini!$H$29:$AF$30,2,FALSE())+7))</f>
        <v>-</v>
      </c>
      <c r="T144" s="331" t="str">
        <f>IF($M144="-","-",VLOOKUP(S$5,Res_ini!$A$20:$AF233,HLOOKUP($F144,Res_ini!$H$29:$AF$30,2,FALSE())+7))</f>
        <v>-</v>
      </c>
      <c r="U144" s="331" t="str">
        <f>IF($M144="-","-",VLOOKUP(T$5,Res_ini!$A$20:$AF233,HLOOKUP($F144,Res_ini!$H$29:$AF$30,2,FALSE())+7))</f>
        <v>-</v>
      </c>
      <c r="V144" s="331" t="str">
        <f>IF($M144="-","-",VLOOKUP(U$5,Res_ini!$A$20:$AF233,HLOOKUP($F144,Res_ini!$H$29:$AF$30,2,FALSE())+7))</f>
        <v>-</v>
      </c>
      <c r="W144" s="331" t="str">
        <f>IF($M144="-","-",VLOOKUP(V$5,Res_ini!$A$20:$AF233,HLOOKUP($F144,Res_ini!$H$29:$AF$30,2,FALSE())+7))</f>
        <v>-</v>
      </c>
      <c r="X144" s="331" t="str">
        <f>IF($M144="-","-",VLOOKUP(W$5,Res_ini!$A$20:$AF233,HLOOKUP($F144,Res_ini!$H$29:$AF$30,2,FALSE())+7))</f>
        <v>-</v>
      </c>
      <c r="Y144" s="331" t="str">
        <f>IF($M144="-","-",VLOOKUP(X$5,Res_ini!$A$20:$AF233,HLOOKUP($F144,Res_ini!$H$29:$AF$30,2,FALSE())+7))</f>
        <v>-</v>
      </c>
      <c r="Z144" s="331" t="str">
        <f>IF($M144="-","-",VLOOKUP(Y$5,Res_ini!$A$20:$AF233,HLOOKUP($F144,Res_ini!$H$29:$AF$30,2,FALSE())+7))</f>
        <v>-</v>
      </c>
      <c r="AA144" s="332" t="str">
        <f>IF($M144="-","-",VLOOKUP(Z$5,Res_ini!$A$20:$AF233,HLOOKUP($F144,Res_ini!$H$29:$AF$30,2,FALSE())+7))</f>
        <v>-</v>
      </c>
      <c r="AB144" s="333" t="str">
        <f>IF($M144="-","-",VLOOKUP(AA$5,Res_ini!$A$20:$AF233,HLOOKUP($F144,Res_ini!$H$29:$AF$30,2,FALSE())+7))</f>
        <v>-</v>
      </c>
      <c r="AC144" s="359"/>
      <c r="AD144" s="360"/>
      <c r="AE144" s="360"/>
      <c r="AF144" s="360"/>
      <c r="AG144" s="361"/>
      <c r="AH144" s="362" t="str">
        <f t="shared" si="72"/>
        <v>-</v>
      </c>
      <c r="AI144" s="363" t="str">
        <f t="shared" si="41"/>
        <v>-</v>
      </c>
      <c r="AJ144" s="364" t="str">
        <f t="shared" si="42"/>
        <v>-</v>
      </c>
      <c r="AK144" s="364" t="str">
        <f t="shared" si="43"/>
        <v>-</v>
      </c>
      <c r="AL144" s="364" t="str">
        <f t="shared" si="44"/>
        <v>-</v>
      </c>
      <c r="AM144" s="364" t="str">
        <f t="shared" si="45"/>
        <v>-</v>
      </c>
      <c r="AN144" s="364" t="str">
        <f t="shared" si="46"/>
        <v>-</v>
      </c>
      <c r="AO144" s="364" t="str">
        <f t="shared" si="47"/>
        <v>-</v>
      </c>
      <c r="AP144" s="364" t="str">
        <f t="shared" si="48"/>
        <v>-</v>
      </c>
      <c r="AQ144" s="364" t="str">
        <f t="shared" si="49"/>
        <v>-</v>
      </c>
      <c r="AR144" s="364" t="str">
        <f t="shared" si="50"/>
        <v>-</v>
      </c>
      <c r="AS144" s="364" t="str">
        <f t="shared" si="51"/>
        <v>-</v>
      </c>
      <c r="AT144" s="364" t="str">
        <f t="shared" si="52"/>
        <v>-</v>
      </c>
      <c r="AU144" s="364" t="str">
        <f t="shared" si="53"/>
        <v>-</v>
      </c>
      <c r="AV144" s="364" t="str">
        <f t="shared" si="73"/>
        <v>-</v>
      </c>
      <c r="AW144" s="365" t="str">
        <f t="shared" si="55"/>
        <v>-</v>
      </c>
      <c r="AX144" s="365" t="str">
        <f t="shared" si="56"/>
        <v>-</v>
      </c>
      <c r="AY144" s="365" t="str">
        <f t="shared" si="57"/>
        <v>-</v>
      </c>
      <c r="AZ144" s="365" t="str">
        <f t="shared" si="58"/>
        <v>-</v>
      </c>
      <c r="BA144" s="365" t="str">
        <f t="shared" si="59"/>
        <v>-</v>
      </c>
      <c r="BB144" s="364" t="str">
        <f t="shared" si="60"/>
        <v>-</v>
      </c>
      <c r="BC144" s="364" t="str">
        <f t="shared" si="61"/>
        <v>-</v>
      </c>
      <c r="BD144" s="365" t="str">
        <f t="shared" si="62"/>
        <v>-</v>
      </c>
      <c r="BE144" s="365" t="str">
        <f t="shared" si="63"/>
        <v>-</v>
      </c>
      <c r="BF144" s="365" t="str">
        <f t="shared" si="64"/>
        <v>-</v>
      </c>
      <c r="BG144" s="365" t="str">
        <f t="shared" si="65"/>
        <v>-</v>
      </c>
      <c r="BH144" s="364" t="str">
        <f t="shared" si="66"/>
        <v>-</v>
      </c>
      <c r="BI144" s="365" t="str">
        <f t="shared" si="67"/>
        <v>-</v>
      </c>
      <c r="BJ144" s="366" t="str">
        <f t="shared" si="68"/>
        <v>-</v>
      </c>
      <c r="BK144"/>
      <c r="BL144"/>
      <c r="BM144"/>
      <c r="BN144"/>
      <c r="BO144"/>
    </row>
    <row r="145" spans="1:67" s="124" customFormat="1" ht="17" hidden="1" customHeight="1">
      <c r="A145" s="327" t="str">
        <f t="shared" si="70"/>
        <v>2018_125</v>
      </c>
      <c r="B145" s="327" t="s">
        <v>658</v>
      </c>
      <c r="C145" s="327" t="str">
        <f t="shared" si="71"/>
        <v>---_-</v>
      </c>
      <c r="D145" s="327" t="str">
        <f>IF($M145="-","-",VLOOKUP(C$2,Res_ini!$A$20:$AF234,HLOOKUP($F145,Res_ini!$H$29:$AF$30,2,FALSE())+7))</f>
        <v>-</v>
      </c>
      <c r="E145" s="327">
        <f t="shared" si="39"/>
        <v>32</v>
      </c>
      <c r="F145" s="327" t="str">
        <f t="shared" si="69"/>
        <v>Bordure faille de Poe</v>
      </c>
      <c r="G145" s="327" t="str">
        <f>IF($M145="-","-",VLOOKUP(F$2,Res_ini!$A$20:$AF234,HLOOKUP($F145,Res_ini!$H$29:$AF$30,2,FALSE())+7))</f>
        <v>-</v>
      </c>
      <c r="H145" s="338" t="str">
        <f>IF($M145="-","-",VLOOKUP(G$2,Res_ini!$A$20:$AF234,HLOOKUP($F145,Res_ini!$H$29:$AF$30,2,FALSE())+7))</f>
        <v>-</v>
      </c>
      <c r="I145" s="338" t="str">
        <f>IF($M145="-","-",VLOOKUP(H$2,Res_ini!$A$20:$AF234,HLOOKUP($F145,Res_ini!$H$29:$AF$30,2,FALSE())+7))</f>
        <v>-</v>
      </c>
      <c r="J145" s="327" t="str">
        <f>IF($M145="-","-",VLOOKUP(I$2,Res_ini!$A$20:$AF234,HLOOKUP($F145,Res_ini!$H$29:$AF$30,2,FALSE())+7))</f>
        <v>-</v>
      </c>
      <c r="K145" s="327" t="str">
        <f>IF($M145="-","-",VLOOKUP(J$2,Res_ini!$A$20:$AF234,HLOOKUP($F145,Res_ini!$H$29:$AF$30,2,FALSE())+7))</f>
        <v>-</v>
      </c>
      <c r="L145" s="327" t="str">
        <f>IF($M145="-","-",VLOOKUP(K$2,Res_ini!$A$20:$AF234,HLOOKUP($F145,Res_ini!$H$29:$AF$30,2,FALSE())+7))</f>
        <v>-</v>
      </c>
      <c r="M145" s="327" t="str">
        <f>IF(ISERROR(HLOOKUP($F145,Res_ini!$H$29:$AF$30,2,FALSE())),"-",VLOOKUP(L$2,Res_ini!$A$20:$AF234,HLOOKUP($F145,Res_ini!$H$29:$AF$30,2,FALSE())+7))</f>
        <v>-</v>
      </c>
      <c r="N145" s="327" t="str">
        <f>IF($M145="-","-",VLOOKUP(M$2,Res_ini!$A$20:$AF234,HLOOKUP($F145,Res_ini!$H$29:$AF$30,2,FALSE())+7))</f>
        <v>-</v>
      </c>
      <c r="O145" s="339" t="str">
        <f>IF($M145="-","-",VLOOKUP(N$2,Res_ini!$A$20:$AF234,HLOOKUP($F145,Res_ini!$H$29:$AF$30,2,FALSE())+7))</f>
        <v>-</v>
      </c>
      <c r="P145" s="325" t="str">
        <f>IF($M145="-","-",VLOOKUP(O$2,Res_ini!$A$20:$AF234,HLOOKUP($F145,Res_ini!$H$29:$AF$30,2,FALSE())+7))</f>
        <v>-</v>
      </c>
      <c r="Q145" s="325" t="str">
        <f>IF($M145="-","-",VLOOKUP(P$2,Res_ini!$A$20:$AF234,HLOOKUP($F145,Res_ini!$H$29:$AF$30,2,FALSE())+7))</f>
        <v>-</v>
      </c>
      <c r="R145" s="325" t="str">
        <f>IF($M145="-","-",VLOOKUP(Q$2,Res_ini!$A$20:$AF234,HLOOKUP($F145,Res_ini!$H$29:$AF$30,2,FALSE())+7))</f>
        <v>-</v>
      </c>
      <c r="S145" s="325" t="str">
        <f>IF($M145="-","-",VLOOKUP(R$2,Res_ini!$A$20:$AF234,HLOOKUP($F145,Res_ini!$H$29:$AF$30,2,FALSE())+7))</f>
        <v>-</v>
      </c>
      <c r="T145" s="325" t="str">
        <f>IF($M145="-","-",VLOOKUP(S$2,Res_ini!$A$20:$AF234,HLOOKUP($F145,Res_ini!$H$29:$AF$30,2,FALSE())+7))</f>
        <v>-</v>
      </c>
      <c r="U145" s="325" t="str">
        <f>IF($M145="-","-",VLOOKUP(T$2,Res_ini!$A$20:$AF234,HLOOKUP($F145,Res_ini!$H$29:$AF$30,2,FALSE())+7))</f>
        <v>-</v>
      </c>
      <c r="V145" s="325" t="str">
        <f>IF($M145="-","-",VLOOKUP(U$2,Res_ini!$A$20:$AF234,HLOOKUP($F145,Res_ini!$H$29:$AF$30,2,FALSE())+7))</f>
        <v>-</v>
      </c>
      <c r="W145" s="325" t="str">
        <f>IF($M145="-","-",VLOOKUP(V$2,Res_ini!$A$20:$AF234,HLOOKUP($F145,Res_ini!$H$29:$AF$30,2,FALSE())+7))</f>
        <v>-</v>
      </c>
      <c r="X145" s="325" t="str">
        <f>IF($M145="-","-",VLOOKUP(W$2,Res_ini!$A$20:$AF234,HLOOKUP($F145,Res_ini!$H$29:$AF$30,2,FALSE())+7))</f>
        <v>-</v>
      </c>
      <c r="Y145" s="325" t="str">
        <f>IF($M145="-","-",VLOOKUP(X$2,Res_ini!$A$20:$AF234,HLOOKUP($F145,Res_ini!$H$29:$AF$30,2,FALSE())+7))</f>
        <v>-</v>
      </c>
      <c r="Z145" s="325" t="str">
        <f>IF($M145="-","-",VLOOKUP(Y$2,Res_ini!$A$20:$AF234,HLOOKUP($F145,Res_ini!$H$29:$AF$30,2,FALSE())+7))</f>
        <v>-</v>
      </c>
      <c r="AA145" s="326" t="str">
        <f>IF($M145="-","-",VLOOKUP(Z$2,Res_ini!$A$20:$AF234,HLOOKUP($F145,Res_ini!$H$29:$AF$30,2,FALSE())+7))</f>
        <v>-</v>
      </c>
      <c r="AB145" s="327" t="str">
        <f>IF($M145="-","-",VLOOKUP(AA$2,Res_ini!$A$20:$AF234,HLOOKUP($F145,Res_ini!$H$29:$AF$30,2,FALSE())+7))</f>
        <v>-</v>
      </c>
      <c r="AC145" s="340"/>
      <c r="AD145" s="341"/>
      <c r="AE145" s="341"/>
      <c r="AF145" s="341"/>
      <c r="AG145" s="342"/>
      <c r="AH145" s="343" t="str">
        <f t="shared" si="72"/>
        <v>-</v>
      </c>
      <c r="AI145" s="344" t="str">
        <f t="shared" si="41"/>
        <v>-</v>
      </c>
      <c r="AJ145" s="345" t="str">
        <f t="shared" si="42"/>
        <v>-</v>
      </c>
      <c r="AK145" s="345" t="str">
        <f t="shared" si="43"/>
        <v>-</v>
      </c>
      <c r="AL145" s="345" t="str">
        <f t="shared" si="44"/>
        <v>-</v>
      </c>
      <c r="AM145" s="345" t="str">
        <f t="shared" si="45"/>
        <v>-</v>
      </c>
      <c r="AN145" s="345" t="str">
        <f t="shared" si="46"/>
        <v>-</v>
      </c>
      <c r="AO145" s="345" t="str">
        <f t="shared" si="47"/>
        <v>-</v>
      </c>
      <c r="AP145" s="345" t="str">
        <f t="shared" si="48"/>
        <v>-</v>
      </c>
      <c r="AQ145" s="345" t="str">
        <f t="shared" si="49"/>
        <v>-</v>
      </c>
      <c r="AR145" s="345" t="str">
        <f t="shared" si="50"/>
        <v>-</v>
      </c>
      <c r="AS145" s="345" t="str">
        <f t="shared" si="51"/>
        <v>-</v>
      </c>
      <c r="AT145" s="345" t="str">
        <f t="shared" si="52"/>
        <v>-</v>
      </c>
      <c r="AU145" s="345" t="str">
        <f t="shared" si="53"/>
        <v>-</v>
      </c>
      <c r="AV145" s="345" t="str">
        <f t="shared" si="73"/>
        <v>-</v>
      </c>
      <c r="AW145" s="346" t="str">
        <f t="shared" si="55"/>
        <v>-</v>
      </c>
      <c r="AX145" s="346" t="str">
        <f t="shared" si="56"/>
        <v>-</v>
      </c>
      <c r="AY145" s="346" t="str">
        <f t="shared" si="57"/>
        <v>-</v>
      </c>
      <c r="AZ145" s="346" t="str">
        <f t="shared" si="58"/>
        <v>-</v>
      </c>
      <c r="BA145" s="346" t="str">
        <f t="shared" si="59"/>
        <v>-</v>
      </c>
      <c r="BB145" s="345" t="str">
        <f t="shared" si="60"/>
        <v>-</v>
      </c>
      <c r="BC145" s="345" t="str">
        <f t="shared" si="61"/>
        <v>-</v>
      </c>
      <c r="BD145" s="346" t="str">
        <f t="shared" si="62"/>
        <v>-</v>
      </c>
      <c r="BE145" s="346" t="str">
        <f t="shared" si="63"/>
        <v>-</v>
      </c>
      <c r="BF145" s="346" t="str">
        <f t="shared" si="64"/>
        <v>-</v>
      </c>
      <c r="BG145" s="346" t="str">
        <f t="shared" si="65"/>
        <v>-</v>
      </c>
      <c r="BH145" s="345" t="str">
        <f t="shared" si="66"/>
        <v>-</v>
      </c>
      <c r="BI145" s="346" t="str">
        <f t="shared" si="67"/>
        <v>-</v>
      </c>
      <c r="BJ145" s="347" t="str">
        <f t="shared" si="68"/>
        <v>-</v>
      </c>
      <c r="BK145"/>
      <c r="BL145"/>
      <c r="BM145"/>
      <c r="BN145"/>
      <c r="BO145"/>
    </row>
    <row r="146" spans="1:67" s="124" customFormat="1" ht="17" hidden="1" customHeight="1">
      <c r="A146" s="330" t="str">
        <f t="shared" si="70"/>
        <v>2018_126</v>
      </c>
      <c r="B146" s="330" t="s">
        <v>658</v>
      </c>
      <c r="C146" s="330" t="str">
        <f t="shared" si="71"/>
        <v>---_-</v>
      </c>
      <c r="D146" s="330" t="str">
        <f>IF($M146="-","-",VLOOKUP(C$3,Res_ini!$A$20:$AF235,HLOOKUP($F146,Res_ini!$H$29:$AF$30,2,FALSE())+7))</f>
        <v>-</v>
      </c>
      <c r="E146" s="330">
        <f t="shared" si="39"/>
        <v>32</v>
      </c>
      <c r="F146" s="330" t="str">
        <f t="shared" si="69"/>
        <v>Bordure faille de Poe</v>
      </c>
      <c r="G146" s="330" t="str">
        <f>IF($M146="-","-",VLOOKUP(F$3,Res_ini!$A$20:$AF235,HLOOKUP($F146,Res_ini!$H$29:$AF$30,2,FALSE())+7))</f>
        <v>-</v>
      </c>
      <c r="H146" s="348" t="str">
        <f>IF($M146="-","-",VLOOKUP(G$3,Res_ini!$A$20:$AF235,HLOOKUP($F146,Res_ini!$H$29:$AF$30,2,FALSE())+7))</f>
        <v>-</v>
      </c>
      <c r="I146" s="348" t="str">
        <f>IF($M146="-","-",VLOOKUP(H$3,Res_ini!$A$20:$AF235,HLOOKUP($F146,Res_ini!$H$29:$AF$30,2,FALSE())+7))</f>
        <v>-</v>
      </c>
      <c r="J146" s="330" t="str">
        <f>IF($M146="-","-",VLOOKUP(I$3,Res_ini!$A$20:$AF235,HLOOKUP($F146,Res_ini!$H$29:$AF$30,2,FALSE())+7))</f>
        <v>-</v>
      </c>
      <c r="K146" s="330" t="str">
        <f>IF($M146="-","-",VLOOKUP(J$3,Res_ini!$A$20:$AF235,HLOOKUP($F146,Res_ini!$H$29:$AF$30,2,FALSE())+7))</f>
        <v>-</v>
      </c>
      <c r="L146" s="330" t="str">
        <f>IF($M146="-","-",VLOOKUP(K$3,Res_ini!$A$20:$AF235,HLOOKUP($F146,Res_ini!$H$29:$AF$30,2,FALSE())+7))</f>
        <v>-</v>
      </c>
      <c r="M146" s="330" t="str">
        <f>IF(ISERROR(HLOOKUP($F146,Res_ini!$H$29:$AF$30,2,FALSE())),"-",VLOOKUP(L$3,Res_ini!$A$20:$AF235,HLOOKUP($F146,Res_ini!$H$29:$AF$30,2,FALSE())+7))</f>
        <v>-</v>
      </c>
      <c r="N146" s="330" t="str">
        <f>IF($M146="-","-",VLOOKUP(M$3,Res_ini!$A$20:$AF235,HLOOKUP($F146,Res_ini!$H$29:$AF$30,2,FALSE())+7))</f>
        <v>-</v>
      </c>
      <c r="O146" s="349" t="str">
        <f>IF($M146="-","-",VLOOKUP(N$3,Res_ini!$A$20:$AF235,HLOOKUP($F146,Res_ini!$H$29:$AF$30,2,FALSE())+7))</f>
        <v>-</v>
      </c>
      <c r="P146" s="328" t="str">
        <f>IF($M146="-","-",VLOOKUP(O$3,Res_ini!$A$20:$AF235,HLOOKUP($F146,Res_ini!$H$29:$AF$30,2,FALSE())+7))</f>
        <v>-</v>
      </c>
      <c r="Q146" s="328" t="str">
        <f>IF($M146="-","-",VLOOKUP(P$3,Res_ini!$A$20:$AF235,HLOOKUP($F146,Res_ini!$H$29:$AF$30,2,FALSE())+7))</f>
        <v>-</v>
      </c>
      <c r="R146" s="328" t="str">
        <f>IF($M146="-","-",VLOOKUP(Q$3,Res_ini!$A$20:$AF235,HLOOKUP($F146,Res_ini!$H$29:$AF$30,2,FALSE())+7))</f>
        <v>-</v>
      </c>
      <c r="S146" s="328" t="str">
        <f>IF($M146="-","-",VLOOKUP(R$3,Res_ini!$A$20:$AF235,HLOOKUP($F146,Res_ini!$H$29:$AF$30,2,FALSE())+7))</f>
        <v>-</v>
      </c>
      <c r="T146" s="328" t="str">
        <f>IF($M146="-","-",VLOOKUP(S$3,Res_ini!$A$20:$AF235,HLOOKUP($F146,Res_ini!$H$29:$AF$30,2,FALSE())+7))</f>
        <v>-</v>
      </c>
      <c r="U146" s="328" t="str">
        <f>IF($M146="-","-",VLOOKUP(T$3,Res_ini!$A$20:$AF235,HLOOKUP($F146,Res_ini!$H$29:$AF$30,2,FALSE())+7))</f>
        <v>-</v>
      </c>
      <c r="V146" s="328" t="str">
        <f>IF($M146="-","-",VLOOKUP(U$3,Res_ini!$A$20:$AF235,HLOOKUP($F146,Res_ini!$H$29:$AF$30,2,FALSE())+7))</f>
        <v>-</v>
      </c>
      <c r="W146" s="328" t="str">
        <f>IF($M146="-","-",VLOOKUP(V$3,Res_ini!$A$20:$AF235,HLOOKUP($F146,Res_ini!$H$29:$AF$30,2,FALSE())+7))</f>
        <v>-</v>
      </c>
      <c r="X146" s="328" t="str">
        <f>IF($M146="-","-",VLOOKUP(W$3,Res_ini!$A$20:$AF235,HLOOKUP($F146,Res_ini!$H$29:$AF$30,2,FALSE())+7))</f>
        <v>-</v>
      </c>
      <c r="Y146" s="328" t="str">
        <f>IF($M146="-","-",VLOOKUP(X$3,Res_ini!$A$20:$AF235,HLOOKUP($F146,Res_ini!$H$29:$AF$30,2,FALSE())+7))</f>
        <v>-</v>
      </c>
      <c r="Z146" s="328" t="str">
        <f>IF($M146="-","-",VLOOKUP(Y$3,Res_ini!$A$20:$AF235,HLOOKUP($F146,Res_ini!$H$29:$AF$30,2,FALSE())+7))</f>
        <v>-</v>
      </c>
      <c r="AA146" s="329" t="str">
        <f>IF($M146="-","-",VLOOKUP(Z$3,Res_ini!$A$20:$AF235,HLOOKUP($F146,Res_ini!$H$29:$AF$30,2,FALSE())+7))</f>
        <v>-</v>
      </c>
      <c r="AB146" s="330" t="str">
        <f>IF($M146="-","-",VLOOKUP(AA$3,Res_ini!$A$20:$AF235,HLOOKUP($F146,Res_ini!$H$29:$AF$30,2,FALSE())+7))</f>
        <v>-</v>
      </c>
      <c r="AC146" s="350"/>
      <c r="AD146" s="351"/>
      <c r="AE146" s="351"/>
      <c r="AF146" s="351"/>
      <c r="AG146" s="352"/>
      <c r="AH146" s="213" t="str">
        <f t="shared" si="72"/>
        <v>-</v>
      </c>
      <c r="AI146" s="353" t="str">
        <f t="shared" si="41"/>
        <v>-</v>
      </c>
      <c r="AJ146" s="354" t="str">
        <f t="shared" si="42"/>
        <v>-</v>
      </c>
      <c r="AK146" s="354" t="str">
        <f t="shared" si="43"/>
        <v>-</v>
      </c>
      <c r="AL146" s="354" t="str">
        <f t="shared" si="44"/>
        <v>-</v>
      </c>
      <c r="AM146" s="354" t="str">
        <f t="shared" si="45"/>
        <v>-</v>
      </c>
      <c r="AN146" s="354" t="str">
        <f t="shared" si="46"/>
        <v>-</v>
      </c>
      <c r="AO146" s="354" t="str">
        <f t="shared" si="47"/>
        <v>-</v>
      </c>
      <c r="AP146" s="354" t="str">
        <f t="shared" si="48"/>
        <v>-</v>
      </c>
      <c r="AQ146" s="354" t="str">
        <f t="shared" si="49"/>
        <v>-</v>
      </c>
      <c r="AR146" s="354" t="str">
        <f t="shared" si="50"/>
        <v>-</v>
      </c>
      <c r="AS146" s="354" t="str">
        <f t="shared" si="51"/>
        <v>-</v>
      </c>
      <c r="AT146" s="354" t="str">
        <f t="shared" si="52"/>
        <v>-</v>
      </c>
      <c r="AU146" s="354" t="str">
        <f t="shared" si="53"/>
        <v>-</v>
      </c>
      <c r="AV146" s="354" t="str">
        <f t="shared" si="73"/>
        <v>-</v>
      </c>
      <c r="AW146" s="355" t="str">
        <f t="shared" si="55"/>
        <v>-</v>
      </c>
      <c r="AX146" s="355" t="str">
        <f t="shared" si="56"/>
        <v>-</v>
      </c>
      <c r="AY146" s="355" t="str">
        <f t="shared" si="57"/>
        <v>-</v>
      </c>
      <c r="AZ146" s="355" t="str">
        <f t="shared" si="58"/>
        <v>-</v>
      </c>
      <c r="BA146" s="355" t="str">
        <f t="shared" si="59"/>
        <v>-</v>
      </c>
      <c r="BB146" s="354" t="str">
        <f t="shared" si="60"/>
        <v>-</v>
      </c>
      <c r="BC146" s="354" t="str">
        <f t="shared" si="61"/>
        <v>-</v>
      </c>
      <c r="BD146" s="355" t="str">
        <f t="shared" si="62"/>
        <v>-</v>
      </c>
      <c r="BE146" s="355" t="str">
        <f t="shared" si="63"/>
        <v>-</v>
      </c>
      <c r="BF146" s="355" t="str">
        <f t="shared" si="64"/>
        <v>-</v>
      </c>
      <c r="BG146" s="355" t="str">
        <f t="shared" si="65"/>
        <v>-</v>
      </c>
      <c r="BH146" s="354" t="str">
        <f t="shared" si="66"/>
        <v>-</v>
      </c>
      <c r="BI146" s="355" t="str">
        <f t="shared" si="67"/>
        <v>-</v>
      </c>
      <c r="BJ146" s="356" t="str">
        <f t="shared" si="68"/>
        <v>-</v>
      </c>
      <c r="BK146"/>
      <c r="BL146"/>
      <c r="BM146"/>
      <c r="BN146"/>
      <c r="BO146"/>
    </row>
    <row r="147" spans="1:67" s="124" customFormat="1" ht="17" hidden="1" customHeight="1">
      <c r="A147" s="330" t="str">
        <f t="shared" si="70"/>
        <v>2018_127</v>
      </c>
      <c r="B147" s="330" t="s">
        <v>658</v>
      </c>
      <c r="C147" s="330" t="str">
        <f t="shared" si="71"/>
        <v>---_-</v>
      </c>
      <c r="D147" s="330" t="str">
        <f>IF($M147="-","-",VLOOKUP(C$4,Res_ini!$A$20:$AF236,HLOOKUP($F147,Res_ini!$H$29:$AF$30,2,FALSE())+7))</f>
        <v>-</v>
      </c>
      <c r="E147" s="330">
        <f t="shared" si="39"/>
        <v>32</v>
      </c>
      <c r="F147" s="330" t="str">
        <f t="shared" si="69"/>
        <v>Bordure faille de Poe</v>
      </c>
      <c r="G147" s="330" t="str">
        <f>IF($M147="-","-",VLOOKUP(F$4,Res_ini!$A$20:$AF236,HLOOKUP($F147,Res_ini!$H$29:$AF$30,2,FALSE())+7))</f>
        <v>-</v>
      </c>
      <c r="H147" s="348" t="str">
        <f>IF($M147="-","-",VLOOKUP(G$4,Res_ini!$A$20:$AF236,HLOOKUP($F147,Res_ini!$H$29:$AF$30,2,FALSE())+7))</f>
        <v>-</v>
      </c>
      <c r="I147" s="348" t="str">
        <f>IF($M147="-","-",VLOOKUP(H$4,Res_ini!$A$20:$AF236,HLOOKUP($F147,Res_ini!$H$29:$AF$30,2,FALSE())+7))</f>
        <v>-</v>
      </c>
      <c r="J147" s="330" t="str">
        <f>IF($M147="-","-",VLOOKUP(I$4,Res_ini!$A$20:$AF236,HLOOKUP($F147,Res_ini!$H$29:$AF$30,2,FALSE())+7))</f>
        <v>-</v>
      </c>
      <c r="K147" s="330" t="str">
        <f>IF($M147="-","-",VLOOKUP(J$4,Res_ini!$A$20:$AF236,HLOOKUP($F147,Res_ini!$H$29:$AF$30,2,FALSE())+7))</f>
        <v>-</v>
      </c>
      <c r="L147" s="330" t="str">
        <f>IF($M147="-","-",VLOOKUP(K$4,Res_ini!$A$20:$AF236,HLOOKUP($F147,Res_ini!$H$29:$AF$30,2,FALSE())+7))</f>
        <v>-</v>
      </c>
      <c r="M147" s="330" t="str">
        <f>IF(ISERROR(HLOOKUP($F147,Res_ini!$H$29:$AF$30,2,FALSE())),"-",VLOOKUP(L$4,Res_ini!$A$20:$AF236,HLOOKUP($F147,Res_ini!$H$29:$AF$30,2,FALSE())+7))</f>
        <v>-</v>
      </c>
      <c r="N147" s="330" t="str">
        <f>IF($M147="-","-",VLOOKUP(M$4,Res_ini!$A$20:$AF236,HLOOKUP($F147,Res_ini!$H$29:$AF$30,2,FALSE())+7))</f>
        <v>-</v>
      </c>
      <c r="O147" s="349" t="str">
        <f>IF($M147="-","-",VLOOKUP(N$4,Res_ini!$A$20:$AF236,HLOOKUP($F147,Res_ini!$H$29:$AF$30,2,FALSE())+7))</f>
        <v>-</v>
      </c>
      <c r="P147" s="328" t="str">
        <f>IF($M147="-","-",VLOOKUP(O$4,Res_ini!$A$20:$AF236,HLOOKUP($F147,Res_ini!$H$29:$AF$30,2,FALSE())+7))</f>
        <v>-</v>
      </c>
      <c r="Q147" s="328" t="str">
        <f>IF($M147="-","-",VLOOKUP(P$4,Res_ini!$A$20:$AF236,HLOOKUP($F147,Res_ini!$H$29:$AF$30,2,FALSE())+7))</f>
        <v>-</v>
      </c>
      <c r="R147" s="328" t="str">
        <f>IF($M147="-","-",VLOOKUP(Q$4,Res_ini!$A$20:$AF236,HLOOKUP($F147,Res_ini!$H$29:$AF$30,2,FALSE())+7))</f>
        <v>-</v>
      </c>
      <c r="S147" s="328" t="str">
        <f>IF($M147="-","-",VLOOKUP(R$4,Res_ini!$A$20:$AF236,HLOOKUP($F147,Res_ini!$H$29:$AF$30,2,FALSE())+7))</f>
        <v>-</v>
      </c>
      <c r="T147" s="328" t="str">
        <f>IF($M147="-","-",VLOOKUP(S$4,Res_ini!$A$20:$AF236,HLOOKUP($F147,Res_ini!$H$29:$AF$30,2,FALSE())+7))</f>
        <v>-</v>
      </c>
      <c r="U147" s="328" t="str">
        <f>IF($M147="-","-",VLOOKUP(T$4,Res_ini!$A$20:$AF236,HLOOKUP($F147,Res_ini!$H$29:$AF$30,2,FALSE())+7))</f>
        <v>-</v>
      </c>
      <c r="V147" s="328" t="str">
        <f>IF($M147="-","-",VLOOKUP(U$4,Res_ini!$A$20:$AF236,HLOOKUP($F147,Res_ini!$H$29:$AF$30,2,FALSE())+7))</f>
        <v>-</v>
      </c>
      <c r="W147" s="328" t="str">
        <f>IF($M147="-","-",VLOOKUP(V$4,Res_ini!$A$20:$AF236,HLOOKUP($F147,Res_ini!$H$29:$AF$30,2,FALSE())+7))</f>
        <v>-</v>
      </c>
      <c r="X147" s="328" t="str">
        <f>IF($M147="-","-",VLOOKUP(W$4,Res_ini!$A$20:$AF236,HLOOKUP($F147,Res_ini!$H$29:$AF$30,2,FALSE())+7))</f>
        <v>-</v>
      </c>
      <c r="Y147" s="328" t="str">
        <f>IF($M147="-","-",VLOOKUP(X$4,Res_ini!$A$20:$AF236,HLOOKUP($F147,Res_ini!$H$29:$AF$30,2,FALSE())+7))</f>
        <v>-</v>
      </c>
      <c r="Z147" s="328" t="str">
        <f>IF($M147="-","-",VLOOKUP(Y$4,Res_ini!$A$20:$AF236,HLOOKUP($F147,Res_ini!$H$29:$AF$30,2,FALSE())+7))</f>
        <v>-</v>
      </c>
      <c r="AA147" s="329" t="str">
        <f>IF($M147="-","-",VLOOKUP(Z$4,Res_ini!$A$20:$AF236,HLOOKUP($F147,Res_ini!$H$29:$AF$30,2,FALSE())+7))</f>
        <v>-</v>
      </c>
      <c r="AB147" s="330" t="str">
        <f>IF($M147="-","-",VLOOKUP(AA$4,Res_ini!$A$20:$AF236,HLOOKUP($F147,Res_ini!$H$29:$AF$30,2,FALSE())+7))</f>
        <v>-</v>
      </c>
      <c r="AC147" s="350"/>
      <c r="AD147" s="351"/>
      <c r="AE147" s="351"/>
      <c r="AF147" s="351"/>
      <c r="AG147" s="352"/>
      <c r="AH147" s="213" t="str">
        <f t="shared" si="72"/>
        <v>-</v>
      </c>
      <c r="AI147" s="353" t="str">
        <f t="shared" si="41"/>
        <v>-</v>
      </c>
      <c r="AJ147" s="354" t="str">
        <f t="shared" si="42"/>
        <v>-</v>
      </c>
      <c r="AK147" s="354" t="str">
        <f t="shared" si="43"/>
        <v>-</v>
      </c>
      <c r="AL147" s="354" t="str">
        <f t="shared" si="44"/>
        <v>-</v>
      </c>
      <c r="AM147" s="354" t="str">
        <f t="shared" si="45"/>
        <v>-</v>
      </c>
      <c r="AN147" s="354" t="str">
        <f t="shared" si="46"/>
        <v>-</v>
      </c>
      <c r="AO147" s="354" t="str">
        <f t="shared" si="47"/>
        <v>-</v>
      </c>
      <c r="AP147" s="354" t="str">
        <f t="shared" si="48"/>
        <v>-</v>
      </c>
      <c r="AQ147" s="354" t="str">
        <f t="shared" si="49"/>
        <v>-</v>
      </c>
      <c r="AR147" s="354" t="str">
        <f t="shared" si="50"/>
        <v>-</v>
      </c>
      <c r="AS147" s="354" t="str">
        <f t="shared" si="51"/>
        <v>-</v>
      </c>
      <c r="AT147" s="354" t="str">
        <f t="shared" si="52"/>
        <v>-</v>
      </c>
      <c r="AU147" s="354" t="str">
        <f t="shared" si="53"/>
        <v>-</v>
      </c>
      <c r="AV147" s="354" t="str">
        <f t="shared" si="73"/>
        <v>-</v>
      </c>
      <c r="AW147" s="355" t="str">
        <f t="shared" si="55"/>
        <v>-</v>
      </c>
      <c r="AX147" s="355" t="str">
        <f t="shared" si="56"/>
        <v>-</v>
      </c>
      <c r="AY147" s="355" t="str">
        <f t="shared" si="57"/>
        <v>-</v>
      </c>
      <c r="AZ147" s="355" t="str">
        <f t="shared" si="58"/>
        <v>-</v>
      </c>
      <c r="BA147" s="355" t="str">
        <f t="shared" si="59"/>
        <v>-</v>
      </c>
      <c r="BB147" s="354" t="str">
        <f t="shared" si="60"/>
        <v>-</v>
      </c>
      <c r="BC147" s="354" t="str">
        <f t="shared" si="61"/>
        <v>-</v>
      </c>
      <c r="BD147" s="355" t="str">
        <f t="shared" si="62"/>
        <v>-</v>
      </c>
      <c r="BE147" s="355" t="str">
        <f t="shared" si="63"/>
        <v>-</v>
      </c>
      <c r="BF147" s="355" t="str">
        <f t="shared" si="64"/>
        <v>-</v>
      </c>
      <c r="BG147" s="355" t="str">
        <f t="shared" si="65"/>
        <v>-</v>
      </c>
      <c r="BH147" s="354" t="str">
        <f t="shared" si="66"/>
        <v>-</v>
      </c>
      <c r="BI147" s="355" t="str">
        <f t="shared" si="67"/>
        <v>-</v>
      </c>
      <c r="BJ147" s="356" t="str">
        <f t="shared" si="68"/>
        <v>-</v>
      </c>
      <c r="BK147"/>
      <c r="BL147"/>
      <c r="BM147"/>
      <c r="BN147"/>
      <c r="BO147"/>
    </row>
    <row r="148" spans="1:67" s="124" customFormat="1" ht="20" hidden="1" customHeight="1">
      <c r="A148" s="333" t="str">
        <f t="shared" si="70"/>
        <v>2018_128</v>
      </c>
      <c r="B148" s="333" t="s">
        <v>658</v>
      </c>
      <c r="C148" s="333" t="str">
        <f t="shared" si="71"/>
        <v>---_-</v>
      </c>
      <c r="D148" s="333" t="str">
        <f>IF($M148="-","-",VLOOKUP(C$5,Res_ini!$A$20:$AF237,HLOOKUP($F148,Res_ini!$H$29:$AF$30,2,FALSE())+7))</f>
        <v>-</v>
      </c>
      <c r="E148" s="333">
        <f t="shared" si="39"/>
        <v>32</v>
      </c>
      <c r="F148" s="333" t="str">
        <f t="shared" si="69"/>
        <v>Bordure faille de Poe</v>
      </c>
      <c r="G148" s="333" t="str">
        <f>IF($M148="-","-",VLOOKUP(F$5,Res_ini!$A$20:$AF237,HLOOKUP($F148,Res_ini!$H$29:$AF$30,2,FALSE())+7))</f>
        <v>-</v>
      </c>
      <c r="H148" s="357" t="str">
        <f>IF($M148="-","-",VLOOKUP(G$5,Res_ini!$A$20:$AF237,HLOOKUP($F148,Res_ini!$H$29:$AF$30,2,FALSE())+7))</f>
        <v>-</v>
      </c>
      <c r="I148" s="357" t="str">
        <f>IF($M148="-","-",VLOOKUP(H$5,Res_ini!$A$20:$AF237,HLOOKUP($F148,Res_ini!$H$29:$AF$30,2,FALSE())+7))</f>
        <v>-</v>
      </c>
      <c r="J148" s="333" t="str">
        <f>IF($M148="-","-",VLOOKUP(I$5,Res_ini!$A$20:$AF237,HLOOKUP($F148,Res_ini!$H$29:$AF$30,2,FALSE())+7))</f>
        <v>-</v>
      </c>
      <c r="K148" s="333" t="str">
        <f>IF($M148="-","-",VLOOKUP(J$5,Res_ini!$A$20:$AF237,HLOOKUP($F148,Res_ini!$H$29:$AF$30,2,FALSE())+7))</f>
        <v>-</v>
      </c>
      <c r="L148" s="333" t="str">
        <f>IF($M148="-","-",VLOOKUP(K$5,Res_ini!$A$20:$AF237,HLOOKUP($F148,Res_ini!$H$29:$AF$30,2,FALSE())+7))</f>
        <v>-</v>
      </c>
      <c r="M148" s="333" t="str">
        <f>IF(ISERROR(HLOOKUP($F148,Res_ini!$H$29:$AF$30,2,FALSE())),"-",VLOOKUP(L$5,Res_ini!$A$20:$AF237,HLOOKUP($F148,Res_ini!$H$29:$AF$30,2,FALSE())+7))</f>
        <v>-</v>
      </c>
      <c r="N148" s="333" t="str">
        <f>IF($M148="-","-",VLOOKUP(M$5,Res_ini!$A$20:$AF237,HLOOKUP($F148,Res_ini!$H$29:$AF$30,2,FALSE())+7))</f>
        <v>-</v>
      </c>
      <c r="O148" s="358" t="str">
        <f>IF($M148="-","-",VLOOKUP(N$5,Res_ini!$A$20:$AF237,HLOOKUP($F148,Res_ini!$H$29:$AF$30,2,FALSE())+7))</f>
        <v>-</v>
      </c>
      <c r="P148" s="331" t="str">
        <f>IF($M148="-","-",VLOOKUP(O$5,Res_ini!$A$20:$AF237,HLOOKUP($F148,Res_ini!$H$29:$AF$30,2,FALSE())+7))</f>
        <v>-</v>
      </c>
      <c r="Q148" s="331" t="str">
        <f>IF($M148="-","-",VLOOKUP(P$5,Res_ini!$A$20:$AF237,HLOOKUP($F148,Res_ini!$H$29:$AF$30,2,FALSE())+7))</f>
        <v>-</v>
      </c>
      <c r="R148" s="331" t="str">
        <f>IF($M148="-","-",VLOOKUP(Q$5,Res_ini!$A$20:$AF237,HLOOKUP($F148,Res_ini!$H$29:$AF$30,2,FALSE())+7))</f>
        <v>-</v>
      </c>
      <c r="S148" s="331" t="str">
        <f>IF($M148="-","-",VLOOKUP(R$5,Res_ini!$A$20:$AF237,HLOOKUP($F148,Res_ini!$H$29:$AF$30,2,FALSE())+7))</f>
        <v>-</v>
      </c>
      <c r="T148" s="331" t="str">
        <f>IF($M148="-","-",VLOOKUP(S$5,Res_ini!$A$20:$AF237,HLOOKUP($F148,Res_ini!$H$29:$AF$30,2,FALSE())+7))</f>
        <v>-</v>
      </c>
      <c r="U148" s="331" t="str">
        <f>IF($M148="-","-",VLOOKUP(T$5,Res_ini!$A$20:$AF237,HLOOKUP($F148,Res_ini!$H$29:$AF$30,2,FALSE())+7))</f>
        <v>-</v>
      </c>
      <c r="V148" s="331" t="str">
        <f>IF($M148="-","-",VLOOKUP(U$5,Res_ini!$A$20:$AF237,HLOOKUP($F148,Res_ini!$H$29:$AF$30,2,FALSE())+7))</f>
        <v>-</v>
      </c>
      <c r="W148" s="331" t="str">
        <f>IF($M148="-","-",VLOOKUP(V$5,Res_ini!$A$20:$AF237,HLOOKUP($F148,Res_ini!$H$29:$AF$30,2,FALSE())+7))</f>
        <v>-</v>
      </c>
      <c r="X148" s="331" t="str">
        <f>IF($M148="-","-",VLOOKUP(W$5,Res_ini!$A$20:$AF237,HLOOKUP($F148,Res_ini!$H$29:$AF$30,2,FALSE())+7))</f>
        <v>-</v>
      </c>
      <c r="Y148" s="331" t="str">
        <f>IF($M148="-","-",VLOOKUP(X$5,Res_ini!$A$20:$AF237,HLOOKUP($F148,Res_ini!$H$29:$AF$30,2,FALSE())+7))</f>
        <v>-</v>
      </c>
      <c r="Z148" s="331" t="str">
        <f>IF($M148="-","-",VLOOKUP(Y$5,Res_ini!$A$20:$AF237,HLOOKUP($F148,Res_ini!$H$29:$AF$30,2,FALSE())+7))</f>
        <v>-</v>
      </c>
      <c r="AA148" s="332" t="str">
        <f>IF($M148="-","-",VLOOKUP(Z$5,Res_ini!$A$20:$AF237,HLOOKUP($F148,Res_ini!$H$29:$AF$30,2,FALSE())+7))</f>
        <v>-</v>
      </c>
      <c r="AB148" s="333" t="str">
        <f>IF($M148="-","-",VLOOKUP(AA$5,Res_ini!$A$20:$AF237,HLOOKUP($F148,Res_ini!$H$29:$AF$30,2,FALSE())+7))</f>
        <v>-</v>
      </c>
      <c r="AC148" s="359"/>
      <c r="AD148" s="360"/>
      <c r="AE148" s="360"/>
      <c r="AF148" s="360"/>
      <c r="AG148" s="361"/>
      <c r="AH148" s="362" t="str">
        <f t="shared" si="72"/>
        <v>-</v>
      </c>
      <c r="AI148" s="363" t="str">
        <f t="shared" si="41"/>
        <v>-</v>
      </c>
      <c r="AJ148" s="364" t="str">
        <f t="shared" si="42"/>
        <v>-</v>
      </c>
      <c r="AK148" s="364" t="str">
        <f t="shared" si="43"/>
        <v>-</v>
      </c>
      <c r="AL148" s="364" t="str">
        <f t="shared" si="44"/>
        <v>-</v>
      </c>
      <c r="AM148" s="364" t="str">
        <f t="shared" si="45"/>
        <v>-</v>
      </c>
      <c r="AN148" s="364" t="str">
        <f t="shared" si="46"/>
        <v>-</v>
      </c>
      <c r="AO148" s="364" t="str">
        <f t="shared" si="47"/>
        <v>-</v>
      </c>
      <c r="AP148" s="364" t="str">
        <f t="shared" si="48"/>
        <v>-</v>
      </c>
      <c r="AQ148" s="364" t="str">
        <f t="shared" si="49"/>
        <v>-</v>
      </c>
      <c r="AR148" s="364" t="str">
        <f t="shared" si="50"/>
        <v>-</v>
      </c>
      <c r="AS148" s="364" t="str">
        <f t="shared" si="51"/>
        <v>-</v>
      </c>
      <c r="AT148" s="364" t="str">
        <f t="shared" si="52"/>
        <v>-</v>
      </c>
      <c r="AU148" s="364" t="str">
        <f t="shared" si="53"/>
        <v>-</v>
      </c>
      <c r="AV148" s="364" t="str">
        <f t="shared" si="73"/>
        <v>-</v>
      </c>
      <c r="AW148" s="365" t="str">
        <f t="shared" si="55"/>
        <v>-</v>
      </c>
      <c r="AX148" s="365" t="str">
        <f t="shared" si="56"/>
        <v>-</v>
      </c>
      <c r="AY148" s="365" t="str">
        <f t="shared" si="57"/>
        <v>-</v>
      </c>
      <c r="AZ148" s="365" t="str">
        <f t="shared" si="58"/>
        <v>-</v>
      </c>
      <c r="BA148" s="365" t="str">
        <f t="shared" si="59"/>
        <v>-</v>
      </c>
      <c r="BB148" s="364" t="str">
        <f t="shared" si="60"/>
        <v>-</v>
      </c>
      <c r="BC148" s="364" t="str">
        <f t="shared" si="61"/>
        <v>-</v>
      </c>
      <c r="BD148" s="365" t="str">
        <f t="shared" si="62"/>
        <v>-</v>
      </c>
      <c r="BE148" s="365" t="str">
        <f t="shared" si="63"/>
        <v>-</v>
      </c>
      <c r="BF148" s="365" t="str">
        <f t="shared" si="64"/>
        <v>-</v>
      </c>
      <c r="BG148" s="365" t="str">
        <f t="shared" si="65"/>
        <v>-</v>
      </c>
      <c r="BH148" s="364" t="str">
        <f t="shared" si="66"/>
        <v>-</v>
      </c>
      <c r="BI148" s="365" t="str">
        <f t="shared" si="67"/>
        <v>-</v>
      </c>
      <c r="BJ148" s="366" t="str">
        <f t="shared" si="68"/>
        <v>-</v>
      </c>
      <c r="BK148"/>
      <c r="BL148"/>
      <c r="BM148"/>
      <c r="BN148"/>
      <c r="BO148"/>
    </row>
    <row r="149" spans="1:67" s="124" customFormat="1" ht="17" hidden="1" customHeight="1">
      <c r="A149" s="327" t="str">
        <f t="shared" si="70"/>
        <v>2018_129</v>
      </c>
      <c r="B149" s="327" t="s">
        <v>658</v>
      </c>
      <c r="C149" s="327" t="str">
        <f t="shared" si="71"/>
        <v>---_-</v>
      </c>
      <c r="D149" s="327" t="str">
        <f>IF($M149="-","-",VLOOKUP(C$2,Res_ini!$A$20:$AF238,HLOOKUP($F149,Res_ini!$H$29:$AF$30,2,FALSE())+7))</f>
        <v>-</v>
      </c>
      <c r="E149" s="327">
        <f t="shared" si="39"/>
        <v>33</v>
      </c>
      <c r="F149" s="327" t="str">
        <f t="shared" ref="F149:F180" si="74">IFERROR(INDEX(PREFS_ListeStation,MATCH($E149,PREFS_N°Station,0)),"-")</f>
        <v>Base Nautique</v>
      </c>
      <c r="G149" s="327" t="str">
        <f>IF($M149="-","-",VLOOKUP(F$2,Res_ini!$A$20:$AF238,HLOOKUP($F149,Res_ini!$H$29:$AF$30,2,FALSE())+7))</f>
        <v>-</v>
      </c>
      <c r="H149" s="338" t="str">
        <f>IF($M149="-","-",VLOOKUP(G$2,Res_ini!$A$20:$AF238,HLOOKUP($F149,Res_ini!$H$29:$AF$30,2,FALSE())+7))</f>
        <v>-</v>
      </c>
      <c r="I149" s="338" t="str">
        <f>IF($M149="-","-",VLOOKUP(H$2,Res_ini!$A$20:$AF238,HLOOKUP($F149,Res_ini!$H$29:$AF$30,2,FALSE())+7))</f>
        <v>-</v>
      </c>
      <c r="J149" s="327" t="str">
        <f>IF($M149="-","-",VLOOKUP(I$2,Res_ini!$A$20:$AF238,HLOOKUP($F149,Res_ini!$H$29:$AF$30,2,FALSE())+7))</f>
        <v>-</v>
      </c>
      <c r="K149" s="327" t="str">
        <f>IF($M149="-","-",VLOOKUP(J$2,Res_ini!$A$20:$AF238,HLOOKUP($F149,Res_ini!$H$29:$AF$30,2,FALSE())+7))</f>
        <v>-</v>
      </c>
      <c r="L149" s="327" t="str">
        <f>IF($M149="-","-",VLOOKUP(K$2,Res_ini!$A$20:$AF238,HLOOKUP($F149,Res_ini!$H$29:$AF$30,2,FALSE())+7))</f>
        <v>-</v>
      </c>
      <c r="M149" s="327" t="str">
        <f>IF(ISERROR(HLOOKUP($F149,Res_ini!$H$29:$AF$30,2,FALSE())),"-",VLOOKUP(L$2,Res_ini!$A$20:$AF238,HLOOKUP($F149,Res_ini!$H$29:$AF$30,2,FALSE())+7))</f>
        <v>-</v>
      </c>
      <c r="N149" s="327" t="str">
        <f>IF($M149="-","-",VLOOKUP(M$2,Res_ini!$A$20:$AF238,HLOOKUP($F149,Res_ini!$H$29:$AF$30,2,FALSE())+7))</f>
        <v>-</v>
      </c>
      <c r="O149" s="339" t="str">
        <f>IF($M149="-","-",VLOOKUP(N$2,Res_ini!$A$20:$AF238,HLOOKUP($F149,Res_ini!$H$29:$AF$30,2,FALSE())+7))</f>
        <v>-</v>
      </c>
      <c r="P149" s="325" t="str">
        <f>IF($M149="-","-",VLOOKUP(O$2,Res_ini!$A$20:$AF238,HLOOKUP($F149,Res_ini!$H$29:$AF$30,2,FALSE())+7))</f>
        <v>-</v>
      </c>
      <c r="Q149" s="325" t="str">
        <f>IF($M149="-","-",VLOOKUP(P$2,Res_ini!$A$20:$AF238,HLOOKUP($F149,Res_ini!$H$29:$AF$30,2,FALSE())+7))</f>
        <v>-</v>
      </c>
      <c r="R149" s="325" t="str">
        <f>IF($M149="-","-",VLOOKUP(Q$2,Res_ini!$A$20:$AF238,HLOOKUP($F149,Res_ini!$H$29:$AF$30,2,FALSE())+7))</f>
        <v>-</v>
      </c>
      <c r="S149" s="325" t="str">
        <f>IF($M149="-","-",VLOOKUP(R$2,Res_ini!$A$20:$AF238,HLOOKUP($F149,Res_ini!$H$29:$AF$30,2,FALSE())+7))</f>
        <v>-</v>
      </c>
      <c r="T149" s="325" t="str">
        <f>IF($M149="-","-",VLOOKUP(S$2,Res_ini!$A$20:$AF238,HLOOKUP($F149,Res_ini!$H$29:$AF$30,2,FALSE())+7))</f>
        <v>-</v>
      </c>
      <c r="U149" s="325" t="str">
        <f>IF($M149="-","-",VLOOKUP(T$2,Res_ini!$A$20:$AF238,HLOOKUP($F149,Res_ini!$H$29:$AF$30,2,FALSE())+7))</f>
        <v>-</v>
      </c>
      <c r="V149" s="325" t="str">
        <f>IF($M149="-","-",VLOOKUP(U$2,Res_ini!$A$20:$AF238,HLOOKUP($F149,Res_ini!$H$29:$AF$30,2,FALSE())+7))</f>
        <v>-</v>
      </c>
      <c r="W149" s="325" t="str">
        <f>IF($M149="-","-",VLOOKUP(V$2,Res_ini!$A$20:$AF238,HLOOKUP($F149,Res_ini!$H$29:$AF$30,2,FALSE())+7))</f>
        <v>-</v>
      </c>
      <c r="X149" s="325" t="str">
        <f>IF($M149="-","-",VLOOKUP(W$2,Res_ini!$A$20:$AF238,HLOOKUP($F149,Res_ini!$H$29:$AF$30,2,FALSE())+7))</f>
        <v>-</v>
      </c>
      <c r="Y149" s="325" t="str">
        <f>IF($M149="-","-",VLOOKUP(X$2,Res_ini!$A$20:$AF238,HLOOKUP($F149,Res_ini!$H$29:$AF$30,2,FALSE())+7))</f>
        <v>-</v>
      </c>
      <c r="Z149" s="325" t="str">
        <f>IF($M149="-","-",VLOOKUP(Y$2,Res_ini!$A$20:$AF238,HLOOKUP($F149,Res_ini!$H$29:$AF$30,2,FALSE())+7))</f>
        <v>-</v>
      </c>
      <c r="AA149" s="326" t="str">
        <f>IF($M149="-","-",VLOOKUP(Z$2,Res_ini!$A$20:$AF238,HLOOKUP($F149,Res_ini!$H$29:$AF$30,2,FALSE())+7))</f>
        <v>-</v>
      </c>
      <c r="AB149" s="327" t="str">
        <f>IF($M149="-","-",VLOOKUP(AA$2,Res_ini!$A$20:$AF238,HLOOKUP($F149,Res_ini!$H$29:$AF$30,2,FALSE())+7))</f>
        <v>-</v>
      </c>
      <c r="AC149" s="340"/>
      <c r="AD149" s="341"/>
      <c r="AE149" s="341"/>
      <c r="AF149" s="341"/>
      <c r="AG149" s="342"/>
      <c r="AH149" s="343" t="str">
        <f t="shared" si="72"/>
        <v>-</v>
      </c>
      <c r="AI149" s="344" t="str">
        <f t="shared" si="41"/>
        <v>-</v>
      </c>
      <c r="AJ149" s="345" t="str">
        <f t="shared" si="42"/>
        <v>-</v>
      </c>
      <c r="AK149" s="345" t="str">
        <f t="shared" si="43"/>
        <v>-</v>
      </c>
      <c r="AL149" s="345" t="str">
        <f t="shared" si="44"/>
        <v>-</v>
      </c>
      <c r="AM149" s="345" t="str">
        <f t="shared" si="45"/>
        <v>-</v>
      </c>
      <c r="AN149" s="345" t="str">
        <f t="shared" si="46"/>
        <v>-</v>
      </c>
      <c r="AO149" s="345" t="str">
        <f t="shared" si="47"/>
        <v>-</v>
      </c>
      <c r="AP149" s="345" t="str">
        <f t="shared" si="48"/>
        <v>-</v>
      </c>
      <c r="AQ149" s="345" t="str">
        <f t="shared" si="49"/>
        <v>-</v>
      </c>
      <c r="AR149" s="345" t="str">
        <f t="shared" si="50"/>
        <v>-</v>
      </c>
      <c r="AS149" s="345" t="str">
        <f t="shared" si="51"/>
        <v>-</v>
      </c>
      <c r="AT149" s="345" t="str">
        <f t="shared" si="52"/>
        <v>-</v>
      </c>
      <c r="AU149" s="345" t="str">
        <f t="shared" si="53"/>
        <v>-</v>
      </c>
      <c r="AV149" s="345" t="str">
        <f t="shared" si="73"/>
        <v>-</v>
      </c>
      <c r="AW149" s="346" t="str">
        <f t="shared" si="55"/>
        <v>-</v>
      </c>
      <c r="AX149" s="346" t="str">
        <f t="shared" si="56"/>
        <v>-</v>
      </c>
      <c r="AY149" s="346" t="str">
        <f t="shared" si="57"/>
        <v>-</v>
      </c>
      <c r="AZ149" s="346" t="str">
        <f t="shared" si="58"/>
        <v>-</v>
      </c>
      <c r="BA149" s="346" t="str">
        <f t="shared" si="59"/>
        <v>-</v>
      </c>
      <c r="BB149" s="345" t="str">
        <f t="shared" si="60"/>
        <v>-</v>
      </c>
      <c r="BC149" s="345" t="str">
        <f t="shared" si="61"/>
        <v>-</v>
      </c>
      <c r="BD149" s="346" t="str">
        <f t="shared" si="62"/>
        <v>-</v>
      </c>
      <c r="BE149" s="346" t="str">
        <f t="shared" si="63"/>
        <v>-</v>
      </c>
      <c r="BF149" s="346" t="str">
        <f t="shared" si="64"/>
        <v>-</v>
      </c>
      <c r="BG149" s="346" t="str">
        <f t="shared" si="65"/>
        <v>-</v>
      </c>
      <c r="BH149" s="345" t="str">
        <f t="shared" si="66"/>
        <v>-</v>
      </c>
      <c r="BI149" s="346" t="str">
        <f t="shared" si="67"/>
        <v>-</v>
      </c>
      <c r="BJ149" s="347" t="str">
        <f t="shared" si="68"/>
        <v>-</v>
      </c>
      <c r="BK149"/>
      <c r="BL149"/>
      <c r="BM149"/>
      <c r="BN149"/>
      <c r="BO149"/>
    </row>
    <row r="150" spans="1:67" s="124" customFormat="1" ht="17" hidden="1" customHeight="1">
      <c r="A150" s="330" t="str">
        <f t="shared" si="70"/>
        <v>2018_130</v>
      </c>
      <c r="B150" s="330" t="s">
        <v>658</v>
      </c>
      <c r="C150" s="330" t="str">
        <f t="shared" si="71"/>
        <v>---_-</v>
      </c>
      <c r="D150" s="330" t="str">
        <f>IF($M150="-","-",VLOOKUP(C$3,Res_ini!$A$20:$AF239,HLOOKUP($F150,Res_ini!$H$29:$AF$30,2,FALSE())+7))</f>
        <v>-</v>
      </c>
      <c r="E150" s="330">
        <f t="shared" si="39"/>
        <v>33</v>
      </c>
      <c r="F150" s="330" t="str">
        <f t="shared" si="74"/>
        <v>Base Nautique</v>
      </c>
      <c r="G150" s="330" t="str">
        <f>IF($M150="-","-",VLOOKUP(F$3,Res_ini!$A$20:$AF239,HLOOKUP($F150,Res_ini!$H$29:$AF$30,2,FALSE())+7))</f>
        <v>-</v>
      </c>
      <c r="H150" s="348" t="str">
        <f>IF($M150="-","-",VLOOKUP(G$3,Res_ini!$A$20:$AF239,HLOOKUP($F150,Res_ini!$H$29:$AF$30,2,FALSE())+7))</f>
        <v>-</v>
      </c>
      <c r="I150" s="348" t="str">
        <f>IF($M150="-","-",VLOOKUP(H$3,Res_ini!$A$20:$AF239,HLOOKUP($F150,Res_ini!$H$29:$AF$30,2,FALSE())+7))</f>
        <v>-</v>
      </c>
      <c r="J150" s="330" t="str">
        <f>IF($M150="-","-",VLOOKUP(I$3,Res_ini!$A$20:$AF239,HLOOKUP($F150,Res_ini!$H$29:$AF$30,2,FALSE())+7))</f>
        <v>-</v>
      </c>
      <c r="K150" s="330" t="str">
        <f>IF($M150="-","-",VLOOKUP(J$3,Res_ini!$A$20:$AF239,HLOOKUP($F150,Res_ini!$H$29:$AF$30,2,FALSE())+7))</f>
        <v>-</v>
      </c>
      <c r="L150" s="330" t="str">
        <f>IF($M150="-","-",VLOOKUP(K$3,Res_ini!$A$20:$AF239,HLOOKUP($F150,Res_ini!$H$29:$AF$30,2,FALSE())+7))</f>
        <v>-</v>
      </c>
      <c r="M150" s="330" t="str">
        <f>IF(ISERROR(HLOOKUP($F150,Res_ini!$H$29:$AF$30,2,FALSE())),"-",VLOOKUP(L$3,Res_ini!$A$20:$AF239,HLOOKUP($F150,Res_ini!$H$29:$AF$30,2,FALSE())+7))</f>
        <v>-</v>
      </c>
      <c r="N150" s="330" t="str">
        <f>IF($M150="-","-",VLOOKUP(M$3,Res_ini!$A$20:$AF239,HLOOKUP($F150,Res_ini!$H$29:$AF$30,2,FALSE())+7))</f>
        <v>-</v>
      </c>
      <c r="O150" s="349" t="str">
        <f>IF($M150="-","-",VLOOKUP(N$3,Res_ini!$A$20:$AF239,HLOOKUP($F150,Res_ini!$H$29:$AF$30,2,FALSE())+7))</f>
        <v>-</v>
      </c>
      <c r="P150" s="328" t="str">
        <f>IF($M150="-","-",VLOOKUP(O$3,Res_ini!$A$20:$AF239,HLOOKUP($F150,Res_ini!$H$29:$AF$30,2,FALSE())+7))</f>
        <v>-</v>
      </c>
      <c r="Q150" s="328" t="str">
        <f>IF($M150="-","-",VLOOKUP(P$3,Res_ini!$A$20:$AF239,HLOOKUP($F150,Res_ini!$H$29:$AF$30,2,FALSE())+7))</f>
        <v>-</v>
      </c>
      <c r="R150" s="328" t="str">
        <f>IF($M150="-","-",VLOOKUP(Q$3,Res_ini!$A$20:$AF239,HLOOKUP($F150,Res_ini!$H$29:$AF$30,2,FALSE())+7))</f>
        <v>-</v>
      </c>
      <c r="S150" s="328" t="str">
        <f>IF($M150="-","-",VLOOKUP(R$3,Res_ini!$A$20:$AF239,HLOOKUP($F150,Res_ini!$H$29:$AF$30,2,FALSE())+7))</f>
        <v>-</v>
      </c>
      <c r="T150" s="328" t="str">
        <f>IF($M150="-","-",VLOOKUP(S$3,Res_ini!$A$20:$AF239,HLOOKUP($F150,Res_ini!$H$29:$AF$30,2,FALSE())+7))</f>
        <v>-</v>
      </c>
      <c r="U150" s="328" t="str">
        <f>IF($M150="-","-",VLOOKUP(T$3,Res_ini!$A$20:$AF239,HLOOKUP($F150,Res_ini!$H$29:$AF$30,2,FALSE())+7))</f>
        <v>-</v>
      </c>
      <c r="V150" s="328" t="str">
        <f>IF($M150="-","-",VLOOKUP(U$3,Res_ini!$A$20:$AF239,HLOOKUP($F150,Res_ini!$H$29:$AF$30,2,FALSE())+7))</f>
        <v>-</v>
      </c>
      <c r="W150" s="328" t="str">
        <f>IF($M150="-","-",VLOOKUP(V$3,Res_ini!$A$20:$AF239,HLOOKUP($F150,Res_ini!$H$29:$AF$30,2,FALSE())+7))</f>
        <v>-</v>
      </c>
      <c r="X150" s="328" t="str">
        <f>IF($M150="-","-",VLOOKUP(W$3,Res_ini!$A$20:$AF239,HLOOKUP($F150,Res_ini!$H$29:$AF$30,2,FALSE())+7))</f>
        <v>-</v>
      </c>
      <c r="Y150" s="328" t="str">
        <f>IF($M150="-","-",VLOOKUP(X$3,Res_ini!$A$20:$AF239,HLOOKUP($F150,Res_ini!$H$29:$AF$30,2,FALSE())+7))</f>
        <v>-</v>
      </c>
      <c r="Z150" s="328" t="str">
        <f>IF($M150="-","-",VLOOKUP(Y$3,Res_ini!$A$20:$AF239,HLOOKUP($F150,Res_ini!$H$29:$AF$30,2,FALSE())+7))</f>
        <v>-</v>
      </c>
      <c r="AA150" s="329" t="str">
        <f>IF($M150="-","-",VLOOKUP(Z$3,Res_ini!$A$20:$AF239,HLOOKUP($F150,Res_ini!$H$29:$AF$30,2,FALSE())+7))</f>
        <v>-</v>
      </c>
      <c r="AB150" s="330" t="str">
        <f>IF($M150="-","-",VLOOKUP(AA$3,Res_ini!$A$20:$AF239,HLOOKUP($F150,Res_ini!$H$29:$AF$30,2,FALSE())+7))</f>
        <v>-</v>
      </c>
      <c r="AC150" s="350"/>
      <c r="AD150" s="351"/>
      <c r="AE150" s="351"/>
      <c r="AF150" s="351"/>
      <c r="AG150" s="352"/>
      <c r="AH150" s="213" t="str">
        <f t="shared" si="72"/>
        <v>-</v>
      </c>
      <c r="AI150" s="353" t="str">
        <f t="shared" si="41"/>
        <v>-</v>
      </c>
      <c r="AJ150" s="354" t="str">
        <f t="shared" si="42"/>
        <v>-</v>
      </c>
      <c r="AK150" s="354" t="str">
        <f t="shared" si="43"/>
        <v>-</v>
      </c>
      <c r="AL150" s="354" t="str">
        <f t="shared" si="44"/>
        <v>-</v>
      </c>
      <c r="AM150" s="354" t="str">
        <f t="shared" si="45"/>
        <v>-</v>
      </c>
      <c r="AN150" s="354" t="str">
        <f t="shared" si="46"/>
        <v>-</v>
      </c>
      <c r="AO150" s="354" t="str">
        <f t="shared" si="47"/>
        <v>-</v>
      </c>
      <c r="AP150" s="354" t="str">
        <f t="shared" si="48"/>
        <v>-</v>
      </c>
      <c r="AQ150" s="354" t="str">
        <f t="shared" si="49"/>
        <v>-</v>
      </c>
      <c r="AR150" s="354" t="str">
        <f t="shared" si="50"/>
        <v>-</v>
      </c>
      <c r="AS150" s="354" t="str">
        <f t="shared" si="51"/>
        <v>-</v>
      </c>
      <c r="AT150" s="354" t="str">
        <f t="shared" si="52"/>
        <v>-</v>
      </c>
      <c r="AU150" s="354" t="str">
        <f t="shared" si="53"/>
        <v>-</v>
      </c>
      <c r="AV150" s="354" t="str">
        <f t="shared" si="73"/>
        <v>-</v>
      </c>
      <c r="AW150" s="355" t="str">
        <f t="shared" si="55"/>
        <v>-</v>
      </c>
      <c r="AX150" s="355" t="str">
        <f t="shared" si="56"/>
        <v>-</v>
      </c>
      <c r="AY150" s="355" t="str">
        <f t="shared" si="57"/>
        <v>-</v>
      </c>
      <c r="AZ150" s="355" t="str">
        <f t="shared" si="58"/>
        <v>-</v>
      </c>
      <c r="BA150" s="355" t="str">
        <f t="shared" si="59"/>
        <v>-</v>
      </c>
      <c r="BB150" s="354" t="str">
        <f t="shared" si="60"/>
        <v>-</v>
      </c>
      <c r="BC150" s="354" t="str">
        <f t="shared" si="61"/>
        <v>-</v>
      </c>
      <c r="BD150" s="355" t="str">
        <f t="shared" si="62"/>
        <v>-</v>
      </c>
      <c r="BE150" s="355" t="str">
        <f t="shared" si="63"/>
        <v>-</v>
      </c>
      <c r="BF150" s="355" t="str">
        <f t="shared" si="64"/>
        <v>-</v>
      </c>
      <c r="BG150" s="355" t="str">
        <f t="shared" si="65"/>
        <v>-</v>
      </c>
      <c r="BH150" s="354" t="str">
        <f t="shared" si="66"/>
        <v>-</v>
      </c>
      <c r="BI150" s="355" t="str">
        <f t="shared" si="67"/>
        <v>-</v>
      </c>
      <c r="BJ150" s="356" t="str">
        <f t="shared" si="68"/>
        <v>-</v>
      </c>
      <c r="BK150"/>
      <c r="BL150"/>
      <c r="BM150"/>
      <c r="BN150"/>
      <c r="BO150"/>
    </row>
    <row r="151" spans="1:67" s="124" customFormat="1" ht="17" hidden="1" customHeight="1">
      <c r="A151" s="330" t="str">
        <f t="shared" si="70"/>
        <v>2018_131</v>
      </c>
      <c r="B151" s="330" t="s">
        <v>658</v>
      </c>
      <c r="C151" s="330" t="str">
        <f t="shared" si="71"/>
        <v>---_-</v>
      </c>
      <c r="D151" s="330" t="str">
        <f>IF($M151="-","-",VLOOKUP(C$4,Res_ini!$A$20:$AF240,HLOOKUP($F151,Res_ini!$H$29:$AF$30,2,FALSE())+7))</f>
        <v>-</v>
      </c>
      <c r="E151" s="330">
        <f t="shared" si="39"/>
        <v>33</v>
      </c>
      <c r="F151" s="330" t="str">
        <f t="shared" si="74"/>
        <v>Base Nautique</v>
      </c>
      <c r="G151" s="330" t="str">
        <f>IF($M151="-","-",VLOOKUP(F$4,Res_ini!$A$20:$AF240,HLOOKUP($F151,Res_ini!$H$29:$AF$30,2,FALSE())+7))</f>
        <v>-</v>
      </c>
      <c r="H151" s="348" t="str">
        <f>IF($M151="-","-",VLOOKUP(G$4,Res_ini!$A$20:$AF240,HLOOKUP($F151,Res_ini!$H$29:$AF$30,2,FALSE())+7))</f>
        <v>-</v>
      </c>
      <c r="I151" s="348" t="str">
        <f>IF($M151="-","-",VLOOKUP(H$4,Res_ini!$A$20:$AF240,HLOOKUP($F151,Res_ini!$H$29:$AF$30,2,FALSE())+7))</f>
        <v>-</v>
      </c>
      <c r="J151" s="330" t="str">
        <f>IF($M151="-","-",VLOOKUP(I$4,Res_ini!$A$20:$AF240,HLOOKUP($F151,Res_ini!$H$29:$AF$30,2,FALSE())+7))</f>
        <v>-</v>
      </c>
      <c r="K151" s="330" t="str">
        <f>IF($M151="-","-",VLOOKUP(J$4,Res_ini!$A$20:$AF240,HLOOKUP($F151,Res_ini!$H$29:$AF$30,2,FALSE())+7))</f>
        <v>-</v>
      </c>
      <c r="L151" s="330" t="str">
        <f>IF($M151="-","-",VLOOKUP(K$4,Res_ini!$A$20:$AF240,HLOOKUP($F151,Res_ini!$H$29:$AF$30,2,FALSE())+7))</f>
        <v>-</v>
      </c>
      <c r="M151" s="330" t="str">
        <f>IF(ISERROR(HLOOKUP($F151,Res_ini!$H$29:$AF$30,2,FALSE())),"-",VLOOKUP(L$4,Res_ini!$A$20:$AF240,HLOOKUP($F151,Res_ini!$H$29:$AF$30,2,FALSE())+7))</f>
        <v>-</v>
      </c>
      <c r="N151" s="330" t="str">
        <f>IF($M151="-","-",VLOOKUP(M$4,Res_ini!$A$20:$AF240,HLOOKUP($F151,Res_ini!$H$29:$AF$30,2,FALSE())+7))</f>
        <v>-</v>
      </c>
      <c r="O151" s="349" t="str">
        <f>IF($M151="-","-",VLOOKUP(N$4,Res_ini!$A$20:$AF240,HLOOKUP($F151,Res_ini!$H$29:$AF$30,2,FALSE())+7))</f>
        <v>-</v>
      </c>
      <c r="P151" s="328" t="str">
        <f>IF($M151="-","-",VLOOKUP(O$4,Res_ini!$A$20:$AF240,HLOOKUP($F151,Res_ini!$H$29:$AF$30,2,FALSE())+7))</f>
        <v>-</v>
      </c>
      <c r="Q151" s="328" t="str">
        <f>IF($M151="-","-",VLOOKUP(P$4,Res_ini!$A$20:$AF240,HLOOKUP($F151,Res_ini!$H$29:$AF$30,2,FALSE())+7))</f>
        <v>-</v>
      </c>
      <c r="R151" s="328" t="str">
        <f>IF($M151="-","-",VLOOKUP(Q$4,Res_ini!$A$20:$AF240,HLOOKUP($F151,Res_ini!$H$29:$AF$30,2,FALSE())+7))</f>
        <v>-</v>
      </c>
      <c r="S151" s="328" t="str">
        <f>IF($M151="-","-",VLOOKUP(R$4,Res_ini!$A$20:$AF240,HLOOKUP($F151,Res_ini!$H$29:$AF$30,2,FALSE())+7))</f>
        <v>-</v>
      </c>
      <c r="T151" s="328" t="str">
        <f>IF($M151="-","-",VLOOKUP(S$4,Res_ini!$A$20:$AF240,HLOOKUP($F151,Res_ini!$H$29:$AF$30,2,FALSE())+7))</f>
        <v>-</v>
      </c>
      <c r="U151" s="328" t="str">
        <f>IF($M151="-","-",VLOOKUP(T$4,Res_ini!$A$20:$AF240,HLOOKUP($F151,Res_ini!$H$29:$AF$30,2,FALSE())+7))</f>
        <v>-</v>
      </c>
      <c r="V151" s="328" t="str">
        <f>IF($M151="-","-",VLOOKUP(U$4,Res_ini!$A$20:$AF240,HLOOKUP($F151,Res_ini!$H$29:$AF$30,2,FALSE())+7))</f>
        <v>-</v>
      </c>
      <c r="W151" s="328" t="str">
        <f>IF($M151="-","-",VLOOKUP(V$4,Res_ini!$A$20:$AF240,HLOOKUP($F151,Res_ini!$H$29:$AF$30,2,FALSE())+7))</f>
        <v>-</v>
      </c>
      <c r="X151" s="328" t="str">
        <f>IF($M151="-","-",VLOOKUP(W$4,Res_ini!$A$20:$AF240,HLOOKUP($F151,Res_ini!$H$29:$AF$30,2,FALSE())+7))</f>
        <v>-</v>
      </c>
      <c r="Y151" s="328" t="str">
        <f>IF($M151="-","-",VLOOKUP(X$4,Res_ini!$A$20:$AF240,HLOOKUP($F151,Res_ini!$H$29:$AF$30,2,FALSE())+7))</f>
        <v>-</v>
      </c>
      <c r="Z151" s="328" t="str">
        <f>IF($M151="-","-",VLOOKUP(Y$4,Res_ini!$A$20:$AF240,HLOOKUP($F151,Res_ini!$H$29:$AF$30,2,FALSE())+7))</f>
        <v>-</v>
      </c>
      <c r="AA151" s="329" t="str">
        <f>IF($M151="-","-",VLOOKUP(Z$4,Res_ini!$A$20:$AF240,HLOOKUP($F151,Res_ini!$H$29:$AF$30,2,FALSE())+7))</f>
        <v>-</v>
      </c>
      <c r="AB151" s="330" t="str">
        <f>IF($M151="-","-",VLOOKUP(AA$4,Res_ini!$A$20:$AF240,HLOOKUP($F151,Res_ini!$H$29:$AF$30,2,FALSE())+7))</f>
        <v>-</v>
      </c>
      <c r="AC151" s="350"/>
      <c r="AD151" s="351"/>
      <c r="AE151" s="351"/>
      <c r="AF151" s="351"/>
      <c r="AG151" s="352"/>
      <c r="AH151" s="213" t="str">
        <f t="shared" si="72"/>
        <v>-</v>
      </c>
      <c r="AI151" s="353" t="str">
        <f t="shared" si="41"/>
        <v>-</v>
      </c>
      <c r="AJ151" s="354" t="str">
        <f t="shared" si="42"/>
        <v>-</v>
      </c>
      <c r="AK151" s="354" t="str">
        <f t="shared" si="43"/>
        <v>-</v>
      </c>
      <c r="AL151" s="354" t="str">
        <f t="shared" si="44"/>
        <v>-</v>
      </c>
      <c r="AM151" s="354" t="str">
        <f t="shared" si="45"/>
        <v>-</v>
      </c>
      <c r="AN151" s="354" t="str">
        <f t="shared" si="46"/>
        <v>-</v>
      </c>
      <c r="AO151" s="354" t="str">
        <f t="shared" si="47"/>
        <v>-</v>
      </c>
      <c r="AP151" s="354" t="str">
        <f t="shared" si="48"/>
        <v>-</v>
      </c>
      <c r="AQ151" s="354" t="str">
        <f t="shared" si="49"/>
        <v>-</v>
      </c>
      <c r="AR151" s="354" t="str">
        <f t="shared" si="50"/>
        <v>-</v>
      </c>
      <c r="AS151" s="354" t="str">
        <f t="shared" si="51"/>
        <v>-</v>
      </c>
      <c r="AT151" s="354" t="str">
        <f t="shared" si="52"/>
        <v>-</v>
      </c>
      <c r="AU151" s="354" t="str">
        <f t="shared" si="53"/>
        <v>-</v>
      </c>
      <c r="AV151" s="354" t="str">
        <f t="shared" si="73"/>
        <v>-</v>
      </c>
      <c r="AW151" s="355" t="str">
        <f t="shared" si="55"/>
        <v>-</v>
      </c>
      <c r="AX151" s="355" t="str">
        <f t="shared" si="56"/>
        <v>-</v>
      </c>
      <c r="AY151" s="355" t="str">
        <f t="shared" si="57"/>
        <v>-</v>
      </c>
      <c r="AZ151" s="355" t="str">
        <f t="shared" si="58"/>
        <v>-</v>
      </c>
      <c r="BA151" s="355" t="str">
        <f t="shared" si="59"/>
        <v>-</v>
      </c>
      <c r="BB151" s="354" t="str">
        <f t="shared" si="60"/>
        <v>-</v>
      </c>
      <c r="BC151" s="354" t="str">
        <f t="shared" si="61"/>
        <v>-</v>
      </c>
      <c r="BD151" s="355" t="str">
        <f t="shared" si="62"/>
        <v>-</v>
      </c>
      <c r="BE151" s="355" t="str">
        <f t="shared" si="63"/>
        <v>-</v>
      </c>
      <c r="BF151" s="355" t="str">
        <f t="shared" si="64"/>
        <v>-</v>
      </c>
      <c r="BG151" s="355" t="str">
        <f t="shared" si="65"/>
        <v>-</v>
      </c>
      <c r="BH151" s="354" t="str">
        <f t="shared" si="66"/>
        <v>-</v>
      </c>
      <c r="BI151" s="355" t="str">
        <f t="shared" si="67"/>
        <v>-</v>
      </c>
      <c r="BJ151" s="356" t="str">
        <f t="shared" si="68"/>
        <v>-</v>
      </c>
      <c r="BK151"/>
      <c r="BL151"/>
      <c r="BM151"/>
      <c r="BN151"/>
      <c r="BO151"/>
    </row>
    <row r="152" spans="1:67" s="124" customFormat="1" ht="17" hidden="1" customHeight="1">
      <c r="A152" s="333" t="str">
        <f t="shared" si="70"/>
        <v>2018_132</v>
      </c>
      <c r="B152" s="333" t="s">
        <v>658</v>
      </c>
      <c r="C152" s="333" t="str">
        <f t="shared" si="71"/>
        <v>---_-</v>
      </c>
      <c r="D152" s="333" t="str">
        <f>IF($M152="-","-",VLOOKUP(C$5,Res_ini!$A$20:$AF241,HLOOKUP($F152,Res_ini!$H$29:$AF$30,2,FALSE())+7))</f>
        <v>-</v>
      </c>
      <c r="E152" s="333">
        <f t="shared" si="39"/>
        <v>33</v>
      </c>
      <c r="F152" s="333" t="str">
        <f t="shared" si="74"/>
        <v>Base Nautique</v>
      </c>
      <c r="G152" s="333" t="str">
        <f>IF($M152="-","-",VLOOKUP(F$5,Res_ini!$A$20:$AF241,HLOOKUP($F152,Res_ini!$H$29:$AF$30,2,FALSE())+7))</f>
        <v>-</v>
      </c>
      <c r="H152" s="357" t="str">
        <f>IF($M152="-","-",VLOOKUP(G$5,Res_ini!$A$20:$AF241,HLOOKUP($F152,Res_ini!$H$29:$AF$30,2,FALSE())+7))</f>
        <v>-</v>
      </c>
      <c r="I152" s="357" t="str">
        <f>IF($M152="-","-",VLOOKUP(H$5,Res_ini!$A$20:$AF241,HLOOKUP($F152,Res_ini!$H$29:$AF$30,2,FALSE())+7))</f>
        <v>-</v>
      </c>
      <c r="J152" s="333" t="str">
        <f>IF($M152="-","-",VLOOKUP(I$5,Res_ini!$A$20:$AF241,HLOOKUP($F152,Res_ini!$H$29:$AF$30,2,FALSE())+7))</f>
        <v>-</v>
      </c>
      <c r="K152" s="333" t="str">
        <f>IF($M152="-","-",VLOOKUP(J$5,Res_ini!$A$20:$AF241,HLOOKUP($F152,Res_ini!$H$29:$AF$30,2,FALSE())+7))</f>
        <v>-</v>
      </c>
      <c r="L152" s="333" t="str">
        <f>IF($M152="-","-",VLOOKUP(K$5,Res_ini!$A$20:$AF241,HLOOKUP($F152,Res_ini!$H$29:$AF$30,2,FALSE())+7))</f>
        <v>-</v>
      </c>
      <c r="M152" s="333" t="str">
        <f>IF(ISERROR(HLOOKUP($F152,Res_ini!$H$29:$AF$30,2,FALSE())),"-",VLOOKUP(L$5,Res_ini!$A$20:$AF241,HLOOKUP($F152,Res_ini!$H$29:$AF$30,2,FALSE())+7))</f>
        <v>-</v>
      </c>
      <c r="N152" s="333" t="str">
        <f>IF($M152="-","-",VLOOKUP(M$5,Res_ini!$A$20:$AF241,HLOOKUP($F152,Res_ini!$H$29:$AF$30,2,FALSE())+7))</f>
        <v>-</v>
      </c>
      <c r="O152" s="358" t="str">
        <f>IF($M152="-","-",VLOOKUP(N$5,Res_ini!$A$20:$AF241,HLOOKUP($F152,Res_ini!$H$29:$AF$30,2,FALSE())+7))</f>
        <v>-</v>
      </c>
      <c r="P152" s="331" t="str">
        <f>IF($M152="-","-",VLOOKUP(O$5,Res_ini!$A$20:$AF241,HLOOKUP($F152,Res_ini!$H$29:$AF$30,2,FALSE())+7))</f>
        <v>-</v>
      </c>
      <c r="Q152" s="331" t="str">
        <f>IF($M152="-","-",VLOOKUP(P$5,Res_ini!$A$20:$AF241,HLOOKUP($F152,Res_ini!$H$29:$AF$30,2,FALSE())+7))</f>
        <v>-</v>
      </c>
      <c r="R152" s="331" t="str">
        <f>IF($M152="-","-",VLOOKUP(Q$5,Res_ini!$A$20:$AF241,HLOOKUP($F152,Res_ini!$H$29:$AF$30,2,FALSE())+7))</f>
        <v>-</v>
      </c>
      <c r="S152" s="331" t="str">
        <f>IF($M152="-","-",VLOOKUP(R$5,Res_ini!$A$20:$AF241,HLOOKUP($F152,Res_ini!$H$29:$AF$30,2,FALSE())+7))</f>
        <v>-</v>
      </c>
      <c r="T152" s="331" t="str">
        <f>IF($M152="-","-",VLOOKUP(S$5,Res_ini!$A$20:$AF241,HLOOKUP($F152,Res_ini!$H$29:$AF$30,2,FALSE())+7))</f>
        <v>-</v>
      </c>
      <c r="U152" s="331" t="str">
        <f>IF($M152="-","-",VLOOKUP(T$5,Res_ini!$A$20:$AF241,HLOOKUP($F152,Res_ini!$H$29:$AF$30,2,FALSE())+7))</f>
        <v>-</v>
      </c>
      <c r="V152" s="331" t="str">
        <f>IF($M152="-","-",VLOOKUP(U$5,Res_ini!$A$20:$AF241,HLOOKUP($F152,Res_ini!$H$29:$AF$30,2,FALSE())+7))</f>
        <v>-</v>
      </c>
      <c r="W152" s="331" t="str">
        <f>IF($M152="-","-",VLOOKUP(V$5,Res_ini!$A$20:$AF241,HLOOKUP($F152,Res_ini!$H$29:$AF$30,2,FALSE())+7))</f>
        <v>-</v>
      </c>
      <c r="X152" s="331" t="str">
        <f>IF($M152="-","-",VLOOKUP(W$5,Res_ini!$A$20:$AF241,HLOOKUP($F152,Res_ini!$H$29:$AF$30,2,FALSE())+7))</f>
        <v>-</v>
      </c>
      <c r="Y152" s="331" t="str">
        <f>IF($M152="-","-",VLOOKUP(X$5,Res_ini!$A$20:$AF241,HLOOKUP($F152,Res_ini!$H$29:$AF$30,2,FALSE())+7))</f>
        <v>-</v>
      </c>
      <c r="Z152" s="331" t="str">
        <f>IF($M152="-","-",VLOOKUP(Y$5,Res_ini!$A$20:$AF241,HLOOKUP($F152,Res_ini!$H$29:$AF$30,2,FALSE())+7))</f>
        <v>-</v>
      </c>
      <c r="AA152" s="332" t="str">
        <f>IF($M152="-","-",VLOOKUP(Z$5,Res_ini!$A$20:$AF241,HLOOKUP($F152,Res_ini!$H$29:$AF$30,2,FALSE())+7))</f>
        <v>-</v>
      </c>
      <c r="AB152" s="333" t="str">
        <f>IF($M152="-","-",VLOOKUP(AA$5,Res_ini!$A$20:$AF241,HLOOKUP($F152,Res_ini!$H$29:$AF$30,2,FALSE())+7))</f>
        <v>-</v>
      </c>
      <c r="AC152" s="359"/>
      <c r="AD152" s="360"/>
      <c r="AE152" s="360"/>
      <c r="AF152" s="360"/>
      <c r="AG152" s="361"/>
      <c r="AH152" s="362" t="str">
        <f t="shared" si="72"/>
        <v>-</v>
      </c>
      <c r="AI152" s="363" t="str">
        <f t="shared" si="41"/>
        <v>-</v>
      </c>
      <c r="AJ152" s="364" t="str">
        <f t="shared" si="42"/>
        <v>-</v>
      </c>
      <c r="AK152" s="364" t="str">
        <f t="shared" si="43"/>
        <v>-</v>
      </c>
      <c r="AL152" s="364" t="str">
        <f t="shared" si="44"/>
        <v>-</v>
      </c>
      <c r="AM152" s="364" t="str">
        <f t="shared" si="45"/>
        <v>-</v>
      </c>
      <c r="AN152" s="364" t="str">
        <f t="shared" si="46"/>
        <v>-</v>
      </c>
      <c r="AO152" s="364" t="str">
        <f t="shared" si="47"/>
        <v>-</v>
      </c>
      <c r="AP152" s="364" t="str">
        <f t="shared" si="48"/>
        <v>-</v>
      </c>
      <c r="AQ152" s="364" t="str">
        <f t="shared" si="49"/>
        <v>-</v>
      </c>
      <c r="AR152" s="364" t="str">
        <f t="shared" si="50"/>
        <v>-</v>
      </c>
      <c r="AS152" s="364" t="str">
        <f t="shared" si="51"/>
        <v>-</v>
      </c>
      <c r="AT152" s="364" t="str">
        <f t="shared" si="52"/>
        <v>-</v>
      </c>
      <c r="AU152" s="364" t="str">
        <f t="shared" si="53"/>
        <v>-</v>
      </c>
      <c r="AV152" s="364" t="str">
        <f t="shared" si="73"/>
        <v>-</v>
      </c>
      <c r="AW152" s="365" t="str">
        <f t="shared" si="55"/>
        <v>-</v>
      </c>
      <c r="AX152" s="365" t="str">
        <f t="shared" si="56"/>
        <v>-</v>
      </c>
      <c r="AY152" s="365" t="str">
        <f t="shared" si="57"/>
        <v>-</v>
      </c>
      <c r="AZ152" s="365" t="str">
        <f t="shared" si="58"/>
        <v>-</v>
      </c>
      <c r="BA152" s="365" t="str">
        <f t="shared" si="59"/>
        <v>-</v>
      </c>
      <c r="BB152" s="364" t="str">
        <f t="shared" si="60"/>
        <v>-</v>
      </c>
      <c r="BC152" s="364" t="str">
        <f t="shared" si="61"/>
        <v>-</v>
      </c>
      <c r="BD152" s="365" t="str">
        <f t="shared" si="62"/>
        <v>-</v>
      </c>
      <c r="BE152" s="365" t="str">
        <f t="shared" si="63"/>
        <v>-</v>
      </c>
      <c r="BF152" s="365" t="str">
        <f t="shared" si="64"/>
        <v>-</v>
      </c>
      <c r="BG152" s="365" t="str">
        <f t="shared" si="65"/>
        <v>-</v>
      </c>
      <c r="BH152" s="364" t="str">
        <f t="shared" si="66"/>
        <v>-</v>
      </c>
      <c r="BI152" s="365" t="str">
        <f t="shared" si="67"/>
        <v>-</v>
      </c>
      <c r="BJ152" s="366" t="str">
        <f t="shared" si="68"/>
        <v>-</v>
      </c>
      <c r="BK152"/>
      <c r="BL152"/>
      <c r="BM152"/>
      <c r="BN152"/>
      <c r="BO152"/>
    </row>
    <row r="153" spans="1:67" s="124" customFormat="1" ht="17" hidden="1" customHeight="1">
      <c r="A153" s="327" t="str">
        <f t="shared" si="70"/>
        <v>2018_133</v>
      </c>
      <c r="B153" s="327" t="s">
        <v>658</v>
      </c>
      <c r="C153" s="327" t="str">
        <f t="shared" si="71"/>
        <v>---_-</v>
      </c>
      <c r="D153" s="327" t="str">
        <f>IF($M153="-","-",VLOOKUP(C$2,Res_ini!$A$20:$AF242,HLOOKUP($F153,Res_ini!$H$29:$AF$30,2,FALSE())+7))</f>
        <v>-</v>
      </c>
      <c r="E153" s="327">
        <f t="shared" si="39"/>
        <v>34</v>
      </c>
      <c r="F153" s="327" t="str">
        <f t="shared" si="74"/>
        <v>Balade</v>
      </c>
      <c r="G153" s="327" t="str">
        <f>IF($M153="-","-",VLOOKUP(F$2,Res_ini!$A$20:$AF242,HLOOKUP($F153,Res_ini!$H$29:$AF$30,2,FALSE())+7))</f>
        <v>-</v>
      </c>
      <c r="H153" s="338" t="str">
        <f>IF($M153="-","-",VLOOKUP(G$2,Res_ini!$A$20:$AF242,HLOOKUP($F153,Res_ini!$H$29:$AF$30,2,FALSE())+7))</f>
        <v>-</v>
      </c>
      <c r="I153" s="338" t="str">
        <f>IF($M153="-","-",VLOOKUP(H$2,Res_ini!$A$20:$AF242,HLOOKUP($F153,Res_ini!$H$29:$AF$30,2,FALSE())+7))</f>
        <v>-</v>
      </c>
      <c r="J153" s="327" t="str">
        <f>IF($M153="-","-",VLOOKUP(I$2,Res_ini!$A$20:$AF242,HLOOKUP($F153,Res_ini!$H$29:$AF$30,2,FALSE())+7))</f>
        <v>-</v>
      </c>
      <c r="K153" s="327" t="str">
        <f>IF($M153="-","-",VLOOKUP(J$2,Res_ini!$A$20:$AF242,HLOOKUP($F153,Res_ini!$H$29:$AF$30,2,FALSE())+7))</f>
        <v>-</v>
      </c>
      <c r="L153" s="327" t="str">
        <f>IF($M153="-","-",VLOOKUP(K$2,Res_ini!$A$20:$AF242,HLOOKUP($F153,Res_ini!$H$29:$AF$30,2,FALSE())+7))</f>
        <v>-</v>
      </c>
      <c r="M153" s="327" t="str">
        <f>IF(ISERROR(HLOOKUP($F153,Res_ini!$H$29:$AF$30,2,FALSE())),"-",VLOOKUP(L$2,Res_ini!$A$20:$AF242,HLOOKUP($F153,Res_ini!$H$29:$AF$30,2,FALSE())+7))</f>
        <v>-</v>
      </c>
      <c r="N153" s="327" t="str">
        <f>IF($M153="-","-",VLOOKUP(M$2,Res_ini!$A$20:$AF242,HLOOKUP($F153,Res_ini!$H$29:$AF$30,2,FALSE())+7))</f>
        <v>-</v>
      </c>
      <c r="O153" s="339" t="str">
        <f>IF($M153="-","-",VLOOKUP(N$2,Res_ini!$A$20:$AF242,HLOOKUP($F153,Res_ini!$H$29:$AF$30,2,FALSE())+7))</f>
        <v>-</v>
      </c>
      <c r="P153" s="325" t="str">
        <f>IF($M153="-","-",VLOOKUP(O$2,Res_ini!$A$20:$AF242,HLOOKUP($F153,Res_ini!$H$29:$AF$30,2,FALSE())+7))</f>
        <v>-</v>
      </c>
      <c r="Q153" s="325" t="str">
        <f>IF($M153="-","-",VLOOKUP(P$2,Res_ini!$A$20:$AF242,HLOOKUP($F153,Res_ini!$H$29:$AF$30,2,FALSE())+7))</f>
        <v>-</v>
      </c>
      <c r="R153" s="325" t="str">
        <f>IF($M153="-","-",VLOOKUP(Q$2,Res_ini!$A$20:$AF242,HLOOKUP($F153,Res_ini!$H$29:$AF$30,2,FALSE())+7))</f>
        <v>-</v>
      </c>
      <c r="S153" s="325" t="str">
        <f>IF($M153="-","-",VLOOKUP(R$2,Res_ini!$A$20:$AF242,HLOOKUP($F153,Res_ini!$H$29:$AF$30,2,FALSE())+7))</f>
        <v>-</v>
      </c>
      <c r="T153" s="325" t="str">
        <f>IF($M153="-","-",VLOOKUP(S$2,Res_ini!$A$20:$AF242,HLOOKUP($F153,Res_ini!$H$29:$AF$30,2,FALSE())+7))</f>
        <v>-</v>
      </c>
      <c r="U153" s="325" t="str">
        <f>IF($M153="-","-",VLOOKUP(T$2,Res_ini!$A$20:$AF242,HLOOKUP($F153,Res_ini!$H$29:$AF$30,2,FALSE())+7))</f>
        <v>-</v>
      </c>
      <c r="V153" s="325" t="str">
        <f>IF($M153="-","-",VLOOKUP(U$2,Res_ini!$A$20:$AF242,HLOOKUP($F153,Res_ini!$H$29:$AF$30,2,FALSE())+7))</f>
        <v>-</v>
      </c>
      <c r="W153" s="325" t="str">
        <f>IF($M153="-","-",VLOOKUP(V$2,Res_ini!$A$20:$AF242,HLOOKUP($F153,Res_ini!$H$29:$AF$30,2,FALSE())+7))</f>
        <v>-</v>
      </c>
      <c r="X153" s="325" t="str">
        <f>IF($M153="-","-",VLOOKUP(W$2,Res_ini!$A$20:$AF242,HLOOKUP($F153,Res_ini!$H$29:$AF$30,2,FALSE())+7))</f>
        <v>-</v>
      </c>
      <c r="Y153" s="325" t="str">
        <f>IF($M153="-","-",VLOOKUP(X$2,Res_ini!$A$20:$AF242,HLOOKUP($F153,Res_ini!$H$29:$AF$30,2,FALSE())+7))</f>
        <v>-</v>
      </c>
      <c r="Z153" s="325" t="str">
        <f>IF($M153="-","-",VLOOKUP(Y$2,Res_ini!$A$20:$AF242,HLOOKUP($F153,Res_ini!$H$29:$AF$30,2,FALSE())+7))</f>
        <v>-</v>
      </c>
      <c r="AA153" s="326" t="str">
        <f>IF($M153="-","-",VLOOKUP(Z$2,Res_ini!$A$20:$AF242,HLOOKUP($F153,Res_ini!$H$29:$AF$30,2,FALSE())+7))</f>
        <v>-</v>
      </c>
      <c r="AB153" s="327" t="str">
        <f>IF($M153="-","-",VLOOKUP(AA$2,Res_ini!$A$20:$AF242,HLOOKUP($F153,Res_ini!$H$29:$AF$30,2,FALSE())+7))</f>
        <v>-</v>
      </c>
      <c r="AC153" s="340"/>
      <c r="AD153" s="341"/>
      <c r="AE153" s="341"/>
      <c r="AF153" s="341"/>
      <c r="AG153" s="342"/>
      <c r="AH153" s="343" t="str">
        <f t="shared" si="72"/>
        <v>-</v>
      </c>
      <c r="AI153" s="344" t="str">
        <f t="shared" si="41"/>
        <v>-</v>
      </c>
      <c r="AJ153" s="345" t="str">
        <f t="shared" si="42"/>
        <v>-</v>
      </c>
      <c r="AK153" s="345" t="str">
        <f t="shared" si="43"/>
        <v>-</v>
      </c>
      <c r="AL153" s="345" t="str">
        <f t="shared" si="44"/>
        <v>-</v>
      </c>
      <c r="AM153" s="345" t="str">
        <f t="shared" si="45"/>
        <v>-</v>
      </c>
      <c r="AN153" s="345" t="str">
        <f t="shared" si="46"/>
        <v>-</v>
      </c>
      <c r="AO153" s="345" t="str">
        <f t="shared" si="47"/>
        <v>-</v>
      </c>
      <c r="AP153" s="345" t="str">
        <f t="shared" si="48"/>
        <v>-</v>
      </c>
      <c r="AQ153" s="345" t="str">
        <f t="shared" si="49"/>
        <v>-</v>
      </c>
      <c r="AR153" s="345" t="str">
        <f t="shared" si="50"/>
        <v>-</v>
      </c>
      <c r="AS153" s="345" t="str">
        <f t="shared" si="51"/>
        <v>-</v>
      </c>
      <c r="AT153" s="345" t="str">
        <f t="shared" si="52"/>
        <v>-</v>
      </c>
      <c r="AU153" s="345" t="str">
        <f t="shared" si="53"/>
        <v>-</v>
      </c>
      <c r="AV153" s="345" t="str">
        <f t="shared" si="73"/>
        <v>-</v>
      </c>
      <c r="AW153" s="346" t="str">
        <f t="shared" si="55"/>
        <v>-</v>
      </c>
      <c r="AX153" s="346" t="str">
        <f t="shared" si="56"/>
        <v>-</v>
      </c>
      <c r="AY153" s="346" t="str">
        <f t="shared" si="57"/>
        <v>-</v>
      </c>
      <c r="AZ153" s="346" t="str">
        <f t="shared" si="58"/>
        <v>-</v>
      </c>
      <c r="BA153" s="346" t="str">
        <f t="shared" si="59"/>
        <v>-</v>
      </c>
      <c r="BB153" s="345" t="str">
        <f t="shared" si="60"/>
        <v>-</v>
      </c>
      <c r="BC153" s="345" t="str">
        <f t="shared" si="61"/>
        <v>-</v>
      </c>
      <c r="BD153" s="346" t="str">
        <f t="shared" si="62"/>
        <v>-</v>
      </c>
      <c r="BE153" s="346" t="str">
        <f t="shared" si="63"/>
        <v>-</v>
      </c>
      <c r="BF153" s="346" t="str">
        <f t="shared" si="64"/>
        <v>-</v>
      </c>
      <c r="BG153" s="346" t="str">
        <f t="shared" si="65"/>
        <v>-</v>
      </c>
      <c r="BH153" s="345" t="str">
        <f t="shared" si="66"/>
        <v>-</v>
      </c>
      <c r="BI153" s="346" t="str">
        <f t="shared" si="67"/>
        <v>-</v>
      </c>
      <c r="BJ153" s="347" t="str">
        <f t="shared" si="68"/>
        <v>-</v>
      </c>
      <c r="BK153"/>
      <c r="BL153"/>
      <c r="BM153"/>
      <c r="BN153"/>
      <c r="BO153"/>
    </row>
    <row r="154" spans="1:67" s="124" customFormat="1" ht="17" hidden="1" customHeight="1">
      <c r="A154" s="330" t="str">
        <f t="shared" si="70"/>
        <v>2018_134</v>
      </c>
      <c r="B154" s="330" t="s">
        <v>658</v>
      </c>
      <c r="C154" s="330" t="str">
        <f t="shared" si="71"/>
        <v>---_-</v>
      </c>
      <c r="D154" s="330" t="str">
        <f>IF($M154="-","-",VLOOKUP(C$3,Res_ini!$A$20:$AF243,HLOOKUP($F154,Res_ini!$H$29:$AF$30,2,FALSE())+7))</f>
        <v>-</v>
      </c>
      <c r="E154" s="330">
        <f t="shared" ref="E154:E217" si="75">E150+1</f>
        <v>34</v>
      </c>
      <c r="F154" s="330" t="str">
        <f t="shared" si="74"/>
        <v>Balade</v>
      </c>
      <c r="G154" s="330" t="str">
        <f>IF($M154="-","-",VLOOKUP(F$3,Res_ini!$A$20:$AF243,HLOOKUP($F154,Res_ini!$H$29:$AF$30,2,FALSE())+7))</f>
        <v>-</v>
      </c>
      <c r="H154" s="348" t="str">
        <f>IF($M154="-","-",VLOOKUP(G$3,Res_ini!$A$20:$AF243,HLOOKUP($F154,Res_ini!$H$29:$AF$30,2,FALSE())+7))</f>
        <v>-</v>
      </c>
      <c r="I154" s="348" t="str">
        <f>IF($M154="-","-",VLOOKUP(H$3,Res_ini!$A$20:$AF243,HLOOKUP($F154,Res_ini!$H$29:$AF$30,2,FALSE())+7))</f>
        <v>-</v>
      </c>
      <c r="J154" s="330" t="str">
        <f>IF($M154="-","-",VLOOKUP(I$3,Res_ini!$A$20:$AF243,HLOOKUP($F154,Res_ini!$H$29:$AF$30,2,FALSE())+7))</f>
        <v>-</v>
      </c>
      <c r="K154" s="330" t="str">
        <f>IF($M154="-","-",VLOOKUP(J$3,Res_ini!$A$20:$AF243,HLOOKUP($F154,Res_ini!$H$29:$AF$30,2,FALSE())+7))</f>
        <v>-</v>
      </c>
      <c r="L154" s="330" t="str">
        <f>IF($M154="-","-",VLOOKUP(K$3,Res_ini!$A$20:$AF243,HLOOKUP($F154,Res_ini!$H$29:$AF$30,2,FALSE())+7))</f>
        <v>-</v>
      </c>
      <c r="M154" s="330" t="str">
        <f>IF(ISERROR(HLOOKUP($F154,Res_ini!$H$29:$AF$30,2,FALSE())),"-",VLOOKUP(L$3,Res_ini!$A$20:$AF243,HLOOKUP($F154,Res_ini!$H$29:$AF$30,2,FALSE())+7))</f>
        <v>-</v>
      </c>
      <c r="N154" s="330" t="str">
        <f>IF($M154="-","-",VLOOKUP(M$3,Res_ini!$A$20:$AF243,HLOOKUP($F154,Res_ini!$H$29:$AF$30,2,FALSE())+7))</f>
        <v>-</v>
      </c>
      <c r="O154" s="349" t="str">
        <f>IF($M154="-","-",VLOOKUP(N$3,Res_ini!$A$20:$AF243,HLOOKUP($F154,Res_ini!$H$29:$AF$30,2,FALSE())+7))</f>
        <v>-</v>
      </c>
      <c r="P154" s="328" t="str">
        <f>IF($M154="-","-",VLOOKUP(O$3,Res_ini!$A$20:$AF243,HLOOKUP($F154,Res_ini!$H$29:$AF$30,2,FALSE())+7))</f>
        <v>-</v>
      </c>
      <c r="Q154" s="328" t="str">
        <f>IF($M154="-","-",VLOOKUP(P$3,Res_ini!$A$20:$AF243,HLOOKUP($F154,Res_ini!$H$29:$AF$30,2,FALSE())+7))</f>
        <v>-</v>
      </c>
      <c r="R154" s="328" t="str">
        <f>IF($M154="-","-",VLOOKUP(Q$3,Res_ini!$A$20:$AF243,HLOOKUP($F154,Res_ini!$H$29:$AF$30,2,FALSE())+7))</f>
        <v>-</v>
      </c>
      <c r="S154" s="328" t="str">
        <f>IF($M154="-","-",VLOOKUP(R$3,Res_ini!$A$20:$AF243,HLOOKUP($F154,Res_ini!$H$29:$AF$30,2,FALSE())+7))</f>
        <v>-</v>
      </c>
      <c r="T154" s="328" t="str">
        <f>IF($M154="-","-",VLOOKUP(S$3,Res_ini!$A$20:$AF243,HLOOKUP($F154,Res_ini!$H$29:$AF$30,2,FALSE())+7))</f>
        <v>-</v>
      </c>
      <c r="U154" s="328" t="str">
        <f>IF($M154="-","-",VLOOKUP(T$3,Res_ini!$A$20:$AF243,HLOOKUP($F154,Res_ini!$H$29:$AF$30,2,FALSE())+7))</f>
        <v>-</v>
      </c>
      <c r="V154" s="328" t="str">
        <f>IF($M154="-","-",VLOOKUP(U$3,Res_ini!$A$20:$AF243,HLOOKUP($F154,Res_ini!$H$29:$AF$30,2,FALSE())+7))</f>
        <v>-</v>
      </c>
      <c r="W154" s="328" t="str">
        <f>IF($M154="-","-",VLOOKUP(V$3,Res_ini!$A$20:$AF243,HLOOKUP($F154,Res_ini!$H$29:$AF$30,2,FALSE())+7))</f>
        <v>-</v>
      </c>
      <c r="X154" s="328" t="str">
        <f>IF($M154="-","-",VLOOKUP(W$3,Res_ini!$A$20:$AF243,HLOOKUP($F154,Res_ini!$H$29:$AF$30,2,FALSE())+7))</f>
        <v>-</v>
      </c>
      <c r="Y154" s="328" t="str">
        <f>IF($M154="-","-",VLOOKUP(X$3,Res_ini!$A$20:$AF243,HLOOKUP($F154,Res_ini!$H$29:$AF$30,2,FALSE())+7))</f>
        <v>-</v>
      </c>
      <c r="Z154" s="328" t="str">
        <f>IF($M154="-","-",VLOOKUP(Y$3,Res_ini!$A$20:$AF243,HLOOKUP($F154,Res_ini!$H$29:$AF$30,2,FALSE())+7))</f>
        <v>-</v>
      </c>
      <c r="AA154" s="329" t="str">
        <f>IF($M154="-","-",VLOOKUP(Z$3,Res_ini!$A$20:$AF243,HLOOKUP($F154,Res_ini!$H$29:$AF$30,2,FALSE())+7))</f>
        <v>-</v>
      </c>
      <c r="AB154" s="330" t="str">
        <f>IF($M154="-","-",VLOOKUP(AA$3,Res_ini!$A$20:$AF243,HLOOKUP($F154,Res_ini!$H$29:$AF$30,2,FALSE())+7))</f>
        <v>-</v>
      </c>
      <c r="AC154" s="350"/>
      <c r="AD154" s="351"/>
      <c r="AE154" s="351"/>
      <c r="AF154" s="351"/>
      <c r="AG154" s="352"/>
      <c r="AH154" s="213" t="str">
        <f t="shared" si="72"/>
        <v>-</v>
      </c>
      <c r="AI154" s="353" t="str">
        <f t="shared" ref="AI154:AI216" si="76">IF($M154="-","-",O154*2.5/100)</f>
        <v>-</v>
      </c>
      <c r="AJ154" s="354" t="str">
        <f t="shared" ref="AJ154:AJ216" si="77">IF($M154="-","-",P154*2.5/100)</f>
        <v>-</v>
      </c>
      <c r="AK154" s="354" t="str">
        <f t="shared" ref="AK154:AK216" si="78">IF($M154="-","-",Q154*2.5/100)</f>
        <v>-</v>
      </c>
      <c r="AL154" s="354" t="str">
        <f t="shared" ref="AL154:AL216" si="79">IF($M154="-","-",R154*2.5/100)</f>
        <v>-</v>
      </c>
      <c r="AM154" s="354" t="str">
        <f t="shared" ref="AM154:AM216" si="80">IF($M154="-","-",S154*2.5/100)</f>
        <v>-</v>
      </c>
      <c r="AN154" s="354" t="str">
        <f t="shared" ref="AN154:AN216" si="81">IF($M154="-","-",T154*2.5/100)</f>
        <v>-</v>
      </c>
      <c r="AO154" s="354" t="str">
        <f t="shared" ref="AO154:AO216" si="82">IF($M154="-","-",U154*2.5/100)</f>
        <v>-</v>
      </c>
      <c r="AP154" s="354" t="str">
        <f t="shared" ref="AP154:AP216" si="83">IF($M154="-","-",V154*2.5/100)</f>
        <v>-</v>
      </c>
      <c r="AQ154" s="354" t="str">
        <f t="shared" ref="AQ154:AQ216" si="84">IF($M154="-","-",W154*2.5/100)</f>
        <v>-</v>
      </c>
      <c r="AR154" s="354" t="str">
        <f t="shared" ref="AR154:AR216" si="85">IF($M154="-","-",X154*2.5/100)</f>
        <v>-</v>
      </c>
      <c r="AS154" s="354" t="str">
        <f t="shared" ref="AS154:AS216" si="86">IF($M154="-","-",Y154*2.5/100)</f>
        <v>-</v>
      </c>
      <c r="AT154" s="354" t="str">
        <f t="shared" ref="AT154:AT216" si="87">IF($M154="-","-",Z154*2.5/100)</f>
        <v>-</v>
      </c>
      <c r="AU154" s="354" t="str">
        <f t="shared" ref="AU154:AU216" si="88">IF($M154="-","-",AA154*2.5/100)</f>
        <v>-</v>
      </c>
      <c r="AV154" s="354" t="str">
        <f t="shared" si="73"/>
        <v>-</v>
      </c>
      <c r="AW154" s="355" t="str">
        <f t="shared" ref="AW154:AW216" si="89">IF($M154="-","-",ASIN(AI154))</f>
        <v>-</v>
      </c>
      <c r="AX154" s="355" t="str">
        <f t="shared" ref="AX154:AX216" si="90">IF($M154="-","-",ASIN(AJ154))</f>
        <v>-</v>
      </c>
      <c r="AY154" s="355" t="str">
        <f t="shared" ref="AY154:AY216" si="91">IF($M154="-","-",ASIN(AK154))</f>
        <v>-</v>
      </c>
      <c r="AZ154" s="355" t="str">
        <f t="shared" ref="AZ154:AZ216" si="92">IF($M154="-","-",ASIN(AL154))</f>
        <v>-</v>
      </c>
      <c r="BA154" s="355" t="str">
        <f t="shared" ref="BA154:BA216" si="93">IF($M154="-","-",ASIN(AM154))</f>
        <v>-</v>
      </c>
      <c r="BB154" s="354" t="str">
        <f t="shared" ref="BB154:BB216" si="94">IF($M154="-","-",ASIN(AN154))</f>
        <v>-</v>
      </c>
      <c r="BC154" s="354" t="str">
        <f t="shared" ref="BC154:BC216" si="95">IF($M154="-","-",ASIN(AO154))</f>
        <v>-</v>
      </c>
      <c r="BD154" s="355" t="str">
        <f t="shared" ref="BD154:BD216" si="96">IF($M154="-","-",ASIN(AP154))</f>
        <v>-</v>
      </c>
      <c r="BE154" s="355" t="str">
        <f t="shared" ref="BE154:BE216" si="97">IF($M154="-","-",ASIN(AQ154))</f>
        <v>-</v>
      </c>
      <c r="BF154" s="355" t="str">
        <f t="shared" ref="BF154:BF216" si="98">IF($M154="-","-",ASIN(AR154))</f>
        <v>-</v>
      </c>
      <c r="BG154" s="355" t="str">
        <f t="shared" ref="BG154:BG216" si="99">IF($M154="-","-",ASIN(AS154))</f>
        <v>-</v>
      </c>
      <c r="BH154" s="354" t="str">
        <f t="shared" ref="BH154:BH216" si="100">IF($M154="-","-",ASIN(AT154))</f>
        <v>-</v>
      </c>
      <c r="BI154" s="355" t="str">
        <f t="shared" ref="BI154:BI216" si="101">IF($M154="-","-",ASIN(AU154))</f>
        <v>-</v>
      </c>
      <c r="BJ154" s="356" t="str">
        <f t="shared" ref="BJ154:BJ216" si="102">IF($M154="-","-",ASIN(AV154))</f>
        <v>-</v>
      </c>
      <c r="BK154"/>
      <c r="BL154"/>
      <c r="BM154"/>
      <c r="BN154"/>
      <c r="BO154"/>
    </row>
    <row r="155" spans="1:67" s="124" customFormat="1" ht="17" hidden="1" customHeight="1">
      <c r="A155" s="330" t="str">
        <f t="shared" si="70"/>
        <v>2018_135</v>
      </c>
      <c r="B155" s="330" t="s">
        <v>658</v>
      </c>
      <c r="C155" s="330" t="str">
        <f t="shared" si="71"/>
        <v>---_-</v>
      </c>
      <c r="D155" s="330" t="str">
        <f>IF($M155="-","-",VLOOKUP(C$4,Res_ini!$A$20:$AF244,HLOOKUP($F155,Res_ini!$H$29:$AF$30,2,FALSE())+7))</f>
        <v>-</v>
      </c>
      <c r="E155" s="330">
        <f t="shared" si="75"/>
        <v>34</v>
      </c>
      <c r="F155" s="330" t="str">
        <f t="shared" si="74"/>
        <v>Balade</v>
      </c>
      <c r="G155" s="330" t="str">
        <f>IF($M155="-","-",VLOOKUP(F$4,Res_ini!$A$20:$AF244,HLOOKUP($F155,Res_ini!$H$29:$AF$30,2,FALSE())+7))</f>
        <v>-</v>
      </c>
      <c r="H155" s="348" t="str">
        <f>IF($M155="-","-",VLOOKUP(G$4,Res_ini!$A$20:$AF244,HLOOKUP($F155,Res_ini!$H$29:$AF$30,2,FALSE())+7))</f>
        <v>-</v>
      </c>
      <c r="I155" s="348" t="str">
        <f>IF($M155="-","-",VLOOKUP(H$4,Res_ini!$A$20:$AF244,HLOOKUP($F155,Res_ini!$H$29:$AF$30,2,FALSE())+7))</f>
        <v>-</v>
      </c>
      <c r="J155" s="330" t="str">
        <f>IF($M155="-","-",VLOOKUP(I$4,Res_ini!$A$20:$AF244,HLOOKUP($F155,Res_ini!$H$29:$AF$30,2,FALSE())+7))</f>
        <v>-</v>
      </c>
      <c r="K155" s="330" t="str">
        <f>IF($M155="-","-",VLOOKUP(J$4,Res_ini!$A$20:$AF244,HLOOKUP($F155,Res_ini!$H$29:$AF$30,2,FALSE())+7))</f>
        <v>-</v>
      </c>
      <c r="L155" s="330" t="str">
        <f>IF($M155="-","-",VLOOKUP(K$4,Res_ini!$A$20:$AF244,HLOOKUP($F155,Res_ini!$H$29:$AF$30,2,FALSE())+7))</f>
        <v>-</v>
      </c>
      <c r="M155" s="330" t="str">
        <f>IF(ISERROR(HLOOKUP($F155,Res_ini!$H$29:$AF$30,2,FALSE())),"-",VLOOKUP(L$4,Res_ini!$A$20:$AF244,HLOOKUP($F155,Res_ini!$H$29:$AF$30,2,FALSE())+7))</f>
        <v>-</v>
      </c>
      <c r="N155" s="330" t="str">
        <f>IF($M155="-","-",VLOOKUP(M$4,Res_ini!$A$20:$AF244,HLOOKUP($F155,Res_ini!$H$29:$AF$30,2,FALSE())+7))</f>
        <v>-</v>
      </c>
      <c r="O155" s="349" t="str">
        <f>IF($M155="-","-",VLOOKUP(N$4,Res_ini!$A$20:$AF244,HLOOKUP($F155,Res_ini!$H$29:$AF$30,2,FALSE())+7))</f>
        <v>-</v>
      </c>
      <c r="P155" s="328" t="str">
        <f>IF($M155="-","-",VLOOKUP(O$4,Res_ini!$A$20:$AF244,HLOOKUP($F155,Res_ini!$H$29:$AF$30,2,FALSE())+7))</f>
        <v>-</v>
      </c>
      <c r="Q155" s="328" t="str">
        <f>IF($M155="-","-",VLOOKUP(P$4,Res_ini!$A$20:$AF244,HLOOKUP($F155,Res_ini!$H$29:$AF$30,2,FALSE())+7))</f>
        <v>-</v>
      </c>
      <c r="R155" s="328" t="str">
        <f>IF($M155="-","-",VLOOKUP(Q$4,Res_ini!$A$20:$AF244,HLOOKUP($F155,Res_ini!$H$29:$AF$30,2,FALSE())+7))</f>
        <v>-</v>
      </c>
      <c r="S155" s="328" t="str">
        <f>IF($M155="-","-",VLOOKUP(R$4,Res_ini!$A$20:$AF244,HLOOKUP($F155,Res_ini!$H$29:$AF$30,2,FALSE())+7))</f>
        <v>-</v>
      </c>
      <c r="T155" s="328" t="str">
        <f>IF($M155="-","-",VLOOKUP(S$4,Res_ini!$A$20:$AF244,HLOOKUP($F155,Res_ini!$H$29:$AF$30,2,FALSE())+7))</f>
        <v>-</v>
      </c>
      <c r="U155" s="328" t="str">
        <f>IF($M155="-","-",VLOOKUP(T$4,Res_ini!$A$20:$AF244,HLOOKUP($F155,Res_ini!$H$29:$AF$30,2,FALSE())+7))</f>
        <v>-</v>
      </c>
      <c r="V155" s="328" t="str">
        <f>IF($M155="-","-",VLOOKUP(U$4,Res_ini!$A$20:$AF244,HLOOKUP($F155,Res_ini!$H$29:$AF$30,2,FALSE())+7))</f>
        <v>-</v>
      </c>
      <c r="W155" s="328" t="str">
        <f>IF($M155="-","-",VLOOKUP(V$4,Res_ini!$A$20:$AF244,HLOOKUP($F155,Res_ini!$H$29:$AF$30,2,FALSE())+7))</f>
        <v>-</v>
      </c>
      <c r="X155" s="328" t="str">
        <f>IF($M155="-","-",VLOOKUP(W$4,Res_ini!$A$20:$AF244,HLOOKUP($F155,Res_ini!$H$29:$AF$30,2,FALSE())+7))</f>
        <v>-</v>
      </c>
      <c r="Y155" s="328" t="str">
        <f>IF($M155="-","-",VLOOKUP(X$4,Res_ini!$A$20:$AF244,HLOOKUP($F155,Res_ini!$H$29:$AF$30,2,FALSE())+7))</f>
        <v>-</v>
      </c>
      <c r="Z155" s="328" t="str">
        <f>IF($M155="-","-",VLOOKUP(Y$4,Res_ini!$A$20:$AF244,HLOOKUP($F155,Res_ini!$H$29:$AF$30,2,FALSE())+7))</f>
        <v>-</v>
      </c>
      <c r="AA155" s="329" t="str">
        <f>IF($M155="-","-",VLOOKUP(Z$4,Res_ini!$A$20:$AF244,HLOOKUP($F155,Res_ini!$H$29:$AF$30,2,FALSE())+7))</f>
        <v>-</v>
      </c>
      <c r="AB155" s="330" t="str">
        <f>IF($M155="-","-",VLOOKUP(AA$4,Res_ini!$A$20:$AF244,HLOOKUP($F155,Res_ini!$H$29:$AF$30,2,FALSE())+7))</f>
        <v>-</v>
      </c>
      <c r="AC155" s="350"/>
      <c r="AD155" s="351"/>
      <c r="AE155" s="351"/>
      <c r="AF155" s="351"/>
      <c r="AG155" s="352"/>
      <c r="AH155" s="213" t="str">
        <f t="shared" si="72"/>
        <v>-</v>
      </c>
      <c r="AI155" s="353" t="str">
        <f t="shared" si="76"/>
        <v>-</v>
      </c>
      <c r="AJ155" s="354" t="str">
        <f t="shared" si="77"/>
        <v>-</v>
      </c>
      <c r="AK155" s="354" t="str">
        <f t="shared" si="78"/>
        <v>-</v>
      </c>
      <c r="AL155" s="354" t="str">
        <f t="shared" si="79"/>
        <v>-</v>
      </c>
      <c r="AM155" s="354" t="str">
        <f t="shared" si="80"/>
        <v>-</v>
      </c>
      <c r="AN155" s="354" t="str">
        <f t="shared" si="81"/>
        <v>-</v>
      </c>
      <c r="AO155" s="354" t="str">
        <f t="shared" si="82"/>
        <v>-</v>
      </c>
      <c r="AP155" s="354" t="str">
        <f t="shared" si="83"/>
        <v>-</v>
      </c>
      <c r="AQ155" s="354" t="str">
        <f t="shared" si="84"/>
        <v>-</v>
      </c>
      <c r="AR155" s="354" t="str">
        <f t="shared" si="85"/>
        <v>-</v>
      </c>
      <c r="AS155" s="354" t="str">
        <f t="shared" si="86"/>
        <v>-</v>
      </c>
      <c r="AT155" s="354" t="str">
        <f t="shared" si="87"/>
        <v>-</v>
      </c>
      <c r="AU155" s="354" t="str">
        <f t="shared" si="88"/>
        <v>-</v>
      </c>
      <c r="AV155" s="354" t="str">
        <f t="shared" si="73"/>
        <v>-</v>
      </c>
      <c r="AW155" s="355" t="str">
        <f t="shared" si="89"/>
        <v>-</v>
      </c>
      <c r="AX155" s="355" t="str">
        <f t="shared" si="90"/>
        <v>-</v>
      </c>
      <c r="AY155" s="355" t="str">
        <f t="shared" si="91"/>
        <v>-</v>
      </c>
      <c r="AZ155" s="355" t="str">
        <f t="shared" si="92"/>
        <v>-</v>
      </c>
      <c r="BA155" s="355" t="str">
        <f t="shared" si="93"/>
        <v>-</v>
      </c>
      <c r="BB155" s="354" t="str">
        <f t="shared" si="94"/>
        <v>-</v>
      </c>
      <c r="BC155" s="354" t="str">
        <f t="shared" si="95"/>
        <v>-</v>
      </c>
      <c r="BD155" s="355" t="str">
        <f t="shared" si="96"/>
        <v>-</v>
      </c>
      <c r="BE155" s="355" t="str">
        <f t="shared" si="97"/>
        <v>-</v>
      </c>
      <c r="BF155" s="355" t="str">
        <f t="shared" si="98"/>
        <v>-</v>
      </c>
      <c r="BG155" s="355" t="str">
        <f t="shared" si="99"/>
        <v>-</v>
      </c>
      <c r="BH155" s="354" t="str">
        <f t="shared" si="100"/>
        <v>-</v>
      </c>
      <c r="BI155" s="355" t="str">
        <f t="shared" si="101"/>
        <v>-</v>
      </c>
      <c r="BJ155" s="356" t="str">
        <f t="shared" si="102"/>
        <v>-</v>
      </c>
      <c r="BK155"/>
      <c r="BL155"/>
      <c r="BM155"/>
      <c r="BN155"/>
      <c r="BO155"/>
    </row>
    <row r="156" spans="1:67" s="124" customFormat="1" ht="17" hidden="1" customHeight="1">
      <c r="A156" s="333" t="str">
        <f t="shared" si="70"/>
        <v>2018_136</v>
      </c>
      <c r="B156" s="333" t="s">
        <v>658</v>
      </c>
      <c r="C156" s="333" t="str">
        <f t="shared" si="71"/>
        <v>---_-</v>
      </c>
      <c r="D156" s="333" t="str">
        <f>IF($M156="-","-",VLOOKUP(C$5,Res_ini!$A$20:$AF245,HLOOKUP($F156,Res_ini!$H$29:$AF$30,2,FALSE())+7))</f>
        <v>-</v>
      </c>
      <c r="E156" s="333">
        <f t="shared" si="75"/>
        <v>34</v>
      </c>
      <c r="F156" s="333" t="str">
        <f t="shared" si="74"/>
        <v>Balade</v>
      </c>
      <c r="G156" s="333" t="str">
        <f>IF($M156="-","-",VLOOKUP(F$5,Res_ini!$A$20:$AF245,HLOOKUP($F156,Res_ini!$H$29:$AF$30,2,FALSE())+7))</f>
        <v>-</v>
      </c>
      <c r="H156" s="357" t="str">
        <f>IF($M156="-","-",VLOOKUP(G$5,Res_ini!$A$20:$AF245,HLOOKUP($F156,Res_ini!$H$29:$AF$30,2,FALSE())+7))</f>
        <v>-</v>
      </c>
      <c r="I156" s="357" t="str">
        <f>IF($M156="-","-",VLOOKUP(H$5,Res_ini!$A$20:$AF245,HLOOKUP($F156,Res_ini!$H$29:$AF$30,2,FALSE())+7))</f>
        <v>-</v>
      </c>
      <c r="J156" s="333" t="str">
        <f>IF($M156="-","-",VLOOKUP(I$5,Res_ini!$A$20:$AF245,HLOOKUP($F156,Res_ini!$H$29:$AF$30,2,FALSE())+7))</f>
        <v>-</v>
      </c>
      <c r="K156" s="333" t="str">
        <f>IF($M156="-","-",VLOOKUP(J$5,Res_ini!$A$20:$AF245,HLOOKUP($F156,Res_ini!$H$29:$AF$30,2,FALSE())+7))</f>
        <v>-</v>
      </c>
      <c r="L156" s="333" t="str">
        <f>IF($M156="-","-",VLOOKUP(K$5,Res_ini!$A$20:$AF245,HLOOKUP($F156,Res_ini!$H$29:$AF$30,2,FALSE())+7))</f>
        <v>-</v>
      </c>
      <c r="M156" s="333" t="str">
        <f>IF(ISERROR(HLOOKUP($F156,Res_ini!$H$29:$AF$30,2,FALSE())),"-",VLOOKUP(L$5,Res_ini!$A$20:$AF245,HLOOKUP($F156,Res_ini!$H$29:$AF$30,2,FALSE())+7))</f>
        <v>-</v>
      </c>
      <c r="N156" s="333" t="str">
        <f>IF($M156="-","-",VLOOKUP(M$5,Res_ini!$A$20:$AF245,HLOOKUP($F156,Res_ini!$H$29:$AF$30,2,FALSE())+7))</f>
        <v>-</v>
      </c>
      <c r="O156" s="358" t="str">
        <f>IF($M156="-","-",VLOOKUP(N$5,Res_ini!$A$20:$AF245,HLOOKUP($F156,Res_ini!$H$29:$AF$30,2,FALSE())+7))</f>
        <v>-</v>
      </c>
      <c r="P156" s="331" t="str">
        <f>IF($M156="-","-",VLOOKUP(O$5,Res_ini!$A$20:$AF245,HLOOKUP($F156,Res_ini!$H$29:$AF$30,2,FALSE())+7))</f>
        <v>-</v>
      </c>
      <c r="Q156" s="331" t="str">
        <f>IF($M156="-","-",VLOOKUP(P$5,Res_ini!$A$20:$AF245,HLOOKUP($F156,Res_ini!$H$29:$AF$30,2,FALSE())+7))</f>
        <v>-</v>
      </c>
      <c r="R156" s="331" t="str">
        <f>IF($M156="-","-",VLOOKUP(Q$5,Res_ini!$A$20:$AF245,HLOOKUP($F156,Res_ini!$H$29:$AF$30,2,FALSE())+7))</f>
        <v>-</v>
      </c>
      <c r="S156" s="331" t="str">
        <f>IF($M156="-","-",VLOOKUP(R$5,Res_ini!$A$20:$AF245,HLOOKUP($F156,Res_ini!$H$29:$AF$30,2,FALSE())+7))</f>
        <v>-</v>
      </c>
      <c r="T156" s="331" t="str">
        <f>IF($M156="-","-",VLOOKUP(S$5,Res_ini!$A$20:$AF245,HLOOKUP($F156,Res_ini!$H$29:$AF$30,2,FALSE())+7))</f>
        <v>-</v>
      </c>
      <c r="U156" s="331" t="str">
        <f>IF($M156="-","-",VLOOKUP(T$5,Res_ini!$A$20:$AF245,HLOOKUP($F156,Res_ini!$H$29:$AF$30,2,FALSE())+7))</f>
        <v>-</v>
      </c>
      <c r="V156" s="331" t="str">
        <f>IF($M156="-","-",VLOOKUP(U$5,Res_ini!$A$20:$AF245,HLOOKUP($F156,Res_ini!$H$29:$AF$30,2,FALSE())+7))</f>
        <v>-</v>
      </c>
      <c r="W156" s="331" t="str">
        <f>IF($M156="-","-",VLOOKUP(V$5,Res_ini!$A$20:$AF245,HLOOKUP($F156,Res_ini!$H$29:$AF$30,2,FALSE())+7))</f>
        <v>-</v>
      </c>
      <c r="X156" s="331" t="str">
        <f>IF($M156="-","-",VLOOKUP(W$5,Res_ini!$A$20:$AF245,HLOOKUP($F156,Res_ini!$H$29:$AF$30,2,FALSE())+7))</f>
        <v>-</v>
      </c>
      <c r="Y156" s="331" t="str">
        <f>IF($M156="-","-",VLOOKUP(X$5,Res_ini!$A$20:$AF245,HLOOKUP($F156,Res_ini!$H$29:$AF$30,2,FALSE())+7))</f>
        <v>-</v>
      </c>
      <c r="Z156" s="331" t="str">
        <f>IF($M156="-","-",VLOOKUP(Y$5,Res_ini!$A$20:$AF245,HLOOKUP($F156,Res_ini!$H$29:$AF$30,2,FALSE())+7))</f>
        <v>-</v>
      </c>
      <c r="AA156" s="332" t="str">
        <f>IF($M156="-","-",VLOOKUP(Z$5,Res_ini!$A$20:$AF245,HLOOKUP($F156,Res_ini!$H$29:$AF$30,2,FALSE())+7))</f>
        <v>-</v>
      </c>
      <c r="AB156" s="333" t="str">
        <f>IF($M156="-","-",VLOOKUP(AA$5,Res_ini!$A$20:$AF245,HLOOKUP($F156,Res_ini!$H$29:$AF$30,2,FALSE())+7))</f>
        <v>-</v>
      </c>
      <c r="AC156" s="359"/>
      <c r="AD156" s="360"/>
      <c r="AE156" s="360"/>
      <c r="AF156" s="360"/>
      <c r="AG156" s="361"/>
      <c r="AH156" s="362" t="str">
        <f t="shared" si="72"/>
        <v>-</v>
      </c>
      <c r="AI156" s="363" t="str">
        <f t="shared" si="76"/>
        <v>-</v>
      </c>
      <c r="AJ156" s="364" t="str">
        <f t="shared" si="77"/>
        <v>-</v>
      </c>
      <c r="AK156" s="364" t="str">
        <f t="shared" si="78"/>
        <v>-</v>
      </c>
      <c r="AL156" s="364" t="str">
        <f t="shared" si="79"/>
        <v>-</v>
      </c>
      <c r="AM156" s="364" t="str">
        <f t="shared" si="80"/>
        <v>-</v>
      </c>
      <c r="AN156" s="364" t="str">
        <f t="shared" si="81"/>
        <v>-</v>
      </c>
      <c r="AO156" s="364" t="str">
        <f t="shared" si="82"/>
        <v>-</v>
      </c>
      <c r="AP156" s="364" t="str">
        <f t="shared" si="83"/>
        <v>-</v>
      </c>
      <c r="AQ156" s="364" t="str">
        <f t="shared" si="84"/>
        <v>-</v>
      </c>
      <c r="AR156" s="364" t="str">
        <f t="shared" si="85"/>
        <v>-</v>
      </c>
      <c r="AS156" s="364" t="str">
        <f t="shared" si="86"/>
        <v>-</v>
      </c>
      <c r="AT156" s="364" t="str">
        <f t="shared" si="87"/>
        <v>-</v>
      </c>
      <c r="AU156" s="364" t="str">
        <f t="shared" si="88"/>
        <v>-</v>
      </c>
      <c r="AV156" s="364" t="str">
        <f t="shared" si="73"/>
        <v>-</v>
      </c>
      <c r="AW156" s="365" t="str">
        <f t="shared" si="89"/>
        <v>-</v>
      </c>
      <c r="AX156" s="365" t="str">
        <f t="shared" si="90"/>
        <v>-</v>
      </c>
      <c r="AY156" s="365" t="str">
        <f t="shared" si="91"/>
        <v>-</v>
      </c>
      <c r="AZ156" s="365" t="str">
        <f t="shared" si="92"/>
        <v>-</v>
      </c>
      <c r="BA156" s="365" t="str">
        <f t="shared" si="93"/>
        <v>-</v>
      </c>
      <c r="BB156" s="364" t="str">
        <f t="shared" si="94"/>
        <v>-</v>
      </c>
      <c r="BC156" s="364" t="str">
        <f t="shared" si="95"/>
        <v>-</v>
      </c>
      <c r="BD156" s="365" t="str">
        <f t="shared" si="96"/>
        <v>-</v>
      </c>
      <c r="BE156" s="365" t="str">
        <f t="shared" si="97"/>
        <v>-</v>
      </c>
      <c r="BF156" s="365" t="str">
        <f t="shared" si="98"/>
        <v>-</v>
      </c>
      <c r="BG156" s="365" t="str">
        <f t="shared" si="99"/>
        <v>-</v>
      </c>
      <c r="BH156" s="364" t="str">
        <f t="shared" si="100"/>
        <v>-</v>
      </c>
      <c r="BI156" s="365" t="str">
        <f t="shared" si="101"/>
        <v>-</v>
      </c>
      <c r="BJ156" s="366" t="str">
        <f t="shared" si="102"/>
        <v>-</v>
      </c>
      <c r="BK156"/>
      <c r="BL156"/>
      <c r="BM156"/>
      <c r="BN156"/>
      <c r="BO156"/>
    </row>
    <row r="157" spans="1:67" s="124" customFormat="1" ht="17" hidden="1" customHeight="1">
      <c r="A157" s="327" t="str">
        <f t="shared" si="70"/>
        <v>2018_137</v>
      </c>
      <c r="B157" s="327" t="s">
        <v>658</v>
      </c>
      <c r="C157" s="327" t="str">
        <f t="shared" si="71"/>
        <v>---_-</v>
      </c>
      <c r="D157" s="327" t="str">
        <f>IF($M157="-","-",VLOOKUP(C$2,Res_ini!$A$20:$AF246,HLOOKUP($F157,Res_ini!$H$29:$AF$30,2,FALSE())+7))</f>
        <v>-</v>
      </c>
      <c r="E157" s="327">
        <f t="shared" si="75"/>
        <v>35</v>
      </c>
      <c r="F157" s="327" t="str">
        <f t="shared" si="74"/>
        <v>Tiari</v>
      </c>
      <c r="G157" s="327" t="str">
        <f>IF($M157="-","-",VLOOKUP(F$2,Res_ini!$A$20:$AF246,HLOOKUP($F157,Res_ini!$H$29:$AF$30,2,FALSE())+7))</f>
        <v>-</v>
      </c>
      <c r="H157" s="338" t="str">
        <f>IF($M157="-","-",VLOOKUP(G$2,Res_ini!$A$20:$AF246,HLOOKUP($F157,Res_ini!$H$29:$AF$30,2,FALSE())+7))</f>
        <v>-</v>
      </c>
      <c r="I157" s="338" t="str">
        <f>IF($M157="-","-",VLOOKUP(H$2,Res_ini!$A$20:$AF246,HLOOKUP($F157,Res_ini!$H$29:$AF$30,2,FALSE())+7))</f>
        <v>-</v>
      </c>
      <c r="J157" s="327" t="str">
        <f>IF($M157="-","-",VLOOKUP(I$2,Res_ini!$A$20:$AF246,HLOOKUP($F157,Res_ini!$H$29:$AF$30,2,FALSE())+7))</f>
        <v>-</v>
      </c>
      <c r="K157" s="327" t="str">
        <f>IF($M157="-","-",VLOOKUP(J$2,Res_ini!$A$20:$AF246,HLOOKUP($F157,Res_ini!$H$29:$AF$30,2,FALSE())+7))</f>
        <v>-</v>
      </c>
      <c r="L157" s="327" t="str">
        <f>IF($M157="-","-",VLOOKUP(K$2,Res_ini!$A$20:$AF246,HLOOKUP($F157,Res_ini!$H$29:$AF$30,2,FALSE())+7))</f>
        <v>-</v>
      </c>
      <c r="M157" s="327" t="str">
        <f>IF(ISERROR(HLOOKUP($F157,Res_ini!$H$29:$AF$30,2,FALSE())),"-",VLOOKUP(L$2,Res_ini!$A$20:$AF246,HLOOKUP($F157,Res_ini!$H$29:$AF$30,2,FALSE())+7))</f>
        <v>-</v>
      </c>
      <c r="N157" s="327" t="str">
        <f>IF($M157="-","-",VLOOKUP(M$2,Res_ini!$A$20:$AF246,HLOOKUP($F157,Res_ini!$H$29:$AF$30,2,FALSE())+7))</f>
        <v>-</v>
      </c>
      <c r="O157" s="339" t="str">
        <f>IF($M157="-","-",VLOOKUP(N$2,Res_ini!$A$20:$AF246,HLOOKUP($F157,Res_ini!$H$29:$AF$30,2,FALSE())+7))</f>
        <v>-</v>
      </c>
      <c r="P157" s="325" t="str">
        <f>IF($M157="-","-",VLOOKUP(O$2,Res_ini!$A$20:$AF246,HLOOKUP($F157,Res_ini!$H$29:$AF$30,2,FALSE())+7))</f>
        <v>-</v>
      </c>
      <c r="Q157" s="325" t="str">
        <f>IF($M157="-","-",VLOOKUP(P$2,Res_ini!$A$20:$AF246,HLOOKUP($F157,Res_ini!$H$29:$AF$30,2,FALSE())+7))</f>
        <v>-</v>
      </c>
      <c r="R157" s="325" t="str">
        <f>IF($M157="-","-",VLOOKUP(Q$2,Res_ini!$A$20:$AF246,HLOOKUP($F157,Res_ini!$H$29:$AF$30,2,FALSE())+7))</f>
        <v>-</v>
      </c>
      <c r="S157" s="325" t="str">
        <f>IF($M157="-","-",VLOOKUP(R$2,Res_ini!$A$20:$AF246,HLOOKUP($F157,Res_ini!$H$29:$AF$30,2,FALSE())+7))</f>
        <v>-</v>
      </c>
      <c r="T157" s="325" t="str">
        <f>IF($M157="-","-",VLOOKUP(S$2,Res_ini!$A$20:$AF246,HLOOKUP($F157,Res_ini!$H$29:$AF$30,2,FALSE())+7))</f>
        <v>-</v>
      </c>
      <c r="U157" s="325" t="str">
        <f>IF($M157="-","-",VLOOKUP(T$2,Res_ini!$A$20:$AF246,HLOOKUP($F157,Res_ini!$H$29:$AF$30,2,FALSE())+7))</f>
        <v>-</v>
      </c>
      <c r="V157" s="325" t="str">
        <f>IF($M157="-","-",VLOOKUP(U$2,Res_ini!$A$20:$AF246,HLOOKUP($F157,Res_ini!$H$29:$AF$30,2,FALSE())+7))</f>
        <v>-</v>
      </c>
      <c r="W157" s="325" t="str">
        <f>IF($M157="-","-",VLOOKUP(V$2,Res_ini!$A$20:$AF246,HLOOKUP($F157,Res_ini!$H$29:$AF$30,2,FALSE())+7))</f>
        <v>-</v>
      </c>
      <c r="X157" s="325" t="str">
        <f>IF($M157="-","-",VLOOKUP(W$2,Res_ini!$A$20:$AF246,HLOOKUP($F157,Res_ini!$H$29:$AF$30,2,FALSE())+7))</f>
        <v>-</v>
      </c>
      <c r="Y157" s="325" t="str">
        <f>IF($M157="-","-",VLOOKUP(X$2,Res_ini!$A$20:$AF246,HLOOKUP($F157,Res_ini!$H$29:$AF$30,2,FALSE())+7))</f>
        <v>-</v>
      </c>
      <c r="Z157" s="325" t="str">
        <f>IF($M157="-","-",VLOOKUP(Y$2,Res_ini!$A$20:$AF246,HLOOKUP($F157,Res_ini!$H$29:$AF$30,2,FALSE())+7))</f>
        <v>-</v>
      </c>
      <c r="AA157" s="326" t="str">
        <f>IF($M157="-","-",VLOOKUP(Z$2,Res_ini!$A$20:$AF246,HLOOKUP($F157,Res_ini!$H$29:$AF$30,2,FALSE())+7))</f>
        <v>-</v>
      </c>
      <c r="AB157" s="327" t="str">
        <f>IF($M157="-","-",VLOOKUP(AA$2,Res_ini!$A$20:$AF246,HLOOKUP($F157,Res_ini!$H$29:$AF$30,2,FALSE())+7))</f>
        <v>-</v>
      </c>
      <c r="AC157" s="340"/>
      <c r="AD157" s="341"/>
      <c r="AE157" s="341"/>
      <c r="AF157" s="341"/>
      <c r="AG157" s="342"/>
      <c r="AH157" s="343" t="str">
        <f t="shared" si="72"/>
        <v>-</v>
      </c>
      <c r="AI157" s="344" t="str">
        <f t="shared" si="76"/>
        <v>-</v>
      </c>
      <c r="AJ157" s="345" t="str">
        <f t="shared" si="77"/>
        <v>-</v>
      </c>
      <c r="AK157" s="345" t="str">
        <f t="shared" si="78"/>
        <v>-</v>
      </c>
      <c r="AL157" s="345" t="str">
        <f t="shared" si="79"/>
        <v>-</v>
      </c>
      <c r="AM157" s="345" t="str">
        <f t="shared" si="80"/>
        <v>-</v>
      </c>
      <c r="AN157" s="345" t="str">
        <f t="shared" si="81"/>
        <v>-</v>
      </c>
      <c r="AO157" s="345" t="str">
        <f t="shared" si="82"/>
        <v>-</v>
      </c>
      <c r="AP157" s="345" t="str">
        <f t="shared" si="83"/>
        <v>-</v>
      </c>
      <c r="AQ157" s="345" t="str">
        <f t="shared" si="84"/>
        <v>-</v>
      </c>
      <c r="AR157" s="345" t="str">
        <f t="shared" si="85"/>
        <v>-</v>
      </c>
      <c r="AS157" s="345" t="str">
        <f t="shared" si="86"/>
        <v>-</v>
      </c>
      <c r="AT157" s="345" t="str">
        <f t="shared" si="87"/>
        <v>-</v>
      </c>
      <c r="AU157" s="345" t="str">
        <f t="shared" si="88"/>
        <v>-</v>
      </c>
      <c r="AV157" s="345" t="str">
        <f t="shared" si="73"/>
        <v>-</v>
      </c>
      <c r="AW157" s="346" t="str">
        <f t="shared" si="89"/>
        <v>-</v>
      </c>
      <c r="AX157" s="346" t="str">
        <f t="shared" si="90"/>
        <v>-</v>
      </c>
      <c r="AY157" s="346" t="str">
        <f t="shared" si="91"/>
        <v>-</v>
      </c>
      <c r="AZ157" s="346" t="str">
        <f t="shared" si="92"/>
        <v>-</v>
      </c>
      <c r="BA157" s="346" t="str">
        <f t="shared" si="93"/>
        <v>-</v>
      </c>
      <c r="BB157" s="345" t="str">
        <f t="shared" si="94"/>
        <v>-</v>
      </c>
      <c r="BC157" s="345" t="str">
        <f t="shared" si="95"/>
        <v>-</v>
      </c>
      <c r="BD157" s="346" t="str">
        <f t="shared" si="96"/>
        <v>-</v>
      </c>
      <c r="BE157" s="346" t="str">
        <f t="shared" si="97"/>
        <v>-</v>
      </c>
      <c r="BF157" s="346" t="str">
        <f t="shared" si="98"/>
        <v>-</v>
      </c>
      <c r="BG157" s="346" t="str">
        <f t="shared" si="99"/>
        <v>-</v>
      </c>
      <c r="BH157" s="345" t="str">
        <f t="shared" si="100"/>
        <v>-</v>
      </c>
      <c r="BI157" s="346" t="str">
        <f t="shared" si="101"/>
        <v>-</v>
      </c>
      <c r="BJ157" s="347" t="str">
        <f t="shared" si="102"/>
        <v>-</v>
      </c>
      <c r="BK157"/>
      <c r="BL157"/>
      <c r="BM157"/>
      <c r="BN157"/>
      <c r="BO157"/>
    </row>
    <row r="158" spans="1:67" s="124" customFormat="1" ht="17" hidden="1" customHeight="1">
      <c r="A158" s="330" t="str">
        <f t="shared" si="70"/>
        <v>2018_138</v>
      </c>
      <c r="B158" s="330" t="s">
        <v>658</v>
      </c>
      <c r="C158" s="330" t="str">
        <f t="shared" si="71"/>
        <v>---_-</v>
      </c>
      <c r="D158" s="330" t="str">
        <f>IF($M158="-","-",VLOOKUP(C$3,Res_ini!$A$20:$AF247,HLOOKUP($F158,Res_ini!$H$29:$AF$30,2,FALSE())+7))</f>
        <v>-</v>
      </c>
      <c r="E158" s="330">
        <f t="shared" si="75"/>
        <v>35</v>
      </c>
      <c r="F158" s="330" t="str">
        <f t="shared" si="74"/>
        <v>Tiari</v>
      </c>
      <c r="G158" s="330" t="str">
        <f>IF($M158="-","-",VLOOKUP(F$3,Res_ini!$A$20:$AF247,HLOOKUP($F158,Res_ini!$H$29:$AF$30,2,FALSE())+7))</f>
        <v>-</v>
      </c>
      <c r="H158" s="348" t="str">
        <f>IF($M158="-","-",VLOOKUP(G$3,Res_ini!$A$20:$AF247,HLOOKUP($F158,Res_ini!$H$29:$AF$30,2,FALSE())+7))</f>
        <v>-</v>
      </c>
      <c r="I158" s="348" t="str">
        <f>IF($M158="-","-",VLOOKUP(H$3,Res_ini!$A$20:$AF247,HLOOKUP($F158,Res_ini!$H$29:$AF$30,2,FALSE())+7))</f>
        <v>-</v>
      </c>
      <c r="J158" s="330" t="str">
        <f>IF($M158="-","-",VLOOKUP(I$3,Res_ini!$A$20:$AF247,HLOOKUP($F158,Res_ini!$H$29:$AF$30,2,FALSE())+7))</f>
        <v>-</v>
      </c>
      <c r="K158" s="330" t="str">
        <f>IF($M158="-","-",VLOOKUP(J$3,Res_ini!$A$20:$AF247,HLOOKUP($F158,Res_ini!$H$29:$AF$30,2,FALSE())+7))</f>
        <v>-</v>
      </c>
      <c r="L158" s="330" t="str">
        <f>IF($M158="-","-",VLOOKUP(K$3,Res_ini!$A$20:$AF247,HLOOKUP($F158,Res_ini!$H$29:$AF$30,2,FALSE())+7))</f>
        <v>-</v>
      </c>
      <c r="M158" s="330" t="str">
        <f>IF(ISERROR(HLOOKUP($F158,Res_ini!$H$29:$AF$30,2,FALSE())),"-",VLOOKUP(L$3,Res_ini!$A$20:$AF247,HLOOKUP($F158,Res_ini!$H$29:$AF$30,2,FALSE())+7))</f>
        <v>-</v>
      </c>
      <c r="N158" s="330" t="str">
        <f>IF($M158="-","-",VLOOKUP(M$3,Res_ini!$A$20:$AF247,HLOOKUP($F158,Res_ini!$H$29:$AF$30,2,FALSE())+7))</f>
        <v>-</v>
      </c>
      <c r="O158" s="349" t="str">
        <f>IF($M158="-","-",VLOOKUP(N$3,Res_ini!$A$20:$AF247,HLOOKUP($F158,Res_ini!$H$29:$AF$30,2,FALSE())+7))</f>
        <v>-</v>
      </c>
      <c r="P158" s="328" t="str">
        <f>IF($M158="-","-",VLOOKUP(O$3,Res_ini!$A$20:$AF247,HLOOKUP($F158,Res_ini!$H$29:$AF$30,2,FALSE())+7))</f>
        <v>-</v>
      </c>
      <c r="Q158" s="328" t="str">
        <f>IF($M158="-","-",VLOOKUP(P$3,Res_ini!$A$20:$AF247,HLOOKUP($F158,Res_ini!$H$29:$AF$30,2,FALSE())+7))</f>
        <v>-</v>
      </c>
      <c r="R158" s="328" t="str">
        <f>IF($M158="-","-",VLOOKUP(Q$3,Res_ini!$A$20:$AF247,HLOOKUP($F158,Res_ini!$H$29:$AF$30,2,FALSE())+7))</f>
        <v>-</v>
      </c>
      <c r="S158" s="328" t="str">
        <f>IF($M158="-","-",VLOOKUP(R$3,Res_ini!$A$20:$AF247,HLOOKUP($F158,Res_ini!$H$29:$AF$30,2,FALSE())+7))</f>
        <v>-</v>
      </c>
      <c r="T158" s="328" t="str">
        <f>IF($M158="-","-",VLOOKUP(S$3,Res_ini!$A$20:$AF247,HLOOKUP($F158,Res_ini!$H$29:$AF$30,2,FALSE())+7))</f>
        <v>-</v>
      </c>
      <c r="U158" s="328" t="str">
        <f>IF($M158="-","-",VLOOKUP(T$3,Res_ini!$A$20:$AF247,HLOOKUP($F158,Res_ini!$H$29:$AF$30,2,FALSE())+7))</f>
        <v>-</v>
      </c>
      <c r="V158" s="328" t="str">
        <f>IF($M158="-","-",VLOOKUP(U$3,Res_ini!$A$20:$AF247,HLOOKUP($F158,Res_ini!$H$29:$AF$30,2,FALSE())+7))</f>
        <v>-</v>
      </c>
      <c r="W158" s="328" t="str">
        <f>IF($M158="-","-",VLOOKUP(V$3,Res_ini!$A$20:$AF247,HLOOKUP($F158,Res_ini!$H$29:$AF$30,2,FALSE())+7))</f>
        <v>-</v>
      </c>
      <c r="X158" s="328" t="str">
        <f>IF($M158="-","-",VLOOKUP(W$3,Res_ini!$A$20:$AF247,HLOOKUP($F158,Res_ini!$H$29:$AF$30,2,FALSE())+7))</f>
        <v>-</v>
      </c>
      <c r="Y158" s="328" t="str">
        <f>IF($M158="-","-",VLOOKUP(X$3,Res_ini!$A$20:$AF247,HLOOKUP($F158,Res_ini!$H$29:$AF$30,2,FALSE())+7))</f>
        <v>-</v>
      </c>
      <c r="Z158" s="328" t="str">
        <f>IF($M158="-","-",VLOOKUP(Y$3,Res_ini!$A$20:$AF247,HLOOKUP($F158,Res_ini!$H$29:$AF$30,2,FALSE())+7))</f>
        <v>-</v>
      </c>
      <c r="AA158" s="329" t="str">
        <f>IF($M158="-","-",VLOOKUP(Z$3,Res_ini!$A$20:$AF247,HLOOKUP($F158,Res_ini!$H$29:$AF$30,2,FALSE())+7))</f>
        <v>-</v>
      </c>
      <c r="AB158" s="330" t="str">
        <f>IF($M158="-","-",VLOOKUP(AA$3,Res_ini!$A$20:$AF247,HLOOKUP($F158,Res_ini!$H$29:$AF$30,2,FALSE())+7))</f>
        <v>-</v>
      </c>
      <c r="AC158" s="350"/>
      <c r="AD158" s="351"/>
      <c r="AE158" s="351"/>
      <c r="AF158" s="351"/>
      <c r="AG158" s="352"/>
      <c r="AH158" s="213" t="str">
        <f t="shared" si="72"/>
        <v>-</v>
      </c>
      <c r="AI158" s="353" t="str">
        <f t="shared" si="76"/>
        <v>-</v>
      </c>
      <c r="AJ158" s="354" t="str">
        <f t="shared" si="77"/>
        <v>-</v>
      </c>
      <c r="AK158" s="354" t="str">
        <f t="shared" si="78"/>
        <v>-</v>
      </c>
      <c r="AL158" s="354" t="str">
        <f t="shared" si="79"/>
        <v>-</v>
      </c>
      <c r="AM158" s="354" t="str">
        <f t="shared" si="80"/>
        <v>-</v>
      </c>
      <c r="AN158" s="354" t="str">
        <f t="shared" si="81"/>
        <v>-</v>
      </c>
      <c r="AO158" s="354" t="str">
        <f t="shared" si="82"/>
        <v>-</v>
      </c>
      <c r="AP158" s="354" t="str">
        <f t="shared" si="83"/>
        <v>-</v>
      </c>
      <c r="AQ158" s="354" t="str">
        <f t="shared" si="84"/>
        <v>-</v>
      </c>
      <c r="AR158" s="354" t="str">
        <f t="shared" si="85"/>
        <v>-</v>
      </c>
      <c r="AS158" s="354" t="str">
        <f t="shared" si="86"/>
        <v>-</v>
      </c>
      <c r="AT158" s="354" t="str">
        <f t="shared" si="87"/>
        <v>-</v>
      </c>
      <c r="AU158" s="354" t="str">
        <f t="shared" si="88"/>
        <v>-</v>
      </c>
      <c r="AV158" s="354" t="str">
        <f t="shared" si="73"/>
        <v>-</v>
      </c>
      <c r="AW158" s="355" t="str">
        <f t="shared" si="89"/>
        <v>-</v>
      </c>
      <c r="AX158" s="355" t="str">
        <f t="shared" si="90"/>
        <v>-</v>
      </c>
      <c r="AY158" s="355" t="str">
        <f t="shared" si="91"/>
        <v>-</v>
      </c>
      <c r="AZ158" s="355" t="str">
        <f t="shared" si="92"/>
        <v>-</v>
      </c>
      <c r="BA158" s="355" t="str">
        <f t="shared" si="93"/>
        <v>-</v>
      </c>
      <c r="BB158" s="354" t="str">
        <f t="shared" si="94"/>
        <v>-</v>
      </c>
      <c r="BC158" s="354" t="str">
        <f t="shared" si="95"/>
        <v>-</v>
      </c>
      <c r="BD158" s="355" t="str">
        <f t="shared" si="96"/>
        <v>-</v>
      </c>
      <c r="BE158" s="355" t="str">
        <f t="shared" si="97"/>
        <v>-</v>
      </c>
      <c r="BF158" s="355" t="str">
        <f t="shared" si="98"/>
        <v>-</v>
      </c>
      <c r="BG158" s="355" t="str">
        <f t="shared" si="99"/>
        <v>-</v>
      </c>
      <c r="BH158" s="354" t="str">
        <f t="shared" si="100"/>
        <v>-</v>
      </c>
      <c r="BI158" s="355" t="str">
        <f t="shared" si="101"/>
        <v>-</v>
      </c>
      <c r="BJ158" s="356" t="str">
        <f t="shared" si="102"/>
        <v>-</v>
      </c>
      <c r="BK158"/>
      <c r="BL158"/>
      <c r="BM158"/>
      <c r="BN158"/>
      <c r="BO158"/>
    </row>
    <row r="159" spans="1:67" s="124" customFormat="1" ht="17" hidden="1" customHeight="1">
      <c r="A159" s="330" t="str">
        <f t="shared" si="70"/>
        <v>2018_139</v>
      </c>
      <c r="B159" s="330" t="s">
        <v>658</v>
      </c>
      <c r="C159" s="330" t="str">
        <f t="shared" si="71"/>
        <v>---_-</v>
      </c>
      <c r="D159" s="330" t="str">
        <f>IF($M159="-","-",VLOOKUP(C$4,Res_ini!$A$20:$AF248,HLOOKUP($F159,Res_ini!$H$29:$AF$30,2,FALSE())+7))</f>
        <v>-</v>
      </c>
      <c r="E159" s="330">
        <f t="shared" si="75"/>
        <v>35</v>
      </c>
      <c r="F159" s="330" t="str">
        <f t="shared" si="74"/>
        <v>Tiari</v>
      </c>
      <c r="G159" s="330" t="str">
        <f>IF($M159="-","-",VLOOKUP(F$4,Res_ini!$A$20:$AF248,HLOOKUP($F159,Res_ini!$H$29:$AF$30,2,FALSE())+7))</f>
        <v>-</v>
      </c>
      <c r="H159" s="348" t="str">
        <f>IF($M159="-","-",VLOOKUP(G$4,Res_ini!$A$20:$AF248,HLOOKUP($F159,Res_ini!$H$29:$AF$30,2,FALSE())+7))</f>
        <v>-</v>
      </c>
      <c r="I159" s="348" t="str">
        <f>IF($M159="-","-",VLOOKUP(H$4,Res_ini!$A$20:$AF248,HLOOKUP($F159,Res_ini!$H$29:$AF$30,2,FALSE())+7))</f>
        <v>-</v>
      </c>
      <c r="J159" s="330" t="str">
        <f>IF($M159="-","-",VLOOKUP(I$4,Res_ini!$A$20:$AF248,HLOOKUP($F159,Res_ini!$H$29:$AF$30,2,FALSE())+7))</f>
        <v>-</v>
      </c>
      <c r="K159" s="330" t="str">
        <f>IF($M159="-","-",VLOOKUP(J$4,Res_ini!$A$20:$AF248,HLOOKUP($F159,Res_ini!$H$29:$AF$30,2,FALSE())+7))</f>
        <v>-</v>
      </c>
      <c r="L159" s="330" t="str">
        <f>IF($M159="-","-",VLOOKUP(K$4,Res_ini!$A$20:$AF248,HLOOKUP($F159,Res_ini!$H$29:$AF$30,2,FALSE())+7))</f>
        <v>-</v>
      </c>
      <c r="M159" s="330" t="str">
        <f>IF(ISERROR(HLOOKUP($F159,Res_ini!$H$29:$AF$30,2,FALSE())),"-",VLOOKUP(L$4,Res_ini!$A$20:$AF248,HLOOKUP($F159,Res_ini!$H$29:$AF$30,2,FALSE())+7))</f>
        <v>-</v>
      </c>
      <c r="N159" s="330" t="str">
        <f>IF($M159="-","-",VLOOKUP(M$4,Res_ini!$A$20:$AF248,HLOOKUP($F159,Res_ini!$H$29:$AF$30,2,FALSE())+7))</f>
        <v>-</v>
      </c>
      <c r="O159" s="349" t="str">
        <f>IF($M159="-","-",VLOOKUP(N$4,Res_ini!$A$20:$AF248,HLOOKUP($F159,Res_ini!$H$29:$AF$30,2,FALSE())+7))</f>
        <v>-</v>
      </c>
      <c r="P159" s="328" t="str">
        <f>IF($M159="-","-",VLOOKUP(O$4,Res_ini!$A$20:$AF248,HLOOKUP($F159,Res_ini!$H$29:$AF$30,2,FALSE())+7))</f>
        <v>-</v>
      </c>
      <c r="Q159" s="328" t="str">
        <f>IF($M159="-","-",VLOOKUP(P$4,Res_ini!$A$20:$AF248,HLOOKUP($F159,Res_ini!$H$29:$AF$30,2,FALSE())+7))</f>
        <v>-</v>
      </c>
      <c r="R159" s="328" t="str">
        <f>IF($M159="-","-",VLOOKUP(Q$4,Res_ini!$A$20:$AF248,HLOOKUP($F159,Res_ini!$H$29:$AF$30,2,FALSE())+7))</f>
        <v>-</v>
      </c>
      <c r="S159" s="328" t="str">
        <f>IF($M159="-","-",VLOOKUP(R$4,Res_ini!$A$20:$AF248,HLOOKUP($F159,Res_ini!$H$29:$AF$30,2,FALSE())+7))</f>
        <v>-</v>
      </c>
      <c r="T159" s="328" t="str">
        <f>IF($M159="-","-",VLOOKUP(S$4,Res_ini!$A$20:$AF248,HLOOKUP($F159,Res_ini!$H$29:$AF$30,2,FALSE())+7))</f>
        <v>-</v>
      </c>
      <c r="U159" s="328" t="str">
        <f>IF($M159="-","-",VLOOKUP(T$4,Res_ini!$A$20:$AF248,HLOOKUP($F159,Res_ini!$H$29:$AF$30,2,FALSE())+7))</f>
        <v>-</v>
      </c>
      <c r="V159" s="328" t="str">
        <f>IF($M159="-","-",VLOOKUP(U$4,Res_ini!$A$20:$AF248,HLOOKUP($F159,Res_ini!$H$29:$AF$30,2,FALSE())+7))</f>
        <v>-</v>
      </c>
      <c r="W159" s="328" t="str">
        <f>IF($M159="-","-",VLOOKUP(V$4,Res_ini!$A$20:$AF248,HLOOKUP($F159,Res_ini!$H$29:$AF$30,2,FALSE())+7))</f>
        <v>-</v>
      </c>
      <c r="X159" s="328" t="str">
        <f>IF($M159="-","-",VLOOKUP(W$4,Res_ini!$A$20:$AF248,HLOOKUP($F159,Res_ini!$H$29:$AF$30,2,FALSE())+7))</f>
        <v>-</v>
      </c>
      <c r="Y159" s="328" t="str">
        <f>IF($M159="-","-",VLOOKUP(X$4,Res_ini!$A$20:$AF248,HLOOKUP($F159,Res_ini!$H$29:$AF$30,2,FALSE())+7))</f>
        <v>-</v>
      </c>
      <c r="Z159" s="328" t="str">
        <f>IF($M159="-","-",VLOOKUP(Y$4,Res_ini!$A$20:$AF248,HLOOKUP($F159,Res_ini!$H$29:$AF$30,2,FALSE())+7))</f>
        <v>-</v>
      </c>
      <c r="AA159" s="329" t="str">
        <f>IF($M159="-","-",VLOOKUP(Z$4,Res_ini!$A$20:$AF248,HLOOKUP($F159,Res_ini!$H$29:$AF$30,2,FALSE())+7))</f>
        <v>-</v>
      </c>
      <c r="AB159" s="330" t="str">
        <f>IF($M159="-","-",VLOOKUP(AA$4,Res_ini!$A$20:$AF248,HLOOKUP($F159,Res_ini!$H$29:$AF$30,2,FALSE())+7))</f>
        <v>-</v>
      </c>
      <c r="AC159" s="350"/>
      <c r="AD159" s="351"/>
      <c r="AE159" s="351"/>
      <c r="AF159" s="351"/>
      <c r="AG159" s="352"/>
      <c r="AH159" s="213" t="str">
        <f t="shared" si="72"/>
        <v>-</v>
      </c>
      <c r="AI159" s="353" t="str">
        <f t="shared" si="76"/>
        <v>-</v>
      </c>
      <c r="AJ159" s="354" t="str">
        <f t="shared" si="77"/>
        <v>-</v>
      </c>
      <c r="AK159" s="354" t="str">
        <f t="shared" si="78"/>
        <v>-</v>
      </c>
      <c r="AL159" s="354" t="str">
        <f t="shared" si="79"/>
        <v>-</v>
      </c>
      <c r="AM159" s="354" t="str">
        <f t="shared" si="80"/>
        <v>-</v>
      </c>
      <c r="AN159" s="354" t="str">
        <f t="shared" si="81"/>
        <v>-</v>
      </c>
      <c r="AO159" s="354" t="str">
        <f t="shared" si="82"/>
        <v>-</v>
      </c>
      <c r="AP159" s="354" t="str">
        <f t="shared" si="83"/>
        <v>-</v>
      </c>
      <c r="AQ159" s="354" t="str">
        <f t="shared" si="84"/>
        <v>-</v>
      </c>
      <c r="AR159" s="354" t="str">
        <f t="shared" si="85"/>
        <v>-</v>
      </c>
      <c r="AS159" s="354" t="str">
        <f t="shared" si="86"/>
        <v>-</v>
      </c>
      <c r="AT159" s="354" t="str">
        <f t="shared" si="87"/>
        <v>-</v>
      </c>
      <c r="AU159" s="354" t="str">
        <f t="shared" si="88"/>
        <v>-</v>
      </c>
      <c r="AV159" s="354" t="str">
        <f t="shared" si="73"/>
        <v>-</v>
      </c>
      <c r="AW159" s="355" t="str">
        <f t="shared" si="89"/>
        <v>-</v>
      </c>
      <c r="AX159" s="355" t="str">
        <f t="shared" si="90"/>
        <v>-</v>
      </c>
      <c r="AY159" s="355" t="str">
        <f t="shared" si="91"/>
        <v>-</v>
      </c>
      <c r="AZ159" s="355" t="str">
        <f t="shared" si="92"/>
        <v>-</v>
      </c>
      <c r="BA159" s="355" t="str">
        <f t="shared" si="93"/>
        <v>-</v>
      </c>
      <c r="BB159" s="354" t="str">
        <f t="shared" si="94"/>
        <v>-</v>
      </c>
      <c r="BC159" s="354" t="str">
        <f t="shared" si="95"/>
        <v>-</v>
      </c>
      <c r="BD159" s="355" t="str">
        <f t="shared" si="96"/>
        <v>-</v>
      </c>
      <c r="BE159" s="355" t="str">
        <f t="shared" si="97"/>
        <v>-</v>
      </c>
      <c r="BF159" s="355" t="str">
        <f t="shared" si="98"/>
        <v>-</v>
      </c>
      <c r="BG159" s="355" t="str">
        <f t="shared" si="99"/>
        <v>-</v>
      </c>
      <c r="BH159" s="354" t="str">
        <f t="shared" si="100"/>
        <v>-</v>
      </c>
      <c r="BI159" s="355" t="str">
        <f t="shared" si="101"/>
        <v>-</v>
      </c>
      <c r="BJ159" s="356" t="str">
        <f t="shared" si="102"/>
        <v>-</v>
      </c>
      <c r="BK159"/>
      <c r="BL159"/>
      <c r="BM159"/>
      <c r="BN159"/>
      <c r="BO159"/>
    </row>
    <row r="160" spans="1:67" s="124" customFormat="1" ht="17" hidden="1" customHeight="1">
      <c r="A160" s="333" t="str">
        <f t="shared" si="70"/>
        <v>2018_140</v>
      </c>
      <c r="B160" s="333" t="s">
        <v>658</v>
      </c>
      <c r="C160" s="333" t="str">
        <f t="shared" si="71"/>
        <v>---_-</v>
      </c>
      <c r="D160" s="333" t="str">
        <f>IF($M160="-","-",VLOOKUP(C$5,Res_ini!$A$20:$AF249,HLOOKUP($F160,Res_ini!$H$29:$AF$30,2,FALSE())+7))</f>
        <v>-</v>
      </c>
      <c r="E160" s="333">
        <f t="shared" si="75"/>
        <v>35</v>
      </c>
      <c r="F160" s="333" t="str">
        <f t="shared" si="74"/>
        <v>Tiari</v>
      </c>
      <c r="G160" s="333" t="str">
        <f>IF($M160="-","-",VLOOKUP(F$5,Res_ini!$A$20:$AF249,HLOOKUP($F160,Res_ini!$H$29:$AF$30,2,FALSE())+7))</f>
        <v>-</v>
      </c>
      <c r="H160" s="357" t="str">
        <f>IF($M160="-","-",VLOOKUP(G$5,Res_ini!$A$20:$AF249,HLOOKUP($F160,Res_ini!$H$29:$AF$30,2,FALSE())+7))</f>
        <v>-</v>
      </c>
      <c r="I160" s="357" t="str">
        <f>IF($M160="-","-",VLOOKUP(H$5,Res_ini!$A$20:$AF249,HLOOKUP($F160,Res_ini!$H$29:$AF$30,2,FALSE())+7))</f>
        <v>-</v>
      </c>
      <c r="J160" s="333" t="str">
        <f>IF($M160="-","-",VLOOKUP(I$5,Res_ini!$A$20:$AF249,HLOOKUP($F160,Res_ini!$H$29:$AF$30,2,FALSE())+7))</f>
        <v>-</v>
      </c>
      <c r="K160" s="333" t="str">
        <f>IF($M160="-","-",VLOOKUP(J$5,Res_ini!$A$20:$AF249,HLOOKUP($F160,Res_ini!$H$29:$AF$30,2,FALSE())+7))</f>
        <v>-</v>
      </c>
      <c r="L160" s="333" t="str">
        <f>IF($M160="-","-",VLOOKUP(K$5,Res_ini!$A$20:$AF249,HLOOKUP($F160,Res_ini!$H$29:$AF$30,2,FALSE())+7))</f>
        <v>-</v>
      </c>
      <c r="M160" s="333" t="str">
        <f>IF(ISERROR(HLOOKUP($F160,Res_ini!$H$29:$AF$30,2,FALSE())),"-",VLOOKUP(L$5,Res_ini!$A$20:$AF249,HLOOKUP($F160,Res_ini!$H$29:$AF$30,2,FALSE())+7))</f>
        <v>-</v>
      </c>
      <c r="N160" s="333" t="str">
        <f>IF($M160="-","-",VLOOKUP(M$5,Res_ini!$A$20:$AF249,HLOOKUP($F160,Res_ini!$H$29:$AF$30,2,FALSE())+7))</f>
        <v>-</v>
      </c>
      <c r="O160" s="358" t="str">
        <f>IF($M160="-","-",VLOOKUP(N$5,Res_ini!$A$20:$AF249,HLOOKUP($F160,Res_ini!$H$29:$AF$30,2,FALSE())+7))</f>
        <v>-</v>
      </c>
      <c r="P160" s="331" t="str">
        <f>IF($M160="-","-",VLOOKUP(O$5,Res_ini!$A$20:$AF249,HLOOKUP($F160,Res_ini!$H$29:$AF$30,2,FALSE())+7))</f>
        <v>-</v>
      </c>
      <c r="Q160" s="331" t="str">
        <f>IF($M160="-","-",VLOOKUP(P$5,Res_ini!$A$20:$AF249,HLOOKUP($F160,Res_ini!$H$29:$AF$30,2,FALSE())+7))</f>
        <v>-</v>
      </c>
      <c r="R160" s="331" t="str">
        <f>IF($M160="-","-",VLOOKUP(Q$5,Res_ini!$A$20:$AF249,HLOOKUP($F160,Res_ini!$H$29:$AF$30,2,FALSE())+7))</f>
        <v>-</v>
      </c>
      <c r="S160" s="331" t="str">
        <f>IF($M160="-","-",VLOOKUP(R$5,Res_ini!$A$20:$AF249,HLOOKUP($F160,Res_ini!$H$29:$AF$30,2,FALSE())+7))</f>
        <v>-</v>
      </c>
      <c r="T160" s="331" t="str">
        <f>IF($M160="-","-",VLOOKUP(S$5,Res_ini!$A$20:$AF249,HLOOKUP($F160,Res_ini!$H$29:$AF$30,2,FALSE())+7))</f>
        <v>-</v>
      </c>
      <c r="U160" s="331" t="str">
        <f>IF($M160="-","-",VLOOKUP(T$5,Res_ini!$A$20:$AF249,HLOOKUP($F160,Res_ini!$H$29:$AF$30,2,FALSE())+7))</f>
        <v>-</v>
      </c>
      <c r="V160" s="331" t="str">
        <f>IF($M160="-","-",VLOOKUP(U$5,Res_ini!$A$20:$AF249,HLOOKUP($F160,Res_ini!$H$29:$AF$30,2,FALSE())+7))</f>
        <v>-</v>
      </c>
      <c r="W160" s="331" t="str">
        <f>IF($M160="-","-",VLOOKUP(V$5,Res_ini!$A$20:$AF249,HLOOKUP($F160,Res_ini!$H$29:$AF$30,2,FALSE())+7))</f>
        <v>-</v>
      </c>
      <c r="X160" s="331" t="str">
        <f>IF($M160="-","-",VLOOKUP(W$5,Res_ini!$A$20:$AF249,HLOOKUP($F160,Res_ini!$H$29:$AF$30,2,FALSE())+7))</f>
        <v>-</v>
      </c>
      <c r="Y160" s="331" t="str">
        <f>IF($M160="-","-",VLOOKUP(X$5,Res_ini!$A$20:$AF249,HLOOKUP($F160,Res_ini!$H$29:$AF$30,2,FALSE())+7))</f>
        <v>-</v>
      </c>
      <c r="Z160" s="331" t="str">
        <f>IF($M160="-","-",VLOOKUP(Y$5,Res_ini!$A$20:$AF249,HLOOKUP($F160,Res_ini!$H$29:$AF$30,2,FALSE())+7))</f>
        <v>-</v>
      </c>
      <c r="AA160" s="332" t="str">
        <f>IF($M160="-","-",VLOOKUP(Z$5,Res_ini!$A$20:$AF249,HLOOKUP($F160,Res_ini!$H$29:$AF$30,2,FALSE())+7))</f>
        <v>-</v>
      </c>
      <c r="AB160" s="333" t="str">
        <f>IF($M160="-","-",VLOOKUP(AA$5,Res_ini!$A$20:$AF249,HLOOKUP($F160,Res_ini!$H$29:$AF$30,2,FALSE())+7))</f>
        <v>-</v>
      </c>
      <c r="AC160" s="359"/>
      <c r="AD160" s="360"/>
      <c r="AE160" s="360"/>
      <c r="AF160" s="360"/>
      <c r="AG160" s="361"/>
      <c r="AH160" s="362" t="str">
        <f t="shared" si="72"/>
        <v>-</v>
      </c>
      <c r="AI160" s="363" t="str">
        <f t="shared" si="76"/>
        <v>-</v>
      </c>
      <c r="AJ160" s="364" t="str">
        <f t="shared" si="77"/>
        <v>-</v>
      </c>
      <c r="AK160" s="364" t="str">
        <f t="shared" si="78"/>
        <v>-</v>
      </c>
      <c r="AL160" s="364" t="str">
        <f t="shared" si="79"/>
        <v>-</v>
      </c>
      <c r="AM160" s="364" t="str">
        <f t="shared" si="80"/>
        <v>-</v>
      </c>
      <c r="AN160" s="364" t="str">
        <f t="shared" si="81"/>
        <v>-</v>
      </c>
      <c r="AO160" s="364" t="str">
        <f t="shared" si="82"/>
        <v>-</v>
      </c>
      <c r="AP160" s="364" t="str">
        <f t="shared" si="83"/>
        <v>-</v>
      </c>
      <c r="AQ160" s="364" t="str">
        <f t="shared" si="84"/>
        <v>-</v>
      </c>
      <c r="AR160" s="364" t="str">
        <f t="shared" si="85"/>
        <v>-</v>
      </c>
      <c r="AS160" s="364" t="str">
        <f t="shared" si="86"/>
        <v>-</v>
      </c>
      <c r="AT160" s="364" t="str">
        <f t="shared" si="87"/>
        <v>-</v>
      </c>
      <c r="AU160" s="364" t="str">
        <f t="shared" si="88"/>
        <v>-</v>
      </c>
      <c r="AV160" s="364" t="str">
        <f t="shared" si="73"/>
        <v>-</v>
      </c>
      <c r="AW160" s="365" t="str">
        <f t="shared" si="89"/>
        <v>-</v>
      </c>
      <c r="AX160" s="365" t="str">
        <f t="shared" si="90"/>
        <v>-</v>
      </c>
      <c r="AY160" s="365" t="str">
        <f t="shared" si="91"/>
        <v>-</v>
      </c>
      <c r="AZ160" s="365" t="str">
        <f t="shared" si="92"/>
        <v>-</v>
      </c>
      <c r="BA160" s="365" t="str">
        <f t="shared" si="93"/>
        <v>-</v>
      </c>
      <c r="BB160" s="364" t="str">
        <f t="shared" si="94"/>
        <v>-</v>
      </c>
      <c r="BC160" s="364" t="str">
        <f t="shared" si="95"/>
        <v>-</v>
      </c>
      <c r="BD160" s="365" t="str">
        <f t="shared" si="96"/>
        <v>-</v>
      </c>
      <c r="BE160" s="365" t="str">
        <f t="shared" si="97"/>
        <v>-</v>
      </c>
      <c r="BF160" s="365" t="str">
        <f t="shared" si="98"/>
        <v>-</v>
      </c>
      <c r="BG160" s="365" t="str">
        <f t="shared" si="99"/>
        <v>-</v>
      </c>
      <c r="BH160" s="364" t="str">
        <f t="shared" si="100"/>
        <v>-</v>
      </c>
      <c r="BI160" s="365" t="str">
        <f t="shared" si="101"/>
        <v>-</v>
      </c>
      <c r="BJ160" s="366" t="str">
        <f t="shared" si="102"/>
        <v>-</v>
      </c>
      <c r="BK160"/>
      <c r="BL160"/>
      <c r="BM160"/>
      <c r="BN160"/>
      <c r="BO160"/>
    </row>
    <row r="161" spans="1:67" s="124" customFormat="1" ht="17" hidden="1" customHeight="1">
      <c r="A161" s="327" t="str">
        <f t="shared" si="70"/>
        <v>2018_141</v>
      </c>
      <c r="B161" s="327" t="s">
        <v>658</v>
      </c>
      <c r="C161" s="327" t="str">
        <f t="shared" si="71"/>
        <v>---_-</v>
      </c>
      <c r="D161" s="327" t="str">
        <f>IF($M161="-","-",VLOOKUP(C$2,Res_ini!$A$20:$AF250,HLOOKUP($F161,Res_ini!$H$29:$AF$30,2,FALSE())+7))</f>
        <v>-</v>
      </c>
      <c r="E161" s="327">
        <f t="shared" si="75"/>
        <v>36</v>
      </c>
      <c r="F161" s="327" t="str">
        <f t="shared" si="74"/>
        <v>Plateau d'Amos</v>
      </c>
      <c r="G161" s="327" t="str">
        <f>IF($M161="-","-",VLOOKUP(F$2,Res_ini!$A$20:$AF250,HLOOKUP($F161,Res_ini!$H$29:$AF$30,2,FALSE())+7))</f>
        <v>-</v>
      </c>
      <c r="H161" s="338" t="str">
        <f>IF($M161="-","-",VLOOKUP(G$2,Res_ini!$A$20:$AF250,HLOOKUP($F161,Res_ini!$H$29:$AF$30,2,FALSE())+7))</f>
        <v>-</v>
      </c>
      <c r="I161" s="338" t="str">
        <f>IF($M161="-","-",VLOOKUP(H$2,Res_ini!$A$20:$AF250,HLOOKUP($F161,Res_ini!$H$29:$AF$30,2,FALSE())+7))</f>
        <v>-</v>
      </c>
      <c r="J161" s="327" t="str">
        <f>IF($M161="-","-",VLOOKUP(I$2,Res_ini!$A$20:$AF250,HLOOKUP($F161,Res_ini!$H$29:$AF$30,2,FALSE())+7))</f>
        <v>-</v>
      </c>
      <c r="K161" s="327" t="str">
        <f>IF($M161="-","-",VLOOKUP(J$2,Res_ini!$A$20:$AF250,HLOOKUP($F161,Res_ini!$H$29:$AF$30,2,FALSE())+7))</f>
        <v>-</v>
      </c>
      <c r="L161" s="327" t="str">
        <f>IF($M161="-","-",VLOOKUP(K$2,Res_ini!$A$20:$AF250,HLOOKUP($F161,Res_ini!$H$29:$AF$30,2,FALSE())+7))</f>
        <v>-</v>
      </c>
      <c r="M161" s="327" t="str">
        <f>IF(ISERROR(HLOOKUP($F161,Res_ini!$H$29:$AF$30,2,FALSE())),"-",VLOOKUP(L$2,Res_ini!$A$20:$AF250,HLOOKUP($F161,Res_ini!$H$29:$AF$30,2,FALSE())+7))</f>
        <v>-</v>
      </c>
      <c r="N161" s="327" t="str">
        <f>IF($M161="-","-",VLOOKUP(M$2,Res_ini!$A$20:$AF250,HLOOKUP($F161,Res_ini!$H$29:$AF$30,2,FALSE())+7))</f>
        <v>-</v>
      </c>
      <c r="O161" s="339" t="str">
        <f>IF($M161="-","-",VLOOKUP(N$2,Res_ini!$A$20:$AF250,HLOOKUP($F161,Res_ini!$H$29:$AF$30,2,FALSE())+7))</f>
        <v>-</v>
      </c>
      <c r="P161" s="325" t="str">
        <f>IF($M161="-","-",VLOOKUP(O$2,Res_ini!$A$20:$AF250,HLOOKUP($F161,Res_ini!$H$29:$AF$30,2,FALSE())+7))</f>
        <v>-</v>
      </c>
      <c r="Q161" s="325" t="str">
        <f>IF($M161="-","-",VLOOKUP(P$2,Res_ini!$A$20:$AF250,HLOOKUP($F161,Res_ini!$H$29:$AF$30,2,FALSE())+7))</f>
        <v>-</v>
      </c>
      <c r="R161" s="325" t="str">
        <f>IF($M161="-","-",VLOOKUP(Q$2,Res_ini!$A$20:$AF250,HLOOKUP($F161,Res_ini!$H$29:$AF$30,2,FALSE())+7))</f>
        <v>-</v>
      </c>
      <c r="S161" s="325" t="str">
        <f>IF($M161="-","-",VLOOKUP(R$2,Res_ini!$A$20:$AF250,HLOOKUP($F161,Res_ini!$H$29:$AF$30,2,FALSE())+7))</f>
        <v>-</v>
      </c>
      <c r="T161" s="325" t="str">
        <f>IF($M161="-","-",VLOOKUP(S$2,Res_ini!$A$20:$AF250,HLOOKUP($F161,Res_ini!$H$29:$AF$30,2,FALSE())+7))</f>
        <v>-</v>
      </c>
      <c r="U161" s="325" t="str">
        <f>IF($M161="-","-",VLOOKUP(T$2,Res_ini!$A$20:$AF250,HLOOKUP($F161,Res_ini!$H$29:$AF$30,2,FALSE())+7))</f>
        <v>-</v>
      </c>
      <c r="V161" s="325" t="str">
        <f>IF($M161="-","-",VLOOKUP(U$2,Res_ini!$A$20:$AF250,HLOOKUP($F161,Res_ini!$H$29:$AF$30,2,FALSE())+7))</f>
        <v>-</v>
      </c>
      <c r="W161" s="325" t="str">
        <f>IF($M161="-","-",VLOOKUP(V$2,Res_ini!$A$20:$AF250,HLOOKUP($F161,Res_ini!$H$29:$AF$30,2,FALSE())+7))</f>
        <v>-</v>
      </c>
      <c r="X161" s="325" t="str">
        <f>IF($M161="-","-",VLOOKUP(W$2,Res_ini!$A$20:$AF250,HLOOKUP($F161,Res_ini!$H$29:$AF$30,2,FALSE())+7))</f>
        <v>-</v>
      </c>
      <c r="Y161" s="325" t="str">
        <f>IF($M161="-","-",VLOOKUP(X$2,Res_ini!$A$20:$AF250,HLOOKUP($F161,Res_ini!$H$29:$AF$30,2,FALSE())+7))</f>
        <v>-</v>
      </c>
      <c r="Z161" s="325" t="str">
        <f>IF($M161="-","-",VLOOKUP(Y$2,Res_ini!$A$20:$AF250,HLOOKUP($F161,Res_ini!$H$29:$AF$30,2,FALSE())+7))</f>
        <v>-</v>
      </c>
      <c r="AA161" s="326" t="str">
        <f>IF($M161="-","-",VLOOKUP(Z$2,Res_ini!$A$20:$AF250,HLOOKUP($F161,Res_ini!$H$29:$AF$30,2,FALSE())+7))</f>
        <v>-</v>
      </c>
      <c r="AB161" s="327" t="str">
        <f>IF($M161="-","-",VLOOKUP(AA$2,Res_ini!$A$20:$AF250,HLOOKUP($F161,Res_ini!$H$29:$AF$30,2,FALSE())+7))</f>
        <v>-</v>
      </c>
      <c r="AC161" s="340"/>
      <c r="AD161" s="341"/>
      <c r="AE161" s="341"/>
      <c r="AF161" s="341"/>
      <c r="AG161" s="342"/>
      <c r="AH161" s="343" t="str">
        <f t="shared" si="72"/>
        <v>-</v>
      </c>
      <c r="AI161" s="344" t="str">
        <f t="shared" si="76"/>
        <v>-</v>
      </c>
      <c r="AJ161" s="345" t="str">
        <f t="shared" si="77"/>
        <v>-</v>
      </c>
      <c r="AK161" s="345" t="str">
        <f t="shared" si="78"/>
        <v>-</v>
      </c>
      <c r="AL161" s="345" t="str">
        <f t="shared" si="79"/>
        <v>-</v>
      </c>
      <c r="AM161" s="345" t="str">
        <f t="shared" si="80"/>
        <v>-</v>
      </c>
      <c r="AN161" s="345" t="str">
        <f t="shared" si="81"/>
        <v>-</v>
      </c>
      <c r="AO161" s="345" t="str">
        <f t="shared" si="82"/>
        <v>-</v>
      </c>
      <c r="AP161" s="345" t="str">
        <f t="shared" si="83"/>
        <v>-</v>
      </c>
      <c r="AQ161" s="345" t="str">
        <f t="shared" si="84"/>
        <v>-</v>
      </c>
      <c r="AR161" s="345" t="str">
        <f t="shared" si="85"/>
        <v>-</v>
      </c>
      <c r="AS161" s="345" t="str">
        <f t="shared" si="86"/>
        <v>-</v>
      </c>
      <c r="AT161" s="345" t="str">
        <f t="shared" si="87"/>
        <v>-</v>
      </c>
      <c r="AU161" s="345" t="str">
        <f t="shared" si="88"/>
        <v>-</v>
      </c>
      <c r="AV161" s="345" t="str">
        <f t="shared" si="73"/>
        <v>-</v>
      </c>
      <c r="AW161" s="346" t="str">
        <f t="shared" si="89"/>
        <v>-</v>
      </c>
      <c r="AX161" s="346" t="str">
        <f t="shared" si="90"/>
        <v>-</v>
      </c>
      <c r="AY161" s="346" t="str">
        <f t="shared" si="91"/>
        <v>-</v>
      </c>
      <c r="AZ161" s="346" t="str">
        <f t="shared" si="92"/>
        <v>-</v>
      </c>
      <c r="BA161" s="346" t="str">
        <f t="shared" si="93"/>
        <v>-</v>
      </c>
      <c r="BB161" s="345" t="str">
        <f t="shared" si="94"/>
        <v>-</v>
      </c>
      <c r="BC161" s="345" t="str">
        <f t="shared" si="95"/>
        <v>-</v>
      </c>
      <c r="BD161" s="346" t="str">
        <f t="shared" si="96"/>
        <v>-</v>
      </c>
      <c r="BE161" s="346" t="str">
        <f t="shared" si="97"/>
        <v>-</v>
      </c>
      <c r="BF161" s="346" t="str">
        <f t="shared" si="98"/>
        <v>-</v>
      </c>
      <c r="BG161" s="346" t="str">
        <f t="shared" si="99"/>
        <v>-</v>
      </c>
      <c r="BH161" s="345" t="str">
        <f t="shared" si="100"/>
        <v>-</v>
      </c>
      <c r="BI161" s="346" t="str">
        <f t="shared" si="101"/>
        <v>-</v>
      </c>
      <c r="BJ161" s="347" t="str">
        <f t="shared" si="102"/>
        <v>-</v>
      </c>
      <c r="BK161"/>
      <c r="BL161"/>
      <c r="BM161"/>
      <c r="BN161"/>
      <c r="BO161"/>
    </row>
    <row r="162" spans="1:67" s="124" customFormat="1" ht="17" hidden="1" customHeight="1">
      <c r="A162" s="330" t="str">
        <f t="shared" si="70"/>
        <v>2018_142</v>
      </c>
      <c r="B162" s="330" t="s">
        <v>658</v>
      </c>
      <c r="C162" s="330" t="str">
        <f t="shared" si="71"/>
        <v>---_-</v>
      </c>
      <c r="D162" s="330" t="str">
        <f>IF($M162="-","-",VLOOKUP(C$3,Res_ini!$A$20:$AF251,HLOOKUP($F162,Res_ini!$H$29:$AF$30,2,FALSE())+7))</f>
        <v>-</v>
      </c>
      <c r="E162" s="330">
        <f t="shared" si="75"/>
        <v>36</v>
      </c>
      <c r="F162" s="330" t="str">
        <f t="shared" si="74"/>
        <v>Plateau d'Amos</v>
      </c>
      <c r="G162" s="330" t="str">
        <f>IF($M162="-","-",VLOOKUP(F$3,Res_ini!$A$20:$AF251,HLOOKUP($F162,Res_ini!$H$29:$AF$30,2,FALSE())+7))</f>
        <v>-</v>
      </c>
      <c r="H162" s="348" t="str">
        <f>IF($M162="-","-",VLOOKUP(G$3,Res_ini!$A$20:$AF251,HLOOKUP($F162,Res_ini!$H$29:$AF$30,2,FALSE())+7))</f>
        <v>-</v>
      </c>
      <c r="I162" s="348" t="str">
        <f>IF($M162="-","-",VLOOKUP(H$3,Res_ini!$A$20:$AF251,HLOOKUP($F162,Res_ini!$H$29:$AF$30,2,FALSE())+7))</f>
        <v>-</v>
      </c>
      <c r="J162" s="330" t="str">
        <f>IF($M162="-","-",VLOOKUP(I$3,Res_ini!$A$20:$AF251,HLOOKUP($F162,Res_ini!$H$29:$AF$30,2,FALSE())+7))</f>
        <v>-</v>
      </c>
      <c r="K162" s="330" t="str">
        <f>IF($M162="-","-",VLOOKUP(J$3,Res_ini!$A$20:$AF251,HLOOKUP($F162,Res_ini!$H$29:$AF$30,2,FALSE())+7))</f>
        <v>-</v>
      </c>
      <c r="L162" s="330" t="str">
        <f>IF($M162="-","-",VLOOKUP(K$3,Res_ini!$A$20:$AF251,HLOOKUP($F162,Res_ini!$H$29:$AF$30,2,FALSE())+7))</f>
        <v>-</v>
      </c>
      <c r="M162" s="330" t="str">
        <f>IF(ISERROR(HLOOKUP($F162,Res_ini!$H$29:$AF$30,2,FALSE())),"-",VLOOKUP(L$3,Res_ini!$A$20:$AF251,HLOOKUP($F162,Res_ini!$H$29:$AF$30,2,FALSE())+7))</f>
        <v>-</v>
      </c>
      <c r="N162" s="330" t="str">
        <f>IF($M162="-","-",VLOOKUP(M$3,Res_ini!$A$20:$AF251,HLOOKUP($F162,Res_ini!$H$29:$AF$30,2,FALSE())+7))</f>
        <v>-</v>
      </c>
      <c r="O162" s="349" t="str">
        <f>IF($M162="-","-",VLOOKUP(N$3,Res_ini!$A$20:$AF251,HLOOKUP($F162,Res_ini!$H$29:$AF$30,2,FALSE())+7))</f>
        <v>-</v>
      </c>
      <c r="P162" s="328" t="str">
        <f>IF($M162="-","-",VLOOKUP(O$3,Res_ini!$A$20:$AF251,HLOOKUP($F162,Res_ini!$H$29:$AF$30,2,FALSE())+7))</f>
        <v>-</v>
      </c>
      <c r="Q162" s="328" t="str">
        <f>IF($M162="-","-",VLOOKUP(P$3,Res_ini!$A$20:$AF251,HLOOKUP($F162,Res_ini!$H$29:$AF$30,2,FALSE())+7))</f>
        <v>-</v>
      </c>
      <c r="R162" s="328" t="str">
        <f>IF($M162="-","-",VLOOKUP(Q$3,Res_ini!$A$20:$AF251,HLOOKUP($F162,Res_ini!$H$29:$AF$30,2,FALSE())+7))</f>
        <v>-</v>
      </c>
      <c r="S162" s="328" t="str">
        <f>IF($M162="-","-",VLOOKUP(R$3,Res_ini!$A$20:$AF251,HLOOKUP($F162,Res_ini!$H$29:$AF$30,2,FALSE())+7))</f>
        <v>-</v>
      </c>
      <c r="T162" s="328" t="str">
        <f>IF($M162="-","-",VLOOKUP(S$3,Res_ini!$A$20:$AF251,HLOOKUP($F162,Res_ini!$H$29:$AF$30,2,FALSE())+7))</f>
        <v>-</v>
      </c>
      <c r="U162" s="328" t="str">
        <f>IF($M162="-","-",VLOOKUP(T$3,Res_ini!$A$20:$AF251,HLOOKUP($F162,Res_ini!$H$29:$AF$30,2,FALSE())+7))</f>
        <v>-</v>
      </c>
      <c r="V162" s="328" t="str">
        <f>IF($M162="-","-",VLOOKUP(U$3,Res_ini!$A$20:$AF251,HLOOKUP($F162,Res_ini!$H$29:$AF$30,2,FALSE())+7))</f>
        <v>-</v>
      </c>
      <c r="W162" s="328" t="str">
        <f>IF($M162="-","-",VLOOKUP(V$3,Res_ini!$A$20:$AF251,HLOOKUP($F162,Res_ini!$H$29:$AF$30,2,FALSE())+7))</f>
        <v>-</v>
      </c>
      <c r="X162" s="328" t="str">
        <f>IF($M162="-","-",VLOOKUP(W$3,Res_ini!$A$20:$AF251,HLOOKUP($F162,Res_ini!$H$29:$AF$30,2,FALSE())+7))</f>
        <v>-</v>
      </c>
      <c r="Y162" s="328" t="str">
        <f>IF($M162="-","-",VLOOKUP(X$3,Res_ini!$A$20:$AF251,HLOOKUP($F162,Res_ini!$H$29:$AF$30,2,FALSE())+7))</f>
        <v>-</v>
      </c>
      <c r="Z162" s="328" t="str">
        <f>IF($M162="-","-",VLOOKUP(Y$3,Res_ini!$A$20:$AF251,HLOOKUP($F162,Res_ini!$H$29:$AF$30,2,FALSE())+7))</f>
        <v>-</v>
      </c>
      <c r="AA162" s="329" t="str">
        <f>IF($M162="-","-",VLOOKUP(Z$3,Res_ini!$A$20:$AF251,HLOOKUP($F162,Res_ini!$H$29:$AF$30,2,FALSE())+7))</f>
        <v>-</v>
      </c>
      <c r="AB162" s="330" t="str">
        <f>IF($M162="-","-",VLOOKUP(AA$3,Res_ini!$A$20:$AF251,HLOOKUP($F162,Res_ini!$H$29:$AF$30,2,FALSE())+7))</f>
        <v>-</v>
      </c>
      <c r="AC162" s="350"/>
      <c r="AD162" s="351"/>
      <c r="AE162" s="351"/>
      <c r="AF162" s="351"/>
      <c r="AG162" s="352"/>
      <c r="AH162" s="213" t="str">
        <f t="shared" si="72"/>
        <v>-</v>
      </c>
      <c r="AI162" s="353" t="str">
        <f t="shared" si="76"/>
        <v>-</v>
      </c>
      <c r="AJ162" s="354" t="str">
        <f t="shared" si="77"/>
        <v>-</v>
      </c>
      <c r="AK162" s="354" t="str">
        <f t="shared" si="78"/>
        <v>-</v>
      </c>
      <c r="AL162" s="354" t="str">
        <f t="shared" si="79"/>
        <v>-</v>
      </c>
      <c r="AM162" s="354" t="str">
        <f t="shared" si="80"/>
        <v>-</v>
      </c>
      <c r="AN162" s="354" t="str">
        <f t="shared" si="81"/>
        <v>-</v>
      </c>
      <c r="AO162" s="354" t="str">
        <f t="shared" si="82"/>
        <v>-</v>
      </c>
      <c r="AP162" s="354" t="str">
        <f t="shared" si="83"/>
        <v>-</v>
      </c>
      <c r="AQ162" s="354" t="str">
        <f t="shared" si="84"/>
        <v>-</v>
      </c>
      <c r="AR162" s="354" t="str">
        <f t="shared" si="85"/>
        <v>-</v>
      </c>
      <c r="AS162" s="354" t="str">
        <f t="shared" si="86"/>
        <v>-</v>
      </c>
      <c r="AT162" s="354" t="str">
        <f t="shared" si="87"/>
        <v>-</v>
      </c>
      <c r="AU162" s="354" t="str">
        <f t="shared" si="88"/>
        <v>-</v>
      </c>
      <c r="AV162" s="354" t="str">
        <f t="shared" si="73"/>
        <v>-</v>
      </c>
      <c r="AW162" s="355" t="str">
        <f t="shared" si="89"/>
        <v>-</v>
      </c>
      <c r="AX162" s="355" t="str">
        <f t="shared" si="90"/>
        <v>-</v>
      </c>
      <c r="AY162" s="355" t="str">
        <f t="shared" si="91"/>
        <v>-</v>
      </c>
      <c r="AZ162" s="355" t="str">
        <f t="shared" si="92"/>
        <v>-</v>
      </c>
      <c r="BA162" s="355" t="str">
        <f t="shared" si="93"/>
        <v>-</v>
      </c>
      <c r="BB162" s="354" t="str">
        <f t="shared" si="94"/>
        <v>-</v>
      </c>
      <c r="BC162" s="354" t="str">
        <f t="shared" si="95"/>
        <v>-</v>
      </c>
      <c r="BD162" s="355" t="str">
        <f t="shared" si="96"/>
        <v>-</v>
      </c>
      <c r="BE162" s="355" t="str">
        <f t="shared" si="97"/>
        <v>-</v>
      </c>
      <c r="BF162" s="355" t="str">
        <f t="shared" si="98"/>
        <v>-</v>
      </c>
      <c r="BG162" s="355" t="str">
        <f t="shared" si="99"/>
        <v>-</v>
      </c>
      <c r="BH162" s="354" t="str">
        <f t="shared" si="100"/>
        <v>-</v>
      </c>
      <c r="BI162" s="355" t="str">
        <f t="shared" si="101"/>
        <v>-</v>
      </c>
      <c r="BJ162" s="356" t="str">
        <f t="shared" si="102"/>
        <v>-</v>
      </c>
      <c r="BK162"/>
      <c r="BL162"/>
      <c r="BM162"/>
      <c r="BN162"/>
      <c r="BO162"/>
    </row>
    <row r="163" spans="1:67" s="124" customFormat="1" ht="17" hidden="1" customHeight="1">
      <c r="A163" s="330" t="str">
        <f t="shared" si="70"/>
        <v>2018_143</v>
      </c>
      <c r="B163" s="330" t="s">
        <v>658</v>
      </c>
      <c r="C163" s="330" t="str">
        <f t="shared" si="71"/>
        <v>---_-</v>
      </c>
      <c r="D163" s="330" t="str">
        <f>IF($M163="-","-",VLOOKUP(C$4,Res_ini!$A$20:$AF252,HLOOKUP($F163,Res_ini!$H$29:$AF$30,2,FALSE())+7))</f>
        <v>-</v>
      </c>
      <c r="E163" s="330">
        <f t="shared" si="75"/>
        <v>36</v>
      </c>
      <c r="F163" s="330" t="str">
        <f t="shared" si="74"/>
        <v>Plateau d'Amos</v>
      </c>
      <c r="G163" s="330" t="str">
        <f>IF($M163="-","-",VLOOKUP(F$4,Res_ini!$A$20:$AF252,HLOOKUP($F163,Res_ini!$H$29:$AF$30,2,FALSE())+7))</f>
        <v>-</v>
      </c>
      <c r="H163" s="348" t="str">
        <f>IF($M163="-","-",VLOOKUP(G$4,Res_ini!$A$20:$AF252,HLOOKUP($F163,Res_ini!$H$29:$AF$30,2,FALSE())+7))</f>
        <v>-</v>
      </c>
      <c r="I163" s="348" t="str">
        <f>IF($M163="-","-",VLOOKUP(H$4,Res_ini!$A$20:$AF252,HLOOKUP($F163,Res_ini!$H$29:$AF$30,2,FALSE())+7))</f>
        <v>-</v>
      </c>
      <c r="J163" s="330" t="str">
        <f>IF($M163="-","-",VLOOKUP(I$4,Res_ini!$A$20:$AF252,HLOOKUP($F163,Res_ini!$H$29:$AF$30,2,FALSE())+7))</f>
        <v>-</v>
      </c>
      <c r="K163" s="330" t="str">
        <f>IF($M163="-","-",VLOOKUP(J$4,Res_ini!$A$20:$AF252,HLOOKUP($F163,Res_ini!$H$29:$AF$30,2,FALSE())+7))</f>
        <v>-</v>
      </c>
      <c r="L163" s="330" t="str">
        <f>IF($M163="-","-",VLOOKUP(K$4,Res_ini!$A$20:$AF252,HLOOKUP($F163,Res_ini!$H$29:$AF$30,2,FALSE())+7))</f>
        <v>-</v>
      </c>
      <c r="M163" s="330" t="str">
        <f>IF(ISERROR(HLOOKUP($F163,Res_ini!$H$29:$AF$30,2,FALSE())),"-",VLOOKUP(L$4,Res_ini!$A$20:$AF252,HLOOKUP($F163,Res_ini!$H$29:$AF$30,2,FALSE())+7))</f>
        <v>-</v>
      </c>
      <c r="N163" s="330" t="str">
        <f>IF($M163="-","-",VLOOKUP(M$4,Res_ini!$A$20:$AF252,HLOOKUP($F163,Res_ini!$H$29:$AF$30,2,FALSE())+7))</f>
        <v>-</v>
      </c>
      <c r="O163" s="349" t="str">
        <f>IF($M163="-","-",VLOOKUP(N$4,Res_ini!$A$20:$AF252,HLOOKUP($F163,Res_ini!$H$29:$AF$30,2,FALSE())+7))</f>
        <v>-</v>
      </c>
      <c r="P163" s="328" t="str">
        <f>IF($M163="-","-",VLOOKUP(O$4,Res_ini!$A$20:$AF252,HLOOKUP($F163,Res_ini!$H$29:$AF$30,2,FALSE())+7))</f>
        <v>-</v>
      </c>
      <c r="Q163" s="328" t="str">
        <f>IF($M163="-","-",VLOOKUP(P$4,Res_ini!$A$20:$AF252,HLOOKUP($F163,Res_ini!$H$29:$AF$30,2,FALSE())+7))</f>
        <v>-</v>
      </c>
      <c r="R163" s="328" t="str">
        <f>IF($M163="-","-",VLOOKUP(Q$4,Res_ini!$A$20:$AF252,HLOOKUP($F163,Res_ini!$H$29:$AF$30,2,FALSE())+7))</f>
        <v>-</v>
      </c>
      <c r="S163" s="328" t="str">
        <f>IF($M163="-","-",VLOOKUP(R$4,Res_ini!$A$20:$AF252,HLOOKUP($F163,Res_ini!$H$29:$AF$30,2,FALSE())+7))</f>
        <v>-</v>
      </c>
      <c r="T163" s="328" t="str">
        <f>IF($M163="-","-",VLOOKUP(S$4,Res_ini!$A$20:$AF252,HLOOKUP($F163,Res_ini!$H$29:$AF$30,2,FALSE())+7))</f>
        <v>-</v>
      </c>
      <c r="U163" s="328" t="str">
        <f>IF($M163="-","-",VLOOKUP(T$4,Res_ini!$A$20:$AF252,HLOOKUP($F163,Res_ini!$H$29:$AF$30,2,FALSE())+7))</f>
        <v>-</v>
      </c>
      <c r="V163" s="328" t="str">
        <f>IF($M163="-","-",VLOOKUP(U$4,Res_ini!$A$20:$AF252,HLOOKUP($F163,Res_ini!$H$29:$AF$30,2,FALSE())+7))</f>
        <v>-</v>
      </c>
      <c r="W163" s="328" t="str">
        <f>IF($M163="-","-",VLOOKUP(V$4,Res_ini!$A$20:$AF252,HLOOKUP($F163,Res_ini!$H$29:$AF$30,2,FALSE())+7))</f>
        <v>-</v>
      </c>
      <c r="X163" s="328" t="str">
        <f>IF($M163="-","-",VLOOKUP(W$4,Res_ini!$A$20:$AF252,HLOOKUP($F163,Res_ini!$H$29:$AF$30,2,FALSE())+7))</f>
        <v>-</v>
      </c>
      <c r="Y163" s="328" t="str">
        <f>IF($M163="-","-",VLOOKUP(X$4,Res_ini!$A$20:$AF252,HLOOKUP($F163,Res_ini!$H$29:$AF$30,2,FALSE())+7))</f>
        <v>-</v>
      </c>
      <c r="Z163" s="328" t="str">
        <f>IF($M163="-","-",VLOOKUP(Y$4,Res_ini!$A$20:$AF252,HLOOKUP($F163,Res_ini!$H$29:$AF$30,2,FALSE())+7))</f>
        <v>-</v>
      </c>
      <c r="AA163" s="329" t="str">
        <f>IF($M163="-","-",VLOOKUP(Z$4,Res_ini!$A$20:$AF252,HLOOKUP($F163,Res_ini!$H$29:$AF$30,2,FALSE())+7))</f>
        <v>-</v>
      </c>
      <c r="AB163" s="330" t="str">
        <f>IF($M163="-","-",VLOOKUP(AA$4,Res_ini!$A$20:$AF252,HLOOKUP($F163,Res_ini!$H$29:$AF$30,2,FALSE())+7))</f>
        <v>-</v>
      </c>
      <c r="AC163" s="350"/>
      <c r="AD163" s="351"/>
      <c r="AE163" s="351"/>
      <c r="AF163" s="351"/>
      <c r="AG163" s="352"/>
      <c r="AH163" s="213" t="str">
        <f t="shared" si="72"/>
        <v>-</v>
      </c>
      <c r="AI163" s="353" t="str">
        <f t="shared" si="76"/>
        <v>-</v>
      </c>
      <c r="AJ163" s="354" t="str">
        <f t="shared" si="77"/>
        <v>-</v>
      </c>
      <c r="AK163" s="354" t="str">
        <f t="shared" si="78"/>
        <v>-</v>
      </c>
      <c r="AL163" s="354" t="str">
        <f t="shared" si="79"/>
        <v>-</v>
      </c>
      <c r="AM163" s="354" t="str">
        <f t="shared" si="80"/>
        <v>-</v>
      </c>
      <c r="AN163" s="354" t="str">
        <f t="shared" si="81"/>
        <v>-</v>
      </c>
      <c r="AO163" s="354" t="str">
        <f t="shared" si="82"/>
        <v>-</v>
      </c>
      <c r="AP163" s="354" t="str">
        <f t="shared" si="83"/>
        <v>-</v>
      </c>
      <c r="AQ163" s="354" t="str">
        <f t="shared" si="84"/>
        <v>-</v>
      </c>
      <c r="AR163" s="354" t="str">
        <f t="shared" si="85"/>
        <v>-</v>
      </c>
      <c r="AS163" s="354" t="str">
        <f t="shared" si="86"/>
        <v>-</v>
      </c>
      <c r="AT163" s="354" t="str">
        <f t="shared" si="87"/>
        <v>-</v>
      </c>
      <c r="AU163" s="354" t="str">
        <f t="shared" si="88"/>
        <v>-</v>
      </c>
      <c r="AV163" s="354" t="str">
        <f t="shared" si="73"/>
        <v>-</v>
      </c>
      <c r="AW163" s="355" t="str">
        <f t="shared" si="89"/>
        <v>-</v>
      </c>
      <c r="AX163" s="355" t="str">
        <f t="shared" si="90"/>
        <v>-</v>
      </c>
      <c r="AY163" s="355" t="str">
        <f t="shared" si="91"/>
        <v>-</v>
      </c>
      <c r="AZ163" s="355" t="str">
        <f t="shared" si="92"/>
        <v>-</v>
      </c>
      <c r="BA163" s="355" t="str">
        <f t="shared" si="93"/>
        <v>-</v>
      </c>
      <c r="BB163" s="354" t="str">
        <f t="shared" si="94"/>
        <v>-</v>
      </c>
      <c r="BC163" s="354" t="str">
        <f t="shared" si="95"/>
        <v>-</v>
      </c>
      <c r="BD163" s="355" t="str">
        <f t="shared" si="96"/>
        <v>-</v>
      </c>
      <c r="BE163" s="355" t="str">
        <f t="shared" si="97"/>
        <v>-</v>
      </c>
      <c r="BF163" s="355" t="str">
        <f t="shared" si="98"/>
        <v>-</v>
      </c>
      <c r="BG163" s="355" t="str">
        <f t="shared" si="99"/>
        <v>-</v>
      </c>
      <c r="BH163" s="354" t="str">
        <f t="shared" si="100"/>
        <v>-</v>
      </c>
      <c r="BI163" s="355" t="str">
        <f t="shared" si="101"/>
        <v>-</v>
      </c>
      <c r="BJ163" s="356" t="str">
        <f t="shared" si="102"/>
        <v>-</v>
      </c>
      <c r="BK163"/>
      <c r="BL163"/>
      <c r="BM163"/>
      <c r="BN163"/>
      <c r="BO163"/>
    </row>
    <row r="164" spans="1:67" s="124" customFormat="1" ht="17" hidden="1" customHeight="1">
      <c r="A164" s="333" t="str">
        <f t="shared" si="70"/>
        <v>2018_144</v>
      </c>
      <c r="B164" s="333" t="s">
        <v>658</v>
      </c>
      <c r="C164" s="333" t="str">
        <f t="shared" si="71"/>
        <v>---_-</v>
      </c>
      <c r="D164" s="333" t="str">
        <f>IF($M164="-","-",VLOOKUP(C$5,Res_ini!$A$20:$AF253,HLOOKUP($F164,Res_ini!$H$29:$AF$30,2,FALSE())+7))</f>
        <v>-</v>
      </c>
      <c r="E164" s="333">
        <f t="shared" si="75"/>
        <v>36</v>
      </c>
      <c r="F164" s="333" t="str">
        <f t="shared" si="74"/>
        <v>Plateau d'Amos</v>
      </c>
      <c r="G164" s="333" t="str">
        <f>IF($M164="-","-",VLOOKUP(F$5,Res_ini!$A$20:$AF253,HLOOKUP($F164,Res_ini!$H$29:$AF$30,2,FALSE())+7))</f>
        <v>-</v>
      </c>
      <c r="H164" s="357" t="str">
        <f>IF($M164="-","-",VLOOKUP(G$5,Res_ini!$A$20:$AF253,HLOOKUP($F164,Res_ini!$H$29:$AF$30,2,FALSE())+7))</f>
        <v>-</v>
      </c>
      <c r="I164" s="357" t="str">
        <f>IF($M164="-","-",VLOOKUP(H$5,Res_ini!$A$20:$AF253,HLOOKUP($F164,Res_ini!$H$29:$AF$30,2,FALSE())+7))</f>
        <v>-</v>
      </c>
      <c r="J164" s="333" t="str">
        <f>IF($M164="-","-",VLOOKUP(I$5,Res_ini!$A$20:$AF253,HLOOKUP($F164,Res_ini!$H$29:$AF$30,2,FALSE())+7))</f>
        <v>-</v>
      </c>
      <c r="K164" s="333" t="str">
        <f>IF($M164="-","-",VLOOKUP(J$5,Res_ini!$A$20:$AF253,HLOOKUP($F164,Res_ini!$H$29:$AF$30,2,FALSE())+7))</f>
        <v>-</v>
      </c>
      <c r="L164" s="333" t="str">
        <f>IF($M164="-","-",VLOOKUP(K$5,Res_ini!$A$20:$AF253,HLOOKUP($F164,Res_ini!$H$29:$AF$30,2,FALSE())+7))</f>
        <v>-</v>
      </c>
      <c r="M164" s="333" t="str">
        <f>IF(ISERROR(HLOOKUP($F164,Res_ini!$H$29:$AF$30,2,FALSE())),"-",VLOOKUP(L$5,Res_ini!$A$20:$AF253,HLOOKUP($F164,Res_ini!$H$29:$AF$30,2,FALSE())+7))</f>
        <v>-</v>
      </c>
      <c r="N164" s="333" t="str">
        <f>IF($M164="-","-",VLOOKUP(M$5,Res_ini!$A$20:$AF253,HLOOKUP($F164,Res_ini!$H$29:$AF$30,2,FALSE())+7))</f>
        <v>-</v>
      </c>
      <c r="O164" s="358" t="str">
        <f>IF($M164="-","-",VLOOKUP(N$5,Res_ini!$A$20:$AF253,HLOOKUP($F164,Res_ini!$H$29:$AF$30,2,FALSE())+7))</f>
        <v>-</v>
      </c>
      <c r="P164" s="331" t="str">
        <f>IF($M164="-","-",VLOOKUP(O$5,Res_ini!$A$20:$AF253,HLOOKUP($F164,Res_ini!$H$29:$AF$30,2,FALSE())+7))</f>
        <v>-</v>
      </c>
      <c r="Q164" s="331" t="str">
        <f>IF($M164="-","-",VLOOKUP(P$5,Res_ini!$A$20:$AF253,HLOOKUP($F164,Res_ini!$H$29:$AF$30,2,FALSE())+7))</f>
        <v>-</v>
      </c>
      <c r="R164" s="331" t="str">
        <f>IF($M164="-","-",VLOOKUP(Q$5,Res_ini!$A$20:$AF253,HLOOKUP($F164,Res_ini!$H$29:$AF$30,2,FALSE())+7))</f>
        <v>-</v>
      </c>
      <c r="S164" s="331" t="str">
        <f>IF($M164="-","-",VLOOKUP(R$5,Res_ini!$A$20:$AF253,HLOOKUP($F164,Res_ini!$H$29:$AF$30,2,FALSE())+7))</f>
        <v>-</v>
      </c>
      <c r="T164" s="331" t="str">
        <f>IF($M164="-","-",VLOOKUP(S$5,Res_ini!$A$20:$AF253,HLOOKUP($F164,Res_ini!$H$29:$AF$30,2,FALSE())+7))</f>
        <v>-</v>
      </c>
      <c r="U164" s="331" t="str">
        <f>IF($M164="-","-",VLOOKUP(T$5,Res_ini!$A$20:$AF253,HLOOKUP($F164,Res_ini!$H$29:$AF$30,2,FALSE())+7))</f>
        <v>-</v>
      </c>
      <c r="V164" s="331" t="str">
        <f>IF($M164="-","-",VLOOKUP(U$5,Res_ini!$A$20:$AF253,HLOOKUP($F164,Res_ini!$H$29:$AF$30,2,FALSE())+7))</f>
        <v>-</v>
      </c>
      <c r="W164" s="331" t="str">
        <f>IF($M164="-","-",VLOOKUP(V$5,Res_ini!$A$20:$AF253,HLOOKUP($F164,Res_ini!$H$29:$AF$30,2,FALSE())+7))</f>
        <v>-</v>
      </c>
      <c r="X164" s="331" t="str">
        <f>IF($M164="-","-",VLOOKUP(W$5,Res_ini!$A$20:$AF253,HLOOKUP($F164,Res_ini!$H$29:$AF$30,2,FALSE())+7))</f>
        <v>-</v>
      </c>
      <c r="Y164" s="331" t="str">
        <f>IF($M164="-","-",VLOOKUP(X$5,Res_ini!$A$20:$AF253,HLOOKUP($F164,Res_ini!$H$29:$AF$30,2,FALSE())+7))</f>
        <v>-</v>
      </c>
      <c r="Z164" s="331" t="str">
        <f>IF($M164="-","-",VLOOKUP(Y$5,Res_ini!$A$20:$AF253,HLOOKUP($F164,Res_ini!$H$29:$AF$30,2,FALSE())+7))</f>
        <v>-</v>
      </c>
      <c r="AA164" s="332" t="str">
        <f>IF($M164="-","-",VLOOKUP(Z$5,Res_ini!$A$20:$AF253,HLOOKUP($F164,Res_ini!$H$29:$AF$30,2,FALSE())+7))</f>
        <v>-</v>
      </c>
      <c r="AB164" s="333" t="str">
        <f>IF($M164="-","-",VLOOKUP(AA$5,Res_ini!$A$20:$AF253,HLOOKUP($F164,Res_ini!$H$29:$AF$30,2,FALSE())+7))</f>
        <v>-</v>
      </c>
      <c r="AC164" s="359"/>
      <c r="AD164" s="360"/>
      <c r="AE164" s="360"/>
      <c r="AF164" s="360"/>
      <c r="AG164" s="361"/>
      <c r="AH164" s="362" t="str">
        <f t="shared" si="72"/>
        <v>-</v>
      </c>
      <c r="AI164" s="363" t="str">
        <f t="shared" si="76"/>
        <v>-</v>
      </c>
      <c r="AJ164" s="364" t="str">
        <f t="shared" si="77"/>
        <v>-</v>
      </c>
      <c r="AK164" s="364" t="str">
        <f t="shared" si="78"/>
        <v>-</v>
      </c>
      <c r="AL164" s="364" t="str">
        <f t="shared" si="79"/>
        <v>-</v>
      </c>
      <c r="AM164" s="364" t="str">
        <f t="shared" si="80"/>
        <v>-</v>
      </c>
      <c r="AN164" s="364" t="str">
        <f t="shared" si="81"/>
        <v>-</v>
      </c>
      <c r="AO164" s="364" t="str">
        <f t="shared" si="82"/>
        <v>-</v>
      </c>
      <c r="AP164" s="364" t="str">
        <f t="shared" si="83"/>
        <v>-</v>
      </c>
      <c r="AQ164" s="364" t="str">
        <f t="shared" si="84"/>
        <v>-</v>
      </c>
      <c r="AR164" s="364" t="str">
        <f t="shared" si="85"/>
        <v>-</v>
      </c>
      <c r="AS164" s="364" t="str">
        <f t="shared" si="86"/>
        <v>-</v>
      </c>
      <c r="AT164" s="364" t="str">
        <f t="shared" si="87"/>
        <v>-</v>
      </c>
      <c r="AU164" s="364" t="str">
        <f t="shared" si="88"/>
        <v>-</v>
      </c>
      <c r="AV164" s="364" t="str">
        <f t="shared" si="73"/>
        <v>-</v>
      </c>
      <c r="AW164" s="365" t="str">
        <f t="shared" si="89"/>
        <v>-</v>
      </c>
      <c r="AX164" s="365" t="str">
        <f t="shared" si="90"/>
        <v>-</v>
      </c>
      <c r="AY164" s="365" t="str">
        <f t="shared" si="91"/>
        <v>-</v>
      </c>
      <c r="AZ164" s="365" t="str">
        <f t="shared" si="92"/>
        <v>-</v>
      </c>
      <c r="BA164" s="365" t="str">
        <f t="shared" si="93"/>
        <v>-</v>
      </c>
      <c r="BB164" s="364" t="str">
        <f t="shared" si="94"/>
        <v>-</v>
      </c>
      <c r="BC164" s="364" t="str">
        <f t="shared" si="95"/>
        <v>-</v>
      </c>
      <c r="BD164" s="365" t="str">
        <f t="shared" si="96"/>
        <v>-</v>
      </c>
      <c r="BE164" s="365" t="str">
        <f t="shared" si="97"/>
        <v>-</v>
      </c>
      <c r="BF164" s="365" t="str">
        <f t="shared" si="98"/>
        <v>-</v>
      </c>
      <c r="BG164" s="365" t="str">
        <f t="shared" si="99"/>
        <v>-</v>
      </c>
      <c r="BH164" s="364" t="str">
        <f t="shared" si="100"/>
        <v>-</v>
      </c>
      <c r="BI164" s="365" t="str">
        <f t="shared" si="101"/>
        <v>-</v>
      </c>
      <c r="BJ164" s="366" t="str">
        <f t="shared" si="102"/>
        <v>-</v>
      </c>
      <c r="BK164"/>
      <c r="BL164"/>
      <c r="BM164"/>
      <c r="BN164"/>
      <c r="BO164"/>
    </row>
    <row r="165" spans="1:67" s="124" customFormat="1" ht="17" hidden="1" customHeight="1">
      <c r="A165" s="327" t="str">
        <f t="shared" si="70"/>
        <v>2018_145</v>
      </c>
      <c r="B165" s="327" t="s">
        <v>658</v>
      </c>
      <c r="C165" s="327" t="str">
        <f>J165&amp;"-"&amp;M165&amp;"_"&amp;N165</f>
        <v>---_-</v>
      </c>
      <c r="D165" s="327" t="str">
        <f>IF($M165="-","-",VLOOKUP(C$2,Res_ini!$A$20:$AF254,HLOOKUP($F165,Res_ini!$H$29:$AF$30,2,FALSE())+7))</f>
        <v>-</v>
      </c>
      <c r="E165" s="327">
        <f t="shared" si="75"/>
        <v>37</v>
      </c>
      <c r="F165" s="327" t="str">
        <f t="shared" si="74"/>
        <v>Mbere</v>
      </c>
      <c r="G165" s="327" t="str">
        <f>IF($M165="-","-",VLOOKUP(F$2,Res_ini!$A$20:$AF254,HLOOKUP($F165,Res_ini!$H$29:$AF$30,2,FALSE())+7))</f>
        <v>-</v>
      </c>
      <c r="H165" s="338" t="str">
        <f>IF($M165="-","-",VLOOKUP(G$2,Res_ini!$A$20:$AF254,HLOOKUP($F165,Res_ini!$H$29:$AF$30,2,FALSE())+7))</f>
        <v>-</v>
      </c>
      <c r="I165" s="338" t="str">
        <f>IF($M165="-","-",VLOOKUP(H$2,Res_ini!$A$20:$AF254,HLOOKUP($F165,Res_ini!$H$29:$AF$30,2,FALSE())+7))</f>
        <v>-</v>
      </c>
      <c r="J165" s="327" t="str">
        <f>IF($M165="-","-",VLOOKUP(I$2,Res_ini!$A$20:$AF254,HLOOKUP($F165,Res_ini!$H$29:$AF$30,2,FALSE())+7))</f>
        <v>-</v>
      </c>
      <c r="K165" s="327" t="str">
        <f>IF($M165="-","-",VLOOKUP(J$2,Res_ini!$A$20:$AF254,HLOOKUP($F165,Res_ini!$H$29:$AF$30,2,FALSE())+7))</f>
        <v>-</v>
      </c>
      <c r="L165" s="327" t="str">
        <f>IF($M165="-","-",VLOOKUP(K$2,Res_ini!$A$20:$AF254,HLOOKUP($F165,Res_ini!$H$29:$AF$30,2,FALSE())+7))</f>
        <v>-</v>
      </c>
      <c r="M165" s="327" t="str">
        <f>IF(ISERROR(HLOOKUP($F165,Res_ini!$H$29:$AF$30,2,FALSE())),"-",VLOOKUP(L$2,Res_ini!$A$20:$AF254,HLOOKUP($F165,Res_ini!$H$29:$AF$30,2,FALSE())+7))</f>
        <v>-</v>
      </c>
      <c r="N165" s="327" t="str">
        <f>IF($M165="-","-",VLOOKUP(M$2,Res_ini!$A$20:$AF254,HLOOKUP($F165,Res_ini!$H$29:$AF$30,2,FALSE())+7))</f>
        <v>-</v>
      </c>
      <c r="O165" s="339" t="str">
        <f>IF($M165="-","-",VLOOKUP(N$2,Res_ini!$A$20:$AF254,HLOOKUP($F165,Res_ini!$H$29:$AF$30,2,FALSE())+7))</f>
        <v>-</v>
      </c>
      <c r="P165" s="325" t="str">
        <f>IF($M165="-","-",VLOOKUP(O$2,Res_ini!$A$20:$AF254,HLOOKUP($F165,Res_ini!$H$29:$AF$30,2,FALSE())+7))</f>
        <v>-</v>
      </c>
      <c r="Q165" s="325" t="str">
        <f>IF($M165="-","-",VLOOKUP(P$2,Res_ini!$A$20:$AF254,HLOOKUP($F165,Res_ini!$H$29:$AF$30,2,FALSE())+7))</f>
        <v>-</v>
      </c>
      <c r="R165" s="325" t="str">
        <f>IF($M165="-","-",VLOOKUP(Q$2,Res_ini!$A$20:$AF254,HLOOKUP($F165,Res_ini!$H$29:$AF$30,2,FALSE())+7))</f>
        <v>-</v>
      </c>
      <c r="S165" s="325" t="str">
        <f>IF($M165="-","-",VLOOKUP(R$2,Res_ini!$A$20:$AF254,HLOOKUP($F165,Res_ini!$H$29:$AF$30,2,FALSE())+7))</f>
        <v>-</v>
      </c>
      <c r="T165" s="325" t="str">
        <f>IF($M165="-","-",VLOOKUP(S$2,Res_ini!$A$20:$AF254,HLOOKUP($F165,Res_ini!$H$29:$AF$30,2,FALSE())+7))</f>
        <v>-</v>
      </c>
      <c r="U165" s="325" t="str">
        <f>IF($M165="-","-",VLOOKUP(T$2,Res_ini!$A$20:$AF254,HLOOKUP($F165,Res_ini!$H$29:$AF$30,2,FALSE())+7))</f>
        <v>-</v>
      </c>
      <c r="V165" s="325" t="str">
        <f>IF($M165="-","-",VLOOKUP(U$2,Res_ini!$A$20:$AF254,HLOOKUP($F165,Res_ini!$H$29:$AF$30,2,FALSE())+7))</f>
        <v>-</v>
      </c>
      <c r="W165" s="325" t="str">
        <f>IF($M165="-","-",VLOOKUP(V$2,Res_ini!$A$20:$AF254,HLOOKUP($F165,Res_ini!$H$29:$AF$30,2,FALSE())+7))</f>
        <v>-</v>
      </c>
      <c r="X165" s="325" t="str">
        <f>IF($M165="-","-",VLOOKUP(W$2,Res_ini!$A$20:$AF254,HLOOKUP($F165,Res_ini!$H$29:$AF$30,2,FALSE())+7))</f>
        <v>-</v>
      </c>
      <c r="Y165" s="325" t="str">
        <f>IF($M165="-","-",VLOOKUP(X$2,Res_ini!$A$20:$AF254,HLOOKUP($F165,Res_ini!$H$29:$AF$30,2,FALSE())+7))</f>
        <v>-</v>
      </c>
      <c r="Z165" s="325" t="str">
        <f>IF($M165="-","-",VLOOKUP(Y$2,Res_ini!$A$20:$AF254,HLOOKUP($F165,Res_ini!$H$29:$AF$30,2,FALSE())+7))</f>
        <v>-</v>
      </c>
      <c r="AA165" s="326" t="str">
        <f>IF($M165="-","-",VLOOKUP(Z$2,Res_ini!$A$20:$AF254,HLOOKUP($F165,Res_ini!$H$29:$AF$30,2,FALSE())+7))</f>
        <v>-</v>
      </c>
      <c r="AB165" s="327" t="str">
        <f>IF($M165="-","-",VLOOKUP(AA$2,Res_ini!$A$20:$AF254,HLOOKUP($F165,Res_ini!$H$29:$AF$30,2,FALSE())+7))</f>
        <v>-</v>
      </c>
      <c r="AC165" s="340"/>
      <c r="AD165" s="341"/>
      <c r="AE165" s="341"/>
      <c r="AF165" s="341"/>
      <c r="AG165" s="342"/>
      <c r="AH165" s="343" t="str">
        <f t="shared" si="72"/>
        <v>-</v>
      </c>
      <c r="AI165" s="344" t="str">
        <f t="shared" si="76"/>
        <v>-</v>
      </c>
      <c r="AJ165" s="345" t="str">
        <f t="shared" si="77"/>
        <v>-</v>
      </c>
      <c r="AK165" s="345" t="str">
        <f t="shared" si="78"/>
        <v>-</v>
      </c>
      <c r="AL165" s="345" t="str">
        <f t="shared" si="79"/>
        <v>-</v>
      </c>
      <c r="AM165" s="345" t="str">
        <f t="shared" si="80"/>
        <v>-</v>
      </c>
      <c r="AN165" s="345" t="str">
        <f t="shared" si="81"/>
        <v>-</v>
      </c>
      <c r="AO165" s="345" t="str">
        <f t="shared" si="82"/>
        <v>-</v>
      </c>
      <c r="AP165" s="345" t="str">
        <f t="shared" si="83"/>
        <v>-</v>
      </c>
      <c r="AQ165" s="345" t="str">
        <f t="shared" si="84"/>
        <v>-</v>
      </c>
      <c r="AR165" s="345" t="str">
        <f t="shared" si="85"/>
        <v>-</v>
      </c>
      <c r="AS165" s="345" t="str">
        <f t="shared" si="86"/>
        <v>-</v>
      </c>
      <c r="AT165" s="345" t="str">
        <f t="shared" si="87"/>
        <v>-</v>
      </c>
      <c r="AU165" s="345" t="str">
        <f t="shared" si="88"/>
        <v>-</v>
      </c>
      <c r="AV165" s="345" t="str">
        <f t="shared" si="73"/>
        <v>-</v>
      </c>
      <c r="AW165" s="346" t="str">
        <f t="shared" si="89"/>
        <v>-</v>
      </c>
      <c r="AX165" s="346" t="str">
        <f t="shared" si="90"/>
        <v>-</v>
      </c>
      <c r="AY165" s="346" t="str">
        <f t="shared" si="91"/>
        <v>-</v>
      </c>
      <c r="AZ165" s="346" t="str">
        <f t="shared" si="92"/>
        <v>-</v>
      </c>
      <c r="BA165" s="346" t="str">
        <f t="shared" si="93"/>
        <v>-</v>
      </c>
      <c r="BB165" s="345" t="str">
        <f t="shared" si="94"/>
        <v>-</v>
      </c>
      <c r="BC165" s="345" t="str">
        <f t="shared" si="95"/>
        <v>-</v>
      </c>
      <c r="BD165" s="346" t="str">
        <f t="shared" si="96"/>
        <v>-</v>
      </c>
      <c r="BE165" s="346" t="str">
        <f t="shared" si="97"/>
        <v>-</v>
      </c>
      <c r="BF165" s="346" t="str">
        <f t="shared" si="98"/>
        <v>-</v>
      </c>
      <c r="BG165" s="346" t="str">
        <f t="shared" si="99"/>
        <v>-</v>
      </c>
      <c r="BH165" s="345" t="str">
        <f t="shared" si="100"/>
        <v>-</v>
      </c>
      <c r="BI165" s="346" t="str">
        <f t="shared" si="101"/>
        <v>-</v>
      </c>
      <c r="BJ165" s="347" t="str">
        <f t="shared" si="102"/>
        <v>-</v>
      </c>
      <c r="BK165"/>
      <c r="BL165"/>
      <c r="BM165"/>
      <c r="BN165"/>
      <c r="BO165"/>
    </row>
    <row r="166" spans="1:67" s="124" customFormat="1" ht="17" hidden="1" customHeight="1">
      <c r="A166" s="330" t="str">
        <f t="shared" si="70"/>
        <v>2018_146</v>
      </c>
      <c r="B166" s="330" t="s">
        <v>658</v>
      </c>
      <c r="C166" s="330" t="str">
        <f t="shared" si="71"/>
        <v>---_-</v>
      </c>
      <c r="D166" s="330" t="str">
        <f>IF($M166="-","-",VLOOKUP(C$3,Res_ini!$A$20:$AF255,HLOOKUP($F166,Res_ini!$H$29:$AF$30,2,FALSE())+7))</f>
        <v>-</v>
      </c>
      <c r="E166" s="330">
        <f t="shared" si="75"/>
        <v>37</v>
      </c>
      <c r="F166" s="330" t="str">
        <f t="shared" si="74"/>
        <v>Mbere</v>
      </c>
      <c r="G166" s="330" t="str">
        <f>IF($M166="-","-",VLOOKUP(F$3,Res_ini!$A$20:$AF255,HLOOKUP($F166,Res_ini!$H$29:$AF$30,2,FALSE())+7))</f>
        <v>-</v>
      </c>
      <c r="H166" s="348" t="str">
        <f>IF($M166="-","-",VLOOKUP(G$3,Res_ini!$A$20:$AF255,HLOOKUP($F166,Res_ini!$H$29:$AF$30,2,FALSE())+7))</f>
        <v>-</v>
      </c>
      <c r="I166" s="348" t="str">
        <f>IF($M166="-","-",VLOOKUP(H$3,Res_ini!$A$20:$AF255,HLOOKUP($F166,Res_ini!$H$29:$AF$30,2,FALSE())+7))</f>
        <v>-</v>
      </c>
      <c r="J166" s="330" t="str">
        <f>IF($M166="-","-",VLOOKUP(I$3,Res_ini!$A$20:$AF255,HLOOKUP($F166,Res_ini!$H$29:$AF$30,2,FALSE())+7))</f>
        <v>-</v>
      </c>
      <c r="K166" s="330" t="str">
        <f>IF($M166="-","-",VLOOKUP(J$3,Res_ini!$A$20:$AF255,HLOOKUP($F166,Res_ini!$H$29:$AF$30,2,FALSE())+7))</f>
        <v>-</v>
      </c>
      <c r="L166" s="330" t="str">
        <f>IF($M166="-","-",VLOOKUP(K$3,Res_ini!$A$20:$AF255,HLOOKUP($F166,Res_ini!$H$29:$AF$30,2,FALSE())+7))</f>
        <v>-</v>
      </c>
      <c r="M166" s="330" t="str">
        <f>IF(ISERROR(HLOOKUP($F166,Res_ini!$H$29:$AF$30,2,FALSE())),"-",VLOOKUP(L$3,Res_ini!$A$20:$AF255,HLOOKUP($F166,Res_ini!$H$29:$AF$30,2,FALSE())+7))</f>
        <v>-</v>
      </c>
      <c r="N166" s="330" t="str">
        <f>IF($M166="-","-",VLOOKUP(M$3,Res_ini!$A$20:$AF255,HLOOKUP($F166,Res_ini!$H$29:$AF$30,2,FALSE())+7))</f>
        <v>-</v>
      </c>
      <c r="O166" s="349" t="str">
        <f>IF($M166="-","-",VLOOKUP(N$3,Res_ini!$A$20:$AF255,HLOOKUP($F166,Res_ini!$H$29:$AF$30,2,FALSE())+7))</f>
        <v>-</v>
      </c>
      <c r="P166" s="328" t="str">
        <f>IF($M166="-","-",VLOOKUP(O$3,Res_ini!$A$20:$AF255,HLOOKUP($F166,Res_ini!$H$29:$AF$30,2,FALSE())+7))</f>
        <v>-</v>
      </c>
      <c r="Q166" s="328" t="str">
        <f>IF($M166="-","-",VLOOKUP(P$3,Res_ini!$A$20:$AF255,HLOOKUP($F166,Res_ini!$H$29:$AF$30,2,FALSE())+7))</f>
        <v>-</v>
      </c>
      <c r="R166" s="328" t="str">
        <f>IF($M166="-","-",VLOOKUP(Q$3,Res_ini!$A$20:$AF255,HLOOKUP($F166,Res_ini!$H$29:$AF$30,2,FALSE())+7))</f>
        <v>-</v>
      </c>
      <c r="S166" s="328" t="str">
        <f>IF($M166="-","-",VLOOKUP(R$3,Res_ini!$A$20:$AF255,HLOOKUP($F166,Res_ini!$H$29:$AF$30,2,FALSE())+7))</f>
        <v>-</v>
      </c>
      <c r="T166" s="328" t="str">
        <f>IF($M166="-","-",VLOOKUP(S$3,Res_ini!$A$20:$AF255,HLOOKUP($F166,Res_ini!$H$29:$AF$30,2,FALSE())+7))</f>
        <v>-</v>
      </c>
      <c r="U166" s="328" t="str">
        <f>IF($M166="-","-",VLOOKUP(T$3,Res_ini!$A$20:$AF255,HLOOKUP($F166,Res_ini!$H$29:$AF$30,2,FALSE())+7))</f>
        <v>-</v>
      </c>
      <c r="V166" s="328" t="str">
        <f>IF($M166="-","-",VLOOKUP(U$3,Res_ini!$A$20:$AF255,HLOOKUP($F166,Res_ini!$H$29:$AF$30,2,FALSE())+7))</f>
        <v>-</v>
      </c>
      <c r="W166" s="328" t="str">
        <f>IF($M166="-","-",VLOOKUP(V$3,Res_ini!$A$20:$AF255,HLOOKUP($F166,Res_ini!$H$29:$AF$30,2,FALSE())+7))</f>
        <v>-</v>
      </c>
      <c r="X166" s="328" t="str">
        <f>IF($M166="-","-",VLOOKUP(W$3,Res_ini!$A$20:$AF255,HLOOKUP($F166,Res_ini!$H$29:$AF$30,2,FALSE())+7))</f>
        <v>-</v>
      </c>
      <c r="Y166" s="328" t="str">
        <f>IF($M166="-","-",VLOOKUP(X$3,Res_ini!$A$20:$AF255,HLOOKUP($F166,Res_ini!$H$29:$AF$30,2,FALSE())+7))</f>
        <v>-</v>
      </c>
      <c r="Z166" s="328" t="str">
        <f>IF($M166="-","-",VLOOKUP(Y$3,Res_ini!$A$20:$AF255,HLOOKUP($F166,Res_ini!$H$29:$AF$30,2,FALSE())+7))</f>
        <v>-</v>
      </c>
      <c r="AA166" s="329" t="str">
        <f>IF($M166="-","-",VLOOKUP(Z$3,Res_ini!$A$20:$AF255,HLOOKUP($F166,Res_ini!$H$29:$AF$30,2,FALSE())+7))</f>
        <v>-</v>
      </c>
      <c r="AB166" s="330" t="str">
        <f>IF($M166="-","-",VLOOKUP(AA$3,Res_ini!$A$20:$AF255,HLOOKUP($F166,Res_ini!$H$29:$AF$30,2,FALSE())+7))</f>
        <v>-</v>
      </c>
      <c r="AC166" s="350"/>
      <c r="AD166" s="351"/>
      <c r="AE166" s="351"/>
      <c r="AF166" s="351"/>
      <c r="AG166" s="352"/>
      <c r="AH166" s="213" t="str">
        <f t="shared" si="72"/>
        <v>-</v>
      </c>
      <c r="AI166" s="353" t="str">
        <f t="shared" si="76"/>
        <v>-</v>
      </c>
      <c r="AJ166" s="354" t="str">
        <f t="shared" si="77"/>
        <v>-</v>
      </c>
      <c r="AK166" s="354" t="str">
        <f t="shared" si="78"/>
        <v>-</v>
      </c>
      <c r="AL166" s="354" t="str">
        <f t="shared" si="79"/>
        <v>-</v>
      </c>
      <c r="AM166" s="354" t="str">
        <f t="shared" si="80"/>
        <v>-</v>
      </c>
      <c r="AN166" s="354" t="str">
        <f t="shared" si="81"/>
        <v>-</v>
      </c>
      <c r="AO166" s="354" t="str">
        <f t="shared" si="82"/>
        <v>-</v>
      </c>
      <c r="AP166" s="354" t="str">
        <f t="shared" si="83"/>
        <v>-</v>
      </c>
      <c r="AQ166" s="354" t="str">
        <f t="shared" si="84"/>
        <v>-</v>
      </c>
      <c r="AR166" s="354" t="str">
        <f t="shared" si="85"/>
        <v>-</v>
      </c>
      <c r="AS166" s="354" t="str">
        <f t="shared" si="86"/>
        <v>-</v>
      </c>
      <c r="AT166" s="354" t="str">
        <f t="shared" si="87"/>
        <v>-</v>
      </c>
      <c r="AU166" s="354" t="str">
        <f t="shared" si="88"/>
        <v>-</v>
      </c>
      <c r="AV166" s="354" t="str">
        <f t="shared" si="73"/>
        <v>-</v>
      </c>
      <c r="AW166" s="355" t="str">
        <f t="shared" si="89"/>
        <v>-</v>
      </c>
      <c r="AX166" s="355" t="str">
        <f t="shared" si="90"/>
        <v>-</v>
      </c>
      <c r="AY166" s="355" t="str">
        <f t="shared" si="91"/>
        <v>-</v>
      </c>
      <c r="AZ166" s="355" t="str">
        <f t="shared" si="92"/>
        <v>-</v>
      </c>
      <c r="BA166" s="355" t="str">
        <f t="shared" si="93"/>
        <v>-</v>
      </c>
      <c r="BB166" s="354" t="str">
        <f t="shared" si="94"/>
        <v>-</v>
      </c>
      <c r="BC166" s="354" t="str">
        <f t="shared" si="95"/>
        <v>-</v>
      </c>
      <c r="BD166" s="355" t="str">
        <f t="shared" si="96"/>
        <v>-</v>
      </c>
      <c r="BE166" s="355" t="str">
        <f t="shared" si="97"/>
        <v>-</v>
      </c>
      <c r="BF166" s="355" t="str">
        <f t="shared" si="98"/>
        <v>-</v>
      </c>
      <c r="BG166" s="355" t="str">
        <f t="shared" si="99"/>
        <v>-</v>
      </c>
      <c r="BH166" s="354" t="str">
        <f t="shared" si="100"/>
        <v>-</v>
      </c>
      <c r="BI166" s="355" t="str">
        <f t="shared" si="101"/>
        <v>-</v>
      </c>
      <c r="BJ166" s="356" t="str">
        <f t="shared" si="102"/>
        <v>-</v>
      </c>
      <c r="BK166"/>
      <c r="BL166"/>
      <c r="BM166"/>
      <c r="BN166"/>
      <c r="BO166"/>
    </row>
    <row r="167" spans="1:67" s="124" customFormat="1" ht="17" hidden="1" customHeight="1">
      <c r="A167" s="330" t="str">
        <f t="shared" si="70"/>
        <v>2018_147</v>
      </c>
      <c r="B167" s="330" t="s">
        <v>658</v>
      </c>
      <c r="C167" s="330" t="str">
        <f t="shared" si="71"/>
        <v>---_-</v>
      </c>
      <c r="D167" s="330" t="str">
        <f>IF($M167="-","-",VLOOKUP(C$4,Res_ini!$A$20:$AF256,HLOOKUP($F167,Res_ini!$H$29:$AF$30,2,FALSE())+7))</f>
        <v>-</v>
      </c>
      <c r="E167" s="330">
        <f t="shared" si="75"/>
        <v>37</v>
      </c>
      <c r="F167" s="330" t="str">
        <f t="shared" si="74"/>
        <v>Mbere</v>
      </c>
      <c r="G167" s="330" t="str">
        <f>IF($M167="-","-",VLOOKUP(F$4,Res_ini!$A$20:$AF256,HLOOKUP($F167,Res_ini!$H$29:$AF$30,2,FALSE())+7))</f>
        <v>-</v>
      </c>
      <c r="H167" s="348" t="str">
        <f>IF($M167="-","-",VLOOKUP(G$4,Res_ini!$A$20:$AF256,HLOOKUP($F167,Res_ini!$H$29:$AF$30,2,FALSE())+7))</f>
        <v>-</v>
      </c>
      <c r="I167" s="348" t="str">
        <f>IF($M167="-","-",VLOOKUP(H$4,Res_ini!$A$20:$AF256,HLOOKUP($F167,Res_ini!$H$29:$AF$30,2,FALSE())+7))</f>
        <v>-</v>
      </c>
      <c r="J167" s="330" t="str">
        <f>IF($M167="-","-",VLOOKUP(I$4,Res_ini!$A$20:$AF256,HLOOKUP($F167,Res_ini!$H$29:$AF$30,2,FALSE())+7))</f>
        <v>-</v>
      </c>
      <c r="K167" s="330" t="str">
        <f>IF($M167="-","-",VLOOKUP(J$4,Res_ini!$A$20:$AF256,HLOOKUP($F167,Res_ini!$H$29:$AF$30,2,FALSE())+7))</f>
        <v>-</v>
      </c>
      <c r="L167" s="330" t="str">
        <f>IF($M167="-","-",VLOOKUP(K$4,Res_ini!$A$20:$AF256,HLOOKUP($F167,Res_ini!$H$29:$AF$30,2,FALSE())+7))</f>
        <v>-</v>
      </c>
      <c r="M167" s="330" t="str">
        <f>IF(ISERROR(HLOOKUP($F167,Res_ini!$H$29:$AF$30,2,FALSE())),"-",VLOOKUP(L$4,Res_ini!$A$20:$AF256,HLOOKUP($F167,Res_ini!$H$29:$AF$30,2,FALSE())+7))</f>
        <v>-</v>
      </c>
      <c r="N167" s="330" t="str">
        <f>IF($M167="-","-",VLOOKUP(M$4,Res_ini!$A$20:$AF256,HLOOKUP($F167,Res_ini!$H$29:$AF$30,2,FALSE())+7))</f>
        <v>-</v>
      </c>
      <c r="O167" s="349" t="str">
        <f>IF($M167="-","-",VLOOKUP(N$4,Res_ini!$A$20:$AF256,HLOOKUP($F167,Res_ini!$H$29:$AF$30,2,FALSE())+7))</f>
        <v>-</v>
      </c>
      <c r="P167" s="328" t="str">
        <f>IF($M167="-","-",VLOOKUP(O$4,Res_ini!$A$20:$AF256,HLOOKUP($F167,Res_ini!$H$29:$AF$30,2,FALSE())+7))</f>
        <v>-</v>
      </c>
      <c r="Q167" s="328" t="str">
        <f>IF($M167="-","-",VLOOKUP(P$4,Res_ini!$A$20:$AF256,HLOOKUP($F167,Res_ini!$H$29:$AF$30,2,FALSE())+7))</f>
        <v>-</v>
      </c>
      <c r="R167" s="328" t="str">
        <f>IF($M167="-","-",VLOOKUP(Q$4,Res_ini!$A$20:$AF256,HLOOKUP($F167,Res_ini!$H$29:$AF$30,2,FALSE())+7))</f>
        <v>-</v>
      </c>
      <c r="S167" s="328" t="str">
        <f>IF($M167="-","-",VLOOKUP(R$4,Res_ini!$A$20:$AF256,HLOOKUP($F167,Res_ini!$H$29:$AF$30,2,FALSE())+7))</f>
        <v>-</v>
      </c>
      <c r="T167" s="328" t="str">
        <f>IF($M167="-","-",VLOOKUP(S$4,Res_ini!$A$20:$AF256,HLOOKUP($F167,Res_ini!$H$29:$AF$30,2,FALSE())+7))</f>
        <v>-</v>
      </c>
      <c r="U167" s="328" t="str">
        <f>IF($M167="-","-",VLOOKUP(T$4,Res_ini!$A$20:$AF256,HLOOKUP($F167,Res_ini!$H$29:$AF$30,2,FALSE())+7))</f>
        <v>-</v>
      </c>
      <c r="V167" s="328" t="str">
        <f>IF($M167="-","-",VLOOKUP(U$4,Res_ini!$A$20:$AF256,HLOOKUP($F167,Res_ini!$H$29:$AF$30,2,FALSE())+7))</f>
        <v>-</v>
      </c>
      <c r="W167" s="328" t="str">
        <f>IF($M167="-","-",VLOOKUP(V$4,Res_ini!$A$20:$AF256,HLOOKUP($F167,Res_ini!$H$29:$AF$30,2,FALSE())+7))</f>
        <v>-</v>
      </c>
      <c r="X167" s="328" t="str">
        <f>IF($M167="-","-",VLOOKUP(W$4,Res_ini!$A$20:$AF256,HLOOKUP($F167,Res_ini!$H$29:$AF$30,2,FALSE())+7))</f>
        <v>-</v>
      </c>
      <c r="Y167" s="328" t="str">
        <f>IF($M167="-","-",VLOOKUP(X$4,Res_ini!$A$20:$AF256,HLOOKUP($F167,Res_ini!$H$29:$AF$30,2,FALSE())+7))</f>
        <v>-</v>
      </c>
      <c r="Z167" s="328" t="str">
        <f>IF($M167="-","-",VLOOKUP(Y$4,Res_ini!$A$20:$AF256,HLOOKUP($F167,Res_ini!$H$29:$AF$30,2,FALSE())+7))</f>
        <v>-</v>
      </c>
      <c r="AA167" s="329" t="str">
        <f>IF($M167="-","-",VLOOKUP(Z$4,Res_ini!$A$20:$AF256,HLOOKUP($F167,Res_ini!$H$29:$AF$30,2,FALSE())+7))</f>
        <v>-</v>
      </c>
      <c r="AB167" s="330" t="str">
        <f>IF($M167="-","-",VLOOKUP(AA$4,Res_ini!$A$20:$AF256,HLOOKUP($F167,Res_ini!$H$29:$AF$30,2,FALSE())+7))</f>
        <v>-</v>
      </c>
      <c r="AC167" s="350"/>
      <c r="AD167" s="351"/>
      <c r="AE167" s="351"/>
      <c r="AF167" s="351"/>
      <c r="AG167" s="352"/>
      <c r="AH167" s="213" t="str">
        <f t="shared" si="72"/>
        <v>-</v>
      </c>
      <c r="AI167" s="353" t="str">
        <f t="shared" si="76"/>
        <v>-</v>
      </c>
      <c r="AJ167" s="354" t="str">
        <f t="shared" si="77"/>
        <v>-</v>
      </c>
      <c r="AK167" s="354" t="str">
        <f t="shared" si="78"/>
        <v>-</v>
      </c>
      <c r="AL167" s="354" t="str">
        <f t="shared" si="79"/>
        <v>-</v>
      </c>
      <c r="AM167" s="354" t="str">
        <f t="shared" si="80"/>
        <v>-</v>
      </c>
      <c r="AN167" s="354" t="str">
        <f t="shared" si="81"/>
        <v>-</v>
      </c>
      <c r="AO167" s="354" t="str">
        <f t="shared" si="82"/>
        <v>-</v>
      </c>
      <c r="AP167" s="354" t="str">
        <f t="shared" si="83"/>
        <v>-</v>
      </c>
      <c r="AQ167" s="354" t="str">
        <f t="shared" si="84"/>
        <v>-</v>
      </c>
      <c r="AR167" s="354" t="str">
        <f t="shared" si="85"/>
        <v>-</v>
      </c>
      <c r="AS167" s="354" t="str">
        <f t="shared" si="86"/>
        <v>-</v>
      </c>
      <c r="AT167" s="354" t="str">
        <f t="shared" si="87"/>
        <v>-</v>
      </c>
      <c r="AU167" s="354" t="str">
        <f t="shared" si="88"/>
        <v>-</v>
      </c>
      <c r="AV167" s="354" t="str">
        <f t="shared" si="73"/>
        <v>-</v>
      </c>
      <c r="AW167" s="355" t="str">
        <f t="shared" si="89"/>
        <v>-</v>
      </c>
      <c r="AX167" s="355" t="str">
        <f t="shared" si="90"/>
        <v>-</v>
      </c>
      <c r="AY167" s="355" t="str">
        <f t="shared" si="91"/>
        <v>-</v>
      </c>
      <c r="AZ167" s="355" t="str">
        <f t="shared" si="92"/>
        <v>-</v>
      </c>
      <c r="BA167" s="355" t="str">
        <f t="shared" si="93"/>
        <v>-</v>
      </c>
      <c r="BB167" s="354" t="str">
        <f t="shared" si="94"/>
        <v>-</v>
      </c>
      <c r="BC167" s="354" t="str">
        <f t="shared" si="95"/>
        <v>-</v>
      </c>
      <c r="BD167" s="355" t="str">
        <f t="shared" si="96"/>
        <v>-</v>
      </c>
      <c r="BE167" s="355" t="str">
        <f t="shared" si="97"/>
        <v>-</v>
      </c>
      <c r="BF167" s="355" t="str">
        <f t="shared" si="98"/>
        <v>-</v>
      </c>
      <c r="BG167" s="355" t="str">
        <f t="shared" si="99"/>
        <v>-</v>
      </c>
      <c r="BH167" s="354" t="str">
        <f t="shared" si="100"/>
        <v>-</v>
      </c>
      <c r="BI167" s="355" t="str">
        <f t="shared" si="101"/>
        <v>-</v>
      </c>
      <c r="BJ167" s="356" t="str">
        <f t="shared" si="102"/>
        <v>-</v>
      </c>
      <c r="BK167"/>
      <c r="BL167"/>
      <c r="BM167"/>
      <c r="BN167"/>
      <c r="BO167"/>
    </row>
    <row r="168" spans="1:67" s="124" customFormat="1" ht="17" hidden="1" customHeight="1">
      <c r="A168" s="333" t="str">
        <f t="shared" si="70"/>
        <v>2018_148</v>
      </c>
      <c r="B168" s="333" t="s">
        <v>658</v>
      </c>
      <c r="C168" s="333" t="str">
        <f t="shared" si="71"/>
        <v>---_-</v>
      </c>
      <c r="D168" s="333" t="str">
        <f>IF($M168="-","-",VLOOKUP(C$5,Res_ini!$A$20:$AF257,HLOOKUP($F168,Res_ini!$H$29:$AF$30,2,FALSE())+7))</f>
        <v>-</v>
      </c>
      <c r="E168" s="333">
        <f t="shared" si="75"/>
        <v>37</v>
      </c>
      <c r="F168" s="333" t="str">
        <f t="shared" si="74"/>
        <v>Mbere</v>
      </c>
      <c r="G168" s="333" t="str">
        <f>IF($M168="-","-",VLOOKUP(F$5,Res_ini!$A$20:$AF257,HLOOKUP($F168,Res_ini!$H$29:$AF$30,2,FALSE())+7))</f>
        <v>-</v>
      </c>
      <c r="H168" s="357" t="str">
        <f>IF($M168="-","-",VLOOKUP(G$5,Res_ini!$A$20:$AF257,HLOOKUP($F168,Res_ini!$H$29:$AF$30,2,FALSE())+7))</f>
        <v>-</v>
      </c>
      <c r="I168" s="357" t="str">
        <f>IF($M168="-","-",VLOOKUP(H$5,Res_ini!$A$20:$AF257,HLOOKUP($F168,Res_ini!$H$29:$AF$30,2,FALSE())+7))</f>
        <v>-</v>
      </c>
      <c r="J168" s="333" t="str">
        <f>IF($M168="-","-",VLOOKUP(I$5,Res_ini!$A$20:$AF257,HLOOKUP($F168,Res_ini!$H$29:$AF$30,2,FALSE())+7))</f>
        <v>-</v>
      </c>
      <c r="K168" s="333" t="str">
        <f>IF($M168="-","-",VLOOKUP(J$5,Res_ini!$A$20:$AF257,HLOOKUP($F168,Res_ini!$H$29:$AF$30,2,FALSE())+7))</f>
        <v>-</v>
      </c>
      <c r="L168" s="333" t="str">
        <f>IF($M168="-","-",VLOOKUP(K$5,Res_ini!$A$20:$AF257,HLOOKUP($F168,Res_ini!$H$29:$AF$30,2,FALSE())+7))</f>
        <v>-</v>
      </c>
      <c r="M168" s="333" t="str">
        <f>IF(ISERROR(HLOOKUP($F168,Res_ini!$H$29:$AF$30,2,FALSE())),"-",VLOOKUP(L$5,Res_ini!$A$20:$AF257,HLOOKUP($F168,Res_ini!$H$29:$AF$30,2,FALSE())+7))</f>
        <v>-</v>
      </c>
      <c r="N168" s="333" t="str">
        <f>IF($M168="-","-",VLOOKUP(M$5,Res_ini!$A$20:$AF257,HLOOKUP($F168,Res_ini!$H$29:$AF$30,2,FALSE())+7))</f>
        <v>-</v>
      </c>
      <c r="O168" s="358" t="str">
        <f>IF($M168="-","-",VLOOKUP(N$5,Res_ini!$A$20:$AF257,HLOOKUP($F168,Res_ini!$H$29:$AF$30,2,FALSE())+7))</f>
        <v>-</v>
      </c>
      <c r="P168" s="331" t="str">
        <f>IF($M168="-","-",VLOOKUP(O$5,Res_ini!$A$20:$AF257,HLOOKUP($F168,Res_ini!$H$29:$AF$30,2,FALSE())+7))</f>
        <v>-</v>
      </c>
      <c r="Q168" s="331" t="str">
        <f>IF($M168="-","-",VLOOKUP(P$5,Res_ini!$A$20:$AF257,HLOOKUP($F168,Res_ini!$H$29:$AF$30,2,FALSE())+7))</f>
        <v>-</v>
      </c>
      <c r="R168" s="331" t="str">
        <f>IF($M168="-","-",VLOOKUP(Q$5,Res_ini!$A$20:$AF257,HLOOKUP($F168,Res_ini!$H$29:$AF$30,2,FALSE())+7))</f>
        <v>-</v>
      </c>
      <c r="S168" s="331" t="str">
        <f>IF($M168="-","-",VLOOKUP(R$5,Res_ini!$A$20:$AF257,HLOOKUP($F168,Res_ini!$H$29:$AF$30,2,FALSE())+7))</f>
        <v>-</v>
      </c>
      <c r="T168" s="331" t="str">
        <f>IF($M168="-","-",VLOOKUP(S$5,Res_ini!$A$20:$AF257,HLOOKUP($F168,Res_ini!$H$29:$AF$30,2,FALSE())+7))</f>
        <v>-</v>
      </c>
      <c r="U168" s="331" t="str">
        <f>IF($M168="-","-",VLOOKUP(T$5,Res_ini!$A$20:$AF257,HLOOKUP($F168,Res_ini!$H$29:$AF$30,2,FALSE())+7))</f>
        <v>-</v>
      </c>
      <c r="V168" s="331" t="str">
        <f>IF($M168="-","-",VLOOKUP(U$5,Res_ini!$A$20:$AF257,HLOOKUP($F168,Res_ini!$H$29:$AF$30,2,FALSE())+7))</f>
        <v>-</v>
      </c>
      <c r="W168" s="331" t="str">
        <f>IF($M168="-","-",VLOOKUP(V$5,Res_ini!$A$20:$AF257,HLOOKUP($F168,Res_ini!$H$29:$AF$30,2,FALSE())+7))</f>
        <v>-</v>
      </c>
      <c r="X168" s="331" t="str">
        <f>IF($M168="-","-",VLOOKUP(W$5,Res_ini!$A$20:$AF257,HLOOKUP($F168,Res_ini!$H$29:$AF$30,2,FALSE())+7))</f>
        <v>-</v>
      </c>
      <c r="Y168" s="331" t="str">
        <f>IF($M168="-","-",VLOOKUP(X$5,Res_ini!$A$20:$AF257,HLOOKUP($F168,Res_ini!$H$29:$AF$30,2,FALSE())+7))</f>
        <v>-</v>
      </c>
      <c r="Z168" s="331" t="str">
        <f>IF($M168="-","-",VLOOKUP(Y$5,Res_ini!$A$20:$AF257,HLOOKUP($F168,Res_ini!$H$29:$AF$30,2,FALSE())+7))</f>
        <v>-</v>
      </c>
      <c r="AA168" s="332" t="str">
        <f>IF($M168="-","-",VLOOKUP(Z$5,Res_ini!$A$20:$AF257,HLOOKUP($F168,Res_ini!$H$29:$AF$30,2,FALSE())+7))</f>
        <v>-</v>
      </c>
      <c r="AB168" s="333" t="str">
        <f>IF($M168="-","-",VLOOKUP(AA$5,Res_ini!$A$20:$AF257,HLOOKUP($F168,Res_ini!$H$29:$AF$30,2,FALSE())+7))</f>
        <v>-</v>
      </c>
      <c r="AC168" s="359"/>
      <c r="AD168" s="360"/>
      <c r="AE168" s="360"/>
      <c r="AF168" s="360"/>
      <c r="AG168" s="361"/>
      <c r="AH168" s="362" t="str">
        <f t="shared" si="72"/>
        <v>-</v>
      </c>
      <c r="AI168" s="363" t="str">
        <f t="shared" si="76"/>
        <v>-</v>
      </c>
      <c r="AJ168" s="364" t="str">
        <f t="shared" si="77"/>
        <v>-</v>
      </c>
      <c r="AK168" s="364" t="str">
        <f t="shared" si="78"/>
        <v>-</v>
      </c>
      <c r="AL168" s="364" t="str">
        <f t="shared" si="79"/>
        <v>-</v>
      </c>
      <c r="AM168" s="364" t="str">
        <f t="shared" si="80"/>
        <v>-</v>
      </c>
      <c r="AN168" s="364" t="str">
        <f t="shared" si="81"/>
        <v>-</v>
      </c>
      <c r="AO168" s="364" t="str">
        <f t="shared" si="82"/>
        <v>-</v>
      </c>
      <c r="AP168" s="364" t="str">
        <f t="shared" si="83"/>
        <v>-</v>
      </c>
      <c r="AQ168" s="364" t="str">
        <f t="shared" si="84"/>
        <v>-</v>
      </c>
      <c r="AR168" s="364" t="str">
        <f t="shared" si="85"/>
        <v>-</v>
      </c>
      <c r="AS168" s="364" t="str">
        <f t="shared" si="86"/>
        <v>-</v>
      </c>
      <c r="AT168" s="364" t="str">
        <f t="shared" si="87"/>
        <v>-</v>
      </c>
      <c r="AU168" s="364" t="str">
        <f t="shared" si="88"/>
        <v>-</v>
      </c>
      <c r="AV168" s="364" t="str">
        <f t="shared" si="73"/>
        <v>-</v>
      </c>
      <c r="AW168" s="365" t="str">
        <f t="shared" si="89"/>
        <v>-</v>
      </c>
      <c r="AX168" s="365" t="str">
        <f t="shared" si="90"/>
        <v>-</v>
      </c>
      <c r="AY168" s="365" t="str">
        <f t="shared" si="91"/>
        <v>-</v>
      </c>
      <c r="AZ168" s="365" t="str">
        <f t="shared" si="92"/>
        <v>-</v>
      </c>
      <c r="BA168" s="365" t="str">
        <f t="shared" si="93"/>
        <v>-</v>
      </c>
      <c r="BB168" s="364" t="str">
        <f t="shared" si="94"/>
        <v>-</v>
      </c>
      <c r="BC168" s="364" t="str">
        <f t="shared" si="95"/>
        <v>-</v>
      </c>
      <c r="BD168" s="365" t="str">
        <f t="shared" si="96"/>
        <v>-</v>
      </c>
      <c r="BE168" s="365" t="str">
        <f t="shared" si="97"/>
        <v>-</v>
      </c>
      <c r="BF168" s="365" t="str">
        <f t="shared" si="98"/>
        <v>-</v>
      </c>
      <c r="BG168" s="365" t="str">
        <f t="shared" si="99"/>
        <v>-</v>
      </c>
      <c r="BH168" s="364" t="str">
        <f t="shared" si="100"/>
        <v>-</v>
      </c>
      <c r="BI168" s="365" t="str">
        <f t="shared" si="101"/>
        <v>-</v>
      </c>
      <c r="BJ168" s="366" t="str">
        <f t="shared" si="102"/>
        <v>-</v>
      </c>
      <c r="BK168"/>
      <c r="BL168"/>
      <c r="BM168"/>
      <c r="BN168"/>
      <c r="BO168"/>
    </row>
    <row r="169" spans="1:67" s="124" customFormat="1" ht="17" hidden="1" customHeight="1">
      <c r="A169" s="327" t="str">
        <f t="shared" si="70"/>
        <v>2018_149</v>
      </c>
      <c r="B169" s="327" t="s">
        <v>658</v>
      </c>
      <c r="C169" s="327" t="str">
        <f t="shared" si="71"/>
        <v>---_-</v>
      </c>
      <c r="D169" s="327" t="str">
        <f>IF($M169="-","-",VLOOKUP(C$2,Res_ini!$A$20:$AF258,HLOOKUP($F169,Res_ini!$H$29:$AF$30,2,FALSE())+7))</f>
        <v>-</v>
      </c>
      <c r="E169" s="327">
        <f t="shared" si="75"/>
        <v>38</v>
      </c>
      <c r="F169" s="327" t="str">
        <f t="shared" si="74"/>
        <v>Signal</v>
      </c>
      <c r="G169" s="327" t="str">
        <f>IF($M169="-","-",VLOOKUP(F$2,Res_ini!$A$20:$AF258,HLOOKUP($F169,Res_ini!$H$29:$AF$30,2,FALSE())+7))</f>
        <v>-</v>
      </c>
      <c r="H169" s="338" t="str">
        <f>IF($M169="-","-",VLOOKUP(G$2,Res_ini!$A$20:$AF258,HLOOKUP($F169,Res_ini!$H$29:$AF$30,2,FALSE())+7))</f>
        <v>-</v>
      </c>
      <c r="I169" s="338" t="str">
        <f>IF($M169="-","-",VLOOKUP(H$2,Res_ini!$A$20:$AF258,HLOOKUP($F169,Res_ini!$H$29:$AF$30,2,FALSE())+7))</f>
        <v>-</v>
      </c>
      <c r="J169" s="327" t="str">
        <f>IF($M169="-","-",VLOOKUP(I$2,Res_ini!$A$20:$AF258,HLOOKUP($F169,Res_ini!$H$29:$AF$30,2,FALSE())+7))</f>
        <v>-</v>
      </c>
      <c r="K169" s="327" t="str">
        <f>IF($M169="-","-",VLOOKUP(J$2,Res_ini!$A$20:$AF258,HLOOKUP($F169,Res_ini!$H$29:$AF$30,2,FALSE())+7))</f>
        <v>-</v>
      </c>
      <c r="L169" s="327" t="str">
        <f>IF($M169="-","-",VLOOKUP(K$2,Res_ini!$A$20:$AF258,HLOOKUP($F169,Res_ini!$H$29:$AF$30,2,FALSE())+7))</f>
        <v>-</v>
      </c>
      <c r="M169" s="327" t="str">
        <f>IF(ISERROR(HLOOKUP($F169,Res_ini!$H$29:$AF$30,2,FALSE())),"-",VLOOKUP(L$2,Res_ini!$A$20:$AF258,HLOOKUP($F169,Res_ini!$H$29:$AF$30,2,FALSE())+7))</f>
        <v>-</v>
      </c>
      <c r="N169" s="327" t="str">
        <f>IF($M169="-","-",VLOOKUP(M$2,Res_ini!$A$20:$AF258,HLOOKUP($F169,Res_ini!$H$29:$AF$30,2,FALSE())+7))</f>
        <v>-</v>
      </c>
      <c r="O169" s="339" t="str">
        <f>IF($M169="-","-",VLOOKUP(N$2,Res_ini!$A$20:$AF258,HLOOKUP($F169,Res_ini!$H$29:$AF$30,2,FALSE())+7))</f>
        <v>-</v>
      </c>
      <c r="P169" s="325" t="str">
        <f>IF($M169="-","-",VLOOKUP(O$2,Res_ini!$A$20:$AF258,HLOOKUP($F169,Res_ini!$H$29:$AF$30,2,FALSE())+7))</f>
        <v>-</v>
      </c>
      <c r="Q169" s="325" t="str">
        <f>IF($M169="-","-",VLOOKUP(P$2,Res_ini!$A$20:$AF258,HLOOKUP($F169,Res_ini!$H$29:$AF$30,2,FALSE())+7))</f>
        <v>-</v>
      </c>
      <c r="R169" s="325" t="str">
        <f>IF($M169="-","-",VLOOKUP(Q$2,Res_ini!$A$20:$AF258,HLOOKUP($F169,Res_ini!$H$29:$AF$30,2,FALSE())+7))</f>
        <v>-</v>
      </c>
      <c r="S169" s="325" t="str">
        <f>IF($M169="-","-",VLOOKUP(R$2,Res_ini!$A$20:$AF258,HLOOKUP($F169,Res_ini!$H$29:$AF$30,2,FALSE())+7))</f>
        <v>-</v>
      </c>
      <c r="T169" s="325" t="str">
        <f>IF($M169="-","-",VLOOKUP(S$2,Res_ini!$A$20:$AF258,HLOOKUP($F169,Res_ini!$H$29:$AF$30,2,FALSE())+7))</f>
        <v>-</v>
      </c>
      <c r="U169" s="325" t="str">
        <f>IF($M169="-","-",VLOOKUP(T$2,Res_ini!$A$20:$AF258,HLOOKUP($F169,Res_ini!$H$29:$AF$30,2,FALSE())+7))</f>
        <v>-</v>
      </c>
      <c r="V169" s="325" t="str">
        <f>IF($M169="-","-",VLOOKUP(U$2,Res_ini!$A$20:$AF258,HLOOKUP($F169,Res_ini!$H$29:$AF$30,2,FALSE())+7))</f>
        <v>-</v>
      </c>
      <c r="W169" s="325" t="str">
        <f>IF($M169="-","-",VLOOKUP(V$2,Res_ini!$A$20:$AF258,HLOOKUP($F169,Res_ini!$H$29:$AF$30,2,FALSE())+7))</f>
        <v>-</v>
      </c>
      <c r="X169" s="325" t="str">
        <f>IF($M169="-","-",VLOOKUP(W$2,Res_ini!$A$20:$AF258,HLOOKUP($F169,Res_ini!$H$29:$AF$30,2,FALSE())+7))</f>
        <v>-</v>
      </c>
      <c r="Y169" s="325" t="str">
        <f>IF($M169="-","-",VLOOKUP(X$2,Res_ini!$A$20:$AF258,HLOOKUP($F169,Res_ini!$H$29:$AF$30,2,FALSE())+7))</f>
        <v>-</v>
      </c>
      <c r="Z169" s="325" t="str">
        <f>IF($M169="-","-",VLOOKUP(Y$2,Res_ini!$A$20:$AF258,HLOOKUP($F169,Res_ini!$H$29:$AF$30,2,FALSE())+7))</f>
        <v>-</v>
      </c>
      <c r="AA169" s="326" t="str">
        <f>IF($M169="-","-",VLOOKUP(Z$2,Res_ini!$A$20:$AF258,HLOOKUP($F169,Res_ini!$H$29:$AF$30,2,FALSE())+7))</f>
        <v>-</v>
      </c>
      <c r="AB169" s="327" t="str">
        <f>IF($M169="-","-",VLOOKUP(AA$2,Res_ini!$A$20:$AF258,HLOOKUP($F169,Res_ini!$H$29:$AF$30,2,FALSE())+7))</f>
        <v>-</v>
      </c>
      <c r="AC169" s="340"/>
      <c r="AD169" s="341"/>
      <c r="AE169" s="341"/>
      <c r="AF169" s="341"/>
      <c r="AG169" s="342"/>
      <c r="AH169" s="343" t="str">
        <f t="shared" si="72"/>
        <v>-</v>
      </c>
      <c r="AI169" s="344" t="str">
        <f t="shared" si="76"/>
        <v>-</v>
      </c>
      <c r="AJ169" s="345" t="str">
        <f t="shared" si="77"/>
        <v>-</v>
      </c>
      <c r="AK169" s="345" t="str">
        <f t="shared" si="78"/>
        <v>-</v>
      </c>
      <c r="AL169" s="345" t="str">
        <f t="shared" si="79"/>
        <v>-</v>
      </c>
      <c r="AM169" s="345" t="str">
        <f t="shared" si="80"/>
        <v>-</v>
      </c>
      <c r="AN169" s="345" t="str">
        <f t="shared" si="81"/>
        <v>-</v>
      </c>
      <c r="AO169" s="345" t="str">
        <f t="shared" si="82"/>
        <v>-</v>
      </c>
      <c r="AP169" s="345" t="str">
        <f t="shared" si="83"/>
        <v>-</v>
      </c>
      <c r="AQ169" s="345" t="str">
        <f t="shared" si="84"/>
        <v>-</v>
      </c>
      <c r="AR169" s="345" t="str">
        <f t="shared" si="85"/>
        <v>-</v>
      </c>
      <c r="AS169" s="345" t="str">
        <f t="shared" si="86"/>
        <v>-</v>
      </c>
      <c r="AT169" s="345" t="str">
        <f t="shared" si="87"/>
        <v>-</v>
      </c>
      <c r="AU169" s="345" t="str">
        <f t="shared" si="88"/>
        <v>-</v>
      </c>
      <c r="AV169" s="345" t="str">
        <f t="shared" si="73"/>
        <v>-</v>
      </c>
      <c r="AW169" s="346" t="str">
        <f t="shared" si="89"/>
        <v>-</v>
      </c>
      <c r="AX169" s="346" t="str">
        <f t="shared" si="90"/>
        <v>-</v>
      </c>
      <c r="AY169" s="346" t="str">
        <f t="shared" si="91"/>
        <v>-</v>
      </c>
      <c r="AZ169" s="346" t="str">
        <f t="shared" si="92"/>
        <v>-</v>
      </c>
      <c r="BA169" s="346" t="str">
        <f t="shared" si="93"/>
        <v>-</v>
      </c>
      <c r="BB169" s="345" t="str">
        <f t="shared" si="94"/>
        <v>-</v>
      </c>
      <c r="BC169" s="345" t="str">
        <f t="shared" si="95"/>
        <v>-</v>
      </c>
      <c r="BD169" s="346" t="str">
        <f t="shared" si="96"/>
        <v>-</v>
      </c>
      <c r="BE169" s="346" t="str">
        <f t="shared" si="97"/>
        <v>-</v>
      </c>
      <c r="BF169" s="346" t="str">
        <f t="shared" si="98"/>
        <v>-</v>
      </c>
      <c r="BG169" s="346" t="str">
        <f t="shared" si="99"/>
        <v>-</v>
      </c>
      <c r="BH169" s="345" t="str">
        <f t="shared" si="100"/>
        <v>-</v>
      </c>
      <c r="BI169" s="346" t="str">
        <f t="shared" si="101"/>
        <v>-</v>
      </c>
      <c r="BJ169" s="347" t="str">
        <f t="shared" si="102"/>
        <v>-</v>
      </c>
      <c r="BK169"/>
      <c r="BL169"/>
      <c r="BM169"/>
      <c r="BN169"/>
      <c r="BO169"/>
    </row>
    <row r="170" spans="1:67" s="124" customFormat="1" ht="17" hidden="1" customHeight="1">
      <c r="A170" s="330" t="str">
        <f t="shared" si="70"/>
        <v>2018_150</v>
      </c>
      <c r="B170" s="330" t="s">
        <v>658</v>
      </c>
      <c r="C170" s="330" t="str">
        <f t="shared" si="71"/>
        <v>---_-</v>
      </c>
      <c r="D170" s="330" t="str">
        <f>IF($M170="-","-",VLOOKUP(C$3,Res_ini!$A$20:$AF259,HLOOKUP($F170,Res_ini!$H$29:$AF$30,2,FALSE())+7))</f>
        <v>-</v>
      </c>
      <c r="E170" s="330">
        <f t="shared" si="75"/>
        <v>38</v>
      </c>
      <c r="F170" s="330" t="str">
        <f t="shared" si="74"/>
        <v>Signal</v>
      </c>
      <c r="G170" s="330" t="str">
        <f>IF($M170="-","-",VLOOKUP(F$3,Res_ini!$A$20:$AF259,HLOOKUP($F170,Res_ini!$H$29:$AF$30,2,FALSE())+7))</f>
        <v>-</v>
      </c>
      <c r="H170" s="348" t="str">
        <f>IF($M170="-","-",VLOOKUP(G$3,Res_ini!$A$20:$AF259,HLOOKUP($F170,Res_ini!$H$29:$AF$30,2,FALSE())+7))</f>
        <v>-</v>
      </c>
      <c r="I170" s="348" t="str">
        <f>IF($M170="-","-",VLOOKUP(H$3,Res_ini!$A$20:$AF259,HLOOKUP($F170,Res_ini!$H$29:$AF$30,2,FALSE())+7))</f>
        <v>-</v>
      </c>
      <c r="J170" s="330" t="str">
        <f>IF($M170="-","-",VLOOKUP(I$3,Res_ini!$A$20:$AF259,HLOOKUP($F170,Res_ini!$H$29:$AF$30,2,FALSE())+7))</f>
        <v>-</v>
      </c>
      <c r="K170" s="330" t="str">
        <f>IF($M170="-","-",VLOOKUP(J$3,Res_ini!$A$20:$AF259,HLOOKUP($F170,Res_ini!$H$29:$AF$30,2,FALSE())+7))</f>
        <v>-</v>
      </c>
      <c r="L170" s="330" t="str">
        <f>IF($M170="-","-",VLOOKUP(K$3,Res_ini!$A$20:$AF259,HLOOKUP($F170,Res_ini!$H$29:$AF$30,2,FALSE())+7))</f>
        <v>-</v>
      </c>
      <c r="M170" s="330" t="str">
        <f>IF(ISERROR(HLOOKUP($F170,Res_ini!$H$29:$AF$30,2,FALSE())),"-",VLOOKUP(L$3,Res_ini!$A$20:$AF259,HLOOKUP($F170,Res_ini!$H$29:$AF$30,2,FALSE())+7))</f>
        <v>-</v>
      </c>
      <c r="N170" s="330" t="str">
        <f>IF($M170="-","-",VLOOKUP(M$3,Res_ini!$A$20:$AF259,HLOOKUP($F170,Res_ini!$H$29:$AF$30,2,FALSE())+7))</f>
        <v>-</v>
      </c>
      <c r="O170" s="349" t="str">
        <f>IF($M170="-","-",VLOOKUP(N$3,Res_ini!$A$20:$AF259,HLOOKUP($F170,Res_ini!$H$29:$AF$30,2,FALSE())+7))</f>
        <v>-</v>
      </c>
      <c r="P170" s="328" t="str">
        <f>IF($M170="-","-",VLOOKUP(O$3,Res_ini!$A$20:$AF259,HLOOKUP($F170,Res_ini!$H$29:$AF$30,2,FALSE())+7))</f>
        <v>-</v>
      </c>
      <c r="Q170" s="328" t="str">
        <f>IF($M170="-","-",VLOOKUP(P$3,Res_ini!$A$20:$AF259,HLOOKUP($F170,Res_ini!$H$29:$AF$30,2,FALSE())+7))</f>
        <v>-</v>
      </c>
      <c r="R170" s="328" t="str">
        <f>IF($M170="-","-",VLOOKUP(Q$3,Res_ini!$A$20:$AF259,HLOOKUP($F170,Res_ini!$H$29:$AF$30,2,FALSE())+7))</f>
        <v>-</v>
      </c>
      <c r="S170" s="328" t="str">
        <f>IF($M170="-","-",VLOOKUP(R$3,Res_ini!$A$20:$AF259,HLOOKUP($F170,Res_ini!$H$29:$AF$30,2,FALSE())+7))</f>
        <v>-</v>
      </c>
      <c r="T170" s="328" t="str">
        <f>IF($M170="-","-",VLOOKUP(S$3,Res_ini!$A$20:$AF259,HLOOKUP($F170,Res_ini!$H$29:$AF$30,2,FALSE())+7))</f>
        <v>-</v>
      </c>
      <c r="U170" s="328" t="str">
        <f>IF($M170="-","-",VLOOKUP(T$3,Res_ini!$A$20:$AF259,HLOOKUP($F170,Res_ini!$H$29:$AF$30,2,FALSE())+7))</f>
        <v>-</v>
      </c>
      <c r="V170" s="328" t="str">
        <f>IF($M170="-","-",VLOOKUP(U$3,Res_ini!$A$20:$AF259,HLOOKUP($F170,Res_ini!$H$29:$AF$30,2,FALSE())+7))</f>
        <v>-</v>
      </c>
      <c r="W170" s="328" t="str">
        <f>IF($M170="-","-",VLOOKUP(V$3,Res_ini!$A$20:$AF259,HLOOKUP($F170,Res_ini!$H$29:$AF$30,2,FALSE())+7))</f>
        <v>-</v>
      </c>
      <c r="X170" s="328" t="str">
        <f>IF($M170="-","-",VLOOKUP(W$3,Res_ini!$A$20:$AF259,HLOOKUP($F170,Res_ini!$H$29:$AF$30,2,FALSE())+7))</f>
        <v>-</v>
      </c>
      <c r="Y170" s="328" t="str">
        <f>IF($M170="-","-",VLOOKUP(X$3,Res_ini!$A$20:$AF259,HLOOKUP($F170,Res_ini!$H$29:$AF$30,2,FALSE())+7))</f>
        <v>-</v>
      </c>
      <c r="Z170" s="328" t="str">
        <f>IF($M170="-","-",VLOOKUP(Y$3,Res_ini!$A$20:$AF259,HLOOKUP($F170,Res_ini!$H$29:$AF$30,2,FALSE())+7))</f>
        <v>-</v>
      </c>
      <c r="AA170" s="329" t="str">
        <f>IF($M170="-","-",VLOOKUP(Z$3,Res_ini!$A$20:$AF259,HLOOKUP($F170,Res_ini!$H$29:$AF$30,2,FALSE())+7))</f>
        <v>-</v>
      </c>
      <c r="AB170" s="330" t="str">
        <f>IF($M170="-","-",VLOOKUP(AA$3,Res_ini!$A$20:$AF259,HLOOKUP($F170,Res_ini!$H$29:$AF$30,2,FALSE())+7))</f>
        <v>-</v>
      </c>
      <c r="AC170" s="350"/>
      <c r="AD170" s="351"/>
      <c r="AE170" s="351"/>
      <c r="AF170" s="351"/>
      <c r="AG170" s="352"/>
      <c r="AH170" s="213" t="str">
        <f t="shared" si="72"/>
        <v>-</v>
      </c>
      <c r="AI170" s="353" t="str">
        <f t="shared" si="76"/>
        <v>-</v>
      </c>
      <c r="AJ170" s="354" t="str">
        <f t="shared" si="77"/>
        <v>-</v>
      </c>
      <c r="AK170" s="354" t="str">
        <f t="shared" si="78"/>
        <v>-</v>
      </c>
      <c r="AL170" s="354" t="str">
        <f t="shared" si="79"/>
        <v>-</v>
      </c>
      <c r="AM170" s="354" t="str">
        <f t="shared" si="80"/>
        <v>-</v>
      </c>
      <c r="AN170" s="354" t="str">
        <f t="shared" si="81"/>
        <v>-</v>
      </c>
      <c r="AO170" s="354" t="str">
        <f t="shared" si="82"/>
        <v>-</v>
      </c>
      <c r="AP170" s="354" t="str">
        <f t="shared" si="83"/>
        <v>-</v>
      </c>
      <c r="AQ170" s="354" t="str">
        <f t="shared" si="84"/>
        <v>-</v>
      </c>
      <c r="AR170" s="354" t="str">
        <f t="shared" si="85"/>
        <v>-</v>
      </c>
      <c r="AS170" s="354" t="str">
        <f t="shared" si="86"/>
        <v>-</v>
      </c>
      <c r="AT170" s="354" t="str">
        <f t="shared" si="87"/>
        <v>-</v>
      </c>
      <c r="AU170" s="354" t="str">
        <f t="shared" si="88"/>
        <v>-</v>
      </c>
      <c r="AV170" s="354" t="str">
        <f t="shared" si="73"/>
        <v>-</v>
      </c>
      <c r="AW170" s="355" t="str">
        <f t="shared" si="89"/>
        <v>-</v>
      </c>
      <c r="AX170" s="355" t="str">
        <f t="shared" si="90"/>
        <v>-</v>
      </c>
      <c r="AY170" s="355" t="str">
        <f t="shared" si="91"/>
        <v>-</v>
      </c>
      <c r="AZ170" s="355" t="str">
        <f t="shared" si="92"/>
        <v>-</v>
      </c>
      <c r="BA170" s="355" t="str">
        <f t="shared" si="93"/>
        <v>-</v>
      </c>
      <c r="BB170" s="354" t="str">
        <f t="shared" si="94"/>
        <v>-</v>
      </c>
      <c r="BC170" s="354" t="str">
        <f t="shared" si="95"/>
        <v>-</v>
      </c>
      <c r="BD170" s="355" t="str">
        <f t="shared" si="96"/>
        <v>-</v>
      </c>
      <c r="BE170" s="355" t="str">
        <f t="shared" si="97"/>
        <v>-</v>
      </c>
      <c r="BF170" s="355" t="str">
        <f t="shared" si="98"/>
        <v>-</v>
      </c>
      <c r="BG170" s="355" t="str">
        <f t="shared" si="99"/>
        <v>-</v>
      </c>
      <c r="BH170" s="354" t="str">
        <f t="shared" si="100"/>
        <v>-</v>
      </c>
      <c r="BI170" s="355" t="str">
        <f t="shared" si="101"/>
        <v>-</v>
      </c>
      <c r="BJ170" s="356" t="str">
        <f t="shared" si="102"/>
        <v>-</v>
      </c>
      <c r="BK170"/>
      <c r="BL170"/>
      <c r="BM170"/>
      <c r="BN170"/>
      <c r="BO170"/>
    </row>
    <row r="171" spans="1:67" s="124" customFormat="1" ht="17" hidden="1" customHeight="1">
      <c r="A171" s="330" t="str">
        <f t="shared" si="70"/>
        <v>2018_151</v>
      </c>
      <c r="B171" s="330" t="s">
        <v>658</v>
      </c>
      <c r="C171" s="330" t="str">
        <f t="shared" si="71"/>
        <v>---_-</v>
      </c>
      <c r="D171" s="330" t="str">
        <f>IF($M171="-","-",VLOOKUP(C$4,Res_ini!$A$20:$AF260,HLOOKUP($F171,Res_ini!$H$29:$AF$30,2,FALSE())+7))</f>
        <v>-</v>
      </c>
      <c r="E171" s="330">
        <f t="shared" si="75"/>
        <v>38</v>
      </c>
      <c r="F171" s="330" t="str">
        <f t="shared" si="74"/>
        <v>Signal</v>
      </c>
      <c r="G171" s="330" t="str">
        <f>IF($M171="-","-",VLOOKUP(F$4,Res_ini!$A$20:$AF260,HLOOKUP($F171,Res_ini!$H$29:$AF$30,2,FALSE())+7))</f>
        <v>-</v>
      </c>
      <c r="H171" s="348" t="str">
        <f>IF($M171="-","-",VLOOKUP(G$4,Res_ini!$A$20:$AF260,HLOOKUP($F171,Res_ini!$H$29:$AF$30,2,FALSE())+7))</f>
        <v>-</v>
      </c>
      <c r="I171" s="348" t="str">
        <f>IF($M171="-","-",VLOOKUP(H$4,Res_ini!$A$20:$AF260,HLOOKUP($F171,Res_ini!$H$29:$AF$30,2,FALSE())+7))</f>
        <v>-</v>
      </c>
      <c r="J171" s="330" t="str">
        <f>IF($M171="-","-",VLOOKUP(I$4,Res_ini!$A$20:$AF260,HLOOKUP($F171,Res_ini!$H$29:$AF$30,2,FALSE())+7))</f>
        <v>-</v>
      </c>
      <c r="K171" s="330" t="str">
        <f>IF($M171="-","-",VLOOKUP(J$4,Res_ini!$A$20:$AF260,HLOOKUP($F171,Res_ini!$H$29:$AF$30,2,FALSE())+7))</f>
        <v>-</v>
      </c>
      <c r="L171" s="330" t="str">
        <f>IF($M171="-","-",VLOOKUP(K$4,Res_ini!$A$20:$AF260,HLOOKUP($F171,Res_ini!$H$29:$AF$30,2,FALSE())+7))</f>
        <v>-</v>
      </c>
      <c r="M171" s="330" t="str">
        <f>IF(ISERROR(HLOOKUP($F171,Res_ini!$H$29:$AF$30,2,FALSE())),"-",VLOOKUP(L$4,Res_ini!$A$20:$AF260,HLOOKUP($F171,Res_ini!$H$29:$AF$30,2,FALSE())+7))</f>
        <v>-</v>
      </c>
      <c r="N171" s="330" t="str">
        <f>IF($M171="-","-",VLOOKUP(M$4,Res_ini!$A$20:$AF260,HLOOKUP($F171,Res_ini!$H$29:$AF$30,2,FALSE())+7))</f>
        <v>-</v>
      </c>
      <c r="O171" s="349" t="str">
        <f>IF($M171="-","-",VLOOKUP(N$4,Res_ini!$A$20:$AF260,HLOOKUP($F171,Res_ini!$H$29:$AF$30,2,FALSE())+7))</f>
        <v>-</v>
      </c>
      <c r="P171" s="328" t="str">
        <f>IF($M171="-","-",VLOOKUP(O$4,Res_ini!$A$20:$AF260,HLOOKUP($F171,Res_ini!$H$29:$AF$30,2,FALSE())+7))</f>
        <v>-</v>
      </c>
      <c r="Q171" s="328" t="str">
        <f>IF($M171="-","-",VLOOKUP(P$4,Res_ini!$A$20:$AF260,HLOOKUP($F171,Res_ini!$H$29:$AF$30,2,FALSE())+7))</f>
        <v>-</v>
      </c>
      <c r="R171" s="328" t="str">
        <f>IF($M171="-","-",VLOOKUP(Q$4,Res_ini!$A$20:$AF260,HLOOKUP($F171,Res_ini!$H$29:$AF$30,2,FALSE())+7))</f>
        <v>-</v>
      </c>
      <c r="S171" s="328" t="str">
        <f>IF($M171="-","-",VLOOKUP(R$4,Res_ini!$A$20:$AF260,HLOOKUP($F171,Res_ini!$H$29:$AF$30,2,FALSE())+7))</f>
        <v>-</v>
      </c>
      <c r="T171" s="328" t="str">
        <f>IF($M171="-","-",VLOOKUP(S$4,Res_ini!$A$20:$AF260,HLOOKUP($F171,Res_ini!$H$29:$AF$30,2,FALSE())+7))</f>
        <v>-</v>
      </c>
      <c r="U171" s="328" t="str">
        <f>IF($M171="-","-",VLOOKUP(T$4,Res_ini!$A$20:$AF260,HLOOKUP($F171,Res_ini!$H$29:$AF$30,2,FALSE())+7))</f>
        <v>-</v>
      </c>
      <c r="V171" s="328" t="str">
        <f>IF($M171="-","-",VLOOKUP(U$4,Res_ini!$A$20:$AF260,HLOOKUP($F171,Res_ini!$H$29:$AF$30,2,FALSE())+7))</f>
        <v>-</v>
      </c>
      <c r="W171" s="328" t="str">
        <f>IF($M171="-","-",VLOOKUP(V$4,Res_ini!$A$20:$AF260,HLOOKUP($F171,Res_ini!$H$29:$AF$30,2,FALSE())+7))</f>
        <v>-</v>
      </c>
      <c r="X171" s="328" t="str">
        <f>IF($M171="-","-",VLOOKUP(W$4,Res_ini!$A$20:$AF260,HLOOKUP($F171,Res_ini!$H$29:$AF$30,2,FALSE())+7))</f>
        <v>-</v>
      </c>
      <c r="Y171" s="328" t="str">
        <f>IF($M171="-","-",VLOOKUP(X$4,Res_ini!$A$20:$AF260,HLOOKUP($F171,Res_ini!$H$29:$AF$30,2,FALSE())+7))</f>
        <v>-</v>
      </c>
      <c r="Z171" s="328" t="str">
        <f>IF($M171="-","-",VLOOKUP(Y$4,Res_ini!$A$20:$AF260,HLOOKUP($F171,Res_ini!$H$29:$AF$30,2,FALSE())+7))</f>
        <v>-</v>
      </c>
      <c r="AA171" s="329" t="str">
        <f>IF($M171="-","-",VLOOKUP(Z$4,Res_ini!$A$20:$AF260,HLOOKUP($F171,Res_ini!$H$29:$AF$30,2,FALSE())+7))</f>
        <v>-</v>
      </c>
      <c r="AB171" s="330" t="str">
        <f>IF($M171="-","-",VLOOKUP(AA$4,Res_ini!$A$20:$AF260,HLOOKUP($F171,Res_ini!$H$29:$AF$30,2,FALSE())+7))</f>
        <v>-</v>
      </c>
      <c r="AC171" s="350"/>
      <c r="AD171" s="351"/>
      <c r="AE171" s="351"/>
      <c r="AF171" s="351"/>
      <c r="AG171" s="352"/>
      <c r="AH171" s="213" t="str">
        <f t="shared" si="72"/>
        <v>-</v>
      </c>
      <c r="AI171" s="353" t="str">
        <f t="shared" si="76"/>
        <v>-</v>
      </c>
      <c r="AJ171" s="354" t="str">
        <f t="shared" si="77"/>
        <v>-</v>
      </c>
      <c r="AK171" s="354" t="str">
        <f t="shared" si="78"/>
        <v>-</v>
      </c>
      <c r="AL171" s="354" t="str">
        <f t="shared" si="79"/>
        <v>-</v>
      </c>
      <c r="AM171" s="354" t="str">
        <f t="shared" si="80"/>
        <v>-</v>
      </c>
      <c r="AN171" s="354" t="str">
        <f t="shared" si="81"/>
        <v>-</v>
      </c>
      <c r="AO171" s="354" t="str">
        <f t="shared" si="82"/>
        <v>-</v>
      </c>
      <c r="AP171" s="354" t="str">
        <f t="shared" si="83"/>
        <v>-</v>
      </c>
      <c r="AQ171" s="354" t="str">
        <f t="shared" si="84"/>
        <v>-</v>
      </c>
      <c r="AR171" s="354" t="str">
        <f t="shared" si="85"/>
        <v>-</v>
      </c>
      <c r="AS171" s="354" t="str">
        <f t="shared" si="86"/>
        <v>-</v>
      </c>
      <c r="AT171" s="354" t="str">
        <f t="shared" si="87"/>
        <v>-</v>
      </c>
      <c r="AU171" s="354" t="str">
        <f t="shared" si="88"/>
        <v>-</v>
      </c>
      <c r="AV171" s="354" t="str">
        <f t="shared" si="73"/>
        <v>-</v>
      </c>
      <c r="AW171" s="355" t="str">
        <f t="shared" si="89"/>
        <v>-</v>
      </c>
      <c r="AX171" s="355" t="str">
        <f t="shared" si="90"/>
        <v>-</v>
      </c>
      <c r="AY171" s="355" t="str">
        <f t="shared" si="91"/>
        <v>-</v>
      </c>
      <c r="AZ171" s="355" t="str">
        <f t="shared" si="92"/>
        <v>-</v>
      </c>
      <c r="BA171" s="355" t="str">
        <f t="shared" si="93"/>
        <v>-</v>
      </c>
      <c r="BB171" s="354" t="str">
        <f t="shared" si="94"/>
        <v>-</v>
      </c>
      <c r="BC171" s="354" t="str">
        <f t="shared" si="95"/>
        <v>-</v>
      </c>
      <c r="BD171" s="355" t="str">
        <f t="shared" si="96"/>
        <v>-</v>
      </c>
      <c r="BE171" s="355" t="str">
        <f t="shared" si="97"/>
        <v>-</v>
      </c>
      <c r="BF171" s="355" t="str">
        <f t="shared" si="98"/>
        <v>-</v>
      </c>
      <c r="BG171" s="355" t="str">
        <f t="shared" si="99"/>
        <v>-</v>
      </c>
      <c r="BH171" s="354" t="str">
        <f t="shared" si="100"/>
        <v>-</v>
      </c>
      <c r="BI171" s="355" t="str">
        <f t="shared" si="101"/>
        <v>-</v>
      </c>
      <c r="BJ171" s="356" t="str">
        <f t="shared" si="102"/>
        <v>-</v>
      </c>
      <c r="BK171"/>
      <c r="BL171"/>
      <c r="BM171"/>
      <c r="BN171"/>
      <c r="BO171"/>
    </row>
    <row r="172" spans="1:67" s="124" customFormat="1" ht="17" hidden="1" customHeight="1">
      <c r="A172" s="333" t="str">
        <f t="shared" si="70"/>
        <v>2018_152</v>
      </c>
      <c r="B172" s="333" t="s">
        <v>658</v>
      </c>
      <c r="C172" s="333" t="str">
        <f t="shared" si="71"/>
        <v>---_-</v>
      </c>
      <c r="D172" s="333" t="str">
        <f>IF($M172="-","-",VLOOKUP(C$5,Res_ini!$A$20:$AF261,HLOOKUP($F172,Res_ini!$H$29:$AF$30,2,FALSE())+7))</f>
        <v>-</v>
      </c>
      <c r="E172" s="333">
        <f t="shared" si="75"/>
        <v>38</v>
      </c>
      <c r="F172" s="333" t="str">
        <f t="shared" si="74"/>
        <v>Signal</v>
      </c>
      <c r="G172" s="333" t="str">
        <f>IF($M172="-","-",VLOOKUP(F$5,Res_ini!$A$20:$AF261,HLOOKUP($F172,Res_ini!$H$29:$AF$30,2,FALSE())+7))</f>
        <v>-</v>
      </c>
      <c r="H172" s="357" t="str">
        <f>IF($M172="-","-",VLOOKUP(G$5,Res_ini!$A$20:$AF261,HLOOKUP($F172,Res_ini!$H$29:$AF$30,2,FALSE())+7))</f>
        <v>-</v>
      </c>
      <c r="I172" s="357" t="str">
        <f>IF($M172="-","-",VLOOKUP(H$5,Res_ini!$A$20:$AF261,HLOOKUP($F172,Res_ini!$H$29:$AF$30,2,FALSE())+7))</f>
        <v>-</v>
      </c>
      <c r="J172" s="333" t="str">
        <f>IF($M172="-","-",VLOOKUP(I$5,Res_ini!$A$20:$AF261,HLOOKUP($F172,Res_ini!$H$29:$AF$30,2,FALSE())+7))</f>
        <v>-</v>
      </c>
      <c r="K172" s="333" t="str">
        <f>IF($M172="-","-",VLOOKUP(J$5,Res_ini!$A$20:$AF261,HLOOKUP($F172,Res_ini!$H$29:$AF$30,2,FALSE())+7))</f>
        <v>-</v>
      </c>
      <c r="L172" s="333" t="str">
        <f>IF($M172="-","-",VLOOKUP(K$5,Res_ini!$A$20:$AF261,HLOOKUP($F172,Res_ini!$H$29:$AF$30,2,FALSE())+7))</f>
        <v>-</v>
      </c>
      <c r="M172" s="333" t="str">
        <f>IF(ISERROR(HLOOKUP($F172,Res_ini!$H$29:$AF$30,2,FALSE())),"-",VLOOKUP(L$5,Res_ini!$A$20:$AF261,HLOOKUP($F172,Res_ini!$H$29:$AF$30,2,FALSE())+7))</f>
        <v>-</v>
      </c>
      <c r="N172" s="333" t="str">
        <f>IF($M172="-","-",VLOOKUP(M$5,Res_ini!$A$20:$AF261,HLOOKUP($F172,Res_ini!$H$29:$AF$30,2,FALSE())+7))</f>
        <v>-</v>
      </c>
      <c r="O172" s="358" t="str">
        <f>IF($M172="-","-",VLOOKUP(N$5,Res_ini!$A$20:$AF261,HLOOKUP($F172,Res_ini!$H$29:$AF$30,2,FALSE())+7))</f>
        <v>-</v>
      </c>
      <c r="P172" s="331" t="str">
        <f>IF($M172="-","-",VLOOKUP(O$5,Res_ini!$A$20:$AF261,HLOOKUP($F172,Res_ini!$H$29:$AF$30,2,FALSE())+7))</f>
        <v>-</v>
      </c>
      <c r="Q172" s="331" t="str">
        <f>IF($M172="-","-",VLOOKUP(P$5,Res_ini!$A$20:$AF261,HLOOKUP($F172,Res_ini!$H$29:$AF$30,2,FALSE())+7))</f>
        <v>-</v>
      </c>
      <c r="R172" s="331" t="str">
        <f>IF($M172="-","-",VLOOKUP(Q$5,Res_ini!$A$20:$AF261,HLOOKUP($F172,Res_ini!$H$29:$AF$30,2,FALSE())+7))</f>
        <v>-</v>
      </c>
      <c r="S172" s="331" t="str">
        <f>IF($M172="-","-",VLOOKUP(R$5,Res_ini!$A$20:$AF261,HLOOKUP($F172,Res_ini!$H$29:$AF$30,2,FALSE())+7))</f>
        <v>-</v>
      </c>
      <c r="T172" s="331" t="str">
        <f>IF($M172="-","-",VLOOKUP(S$5,Res_ini!$A$20:$AF261,HLOOKUP($F172,Res_ini!$H$29:$AF$30,2,FALSE())+7))</f>
        <v>-</v>
      </c>
      <c r="U172" s="331" t="str">
        <f>IF($M172="-","-",VLOOKUP(T$5,Res_ini!$A$20:$AF261,HLOOKUP($F172,Res_ini!$H$29:$AF$30,2,FALSE())+7))</f>
        <v>-</v>
      </c>
      <c r="V172" s="331" t="str">
        <f>IF($M172="-","-",VLOOKUP(U$5,Res_ini!$A$20:$AF261,HLOOKUP($F172,Res_ini!$H$29:$AF$30,2,FALSE())+7))</f>
        <v>-</v>
      </c>
      <c r="W172" s="331" t="str">
        <f>IF($M172="-","-",VLOOKUP(V$5,Res_ini!$A$20:$AF261,HLOOKUP($F172,Res_ini!$H$29:$AF$30,2,FALSE())+7))</f>
        <v>-</v>
      </c>
      <c r="X172" s="331" t="str">
        <f>IF($M172="-","-",VLOOKUP(W$5,Res_ini!$A$20:$AF261,HLOOKUP($F172,Res_ini!$H$29:$AF$30,2,FALSE())+7))</f>
        <v>-</v>
      </c>
      <c r="Y172" s="331" t="str">
        <f>IF($M172="-","-",VLOOKUP(X$5,Res_ini!$A$20:$AF261,HLOOKUP($F172,Res_ini!$H$29:$AF$30,2,FALSE())+7))</f>
        <v>-</v>
      </c>
      <c r="Z172" s="331" t="str">
        <f>IF($M172="-","-",VLOOKUP(Y$5,Res_ini!$A$20:$AF261,HLOOKUP($F172,Res_ini!$H$29:$AF$30,2,FALSE())+7))</f>
        <v>-</v>
      </c>
      <c r="AA172" s="332" t="str">
        <f>IF($M172="-","-",VLOOKUP(Z$5,Res_ini!$A$20:$AF261,HLOOKUP($F172,Res_ini!$H$29:$AF$30,2,FALSE())+7))</f>
        <v>-</v>
      </c>
      <c r="AB172" s="333" t="str">
        <f>IF($M172="-","-",VLOOKUP(AA$5,Res_ini!$A$20:$AF261,HLOOKUP($F172,Res_ini!$H$29:$AF$30,2,FALSE())+7))</f>
        <v>-</v>
      </c>
      <c r="AC172" s="359"/>
      <c r="AD172" s="360"/>
      <c r="AE172" s="360"/>
      <c r="AF172" s="360"/>
      <c r="AG172" s="361"/>
      <c r="AH172" s="362" t="str">
        <f t="shared" si="72"/>
        <v>-</v>
      </c>
      <c r="AI172" s="363" t="str">
        <f t="shared" si="76"/>
        <v>-</v>
      </c>
      <c r="AJ172" s="364" t="str">
        <f t="shared" si="77"/>
        <v>-</v>
      </c>
      <c r="AK172" s="364" t="str">
        <f t="shared" si="78"/>
        <v>-</v>
      </c>
      <c r="AL172" s="364" t="str">
        <f t="shared" si="79"/>
        <v>-</v>
      </c>
      <c r="AM172" s="364" t="str">
        <f t="shared" si="80"/>
        <v>-</v>
      </c>
      <c r="AN172" s="364" t="str">
        <f t="shared" si="81"/>
        <v>-</v>
      </c>
      <c r="AO172" s="364" t="str">
        <f t="shared" si="82"/>
        <v>-</v>
      </c>
      <c r="AP172" s="364" t="str">
        <f t="shared" si="83"/>
        <v>-</v>
      </c>
      <c r="AQ172" s="364" t="str">
        <f t="shared" si="84"/>
        <v>-</v>
      </c>
      <c r="AR172" s="364" t="str">
        <f t="shared" si="85"/>
        <v>-</v>
      </c>
      <c r="AS172" s="364" t="str">
        <f t="shared" si="86"/>
        <v>-</v>
      </c>
      <c r="AT172" s="364" t="str">
        <f t="shared" si="87"/>
        <v>-</v>
      </c>
      <c r="AU172" s="364" t="str">
        <f t="shared" si="88"/>
        <v>-</v>
      </c>
      <c r="AV172" s="364" t="str">
        <f t="shared" si="73"/>
        <v>-</v>
      </c>
      <c r="AW172" s="365" t="str">
        <f t="shared" si="89"/>
        <v>-</v>
      </c>
      <c r="AX172" s="365" t="str">
        <f t="shared" si="90"/>
        <v>-</v>
      </c>
      <c r="AY172" s="365" t="str">
        <f t="shared" si="91"/>
        <v>-</v>
      </c>
      <c r="AZ172" s="365" t="str">
        <f t="shared" si="92"/>
        <v>-</v>
      </c>
      <c r="BA172" s="365" t="str">
        <f t="shared" si="93"/>
        <v>-</v>
      </c>
      <c r="BB172" s="364" t="str">
        <f t="shared" si="94"/>
        <v>-</v>
      </c>
      <c r="BC172" s="364" t="str">
        <f t="shared" si="95"/>
        <v>-</v>
      </c>
      <c r="BD172" s="365" t="str">
        <f t="shared" si="96"/>
        <v>-</v>
      </c>
      <c r="BE172" s="365" t="str">
        <f t="shared" si="97"/>
        <v>-</v>
      </c>
      <c r="BF172" s="365" t="str">
        <f t="shared" si="98"/>
        <v>-</v>
      </c>
      <c r="BG172" s="365" t="str">
        <f t="shared" si="99"/>
        <v>-</v>
      </c>
      <c r="BH172" s="364" t="str">
        <f t="shared" si="100"/>
        <v>-</v>
      </c>
      <c r="BI172" s="365" t="str">
        <f t="shared" si="101"/>
        <v>-</v>
      </c>
      <c r="BJ172" s="366" t="str">
        <f t="shared" si="102"/>
        <v>-</v>
      </c>
      <c r="BK172"/>
      <c r="BL172"/>
      <c r="BM172"/>
      <c r="BN172"/>
      <c r="BO172"/>
    </row>
    <row r="173" spans="1:67" s="124" customFormat="1" ht="17" hidden="1" customHeight="1">
      <c r="A173" s="327" t="str">
        <f t="shared" si="70"/>
        <v>2018_153</v>
      </c>
      <c r="B173" s="327" t="s">
        <v>658</v>
      </c>
      <c r="C173" s="327" t="str">
        <f t="shared" si="71"/>
        <v>---_-</v>
      </c>
      <c r="D173" s="327" t="str">
        <f>IF($M173="-","-",VLOOKUP(C$2,Res_ini!$A$20:$AF262,HLOOKUP($F173,Res_ini!$H$29:$AF$30,2,FALSE())+7))</f>
        <v>-</v>
      </c>
      <c r="E173" s="327">
        <f t="shared" si="75"/>
        <v>39</v>
      </c>
      <c r="F173" s="327" t="str">
        <f t="shared" si="74"/>
        <v>Nouville</v>
      </c>
      <c r="G173" s="327" t="str">
        <f>IF($M173="-","-",VLOOKUP(F$2,Res_ini!$A$20:$AF262,HLOOKUP($F173,Res_ini!$H$29:$AF$30,2,FALSE())+7))</f>
        <v>-</v>
      </c>
      <c r="H173" s="338" t="str">
        <f>IF($M173="-","-",VLOOKUP(G$2,Res_ini!$A$20:$AF262,HLOOKUP($F173,Res_ini!$H$29:$AF$30,2,FALSE())+7))</f>
        <v>-</v>
      </c>
      <c r="I173" s="338" t="str">
        <f>IF($M173="-","-",VLOOKUP(H$2,Res_ini!$A$20:$AF262,HLOOKUP($F173,Res_ini!$H$29:$AF$30,2,FALSE())+7))</f>
        <v>-</v>
      </c>
      <c r="J173" s="327" t="str">
        <f>IF($M173="-","-",VLOOKUP(I$2,Res_ini!$A$20:$AF262,HLOOKUP($F173,Res_ini!$H$29:$AF$30,2,FALSE())+7))</f>
        <v>-</v>
      </c>
      <c r="K173" s="327" t="str">
        <f>IF($M173="-","-",VLOOKUP(J$2,Res_ini!$A$20:$AF262,HLOOKUP($F173,Res_ini!$H$29:$AF$30,2,FALSE())+7))</f>
        <v>-</v>
      </c>
      <c r="L173" s="327" t="str">
        <f>IF($M173="-","-",VLOOKUP(K$2,Res_ini!$A$20:$AF262,HLOOKUP($F173,Res_ini!$H$29:$AF$30,2,FALSE())+7))</f>
        <v>-</v>
      </c>
      <c r="M173" s="327" t="str">
        <f>IF(ISERROR(HLOOKUP($F173,Res_ini!$H$29:$AF$30,2,FALSE())),"-",VLOOKUP(L$2,Res_ini!$A$20:$AF262,HLOOKUP($F173,Res_ini!$H$29:$AF$30,2,FALSE())+7))</f>
        <v>-</v>
      </c>
      <c r="N173" s="327" t="str">
        <f>IF($M173="-","-",VLOOKUP(M$2,Res_ini!$A$20:$AF262,HLOOKUP($F173,Res_ini!$H$29:$AF$30,2,FALSE())+7))</f>
        <v>-</v>
      </c>
      <c r="O173" s="339" t="str">
        <f>IF($M173="-","-",VLOOKUP(N$2,Res_ini!$A$20:$AF262,HLOOKUP($F173,Res_ini!$H$29:$AF$30,2,FALSE())+7))</f>
        <v>-</v>
      </c>
      <c r="P173" s="325" t="str">
        <f>IF($M173="-","-",VLOOKUP(O$2,Res_ini!$A$20:$AF262,HLOOKUP($F173,Res_ini!$H$29:$AF$30,2,FALSE())+7))</f>
        <v>-</v>
      </c>
      <c r="Q173" s="325" t="str">
        <f>IF($M173="-","-",VLOOKUP(P$2,Res_ini!$A$20:$AF262,HLOOKUP($F173,Res_ini!$H$29:$AF$30,2,FALSE())+7))</f>
        <v>-</v>
      </c>
      <c r="R173" s="325" t="str">
        <f>IF($M173="-","-",VLOOKUP(Q$2,Res_ini!$A$20:$AF262,HLOOKUP($F173,Res_ini!$H$29:$AF$30,2,FALSE())+7))</f>
        <v>-</v>
      </c>
      <c r="S173" s="325" t="str">
        <f>IF($M173="-","-",VLOOKUP(R$2,Res_ini!$A$20:$AF262,HLOOKUP($F173,Res_ini!$H$29:$AF$30,2,FALSE())+7))</f>
        <v>-</v>
      </c>
      <c r="T173" s="325" t="str">
        <f>IF($M173="-","-",VLOOKUP(S$2,Res_ini!$A$20:$AF262,HLOOKUP($F173,Res_ini!$H$29:$AF$30,2,FALSE())+7))</f>
        <v>-</v>
      </c>
      <c r="U173" s="325" t="str">
        <f>IF($M173="-","-",VLOOKUP(T$2,Res_ini!$A$20:$AF262,HLOOKUP($F173,Res_ini!$H$29:$AF$30,2,FALSE())+7))</f>
        <v>-</v>
      </c>
      <c r="V173" s="325" t="str">
        <f>IF($M173="-","-",VLOOKUP(U$2,Res_ini!$A$20:$AF262,HLOOKUP($F173,Res_ini!$H$29:$AF$30,2,FALSE())+7))</f>
        <v>-</v>
      </c>
      <c r="W173" s="325" t="str">
        <f>IF($M173="-","-",VLOOKUP(V$2,Res_ini!$A$20:$AF262,HLOOKUP($F173,Res_ini!$H$29:$AF$30,2,FALSE())+7))</f>
        <v>-</v>
      </c>
      <c r="X173" s="325" t="str">
        <f>IF($M173="-","-",VLOOKUP(W$2,Res_ini!$A$20:$AF262,HLOOKUP($F173,Res_ini!$H$29:$AF$30,2,FALSE())+7))</f>
        <v>-</v>
      </c>
      <c r="Y173" s="325" t="str">
        <f>IF($M173="-","-",VLOOKUP(X$2,Res_ini!$A$20:$AF262,HLOOKUP($F173,Res_ini!$H$29:$AF$30,2,FALSE())+7))</f>
        <v>-</v>
      </c>
      <c r="Z173" s="325" t="str">
        <f>IF($M173="-","-",VLOOKUP(Y$2,Res_ini!$A$20:$AF262,HLOOKUP($F173,Res_ini!$H$29:$AF$30,2,FALSE())+7))</f>
        <v>-</v>
      </c>
      <c r="AA173" s="326" t="str">
        <f>IF($M173="-","-",VLOOKUP(Z$2,Res_ini!$A$20:$AF262,HLOOKUP($F173,Res_ini!$H$29:$AF$30,2,FALSE())+7))</f>
        <v>-</v>
      </c>
      <c r="AB173" s="327" t="str">
        <f>IF($M173="-","-",VLOOKUP(AA$2,Res_ini!$A$20:$AF262,HLOOKUP($F173,Res_ini!$H$29:$AF$30,2,FALSE())+7))</f>
        <v>-</v>
      </c>
      <c r="AC173" s="340"/>
      <c r="AD173" s="341"/>
      <c r="AE173" s="341"/>
      <c r="AF173" s="341"/>
      <c r="AG173" s="342"/>
      <c r="AH173" s="343" t="str">
        <f t="shared" si="72"/>
        <v>-</v>
      </c>
      <c r="AI173" s="344" t="str">
        <f t="shared" si="76"/>
        <v>-</v>
      </c>
      <c r="AJ173" s="345" t="str">
        <f t="shared" si="77"/>
        <v>-</v>
      </c>
      <c r="AK173" s="345" t="str">
        <f t="shared" si="78"/>
        <v>-</v>
      </c>
      <c r="AL173" s="345" t="str">
        <f t="shared" si="79"/>
        <v>-</v>
      </c>
      <c r="AM173" s="345" t="str">
        <f t="shared" si="80"/>
        <v>-</v>
      </c>
      <c r="AN173" s="345" t="str">
        <f t="shared" si="81"/>
        <v>-</v>
      </c>
      <c r="AO173" s="345" t="str">
        <f t="shared" si="82"/>
        <v>-</v>
      </c>
      <c r="AP173" s="345" t="str">
        <f t="shared" si="83"/>
        <v>-</v>
      </c>
      <c r="AQ173" s="345" t="str">
        <f t="shared" si="84"/>
        <v>-</v>
      </c>
      <c r="AR173" s="345" t="str">
        <f t="shared" si="85"/>
        <v>-</v>
      </c>
      <c r="AS173" s="345" t="str">
        <f t="shared" si="86"/>
        <v>-</v>
      </c>
      <c r="AT173" s="345" t="str">
        <f t="shared" si="87"/>
        <v>-</v>
      </c>
      <c r="AU173" s="345" t="str">
        <f t="shared" si="88"/>
        <v>-</v>
      </c>
      <c r="AV173" s="345" t="str">
        <f t="shared" si="73"/>
        <v>-</v>
      </c>
      <c r="AW173" s="346" t="str">
        <f t="shared" si="89"/>
        <v>-</v>
      </c>
      <c r="AX173" s="346" t="str">
        <f t="shared" si="90"/>
        <v>-</v>
      </c>
      <c r="AY173" s="346" t="str">
        <f t="shared" si="91"/>
        <v>-</v>
      </c>
      <c r="AZ173" s="346" t="str">
        <f t="shared" si="92"/>
        <v>-</v>
      </c>
      <c r="BA173" s="346" t="str">
        <f t="shared" si="93"/>
        <v>-</v>
      </c>
      <c r="BB173" s="345" t="str">
        <f t="shared" si="94"/>
        <v>-</v>
      </c>
      <c r="BC173" s="345" t="str">
        <f t="shared" si="95"/>
        <v>-</v>
      </c>
      <c r="BD173" s="346" t="str">
        <f t="shared" si="96"/>
        <v>-</v>
      </c>
      <c r="BE173" s="346" t="str">
        <f t="shared" si="97"/>
        <v>-</v>
      </c>
      <c r="BF173" s="346" t="str">
        <f t="shared" si="98"/>
        <v>-</v>
      </c>
      <c r="BG173" s="346" t="str">
        <f t="shared" si="99"/>
        <v>-</v>
      </c>
      <c r="BH173" s="345" t="str">
        <f t="shared" si="100"/>
        <v>-</v>
      </c>
      <c r="BI173" s="346" t="str">
        <f t="shared" si="101"/>
        <v>-</v>
      </c>
      <c r="BJ173" s="347" t="str">
        <f t="shared" si="102"/>
        <v>-</v>
      </c>
      <c r="BK173"/>
      <c r="BL173"/>
      <c r="BM173"/>
      <c r="BN173"/>
      <c r="BO173"/>
    </row>
    <row r="174" spans="1:67" s="124" customFormat="1" ht="17" hidden="1" customHeight="1">
      <c r="A174" s="330" t="str">
        <f t="shared" si="70"/>
        <v>2018_154</v>
      </c>
      <c r="B174" s="330" t="s">
        <v>658</v>
      </c>
      <c r="C174" s="330" t="str">
        <f t="shared" si="71"/>
        <v>---_-</v>
      </c>
      <c r="D174" s="330" t="str">
        <f>IF($M174="-","-",VLOOKUP(C$3,Res_ini!$A$20:$AF263,HLOOKUP($F174,Res_ini!$H$29:$AF$30,2,FALSE())+7))</f>
        <v>-</v>
      </c>
      <c r="E174" s="330">
        <f t="shared" si="75"/>
        <v>39</v>
      </c>
      <c r="F174" s="330" t="str">
        <f t="shared" si="74"/>
        <v>Nouville</v>
      </c>
      <c r="G174" s="330" t="str">
        <f>IF($M174="-","-",VLOOKUP(F$3,Res_ini!$A$20:$AF263,HLOOKUP($F174,Res_ini!$H$29:$AF$30,2,FALSE())+7))</f>
        <v>-</v>
      </c>
      <c r="H174" s="348" t="str">
        <f>IF($M174="-","-",VLOOKUP(G$3,Res_ini!$A$20:$AF263,HLOOKUP($F174,Res_ini!$H$29:$AF$30,2,FALSE())+7))</f>
        <v>-</v>
      </c>
      <c r="I174" s="348" t="str">
        <f>IF($M174="-","-",VLOOKUP(H$3,Res_ini!$A$20:$AF263,HLOOKUP($F174,Res_ini!$H$29:$AF$30,2,FALSE())+7))</f>
        <v>-</v>
      </c>
      <c r="J174" s="330" t="str">
        <f>IF($M174="-","-",VLOOKUP(I$3,Res_ini!$A$20:$AF263,HLOOKUP($F174,Res_ini!$H$29:$AF$30,2,FALSE())+7))</f>
        <v>-</v>
      </c>
      <c r="K174" s="330" t="str">
        <f>IF($M174="-","-",VLOOKUP(J$3,Res_ini!$A$20:$AF263,HLOOKUP($F174,Res_ini!$H$29:$AF$30,2,FALSE())+7))</f>
        <v>-</v>
      </c>
      <c r="L174" s="330" t="str">
        <f>IF($M174="-","-",VLOOKUP(K$3,Res_ini!$A$20:$AF263,HLOOKUP($F174,Res_ini!$H$29:$AF$30,2,FALSE())+7))</f>
        <v>-</v>
      </c>
      <c r="M174" s="330" t="str">
        <f>IF(ISERROR(HLOOKUP($F174,Res_ini!$H$29:$AF$30,2,FALSE())),"-",VLOOKUP(L$3,Res_ini!$A$20:$AF263,HLOOKUP($F174,Res_ini!$H$29:$AF$30,2,FALSE())+7))</f>
        <v>-</v>
      </c>
      <c r="N174" s="330" t="str">
        <f>IF($M174="-","-",VLOOKUP(M$3,Res_ini!$A$20:$AF263,HLOOKUP($F174,Res_ini!$H$29:$AF$30,2,FALSE())+7))</f>
        <v>-</v>
      </c>
      <c r="O174" s="349" t="str">
        <f>IF($M174="-","-",VLOOKUP(N$3,Res_ini!$A$20:$AF263,HLOOKUP($F174,Res_ini!$H$29:$AF$30,2,FALSE())+7))</f>
        <v>-</v>
      </c>
      <c r="P174" s="328" t="str">
        <f>IF($M174="-","-",VLOOKUP(O$3,Res_ini!$A$20:$AF263,HLOOKUP($F174,Res_ini!$H$29:$AF$30,2,FALSE())+7))</f>
        <v>-</v>
      </c>
      <c r="Q174" s="328" t="str">
        <f>IF($M174="-","-",VLOOKUP(P$3,Res_ini!$A$20:$AF263,HLOOKUP($F174,Res_ini!$H$29:$AF$30,2,FALSE())+7))</f>
        <v>-</v>
      </c>
      <c r="R174" s="328" t="str">
        <f>IF($M174="-","-",VLOOKUP(Q$3,Res_ini!$A$20:$AF263,HLOOKUP($F174,Res_ini!$H$29:$AF$30,2,FALSE())+7))</f>
        <v>-</v>
      </c>
      <c r="S174" s="328" t="str">
        <f>IF($M174="-","-",VLOOKUP(R$3,Res_ini!$A$20:$AF263,HLOOKUP($F174,Res_ini!$H$29:$AF$30,2,FALSE())+7))</f>
        <v>-</v>
      </c>
      <c r="T174" s="328" t="str">
        <f>IF($M174="-","-",VLOOKUP(S$3,Res_ini!$A$20:$AF263,HLOOKUP($F174,Res_ini!$H$29:$AF$30,2,FALSE())+7))</f>
        <v>-</v>
      </c>
      <c r="U174" s="328" t="str">
        <f>IF($M174="-","-",VLOOKUP(T$3,Res_ini!$A$20:$AF263,HLOOKUP($F174,Res_ini!$H$29:$AF$30,2,FALSE())+7))</f>
        <v>-</v>
      </c>
      <c r="V174" s="328" t="str">
        <f>IF($M174="-","-",VLOOKUP(U$3,Res_ini!$A$20:$AF263,HLOOKUP($F174,Res_ini!$H$29:$AF$30,2,FALSE())+7))</f>
        <v>-</v>
      </c>
      <c r="W174" s="328" t="str">
        <f>IF($M174="-","-",VLOOKUP(V$3,Res_ini!$A$20:$AF263,HLOOKUP($F174,Res_ini!$H$29:$AF$30,2,FALSE())+7))</f>
        <v>-</v>
      </c>
      <c r="X174" s="328" t="str">
        <f>IF($M174="-","-",VLOOKUP(W$3,Res_ini!$A$20:$AF263,HLOOKUP($F174,Res_ini!$H$29:$AF$30,2,FALSE())+7))</f>
        <v>-</v>
      </c>
      <c r="Y174" s="328" t="str">
        <f>IF($M174="-","-",VLOOKUP(X$3,Res_ini!$A$20:$AF263,HLOOKUP($F174,Res_ini!$H$29:$AF$30,2,FALSE())+7))</f>
        <v>-</v>
      </c>
      <c r="Z174" s="328" t="str">
        <f>IF($M174="-","-",VLOOKUP(Y$3,Res_ini!$A$20:$AF263,HLOOKUP($F174,Res_ini!$H$29:$AF$30,2,FALSE())+7))</f>
        <v>-</v>
      </c>
      <c r="AA174" s="329" t="str">
        <f>IF($M174="-","-",VLOOKUP(Z$3,Res_ini!$A$20:$AF263,HLOOKUP($F174,Res_ini!$H$29:$AF$30,2,FALSE())+7))</f>
        <v>-</v>
      </c>
      <c r="AB174" s="330" t="str">
        <f>IF($M174="-","-",VLOOKUP(AA$3,Res_ini!$A$20:$AF263,HLOOKUP($F174,Res_ini!$H$29:$AF$30,2,FALSE())+7))</f>
        <v>-</v>
      </c>
      <c r="AC174" s="350"/>
      <c r="AD174" s="351"/>
      <c r="AE174" s="351"/>
      <c r="AF174" s="351"/>
      <c r="AG174" s="352"/>
      <c r="AH174" s="213" t="str">
        <f t="shared" si="72"/>
        <v>-</v>
      </c>
      <c r="AI174" s="353" t="str">
        <f t="shared" si="76"/>
        <v>-</v>
      </c>
      <c r="AJ174" s="354" t="str">
        <f t="shared" si="77"/>
        <v>-</v>
      </c>
      <c r="AK174" s="354" t="str">
        <f t="shared" si="78"/>
        <v>-</v>
      </c>
      <c r="AL174" s="354" t="str">
        <f t="shared" si="79"/>
        <v>-</v>
      </c>
      <c r="AM174" s="354" t="str">
        <f t="shared" si="80"/>
        <v>-</v>
      </c>
      <c r="AN174" s="354" t="str">
        <f t="shared" si="81"/>
        <v>-</v>
      </c>
      <c r="AO174" s="354" t="str">
        <f t="shared" si="82"/>
        <v>-</v>
      </c>
      <c r="AP174" s="354" t="str">
        <f t="shared" si="83"/>
        <v>-</v>
      </c>
      <c r="AQ174" s="354" t="str">
        <f t="shared" si="84"/>
        <v>-</v>
      </c>
      <c r="AR174" s="354" t="str">
        <f t="shared" si="85"/>
        <v>-</v>
      </c>
      <c r="AS174" s="354" t="str">
        <f t="shared" si="86"/>
        <v>-</v>
      </c>
      <c r="AT174" s="354" t="str">
        <f t="shared" si="87"/>
        <v>-</v>
      </c>
      <c r="AU174" s="354" t="str">
        <f t="shared" si="88"/>
        <v>-</v>
      </c>
      <c r="AV174" s="354" t="str">
        <f t="shared" si="73"/>
        <v>-</v>
      </c>
      <c r="AW174" s="355" t="str">
        <f t="shared" si="89"/>
        <v>-</v>
      </c>
      <c r="AX174" s="355" t="str">
        <f t="shared" si="90"/>
        <v>-</v>
      </c>
      <c r="AY174" s="355" t="str">
        <f t="shared" si="91"/>
        <v>-</v>
      </c>
      <c r="AZ174" s="355" t="str">
        <f t="shared" si="92"/>
        <v>-</v>
      </c>
      <c r="BA174" s="355" t="str">
        <f t="shared" si="93"/>
        <v>-</v>
      </c>
      <c r="BB174" s="354" t="str">
        <f t="shared" si="94"/>
        <v>-</v>
      </c>
      <c r="BC174" s="354" t="str">
        <f t="shared" si="95"/>
        <v>-</v>
      </c>
      <c r="BD174" s="355" t="str">
        <f t="shared" si="96"/>
        <v>-</v>
      </c>
      <c r="BE174" s="355" t="str">
        <f t="shared" si="97"/>
        <v>-</v>
      </c>
      <c r="BF174" s="355" t="str">
        <f t="shared" si="98"/>
        <v>-</v>
      </c>
      <c r="BG174" s="355" t="str">
        <f t="shared" si="99"/>
        <v>-</v>
      </c>
      <c r="BH174" s="354" t="str">
        <f t="shared" si="100"/>
        <v>-</v>
      </c>
      <c r="BI174" s="355" t="str">
        <f t="shared" si="101"/>
        <v>-</v>
      </c>
      <c r="BJ174" s="356" t="str">
        <f t="shared" si="102"/>
        <v>-</v>
      </c>
      <c r="BK174"/>
      <c r="BL174"/>
      <c r="BM174"/>
      <c r="BN174"/>
      <c r="BO174"/>
    </row>
    <row r="175" spans="1:67" s="124" customFormat="1" ht="17" hidden="1" customHeight="1">
      <c r="A175" s="330" t="str">
        <f t="shared" si="70"/>
        <v>2018_155</v>
      </c>
      <c r="B175" s="330" t="s">
        <v>658</v>
      </c>
      <c r="C175" s="330" t="str">
        <f t="shared" si="71"/>
        <v>---_-</v>
      </c>
      <c r="D175" s="330" t="str">
        <f>IF($M175="-","-",VLOOKUP(C$4,Res_ini!$A$20:$AF264,HLOOKUP($F175,Res_ini!$H$29:$AF$30,2,FALSE())+7))</f>
        <v>-</v>
      </c>
      <c r="E175" s="330">
        <f t="shared" si="75"/>
        <v>39</v>
      </c>
      <c r="F175" s="330" t="str">
        <f t="shared" si="74"/>
        <v>Nouville</v>
      </c>
      <c r="G175" s="330" t="str">
        <f>IF($M175="-","-",VLOOKUP(F$4,Res_ini!$A$20:$AF264,HLOOKUP($F175,Res_ini!$H$29:$AF$30,2,FALSE())+7))</f>
        <v>-</v>
      </c>
      <c r="H175" s="348" t="str">
        <f>IF($M175="-","-",VLOOKUP(G$4,Res_ini!$A$20:$AF264,HLOOKUP($F175,Res_ini!$H$29:$AF$30,2,FALSE())+7))</f>
        <v>-</v>
      </c>
      <c r="I175" s="348" t="str">
        <f>IF($M175="-","-",VLOOKUP(H$4,Res_ini!$A$20:$AF264,HLOOKUP($F175,Res_ini!$H$29:$AF$30,2,FALSE())+7))</f>
        <v>-</v>
      </c>
      <c r="J175" s="330" t="str">
        <f>IF($M175="-","-",VLOOKUP(I$4,Res_ini!$A$20:$AF264,HLOOKUP($F175,Res_ini!$H$29:$AF$30,2,FALSE())+7))</f>
        <v>-</v>
      </c>
      <c r="K175" s="330" t="str">
        <f>IF($M175="-","-",VLOOKUP(J$4,Res_ini!$A$20:$AF264,HLOOKUP($F175,Res_ini!$H$29:$AF$30,2,FALSE())+7))</f>
        <v>-</v>
      </c>
      <c r="L175" s="330" t="str">
        <f>IF($M175="-","-",VLOOKUP(K$4,Res_ini!$A$20:$AF264,HLOOKUP($F175,Res_ini!$H$29:$AF$30,2,FALSE())+7))</f>
        <v>-</v>
      </c>
      <c r="M175" s="330" t="str">
        <f>IF(ISERROR(HLOOKUP($F175,Res_ini!$H$29:$AF$30,2,FALSE())),"-",VLOOKUP(L$4,Res_ini!$A$20:$AF264,HLOOKUP($F175,Res_ini!$H$29:$AF$30,2,FALSE())+7))</f>
        <v>-</v>
      </c>
      <c r="N175" s="330" t="str">
        <f>IF($M175="-","-",VLOOKUP(M$4,Res_ini!$A$20:$AF264,HLOOKUP($F175,Res_ini!$H$29:$AF$30,2,FALSE())+7))</f>
        <v>-</v>
      </c>
      <c r="O175" s="349" t="str">
        <f>IF($M175="-","-",VLOOKUP(N$4,Res_ini!$A$20:$AF264,HLOOKUP($F175,Res_ini!$H$29:$AF$30,2,FALSE())+7))</f>
        <v>-</v>
      </c>
      <c r="P175" s="328" t="str">
        <f>IF($M175="-","-",VLOOKUP(O$4,Res_ini!$A$20:$AF264,HLOOKUP($F175,Res_ini!$H$29:$AF$30,2,FALSE())+7))</f>
        <v>-</v>
      </c>
      <c r="Q175" s="328" t="str">
        <f>IF($M175="-","-",VLOOKUP(P$4,Res_ini!$A$20:$AF264,HLOOKUP($F175,Res_ini!$H$29:$AF$30,2,FALSE())+7))</f>
        <v>-</v>
      </c>
      <c r="R175" s="328" t="str">
        <f>IF($M175="-","-",VLOOKUP(Q$4,Res_ini!$A$20:$AF264,HLOOKUP($F175,Res_ini!$H$29:$AF$30,2,FALSE())+7))</f>
        <v>-</v>
      </c>
      <c r="S175" s="328" t="str">
        <f>IF($M175="-","-",VLOOKUP(R$4,Res_ini!$A$20:$AF264,HLOOKUP($F175,Res_ini!$H$29:$AF$30,2,FALSE())+7))</f>
        <v>-</v>
      </c>
      <c r="T175" s="328" t="str">
        <f>IF($M175="-","-",VLOOKUP(S$4,Res_ini!$A$20:$AF264,HLOOKUP($F175,Res_ini!$H$29:$AF$30,2,FALSE())+7))</f>
        <v>-</v>
      </c>
      <c r="U175" s="328" t="str">
        <f>IF($M175="-","-",VLOOKUP(T$4,Res_ini!$A$20:$AF264,HLOOKUP($F175,Res_ini!$H$29:$AF$30,2,FALSE())+7))</f>
        <v>-</v>
      </c>
      <c r="V175" s="328" t="str">
        <f>IF($M175="-","-",VLOOKUP(U$4,Res_ini!$A$20:$AF264,HLOOKUP($F175,Res_ini!$H$29:$AF$30,2,FALSE())+7))</f>
        <v>-</v>
      </c>
      <c r="W175" s="328" t="str">
        <f>IF($M175="-","-",VLOOKUP(V$4,Res_ini!$A$20:$AF264,HLOOKUP($F175,Res_ini!$H$29:$AF$30,2,FALSE())+7))</f>
        <v>-</v>
      </c>
      <c r="X175" s="328" t="str">
        <f>IF($M175="-","-",VLOOKUP(W$4,Res_ini!$A$20:$AF264,HLOOKUP($F175,Res_ini!$H$29:$AF$30,2,FALSE())+7))</f>
        <v>-</v>
      </c>
      <c r="Y175" s="328" t="str">
        <f>IF($M175="-","-",VLOOKUP(X$4,Res_ini!$A$20:$AF264,HLOOKUP($F175,Res_ini!$H$29:$AF$30,2,FALSE())+7))</f>
        <v>-</v>
      </c>
      <c r="Z175" s="328" t="str">
        <f>IF($M175="-","-",VLOOKUP(Y$4,Res_ini!$A$20:$AF264,HLOOKUP($F175,Res_ini!$H$29:$AF$30,2,FALSE())+7))</f>
        <v>-</v>
      </c>
      <c r="AA175" s="329" t="str">
        <f>IF($M175="-","-",VLOOKUP(Z$4,Res_ini!$A$20:$AF264,HLOOKUP($F175,Res_ini!$H$29:$AF$30,2,FALSE())+7))</f>
        <v>-</v>
      </c>
      <c r="AB175" s="330" t="str">
        <f>IF($M175="-","-",VLOOKUP(AA$4,Res_ini!$A$20:$AF264,HLOOKUP($F175,Res_ini!$H$29:$AF$30,2,FALSE())+7))</f>
        <v>-</v>
      </c>
      <c r="AC175" s="350"/>
      <c r="AD175" s="351"/>
      <c r="AE175" s="351"/>
      <c r="AF175" s="351"/>
      <c r="AG175" s="352"/>
      <c r="AH175" s="213" t="str">
        <f t="shared" si="72"/>
        <v>-</v>
      </c>
      <c r="AI175" s="353" t="str">
        <f t="shared" si="76"/>
        <v>-</v>
      </c>
      <c r="AJ175" s="354" t="str">
        <f t="shared" si="77"/>
        <v>-</v>
      </c>
      <c r="AK175" s="354" t="str">
        <f t="shared" si="78"/>
        <v>-</v>
      </c>
      <c r="AL175" s="354" t="str">
        <f t="shared" si="79"/>
        <v>-</v>
      </c>
      <c r="AM175" s="354" t="str">
        <f t="shared" si="80"/>
        <v>-</v>
      </c>
      <c r="AN175" s="354" t="str">
        <f t="shared" si="81"/>
        <v>-</v>
      </c>
      <c r="AO175" s="354" t="str">
        <f t="shared" si="82"/>
        <v>-</v>
      </c>
      <c r="AP175" s="354" t="str">
        <f t="shared" si="83"/>
        <v>-</v>
      </c>
      <c r="AQ175" s="354" t="str">
        <f t="shared" si="84"/>
        <v>-</v>
      </c>
      <c r="AR175" s="354" t="str">
        <f t="shared" si="85"/>
        <v>-</v>
      </c>
      <c r="AS175" s="354" t="str">
        <f t="shared" si="86"/>
        <v>-</v>
      </c>
      <c r="AT175" s="354" t="str">
        <f t="shared" si="87"/>
        <v>-</v>
      </c>
      <c r="AU175" s="354" t="str">
        <f t="shared" si="88"/>
        <v>-</v>
      </c>
      <c r="AV175" s="354" t="str">
        <f t="shared" si="73"/>
        <v>-</v>
      </c>
      <c r="AW175" s="355" t="str">
        <f t="shared" si="89"/>
        <v>-</v>
      </c>
      <c r="AX175" s="355" t="str">
        <f t="shared" si="90"/>
        <v>-</v>
      </c>
      <c r="AY175" s="355" t="str">
        <f t="shared" si="91"/>
        <v>-</v>
      </c>
      <c r="AZ175" s="355" t="str">
        <f t="shared" si="92"/>
        <v>-</v>
      </c>
      <c r="BA175" s="355" t="str">
        <f t="shared" si="93"/>
        <v>-</v>
      </c>
      <c r="BB175" s="354" t="str">
        <f t="shared" si="94"/>
        <v>-</v>
      </c>
      <c r="BC175" s="354" t="str">
        <f t="shared" si="95"/>
        <v>-</v>
      </c>
      <c r="BD175" s="355" t="str">
        <f t="shared" si="96"/>
        <v>-</v>
      </c>
      <c r="BE175" s="355" t="str">
        <f t="shared" si="97"/>
        <v>-</v>
      </c>
      <c r="BF175" s="355" t="str">
        <f t="shared" si="98"/>
        <v>-</v>
      </c>
      <c r="BG175" s="355" t="str">
        <f t="shared" si="99"/>
        <v>-</v>
      </c>
      <c r="BH175" s="354" t="str">
        <f t="shared" si="100"/>
        <v>-</v>
      </c>
      <c r="BI175" s="355" t="str">
        <f t="shared" si="101"/>
        <v>-</v>
      </c>
      <c r="BJ175" s="356" t="str">
        <f t="shared" si="102"/>
        <v>-</v>
      </c>
      <c r="BK175"/>
      <c r="BL175"/>
      <c r="BM175"/>
      <c r="BN175"/>
      <c r="BO175"/>
    </row>
    <row r="176" spans="1:67" s="124" customFormat="1" ht="17" hidden="1" customHeight="1">
      <c r="A176" s="333" t="str">
        <f t="shared" si="70"/>
        <v>2018_156</v>
      </c>
      <c r="B176" s="333" t="s">
        <v>658</v>
      </c>
      <c r="C176" s="333" t="str">
        <f t="shared" si="71"/>
        <v>---_-</v>
      </c>
      <c r="D176" s="333" t="str">
        <f>IF($M176="-","-",VLOOKUP(C$5,Res_ini!$A$20:$AF265,HLOOKUP($F176,Res_ini!$H$29:$AF$30,2,FALSE())+7))</f>
        <v>-</v>
      </c>
      <c r="E176" s="333">
        <f t="shared" si="75"/>
        <v>39</v>
      </c>
      <c r="F176" s="333" t="str">
        <f t="shared" si="74"/>
        <v>Nouville</v>
      </c>
      <c r="G176" s="333" t="str">
        <f>IF($M176="-","-",VLOOKUP(F$5,Res_ini!$A$20:$AF265,HLOOKUP($F176,Res_ini!$H$29:$AF$30,2,FALSE())+7))</f>
        <v>-</v>
      </c>
      <c r="H176" s="357" t="str">
        <f>IF($M176="-","-",VLOOKUP(G$5,Res_ini!$A$20:$AF265,HLOOKUP($F176,Res_ini!$H$29:$AF$30,2,FALSE())+7))</f>
        <v>-</v>
      </c>
      <c r="I176" s="357" t="str">
        <f>IF($M176="-","-",VLOOKUP(H$5,Res_ini!$A$20:$AF265,HLOOKUP($F176,Res_ini!$H$29:$AF$30,2,FALSE())+7))</f>
        <v>-</v>
      </c>
      <c r="J176" s="333" t="str">
        <f>IF($M176="-","-",VLOOKUP(I$5,Res_ini!$A$20:$AF265,HLOOKUP($F176,Res_ini!$H$29:$AF$30,2,FALSE())+7))</f>
        <v>-</v>
      </c>
      <c r="K176" s="333" t="str">
        <f>IF($M176="-","-",VLOOKUP(J$5,Res_ini!$A$20:$AF265,HLOOKUP($F176,Res_ini!$H$29:$AF$30,2,FALSE())+7))</f>
        <v>-</v>
      </c>
      <c r="L176" s="333" t="str">
        <f>IF($M176="-","-",VLOOKUP(K$5,Res_ini!$A$20:$AF265,HLOOKUP($F176,Res_ini!$H$29:$AF$30,2,FALSE())+7))</f>
        <v>-</v>
      </c>
      <c r="M176" s="333" t="str">
        <f>IF(ISERROR(HLOOKUP($F176,Res_ini!$H$29:$AF$30,2,FALSE())),"-",VLOOKUP(L$5,Res_ini!$A$20:$AF265,HLOOKUP($F176,Res_ini!$H$29:$AF$30,2,FALSE())+7))</f>
        <v>-</v>
      </c>
      <c r="N176" s="333" t="str">
        <f>IF($M176="-","-",VLOOKUP(M$5,Res_ini!$A$20:$AF265,HLOOKUP($F176,Res_ini!$H$29:$AF$30,2,FALSE())+7))</f>
        <v>-</v>
      </c>
      <c r="O176" s="358" t="str">
        <f>IF($M176="-","-",VLOOKUP(N$5,Res_ini!$A$20:$AF265,HLOOKUP($F176,Res_ini!$H$29:$AF$30,2,FALSE())+7))</f>
        <v>-</v>
      </c>
      <c r="P176" s="331" t="str">
        <f>IF($M176="-","-",VLOOKUP(O$5,Res_ini!$A$20:$AF265,HLOOKUP($F176,Res_ini!$H$29:$AF$30,2,FALSE())+7))</f>
        <v>-</v>
      </c>
      <c r="Q176" s="331" t="str">
        <f>IF($M176="-","-",VLOOKUP(P$5,Res_ini!$A$20:$AF265,HLOOKUP($F176,Res_ini!$H$29:$AF$30,2,FALSE())+7))</f>
        <v>-</v>
      </c>
      <c r="R176" s="331" t="str">
        <f>IF($M176="-","-",VLOOKUP(Q$5,Res_ini!$A$20:$AF265,HLOOKUP($F176,Res_ini!$H$29:$AF$30,2,FALSE())+7))</f>
        <v>-</v>
      </c>
      <c r="S176" s="331" t="str">
        <f>IF($M176="-","-",VLOOKUP(R$5,Res_ini!$A$20:$AF265,HLOOKUP($F176,Res_ini!$H$29:$AF$30,2,FALSE())+7))</f>
        <v>-</v>
      </c>
      <c r="T176" s="331" t="str">
        <f>IF($M176="-","-",VLOOKUP(S$5,Res_ini!$A$20:$AF265,HLOOKUP($F176,Res_ini!$H$29:$AF$30,2,FALSE())+7))</f>
        <v>-</v>
      </c>
      <c r="U176" s="331" t="str">
        <f>IF($M176="-","-",VLOOKUP(T$5,Res_ini!$A$20:$AF265,HLOOKUP($F176,Res_ini!$H$29:$AF$30,2,FALSE())+7))</f>
        <v>-</v>
      </c>
      <c r="V176" s="331" t="str">
        <f>IF($M176="-","-",VLOOKUP(U$5,Res_ini!$A$20:$AF265,HLOOKUP($F176,Res_ini!$H$29:$AF$30,2,FALSE())+7))</f>
        <v>-</v>
      </c>
      <c r="W176" s="331" t="str">
        <f>IF($M176="-","-",VLOOKUP(V$5,Res_ini!$A$20:$AF265,HLOOKUP($F176,Res_ini!$H$29:$AF$30,2,FALSE())+7))</f>
        <v>-</v>
      </c>
      <c r="X176" s="331" t="str">
        <f>IF($M176="-","-",VLOOKUP(W$5,Res_ini!$A$20:$AF265,HLOOKUP($F176,Res_ini!$H$29:$AF$30,2,FALSE())+7))</f>
        <v>-</v>
      </c>
      <c r="Y176" s="331" t="str">
        <f>IF($M176="-","-",VLOOKUP(X$5,Res_ini!$A$20:$AF265,HLOOKUP($F176,Res_ini!$H$29:$AF$30,2,FALSE())+7))</f>
        <v>-</v>
      </c>
      <c r="Z176" s="331" t="str">
        <f>IF($M176="-","-",VLOOKUP(Y$5,Res_ini!$A$20:$AF265,HLOOKUP($F176,Res_ini!$H$29:$AF$30,2,FALSE())+7))</f>
        <v>-</v>
      </c>
      <c r="AA176" s="332" t="str">
        <f>IF($M176="-","-",VLOOKUP(Z$5,Res_ini!$A$20:$AF265,HLOOKUP($F176,Res_ini!$H$29:$AF$30,2,FALSE())+7))</f>
        <v>-</v>
      </c>
      <c r="AB176" s="333" t="str">
        <f>IF($M176="-","-",VLOOKUP(AA$5,Res_ini!$A$20:$AF265,HLOOKUP($F176,Res_ini!$H$29:$AF$30,2,FALSE())+7))</f>
        <v>-</v>
      </c>
      <c r="AC176" s="359"/>
      <c r="AD176" s="360"/>
      <c r="AE176" s="360"/>
      <c r="AF176" s="360"/>
      <c r="AG176" s="361"/>
      <c r="AH176" s="362" t="str">
        <f t="shared" si="72"/>
        <v>-</v>
      </c>
      <c r="AI176" s="363" t="str">
        <f t="shared" si="76"/>
        <v>-</v>
      </c>
      <c r="AJ176" s="364" t="str">
        <f t="shared" si="77"/>
        <v>-</v>
      </c>
      <c r="AK176" s="364" t="str">
        <f t="shared" si="78"/>
        <v>-</v>
      </c>
      <c r="AL176" s="364" t="str">
        <f t="shared" si="79"/>
        <v>-</v>
      </c>
      <c r="AM176" s="364" t="str">
        <f t="shared" si="80"/>
        <v>-</v>
      </c>
      <c r="AN176" s="364" t="str">
        <f t="shared" si="81"/>
        <v>-</v>
      </c>
      <c r="AO176" s="364" t="str">
        <f t="shared" si="82"/>
        <v>-</v>
      </c>
      <c r="AP176" s="364" t="str">
        <f t="shared" si="83"/>
        <v>-</v>
      </c>
      <c r="AQ176" s="364" t="str">
        <f t="shared" si="84"/>
        <v>-</v>
      </c>
      <c r="AR176" s="364" t="str">
        <f t="shared" si="85"/>
        <v>-</v>
      </c>
      <c r="AS176" s="364" t="str">
        <f t="shared" si="86"/>
        <v>-</v>
      </c>
      <c r="AT176" s="364" t="str">
        <f t="shared" si="87"/>
        <v>-</v>
      </c>
      <c r="AU176" s="364" t="str">
        <f t="shared" si="88"/>
        <v>-</v>
      </c>
      <c r="AV176" s="364" t="str">
        <f t="shared" si="73"/>
        <v>-</v>
      </c>
      <c r="AW176" s="365" t="str">
        <f t="shared" si="89"/>
        <v>-</v>
      </c>
      <c r="AX176" s="365" t="str">
        <f t="shared" si="90"/>
        <v>-</v>
      </c>
      <c r="AY176" s="365" t="str">
        <f t="shared" si="91"/>
        <v>-</v>
      </c>
      <c r="AZ176" s="365" t="str">
        <f t="shared" si="92"/>
        <v>-</v>
      </c>
      <c r="BA176" s="365" t="str">
        <f t="shared" si="93"/>
        <v>-</v>
      </c>
      <c r="BB176" s="364" t="str">
        <f t="shared" si="94"/>
        <v>-</v>
      </c>
      <c r="BC176" s="364" t="str">
        <f t="shared" si="95"/>
        <v>-</v>
      </c>
      <c r="BD176" s="365" t="str">
        <f t="shared" si="96"/>
        <v>-</v>
      </c>
      <c r="BE176" s="365" t="str">
        <f t="shared" si="97"/>
        <v>-</v>
      </c>
      <c r="BF176" s="365" t="str">
        <f t="shared" si="98"/>
        <v>-</v>
      </c>
      <c r="BG176" s="365" t="str">
        <f t="shared" si="99"/>
        <v>-</v>
      </c>
      <c r="BH176" s="364" t="str">
        <f t="shared" si="100"/>
        <v>-</v>
      </c>
      <c r="BI176" s="365" t="str">
        <f t="shared" si="101"/>
        <v>-</v>
      </c>
      <c r="BJ176" s="366" t="str">
        <f t="shared" si="102"/>
        <v>-</v>
      </c>
      <c r="BK176"/>
      <c r="BL176"/>
      <c r="BM176"/>
      <c r="BN176"/>
      <c r="BO176"/>
    </row>
    <row r="177" spans="1:67" s="124" customFormat="1" ht="17" hidden="1" customHeight="1">
      <c r="A177" s="327" t="str">
        <f t="shared" si="70"/>
        <v>2018_157</v>
      </c>
      <c r="B177" s="327" t="s">
        <v>658</v>
      </c>
      <c r="C177" s="327" t="str">
        <f t="shared" si="71"/>
        <v>---_-</v>
      </c>
      <c r="D177" s="327" t="str">
        <f>IF($M177="-","-",VLOOKUP(C$2,Res_ini!$A$20:$AF266,HLOOKUP($F177,Res_ini!$H$29:$AF$30,2,FALSE())+7))</f>
        <v>-</v>
      </c>
      <c r="E177" s="327">
        <f t="shared" si="75"/>
        <v>40</v>
      </c>
      <c r="F177" s="327" t="str">
        <f t="shared" si="74"/>
        <v>Maitre</v>
      </c>
      <c r="G177" s="327" t="str">
        <f>IF($M177="-","-",VLOOKUP(F$2,Res_ini!$A$20:$AF266,HLOOKUP($F177,Res_ini!$H$29:$AF$30,2,FALSE())+7))</f>
        <v>-</v>
      </c>
      <c r="H177" s="338" t="str">
        <f>IF($M177="-","-",VLOOKUP(G$2,Res_ini!$A$20:$AF266,HLOOKUP($F177,Res_ini!$H$29:$AF$30,2,FALSE())+7))</f>
        <v>-</v>
      </c>
      <c r="I177" s="338" t="str">
        <f>IF($M177="-","-",VLOOKUP(H$2,Res_ini!$A$20:$AF266,HLOOKUP($F177,Res_ini!$H$29:$AF$30,2,FALSE())+7))</f>
        <v>-</v>
      </c>
      <c r="J177" s="327" t="str">
        <f>IF($M177="-","-",VLOOKUP(I$2,Res_ini!$A$20:$AF266,HLOOKUP($F177,Res_ini!$H$29:$AF$30,2,FALSE())+7))</f>
        <v>-</v>
      </c>
      <c r="K177" s="327" t="str">
        <f>IF($M177="-","-",VLOOKUP(J$2,Res_ini!$A$20:$AF266,HLOOKUP($F177,Res_ini!$H$29:$AF$30,2,FALSE())+7))</f>
        <v>-</v>
      </c>
      <c r="L177" s="327" t="str">
        <f>IF($M177="-","-",VLOOKUP(K$2,Res_ini!$A$20:$AF266,HLOOKUP($F177,Res_ini!$H$29:$AF$30,2,FALSE())+7))</f>
        <v>-</v>
      </c>
      <c r="M177" s="327" t="str">
        <f>IF(ISERROR(HLOOKUP($F177,Res_ini!$H$29:$AF$30,2,FALSE())),"-",VLOOKUP(L$2,Res_ini!$A$20:$AF266,HLOOKUP($F177,Res_ini!$H$29:$AF$30,2,FALSE())+7))</f>
        <v>-</v>
      </c>
      <c r="N177" s="327" t="str">
        <f>IF($M177="-","-",VLOOKUP(M$2,Res_ini!$A$20:$AF266,HLOOKUP($F177,Res_ini!$H$29:$AF$30,2,FALSE())+7))</f>
        <v>-</v>
      </c>
      <c r="O177" s="339" t="str">
        <f>IF($M177="-","-",VLOOKUP(N$2,Res_ini!$A$20:$AF266,HLOOKUP($F177,Res_ini!$H$29:$AF$30,2,FALSE())+7))</f>
        <v>-</v>
      </c>
      <c r="P177" s="325" t="str">
        <f>IF($M177="-","-",VLOOKUP(O$2,Res_ini!$A$20:$AF266,HLOOKUP($F177,Res_ini!$H$29:$AF$30,2,FALSE())+7))</f>
        <v>-</v>
      </c>
      <c r="Q177" s="325" t="str">
        <f>IF($M177="-","-",VLOOKUP(P$2,Res_ini!$A$20:$AF266,HLOOKUP($F177,Res_ini!$H$29:$AF$30,2,FALSE())+7))</f>
        <v>-</v>
      </c>
      <c r="R177" s="325" t="str">
        <f>IF($M177="-","-",VLOOKUP(Q$2,Res_ini!$A$20:$AF266,HLOOKUP($F177,Res_ini!$H$29:$AF$30,2,FALSE())+7))</f>
        <v>-</v>
      </c>
      <c r="S177" s="325" t="str">
        <f>IF($M177="-","-",VLOOKUP(R$2,Res_ini!$A$20:$AF266,HLOOKUP($F177,Res_ini!$H$29:$AF$30,2,FALSE())+7))</f>
        <v>-</v>
      </c>
      <c r="T177" s="325" t="str">
        <f>IF($M177="-","-",VLOOKUP(S$2,Res_ini!$A$20:$AF266,HLOOKUP($F177,Res_ini!$H$29:$AF$30,2,FALSE())+7))</f>
        <v>-</v>
      </c>
      <c r="U177" s="325" t="str">
        <f>IF($M177="-","-",VLOOKUP(T$2,Res_ini!$A$20:$AF266,HLOOKUP($F177,Res_ini!$H$29:$AF$30,2,FALSE())+7))</f>
        <v>-</v>
      </c>
      <c r="V177" s="325" t="str">
        <f>IF($M177="-","-",VLOOKUP(U$2,Res_ini!$A$20:$AF266,HLOOKUP($F177,Res_ini!$H$29:$AF$30,2,FALSE())+7))</f>
        <v>-</v>
      </c>
      <c r="W177" s="325" t="str">
        <f>IF($M177="-","-",VLOOKUP(V$2,Res_ini!$A$20:$AF266,HLOOKUP($F177,Res_ini!$H$29:$AF$30,2,FALSE())+7))</f>
        <v>-</v>
      </c>
      <c r="X177" s="325" t="str">
        <f>IF($M177="-","-",VLOOKUP(W$2,Res_ini!$A$20:$AF266,HLOOKUP($F177,Res_ini!$H$29:$AF$30,2,FALSE())+7))</f>
        <v>-</v>
      </c>
      <c r="Y177" s="325" t="str">
        <f>IF($M177="-","-",VLOOKUP(X$2,Res_ini!$A$20:$AF266,HLOOKUP($F177,Res_ini!$H$29:$AF$30,2,FALSE())+7))</f>
        <v>-</v>
      </c>
      <c r="Z177" s="325" t="str">
        <f>IF($M177="-","-",VLOOKUP(Y$2,Res_ini!$A$20:$AF266,HLOOKUP($F177,Res_ini!$H$29:$AF$30,2,FALSE())+7))</f>
        <v>-</v>
      </c>
      <c r="AA177" s="326" t="str">
        <f>IF($M177="-","-",VLOOKUP(Z$2,Res_ini!$A$20:$AF266,HLOOKUP($F177,Res_ini!$H$29:$AF$30,2,FALSE())+7))</f>
        <v>-</v>
      </c>
      <c r="AB177" s="327" t="str">
        <f>IF($M177="-","-",VLOOKUP(AA$2,Res_ini!$A$20:$AF266,HLOOKUP($F177,Res_ini!$H$29:$AF$30,2,FALSE())+7))</f>
        <v>-</v>
      </c>
      <c r="AC177" s="340"/>
      <c r="AD177" s="341"/>
      <c r="AE177" s="341"/>
      <c r="AF177" s="341"/>
      <c r="AG177" s="342"/>
      <c r="AH177" s="343" t="str">
        <f t="shared" si="72"/>
        <v>-</v>
      </c>
      <c r="AI177" s="344" t="str">
        <f t="shared" si="76"/>
        <v>-</v>
      </c>
      <c r="AJ177" s="345" t="str">
        <f t="shared" si="77"/>
        <v>-</v>
      </c>
      <c r="AK177" s="345" t="str">
        <f t="shared" si="78"/>
        <v>-</v>
      </c>
      <c r="AL177" s="345" t="str">
        <f t="shared" si="79"/>
        <v>-</v>
      </c>
      <c r="AM177" s="345" t="str">
        <f t="shared" si="80"/>
        <v>-</v>
      </c>
      <c r="AN177" s="345" t="str">
        <f t="shared" si="81"/>
        <v>-</v>
      </c>
      <c r="AO177" s="345" t="str">
        <f t="shared" si="82"/>
        <v>-</v>
      </c>
      <c r="AP177" s="345" t="str">
        <f t="shared" si="83"/>
        <v>-</v>
      </c>
      <c r="AQ177" s="345" t="str">
        <f t="shared" si="84"/>
        <v>-</v>
      </c>
      <c r="AR177" s="345" t="str">
        <f t="shared" si="85"/>
        <v>-</v>
      </c>
      <c r="AS177" s="345" t="str">
        <f t="shared" si="86"/>
        <v>-</v>
      </c>
      <c r="AT177" s="345" t="str">
        <f t="shared" si="87"/>
        <v>-</v>
      </c>
      <c r="AU177" s="345" t="str">
        <f t="shared" si="88"/>
        <v>-</v>
      </c>
      <c r="AV177" s="345" t="str">
        <f t="shared" si="73"/>
        <v>-</v>
      </c>
      <c r="AW177" s="346" t="str">
        <f t="shared" si="89"/>
        <v>-</v>
      </c>
      <c r="AX177" s="346" t="str">
        <f t="shared" si="90"/>
        <v>-</v>
      </c>
      <c r="AY177" s="346" t="str">
        <f t="shared" si="91"/>
        <v>-</v>
      </c>
      <c r="AZ177" s="346" t="str">
        <f t="shared" si="92"/>
        <v>-</v>
      </c>
      <c r="BA177" s="346" t="str">
        <f t="shared" si="93"/>
        <v>-</v>
      </c>
      <c r="BB177" s="345" t="str">
        <f t="shared" si="94"/>
        <v>-</v>
      </c>
      <c r="BC177" s="345" t="str">
        <f t="shared" si="95"/>
        <v>-</v>
      </c>
      <c r="BD177" s="346" t="str">
        <f t="shared" si="96"/>
        <v>-</v>
      </c>
      <c r="BE177" s="346" t="str">
        <f t="shared" si="97"/>
        <v>-</v>
      </c>
      <c r="BF177" s="346" t="str">
        <f t="shared" si="98"/>
        <v>-</v>
      </c>
      <c r="BG177" s="346" t="str">
        <f t="shared" si="99"/>
        <v>-</v>
      </c>
      <c r="BH177" s="345" t="str">
        <f t="shared" si="100"/>
        <v>-</v>
      </c>
      <c r="BI177" s="346" t="str">
        <f t="shared" si="101"/>
        <v>-</v>
      </c>
      <c r="BJ177" s="347" t="str">
        <f t="shared" si="102"/>
        <v>-</v>
      </c>
      <c r="BK177"/>
      <c r="BL177"/>
      <c r="BM177"/>
      <c r="BN177"/>
      <c r="BO177"/>
    </row>
    <row r="178" spans="1:67" s="124" customFormat="1" ht="17" hidden="1" customHeight="1">
      <c r="A178" s="330" t="str">
        <f t="shared" si="70"/>
        <v>2018_158</v>
      </c>
      <c r="B178" s="330" t="s">
        <v>658</v>
      </c>
      <c r="C178" s="330" t="str">
        <f t="shared" si="71"/>
        <v>---_-</v>
      </c>
      <c r="D178" s="330" t="str">
        <f>IF($M178="-","-",VLOOKUP(C$3,Res_ini!$A$20:$AF267,HLOOKUP($F178,Res_ini!$H$29:$AF$30,2,FALSE())+7))</f>
        <v>-</v>
      </c>
      <c r="E178" s="330">
        <f t="shared" si="75"/>
        <v>40</v>
      </c>
      <c r="F178" s="330" t="str">
        <f t="shared" si="74"/>
        <v>Maitre</v>
      </c>
      <c r="G178" s="330" t="str">
        <f>IF($M178="-","-",VLOOKUP(F$3,Res_ini!$A$20:$AF267,HLOOKUP($F178,Res_ini!$H$29:$AF$30,2,FALSE())+7))</f>
        <v>-</v>
      </c>
      <c r="H178" s="348" t="str">
        <f>IF($M178="-","-",VLOOKUP(G$3,Res_ini!$A$20:$AF267,HLOOKUP($F178,Res_ini!$H$29:$AF$30,2,FALSE())+7))</f>
        <v>-</v>
      </c>
      <c r="I178" s="348" t="str">
        <f>IF($M178="-","-",VLOOKUP(H$3,Res_ini!$A$20:$AF267,HLOOKUP($F178,Res_ini!$H$29:$AF$30,2,FALSE())+7))</f>
        <v>-</v>
      </c>
      <c r="J178" s="330" t="str">
        <f>IF($M178="-","-",VLOOKUP(I$3,Res_ini!$A$20:$AF267,HLOOKUP($F178,Res_ini!$H$29:$AF$30,2,FALSE())+7))</f>
        <v>-</v>
      </c>
      <c r="K178" s="330" t="str">
        <f>IF($M178="-","-",VLOOKUP(J$3,Res_ini!$A$20:$AF267,HLOOKUP($F178,Res_ini!$H$29:$AF$30,2,FALSE())+7))</f>
        <v>-</v>
      </c>
      <c r="L178" s="330" t="str">
        <f>IF($M178="-","-",VLOOKUP(K$3,Res_ini!$A$20:$AF267,HLOOKUP($F178,Res_ini!$H$29:$AF$30,2,FALSE())+7))</f>
        <v>-</v>
      </c>
      <c r="M178" s="330" t="str">
        <f>IF(ISERROR(HLOOKUP($F178,Res_ini!$H$29:$AF$30,2,FALSE())),"-",VLOOKUP(L$3,Res_ini!$A$20:$AF267,HLOOKUP($F178,Res_ini!$H$29:$AF$30,2,FALSE())+7))</f>
        <v>-</v>
      </c>
      <c r="N178" s="330" t="str">
        <f>IF($M178="-","-",VLOOKUP(M$3,Res_ini!$A$20:$AF267,HLOOKUP($F178,Res_ini!$H$29:$AF$30,2,FALSE())+7))</f>
        <v>-</v>
      </c>
      <c r="O178" s="349" t="str">
        <f>IF($M178="-","-",VLOOKUP(N$3,Res_ini!$A$20:$AF267,HLOOKUP($F178,Res_ini!$H$29:$AF$30,2,FALSE())+7))</f>
        <v>-</v>
      </c>
      <c r="P178" s="328" t="str">
        <f>IF($M178="-","-",VLOOKUP(O$3,Res_ini!$A$20:$AF267,HLOOKUP($F178,Res_ini!$H$29:$AF$30,2,FALSE())+7))</f>
        <v>-</v>
      </c>
      <c r="Q178" s="328" t="str">
        <f>IF($M178="-","-",VLOOKUP(P$3,Res_ini!$A$20:$AF267,HLOOKUP($F178,Res_ini!$H$29:$AF$30,2,FALSE())+7))</f>
        <v>-</v>
      </c>
      <c r="R178" s="328" t="str">
        <f>IF($M178="-","-",VLOOKUP(Q$3,Res_ini!$A$20:$AF267,HLOOKUP($F178,Res_ini!$H$29:$AF$30,2,FALSE())+7))</f>
        <v>-</v>
      </c>
      <c r="S178" s="328" t="str">
        <f>IF($M178="-","-",VLOOKUP(R$3,Res_ini!$A$20:$AF267,HLOOKUP($F178,Res_ini!$H$29:$AF$30,2,FALSE())+7))</f>
        <v>-</v>
      </c>
      <c r="T178" s="328" t="str">
        <f>IF($M178="-","-",VLOOKUP(S$3,Res_ini!$A$20:$AF267,HLOOKUP($F178,Res_ini!$H$29:$AF$30,2,FALSE())+7))</f>
        <v>-</v>
      </c>
      <c r="U178" s="328" t="str">
        <f>IF($M178="-","-",VLOOKUP(T$3,Res_ini!$A$20:$AF267,HLOOKUP($F178,Res_ini!$H$29:$AF$30,2,FALSE())+7))</f>
        <v>-</v>
      </c>
      <c r="V178" s="328" t="str">
        <f>IF($M178="-","-",VLOOKUP(U$3,Res_ini!$A$20:$AF267,HLOOKUP($F178,Res_ini!$H$29:$AF$30,2,FALSE())+7))</f>
        <v>-</v>
      </c>
      <c r="W178" s="328" t="str">
        <f>IF($M178="-","-",VLOOKUP(V$3,Res_ini!$A$20:$AF267,HLOOKUP($F178,Res_ini!$H$29:$AF$30,2,FALSE())+7))</f>
        <v>-</v>
      </c>
      <c r="X178" s="328" t="str">
        <f>IF($M178="-","-",VLOOKUP(W$3,Res_ini!$A$20:$AF267,HLOOKUP($F178,Res_ini!$H$29:$AF$30,2,FALSE())+7))</f>
        <v>-</v>
      </c>
      <c r="Y178" s="328" t="str">
        <f>IF($M178="-","-",VLOOKUP(X$3,Res_ini!$A$20:$AF267,HLOOKUP($F178,Res_ini!$H$29:$AF$30,2,FALSE())+7))</f>
        <v>-</v>
      </c>
      <c r="Z178" s="328" t="str">
        <f>IF($M178="-","-",VLOOKUP(Y$3,Res_ini!$A$20:$AF267,HLOOKUP($F178,Res_ini!$H$29:$AF$30,2,FALSE())+7))</f>
        <v>-</v>
      </c>
      <c r="AA178" s="329" t="str">
        <f>IF($M178="-","-",VLOOKUP(Z$3,Res_ini!$A$20:$AF267,HLOOKUP($F178,Res_ini!$H$29:$AF$30,2,FALSE())+7))</f>
        <v>-</v>
      </c>
      <c r="AB178" s="330" t="str">
        <f>IF($M178="-","-",VLOOKUP(AA$3,Res_ini!$A$20:$AF267,HLOOKUP($F178,Res_ini!$H$29:$AF$30,2,FALSE())+7))</f>
        <v>-</v>
      </c>
      <c r="AC178" s="350"/>
      <c r="AD178" s="351"/>
      <c r="AE178" s="351"/>
      <c r="AF178" s="351"/>
      <c r="AG178" s="352"/>
      <c r="AH178" s="213" t="str">
        <f t="shared" si="72"/>
        <v>-</v>
      </c>
      <c r="AI178" s="353" t="str">
        <f t="shared" si="76"/>
        <v>-</v>
      </c>
      <c r="AJ178" s="354" t="str">
        <f t="shared" si="77"/>
        <v>-</v>
      </c>
      <c r="AK178" s="354" t="str">
        <f t="shared" si="78"/>
        <v>-</v>
      </c>
      <c r="AL178" s="354" t="str">
        <f t="shared" si="79"/>
        <v>-</v>
      </c>
      <c r="AM178" s="354" t="str">
        <f t="shared" si="80"/>
        <v>-</v>
      </c>
      <c r="AN178" s="354" t="str">
        <f t="shared" si="81"/>
        <v>-</v>
      </c>
      <c r="AO178" s="354" t="str">
        <f t="shared" si="82"/>
        <v>-</v>
      </c>
      <c r="AP178" s="354" t="str">
        <f t="shared" si="83"/>
        <v>-</v>
      </c>
      <c r="AQ178" s="354" t="str">
        <f t="shared" si="84"/>
        <v>-</v>
      </c>
      <c r="AR178" s="354" t="str">
        <f t="shared" si="85"/>
        <v>-</v>
      </c>
      <c r="AS178" s="354" t="str">
        <f t="shared" si="86"/>
        <v>-</v>
      </c>
      <c r="AT178" s="354" t="str">
        <f t="shared" si="87"/>
        <v>-</v>
      </c>
      <c r="AU178" s="354" t="str">
        <f t="shared" si="88"/>
        <v>-</v>
      </c>
      <c r="AV178" s="354" t="str">
        <f t="shared" si="73"/>
        <v>-</v>
      </c>
      <c r="AW178" s="355" t="str">
        <f t="shared" si="89"/>
        <v>-</v>
      </c>
      <c r="AX178" s="355" t="str">
        <f t="shared" si="90"/>
        <v>-</v>
      </c>
      <c r="AY178" s="355" t="str">
        <f t="shared" si="91"/>
        <v>-</v>
      </c>
      <c r="AZ178" s="355" t="str">
        <f t="shared" si="92"/>
        <v>-</v>
      </c>
      <c r="BA178" s="355" t="str">
        <f t="shared" si="93"/>
        <v>-</v>
      </c>
      <c r="BB178" s="354" t="str">
        <f t="shared" si="94"/>
        <v>-</v>
      </c>
      <c r="BC178" s="354" t="str">
        <f t="shared" si="95"/>
        <v>-</v>
      </c>
      <c r="BD178" s="355" t="str">
        <f t="shared" si="96"/>
        <v>-</v>
      </c>
      <c r="BE178" s="355" t="str">
        <f t="shared" si="97"/>
        <v>-</v>
      </c>
      <c r="BF178" s="355" t="str">
        <f t="shared" si="98"/>
        <v>-</v>
      </c>
      <c r="BG178" s="355" t="str">
        <f t="shared" si="99"/>
        <v>-</v>
      </c>
      <c r="BH178" s="354" t="str">
        <f t="shared" si="100"/>
        <v>-</v>
      </c>
      <c r="BI178" s="355" t="str">
        <f t="shared" si="101"/>
        <v>-</v>
      </c>
      <c r="BJ178" s="356" t="str">
        <f t="shared" si="102"/>
        <v>-</v>
      </c>
      <c r="BK178"/>
      <c r="BL178"/>
      <c r="BM178"/>
      <c r="BN178"/>
      <c r="BO178"/>
    </row>
    <row r="179" spans="1:67" s="124" customFormat="1" ht="17" hidden="1" customHeight="1">
      <c r="A179" s="330" t="str">
        <f t="shared" si="70"/>
        <v>2018_159</v>
      </c>
      <c r="B179" s="330" t="s">
        <v>658</v>
      </c>
      <c r="C179" s="330" t="str">
        <f t="shared" si="71"/>
        <v>---_-</v>
      </c>
      <c r="D179" s="330" t="str">
        <f>IF($M179="-","-",VLOOKUP(C$4,Res_ini!$A$20:$AF268,HLOOKUP($F179,Res_ini!$H$29:$AF$30,2,FALSE())+7))</f>
        <v>-</v>
      </c>
      <c r="E179" s="330">
        <f t="shared" si="75"/>
        <v>40</v>
      </c>
      <c r="F179" s="330" t="str">
        <f t="shared" si="74"/>
        <v>Maitre</v>
      </c>
      <c r="G179" s="330" t="str">
        <f>IF($M179="-","-",VLOOKUP(F$4,Res_ini!$A$20:$AF268,HLOOKUP($F179,Res_ini!$H$29:$AF$30,2,FALSE())+7))</f>
        <v>-</v>
      </c>
      <c r="H179" s="348" t="str">
        <f>IF($M179="-","-",VLOOKUP(G$4,Res_ini!$A$20:$AF268,HLOOKUP($F179,Res_ini!$H$29:$AF$30,2,FALSE())+7))</f>
        <v>-</v>
      </c>
      <c r="I179" s="348" t="str">
        <f>IF($M179="-","-",VLOOKUP(H$4,Res_ini!$A$20:$AF268,HLOOKUP($F179,Res_ini!$H$29:$AF$30,2,FALSE())+7))</f>
        <v>-</v>
      </c>
      <c r="J179" s="330" t="str">
        <f>IF($M179="-","-",VLOOKUP(I$4,Res_ini!$A$20:$AF268,HLOOKUP($F179,Res_ini!$H$29:$AF$30,2,FALSE())+7))</f>
        <v>-</v>
      </c>
      <c r="K179" s="330" t="str">
        <f>IF($M179="-","-",VLOOKUP(J$4,Res_ini!$A$20:$AF268,HLOOKUP($F179,Res_ini!$H$29:$AF$30,2,FALSE())+7))</f>
        <v>-</v>
      </c>
      <c r="L179" s="330" t="str">
        <f>IF($M179="-","-",VLOOKUP(K$4,Res_ini!$A$20:$AF268,HLOOKUP($F179,Res_ini!$H$29:$AF$30,2,FALSE())+7))</f>
        <v>-</v>
      </c>
      <c r="M179" s="330" t="str">
        <f>IF(ISERROR(HLOOKUP($F179,Res_ini!$H$29:$AF$30,2,FALSE())),"-",VLOOKUP(L$4,Res_ini!$A$20:$AF268,HLOOKUP($F179,Res_ini!$H$29:$AF$30,2,FALSE())+7))</f>
        <v>-</v>
      </c>
      <c r="N179" s="330" t="str">
        <f>IF($M179="-","-",VLOOKUP(M$4,Res_ini!$A$20:$AF268,HLOOKUP($F179,Res_ini!$H$29:$AF$30,2,FALSE())+7))</f>
        <v>-</v>
      </c>
      <c r="O179" s="349" t="str">
        <f>IF($M179="-","-",VLOOKUP(N$4,Res_ini!$A$20:$AF268,HLOOKUP($F179,Res_ini!$H$29:$AF$30,2,FALSE())+7))</f>
        <v>-</v>
      </c>
      <c r="P179" s="328" t="str">
        <f>IF($M179="-","-",VLOOKUP(O$4,Res_ini!$A$20:$AF268,HLOOKUP($F179,Res_ini!$H$29:$AF$30,2,FALSE())+7))</f>
        <v>-</v>
      </c>
      <c r="Q179" s="328" t="str">
        <f>IF($M179="-","-",VLOOKUP(P$4,Res_ini!$A$20:$AF268,HLOOKUP($F179,Res_ini!$H$29:$AF$30,2,FALSE())+7))</f>
        <v>-</v>
      </c>
      <c r="R179" s="328" t="str">
        <f>IF($M179="-","-",VLOOKUP(Q$4,Res_ini!$A$20:$AF268,HLOOKUP($F179,Res_ini!$H$29:$AF$30,2,FALSE())+7))</f>
        <v>-</v>
      </c>
      <c r="S179" s="328" t="str">
        <f>IF($M179="-","-",VLOOKUP(R$4,Res_ini!$A$20:$AF268,HLOOKUP($F179,Res_ini!$H$29:$AF$30,2,FALSE())+7))</f>
        <v>-</v>
      </c>
      <c r="T179" s="328" t="str">
        <f>IF($M179="-","-",VLOOKUP(S$4,Res_ini!$A$20:$AF268,HLOOKUP($F179,Res_ini!$H$29:$AF$30,2,FALSE())+7))</f>
        <v>-</v>
      </c>
      <c r="U179" s="328" t="str">
        <f>IF($M179="-","-",VLOOKUP(T$4,Res_ini!$A$20:$AF268,HLOOKUP($F179,Res_ini!$H$29:$AF$30,2,FALSE())+7))</f>
        <v>-</v>
      </c>
      <c r="V179" s="328" t="str">
        <f>IF($M179="-","-",VLOOKUP(U$4,Res_ini!$A$20:$AF268,HLOOKUP($F179,Res_ini!$H$29:$AF$30,2,FALSE())+7))</f>
        <v>-</v>
      </c>
      <c r="W179" s="328" t="str">
        <f>IF($M179="-","-",VLOOKUP(V$4,Res_ini!$A$20:$AF268,HLOOKUP($F179,Res_ini!$H$29:$AF$30,2,FALSE())+7))</f>
        <v>-</v>
      </c>
      <c r="X179" s="328" t="str">
        <f>IF($M179="-","-",VLOOKUP(W$4,Res_ini!$A$20:$AF268,HLOOKUP($F179,Res_ini!$H$29:$AF$30,2,FALSE())+7))</f>
        <v>-</v>
      </c>
      <c r="Y179" s="328" t="str">
        <f>IF($M179="-","-",VLOOKUP(X$4,Res_ini!$A$20:$AF268,HLOOKUP($F179,Res_ini!$H$29:$AF$30,2,FALSE())+7))</f>
        <v>-</v>
      </c>
      <c r="Z179" s="328" t="str">
        <f>IF($M179="-","-",VLOOKUP(Y$4,Res_ini!$A$20:$AF268,HLOOKUP($F179,Res_ini!$H$29:$AF$30,2,FALSE())+7))</f>
        <v>-</v>
      </c>
      <c r="AA179" s="329" t="str">
        <f>IF($M179="-","-",VLOOKUP(Z$4,Res_ini!$A$20:$AF268,HLOOKUP($F179,Res_ini!$H$29:$AF$30,2,FALSE())+7))</f>
        <v>-</v>
      </c>
      <c r="AB179" s="330" t="str">
        <f>IF($M179="-","-",VLOOKUP(AA$4,Res_ini!$A$20:$AF268,HLOOKUP($F179,Res_ini!$H$29:$AF$30,2,FALSE())+7))</f>
        <v>-</v>
      </c>
      <c r="AC179" s="350"/>
      <c r="AD179" s="351"/>
      <c r="AE179" s="351"/>
      <c r="AF179" s="351"/>
      <c r="AG179" s="352"/>
      <c r="AH179" s="213" t="str">
        <f t="shared" si="72"/>
        <v>-</v>
      </c>
      <c r="AI179" s="353" t="str">
        <f t="shared" si="76"/>
        <v>-</v>
      </c>
      <c r="AJ179" s="354" t="str">
        <f t="shared" si="77"/>
        <v>-</v>
      </c>
      <c r="AK179" s="354" t="str">
        <f t="shared" si="78"/>
        <v>-</v>
      </c>
      <c r="AL179" s="354" t="str">
        <f t="shared" si="79"/>
        <v>-</v>
      </c>
      <c r="AM179" s="354" t="str">
        <f t="shared" si="80"/>
        <v>-</v>
      </c>
      <c r="AN179" s="354" t="str">
        <f t="shared" si="81"/>
        <v>-</v>
      </c>
      <c r="AO179" s="354" t="str">
        <f t="shared" si="82"/>
        <v>-</v>
      </c>
      <c r="AP179" s="354" t="str">
        <f t="shared" si="83"/>
        <v>-</v>
      </c>
      <c r="AQ179" s="354" t="str">
        <f t="shared" si="84"/>
        <v>-</v>
      </c>
      <c r="AR179" s="354" t="str">
        <f t="shared" si="85"/>
        <v>-</v>
      </c>
      <c r="AS179" s="354" t="str">
        <f t="shared" si="86"/>
        <v>-</v>
      </c>
      <c r="AT179" s="354" t="str">
        <f t="shared" si="87"/>
        <v>-</v>
      </c>
      <c r="AU179" s="354" t="str">
        <f t="shared" si="88"/>
        <v>-</v>
      </c>
      <c r="AV179" s="354" t="str">
        <f t="shared" si="73"/>
        <v>-</v>
      </c>
      <c r="AW179" s="355" t="str">
        <f t="shared" si="89"/>
        <v>-</v>
      </c>
      <c r="AX179" s="355" t="str">
        <f t="shared" si="90"/>
        <v>-</v>
      </c>
      <c r="AY179" s="355" t="str">
        <f t="shared" si="91"/>
        <v>-</v>
      </c>
      <c r="AZ179" s="355" t="str">
        <f t="shared" si="92"/>
        <v>-</v>
      </c>
      <c r="BA179" s="355" t="str">
        <f t="shared" si="93"/>
        <v>-</v>
      </c>
      <c r="BB179" s="354" t="str">
        <f t="shared" si="94"/>
        <v>-</v>
      </c>
      <c r="BC179" s="354" t="str">
        <f t="shared" si="95"/>
        <v>-</v>
      </c>
      <c r="BD179" s="355" t="str">
        <f t="shared" si="96"/>
        <v>-</v>
      </c>
      <c r="BE179" s="355" t="str">
        <f t="shared" si="97"/>
        <v>-</v>
      </c>
      <c r="BF179" s="355" t="str">
        <f t="shared" si="98"/>
        <v>-</v>
      </c>
      <c r="BG179" s="355" t="str">
        <f t="shared" si="99"/>
        <v>-</v>
      </c>
      <c r="BH179" s="354" t="str">
        <f t="shared" si="100"/>
        <v>-</v>
      </c>
      <c r="BI179" s="355" t="str">
        <f t="shared" si="101"/>
        <v>-</v>
      </c>
      <c r="BJ179" s="356" t="str">
        <f t="shared" si="102"/>
        <v>-</v>
      </c>
      <c r="BK179"/>
      <c r="BL179"/>
      <c r="BM179"/>
      <c r="BN179"/>
      <c r="BO179"/>
    </row>
    <row r="180" spans="1:67" s="124" customFormat="1" ht="17" hidden="1" customHeight="1">
      <c r="A180" s="333" t="str">
        <f t="shared" si="70"/>
        <v>2018_160</v>
      </c>
      <c r="B180" s="333" t="s">
        <v>658</v>
      </c>
      <c r="C180" s="333" t="str">
        <f t="shared" si="71"/>
        <v>---_-</v>
      </c>
      <c r="D180" s="333" t="str">
        <f>IF($M180="-","-",VLOOKUP(C$5,Res_ini!$A$20:$AF269,HLOOKUP($F180,Res_ini!$H$29:$AF$30,2,FALSE())+7))</f>
        <v>-</v>
      </c>
      <c r="E180" s="333">
        <f t="shared" si="75"/>
        <v>40</v>
      </c>
      <c r="F180" s="333" t="str">
        <f t="shared" si="74"/>
        <v>Maitre</v>
      </c>
      <c r="G180" s="333" t="str">
        <f>IF($M180="-","-",VLOOKUP(F$5,Res_ini!$A$20:$AF269,HLOOKUP($F180,Res_ini!$H$29:$AF$30,2,FALSE())+7))</f>
        <v>-</v>
      </c>
      <c r="H180" s="357" t="str">
        <f>IF($M180="-","-",VLOOKUP(G$5,Res_ini!$A$20:$AF269,HLOOKUP($F180,Res_ini!$H$29:$AF$30,2,FALSE())+7))</f>
        <v>-</v>
      </c>
      <c r="I180" s="357" t="str">
        <f>IF($M180="-","-",VLOOKUP(H$5,Res_ini!$A$20:$AF269,HLOOKUP($F180,Res_ini!$H$29:$AF$30,2,FALSE())+7))</f>
        <v>-</v>
      </c>
      <c r="J180" s="333" t="str">
        <f>IF($M180="-","-",VLOOKUP(I$5,Res_ini!$A$20:$AF269,HLOOKUP($F180,Res_ini!$H$29:$AF$30,2,FALSE())+7))</f>
        <v>-</v>
      </c>
      <c r="K180" s="333" t="str">
        <f>IF($M180="-","-",VLOOKUP(J$5,Res_ini!$A$20:$AF269,HLOOKUP($F180,Res_ini!$H$29:$AF$30,2,FALSE())+7))</f>
        <v>-</v>
      </c>
      <c r="L180" s="333" t="str">
        <f>IF($M180="-","-",VLOOKUP(K$5,Res_ini!$A$20:$AF269,HLOOKUP($F180,Res_ini!$H$29:$AF$30,2,FALSE())+7))</f>
        <v>-</v>
      </c>
      <c r="M180" s="333" t="str">
        <f>IF(ISERROR(HLOOKUP($F180,Res_ini!$H$29:$AF$30,2,FALSE())),"-",VLOOKUP(L$5,Res_ini!$A$20:$AF269,HLOOKUP($F180,Res_ini!$H$29:$AF$30,2,FALSE())+7))</f>
        <v>-</v>
      </c>
      <c r="N180" s="333" t="str">
        <f>IF($M180="-","-",VLOOKUP(M$5,Res_ini!$A$20:$AF269,HLOOKUP($F180,Res_ini!$H$29:$AF$30,2,FALSE())+7))</f>
        <v>-</v>
      </c>
      <c r="O180" s="358" t="str">
        <f>IF($M180="-","-",VLOOKUP(N$5,Res_ini!$A$20:$AF269,HLOOKUP($F180,Res_ini!$H$29:$AF$30,2,FALSE())+7))</f>
        <v>-</v>
      </c>
      <c r="P180" s="331" t="str">
        <f>IF($M180="-","-",VLOOKUP(O$5,Res_ini!$A$20:$AF269,HLOOKUP($F180,Res_ini!$H$29:$AF$30,2,FALSE())+7))</f>
        <v>-</v>
      </c>
      <c r="Q180" s="331" t="str">
        <f>IF($M180="-","-",VLOOKUP(P$5,Res_ini!$A$20:$AF269,HLOOKUP($F180,Res_ini!$H$29:$AF$30,2,FALSE())+7))</f>
        <v>-</v>
      </c>
      <c r="R180" s="331" t="str">
        <f>IF($M180="-","-",VLOOKUP(Q$5,Res_ini!$A$20:$AF269,HLOOKUP($F180,Res_ini!$H$29:$AF$30,2,FALSE())+7))</f>
        <v>-</v>
      </c>
      <c r="S180" s="331" t="str">
        <f>IF($M180="-","-",VLOOKUP(R$5,Res_ini!$A$20:$AF269,HLOOKUP($F180,Res_ini!$H$29:$AF$30,2,FALSE())+7))</f>
        <v>-</v>
      </c>
      <c r="T180" s="331" t="str">
        <f>IF($M180="-","-",VLOOKUP(S$5,Res_ini!$A$20:$AF269,HLOOKUP($F180,Res_ini!$H$29:$AF$30,2,FALSE())+7))</f>
        <v>-</v>
      </c>
      <c r="U180" s="331" t="str">
        <f>IF($M180="-","-",VLOOKUP(T$5,Res_ini!$A$20:$AF269,HLOOKUP($F180,Res_ini!$H$29:$AF$30,2,FALSE())+7))</f>
        <v>-</v>
      </c>
      <c r="V180" s="331" t="str">
        <f>IF($M180="-","-",VLOOKUP(U$5,Res_ini!$A$20:$AF269,HLOOKUP($F180,Res_ini!$H$29:$AF$30,2,FALSE())+7))</f>
        <v>-</v>
      </c>
      <c r="W180" s="331" t="str">
        <f>IF($M180="-","-",VLOOKUP(V$5,Res_ini!$A$20:$AF269,HLOOKUP($F180,Res_ini!$H$29:$AF$30,2,FALSE())+7))</f>
        <v>-</v>
      </c>
      <c r="X180" s="331" t="str">
        <f>IF($M180="-","-",VLOOKUP(W$5,Res_ini!$A$20:$AF269,HLOOKUP($F180,Res_ini!$H$29:$AF$30,2,FALSE())+7))</f>
        <v>-</v>
      </c>
      <c r="Y180" s="331" t="str">
        <f>IF($M180="-","-",VLOOKUP(X$5,Res_ini!$A$20:$AF269,HLOOKUP($F180,Res_ini!$H$29:$AF$30,2,FALSE())+7))</f>
        <v>-</v>
      </c>
      <c r="Z180" s="331" t="str">
        <f>IF($M180="-","-",VLOOKUP(Y$5,Res_ini!$A$20:$AF269,HLOOKUP($F180,Res_ini!$H$29:$AF$30,2,FALSE())+7))</f>
        <v>-</v>
      </c>
      <c r="AA180" s="332" t="str">
        <f>IF($M180="-","-",VLOOKUP(Z$5,Res_ini!$A$20:$AF269,HLOOKUP($F180,Res_ini!$H$29:$AF$30,2,FALSE())+7))</f>
        <v>-</v>
      </c>
      <c r="AB180" s="333" t="str">
        <f>IF($M180="-","-",VLOOKUP(AA$5,Res_ini!$A$20:$AF269,HLOOKUP($F180,Res_ini!$H$29:$AF$30,2,FALSE())+7))</f>
        <v>-</v>
      </c>
      <c r="AC180" s="359"/>
      <c r="AD180" s="360"/>
      <c r="AE180" s="360"/>
      <c r="AF180" s="360"/>
      <c r="AG180" s="361"/>
      <c r="AH180" s="362" t="str">
        <f t="shared" si="72"/>
        <v>-</v>
      </c>
      <c r="AI180" s="363" t="str">
        <f t="shared" si="76"/>
        <v>-</v>
      </c>
      <c r="AJ180" s="364" t="str">
        <f t="shared" si="77"/>
        <v>-</v>
      </c>
      <c r="AK180" s="364" t="str">
        <f t="shared" si="78"/>
        <v>-</v>
      </c>
      <c r="AL180" s="364" t="str">
        <f t="shared" si="79"/>
        <v>-</v>
      </c>
      <c r="AM180" s="364" t="str">
        <f t="shared" si="80"/>
        <v>-</v>
      </c>
      <c r="AN180" s="364" t="str">
        <f t="shared" si="81"/>
        <v>-</v>
      </c>
      <c r="AO180" s="364" t="str">
        <f t="shared" si="82"/>
        <v>-</v>
      </c>
      <c r="AP180" s="364" t="str">
        <f t="shared" si="83"/>
        <v>-</v>
      </c>
      <c r="AQ180" s="364" t="str">
        <f t="shared" si="84"/>
        <v>-</v>
      </c>
      <c r="AR180" s="364" t="str">
        <f t="shared" si="85"/>
        <v>-</v>
      </c>
      <c r="AS180" s="364" t="str">
        <f t="shared" si="86"/>
        <v>-</v>
      </c>
      <c r="AT180" s="364" t="str">
        <f t="shared" si="87"/>
        <v>-</v>
      </c>
      <c r="AU180" s="364" t="str">
        <f t="shared" si="88"/>
        <v>-</v>
      </c>
      <c r="AV180" s="364" t="str">
        <f t="shared" si="73"/>
        <v>-</v>
      </c>
      <c r="AW180" s="365" t="str">
        <f t="shared" si="89"/>
        <v>-</v>
      </c>
      <c r="AX180" s="365" t="str">
        <f t="shared" si="90"/>
        <v>-</v>
      </c>
      <c r="AY180" s="365" t="str">
        <f t="shared" si="91"/>
        <v>-</v>
      </c>
      <c r="AZ180" s="365" t="str">
        <f t="shared" si="92"/>
        <v>-</v>
      </c>
      <c r="BA180" s="365" t="str">
        <f t="shared" si="93"/>
        <v>-</v>
      </c>
      <c r="BB180" s="364" t="str">
        <f t="shared" si="94"/>
        <v>-</v>
      </c>
      <c r="BC180" s="364" t="str">
        <f t="shared" si="95"/>
        <v>-</v>
      </c>
      <c r="BD180" s="365" t="str">
        <f t="shared" si="96"/>
        <v>-</v>
      </c>
      <c r="BE180" s="365" t="str">
        <f t="shared" si="97"/>
        <v>-</v>
      </c>
      <c r="BF180" s="365" t="str">
        <f t="shared" si="98"/>
        <v>-</v>
      </c>
      <c r="BG180" s="365" t="str">
        <f t="shared" si="99"/>
        <v>-</v>
      </c>
      <c r="BH180" s="364" t="str">
        <f t="shared" si="100"/>
        <v>-</v>
      </c>
      <c r="BI180" s="365" t="str">
        <f t="shared" si="101"/>
        <v>-</v>
      </c>
      <c r="BJ180" s="366" t="str">
        <f t="shared" si="102"/>
        <v>-</v>
      </c>
      <c r="BK180"/>
      <c r="BL180"/>
      <c r="BM180"/>
      <c r="BN180"/>
      <c r="BO180"/>
    </row>
    <row r="181" spans="1:67" s="124" customFormat="1" ht="17" hidden="1" customHeight="1">
      <c r="A181" s="327" t="str">
        <f t="shared" si="70"/>
        <v>2018_161</v>
      </c>
      <c r="B181" s="327" t="s">
        <v>658</v>
      </c>
      <c r="C181" s="327" t="str">
        <f t="shared" si="71"/>
        <v>---_-</v>
      </c>
      <c r="D181" s="327" t="str">
        <f>IF($M181="-","-",VLOOKUP(C$2,Res_ini!$A$20:$AF270,HLOOKUP($F181,Res_ini!$H$29:$AF$30,2,FALSE())+7))</f>
        <v>-</v>
      </c>
      <c r="E181" s="327">
        <f t="shared" si="75"/>
        <v>41</v>
      </c>
      <c r="F181" s="327" t="str">
        <f t="shared" ref="F181:F212" si="103">IFERROR(INDEX(PREFS_ListeStation,MATCH($E181,PREFS_N°Station,0)),"-")</f>
        <v>Ever Prosperity</v>
      </c>
      <c r="G181" s="327" t="str">
        <f>IF($M181="-","-",VLOOKUP(F$2,Res_ini!$A$20:$AF270,HLOOKUP($F181,Res_ini!$H$29:$AF$30,2,FALSE())+7))</f>
        <v>-</v>
      </c>
      <c r="H181" s="338" t="str">
        <f>IF($M181="-","-",VLOOKUP(G$2,Res_ini!$A$20:$AF270,HLOOKUP($F181,Res_ini!$H$29:$AF$30,2,FALSE())+7))</f>
        <v>-</v>
      </c>
      <c r="I181" s="338" t="str">
        <f>IF($M181="-","-",VLOOKUP(H$2,Res_ini!$A$20:$AF270,HLOOKUP($F181,Res_ini!$H$29:$AF$30,2,FALSE())+7))</f>
        <v>-</v>
      </c>
      <c r="J181" s="327" t="str">
        <f>IF($M181="-","-",VLOOKUP(I$2,Res_ini!$A$20:$AF270,HLOOKUP($F181,Res_ini!$H$29:$AF$30,2,FALSE())+7))</f>
        <v>-</v>
      </c>
      <c r="K181" s="327" t="str">
        <f>IF($M181="-","-",VLOOKUP(J$2,Res_ini!$A$20:$AF270,HLOOKUP($F181,Res_ini!$H$29:$AF$30,2,FALSE())+7))</f>
        <v>-</v>
      </c>
      <c r="L181" s="327" t="str">
        <f>IF($M181="-","-",VLOOKUP(K$2,Res_ini!$A$20:$AF270,HLOOKUP($F181,Res_ini!$H$29:$AF$30,2,FALSE())+7))</f>
        <v>-</v>
      </c>
      <c r="M181" s="327" t="str">
        <f>IF(ISERROR(HLOOKUP($F181,Res_ini!$H$29:$AF$30,2,FALSE())),"-",VLOOKUP(L$2,Res_ini!$A$20:$AF270,HLOOKUP($F181,Res_ini!$H$29:$AF$30,2,FALSE())+7))</f>
        <v>-</v>
      </c>
      <c r="N181" s="327" t="str">
        <f>IF($M181="-","-",VLOOKUP(M$2,Res_ini!$A$20:$AF270,HLOOKUP($F181,Res_ini!$H$29:$AF$30,2,FALSE())+7))</f>
        <v>-</v>
      </c>
      <c r="O181" s="339" t="str">
        <f>IF($M181="-","-",VLOOKUP(N$2,Res_ini!$A$20:$AF270,HLOOKUP($F181,Res_ini!$H$29:$AF$30,2,FALSE())+7))</f>
        <v>-</v>
      </c>
      <c r="P181" s="325" t="str">
        <f>IF($M181="-","-",VLOOKUP(O$2,Res_ini!$A$20:$AF270,HLOOKUP($F181,Res_ini!$H$29:$AF$30,2,FALSE())+7))</f>
        <v>-</v>
      </c>
      <c r="Q181" s="325" t="str">
        <f>IF($M181="-","-",VLOOKUP(P$2,Res_ini!$A$20:$AF270,HLOOKUP($F181,Res_ini!$H$29:$AF$30,2,FALSE())+7))</f>
        <v>-</v>
      </c>
      <c r="R181" s="325" t="str">
        <f>IF($M181="-","-",VLOOKUP(Q$2,Res_ini!$A$20:$AF270,HLOOKUP($F181,Res_ini!$H$29:$AF$30,2,FALSE())+7))</f>
        <v>-</v>
      </c>
      <c r="S181" s="325" t="str">
        <f>IF($M181="-","-",VLOOKUP(R$2,Res_ini!$A$20:$AF270,HLOOKUP($F181,Res_ini!$H$29:$AF$30,2,FALSE())+7))</f>
        <v>-</v>
      </c>
      <c r="T181" s="325" t="str">
        <f>IF($M181="-","-",VLOOKUP(S$2,Res_ini!$A$20:$AF270,HLOOKUP($F181,Res_ini!$H$29:$AF$30,2,FALSE())+7))</f>
        <v>-</v>
      </c>
      <c r="U181" s="325" t="str">
        <f>IF($M181="-","-",VLOOKUP(T$2,Res_ini!$A$20:$AF270,HLOOKUP($F181,Res_ini!$H$29:$AF$30,2,FALSE())+7))</f>
        <v>-</v>
      </c>
      <c r="V181" s="325" t="str">
        <f>IF($M181="-","-",VLOOKUP(U$2,Res_ini!$A$20:$AF270,HLOOKUP($F181,Res_ini!$H$29:$AF$30,2,FALSE())+7))</f>
        <v>-</v>
      </c>
      <c r="W181" s="325" t="str">
        <f>IF($M181="-","-",VLOOKUP(V$2,Res_ini!$A$20:$AF270,HLOOKUP($F181,Res_ini!$H$29:$AF$30,2,FALSE())+7))</f>
        <v>-</v>
      </c>
      <c r="X181" s="325" t="str">
        <f>IF($M181="-","-",VLOOKUP(W$2,Res_ini!$A$20:$AF270,HLOOKUP($F181,Res_ini!$H$29:$AF$30,2,FALSE())+7))</f>
        <v>-</v>
      </c>
      <c r="Y181" s="325" t="str">
        <f>IF($M181="-","-",VLOOKUP(X$2,Res_ini!$A$20:$AF270,HLOOKUP($F181,Res_ini!$H$29:$AF$30,2,FALSE())+7))</f>
        <v>-</v>
      </c>
      <c r="Z181" s="325" t="str">
        <f>IF($M181="-","-",VLOOKUP(Y$2,Res_ini!$A$20:$AF270,HLOOKUP($F181,Res_ini!$H$29:$AF$30,2,FALSE())+7))</f>
        <v>-</v>
      </c>
      <c r="AA181" s="326" t="str">
        <f>IF($M181="-","-",VLOOKUP(Z$2,Res_ini!$A$20:$AF270,HLOOKUP($F181,Res_ini!$H$29:$AF$30,2,FALSE())+7))</f>
        <v>-</v>
      </c>
      <c r="AB181" s="327" t="str">
        <f>IF($M181="-","-",VLOOKUP(AA$2,Res_ini!$A$20:$AF270,HLOOKUP($F181,Res_ini!$H$29:$AF$30,2,FALSE())+7))</f>
        <v>-</v>
      </c>
      <c r="AC181" s="340"/>
      <c r="AD181" s="341"/>
      <c r="AE181" s="341"/>
      <c r="AF181" s="341"/>
      <c r="AG181" s="342"/>
      <c r="AH181" s="343" t="str">
        <f t="shared" si="72"/>
        <v>-</v>
      </c>
      <c r="AI181" s="344" t="str">
        <f t="shared" si="76"/>
        <v>-</v>
      </c>
      <c r="AJ181" s="345" t="str">
        <f t="shared" si="77"/>
        <v>-</v>
      </c>
      <c r="AK181" s="345" t="str">
        <f t="shared" si="78"/>
        <v>-</v>
      </c>
      <c r="AL181" s="345" t="str">
        <f t="shared" si="79"/>
        <v>-</v>
      </c>
      <c r="AM181" s="345" t="str">
        <f t="shared" si="80"/>
        <v>-</v>
      </c>
      <c r="AN181" s="345" t="str">
        <f t="shared" si="81"/>
        <v>-</v>
      </c>
      <c r="AO181" s="345" t="str">
        <f t="shared" si="82"/>
        <v>-</v>
      </c>
      <c r="AP181" s="345" t="str">
        <f t="shared" si="83"/>
        <v>-</v>
      </c>
      <c r="AQ181" s="345" t="str">
        <f t="shared" si="84"/>
        <v>-</v>
      </c>
      <c r="AR181" s="345" t="str">
        <f t="shared" si="85"/>
        <v>-</v>
      </c>
      <c r="AS181" s="345" t="str">
        <f t="shared" si="86"/>
        <v>-</v>
      </c>
      <c r="AT181" s="345" t="str">
        <f t="shared" si="87"/>
        <v>-</v>
      </c>
      <c r="AU181" s="345" t="str">
        <f t="shared" si="88"/>
        <v>-</v>
      </c>
      <c r="AV181" s="345" t="str">
        <f t="shared" si="73"/>
        <v>-</v>
      </c>
      <c r="AW181" s="346" t="str">
        <f t="shared" si="89"/>
        <v>-</v>
      </c>
      <c r="AX181" s="346" t="str">
        <f t="shared" si="90"/>
        <v>-</v>
      </c>
      <c r="AY181" s="346" t="str">
        <f t="shared" si="91"/>
        <v>-</v>
      </c>
      <c r="AZ181" s="346" t="str">
        <f t="shared" si="92"/>
        <v>-</v>
      </c>
      <c r="BA181" s="346" t="str">
        <f t="shared" si="93"/>
        <v>-</v>
      </c>
      <c r="BB181" s="345" t="str">
        <f t="shared" si="94"/>
        <v>-</v>
      </c>
      <c r="BC181" s="345" t="str">
        <f t="shared" si="95"/>
        <v>-</v>
      </c>
      <c r="BD181" s="346" t="str">
        <f t="shared" si="96"/>
        <v>-</v>
      </c>
      <c r="BE181" s="346" t="str">
        <f t="shared" si="97"/>
        <v>-</v>
      </c>
      <c r="BF181" s="346" t="str">
        <f t="shared" si="98"/>
        <v>-</v>
      </c>
      <c r="BG181" s="346" t="str">
        <f t="shared" si="99"/>
        <v>-</v>
      </c>
      <c r="BH181" s="345" t="str">
        <f t="shared" si="100"/>
        <v>-</v>
      </c>
      <c r="BI181" s="346" t="str">
        <f t="shared" si="101"/>
        <v>-</v>
      </c>
      <c r="BJ181" s="347" t="str">
        <f t="shared" si="102"/>
        <v>-</v>
      </c>
      <c r="BK181"/>
      <c r="BL181"/>
      <c r="BM181"/>
      <c r="BN181"/>
      <c r="BO181"/>
    </row>
    <row r="182" spans="1:67" s="124" customFormat="1" ht="17" hidden="1" customHeight="1">
      <c r="A182" s="330" t="str">
        <f t="shared" si="70"/>
        <v>2018_162</v>
      </c>
      <c r="B182" s="330" t="s">
        <v>658</v>
      </c>
      <c r="C182" s="330" t="str">
        <f t="shared" si="71"/>
        <v>---_-</v>
      </c>
      <c r="D182" s="330" t="str">
        <f>IF($M182="-","-",VLOOKUP(C$3,Res_ini!$A$20:$AF271,HLOOKUP($F182,Res_ini!$H$29:$AF$30,2,FALSE())+7))</f>
        <v>-</v>
      </c>
      <c r="E182" s="330">
        <f t="shared" si="75"/>
        <v>41</v>
      </c>
      <c r="F182" s="330" t="str">
        <f t="shared" si="103"/>
        <v>Ever Prosperity</v>
      </c>
      <c r="G182" s="330" t="str">
        <f>IF($M182="-","-",VLOOKUP(F$3,Res_ini!$A$20:$AF271,HLOOKUP($F182,Res_ini!$H$29:$AF$30,2,FALSE())+7))</f>
        <v>-</v>
      </c>
      <c r="H182" s="348" t="str">
        <f>IF($M182="-","-",VLOOKUP(G$3,Res_ini!$A$20:$AF271,HLOOKUP($F182,Res_ini!$H$29:$AF$30,2,FALSE())+7))</f>
        <v>-</v>
      </c>
      <c r="I182" s="348" t="str">
        <f>IF($M182="-","-",VLOOKUP(H$3,Res_ini!$A$20:$AF271,HLOOKUP($F182,Res_ini!$H$29:$AF$30,2,FALSE())+7))</f>
        <v>-</v>
      </c>
      <c r="J182" s="330" t="str">
        <f>IF($M182="-","-",VLOOKUP(I$3,Res_ini!$A$20:$AF271,HLOOKUP($F182,Res_ini!$H$29:$AF$30,2,FALSE())+7))</f>
        <v>-</v>
      </c>
      <c r="K182" s="330" t="str">
        <f>IF($M182="-","-",VLOOKUP(J$3,Res_ini!$A$20:$AF271,HLOOKUP($F182,Res_ini!$H$29:$AF$30,2,FALSE())+7))</f>
        <v>-</v>
      </c>
      <c r="L182" s="330" t="str">
        <f>IF($M182="-","-",VLOOKUP(K$3,Res_ini!$A$20:$AF271,HLOOKUP($F182,Res_ini!$H$29:$AF$30,2,FALSE())+7))</f>
        <v>-</v>
      </c>
      <c r="M182" s="330" t="str">
        <f>IF(ISERROR(HLOOKUP($F182,Res_ini!$H$29:$AF$30,2,FALSE())),"-",VLOOKUP(L$3,Res_ini!$A$20:$AF271,HLOOKUP($F182,Res_ini!$H$29:$AF$30,2,FALSE())+7))</f>
        <v>-</v>
      </c>
      <c r="N182" s="330" t="str">
        <f>IF($M182="-","-",VLOOKUP(M$3,Res_ini!$A$20:$AF271,HLOOKUP($F182,Res_ini!$H$29:$AF$30,2,FALSE())+7))</f>
        <v>-</v>
      </c>
      <c r="O182" s="349" t="str">
        <f>IF($M182="-","-",VLOOKUP(N$3,Res_ini!$A$20:$AF271,HLOOKUP($F182,Res_ini!$H$29:$AF$30,2,FALSE())+7))</f>
        <v>-</v>
      </c>
      <c r="P182" s="328" t="str">
        <f>IF($M182="-","-",VLOOKUP(O$3,Res_ini!$A$20:$AF271,HLOOKUP($F182,Res_ini!$H$29:$AF$30,2,FALSE())+7))</f>
        <v>-</v>
      </c>
      <c r="Q182" s="328" t="str">
        <f>IF($M182="-","-",VLOOKUP(P$3,Res_ini!$A$20:$AF271,HLOOKUP($F182,Res_ini!$H$29:$AF$30,2,FALSE())+7))</f>
        <v>-</v>
      </c>
      <c r="R182" s="328" t="str">
        <f>IF($M182="-","-",VLOOKUP(Q$3,Res_ini!$A$20:$AF271,HLOOKUP($F182,Res_ini!$H$29:$AF$30,2,FALSE())+7))</f>
        <v>-</v>
      </c>
      <c r="S182" s="328" t="str">
        <f>IF($M182="-","-",VLOOKUP(R$3,Res_ini!$A$20:$AF271,HLOOKUP($F182,Res_ini!$H$29:$AF$30,2,FALSE())+7))</f>
        <v>-</v>
      </c>
      <c r="T182" s="328" t="str">
        <f>IF($M182="-","-",VLOOKUP(S$3,Res_ini!$A$20:$AF271,HLOOKUP($F182,Res_ini!$H$29:$AF$30,2,FALSE())+7))</f>
        <v>-</v>
      </c>
      <c r="U182" s="328" t="str">
        <f>IF($M182="-","-",VLOOKUP(T$3,Res_ini!$A$20:$AF271,HLOOKUP($F182,Res_ini!$H$29:$AF$30,2,FALSE())+7))</f>
        <v>-</v>
      </c>
      <c r="V182" s="328" t="str">
        <f>IF($M182="-","-",VLOOKUP(U$3,Res_ini!$A$20:$AF271,HLOOKUP($F182,Res_ini!$H$29:$AF$30,2,FALSE())+7))</f>
        <v>-</v>
      </c>
      <c r="W182" s="328" t="str">
        <f>IF($M182="-","-",VLOOKUP(V$3,Res_ini!$A$20:$AF271,HLOOKUP($F182,Res_ini!$H$29:$AF$30,2,FALSE())+7))</f>
        <v>-</v>
      </c>
      <c r="X182" s="328" t="str">
        <f>IF($M182="-","-",VLOOKUP(W$3,Res_ini!$A$20:$AF271,HLOOKUP($F182,Res_ini!$H$29:$AF$30,2,FALSE())+7))</f>
        <v>-</v>
      </c>
      <c r="Y182" s="328" t="str">
        <f>IF($M182="-","-",VLOOKUP(X$3,Res_ini!$A$20:$AF271,HLOOKUP($F182,Res_ini!$H$29:$AF$30,2,FALSE())+7))</f>
        <v>-</v>
      </c>
      <c r="Z182" s="328" t="str">
        <f>IF($M182="-","-",VLOOKUP(Y$3,Res_ini!$A$20:$AF271,HLOOKUP($F182,Res_ini!$H$29:$AF$30,2,FALSE())+7))</f>
        <v>-</v>
      </c>
      <c r="AA182" s="329" t="str">
        <f>IF($M182="-","-",VLOOKUP(Z$3,Res_ini!$A$20:$AF271,HLOOKUP($F182,Res_ini!$H$29:$AF$30,2,FALSE())+7))</f>
        <v>-</v>
      </c>
      <c r="AB182" s="330" t="str">
        <f>IF($M182="-","-",VLOOKUP(AA$3,Res_ini!$A$20:$AF271,HLOOKUP($F182,Res_ini!$H$29:$AF$30,2,FALSE())+7))</f>
        <v>-</v>
      </c>
      <c r="AC182" s="350"/>
      <c r="AD182" s="351"/>
      <c r="AE182" s="351"/>
      <c r="AF182" s="351"/>
      <c r="AG182" s="352"/>
      <c r="AH182" s="213" t="str">
        <f t="shared" si="72"/>
        <v>-</v>
      </c>
      <c r="AI182" s="353" t="str">
        <f t="shared" si="76"/>
        <v>-</v>
      </c>
      <c r="AJ182" s="354" t="str">
        <f t="shared" si="77"/>
        <v>-</v>
      </c>
      <c r="AK182" s="354" t="str">
        <f t="shared" si="78"/>
        <v>-</v>
      </c>
      <c r="AL182" s="354" t="str">
        <f t="shared" si="79"/>
        <v>-</v>
      </c>
      <c r="AM182" s="354" t="str">
        <f t="shared" si="80"/>
        <v>-</v>
      </c>
      <c r="AN182" s="354" t="str">
        <f t="shared" si="81"/>
        <v>-</v>
      </c>
      <c r="AO182" s="354" t="str">
        <f t="shared" si="82"/>
        <v>-</v>
      </c>
      <c r="AP182" s="354" t="str">
        <f t="shared" si="83"/>
        <v>-</v>
      </c>
      <c r="AQ182" s="354" t="str">
        <f t="shared" si="84"/>
        <v>-</v>
      </c>
      <c r="AR182" s="354" t="str">
        <f t="shared" si="85"/>
        <v>-</v>
      </c>
      <c r="AS182" s="354" t="str">
        <f t="shared" si="86"/>
        <v>-</v>
      </c>
      <c r="AT182" s="354" t="str">
        <f t="shared" si="87"/>
        <v>-</v>
      </c>
      <c r="AU182" s="354" t="str">
        <f t="shared" si="88"/>
        <v>-</v>
      </c>
      <c r="AV182" s="354" t="str">
        <f t="shared" si="73"/>
        <v>-</v>
      </c>
      <c r="AW182" s="355" t="str">
        <f t="shared" si="89"/>
        <v>-</v>
      </c>
      <c r="AX182" s="355" t="str">
        <f t="shared" si="90"/>
        <v>-</v>
      </c>
      <c r="AY182" s="355" t="str">
        <f t="shared" si="91"/>
        <v>-</v>
      </c>
      <c r="AZ182" s="355" t="str">
        <f t="shared" si="92"/>
        <v>-</v>
      </c>
      <c r="BA182" s="355" t="str">
        <f t="shared" si="93"/>
        <v>-</v>
      </c>
      <c r="BB182" s="354" t="str">
        <f t="shared" si="94"/>
        <v>-</v>
      </c>
      <c r="BC182" s="354" t="str">
        <f t="shared" si="95"/>
        <v>-</v>
      </c>
      <c r="BD182" s="355" t="str">
        <f t="shared" si="96"/>
        <v>-</v>
      </c>
      <c r="BE182" s="355" t="str">
        <f t="shared" si="97"/>
        <v>-</v>
      </c>
      <c r="BF182" s="355" t="str">
        <f t="shared" si="98"/>
        <v>-</v>
      </c>
      <c r="BG182" s="355" t="str">
        <f t="shared" si="99"/>
        <v>-</v>
      </c>
      <c r="BH182" s="354" t="str">
        <f t="shared" si="100"/>
        <v>-</v>
      </c>
      <c r="BI182" s="355" t="str">
        <f t="shared" si="101"/>
        <v>-</v>
      </c>
      <c r="BJ182" s="356" t="str">
        <f t="shared" si="102"/>
        <v>-</v>
      </c>
      <c r="BK182"/>
      <c r="BL182"/>
      <c r="BM182"/>
      <c r="BN182"/>
      <c r="BO182"/>
    </row>
    <row r="183" spans="1:67" s="124" customFormat="1" ht="17" hidden="1" customHeight="1">
      <c r="A183" s="330" t="str">
        <f t="shared" si="70"/>
        <v>2018_163</v>
      </c>
      <c r="B183" s="330" t="s">
        <v>658</v>
      </c>
      <c r="C183" s="330" t="str">
        <f t="shared" si="71"/>
        <v>---_-</v>
      </c>
      <c r="D183" s="330" t="str">
        <f>IF($M183="-","-",VLOOKUP(C$4,Res_ini!$A$20:$AF272,HLOOKUP($F183,Res_ini!$H$29:$AF$30,2,FALSE())+7))</f>
        <v>-</v>
      </c>
      <c r="E183" s="330">
        <f t="shared" si="75"/>
        <v>41</v>
      </c>
      <c r="F183" s="330" t="str">
        <f t="shared" si="103"/>
        <v>Ever Prosperity</v>
      </c>
      <c r="G183" s="330" t="str">
        <f>IF($M183="-","-",VLOOKUP(F$4,Res_ini!$A$20:$AF272,HLOOKUP($F183,Res_ini!$H$29:$AF$30,2,FALSE())+7))</f>
        <v>-</v>
      </c>
      <c r="H183" s="348" t="str">
        <f>IF($M183="-","-",VLOOKUP(G$4,Res_ini!$A$20:$AF272,HLOOKUP($F183,Res_ini!$H$29:$AF$30,2,FALSE())+7))</f>
        <v>-</v>
      </c>
      <c r="I183" s="348" t="str">
        <f>IF($M183="-","-",VLOOKUP(H$4,Res_ini!$A$20:$AF272,HLOOKUP($F183,Res_ini!$H$29:$AF$30,2,FALSE())+7))</f>
        <v>-</v>
      </c>
      <c r="J183" s="330" t="str">
        <f>IF($M183="-","-",VLOOKUP(I$4,Res_ini!$A$20:$AF272,HLOOKUP($F183,Res_ini!$H$29:$AF$30,2,FALSE())+7))</f>
        <v>-</v>
      </c>
      <c r="K183" s="330" t="str">
        <f>IF($M183="-","-",VLOOKUP(J$4,Res_ini!$A$20:$AF272,HLOOKUP($F183,Res_ini!$H$29:$AF$30,2,FALSE())+7))</f>
        <v>-</v>
      </c>
      <c r="L183" s="330" t="str">
        <f>IF($M183="-","-",VLOOKUP(K$4,Res_ini!$A$20:$AF272,HLOOKUP($F183,Res_ini!$H$29:$AF$30,2,FALSE())+7))</f>
        <v>-</v>
      </c>
      <c r="M183" s="330" t="str">
        <f>IF(ISERROR(HLOOKUP($F183,Res_ini!$H$29:$AF$30,2,FALSE())),"-",VLOOKUP(L$4,Res_ini!$A$20:$AF272,HLOOKUP($F183,Res_ini!$H$29:$AF$30,2,FALSE())+7))</f>
        <v>-</v>
      </c>
      <c r="N183" s="330" t="str">
        <f>IF($M183="-","-",VLOOKUP(M$4,Res_ini!$A$20:$AF272,HLOOKUP($F183,Res_ini!$H$29:$AF$30,2,FALSE())+7))</f>
        <v>-</v>
      </c>
      <c r="O183" s="349" t="str">
        <f>IF($M183="-","-",VLOOKUP(N$4,Res_ini!$A$20:$AF272,HLOOKUP($F183,Res_ini!$H$29:$AF$30,2,FALSE())+7))</f>
        <v>-</v>
      </c>
      <c r="P183" s="328" t="str">
        <f>IF($M183="-","-",VLOOKUP(O$4,Res_ini!$A$20:$AF272,HLOOKUP($F183,Res_ini!$H$29:$AF$30,2,FALSE())+7))</f>
        <v>-</v>
      </c>
      <c r="Q183" s="328" t="str">
        <f>IF($M183="-","-",VLOOKUP(P$4,Res_ini!$A$20:$AF272,HLOOKUP($F183,Res_ini!$H$29:$AF$30,2,FALSE())+7))</f>
        <v>-</v>
      </c>
      <c r="R183" s="328" t="str">
        <f>IF($M183="-","-",VLOOKUP(Q$4,Res_ini!$A$20:$AF272,HLOOKUP($F183,Res_ini!$H$29:$AF$30,2,FALSE())+7))</f>
        <v>-</v>
      </c>
      <c r="S183" s="328" t="str">
        <f>IF($M183="-","-",VLOOKUP(R$4,Res_ini!$A$20:$AF272,HLOOKUP($F183,Res_ini!$H$29:$AF$30,2,FALSE())+7))</f>
        <v>-</v>
      </c>
      <c r="T183" s="328" t="str">
        <f>IF($M183="-","-",VLOOKUP(S$4,Res_ini!$A$20:$AF272,HLOOKUP($F183,Res_ini!$H$29:$AF$30,2,FALSE())+7))</f>
        <v>-</v>
      </c>
      <c r="U183" s="328" t="str">
        <f>IF($M183="-","-",VLOOKUP(T$4,Res_ini!$A$20:$AF272,HLOOKUP($F183,Res_ini!$H$29:$AF$30,2,FALSE())+7))</f>
        <v>-</v>
      </c>
      <c r="V183" s="328" t="str">
        <f>IF($M183="-","-",VLOOKUP(U$4,Res_ini!$A$20:$AF272,HLOOKUP($F183,Res_ini!$H$29:$AF$30,2,FALSE())+7))</f>
        <v>-</v>
      </c>
      <c r="W183" s="328" t="str">
        <f>IF($M183="-","-",VLOOKUP(V$4,Res_ini!$A$20:$AF272,HLOOKUP($F183,Res_ini!$H$29:$AF$30,2,FALSE())+7))</f>
        <v>-</v>
      </c>
      <c r="X183" s="328" t="str">
        <f>IF($M183="-","-",VLOOKUP(W$4,Res_ini!$A$20:$AF272,HLOOKUP($F183,Res_ini!$H$29:$AF$30,2,FALSE())+7))</f>
        <v>-</v>
      </c>
      <c r="Y183" s="328" t="str">
        <f>IF($M183="-","-",VLOOKUP(X$4,Res_ini!$A$20:$AF272,HLOOKUP($F183,Res_ini!$H$29:$AF$30,2,FALSE())+7))</f>
        <v>-</v>
      </c>
      <c r="Z183" s="328" t="str">
        <f>IF($M183="-","-",VLOOKUP(Y$4,Res_ini!$A$20:$AF272,HLOOKUP($F183,Res_ini!$H$29:$AF$30,2,FALSE())+7))</f>
        <v>-</v>
      </c>
      <c r="AA183" s="329" t="str">
        <f>IF($M183="-","-",VLOOKUP(Z$4,Res_ini!$A$20:$AF272,HLOOKUP($F183,Res_ini!$H$29:$AF$30,2,FALSE())+7))</f>
        <v>-</v>
      </c>
      <c r="AB183" s="330" t="str">
        <f>IF($M183="-","-",VLOOKUP(AA$4,Res_ini!$A$20:$AF272,HLOOKUP($F183,Res_ini!$H$29:$AF$30,2,FALSE())+7))</f>
        <v>-</v>
      </c>
      <c r="AC183" s="350"/>
      <c r="AD183" s="351"/>
      <c r="AE183" s="351"/>
      <c r="AF183" s="351"/>
      <c r="AG183" s="352"/>
      <c r="AH183" s="213" t="str">
        <f t="shared" si="72"/>
        <v>-</v>
      </c>
      <c r="AI183" s="353" t="str">
        <f t="shared" si="76"/>
        <v>-</v>
      </c>
      <c r="AJ183" s="354" t="str">
        <f t="shared" si="77"/>
        <v>-</v>
      </c>
      <c r="AK183" s="354" t="str">
        <f t="shared" si="78"/>
        <v>-</v>
      </c>
      <c r="AL183" s="354" t="str">
        <f t="shared" si="79"/>
        <v>-</v>
      </c>
      <c r="AM183" s="354" t="str">
        <f t="shared" si="80"/>
        <v>-</v>
      </c>
      <c r="AN183" s="354" t="str">
        <f t="shared" si="81"/>
        <v>-</v>
      </c>
      <c r="AO183" s="354" t="str">
        <f t="shared" si="82"/>
        <v>-</v>
      </c>
      <c r="AP183" s="354" t="str">
        <f t="shared" si="83"/>
        <v>-</v>
      </c>
      <c r="AQ183" s="354" t="str">
        <f t="shared" si="84"/>
        <v>-</v>
      </c>
      <c r="AR183" s="354" t="str">
        <f t="shared" si="85"/>
        <v>-</v>
      </c>
      <c r="AS183" s="354" t="str">
        <f t="shared" si="86"/>
        <v>-</v>
      </c>
      <c r="AT183" s="354" t="str">
        <f t="shared" si="87"/>
        <v>-</v>
      </c>
      <c r="AU183" s="354" t="str">
        <f t="shared" si="88"/>
        <v>-</v>
      </c>
      <c r="AV183" s="354" t="str">
        <f t="shared" si="73"/>
        <v>-</v>
      </c>
      <c r="AW183" s="355" t="str">
        <f t="shared" si="89"/>
        <v>-</v>
      </c>
      <c r="AX183" s="355" t="str">
        <f t="shared" si="90"/>
        <v>-</v>
      </c>
      <c r="AY183" s="355" t="str">
        <f t="shared" si="91"/>
        <v>-</v>
      </c>
      <c r="AZ183" s="355" t="str">
        <f t="shared" si="92"/>
        <v>-</v>
      </c>
      <c r="BA183" s="355" t="str">
        <f t="shared" si="93"/>
        <v>-</v>
      </c>
      <c r="BB183" s="354" t="str">
        <f t="shared" si="94"/>
        <v>-</v>
      </c>
      <c r="BC183" s="354" t="str">
        <f t="shared" si="95"/>
        <v>-</v>
      </c>
      <c r="BD183" s="355" t="str">
        <f t="shared" si="96"/>
        <v>-</v>
      </c>
      <c r="BE183" s="355" t="str">
        <f t="shared" si="97"/>
        <v>-</v>
      </c>
      <c r="BF183" s="355" t="str">
        <f t="shared" si="98"/>
        <v>-</v>
      </c>
      <c r="BG183" s="355" t="str">
        <f t="shared" si="99"/>
        <v>-</v>
      </c>
      <c r="BH183" s="354" t="str">
        <f t="shared" si="100"/>
        <v>-</v>
      </c>
      <c r="BI183" s="355" t="str">
        <f t="shared" si="101"/>
        <v>-</v>
      </c>
      <c r="BJ183" s="356" t="str">
        <f t="shared" si="102"/>
        <v>-</v>
      </c>
      <c r="BK183"/>
      <c r="BL183"/>
      <c r="BM183"/>
      <c r="BN183"/>
      <c r="BO183"/>
    </row>
    <row r="184" spans="1:67" s="124" customFormat="1" ht="17" hidden="1" customHeight="1">
      <c r="A184" s="333" t="str">
        <f t="shared" si="70"/>
        <v>2018_164</v>
      </c>
      <c r="B184" s="333" t="s">
        <v>658</v>
      </c>
      <c r="C184" s="333" t="str">
        <f t="shared" si="71"/>
        <v>---_-</v>
      </c>
      <c r="D184" s="333" t="str">
        <f>IF($M184="-","-",VLOOKUP(C$5,Res_ini!$A$20:$AF273,HLOOKUP($F184,Res_ini!$H$29:$AF$30,2,FALSE())+7))</f>
        <v>-</v>
      </c>
      <c r="E184" s="333">
        <f t="shared" si="75"/>
        <v>41</v>
      </c>
      <c r="F184" s="333" t="str">
        <f t="shared" si="103"/>
        <v>Ever Prosperity</v>
      </c>
      <c r="G184" s="333" t="str">
        <f>IF($M184="-","-",VLOOKUP(F$5,Res_ini!$A$20:$AF273,HLOOKUP($F184,Res_ini!$H$29:$AF$30,2,FALSE())+7))</f>
        <v>-</v>
      </c>
      <c r="H184" s="357" t="str">
        <f>IF($M184="-","-",VLOOKUP(G$5,Res_ini!$A$20:$AF273,HLOOKUP($F184,Res_ini!$H$29:$AF$30,2,FALSE())+7))</f>
        <v>-</v>
      </c>
      <c r="I184" s="357" t="str">
        <f>IF($M184="-","-",VLOOKUP(H$5,Res_ini!$A$20:$AF273,HLOOKUP($F184,Res_ini!$H$29:$AF$30,2,FALSE())+7))</f>
        <v>-</v>
      </c>
      <c r="J184" s="333" t="str">
        <f>IF($M184="-","-",VLOOKUP(I$5,Res_ini!$A$20:$AF273,HLOOKUP($F184,Res_ini!$H$29:$AF$30,2,FALSE())+7))</f>
        <v>-</v>
      </c>
      <c r="K184" s="333" t="str">
        <f>IF($M184="-","-",VLOOKUP(J$5,Res_ini!$A$20:$AF273,HLOOKUP($F184,Res_ini!$H$29:$AF$30,2,FALSE())+7))</f>
        <v>-</v>
      </c>
      <c r="L184" s="333" t="str">
        <f>IF($M184="-","-",VLOOKUP(K$5,Res_ini!$A$20:$AF273,HLOOKUP($F184,Res_ini!$H$29:$AF$30,2,FALSE())+7))</f>
        <v>-</v>
      </c>
      <c r="M184" s="333" t="str">
        <f>IF(ISERROR(HLOOKUP($F184,Res_ini!$H$29:$AF$30,2,FALSE())),"-",VLOOKUP(L$5,Res_ini!$A$20:$AF273,HLOOKUP($F184,Res_ini!$H$29:$AF$30,2,FALSE())+7))</f>
        <v>-</v>
      </c>
      <c r="N184" s="333" t="str">
        <f>IF($M184="-","-",VLOOKUP(M$5,Res_ini!$A$20:$AF273,HLOOKUP($F184,Res_ini!$H$29:$AF$30,2,FALSE())+7))</f>
        <v>-</v>
      </c>
      <c r="O184" s="358" t="str">
        <f>IF($M184="-","-",VLOOKUP(N$5,Res_ini!$A$20:$AF273,HLOOKUP($F184,Res_ini!$H$29:$AF$30,2,FALSE())+7))</f>
        <v>-</v>
      </c>
      <c r="P184" s="331" t="str">
        <f>IF($M184="-","-",VLOOKUP(O$5,Res_ini!$A$20:$AF273,HLOOKUP($F184,Res_ini!$H$29:$AF$30,2,FALSE())+7))</f>
        <v>-</v>
      </c>
      <c r="Q184" s="331" t="str">
        <f>IF($M184="-","-",VLOOKUP(P$5,Res_ini!$A$20:$AF273,HLOOKUP($F184,Res_ini!$H$29:$AF$30,2,FALSE())+7))</f>
        <v>-</v>
      </c>
      <c r="R184" s="331" t="str">
        <f>IF($M184="-","-",VLOOKUP(Q$5,Res_ini!$A$20:$AF273,HLOOKUP($F184,Res_ini!$H$29:$AF$30,2,FALSE())+7))</f>
        <v>-</v>
      </c>
      <c r="S184" s="331" t="str">
        <f>IF($M184="-","-",VLOOKUP(R$5,Res_ini!$A$20:$AF273,HLOOKUP($F184,Res_ini!$H$29:$AF$30,2,FALSE())+7))</f>
        <v>-</v>
      </c>
      <c r="T184" s="331" t="str">
        <f>IF($M184="-","-",VLOOKUP(S$5,Res_ini!$A$20:$AF273,HLOOKUP($F184,Res_ini!$H$29:$AF$30,2,FALSE())+7))</f>
        <v>-</v>
      </c>
      <c r="U184" s="331" t="str">
        <f>IF($M184="-","-",VLOOKUP(T$5,Res_ini!$A$20:$AF273,HLOOKUP($F184,Res_ini!$H$29:$AF$30,2,FALSE())+7))</f>
        <v>-</v>
      </c>
      <c r="V184" s="331" t="str">
        <f>IF($M184="-","-",VLOOKUP(U$5,Res_ini!$A$20:$AF273,HLOOKUP($F184,Res_ini!$H$29:$AF$30,2,FALSE())+7))</f>
        <v>-</v>
      </c>
      <c r="W184" s="331" t="str">
        <f>IF($M184="-","-",VLOOKUP(V$5,Res_ini!$A$20:$AF273,HLOOKUP($F184,Res_ini!$H$29:$AF$30,2,FALSE())+7))</f>
        <v>-</v>
      </c>
      <c r="X184" s="331" t="str">
        <f>IF($M184="-","-",VLOOKUP(W$5,Res_ini!$A$20:$AF273,HLOOKUP($F184,Res_ini!$H$29:$AF$30,2,FALSE())+7))</f>
        <v>-</v>
      </c>
      <c r="Y184" s="331" t="str">
        <f>IF($M184="-","-",VLOOKUP(X$5,Res_ini!$A$20:$AF273,HLOOKUP($F184,Res_ini!$H$29:$AF$30,2,FALSE())+7))</f>
        <v>-</v>
      </c>
      <c r="Z184" s="331" t="str">
        <f>IF($M184="-","-",VLOOKUP(Y$5,Res_ini!$A$20:$AF273,HLOOKUP($F184,Res_ini!$H$29:$AF$30,2,FALSE())+7))</f>
        <v>-</v>
      </c>
      <c r="AA184" s="332" t="str">
        <f>IF($M184="-","-",VLOOKUP(Z$5,Res_ini!$A$20:$AF273,HLOOKUP($F184,Res_ini!$H$29:$AF$30,2,FALSE())+7))</f>
        <v>-</v>
      </c>
      <c r="AB184" s="333" t="str">
        <f>IF($M184="-","-",VLOOKUP(AA$5,Res_ini!$A$20:$AF273,HLOOKUP($F184,Res_ini!$H$29:$AF$30,2,FALSE())+7))</f>
        <v>-</v>
      </c>
      <c r="AC184" s="359"/>
      <c r="AD184" s="360"/>
      <c r="AE184" s="360"/>
      <c r="AF184" s="360"/>
      <c r="AG184" s="361"/>
      <c r="AH184" s="362" t="str">
        <f t="shared" si="72"/>
        <v>-</v>
      </c>
      <c r="AI184" s="363" t="str">
        <f t="shared" si="76"/>
        <v>-</v>
      </c>
      <c r="AJ184" s="364" t="str">
        <f t="shared" si="77"/>
        <v>-</v>
      </c>
      <c r="AK184" s="364" t="str">
        <f t="shared" si="78"/>
        <v>-</v>
      </c>
      <c r="AL184" s="364" t="str">
        <f t="shared" si="79"/>
        <v>-</v>
      </c>
      <c r="AM184" s="364" t="str">
        <f t="shared" si="80"/>
        <v>-</v>
      </c>
      <c r="AN184" s="364" t="str">
        <f t="shared" si="81"/>
        <v>-</v>
      </c>
      <c r="AO184" s="364" t="str">
        <f t="shared" si="82"/>
        <v>-</v>
      </c>
      <c r="AP184" s="364" t="str">
        <f t="shared" si="83"/>
        <v>-</v>
      </c>
      <c r="AQ184" s="364" t="str">
        <f t="shared" si="84"/>
        <v>-</v>
      </c>
      <c r="AR184" s="364" t="str">
        <f t="shared" si="85"/>
        <v>-</v>
      </c>
      <c r="AS184" s="364" t="str">
        <f t="shared" si="86"/>
        <v>-</v>
      </c>
      <c r="AT184" s="364" t="str">
        <f t="shared" si="87"/>
        <v>-</v>
      </c>
      <c r="AU184" s="364" t="str">
        <f t="shared" si="88"/>
        <v>-</v>
      </c>
      <c r="AV184" s="364" t="str">
        <f t="shared" si="73"/>
        <v>-</v>
      </c>
      <c r="AW184" s="365" t="str">
        <f t="shared" si="89"/>
        <v>-</v>
      </c>
      <c r="AX184" s="365" t="str">
        <f t="shared" si="90"/>
        <v>-</v>
      </c>
      <c r="AY184" s="365" t="str">
        <f t="shared" si="91"/>
        <v>-</v>
      </c>
      <c r="AZ184" s="365" t="str">
        <f t="shared" si="92"/>
        <v>-</v>
      </c>
      <c r="BA184" s="365" t="str">
        <f t="shared" si="93"/>
        <v>-</v>
      </c>
      <c r="BB184" s="364" t="str">
        <f t="shared" si="94"/>
        <v>-</v>
      </c>
      <c r="BC184" s="364" t="str">
        <f t="shared" si="95"/>
        <v>-</v>
      </c>
      <c r="BD184" s="365" t="str">
        <f t="shared" si="96"/>
        <v>-</v>
      </c>
      <c r="BE184" s="365" t="str">
        <f t="shared" si="97"/>
        <v>-</v>
      </c>
      <c r="BF184" s="365" t="str">
        <f t="shared" si="98"/>
        <v>-</v>
      </c>
      <c r="BG184" s="365" t="str">
        <f t="shared" si="99"/>
        <v>-</v>
      </c>
      <c r="BH184" s="364" t="str">
        <f t="shared" si="100"/>
        <v>-</v>
      </c>
      <c r="BI184" s="365" t="str">
        <f t="shared" si="101"/>
        <v>-</v>
      </c>
      <c r="BJ184" s="366" t="str">
        <f t="shared" si="102"/>
        <v>-</v>
      </c>
      <c r="BK184"/>
      <c r="BL184"/>
      <c r="BM184"/>
      <c r="BN184"/>
      <c r="BO184"/>
    </row>
    <row r="185" spans="1:67" s="124" customFormat="1" ht="17" hidden="1" customHeight="1">
      <c r="A185" s="327" t="str">
        <f t="shared" si="70"/>
        <v>2018_165</v>
      </c>
      <c r="B185" s="327" t="s">
        <v>658</v>
      </c>
      <c r="C185" s="327" t="str">
        <f t="shared" si="71"/>
        <v>---_-</v>
      </c>
      <c r="D185" s="327" t="str">
        <f>IF($M185="-","-",VLOOKUP(C$2,Res_ini!$A$20:$AF274,HLOOKUP($F185,Res_ini!$H$29:$AF$30,2,FALSE())+7))</f>
        <v>-</v>
      </c>
      <c r="E185" s="327">
        <f t="shared" si="75"/>
        <v>42</v>
      </c>
      <c r="F185" s="327" t="str">
        <f t="shared" si="103"/>
        <v>Ricaudy</v>
      </c>
      <c r="G185" s="327" t="str">
        <f>IF($M185="-","-",VLOOKUP(F$2,Res_ini!$A$20:$AF274,HLOOKUP($F185,Res_ini!$H$29:$AF$30,2,FALSE())+7))</f>
        <v>-</v>
      </c>
      <c r="H185" s="338" t="str">
        <f>IF($M185="-","-",VLOOKUP(G$2,Res_ini!$A$20:$AF274,HLOOKUP($F185,Res_ini!$H$29:$AF$30,2,FALSE())+7))</f>
        <v>-</v>
      </c>
      <c r="I185" s="338" t="str">
        <f>IF($M185="-","-",VLOOKUP(H$2,Res_ini!$A$20:$AF274,HLOOKUP($F185,Res_ini!$H$29:$AF$30,2,FALSE())+7))</f>
        <v>-</v>
      </c>
      <c r="J185" s="327" t="str">
        <f>IF($M185="-","-",VLOOKUP(I$2,Res_ini!$A$20:$AF274,HLOOKUP($F185,Res_ini!$H$29:$AF$30,2,FALSE())+7))</f>
        <v>-</v>
      </c>
      <c r="K185" s="327" t="str">
        <f>IF($M185="-","-",VLOOKUP(J$2,Res_ini!$A$20:$AF274,HLOOKUP($F185,Res_ini!$H$29:$AF$30,2,FALSE())+7))</f>
        <v>-</v>
      </c>
      <c r="L185" s="327" t="str">
        <f>IF($M185="-","-",VLOOKUP(K$2,Res_ini!$A$20:$AF274,HLOOKUP($F185,Res_ini!$H$29:$AF$30,2,FALSE())+7))</f>
        <v>-</v>
      </c>
      <c r="M185" s="327" t="str">
        <f>IF(ISERROR(HLOOKUP($F185,Res_ini!$H$29:$AF$30,2,FALSE())),"-",VLOOKUP(L$2,Res_ini!$A$20:$AF274,HLOOKUP($F185,Res_ini!$H$29:$AF$30,2,FALSE())+7))</f>
        <v>-</v>
      </c>
      <c r="N185" s="327" t="str">
        <f>IF($M185="-","-",VLOOKUP(M$2,Res_ini!$A$20:$AF274,HLOOKUP($F185,Res_ini!$H$29:$AF$30,2,FALSE())+7))</f>
        <v>-</v>
      </c>
      <c r="O185" s="339" t="str">
        <f>IF($M185="-","-",VLOOKUP(N$2,Res_ini!$A$20:$AF274,HLOOKUP($F185,Res_ini!$H$29:$AF$30,2,FALSE())+7))</f>
        <v>-</v>
      </c>
      <c r="P185" s="325" t="str">
        <f>IF($M185="-","-",VLOOKUP(O$2,Res_ini!$A$20:$AF274,HLOOKUP($F185,Res_ini!$H$29:$AF$30,2,FALSE())+7))</f>
        <v>-</v>
      </c>
      <c r="Q185" s="325" t="str">
        <f>IF($M185="-","-",VLOOKUP(P$2,Res_ini!$A$20:$AF274,HLOOKUP($F185,Res_ini!$H$29:$AF$30,2,FALSE())+7))</f>
        <v>-</v>
      </c>
      <c r="R185" s="325" t="str">
        <f>IF($M185="-","-",VLOOKUP(Q$2,Res_ini!$A$20:$AF274,HLOOKUP($F185,Res_ini!$H$29:$AF$30,2,FALSE())+7))</f>
        <v>-</v>
      </c>
      <c r="S185" s="325" t="str">
        <f>IF($M185="-","-",VLOOKUP(R$2,Res_ini!$A$20:$AF274,HLOOKUP($F185,Res_ini!$H$29:$AF$30,2,FALSE())+7))</f>
        <v>-</v>
      </c>
      <c r="T185" s="325" t="str">
        <f>IF($M185="-","-",VLOOKUP(S$2,Res_ini!$A$20:$AF274,HLOOKUP($F185,Res_ini!$H$29:$AF$30,2,FALSE())+7))</f>
        <v>-</v>
      </c>
      <c r="U185" s="325" t="str">
        <f>IF($M185="-","-",VLOOKUP(T$2,Res_ini!$A$20:$AF274,HLOOKUP($F185,Res_ini!$H$29:$AF$30,2,FALSE())+7))</f>
        <v>-</v>
      </c>
      <c r="V185" s="325" t="str">
        <f>IF($M185="-","-",VLOOKUP(U$2,Res_ini!$A$20:$AF274,HLOOKUP($F185,Res_ini!$H$29:$AF$30,2,FALSE())+7))</f>
        <v>-</v>
      </c>
      <c r="W185" s="325" t="str">
        <f>IF($M185="-","-",VLOOKUP(V$2,Res_ini!$A$20:$AF274,HLOOKUP($F185,Res_ini!$H$29:$AF$30,2,FALSE())+7))</f>
        <v>-</v>
      </c>
      <c r="X185" s="325" t="str">
        <f>IF($M185="-","-",VLOOKUP(W$2,Res_ini!$A$20:$AF274,HLOOKUP($F185,Res_ini!$H$29:$AF$30,2,FALSE())+7))</f>
        <v>-</v>
      </c>
      <c r="Y185" s="325" t="str">
        <f>IF($M185="-","-",VLOOKUP(X$2,Res_ini!$A$20:$AF274,HLOOKUP($F185,Res_ini!$H$29:$AF$30,2,FALSE())+7))</f>
        <v>-</v>
      </c>
      <c r="Z185" s="325" t="str">
        <f>IF($M185="-","-",VLOOKUP(Y$2,Res_ini!$A$20:$AF274,HLOOKUP($F185,Res_ini!$H$29:$AF$30,2,FALSE())+7))</f>
        <v>-</v>
      </c>
      <c r="AA185" s="326" t="str">
        <f>IF($M185="-","-",VLOOKUP(Z$2,Res_ini!$A$20:$AF274,HLOOKUP($F185,Res_ini!$H$29:$AF$30,2,FALSE())+7))</f>
        <v>-</v>
      </c>
      <c r="AB185" s="327" t="str">
        <f>IF($M185="-","-",VLOOKUP(AA$2,Res_ini!$A$20:$AF274,HLOOKUP($F185,Res_ini!$H$29:$AF$30,2,FALSE())+7))</f>
        <v>-</v>
      </c>
      <c r="AC185" s="340"/>
      <c r="AD185" s="341"/>
      <c r="AE185" s="341"/>
      <c r="AF185" s="341"/>
      <c r="AG185" s="342"/>
      <c r="AH185" s="343" t="str">
        <f t="shared" si="72"/>
        <v>-</v>
      </c>
      <c r="AI185" s="344" t="str">
        <f t="shared" si="76"/>
        <v>-</v>
      </c>
      <c r="AJ185" s="345" t="str">
        <f t="shared" si="77"/>
        <v>-</v>
      </c>
      <c r="AK185" s="345" t="str">
        <f t="shared" si="78"/>
        <v>-</v>
      </c>
      <c r="AL185" s="345" t="str">
        <f t="shared" si="79"/>
        <v>-</v>
      </c>
      <c r="AM185" s="345" t="str">
        <f t="shared" si="80"/>
        <v>-</v>
      </c>
      <c r="AN185" s="345" t="str">
        <f t="shared" si="81"/>
        <v>-</v>
      </c>
      <c r="AO185" s="345" t="str">
        <f t="shared" si="82"/>
        <v>-</v>
      </c>
      <c r="AP185" s="345" t="str">
        <f t="shared" si="83"/>
        <v>-</v>
      </c>
      <c r="AQ185" s="345" t="str">
        <f t="shared" si="84"/>
        <v>-</v>
      </c>
      <c r="AR185" s="345" t="str">
        <f t="shared" si="85"/>
        <v>-</v>
      </c>
      <c r="AS185" s="345" t="str">
        <f t="shared" si="86"/>
        <v>-</v>
      </c>
      <c r="AT185" s="345" t="str">
        <f t="shared" si="87"/>
        <v>-</v>
      </c>
      <c r="AU185" s="345" t="str">
        <f t="shared" si="88"/>
        <v>-</v>
      </c>
      <c r="AV185" s="345" t="str">
        <f t="shared" si="73"/>
        <v>-</v>
      </c>
      <c r="AW185" s="346" t="str">
        <f t="shared" si="89"/>
        <v>-</v>
      </c>
      <c r="AX185" s="346" t="str">
        <f t="shared" si="90"/>
        <v>-</v>
      </c>
      <c r="AY185" s="346" t="str">
        <f t="shared" si="91"/>
        <v>-</v>
      </c>
      <c r="AZ185" s="346" t="str">
        <f t="shared" si="92"/>
        <v>-</v>
      </c>
      <c r="BA185" s="346" t="str">
        <f t="shared" si="93"/>
        <v>-</v>
      </c>
      <c r="BB185" s="345" t="str">
        <f t="shared" si="94"/>
        <v>-</v>
      </c>
      <c r="BC185" s="345" t="str">
        <f t="shared" si="95"/>
        <v>-</v>
      </c>
      <c r="BD185" s="346" t="str">
        <f t="shared" si="96"/>
        <v>-</v>
      </c>
      <c r="BE185" s="346" t="str">
        <f t="shared" si="97"/>
        <v>-</v>
      </c>
      <c r="BF185" s="346" t="str">
        <f t="shared" si="98"/>
        <v>-</v>
      </c>
      <c r="BG185" s="346" t="str">
        <f t="shared" si="99"/>
        <v>-</v>
      </c>
      <c r="BH185" s="345" t="str">
        <f t="shared" si="100"/>
        <v>-</v>
      </c>
      <c r="BI185" s="346" t="str">
        <f t="shared" si="101"/>
        <v>-</v>
      </c>
      <c r="BJ185" s="347" t="str">
        <f t="shared" si="102"/>
        <v>-</v>
      </c>
      <c r="BK185"/>
      <c r="BL185"/>
      <c r="BM185"/>
      <c r="BN185"/>
      <c r="BO185"/>
    </row>
    <row r="186" spans="1:67" s="124" customFormat="1" ht="17" hidden="1" customHeight="1">
      <c r="A186" s="330" t="str">
        <f t="shared" ref="A186:A249" si="104">G$18&amp;"_"&amp;TEXT(ROW(186:186)-20,"000")</f>
        <v>2018_166</v>
      </c>
      <c r="B186" s="330" t="s">
        <v>658</v>
      </c>
      <c r="C186" s="330" t="str">
        <f t="shared" si="71"/>
        <v>---_-</v>
      </c>
      <c r="D186" s="330" t="str">
        <f>IF($M186="-","-",VLOOKUP(C$3,Res_ini!$A$20:$AF275,HLOOKUP($F186,Res_ini!$H$29:$AF$30,2,FALSE())+7))</f>
        <v>-</v>
      </c>
      <c r="E186" s="330">
        <f t="shared" si="75"/>
        <v>42</v>
      </c>
      <c r="F186" s="330" t="str">
        <f t="shared" si="103"/>
        <v>Ricaudy</v>
      </c>
      <c r="G186" s="330" t="str">
        <f>IF($M186="-","-",VLOOKUP(F$3,Res_ini!$A$20:$AF275,HLOOKUP($F186,Res_ini!$H$29:$AF$30,2,FALSE())+7))</f>
        <v>-</v>
      </c>
      <c r="H186" s="348" t="str">
        <f>IF($M186="-","-",VLOOKUP(G$3,Res_ini!$A$20:$AF275,HLOOKUP($F186,Res_ini!$H$29:$AF$30,2,FALSE())+7))</f>
        <v>-</v>
      </c>
      <c r="I186" s="348" t="str">
        <f>IF($M186="-","-",VLOOKUP(H$3,Res_ini!$A$20:$AF275,HLOOKUP($F186,Res_ini!$H$29:$AF$30,2,FALSE())+7))</f>
        <v>-</v>
      </c>
      <c r="J186" s="330" t="str">
        <f>IF($M186="-","-",VLOOKUP(I$3,Res_ini!$A$20:$AF275,HLOOKUP($F186,Res_ini!$H$29:$AF$30,2,FALSE())+7))</f>
        <v>-</v>
      </c>
      <c r="K186" s="330" t="str">
        <f>IF($M186="-","-",VLOOKUP(J$3,Res_ini!$A$20:$AF275,HLOOKUP($F186,Res_ini!$H$29:$AF$30,2,FALSE())+7))</f>
        <v>-</v>
      </c>
      <c r="L186" s="330" t="str">
        <f>IF($M186="-","-",VLOOKUP(K$3,Res_ini!$A$20:$AF275,HLOOKUP($F186,Res_ini!$H$29:$AF$30,2,FALSE())+7))</f>
        <v>-</v>
      </c>
      <c r="M186" s="330" t="str">
        <f>IF(ISERROR(HLOOKUP($F186,Res_ini!$H$29:$AF$30,2,FALSE())),"-",VLOOKUP(L$3,Res_ini!$A$20:$AF275,HLOOKUP($F186,Res_ini!$H$29:$AF$30,2,FALSE())+7))</f>
        <v>-</v>
      </c>
      <c r="N186" s="330" t="str">
        <f>IF($M186="-","-",VLOOKUP(M$3,Res_ini!$A$20:$AF275,HLOOKUP($F186,Res_ini!$H$29:$AF$30,2,FALSE())+7))</f>
        <v>-</v>
      </c>
      <c r="O186" s="349" t="str">
        <f>IF($M186="-","-",VLOOKUP(N$3,Res_ini!$A$20:$AF275,HLOOKUP($F186,Res_ini!$H$29:$AF$30,2,FALSE())+7))</f>
        <v>-</v>
      </c>
      <c r="P186" s="328" t="str">
        <f>IF($M186="-","-",VLOOKUP(O$3,Res_ini!$A$20:$AF275,HLOOKUP($F186,Res_ini!$H$29:$AF$30,2,FALSE())+7))</f>
        <v>-</v>
      </c>
      <c r="Q186" s="328" t="str">
        <f>IF($M186="-","-",VLOOKUP(P$3,Res_ini!$A$20:$AF275,HLOOKUP($F186,Res_ini!$H$29:$AF$30,2,FALSE())+7))</f>
        <v>-</v>
      </c>
      <c r="R186" s="328" t="str">
        <f>IF($M186="-","-",VLOOKUP(Q$3,Res_ini!$A$20:$AF275,HLOOKUP($F186,Res_ini!$H$29:$AF$30,2,FALSE())+7))</f>
        <v>-</v>
      </c>
      <c r="S186" s="328" t="str">
        <f>IF($M186="-","-",VLOOKUP(R$3,Res_ini!$A$20:$AF275,HLOOKUP($F186,Res_ini!$H$29:$AF$30,2,FALSE())+7))</f>
        <v>-</v>
      </c>
      <c r="T186" s="328" t="str">
        <f>IF($M186="-","-",VLOOKUP(S$3,Res_ini!$A$20:$AF275,HLOOKUP($F186,Res_ini!$H$29:$AF$30,2,FALSE())+7))</f>
        <v>-</v>
      </c>
      <c r="U186" s="328" t="str">
        <f>IF($M186="-","-",VLOOKUP(T$3,Res_ini!$A$20:$AF275,HLOOKUP($F186,Res_ini!$H$29:$AF$30,2,FALSE())+7))</f>
        <v>-</v>
      </c>
      <c r="V186" s="328" t="str">
        <f>IF($M186="-","-",VLOOKUP(U$3,Res_ini!$A$20:$AF275,HLOOKUP($F186,Res_ini!$H$29:$AF$30,2,FALSE())+7))</f>
        <v>-</v>
      </c>
      <c r="W186" s="328" t="str">
        <f>IF($M186="-","-",VLOOKUP(V$3,Res_ini!$A$20:$AF275,HLOOKUP($F186,Res_ini!$H$29:$AF$30,2,FALSE())+7))</f>
        <v>-</v>
      </c>
      <c r="X186" s="328" t="str">
        <f>IF($M186="-","-",VLOOKUP(W$3,Res_ini!$A$20:$AF275,HLOOKUP($F186,Res_ini!$H$29:$AF$30,2,FALSE())+7))</f>
        <v>-</v>
      </c>
      <c r="Y186" s="328" t="str">
        <f>IF($M186="-","-",VLOOKUP(X$3,Res_ini!$A$20:$AF275,HLOOKUP($F186,Res_ini!$H$29:$AF$30,2,FALSE())+7))</f>
        <v>-</v>
      </c>
      <c r="Z186" s="328" t="str">
        <f>IF($M186="-","-",VLOOKUP(Y$3,Res_ini!$A$20:$AF275,HLOOKUP($F186,Res_ini!$H$29:$AF$30,2,FALSE())+7))</f>
        <v>-</v>
      </c>
      <c r="AA186" s="329" t="str">
        <f>IF($M186="-","-",VLOOKUP(Z$3,Res_ini!$A$20:$AF275,HLOOKUP($F186,Res_ini!$H$29:$AF$30,2,FALSE())+7))</f>
        <v>-</v>
      </c>
      <c r="AB186" s="330" t="str">
        <f>IF($M186="-","-",VLOOKUP(AA$3,Res_ini!$A$20:$AF275,HLOOKUP($F186,Res_ini!$H$29:$AF$30,2,FALSE())+7))</f>
        <v>-</v>
      </c>
      <c r="AC186" s="350"/>
      <c r="AD186" s="351"/>
      <c r="AE186" s="351"/>
      <c r="AF186" s="351"/>
      <c r="AG186" s="352"/>
      <c r="AH186" s="213" t="str">
        <f t="shared" si="72"/>
        <v>-</v>
      </c>
      <c r="AI186" s="353" t="str">
        <f t="shared" si="76"/>
        <v>-</v>
      </c>
      <c r="AJ186" s="354" t="str">
        <f t="shared" si="77"/>
        <v>-</v>
      </c>
      <c r="AK186" s="354" t="str">
        <f t="shared" si="78"/>
        <v>-</v>
      </c>
      <c r="AL186" s="354" t="str">
        <f t="shared" si="79"/>
        <v>-</v>
      </c>
      <c r="AM186" s="354" t="str">
        <f t="shared" si="80"/>
        <v>-</v>
      </c>
      <c r="AN186" s="354" t="str">
        <f t="shared" si="81"/>
        <v>-</v>
      </c>
      <c r="AO186" s="354" t="str">
        <f t="shared" si="82"/>
        <v>-</v>
      </c>
      <c r="AP186" s="354" t="str">
        <f t="shared" si="83"/>
        <v>-</v>
      </c>
      <c r="AQ186" s="354" t="str">
        <f t="shared" si="84"/>
        <v>-</v>
      </c>
      <c r="AR186" s="354" t="str">
        <f t="shared" si="85"/>
        <v>-</v>
      </c>
      <c r="AS186" s="354" t="str">
        <f t="shared" si="86"/>
        <v>-</v>
      </c>
      <c r="AT186" s="354" t="str">
        <f t="shared" si="87"/>
        <v>-</v>
      </c>
      <c r="AU186" s="354" t="str">
        <f t="shared" si="88"/>
        <v>-</v>
      </c>
      <c r="AV186" s="354" t="str">
        <f t="shared" si="73"/>
        <v>-</v>
      </c>
      <c r="AW186" s="355" t="str">
        <f t="shared" si="89"/>
        <v>-</v>
      </c>
      <c r="AX186" s="355" t="str">
        <f t="shared" si="90"/>
        <v>-</v>
      </c>
      <c r="AY186" s="355" t="str">
        <f t="shared" si="91"/>
        <v>-</v>
      </c>
      <c r="AZ186" s="355" t="str">
        <f t="shared" si="92"/>
        <v>-</v>
      </c>
      <c r="BA186" s="355" t="str">
        <f t="shared" si="93"/>
        <v>-</v>
      </c>
      <c r="BB186" s="354" t="str">
        <f t="shared" si="94"/>
        <v>-</v>
      </c>
      <c r="BC186" s="354" t="str">
        <f t="shared" si="95"/>
        <v>-</v>
      </c>
      <c r="BD186" s="355" t="str">
        <f t="shared" si="96"/>
        <v>-</v>
      </c>
      <c r="BE186" s="355" t="str">
        <f t="shared" si="97"/>
        <v>-</v>
      </c>
      <c r="BF186" s="355" t="str">
        <f t="shared" si="98"/>
        <v>-</v>
      </c>
      <c r="BG186" s="355" t="str">
        <f t="shared" si="99"/>
        <v>-</v>
      </c>
      <c r="BH186" s="354" t="str">
        <f t="shared" si="100"/>
        <v>-</v>
      </c>
      <c r="BI186" s="355" t="str">
        <f t="shared" si="101"/>
        <v>-</v>
      </c>
      <c r="BJ186" s="356" t="str">
        <f t="shared" si="102"/>
        <v>-</v>
      </c>
      <c r="BK186"/>
      <c r="BL186"/>
      <c r="BM186"/>
      <c r="BN186"/>
      <c r="BO186"/>
    </row>
    <row r="187" spans="1:67" s="124" customFormat="1" ht="17" hidden="1" customHeight="1">
      <c r="A187" s="330" t="str">
        <f t="shared" si="104"/>
        <v>2018_167</v>
      </c>
      <c r="B187" s="330" t="s">
        <v>658</v>
      </c>
      <c r="C187" s="330" t="str">
        <f t="shared" si="71"/>
        <v>---_-</v>
      </c>
      <c r="D187" s="330" t="str">
        <f>IF($M187="-","-",VLOOKUP(C$4,Res_ini!$A$20:$AF276,HLOOKUP($F187,Res_ini!$H$29:$AF$30,2,FALSE())+7))</f>
        <v>-</v>
      </c>
      <c r="E187" s="330">
        <f t="shared" si="75"/>
        <v>42</v>
      </c>
      <c r="F187" s="330" t="str">
        <f t="shared" si="103"/>
        <v>Ricaudy</v>
      </c>
      <c r="G187" s="330" t="str">
        <f>IF($M187="-","-",VLOOKUP(F$4,Res_ini!$A$20:$AF276,HLOOKUP($F187,Res_ini!$H$29:$AF$30,2,FALSE())+7))</f>
        <v>-</v>
      </c>
      <c r="H187" s="348" t="str">
        <f>IF($M187="-","-",VLOOKUP(G$4,Res_ini!$A$20:$AF276,HLOOKUP($F187,Res_ini!$H$29:$AF$30,2,FALSE())+7))</f>
        <v>-</v>
      </c>
      <c r="I187" s="348" t="str">
        <f>IF($M187="-","-",VLOOKUP(H$4,Res_ini!$A$20:$AF276,HLOOKUP($F187,Res_ini!$H$29:$AF$30,2,FALSE())+7))</f>
        <v>-</v>
      </c>
      <c r="J187" s="330" t="str">
        <f>IF($M187="-","-",VLOOKUP(I$4,Res_ini!$A$20:$AF276,HLOOKUP($F187,Res_ini!$H$29:$AF$30,2,FALSE())+7))</f>
        <v>-</v>
      </c>
      <c r="K187" s="330" t="str">
        <f>IF($M187="-","-",VLOOKUP(J$4,Res_ini!$A$20:$AF276,HLOOKUP($F187,Res_ini!$H$29:$AF$30,2,FALSE())+7))</f>
        <v>-</v>
      </c>
      <c r="L187" s="330" t="str">
        <f>IF($M187="-","-",VLOOKUP(K$4,Res_ini!$A$20:$AF276,HLOOKUP($F187,Res_ini!$H$29:$AF$30,2,FALSE())+7))</f>
        <v>-</v>
      </c>
      <c r="M187" s="330" t="str">
        <f>IF(ISERROR(HLOOKUP($F187,Res_ini!$H$29:$AF$30,2,FALSE())),"-",VLOOKUP(L$4,Res_ini!$A$20:$AF276,HLOOKUP($F187,Res_ini!$H$29:$AF$30,2,FALSE())+7))</f>
        <v>-</v>
      </c>
      <c r="N187" s="330" t="str">
        <f>IF($M187="-","-",VLOOKUP(M$4,Res_ini!$A$20:$AF276,HLOOKUP($F187,Res_ini!$H$29:$AF$30,2,FALSE())+7))</f>
        <v>-</v>
      </c>
      <c r="O187" s="349" t="str">
        <f>IF($M187="-","-",VLOOKUP(N$4,Res_ini!$A$20:$AF276,HLOOKUP($F187,Res_ini!$H$29:$AF$30,2,FALSE())+7))</f>
        <v>-</v>
      </c>
      <c r="P187" s="328" t="str">
        <f>IF($M187="-","-",VLOOKUP(O$4,Res_ini!$A$20:$AF276,HLOOKUP($F187,Res_ini!$H$29:$AF$30,2,FALSE())+7))</f>
        <v>-</v>
      </c>
      <c r="Q187" s="328" t="str">
        <f>IF($M187="-","-",VLOOKUP(P$4,Res_ini!$A$20:$AF276,HLOOKUP($F187,Res_ini!$H$29:$AF$30,2,FALSE())+7))</f>
        <v>-</v>
      </c>
      <c r="R187" s="328" t="str">
        <f>IF($M187="-","-",VLOOKUP(Q$4,Res_ini!$A$20:$AF276,HLOOKUP($F187,Res_ini!$H$29:$AF$30,2,FALSE())+7))</f>
        <v>-</v>
      </c>
      <c r="S187" s="328" t="str">
        <f>IF($M187="-","-",VLOOKUP(R$4,Res_ini!$A$20:$AF276,HLOOKUP($F187,Res_ini!$H$29:$AF$30,2,FALSE())+7))</f>
        <v>-</v>
      </c>
      <c r="T187" s="328" t="str">
        <f>IF($M187="-","-",VLOOKUP(S$4,Res_ini!$A$20:$AF276,HLOOKUP($F187,Res_ini!$H$29:$AF$30,2,FALSE())+7))</f>
        <v>-</v>
      </c>
      <c r="U187" s="328" t="str">
        <f>IF($M187="-","-",VLOOKUP(T$4,Res_ini!$A$20:$AF276,HLOOKUP($F187,Res_ini!$H$29:$AF$30,2,FALSE())+7))</f>
        <v>-</v>
      </c>
      <c r="V187" s="328" t="str">
        <f>IF($M187="-","-",VLOOKUP(U$4,Res_ini!$A$20:$AF276,HLOOKUP($F187,Res_ini!$H$29:$AF$30,2,FALSE())+7))</f>
        <v>-</v>
      </c>
      <c r="W187" s="328" t="str">
        <f>IF($M187="-","-",VLOOKUP(V$4,Res_ini!$A$20:$AF276,HLOOKUP($F187,Res_ini!$H$29:$AF$30,2,FALSE())+7))</f>
        <v>-</v>
      </c>
      <c r="X187" s="328" t="str">
        <f>IF($M187="-","-",VLOOKUP(W$4,Res_ini!$A$20:$AF276,HLOOKUP($F187,Res_ini!$H$29:$AF$30,2,FALSE())+7))</f>
        <v>-</v>
      </c>
      <c r="Y187" s="328" t="str">
        <f>IF($M187="-","-",VLOOKUP(X$4,Res_ini!$A$20:$AF276,HLOOKUP($F187,Res_ini!$H$29:$AF$30,2,FALSE())+7))</f>
        <v>-</v>
      </c>
      <c r="Z187" s="328" t="str">
        <f>IF($M187="-","-",VLOOKUP(Y$4,Res_ini!$A$20:$AF276,HLOOKUP($F187,Res_ini!$H$29:$AF$30,2,FALSE())+7))</f>
        <v>-</v>
      </c>
      <c r="AA187" s="329" t="str">
        <f>IF($M187="-","-",VLOOKUP(Z$4,Res_ini!$A$20:$AF276,HLOOKUP($F187,Res_ini!$H$29:$AF$30,2,FALSE())+7))</f>
        <v>-</v>
      </c>
      <c r="AB187" s="330" t="str">
        <f>IF($M187="-","-",VLOOKUP(AA$4,Res_ini!$A$20:$AF276,HLOOKUP($F187,Res_ini!$H$29:$AF$30,2,FALSE())+7))</f>
        <v>-</v>
      </c>
      <c r="AC187" s="350"/>
      <c r="AD187" s="351"/>
      <c r="AE187" s="351"/>
      <c r="AF187" s="351"/>
      <c r="AG187" s="352"/>
      <c r="AH187" s="213" t="str">
        <f t="shared" si="72"/>
        <v>-</v>
      </c>
      <c r="AI187" s="353" t="str">
        <f t="shared" si="76"/>
        <v>-</v>
      </c>
      <c r="AJ187" s="354" t="str">
        <f t="shared" si="77"/>
        <v>-</v>
      </c>
      <c r="AK187" s="354" t="str">
        <f t="shared" si="78"/>
        <v>-</v>
      </c>
      <c r="AL187" s="354" t="str">
        <f t="shared" si="79"/>
        <v>-</v>
      </c>
      <c r="AM187" s="354" t="str">
        <f t="shared" si="80"/>
        <v>-</v>
      </c>
      <c r="AN187" s="354" t="str">
        <f t="shared" si="81"/>
        <v>-</v>
      </c>
      <c r="AO187" s="354" t="str">
        <f t="shared" si="82"/>
        <v>-</v>
      </c>
      <c r="AP187" s="354" t="str">
        <f t="shared" si="83"/>
        <v>-</v>
      </c>
      <c r="AQ187" s="354" t="str">
        <f t="shared" si="84"/>
        <v>-</v>
      </c>
      <c r="AR187" s="354" t="str">
        <f t="shared" si="85"/>
        <v>-</v>
      </c>
      <c r="AS187" s="354" t="str">
        <f t="shared" si="86"/>
        <v>-</v>
      </c>
      <c r="AT187" s="354" t="str">
        <f t="shared" si="87"/>
        <v>-</v>
      </c>
      <c r="AU187" s="354" t="str">
        <f t="shared" si="88"/>
        <v>-</v>
      </c>
      <c r="AV187" s="354" t="str">
        <f t="shared" si="73"/>
        <v>-</v>
      </c>
      <c r="AW187" s="355" t="str">
        <f t="shared" si="89"/>
        <v>-</v>
      </c>
      <c r="AX187" s="355" t="str">
        <f t="shared" si="90"/>
        <v>-</v>
      </c>
      <c r="AY187" s="355" t="str">
        <f t="shared" si="91"/>
        <v>-</v>
      </c>
      <c r="AZ187" s="355" t="str">
        <f t="shared" si="92"/>
        <v>-</v>
      </c>
      <c r="BA187" s="355" t="str">
        <f t="shared" si="93"/>
        <v>-</v>
      </c>
      <c r="BB187" s="354" t="str">
        <f t="shared" si="94"/>
        <v>-</v>
      </c>
      <c r="BC187" s="354" t="str">
        <f t="shared" si="95"/>
        <v>-</v>
      </c>
      <c r="BD187" s="355" t="str">
        <f t="shared" si="96"/>
        <v>-</v>
      </c>
      <c r="BE187" s="355" t="str">
        <f t="shared" si="97"/>
        <v>-</v>
      </c>
      <c r="BF187" s="355" t="str">
        <f t="shared" si="98"/>
        <v>-</v>
      </c>
      <c r="BG187" s="355" t="str">
        <f t="shared" si="99"/>
        <v>-</v>
      </c>
      <c r="BH187" s="354" t="str">
        <f t="shared" si="100"/>
        <v>-</v>
      </c>
      <c r="BI187" s="355" t="str">
        <f t="shared" si="101"/>
        <v>-</v>
      </c>
      <c r="BJ187" s="356" t="str">
        <f t="shared" si="102"/>
        <v>-</v>
      </c>
      <c r="BK187"/>
      <c r="BL187"/>
      <c r="BM187"/>
      <c r="BN187"/>
      <c r="BO187"/>
    </row>
    <row r="188" spans="1:67" s="124" customFormat="1" ht="17" hidden="1" customHeight="1">
      <c r="A188" s="333" t="str">
        <f t="shared" si="104"/>
        <v>2018_168</v>
      </c>
      <c r="B188" s="333" t="s">
        <v>658</v>
      </c>
      <c r="C188" s="333" t="str">
        <f t="shared" si="71"/>
        <v>---_-</v>
      </c>
      <c r="D188" s="333" t="str">
        <f>IF($M188="-","-",VLOOKUP(C$5,Res_ini!$A$20:$AF277,HLOOKUP($F188,Res_ini!$H$29:$AF$30,2,FALSE())+7))</f>
        <v>-</v>
      </c>
      <c r="E188" s="333">
        <f t="shared" si="75"/>
        <v>42</v>
      </c>
      <c r="F188" s="333" t="str">
        <f t="shared" si="103"/>
        <v>Ricaudy</v>
      </c>
      <c r="G188" s="333" t="str">
        <f>IF($M188="-","-",VLOOKUP(F$5,Res_ini!$A$20:$AF277,HLOOKUP($F188,Res_ini!$H$29:$AF$30,2,FALSE())+7))</f>
        <v>-</v>
      </c>
      <c r="H188" s="357" t="str">
        <f>IF($M188="-","-",VLOOKUP(G$5,Res_ini!$A$20:$AF277,HLOOKUP($F188,Res_ini!$H$29:$AF$30,2,FALSE())+7))</f>
        <v>-</v>
      </c>
      <c r="I188" s="357" t="str">
        <f>IF($M188="-","-",VLOOKUP(H$5,Res_ini!$A$20:$AF277,HLOOKUP($F188,Res_ini!$H$29:$AF$30,2,FALSE())+7))</f>
        <v>-</v>
      </c>
      <c r="J188" s="333" t="str">
        <f>IF($M188="-","-",VLOOKUP(I$5,Res_ini!$A$20:$AF277,HLOOKUP($F188,Res_ini!$H$29:$AF$30,2,FALSE())+7))</f>
        <v>-</v>
      </c>
      <c r="K188" s="333" t="str">
        <f>IF($M188="-","-",VLOOKUP(J$5,Res_ini!$A$20:$AF277,HLOOKUP($F188,Res_ini!$H$29:$AF$30,2,FALSE())+7))</f>
        <v>-</v>
      </c>
      <c r="L188" s="333" t="str">
        <f>IF($M188="-","-",VLOOKUP(K$5,Res_ini!$A$20:$AF277,HLOOKUP($F188,Res_ini!$H$29:$AF$30,2,FALSE())+7))</f>
        <v>-</v>
      </c>
      <c r="M188" s="333" t="str">
        <f>IF(ISERROR(HLOOKUP($F188,Res_ini!$H$29:$AF$30,2,FALSE())),"-",VLOOKUP(L$5,Res_ini!$A$20:$AF277,HLOOKUP($F188,Res_ini!$H$29:$AF$30,2,FALSE())+7))</f>
        <v>-</v>
      </c>
      <c r="N188" s="333" t="str">
        <f>IF($M188="-","-",VLOOKUP(M$5,Res_ini!$A$20:$AF277,HLOOKUP($F188,Res_ini!$H$29:$AF$30,2,FALSE())+7))</f>
        <v>-</v>
      </c>
      <c r="O188" s="358" t="str">
        <f>IF($M188="-","-",VLOOKUP(N$5,Res_ini!$A$20:$AF277,HLOOKUP($F188,Res_ini!$H$29:$AF$30,2,FALSE())+7))</f>
        <v>-</v>
      </c>
      <c r="P188" s="331" t="str">
        <f>IF($M188="-","-",VLOOKUP(O$5,Res_ini!$A$20:$AF277,HLOOKUP($F188,Res_ini!$H$29:$AF$30,2,FALSE())+7))</f>
        <v>-</v>
      </c>
      <c r="Q188" s="331" t="str">
        <f>IF($M188="-","-",VLOOKUP(P$5,Res_ini!$A$20:$AF277,HLOOKUP($F188,Res_ini!$H$29:$AF$30,2,FALSE())+7))</f>
        <v>-</v>
      </c>
      <c r="R188" s="331" t="str">
        <f>IF($M188="-","-",VLOOKUP(Q$5,Res_ini!$A$20:$AF277,HLOOKUP($F188,Res_ini!$H$29:$AF$30,2,FALSE())+7))</f>
        <v>-</v>
      </c>
      <c r="S188" s="331" t="str">
        <f>IF($M188="-","-",VLOOKUP(R$5,Res_ini!$A$20:$AF277,HLOOKUP($F188,Res_ini!$H$29:$AF$30,2,FALSE())+7))</f>
        <v>-</v>
      </c>
      <c r="T188" s="331" t="str">
        <f>IF($M188="-","-",VLOOKUP(S$5,Res_ini!$A$20:$AF277,HLOOKUP($F188,Res_ini!$H$29:$AF$30,2,FALSE())+7))</f>
        <v>-</v>
      </c>
      <c r="U188" s="331" t="str">
        <f>IF($M188="-","-",VLOOKUP(T$5,Res_ini!$A$20:$AF277,HLOOKUP($F188,Res_ini!$H$29:$AF$30,2,FALSE())+7))</f>
        <v>-</v>
      </c>
      <c r="V188" s="331" t="str">
        <f>IF($M188="-","-",VLOOKUP(U$5,Res_ini!$A$20:$AF277,HLOOKUP($F188,Res_ini!$H$29:$AF$30,2,FALSE())+7))</f>
        <v>-</v>
      </c>
      <c r="W188" s="331" t="str">
        <f>IF($M188="-","-",VLOOKUP(V$5,Res_ini!$A$20:$AF277,HLOOKUP($F188,Res_ini!$H$29:$AF$30,2,FALSE())+7))</f>
        <v>-</v>
      </c>
      <c r="X188" s="331" t="str">
        <f>IF($M188="-","-",VLOOKUP(W$5,Res_ini!$A$20:$AF277,HLOOKUP($F188,Res_ini!$H$29:$AF$30,2,FALSE())+7))</f>
        <v>-</v>
      </c>
      <c r="Y188" s="331" t="str">
        <f>IF($M188="-","-",VLOOKUP(X$5,Res_ini!$A$20:$AF277,HLOOKUP($F188,Res_ini!$H$29:$AF$30,2,FALSE())+7))</f>
        <v>-</v>
      </c>
      <c r="Z188" s="331" t="str">
        <f>IF($M188="-","-",VLOOKUP(Y$5,Res_ini!$A$20:$AF277,HLOOKUP($F188,Res_ini!$H$29:$AF$30,2,FALSE())+7))</f>
        <v>-</v>
      </c>
      <c r="AA188" s="332" t="str">
        <f>IF($M188="-","-",VLOOKUP(Z$5,Res_ini!$A$20:$AF277,HLOOKUP($F188,Res_ini!$H$29:$AF$30,2,FALSE())+7))</f>
        <v>-</v>
      </c>
      <c r="AB188" s="333" t="str">
        <f>IF($M188="-","-",VLOOKUP(AA$5,Res_ini!$A$20:$AF277,HLOOKUP($F188,Res_ini!$H$29:$AF$30,2,FALSE())+7))</f>
        <v>-</v>
      </c>
      <c r="AC188" s="359"/>
      <c r="AD188" s="360"/>
      <c r="AE188" s="360"/>
      <c r="AF188" s="360"/>
      <c r="AG188" s="361"/>
      <c r="AH188" s="362" t="str">
        <f t="shared" si="72"/>
        <v>-</v>
      </c>
      <c r="AI188" s="363" t="str">
        <f t="shared" si="76"/>
        <v>-</v>
      </c>
      <c r="AJ188" s="364" t="str">
        <f t="shared" si="77"/>
        <v>-</v>
      </c>
      <c r="AK188" s="364" t="str">
        <f t="shared" si="78"/>
        <v>-</v>
      </c>
      <c r="AL188" s="364" t="str">
        <f t="shared" si="79"/>
        <v>-</v>
      </c>
      <c r="AM188" s="364" t="str">
        <f t="shared" si="80"/>
        <v>-</v>
      </c>
      <c r="AN188" s="364" t="str">
        <f t="shared" si="81"/>
        <v>-</v>
      </c>
      <c r="AO188" s="364" t="str">
        <f t="shared" si="82"/>
        <v>-</v>
      </c>
      <c r="AP188" s="364" t="str">
        <f t="shared" si="83"/>
        <v>-</v>
      </c>
      <c r="AQ188" s="364" t="str">
        <f t="shared" si="84"/>
        <v>-</v>
      </c>
      <c r="AR188" s="364" t="str">
        <f t="shared" si="85"/>
        <v>-</v>
      </c>
      <c r="AS188" s="364" t="str">
        <f t="shared" si="86"/>
        <v>-</v>
      </c>
      <c r="AT188" s="364" t="str">
        <f t="shared" si="87"/>
        <v>-</v>
      </c>
      <c r="AU188" s="364" t="str">
        <f t="shared" si="88"/>
        <v>-</v>
      </c>
      <c r="AV188" s="364" t="str">
        <f t="shared" si="73"/>
        <v>-</v>
      </c>
      <c r="AW188" s="365" t="str">
        <f t="shared" si="89"/>
        <v>-</v>
      </c>
      <c r="AX188" s="365" t="str">
        <f t="shared" si="90"/>
        <v>-</v>
      </c>
      <c r="AY188" s="365" t="str">
        <f t="shared" si="91"/>
        <v>-</v>
      </c>
      <c r="AZ188" s="365" t="str">
        <f t="shared" si="92"/>
        <v>-</v>
      </c>
      <c r="BA188" s="365" t="str">
        <f t="shared" si="93"/>
        <v>-</v>
      </c>
      <c r="BB188" s="364" t="str">
        <f t="shared" si="94"/>
        <v>-</v>
      </c>
      <c r="BC188" s="364" t="str">
        <f t="shared" si="95"/>
        <v>-</v>
      </c>
      <c r="BD188" s="365" t="str">
        <f t="shared" si="96"/>
        <v>-</v>
      </c>
      <c r="BE188" s="365" t="str">
        <f t="shared" si="97"/>
        <v>-</v>
      </c>
      <c r="BF188" s="365" t="str">
        <f t="shared" si="98"/>
        <v>-</v>
      </c>
      <c r="BG188" s="365" t="str">
        <f t="shared" si="99"/>
        <v>-</v>
      </c>
      <c r="BH188" s="364" t="str">
        <f t="shared" si="100"/>
        <v>-</v>
      </c>
      <c r="BI188" s="365" t="str">
        <f t="shared" si="101"/>
        <v>-</v>
      </c>
      <c r="BJ188" s="366" t="str">
        <f t="shared" si="102"/>
        <v>-</v>
      </c>
      <c r="BK188"/>
      <c r="BL188"/>
      <c r="BM188"/>
      <c r="BN188"/>
      <c r="BO188"/>
    </row>
    <row r="189" spans="1:67" s="124" customFormat="1" ht="17" hidden="1" customHeight="1">
      <c r="A189" s="327" t="str">
        <f t="shared" si="104"/>
        <v>2018_169</v>
      </c>
      <c r="B189" s="327" t="s">
        <v>658</v>
      </c>
      <c r="C189" s="327" t="str">
        <f t="shared" si="71"/>
        <v>---_-</v>
      </c>
      <c r="D189" s="327" t="str">
        <f>IF($M189="-","-",VLOOKUP(C$2,Res_ini!$A$20:$AF278,HLOOKUP($F189,Res_ini!$H$29:$AF$30,2,FALSE())+7))</f>
        <v>-</v>
      </c>
      <c r="E189" s="327">
        <f t="shared" si="75"/>
        <v>43</v>
      </c>
      <c r="F189" s="327" t="str">
        <f t="shared" si="103"/>
        <v>Bekwe</v>
      </c>
      <c r="G189" s="327" t="str">
        <f>IF($M189="-","-",VLOOKUP(F$2,Res_ini!$A$20:$AF278,HLOOKUP($F189,Res_ini!$H$29:$AF$30,2,FALSE())+7))</f>
        <v>-</v>
      </c>
      <c r="H189" s="338" t="str">
        <f>IF($M189="-","-",VLOOKUP(G$2,Res_ini!$A$20:$AF278,HLOOKUP($F189,Res_ini!$H$29:$AF$30,2,FALSE())+7))</f>
        <v>-</v>
      </c>
      <c r="I189" s="338" t="str">
        <f>IF($M189="-","-",VLOOKUP(H$2,Res_ini!$A$20:$AF278,HLOOKUP($F189,Res_ini!$H$29:$AF$30,2,FALSE())+7))</f>
        <v>-</v>
      </c>
      <c r="J189" s="327" t="str">
        <f>IF($M189="-","-",VLOOKUP(I$2,Res_ini!$A$20:$AF278,HLOOKUP($F189,Res_ini!$H$29:$AF$30,2,FALSE())+7))</f>
        <v>-</v>
      </c>
      <c r="K189" s="327" t="str">
        <f>IF($M189="-","-",VLOOKUP(J$2,Res_ini!$A$20:$AF278,HLOOKUP($F189,Res_ini!$H$29:$AF$30,2,FALSE())+7))</f>
        <v>-</v>
      </c>
      <c r="L189" s="327" t="str">
        <f>IF($M189="-","-",VLOOKUP(K$2,Res_ini!$A$20:$AF278,HLOOKUP($F189,Res_ini!$H$29:$AF$30,2,FALSE())+7))</f>
        <v>-</v>
      </c>
      <c r="M189" s="327" t="str">
        <f>IF(ISERROR(HLOOKUP($F189,Res_ini!$H$29:$AF$30,2,FALSE())),"-",VLOOKUP(L$2,Res_ini!$A$20:$AF278,HLOOKUP($F189,Res_ini!$H$29:$AF$30,2,FALSE())+7))</f>
        <v>-</v>
      </c>
      <c r="N189" s="327" t="str">
        <f>IF($M189="-","-",VLOOKUP(M$2,Res_ini!$A$20:$AF278,HLOOKUP($F189,Res_ini!$H$29:$AF$30,2,FALSE())+7))</f>
        <v>-</v>
      </c>
      <c r="O189" s="339" t="str">
        <f>IF($M189="-","-",VLOOKUP(N$2,Res_ini!$A$20:$AF278,HLOOKUP($F189,Res_ini!$H$29:$AF$30,2,FALSE())+7))</f>
        <v>-</v>
      </c>
      <c r="P189" s="325" t="str">
        <f>IF($M189="-","-",VLOOKUP(O$2,Res_ini!$A$20:$AF278,HLOOKUP($F189,Res_ini!$H$29:$AF$30,2,FALSE())+7))</f>
        <v>-</v>
      </c>
      <c r="Q189" s="325" t="str">
        <f>IF($M189="-","-",VLOOKUP(P$2,Res_ini!$A$20:$AF278,HLOOKUP($F189,Res_ini!$H$29:$AF$30,2,FALSE())+7))</f>
        <v>-</v>
      </c>
      <c r="R189" s="325" t="str">
        <f>IF($M189="-","-",VLOOKUP(Q$2,Res_ini!$A$20:$AF278,HLOOKUP($F189,Res_ini!$H$29:$AF$30,2,FALSE())+7))</f>
        <v>-</v>
      </c>
      <c r="S189" s="325" t="str">
        <f>IF($M189="-","-",VLOOKUP(R$2,Res_ini!$A$20:$AF278,HLOOKUP($F189,Res_ini!$H$29:$AF$30,2,FALSE())+7))</f>
        <v>-</v>
      </c>
      <c r="T189" s="325" t="str">
        <f>IF($M189="-","-",VLOOKUP(S$2,Res_ini!$A$20:$AF278,HLOOKUP($F189,Res_ini!$H$29:$AF$30,2,FALSE())+7))</f>
        <v>-</v>
      </c>
      <c r="U189" s="325" t="str">
        <f>IF($M189="-","-",VLOOKUP(T$2,Res_ini!$A$20:$AF278,HLOOKUP($F189,Res_ini!$H$29:$AF$30,2,FALSE())+7))</f>
        <v>-</v>
      </c>
      <c r="V189" s="325" t="str">
        <f>IF($M189="-","-",VLOOKUP(U$2,Res_ini!$A$20:$AF278,HLOOKUP($F189,Res_ini!$H$29:$AF$30,2,FALSE())+7))</f>
        <v>-</v>
      </c>
      <c r="W189" s="325" t="str">
        <f>IF($M189="-","-",VLOOKUP(V$2,Res_ini!$A$20:$AF278,HLOOKUP($F189,Res_ini!$H$29:$AF$30,2,FALSE())+7))</f>
        <v>-</v>
      </c>
      <c r="X189" s="325" t="str">
        <f>IF($M189="-","-",VLOOKUP(W$2,Res_ini!$A$20:$AF278,HLOOKUP($F189,Res_ini!$H$29:$AF$30,2,FALSE())+7))</f>
        <v>-</v>
      </c>
      <c r="Y189" s="325" t="str">
        <f>IF($M189="-","-",VLOOKUP(X$2,Res_ini!$A$20:$AF278,HLOOKUP($F189,Res_ini!$H$29:$AF$30,2,FALSE())+7))</f>
        <v>-</v>
      </c>
      <c r="Z189" s="325" t="str">
        <f>IF($M189="-","-",VLOOKUP(Y$2,Res_ini!$A$20:$AF278,HLOOKUP($F189,Res_ini!$H$29:$AF$30,2,FALSE())+7))</f>
        <v>-</v>
      </c>
      <c r="AA189" s="326" t="str">
        <f>IF($M189="-","-",VLOOKUP(Z$2,Res_ini!$A$20:$AF278,HLOOKUP($F189,Res_ini!$H$29:$AF$30,2,FALSE())+7))</f>
        <v>-</v>
      </c>
      <c r="AB189" s="327" t="str">
        <f>IF($M189="-","-",VLOOKUP(AA$2,Res_ini!$A$20:$AF278,HLOOKUP($F189,Res_ini!$H$29:$AF$30,2,FALSE())+7))</f>
        <v>-</v>
      </c>
      <c r="AC189" s="340"/>
      <c r="AD189" s="341"/>
      <c r="AE189" s="341"/>
      <c r="AF189" s="341"/>
      <c r="AG189" s="342"/>
      <c r="AH189" s="343" t="str">
        <f t="shared" si="72"/>
        <v>-</v>
      </c>
      <c r="AI189" s="344" t="str">
        <f t="shared" si="76"/>
        <v>-</v>
      </c>
      <c r="AJ189" s="345" t="str">
        <f t="shared" si="77"/>
        <v>-</v>
      </c>
      <c r="AK189" s="345" t="str">
        <f t="shared" si="78"/>
        <v>-</v>
      </c>
      <c r="AL189" s="345" t="str">
        <f t="shared" si="79"/>
        <v>-</v>
      </c>
      <c r="AM189" s="345" t="str">
        <f t="shared" si="80"/>
        <v>-</v>
      </c>
      <c r="AN189" s="345" t="str">
        <f t="shared" si="81"/>
        <v>-</v>
      </c>
      <c r="AO189" s="345" t="str">
        <f t="shared" si="82"/>
        <v>-</v>
      </c>
      <c r="AP189" s="345" t="str">
        <f t="shared" si="83"/>
        <v>-</v>
      </c>
      <c r="AQ189" s="345" t="str">
        <f t="shared" si="84"/>
        <v>-</v>
      </c>
      <c r="AR189" s="345" t="str">
        <f t="shared" si="85"/>
        <v>-</v>
      </c>
      <c r="AS189" s="345" t="str">
        <f t="shared" si="86"/>
        <v>-</v>
      </c>
      <c r="AT189" s="345" t="str">
        <f t="shared" si="87"/>
        <v>-</v>
      </c>
      <c r="AU189" s="345" t="str">
        <f t="shared" si="88"/>
        <v>-</v>
      </c>
      <c r="AV189" s="345" t="str">
        <f t="shared" si="73"/>
        <v>-</v>
      </c>
      <c r="AW189" s="346" t="str">
        <f t="shared" si="89"/>
        <v>-</v>
      </c>
      <c r="AX189" s="346" t="str">
        <f t="shared" si="90"/>
        <v>-</v>
      </c>
      <c r="AY189" s="346" t="str">
        <f t="shared" si="91"/>
        <v>-</v>
      </c>
      <c r="AZ189" s="346" t="str">
        <f t="shared" si="92"/>
        <v>-</v>
      </c>
      <c r="BA189" s="346" t="str">
        <f t="shared" si="93"/>
        <v>-</v>
      </c>
      <c r="BB189" s="345" t="str">
        <f t="shared" si="94"/>
        <v>-</v>
      </c>
      <c r="BC189" s="345" t="str">
        <f t="shared" si="95"/>
        <v>-</v>
      </c>
      <c r="BD189" s="346" t="str">
        <f t="shared" si="96"/>
        <v>-</v>
      </c>
      <c r="BE189" s="346" t="str">
        <f t="shared" si="97"/>
        <v>-</v>
      </c>
      <c r="BF189" s="346" t="str">
        <f t="shared" si="98"/>
        <v>-</v>
      </c>
      <c r="BG189" s="346" t="str">
        <f t="shared" si="99"/>
        <v>-</v>
      </c>
      <c r="BH189" s="345" t="str">
        <f t="shared" si="100"/>
        <v>-</v>
      </c>
      <c r="BI189" s="346" t="str">
        <f t="shared" si="101"/>
        <v>-</v>
      </c>
      <c r="BJ189" s="347" t="str">
        <f t="shared" si="102"/>
        <v>-</v>
      </c>
      <c r="BK189"/>
      <c r="BL189"/>
      <c r="BM189"/>
      <c r="BN189"/>
      <c r="BO189"/>
    </row>
    <row r="190" spans="1:67" s="124" customFormat="1" ht="17" hidden="1" customHeight="1">
      <c r="A190" s="330" t="str">
        <f t="shared" si="104"/>
        <v>2018_170</v>
      </c>
      <c r="B190" s="330" t="s">
        <v>658</v>
      </c>
      <c r="C190" s="330" t="str">
        <f t="shared" ref="C190:C216" si="105">J190&amp;"-"&amp;M190&amp;"_"&amp;N190</f>
        <v>---_-</v>
      </c>
      <c r="D190" s="330" t="str">
        <f>IF($M190="-","-",VLOOKUP(C$3,Res_ini!$A$20:$AF279,HLOOKUP($F190,Res_ini!$H$29:$AF$30,2,FALSE())+7))</f>
        <v>-</v>
      </c>
      <c r="E190" s="330">
        <f t="shared" si="75"/>
        <v>43</v>
      </c>
      <c r="F190" s="330" t="str">
        <f t="shared" si="103"/>
        <v>Bekwe</v>
      </c>
      <c r="G190" s="330" t="str">
        <f>IF($M190="-","-",VLOOKUP(F$3,Res_ini!$A$20:$AF279,HLOOKUP($F190,Res_ini!$H$29:$AF$30,2,FALSE())+7))</f>
        <v>-</v>
      </c>
      <c r="H190" s="348" t="str">
        <f>IF($M190="-","-",VLOOKUP(G$3,Res_ini!$A$20:$AF279,HLOOKUP($F190,Res_ini!$H$29:$AF$30,2,FALSE())+7))</f>
        <v>-</v>
      </c>
      <c r="I190" s="348" t="str">
        <f>IF($M190="-","-",VLOOKUP(H$3,Res_ini!$A$20:$AF279,HLOOKUP($F190,Res_ini!$H$29:$AF$30,2,FALSE())+7))</f>
        <v>-</v>
      </c>
      <c r="J190" s="330" t="str">
        <f>IF($M190="-","-",VLOOKUP(I$3,Res_ini!$A$20:$AF279,HLOOKUP($F190,Res_ini!$H$29:$AF$30,2,FALSE())+7))</f>
        <v>-</v>
      </c>
      <c r="K190" s="330" t="str">
        <f>IF($M190="-","-",VLOOKUP(J$3,Res_ini!$A$20:$AF279,HLOOKUP($F190,Res_ini!$H$29:$AF$30,2,FALSE())+7))</f>
        <v>-</v>
      </c>
      <c r="L190" s="330" t="str">
        <f>IF($M190="-","-",VLOOKUP(K$3,Res_ini!$A$20:$AF279,HLOOKUP($F190,Res_ini!$H$29:$AF$30,2,FALSE())+7))</f>
        <v>-</v>
      </c>
      <c r="M190" s="330" t="str">
        <f>IF(ISERROR(HLOOKUP($F190,Res_ini!$H$29:$AF$30,2,FALSE())),"-",VLOOKUP(L$3,Res_ini!$A$20:$AF279,HLOOKUP($F190,Res_ini!$H$29:$AF$30,2,FALSE())+7))</f>
        <v>-</v>
      </c>
      <c r="N190" s="330" t="str">
        <f>IF($M190="-","-",VLOOKUP(M$3,Res_ini!$A$20:$AF279,HLOOKUP($F190,Res_ini!$H$29:$AF$30,2,FALSE())+7))</f>
        <v>-</v>
      </c>
      <c r="O190" s="349" t="str">
        <f>IF($M190="-","-",VLOOKUP(N$3,Res_ini!$A$20:$AF279,HLOOKUP($F190,Res_ini!$H$29:$AF$30,2,FALSE())+7))</f>
        <v>-</v>
      </c>
      <c r="P190" s="328" t="str">
        <f>IF($M190="-","-",VLOOKUP(O$3,Res_ini!$A$20:$AF279,HLOOKUP($F190,Res_ini!$H$29:$AF$30,2,FALSE())+7))</f>
        <v>-</v>
      </c>
      <c r="Q190" s="328" t="str">
        <f>IF($M190="-","-",VLOOKUP(P$3,Res_ini!$A$20:$AF279,HLOOKUP($F190,Res_ini!$H$29:$AF$30,2,FALSE())+7))</f>
        <v>-</v>
      </c>
      <c r="R190" s="328" t="str">
        <f>IF($M190="-","-",VLOOKUP(Q$3,Res_ini!$A$20:$AF279,HLOOKUP($F190,Res_ini!$H$29:$AF$30,2,FALSE())+7))</f>
        <v>-</v>
      </c>
      <c r="S190" s="328" t="str">
        <f>IF($M190="-","-",VLOOKUP(R$3,Res_ini!$A$20:$AF279,HLOOKUP($F190,Res_ini!$H$29:$AF$30,2,FALSE())+7))</f>
        <v>-</v>
      </c>
      <c r="T190" s="328" t="str">
        <f>IF($M190="-","-",VLOOKUP(S$3,Res_ini!$A$20:$AF279,HLOOKUP($F190,Res_ini!$H$29:$AF$30,2,FALSE())+7))</f>
        <v>-</v>
      </c>
      <c r="U190" s="328" t="str">
        <f>IF($M190="-","-",VLOOKUP(T$3,Res_ini!$A$20:$AF279,HLOOKUP($F190,Res_ini!$H$29:$AF$30,2,FALSE())+7))</f>
        <v>-</v>
      </c>
      <c r="V190" s="328" t="str">
        <f>IF($M190="-","-",VLOOKUP(U$3,Res_ini!$A$20:$AF279,HLOOKUP($F190,Res_ini!$H$29:$AF$30,2,FALSE())+7))</f>
        <v>-</v>
      </c>
      <c r="W190" s="328" t="str">
        <f>IF($M190="-","-",VLOOKUP(V$3,Res_ini!$A$20:$AF279,HLOOKUP($F190,Res_ini!$H$29:$AF$30,2,FALSE())+7))</f>
        <v>-</v>
      </c>
      <c r="X190" s="328" t="str">
        <f>IF($M190="-","-",VLOOKUP(W$3,Res_ini!$A$20:$AF279,HLOOKUP($F190,Res_ini!$H$29:$AF$30,2,FALSE())+7))</f>
        <v>-</v>
      </c>
      <c r="Y190" s="328" t="str">
        <f>IF($M190="-","-",VLOOKUP(X$3,Res_ini!$A$20:$AF279,HLOOKUP($F190,Res_ini!$H$29:$AF$30,2,FALSE())+7))</f>
        <v>-</v>
      </c>
      <c r="Z190" s="328" t="str">
        <f>IF($M190="-","-",VLOOKUP(Y$3,Res_ini!$A$20:$AF279,HLOOKUP($F190,Res_ini!$H$29:$AF$30,2,FALSE())+7))</f>
        <v>-</v>
      </c>
      <c r="AA190" s="329" t="str">
        <f>IF($M190="-","-",VLOOKUP(Z$3,Res_ini!$A$20:$AF279,HLOOKUP($F190,Res_ini!$H$29:$AF$30,2,FALSE())+7))</f>
        <v>-</v>
      </c>
      <c r="AB190" s="330" t="str">
        <f>IF($M190="-","-",VLOOKUP(AA$3,Res_ini!$A$20:$AF279,HLOOKUP($F190,Res_ini!$H$29:$AF$30,2,FALSE())+7))</f>
        <v>-</v>
      </c>
      <c r="AC190" s="350"/>
      <c r="AD190" s="351"/>
      <c r="AE190" s="351"/>
      <c r="AF190" s="351"/>
      <c r="AG190" s="352"/>
      <c r="AH190" s="213" t="str">
        <f t="shared" ref="AH190:AH216" si="106">IF($M190="-","-",O190+P190+Q190+R190)</f>
        <v>-</v>
      </c>
      <c r="AI190" s="353" t="str">
        <f t="shared" si="76"/>
        <v>-</v>
      </c>
      <c r="AJ190" s="354" t="str">
        <f t="shared" si="77"/>
        <v>-</v>
      </c>
      <c r="AK190" s="354" t="str">
        <f t="shared" si="78"/>
        <v>-</v>
      </c>
      <c r="AL190" s="354" t="str">
        <f t="shared" si="79"/>
        <v>-</v>
      </c>
      <c r="AM190" s="354" t="str">
        <f t="shared" si="80"/>
        <v>-</v>
      </c>
      <c r="AN190" s="354" t="str">
        <f t="shared" si="81"/>
        <v>-</v>
      </c>
      <c r="AO190" s="354" t="str">
        <f t="shared" si="82"/>
        <v>-</v>
      </c>
      <c r="AP190" s="354" t="str">
        <f t="shared" si="83"/>
        <v>-</v>
      </c>
      <c r="AQ190" s="354" t="str">
        <f t="shared" si="84"/>
        <v>-</v>
      </c>
      <c r="AR190" s="354" t="str">
        <f t="shared" si="85"/>
        <v>-</v>
      </c>
      <c r="AS190" s="354" t="str">
        <f t="shared" si="86"/>
        <v>-</v>
      </c>
      <c r="AT190" s="354" t="str">
        <f t="shared" si="87"/>
        <v>-</v>
      </c>
      <c r="AU190" s="354" t="str">
        <f t="shared" si="88"/>
        <v>-</v>
      </c>
      <c r="AV190" s="354" t="str">
        <f t="shared" ref="AV190:AV216" si="107">IF($M190="-","-",AH190*2.5/100)</f>
        <v>-</v>
      </c>
      <c r="AW190" s="355" t="str">
        <f t="shared" si="89"/>
        <v>-</v>
      </c>
      <c r="AX190" s="355" t="str">
        <f t="shared" si="90"/>
        <v>-</v>
      </c>
      <c r="AY190" s="355" t="str">
        <f t="shared" si="91"/>
        <v>-</v>
      </c>
      <c r="AZ190" s="355" t="str">
        <f t="shared" si="92"/>
        <v>-</v>
      </c>
      <c r="BA190" s="355" t="str">
        <f t="shared" si="93"/>
        <v>-</v>
      </c>
      <c r="BB190" s="354" t="str">
        <f t="shared" si="94"/>
        <v>-</v>
      </c>
      <c r="BC190" s="354" t="str">
        <f t="shared" si="95"/>
        <v>-</v>
      </c>
      <c r="BD190" s="355" t="str">
        <f t="shared" si="96"/>
        <v>-</v>
      </c>
      <c r="BE190" s="355" t="str">
        <f t="shared" si="97"/>
        <v>-</v>
      </c>
      <c r="BF190" s="355" t="str">
        <f t="shared" si="98"/>
        <v>-</v>
      </c>
      <c r="BG190" s="355" t="str">
        <f t="shared" si="99"/>
        <v>-</v>
      </c>
      <c r="BH190" s="354" t="str">
        <f t="shared" si="100"/>
        <v>-</v>
      </c>
      <c r="BI190" s="355" t="str">
        <f t="shared" si="101"/>
        <v>-</v>
      </c>
      <c r="BJ190" s="356" t="str">
        <f t="shared" si="102"/>
        <v>-</v>
      </c>
      <c r="BK190"/>
      <c r="BL190"/>
      <c r="BM190"/>
      <c r="BN190"/>
      <c r="BO190"/>
    </row>
    <row r="191" spans="1:67" s="124" customFormat="1" ht="17" hidden="1" customHeight="1">
      <c r="A191" s="330" t="str">
        <f t="shared" si="104"/>
        <v>2018_171</v>
      </c>
      <c r="B191" s="330" t="s">
        <v>658</v>
      </c>
      <c r="C191" s="330" t="str">
        <f t="shared" si="105"/>
        <v>---_-</v>
      </c>
      <c r="D191" s="330" t="str">
        <f>IF($M191="-","-",VLOOKUP(C$4,Res_ini!$A$20:$AF280,HLOOKUP($F191,Res_ini!$H$29:$AF$30,2,FALSE())+7))</f>
        <v>-</v>
      </c>
      <c r="E191" s="330">
        <f t="shared" si="75"/>
        <v>43</v>
      </c>
      <c r="F191" s="330" t="str">
        <f t="shared" si="103"/>
        <v>Bekwe</v>
      </c>
      <c r="G191" s="330" t="str">
        <f>IF($M191="-","-",VLOOKUP(F$4,Res_ini!$A$20:$AF280,HLOOKUP($F191,Res_ini!$H$29:$AF$30,2,FALSE())+7))</f>
        <v>-</v>
      </c>
      <c r="H191" s="348" t="str">
        <f>IF($M191="-","-",VLOOKUP(G$4,Res_ini!$A$20:$AF280,HLOOKUP($F191,Res_ini!$H$29:$AF$30,2,FALSE())+7))</f>
        <v>-</v>
      </c>
      <c r="I191" s="348" t="str">
        <f>IF($M191="-","-",VLOOKUP(H$4,Res_ini!$A$20:$AF280,HLOOKUP($F191,Res_ini!$H$29:$AF$30,2,FALSE())+7))</f>
        <v>-</v>
      </c>
      <c r="J191" s="330" t="str">
        <f>IF($M191="-","-",VLOOKUP(I$4,Res_ini!$A$20:$AF280,HLOOKUP($F191,Res_ini!$H$29:$AF$30,2,FALSE())+7))</f>
        <v>-</v>
      </c>
      <c r="K191" s="330" t="str">
        <f>IF($M191="-","-",VLOOKUP(J$4,Res_ini!$A$20:$AF280,HLOOKUP($F191,Res_ini!$H$29:$AF$30,2,FALSE())+7))</f>
        <v>-</v>
      </c>
      <c r="L191" s="330" t="str">
        <f>IF($M191="-","-",VLOOKUP(K$4,Res_ini!$A$20:$AF280,HLOOKUP($F191,Res_ini!$H$29:$AF$30,2,FALSE())+7))</f>
        <v>-</v>
      </c>
      <c r="M191" s="330" t="str">
        <f>IF(ISERROR(HLOOKUP($F191,Res_ini!$H$29:$AF$30,2,FALSE())),"-",VLOOKUP(L$4,Res_ini!$A$20:$AF280,HLOOKUP($F191,Res_ini!$H$29:$AF$30,2,FALSE())+7))</f>
        <v>-</v>
      </c>
      <c r="N191" s="330" t="str">
        <f>IF($M191="-","-",VLOOKUP(M$4,Res_ini!$A$20:$AF280,HLOOKUP($F191,Res_ini!$H$29:$AF$30,2,FALSE())+7))</f>
        <v>-</v>
      </c>
      <c r="O191" s="349" t="str">
        <f>IF($M191="-","-",VLOOKUP(N$4,Res_ini!$A$20:$AF280,HLOOKUP($F191,Res_ini!$H$29:$AF$30,2,FALSE())+7))</f>
        <v>-</v>
      </c>
      <c r="P191" s="328" t="str">
        <f>IF($M191="-","-",VLOOKUP(O$4,Res_ini!$A$20:$AF280,HLOOKUP($F191,Res_ini!$H$29:$AF$30,2,FALSE())+7))</f>
        <v>-</v>
      </c>
      <c r="Q191" s="328" t="str">
        <f>IF($M191="-","-",VLOOKUP(P$4,Res_ini!$A$20:$AF280,HLOOKUP($F191,Res_ini!$H$29:$AF$30,2,FALSE())+7))</f>
        <v>-</v>
      </c>
      <c r="R191" s="328" t="str">
        <f>IF($M191="-","-",VLOOKUP(Q$4,Res_ini!$A$20:$AF280,HLOOKUP($F191,Res_ini!$H$29:$AF$30,2,FALSE())+7))</f>
        <v>-</v>
      </c>
      <c r="S191" s="328" t="str">
        <f>IF($M191="-","-",VLOOKUP(R$4,Res_ini!$A$20:$AF280,HLOOKUP($F191,Res_ini!$H$29:$AF$30,2,FALSE())+7))</f>
        <v>-</v>
      </c>
      <c r="T191" s="328" t="str">
        <f>IF($M191="-","-",VLOOKUP(S$4,Res_ini!$A$20:$AF280,HLOOKUP($F191,Res_ini!$H$29:$AF$30,2,FALSE())+7))</f>
        <v>-</v>
      </c>
      <c r="U191" s="328" t="str">
        <f>IF($M191="-","-",VLOOKUP(T$4,Res_ini!$A$20:$AF280,HLOOKUP($F191,Res_ini!$H$29:$AF$30,2,FALSE())+7))</f>
        <v>-</v>
      </c>
      <c r="V191" s="328" t="str">
        <f>IF($M191="-","-",VLOOKUP(U$4,Res_ini!$A$20:$AF280,HLOOKUP($F191,Res_ini!$H$29:$AF$30,2,FALSE())+7))</f>
        <v>-</v>
      </c>
      <c r="W191" s="328" t="str">
        <f>IF($M191="-","-",VLOOKUP(V$4,Res_ini!$A$20:$AF280,HLOOKUP($F191,Res_ini!$H$29:$AF$30,2,FALSE())+7))</f>
        <v>-</v>
      </c>
      <c r="X191" s="328" t="str">
        <f>IF($M191="-","-",VLOOKUP(W$4,Res_ini!$A$20:$AF280,HLOOKUP($F191,Res_ini!$H$29:$AF$30,2,FALSE())+7))</f>
        <v>-</v>
      </c>
      <c r="Y191" s="328" t="str">
        <f>IF($M191="-","-",VLOOKUP(X$4,Res_ini!$A$20:$AF280,HLOOKUP($F191,Res_ini!$H$29:$AF$30,2,FALSE())+7))</f>
        <v>-</v>
      </c>
      <c r="Z191" s="328" t="str">
        <f>IF($M191="-","-",VLOOKUP(Y$4,Res_ini!$A$20:$AF280,HLOOKUP($F191,Res_ini!$H$29:$AF$30,2,FALSE())+7))</f>
        <v>-</v>
      </c>
      <c r="AA191" s="329" t="str">
        <f>IF($M191="-","-",VLOOKUP(Z$4,Res_ini!$A$20:$AF280,HLOOKUP($F191,Res_ini!$H$29:$AF$30,2,FALSE())+7))</f>
        <v>-</v>
      </c>
      <c r="AB191" s="330" t="str">
        <f>IF($M191="-","-",VLOOKUP(AA$4,Res_ini!$A$20:$AF280,HLOOKUP($F191,Res_ini!$H$29:$AF$30,2,FALSE())+7))</f>
        <v>-</v>
      </c>
      <c r="AC191" s="350"/>
      <c r="AD191" s="351"/>
      <c r="AE191" s="351"/>
      <c r="AF191" s="351"/>
      <c r="AG191" s="352"/>
      <c r="AH191" s="213" t="str">
        <f t="shared" si="106"/>
        <v>-</v>
      </c>
      <c r="AI191" s="353" t="str">
        <f t="shared" si="76"/>
        <v>-</v>
      </c>
      <c r="AJ191" s="354" t="str">
        <f t="shared" si="77"/>
        <v>-</v>
      </c>
      <c r="AK191" s="354" t="str">
        <f t="shared" si="78"/>
        <v>-</v>
      </c>
      <c r="AL191" s="354" t="str">
        <f t="shared" si="79"/>
        <v>-</v>
      </c>
      <c r="AM191" s="354" t="str">
        <f t="shared" si="80"/>
        <v>-</v>
      </c>
      <c r="AN191" s="354" t="str">
        <f t="shared" si="81"/>
        <v>-</v>
      </c>
      <c r="AO191" s="354" t="str">
        <f t="shared" si="82"/>
        <v>-</v>
      </c>
      <c r="AP191" s="354" t="str">
        <f t="shared" si="83"/>
        <v>-</v>
      </c>
      <c r="AQ191" s="354" t="str">
        <f t="shared" si="84"/>
        <v>-</v>
      </c>
      <c r="AR191" s="354" t="str">
        <f t="shared" si="85"/>
        <v>-</v>
      </c>
      <c r="AS191" s="354" t="str">
        <f t="shared" si="86"/>
        <v>-</v>
      </c>
      <c r="AT191" s="354" t="str">
        <f t="shared" si="87"/>
        <v>-</v>
      </c>
      <c r="AU191" s="354" t="str">
        <f t="shared" si="88"/>
        <v>-</v>
      </c>
      <c r="AV191" s="354" t="str">
        <f t="shared" si="107"/>
        <v>-</v>
      </c>
      <c r="AW191" s="355" t="str">
        <f t="shared" si="89"/>
        <v>-</v>
      </c>
      <c r="AX191" s="355" t="str">
        <f t="shared" si="90"/>
        <v>-</v>
      </c>
      <c r="AY191" s="355" t="str">
        <f t="shared" si="91"/>
        <v>-</v>
      </c>
      <c r="AZ191" s="355" t="str">
        <f t="shared" si="92"/>
        <v>-</v>
      </c>
      <c r="BA191" s="355" t="str">
        <f t="shared" si="93"/>
        <v>-</v>
      </c>
      <c r="BB191" s="354" t="str">
        <f t="shared" si="94"/>
        <v>-</v>
      </c>
      <c r="BC191" s="354" t="str">
        <f t="shared" si="95"/>
        <v>-</v>
      </c>
      <c r="BD191" s="355" t="str">
        <f t="shared" si="96"/>
        <v>-</v>
      </c>
      <c r="BE191" s="355" t="str">
        <f t="shared" si="97"/>
        <v>-</v>
      </c>
      <c r="BF191" s="355" t="str">
        <f t="shared" si="98"/>
        <v>-</v>
      </c>
      <c r="BG191" s="355" t="str">
        <f t="shared" si="99"/>
        <v>-</v>
      </c>
      <c r="BH191" s="354" t="str">
        <f t="shared" si="100"/>
        <v>-</v>
      </c>
      <c r="BI191" s="355" t="str">
        <f t="shared" si="101"/>
        <v>-</v>
      </c>
      <c r="BJ191" s="356" t="str">
        <f t="shared" si="102"/>
        <v>-</v>
      </c>
      <c r="BK191"/>
      <c r="BL191"/>
      <c r="BM191"/>
      <c r="BN191"/>
      <c r="BO191"/>
    </row>
    <row r="192" spans="1:67" s="124" customFormat="1" ht="17" hidden="1" customHeight="1">
      <c r="A192" s="333" t="str">
        <f t="shared" si="104"/>
        <v>2018_172</v>
      </c>
      <c r="B192" s="333" t="s">
        <v>658</v>
      </c>
      <c r="C192" s="333" t="str">
        <f t="shared" si="105"/>
        <v>---_-</v>
      </c>
      <c r="D192" s="333" t="str">
        <f>IF($M192="-","-",VLOOKUP(C$5,Res_ini!$A$20:$AF281,HLOOKUP($F192,Res_ini!$H$29:$AF$30,2,FALSE())+7))</f>
        <v>-</v>
      </c>
      <c r="E192" s="333">
        <f t="shared" si="75"/>
        <v>43</v>
      </c>
      <c r="F192" s="333" t="str">
        <f t="shared" si="103"/>
        <v>Bekwe</v>
      </c>
      <c r="G192" s="333" t="str">
        <f>IF($M192="-","-",VLOOKUP(F$5,Res_ini!$A$20:$AF281,HLOOKUP($F192,Res_ini!$H$29:$AF$30,2,FALSE())+7))</f>
        <v>-</v>
      </c>
      <c r="H192" s="357" t="str">
        <f>IF($M192="-","-",VLOOKUP(G$5,Res_ini!$A$20:$AF281,HLOOKUP($F192,Res_ini!$H$29:$AF$30,2,FALSE())+7))</f>
        <v>-</v>
      </c>
      <c r="I192" s="357" t="str">
        <f>IF($M192="-","-",VLOOKUP(H$5,Res_ini!$A$20:$AF281,HLOOKUP($F192,Res_ini!$H$29:$AF$30,2,FALSE())+7))</f>
        <v>-</v>
      </c>
      <c r="J192" s="333" t="str">
        <f>IF($M192="-","-",VLOOKUP(I$5,Res_ini!$A$20:$AF281,HLOOKUP($F192,Res_ini!$H$29:$AF$30,2,FALSE())+7))</f>
        <v>-</v>
      </c>
      <c r="K192" s="333" t="str">
        <f>IF($M192="-","-",VLOOKUP(J$5,Res_ini!$A$20:$AF281,HLOOKUP($F192,Res_ini!$H$29:$AF$30,2,FALSE())+7))</f>
        <v>-</v>
      </c>
      <c r="L192" s="333" t="str">
        <f>IF($M192="-","-",VLOOKUP(K$5,Res_ini!$A$20:$AF281,HLOOKUP($F192,Res_ini!$H$29:$AF$30,2,FALSE())+7))</f>
        <v>-</v>
      </c>
      <c r="M192" s="333" t="str">
        <f>IF(ISERROR(HLOOKUP($F192,Res_ini!$H$29:$AF$30,2,FALSE())),"-",VLOOKUP(L$5,Res_ini!$A$20:$AF281,HLOOKUP($F192,Res_ini!$H$29:$AF$30,2,FALSE())+7))</f>
        <v>-</v>
      </c>
      <c r="N192" s="333" t="str">
        <f>IF($M192="-","-",VLOOKUP(M$5,Res_ini!$A$20:$AF281,HLOOKUP($F192,Res_ini!$H$29:$AF$30,2,FALSE())+7))</f>
        <v>-</v>
      </c>
      <c r="O192" s="358" t="str">
        <f>IF($M192="-","-",VLOOKUP(N$5,Res_ini!$A$20:$AF281,HLOOKUP($F192,Res_ini!$H$29:$AF$30,2,FALSE())+7))</f>
        <v>-</v>
      </c>
      <c r="P192" s="331" t="str">
        <f>IF($M192="-","-",VLOOKUP(O$5,Res_ini!$A$20:$AF281,HLOOKUP($F192,Res_ini!$H$29:$AF$30,2,FALSE())+7))</f>
        <v>-</v>
      </c>
      <c r="Q192" s="331" t="str">
        <f>IF($M192="-","-",VLOOKUP(P$5,Res_ini!$A$20:$AF281,HLOOKUP($F192,Res_ini!$H$29:$AF$30,2,FALSE())+7))</f>
        <v>-</v>
      </c>
      <c r="R192" s="331" t="str">
        <f>IF($M192="-","-",VLOOKUP(Q$5,Res_ini!$A$20:$AF281,HLOOKUP($F192,Res_ini!$H$29:$AF$30,2,FALSE())+7))</f>
        <v>-</v>
      </c>
      <c r="S192" s="331" t="str">
        <f>IF($M192="-","-",VLOOKUP(R$5,Res_ini!$A$20:$AF281,HLOOKUP($F192,Res_ini!$H$29:$AF$30,2,FALSE())+7))</f>
        <v>-</v>
      </c>
      <c r="T192" s="331" t="str">
        <f>IF($M192="-","-",VLOOKUP(S$5,Res_ini!$A$20:$AF281,HLOOKUP($F192,Res_ini!$H$29:$AF$30,2,FALSE())+7))</f>
        <v>-</v>
      </c>
      <c r="U192" s="331" t="str">
        <f>IF($M192="-","-",VLOOKUP(T$5,Res_ini!$A$20:$AF281,HLOOKUP($F192,Res_ini!$H$29:$AF$30,2,FALSE())+7))</f>
        <v>-</v>
      </c>
      <c r="V192" s="331" t="str">
        <f>IF($M192="-","-",VLOOKUP(U$5,Res_ini!$A$20:$AF281,HLOOKUP($F192,Res_ini!$H$29:$AF$30,2,FALSE())+7))</f>
        <v>-</v>
      </c>
      <c r="W192" s="331" t="str">
        <f>IF($M192="-","-",VLOOKUP(V$5,Res_ini!$A$20:$AF281,HLOOKUP($F192,Res_ini!$H$29:$AF$30,2,FALSE())+7))</f>
        <v>-</v>
      </c>
      <c r="X192" s="331" t="str">
        <f>IF($M192="-","-",VLOOKUP(W$5,Res_ini!$A$20:$AF281,HLOOKUP($F192,Res_ini!$H$29:$AF$30,2,FALSE())+7))</f>
        <v>-</v>
      </c>
      <c r="Y192" s="331" t="str">
        <f>IF($M192="-","-",VLOOKUP(X$5,Res_ini!$A$20:$AF281,HLOOKUP($F192,Res_ini!$H$29:$AF$30,2,FALSE())+7))</f>
        <v>-</v>
      </c>
      <c r="Z192" s="331" t="str">
        <f>IF($M192="-","-",VLOOKUP(Y$5,Res_ini!$A$20:$AF281,HLOOKUP($F192,Res_ini!$H$29:$AF$30,2,FALSE())+7))</f>
        <v>-</v>
      </c>
      <c r="AA192" s="332" t="str">
        <f>IF($M192="-","-",VLOOKUP(Z$5,Res_ini!$A$20:$AF281,HLOOKUP($F192,Res_ini!$H$29:$AF$30,2,FALSE())+7))</f>
        <v>-</v>
      </c>
      <c r="AB192" s="333" t="str">
        <f>IF($M192="-","-",VLOOKUP(AA$5,Res_ini!$A$20:$AF281,HLOOKUP($F192,Res_ini!$H$29:$AF$30,2,FALSE())+7))</f>
        <v>-</v>
      </c>
      <c r="AC192" s="359"/>
      <c r="AD192" s="360"/>
      <c r="AE192" s="360"/>
      <c r="AF192" s="360"/>
      <c r="AG192" s="361"/>
      <c r="AH192" s="362" t="str">
        <f t="shared" si="106"/>
        <v>-</v>
      </c>
      <c r="AI192" s="363" t="str">
        <f t="shared" si="76"/>
        <v>-</v>
      </c>
      <c r="AJ192" s="364" t="str">
        <f t="shared" si="77"/>
        <v>-</v>
      </c>
      <c r="AK192" s="364" t="str">
        <f t="shared" si="78"/>
        <v>-</v>
      </c>
      <c r="AL192" s="364" t="str">
        <f t="shared" si="79"/>
        <v>-</v>
      </c>
      <c r="AM192" s="364" t="str">
        <f t="shared" si="80"/>
        <v>-</v>
      </c>
      <c r="AN192" s="364" t="str">
        <f t="shared" si="81"/>
        <v>-</v>
      </c>
      <c r="AO192" s="364" t="str">
        <f t="shared" si="82"/>
        <v>-</v>
      </c>
      <c r="AP192" s="364" t="str">
        <f t="shared" si="83"/>
        <v>-</v>
      </c>
      <c r="AQ192" s="364" t="str">
        <f t="shared" si="84"/>
        <v>-</v>
      </c>
      <c r="AR192" s="364" t="str">
        <f t="shared" si="85"/>
        <v>-</v>
      </c>
      <c r="AS192" s="364" t="str">
        <f t="shared" si="86"/>
        <v>-</v>
      </c>
      <c r="AT192" s="364" t="str">
        <f t="shared" si="87"/>
        <v>-</v>
      </c>
      <c r="AU192" s="364" t="str">
        <f t="shared" si="88"/>
        <v>-</v>
      </c>
      <c r="AV192" s="364" t="str">
        <f t="shared" si="107"/>
        <v>-</v>
      </c>
      <c r="AW192" s="365" t="str">
        <f t="shared" si="89"/>
        <v>-</v>
      </c>
      <c r="AX192" s="365" t="str">
        <f t="shared" si="90"/>
        <v>-</v>
      </c>
      <c r="AY192" s="365" t="str">
        <f t="shared" si="91"/>
        <v>-</v>
      </c>
      <c r="AZ192" s="365" t="str">
        <f t="shared" si="92"/>
        <v>-</v>
      </c>
      <c r="BA192" s="365" t="str">
        <f t="shared" si="93"/>
        <v>-</v>
      </c>
      <c r="BB192" s="364" t="str">
        <f t="shared" si="94"/>
        <v>-</v>
      </c>
      <c r="BC192" s="364" t="str">
        <f t="shared" si="95"/>
        <v>-</v>
      </c>
      <c r="BD192" s="365" t="str">
        <f t="shared" si="96"/>
        <v>-</v>
      </c>
      <c r="BE192" s="365" t="str">
        <f t="shared" si="97"/>
        <v>-</v>
      </c>
      <c r="BF192" s="365" t="str">
        <f t="shared" si="98"/>
        <v>-</v>
      </c>
      <c r="BG192" s="365" t="str">
        <f t="shared" si="99"/>
        <v>-</v>
      </c>
      <c r="BH192" s="364" t="str">
        <f t="shared" si="100"/>
        <v>-</v>
      </c>
      <c r="BI192" s="365" t="str">
        <f t="shared" si="101"/>
        <v>-</v>
      </c>
      <c r="BJ192" s="366" t="str">
        <f t="shared" si="102"/>
        <v>-</v>
      </c>
      <c r="BK192"/>
      <c r="BL192"/>
      <c r="BM192"/>
      <c r="BN192"/>
      <c r="BO192"/>
    </row>
    <row r="193" spans="1:67" s="124" customFormat="1" ht="17" hidden="1" customHeight="1">
      <c r="A193" s="327" t="str">
        <f t="shared" si="104"/>
        <v>2018_173</v>
      </c>
      <c r="B193" s="327" t="s">
        <v>658</v>
      </c>
      <c r="C193" s="327" t="str">
        <f t="shared" si="105"/>
        <v>---_-</v>
      </c>
      <c r="D193" s="327" t="str">
        <f>IF($M193="-","-",VLOOKUP(C$2,Res_ini!$A$20:$AF282,HLOOKUP($F193,Res_ini!$H$29:$AF$30,2,FALSE())+7))</f>
        <v>-</v>
      </c>
      <c r="E193" s="327">
        <f t="shared" si="75"/>
        <v>44</v>
      </c>
      <c r="F193" s="327" t="str">
        <f t="shared" si="103"/>
        <v>Passe de Toemo</v>
      </c>
      <c r="G193" s="327" t="str">
        <f>IF($M193="-","-",VLOOKUP(F$2,Res_ini!$A$20:$AF282,HLOOKUP($F193,Res_ini!$H$29:$AF$30,2,FALSE())+7))</f>
        <v>-</v>
      </c>
      <c r="H193" s="338" t="str">
        <f>IF($M193="-","-",VLOOKUP(G$2,Res_ini!$A$20:$AF282,HLOOKUP($F193,Res_ini!$H$29:$AF$30,2,FALSE())+7))</f>
        <v>-</v>
      </c>
      <c r="I193" s="338" t="str">
        <f>IF($M193="-","-",VLOOKUP(H$2,Res_ini!$A$20:$AF282,HLOOKUP($F193,Res_ini!$H$29:$AF$30,2,FALSE())+7))</f>
        <v>-</v>
      </c>
      <c r="J193" s="327" t="str">
        <f>IF($M193="-","-",VLOOKUP(I$2,Res_ini!$A$20:$AF282,HLOOKUP($F193,Res_ini!$H$29:$AF$30,2,FALSE())+7))</f>
        <v>-</v>
      </c>
      <c r="K193" s="327" t="str">
        <f>IF($M193="-","-",VLOOKUP(J$2,Res_ini!$A$20:$AF282,HLOOKUP($F193,Res_ini!$H$29:$AF$30,2,FALSE())+7))</f>
        <v>-</v>
      </c>
      <c r="L193" s="327" t="str">
        <f>IF($M193="-","-",VLOOKUP(K$2,Res_ini!$A$20:$AF282,HLOOKUP($F193,Res_ini!$H$29:$AF$30,2,FALSE())+7))</f>
        <v>-</v>
      </c>
      <c r="M193" s="327" t="str">
        <f>IF(ISERROR(HLOOKUP($F193,Res_ini!$H$29:$AF$30,2,FALSE())),"-",VLOOKUP(L$2,Res_ini!$A$20:$AF282,HLOOKUP($F193,Res_ini!$H$29:$AF$30,2,FALSE())+7))</f>
        <v>-</v>
      </c>
      <c r="N193" s="327" t="str">
        <f>IF($M193="-","-",VLOOKUP(M$2,Res_ini!$A$20:$AF282,HLOOKUP($F193,Res_ini!$H$29:$AF$30,2,FALSE())+7))</f>
        <v>-</v>
      </c>
      <c r="O193" s="339" t="str">
        <f>IF($M193="-","-",VLOOKUP(N$2,Res_ini!$A$20:$AF282,HLOOKUP($F193,Res_ini!$H$29:$AF$30,2,FALSE())+7))</f>
        <v>-</v>
      </c>
      <c r="P193" s="325" t="str">
        <f>IF($M193="-","-",VLOOKUP(O$2,Res_ini!$A$20:$AF282,HLOOKUP($F193,Res_ini!$H$29:$AF$30,2,FALSE())+7))</f>
        <v>-</v>
      </c>
      <c r="Q193" s="325" t="str">
        <f>IF($M193="-","-",VLOOKUP(P$2,Res_ini!$A$20:$AF282,HLOOKUP($F193,Res_ini!$H$29:$AF$30,2,FALSE())+7))</f>
        <v>-</v>
      </c>
      <c r="R193" s="325" t="str">
        <f>IF($M193="-","-",VLOOKUP(Q$2,Res_ini!$A$20:$AF282,HLOOKUP($F193,Res_ini!$H$29:$AF$30,2,FALSE())+7))</f>
        <v>-</v>
      </c>
      <c r="S193" s="325" t="str">
        <f>IF($M193="-","-",VLOOKUP(R$2,Res_ini!$A$20:$AF282,HLOOKUP($F193,Res_ini!$H$29:$AF$30,2,FALSE())+7))</f>
        <v>-</v>
      </c>
      <c r="T193" s="325" t="str">
        <f>IF($M193="-","-",VLOOKUP(S$2,Res_ini!$A$20:$AF282,HLOOKUP($F193,Res_ini!$H$29:$AF$30,2,FALSE())+7))</f>
        <v>-</v>
      </c>
      <c r="U193" s="325" t="str">
        <f>IF($M193="-","-",VLOOKUP(T$2,Res_ini!$A$20:$AF282,HLOOKUP($F193,Res_ini!$H$29:$AF$30,2,FALSE())+7))</f>
        <v>-</v>
      </c>
      <c r="V193" s="325" t="str">
        <f>IF($M193="-","-",VLOOKUP(U$2,Res_ini!$A$20:$AF282,HLOOKUP($F193,Res_ini!$H$29:$AF$30,2,FALSE())+7))</f>
        <v>-</v>
      </c>
      <c r="W193" s="325" t="str">
        <f>IF($M193="-","-",VLOOKUP(V$2,Res_ini!$A$20:$AF282,HLOOKUP($F193,Res_ini!$H$29:$AF$30,2,FALSE())+7))</f>
        <v>-</v>
      </c>
      <c r="X193" s="325" t="str">
        <f>IF($M193="-","-",VLOOKUP(W$2,Res_ini!$A$20:$AF282,HLOOKUP($F193,Res_ini!$H$29:$AF$30,2,FALSE())+7))</f>
        <v>-</v>
      </c>
      <c r="Y193" s="325" t="str">
        <f>IF($M193="-","-",VLOOKUP(X$2,Res_ini!$A$20:$AF282,HLOOKUP($F193,Res_ini!$H$29:$AF$30,2,FALSE())+7))</f>
        <v>-</v>
      </c>
      <c r="Z193" s="325" t="str">
        <f>IF($M193="-","-",VLOOKUP(Y$2,Res_ini!$A$20:$AF282,HLOOKUP($F193,Res_ini!$H$29:$AF$30,2,FALSE())+7))</f>
        <v>-</v>
      </c>
      <c r="AA193" s="326" t="str">
        <f>IF($M193="-","-",VLOOKUP(Z$2,Res_ini!$A$20:$AF282,HLOOKUP($F193,Res_ini!$H$29:$AF$30,2,FALSE())+7))</f>
        <v>-</v>
      </c>
      <c r="AB193" s="327" t="str">
        <f>IF($M193="-","-",VLOOKUP(AA$2,Res_ini!$A$20:$AF282,HLOOKUP($F193,Res_ini!$H$29:$AF$30,2,FALSE())+7))</f>
        <v>-</v>
      </c>
      <c r="AC193" s="340"/>
      <c r="AD193" s="341"/>
      <c r="AE193" s="341"/>
      <c r="AF193" s="341"/>
      <c r="AG193" s="342"/>
      <c r="AH193" s="343" t="str">
        <f t="shared" si="106"/>
        <v>-</v>
      </c>
      <c r="AI193" s="344" t="str">
        <f t="shared" si="76"/>
        <v>-</v>
      </c>
      <c r="AJ193" s="345" t="str">
        <f t="shared" si="77"/>
        <v>-</v>
      </c>
      <c r="AK193" s="345" t="str">
        <f t="shared" si="78"/>
        <v>-</v>
      </c>
      <c r="AL193" s="345" t="str">
        <f t="shared" si="79"/>
        <v>-</v>
      </c>
      <c r="AM193" s="345" t="str">
        <f t="shared" si="80"/>
        <v>-</v>
      </c>
      <c r="AN193" s="345" t="str">
        <f t="shared" si="81"/>
        <v>-</v>
      </c>
      <c r="AO193" s="345" t="str">
        <f t="shared" si="82"/>
        <v>-</v>
      </c>
      <c r="AP193" s="345" t="str">
        <f t="shared" si="83"/>
        <v>-</v>
      </c>
      <c r="AQ193" s="345" t="str">
        <f t="shared" si="84"/>
        <v>-</v>
      </c>
      <c r="AR193" s="345" t="str">
        <f t="shared" si="85"/>
        <v>-</v>
      </c>
      <c r="AS193" s="345" t="str">
        <f t="shared" si="86"/>
        <v>-</v>
      </c>
      <c r="AT193" s="345" t="str">
        <f t="shared" si="87"/>
        <v>-</v>
      </c>
      <c r="AU193" s="345" t="str">
        <f t="shared" si="88"/>
        <v>-</v>
      </c>
      <c r="AV193" s="345" t="str">
        <f t="shared" si="107"/>
        <v>-</v>
      </c>
      <c r="AW193" s="346" t="str">
        <f t="shared" si="89"/>
        <v>-</v>
      </c>
      <c r="AX193" s="346" t="str">
        <f t="shared" si="90"/>
        <v>-</v>
      </c>
      <c r="AY193" s="346" t="str">
        <f t="shared" si="91"/>
        <v>-</v>
      </c>
      <c r="AZ193" s="346" t="str">
        <f t="shared" si="92"/>
        <v>-</v>
      </c>
      <c r="BA193" s="346" t="str">
        <f t="shared" si="93"/>
        <v>-</v>
      </c>
      <c r="BB193" s="345" t="str">
        <f t="shared" si="94"/>
        <v>-</v>
      </c>
      <c r="BC193" s="345" t="str">
        <f t="shared" si="95"/>
        <v>-</v>
      </c>
      <c r="BD193" s="346" t="str">
        <f t="shared" si="96"/>
        <v>-</v>
      </c>
      <c r="BE193" s="346" t="str">
        <f t="shared" si="97"/>
        <v>-</v>
      </c>
      <c r="BF193" s="346" t="str">
        <f t="shared" si="98"/>
        <v>-</v>
      </c>
      <c r="BG193" s="346" t="str">
        <f t="shared" si="99"/>
        <v>-</v>
      </c>
      <c r="BH193" s="345" t="str">
        <f t="shared" si="100"/>
        <v>-</v>
      </c>
      <c r="BI193" s="346" t="str">
        <f t="shared" si="101"/>
        <v>-</v>
      </c>
      <c r="BJ193" s="347" t="str">
        <f t="shared" si="102"/>
        <v>-</v>
      </c>
      <c r="BK193"/>
      <c r="BL193"/>
      <c r="BM193"/>
      <c r="BN193"/>
      <c r="BO193"/>
    </row>
    <row r="194" spans="1:67" s="124" customFormat="1" ht="17" hidden="1" customHeight="1">
      <c r="A194" s="330" t="str">
        <f t="shared" si="104"/>
        <v>2018_174</v>
      </c>
      <c r="B194" s="330" t="s">
        <v>658</v>
      </c>
      <c r="C194" s="330" t="str">
        <f t="shared" si="105"/>
        <v>---_-</v>
      </c>
      <c r="D194" s="330" t="str">
        <f>IF($M194="-","-",VLOOKUP(C$3,Res_ini!$A$20:$AF283,HLOOKUP($F194,Res_ini!$H$29:$AF$30,2,FALSE())+7))</f>
        <v>-</v>
      </c>
      <c r="E194" s="330">
        <f t="shared" si="75"/>
        <v>44</v>
      </c>
      <c r="F194" s="330" t="str">
        <f t="shared" si="103"/>
        <v>Passe de Toemo</v>
      </c>
      <c r="G194" s="330" t="str">
        <f>IF($M194="-","-",VLOOKUP(F$3,Res_ini!$A$20:$AF283,HLOOKUP($F194,Res_ini!$H$29:$AF$30,2,FALSE())+7))</f>
        <v>-</v>
      </c>
      <c r="H194" s="348" t="str">
        <f>IF($M194="-","-",VLOOKUP(G$3,Res_ini!$A$20:$AF283,HLOOKUP($F194,Res_ini!$H$29:$AF$30,2,FALSE())+7))</f>
        <v>-</v>
      </c>
      <c r="I194" s="348" t="str">
        <f>IF($M194="-","-",VLOOKUP(H$3,Res_ini!$A$20:$AF283,HLOOKUP($F194,Res_ini!$H$29:$AF$30,2,FALSE())+7))</f>
        <v>-</v>
      </c>
      <c r="J194" s="330" t="str">
        <f>IF($M194="-","-",VLOOKUP(I$3,Res_ini!$A$20:$AF283,HLOOKUP($F194,Res_ini!$H$29:$AF$30,2,FALSE())+7))</f>
        <v>-</v>
      </c>
      <c r="K194" s="330" t="str">
        <f>IF($M194="-","-",VLOOKUP(J$3,Res_ini!$A$20:$AF283,HLOOKUP($F194,Res_ini!$H$29:$AF$30,2,FALSE())+7))</f>
        <v>-</v>
      </c>
      <c r="L194" s="330" t="str">
        <f>IF($M194="-","-",VLOOKUP(K$3,Res_ini!$A$20:$AF283,HLOOKUP($F194,Res_ini!$H$29:$AF$30,2,FALSE())+7))</f>
        <v>-</v>
      </c>
      <c r="M194" s="330" t="str">
        <f>IF(ISERROR(HLOOKUP($F194,Res_ini!$H$29:$AF$30,2,FALSE())),"-",VLOOKUP(L$3,Res_ini!$A$20:$AF283,HLOOKUP($F194,Res_ini!$H$29:$AF$30,2,FALSE())+7))</f>
        <v>-</v>
      </c>
      <c r="N194" s="330" t="str">
        <f>IF($M194="-","-",VLOOKUP(M$3,Res_ini!$A$20:$AF283,HLOOKUP($F194,Res_ini!$H$29:$AF$30,2,FALSE())+7))</f>
        <v>-</v>
      </c>
      <c r="O194" s="349" t="str">
        <f>IF($M194="-","-",VLOOKUP(N$3,Res_ini!$A$20:$AF283,HLOOKUP($F194,Res_ini!$H$29:$AF$30,2,FALSE())+7))</f>
        <v>-</v>
      </c>
      <c r="P194" s="328" t="str">
        <f>IF($M194="-","-",VLOOKUP(O$3,Res_ini!$A$20:$AF283,HLOOKUP($F194,Res_ini!$H$29:$AF$30,2,FALSE())+7))</f>
        <v>-</v>
      </c>
      <c r="Q194" s="328" t="str">
        <f>IF($M194="-","-",VLOOKUP(P$3,Res_ini!$A$20:$AF283,HLOOKUP($F194,Res_ini!$H$29:$AF$30,2,FALSE())+7))</f>
        <v>-</v>
      </c>
      <c r="R194" s="328" t="str">
        <f>IF($M194="-","-",VLOOKUP(Q$3,Res_ini!$A$20:$AF283,HLOOKUP($F194,Res_ini!$H$29:$AF$30,2,FALSE())+7))</f>
        <v>-</v>
      </c>
      <c r="S194" s="328" t="str">
        <f>IF($M194="-","-",VLOOKUP(R$3,Res_ini!$A$20:$AF283,HLOOKUP($F194,Res_ini!$H$29:$AF$30,2,FALSE())+7))</f>
        <v>-</v>
      </c>
      <c r="T194" s="328" t="str">
        <f>IF($M194="-","-",VLOOKUP(S$3,Res_ini!$A$20:$AF283,HLOOKUP($F194,Res_ini!$H$29:$AF$30,2,FALSE())+7))</f>
        <v>-</v>
      </c>
      <c r="U194" s="328" t="str">
        <f>IF($M194="-","-",VLOOKUP(T$3,Res_ini!$A$20:$AF283,HLOOKUP($F194,Res_ini!$H$29:$AF$30,2,FALSE())+7))</f>
        <v>-</v>
      </c>
      <c r="V194" s="328" t="str">
        <f>IF($M194="-","-",VLOOKUP(U$3,Res_ini!$A$20:$AF283,HLOOKUP($F194,Res_ini!$H$29:$AF$30,2,FALSE())+7))</f>
        <v>-</v>
      </c>
      <c r="W194" s="328" t="str">
        <f>IF($M194="-","-",VLOOKUP(V$3,Res_ini!$A$20:$AF283,HLOOKUP($F194,Res_ini!$H$29:$AF$30,2,FALSE())+7))</f>
        <v>-</v>
      </c>
      <c r="X194" s="328" t="str">
        <f>IF($M194="-","-",VLOOKUP(W$3,Res_ini!$A$20:$AF283,HLOOKUP($F194,Res_ini!$H$29:$AF$30,2,FALSE())+7))</f>
        <v>-</v>
      </c>
      <c r="Y194" s="328" t="str">
        <f>IF($M194="-","-",VLOOKUP(X$3,Res_ini!$A$20:$AF283,HLOOKUP($F194,Res_ini!$H$29:$AF$30,2,FALSE())+7))</f>
        <v>-</v>
      </c>
      <c r="Z194" s="328" t="str">
        <f>IF($M194="-","-",VLOOKUP(Y$3,Res_ini!$A$20:$AF283,HLOOKUP($F194,Res_ini!$H$29:$AF$30,2,FALSE())+7))</f>
        <v>-</v>
      </c>
      <c r="AA194" s="329" t="str">
        <f>IF($M194="-","-",VLOOKUP(Z$3,Res_ini!$A$20:$AF283,HLOOKUP($F194,Res_ini!$H$29:$AF$30,2,FALSE())+7))</f>
        <v>-</v>
      </c>
      <c r="AB194" s="330" t="str">
        <f>IF($M194="-","-",VLOOKUP(AA$3,Res_ini!$A$20:$AF283,HLOOKUP($F194,Res_ini!$H$29:$AF$30,2,FALSE())+7))</f>
        <v>-</v>
      </c>
      <c r="AC194" s="350"/>
      <c r="AD194" s="351"/>
      <c r="AE194" s="351"/>
      <c r="AF194" s="351"/>
      <c r="AG194" s="352"/>
      <c r="AH194" s="213" t="str">
        <f t="shared" si="106"/>
        <v>-</v>
      </c>
      <c r="AI194" s="353" t="str">
        <f t="shared" si="76"/>
        <v>-</v>
      </c>
      <c r="AJ194" s="354" t="str">
        <f t="shared" si="77"/>
        <v>-</v>
      </c>
      <c r="AK194" s="354" t="str">
        <f t="shared" si="78"/>
        <v>-</v>
      </c>
      <c r="AL194" s="354" t="str">
        <f t="shared" si="79"/>
        <v>-</v>
      </c>
      <c r="AM194" s="354" t="str">
        <f t="shared" si="80"/>
        <v>-</v>
      </c>
      <c r="AN194" s="354" t="str">
        <f t="shared" si="81"/>
        <v>-</v>
      </c>
      <c r="AO194" s="354" t="str">
        <f t="shared" si="82"/>
        <v>-</v>
      </c>
      <c r="AP194" s="354" t="str">
        <f t="shared" si="83"/>
        <v>-</v>
      </c>
      <c r="AQ194" s="354" t="str">
        <f t="shared" si="84"/>
        <v>-</v>
      </c>
      <c r="AR194" s="354" t="str">
        <f t="shared" si="85"/>
        <v>-</v>
      </c>
      <c r="AS194" s="354" t="str">
        <f t="shared" si="86"/>
        <v>-</v>
      </c>
      <c r="AT194" s="354" t="str">
        <f t="shared" si="87"/>
        <v>-</v>
      </c>
      <c r="AU194" s="354" t="str">
        <f t="shared" si="88"/>
        <v>-</v>
      </c>
      <c r="AV194" s="354" t="str">
        <f t="shared" si="107"/>
        <v>-</v>
      </c>
      <c r="AW194" s="355" t="str">
        <f t="shared" si="89"/>
        <v>-</v>
      </c>
      <c r="AX194" s="355" t="str">
        <f t="shared" si="90"/>
        <v>-</v>
      </c>
      <c r="AY194" s="355" t="str">
        <f t="shared" si="91"/>
        <v>-</v>
      </c>
      <c r="AZ194" s="355" t="str">
        <f t="shared" si="92"/>
        <v>-</v>
      </c>
      <c r="BA194" s="355" t="str">
        <f t="shared" si="93"/>
        <v>-</v>
      </c>
      <c r="BB194" s="354" t="str">
        <f t="shared" si="94"/>
        <v>-</v>
      </c>
      <c r="BC194" s="354" t="str">
        <f t="shared" si="95"/>
        <v>-</v>
      </c>
      <c r="BD194" s="355" t="str">
        <f t="shared" si="96"/>
        <v>-</v>
      </c>
      <c r="BE194" s="355" t="str">
        <f t="shared" si="97"/>
        <v>-</v>
      </c>
      <c r="BF194" s="355" t="str">
        <f t="shared" si="98"/>
        <v>-</v>
      </c>
      <c r="BG194" s="355" t="str">
        <f t="shared" si="99"/>
        <v>-</v>
      </c>
      <c r="BH194" s="354" t="str">
        <f t="shared" si="100"/>
        <v>-</v>
      </c>
      <c r="BI194" s="355" t="str">
        <f t="shared" si="101"/>
        <v>-</v>
      </c>
      <c r="BJ194" s="356" t="str">
        <f t="shared" si="102"/>
        <v>-</v>
      </c>
      <c r="BK194"/>
      <c r="BL194"/>
      <c r="BM194"/>
      <c r="BN194"/>
      <c r="BO194"/>
    </row>
    <row r="195" spans="1:67" s="124" customFormat="1" ht="17" hidden="1" customHeight="1">
      <c r="A195" s="330" t="str">
        <f t="shared" si="104"/>
        <v>2018_175</v>
      </c>
      <c r="B195" s="330" t="s">
        <v>658</v>
      </c>
      <c r="C195" s="330" t="str">
        <f t="shared" si="105"/>
        <v>---_-</v>
      </c>
      <c r="D195" s="330" t="str">
        <f>IF($M195="-","-",VLOOKUP(C$4,Res_ini!$A$20:$AF284,HLOOKUP($F195,Res_ini!$H$29:$AF$30,2,FALSE())+7))</f>
        <v>-</v>
      </c>
      <c r="E195" s="330">
        <f t="shared" si="75"/>
        <v>44</v>
      </c>
      <c r="F195" s="330" t="str">
        <f t="shared" si="103"/>
        <v>Passe de Toemo</v>
      </c>
      <c r="G195" s="330" t="str">
        <f>IF($M195="-","-",VLOOKUP(F$4,Res_ini!$A$20:$AF284,HLOOKUP($F195,Res_ini!$H$29:$AF$30,2,FALSE())+7))</f>
        <v>-</v>
      </c>
      <c r="H195" s="348" t="str">
        <f>IF($M195="-","-",VLOOKUP(G$4,Res_ini!$A$20:$AF284,HLOOKUP($F195,Res_ini!$H$29:$AF$30,2,FALSE())+7))</f>
        <v>-</v>
      </c>
      <c r="I195" s="348" t="str">
        <f>IF($M195="-","-",VLOOKUP(H$4,Res_ini!$A$20:$AF284,HLOOKUP($F195,Res_ini!$H$29:$AF$30,2,FALSE())+7))</f>
        <v>-</v>
      </c>
      <c r="J195" s="330" t="str">
        <f>IF($M195="-","-",VLOOKUP(I$4,Res_ini!$A$20:$AF284,HLOOKUP($F195,Res_ini!$H$29:$AF$30,2,FALSE())+7))</f>
        <v>-</v>
      </c>
      <c r="K195" s="330" t="str">
        <f>IF($M195="-","-",VLOOKUP(J$4,Res_ini!$A$20:$AF284,HLOOKUP($F195,Res_ini!$H$29:$AF$30,2,FALSE())+7))</f>
        <v>-</v>
      </c>
      <c r="L195" s="330" t="str">
        <f>IF($M195="-","-",VLOOKUP(K$4,Res_ini!$A$20:$AF284,HLOOKUP($F195,Res_ini!$H$29:$AF$30,2,FALSE())+7))</f>
        <v>-</v>
      </c>
      <c r="M195" s="330" t="str">
        <f>IF(ISERROR(HLOOKUP($F195,Res_ini!$H$29:$AF$30,2,FALSE())),"-",VLOOKUP(L$4,Res_ini!$A$20:$AF284,HLOOKUP($F195,Res_ini!$H$29:$AF$30,2,FALSE())+7))</f>
        <v>-</v>
      </c>
      <c r="N195" s="330" t="str">
        <f>IF($M195="-","-",VLOOKUP(M$4,Res_ini!$A$20:$AF284,HLOOKUP($F195,Res_ini!$H$29:$AF$30,2,FALSE())+7))</f>
        <v>-</v>
      </c>
      <c r="O195" s="349" t="str">
        <f>IF($M195="-","-",VLOOKUP(N$4,Res_ini!$A$20:$AF284,HLOOKUP($F195,Res_ini!$H$29:$AF$30,2,FALSE())+7))</f>
        <v>-</v>
      </c>
      <c r="P195" s="328" t="str">
        <f>IF($M195="-","-",VLOOKUP(O$4,Res_ini!$A$20:$AF284,HLOOKUP($F195,Res_ini!$H$29:$AF$30,2,FALSE())+7))</f>
        <v>-</v>
      </c>
      <c r="Q195" s="328" t="str">
        <f>IF($M195="-","-",VLOOKUP(P$4,Res_ini!$A$20:$AF284,HLOOKUP($F195,Res_ini!$H$29:$AF$30,2,FALSE())+7))</f>
        <v>-</v>
      </c>
      <c r="R195" s="328" t="str">
        <f>IF($M195="-","-",VLOOKUP(Q$4,Res_ini!$A$20:$AF284,HLOOKUP($F195,Res_ini!$H$29:$AF$30,2,FALSE())+7))</f>
        <v>-</v>
      </c>
      <c r="S195" s="328" t="str">
        <f>IF($M195="-","-",VLOOKUP(R$4,Res_ini!$A$20:$AF284,HLOOKUP($F195,Res_ini!$H$29:$AF$30,2,FALSE())+7))</f>
        <v>-</v>
      </c>
      <c r="T195" s="328" t="str">
        <f>IF($M195="-","-",VLOOKUP(S$4,Res_ini!$A$20:$AF284,HLOOKUP($F195,Res_ini!$H$29:$AF$30,2,FALSE())+7))</f>
        <v>-</v>
      </c>
      <c r="U195" s="328" t="str">
        <f>IF($M195="-","-",VLOOKUP(T$4,Res_ini!$A$20:$AF284,HLOOKUP($F195,Res_ini!$H$29:$AF$30,2,FALSE())+7))</f>
        <v>-</v>
      </c>
      <c r="V195" s="328" t="str">
        <f>IF($M195="-","-",VLOOKUP(U$4,Res_ini!$A$20:$AF284,HLOOKUP($F195,Res_ini!$H$29:$AF$30,2,FALSE())+7))</f>
        <v>-</v>
      </c>
      <c r="W195" s="328" t="str">
        <f>IF($M195="-","-",VLOOKUP(V$4,Res_ini!$A$20:$AF284,HLOOKUP($F195,Res_ini!$H$29:$AF$30,2,FALSE())+7))</f>
        <v>-</v>
      </c>
      <c r="X195" s="328" t="str">
        <f>IF($M195="-","-",VLOOKUP(W$4,Res_ini!$A$20:$AF284,HLOOKUP($F195,Res_ini!$H$29:$AF$30,2,FALSE())+7))</f>
        <v>-</v>
      </c>
      <c r="Y195" s="328" t="str">
        <f>IF($M195="-","-",VLOOKUP(X$4,Res_ini!$A$20:$AF284,HLOOKUP($F195,Res_ini!$H$29:$AF$30,2,FALSE())+7))</f>
        <v>-</v>
      </c>
      <c r="Z195" s="328" t="str">
        <f>IF($M195="-","-",VLOOKUP(Y$4,Res_ini!$A$20:$AF284,HLOOKUP($F195,Res_ini!$H$29:$AF$30,2,FALSE())+7))</f>
        <v>-</v>
      </c>
      <c r="AA195" s="329" t="str">
        <f>IF($M195="-","-",VLOOKUP(Z$4,Res_ini!$A$20:$AF284,HLOOKUP($F195,Res_ini!$H$29:$AF$30,2,FALSE())+7))</f>
        <v>-</v>
      </c>
      <c r="AB195" s="330" t="str">
        <f>IF($M195="-","-",VLOOKUP(AA$4,Res_ini!$A$20:$AF284,HLOOKUP($F195,Res_ini!$H$29:$AF$30,2,FALSE())+7))</f>
        <v>-</v>
      </c>
      <c r="AC195" s="350"/>
      <c r="AD195" s="351"/>
      <c r="AE195" s="351"/>
      <c r="AF195" s="351"/>
      <c r="AG195" s="352"/>
      <c r="AH195" s="213" t="str">
        <f t="shared" si="106"/>
        <v>-</v>
      </c>
      <c r="AI195" s="353" t="str">
        <f t="shared" si="76"/>
        <v>-</v>
      </c>
      <c r="AJ195" s="354" t="str">
        <f t="shared" si="77"/>
        <v>-</v>
      </c>
      <c r="AK195" s="354" t="str">
        <f t="shared" si="78"/>
        <v>-</v>
      </c>
      <c r="AL195" s="354" t="str">
        <f t="shared" si="79"/>
        <v>-</v>
      </c>
      <c r="AM195" s="354" t="str">
        <f t="shared" si="80"/>
        <v>-</v>
      </c>
      <c r="AN195" s="354" t="str">
        <f t="shared" si="81"/>
        <v>-</v>
      </c>
      <c r="AO195" s="354" t="str">
        <f t="shared" si="82"/>
        <v>-</v>
      </c>
      <c r="AP195" s="354" t="str">
        <f t="shared" si="83"/>
        <v>-</v>
      </c>
      <c r="AQ195" s="354" t="str">
        <f t="shared" si="84"/>
        <v>-</v>
      </c>
      <c r="AR195" s="354" t="str">
        <f t="shared" si="85"/>
        <v>-</v>
      </c>
      <c r="AS195" s="354" t="str">
        <f t="shared" si="86"/>
        <v>-</v>
      </c>
      <c r="AT195" s="354" t="str">
        <f t="shared" si="87"/>
        <v>-</v>
      </c>
      <c r="AU195" s="354" t="str">
        <f t="shared" si="88"/>
        <v>-</v>
      </c>
      <c r="AV195" s="354" t="str">
        <f t="shared" si="107"/>
        <v>-</v>
      </c>
      <c r="AW195" s="355" t="str">
        <f t="shared" si="89"/>
        <v>-</v>
      </c>
      <c r="AX195" s="355" t="str">
        <f t="shared" si="90"/>
        <v>-</v>
      </c>
      <c r="AY195" s="355" t="str">
        <f t="shared" si="91"/>
        <v>-</v>
      </c>
      <c r="AZ195" s="355" t="str">
        <f t="shared" si="92"/>
        <v>-</v>
      </c>
      <c r="BA195" s="355" t="str">
        <f t="shared" si="93"/>
        <v>-</v>
      </c>
      <c r="BB195" s="354" t="str">
        <f t="shared" si="94"/>
        <v>-</v>
      </c>
      <c r="BC195" s="354" t="str">
        <f t="shared" si="95"/>
        <v>-</v>
      </c>
      <c r="BD195" s="355" t="str">
        <f t="shared" si="96"/>
        <v>-</v>
      </c>
      <c r="BE195" s="355" t="str">
        <f t="shared" si="97"/>
        <v>-</v>
      </c>
      <c r="BF195" s="355" t="str">
        <f t="shared" si="98"/>
        <v>-</v>
      </c>
      <c r="BG195" s="355" t="str">
        <f t="shared" si="99"/>
        <v>-</v>
      </c>
      <c r="BH195" s="354" t="str">
        <f t="shared" si="100"/>
        <v>-</v>
      </c>
      <c r="BI195" s="355" t="str">
        <f t="shared" si="101"/>
        <v>-</v>
      </c>
      <c r="BJ195" s="356" t="str">
        <f t="shared" si="102"/>
        <v>-</v>
      </c>
      <c r="BK195"/>
      <c r="BL195"/>
      <c r="BM195"/>
      <c r="BN195"/>
      <c r="BO195"/>
    </row>
    <row r="196" spans="1:67" s="124" customFormat="1" ht="17" hidden="1" customHeight="1">
      <c r="A196" s="333" t="str">
        <f t="shared" si="104"/>
        <v>2018_176</v>
      </c>
      <c r="B196" s="333" t="s">
        <v>658</v>
      </c>
      <c r="C196" s="333" t="str">
        <f t="shared" si="105"/>
        <v>---_-</v>
      </c>
      <c r="D196" s="333" t="str">
        <f>IF($M196="-","-",VLOOKUP(C$5,Res_ini!$A$20:$AF285,HLOOKUP($F196,Res_ini!$H$29:$AF$30,2,FALSE())+7))</f>
        <v>-</v>
      </c>
      <c r="E196" s="333">
        <f t="shared" si="75"/>
        <v>44</v>
      </c>
      <c r="F196" s="333" t="str">
        <f t="shared" si="103"/>
        <v>Passe de Toemo</v>
      </c>
      <c r="G196" s="333" t="str">
        <f>IF($M196="-","-",VLOOKUP(F$5,Res_ini!$A$20:$AF285,HLOOKUP($F196,Res_ini!$H$29:$AF$30,2,FALSE())+7))</f>
        <v>-</v>
      </c>
      <c r="H196" s="357" t="str">
        <f>IF($M196="-","-",VLOOKUP(G$5,Res_ini!$A$20:$AF285,HLOOKUP($F196,Res_ini!$H$29:$AF$30,2,FALSE())+7))</f>
        <v>-</v>
      </c>
      <c r="I196" s="357" t="str">
        <f>IF($M196="-","-",VLOOKUP(H$5,Res_ini!$A$20:$AF285,HLOOKUP($F196,Res_ini!$H$29:$AF$30,2,FALSE())+7))</f>
        <v>-</v>
      </c>
      <c r="J196" s="333" t="str">
        <f>IF($M196="-","-",VLOOKUP(I$5,Res_ini!$A$20:$AF285,HLOOKUP($F196,Res_ini!$H$29:$AF$30,2,FALSE())+7))</f>
        <v>-</v>
      </c>
      <c r="K196" s="333" t="str">
        <f>IF($M196="-","-",VLOOKUP(J$5,Res_ini!$A$20:$AF285,HLOOKUP($F196,Res_ini!$H$29:$AF$30,2,FALSE())+7))</f>
        <v>-</v>
      </c>
      <c r="L196" s="333" t="str">
        <f>IF($M196="-","-",VLOOKUP(K$5,Res_ini!$A$20:$AF285,HLOOKUP($F196,Res_ini!$H$29:$AF$30,2,FALSE())+7))</f>
        <v>-</v>
      </c>
      <c r="M196" s="333" t="str">
        <f>IF(ISERROR(HLOOKUP($F196,Res_ini!$H$29:$AF$30,2,FALSE())),"-",VLOOKUP(L$5,Res_ini!$A$20:$AF285,HLOOKUP($F196,Res_ini!$H$29:$AF$30,2,FALSE())+7))</f>
        <v>-</v>
      </c>
      <c r="N196" s="333" t="str">
        <f>IF($M196="-","-",VLOOKUP(M$5,Res_ini!$A$20:$AF285,HLOOKUP($F196,Res_ini!$H$29:$AF$30,2,FALSE())+7))</f>
        <v>-</v>
      </c>
      <c r="O196" s="358" t="str">
        <f>IF($M196="-","-",VLOOKUP(N$5,Res_ini!$A$20:$AF285,HLOOKUP($F196,Res_ini!$H$29:$AF$30,2,FALSE())+7))</f>
        <v>-</v>
      </c>
      <c r="P196" s="331" t="str">
        <f>IF($M196="-","-",VLOOKUP(O$5,Res_ini!$A$20:$AF285,HLOOKUP($F196,Res_ini!$H$29:$AF$30,2,FALSE())+7))</f>
        <v>-</v>
      </c>
      <c r="Q196" s="331" t="str">
        <f>IF($M196="-","-",VLOOKUP(P$5,Res_ini!$A$20:$AF285,HLOOKUP($F196,Res_ini!$H$29:$AF$30,2,FALSE())+7))</f>
        <v>-</v>
      </c>
      <c r="R196" s="331" t="str">
        <f>IF($M196="-","-",VLOOKUP(Q$5,Res_ini!$A$20:$AF285,HLOOKUP($F196,Res_ini!$H$29:$AF$30,2,FALSE())+7))</f>
        <v>-</v>
      </c>
      <c r="S196" s="331" t="str">
        <f>IF($M196="-","-",VLOOKUP(R$5,Res_ini!$A$20:$AF285,HLOOKUP($F196,Res_ini!$H$29:$AF$30,2,FALSE())+7))</f>
        <v>-</v>
      </c>
      <c r="T196" s="331" t="str">
        <f>IF($M196="-","-",VLOOKUP(S$5,Res_ini!$A$20:$AF285,HLOOKUP($F196,Res_ini!$H$29:$AF$30,2,FALSE())+7))</f>
        <v>-</v>
      </c>
      <c r="U196" s="331" t="str">
        <f>IF($M196="-","-",VLOOKUP(T$5,Res_ini!$A$20:$AF285,HLOOKUP($F196,Res_ini!$H$29:$AF$30,2,FALSE())+7))</f>
        <v>-</v>
      </c>
      <c r="V196" s="331" t="str">
        <f>IF($M196="-","-",VLOOKUP(U$5,Res_ini!$A$20:$AF285,HLOOKUP($F196,Res_ini!$H$29:$AF$30,2,FALSE())+7))</f>
        <v>-</v>
      </c>
      <c r="W196" s="331" t="str">
        <f>IF($M196="-","-",VLOOKUP(V$5,Res_ini!$A$20:$AF285,HLOOKUP($F196,Res_ini!$H$29:$AF$30,2,FALSE())+7))</f>
        <v>-</v>
      </c>
      <c r="X196" s="331" t="str">
        <f>IF($M196="-","-",VLOOKUP(W$5,Res_ini!$A$20:$AF285,HLOOKUP($F196,Res_ini!$H$29:$AF$30,2,FALSE())+7))</f>
        <v>-</v>
      </c>
      <c r="Y196" s="331" t="str">
        <f>IF($M196="-","-",VLOOKUP(X$5,Res_ini!$A$20:$AF285,HLOOKUP($F196,Res_ini!$H$29:$AF$30,2,FALSE())+7))</f>
        <v>-</v>
      </c>
      <c r="Z196" s="331" t="str">
        <f>IF($M196="-","-",VLOOKUP(Y$5,Res_ini!$A$20:$AF285,HLOOKUP($F196,Res_ini!$H$29:$AF$30,2,FALSE())+7))</f>
        <v>-</v>
      </c>
      <c r="AA196" s="332" t="str">
        <f>IF($M196="-","-",VLOOKUP(Z$5,Res_ini!$A$20:$AF285,HLOOKUP($F196,Res_ini!$H$29:$AF$30,2,FALSE())+7))</f>
        <v>-</v>
      </c>
      <c r="AB196" s="333" t="str">
        <f>IF($M196="-","-",VLOOKUP(AA$5,Res_ini!$A$20:$AF285,HLOOKUP($F196,Res_ini!$H$29:$AF$30,2,FALSE())+7))</f>
        <v>-</v>
      </c>
      <c r="AC196" s="359"/>
      <c r="AD196" s="360"/>
      <c r="AE196" s="360"/>
      <c r="AF196" s="360"/>
      <c r="AG196" s="361"/>
      <c r="AH196" s="362" t="str">
        <f t="shared" si="106"/>
        <v>-</v>
      </c>
      <c r="AI196" s="363" t="str">
        <f t="shared" si="76"/>
        <v>-</v>
      </c>
      <c r="AJ196" s="364" t="str">
        <f t="shared" si="77"/>
        <v>-</v>
      </c>
      <c r="AK196" s="364" t="str">
        <f t="shared" si="78"/>
        <v>-</v>
      </c>
      <c r="AL196" s="364" t="str">
        <f t="shared" si="79"/>
        <v>-</v>
      </c>
      <c r="AM196" s="364" t="str">
        <f t="shared" si="80"/>
        <v>-</v>
      </c>
      <c r="AN196" s="364" t="str">
        <f t="shared" si="81"/>
        <v>-</v>
      </c>
      <c r="AO196" s="364" t="str">
        <f t="shared" si="82"/>
        <v>-</v>
      </c>
      <c r="AP196" s="364" t="str">
        <f t="shared" si="83"/>
        <v>-</v>
      </c>
      <c r="AQ196" s="364" t="str">
        <f t="shared" si="84"/>
        <v>-</v>
      </c>
      <c r="AR196" s="364" t="str">
        <f t="shared" si="85"/>
        <v>-</v>
      </c>
      <c r="AS196" s="364" t="str">
        <f t="shared" si="86"/>
        <v>-</v>
      </c>
      <c r="AT196" s="364" t="str">
        <f t="shared" si="87"/>
        <v>-</v>
      </c>
      <c r="AU196" s="364" t="str">
        <f t="shared" si="88"/>
        <v>-</v>
      </c>
      <c r="AV196" s="364" t="str">
        <f t="shared" si="107"/>
        <v>-</v>
      </c>
      <c r="AW196" s="365" t="str">
        <f t="shared" si="89"/>
        <v>-</v>
      </c>
      <c r="AX196" s="365" t="str">
        <f t="shared" si="90"/>
        <v>-</v>
      </c>
      <c r="AY196" s="365" t="str">
        <f t="shared" si="91"/>
        <v>-</v>
      </c>
      <c r="AZ196" s="365" t="str">
        <f t="shared" si="92"/>
        <v>-</v>
      </c>
      <c r="BA196" s="365" t="str">
        <f t="shared" si="93"/>
        <v>-</v>
      </c>
      <c r="BB196" s="364" t="str">
        <f t="shared" si="94"/>
        <v>-</v>
      </c>
      <c r="BC196" s="364" t="str">
        <f t="shared" si="95"/>
        <v>-</v>
      </c>
      <c r="BD196" s="365" t="str">
        <f t="shared" si="96"/>
        <v>-</v>
      </c>
      <c r="BE196" s="365" t="str">
        <f t="shared" si="97"/>
        <v>-</v>
      </c>
      <c r="BF196" s="365" t="str">
        <f t="shared" si="98"/>
        <v>-</v>
      </c>
      <c r="BG196" s="365" t="str">
        <f t="shared" si="99"/>
        <v>-</v>
      </c>
      <c r="BH196" s="364" t="str">
        <f t="shared" si="100"/>
        <v>-</v>
      </c>
      <c r="BI196" s="365" t="str">
        <f t="shared" si="101"/>
        <v>-</v>
      </c>
      <c r="BJ196" s="366" t="str">
        <f t="shared" si="102"/>
        <v>-</v>
      </c>
      <c r="BK196"/>
      <c r="BL196"/>
      <c r="BM196"/>
      <c r="BN196"/>
      <c r="BO196"/>
    </row>
    <row r="197" spans="1:67" s="124" customFormat="1" ht="17" hidden="1" customHeight="1">
      <c r="A197" s="327" t="str">
        <f t="shared" si="104"/>
        <v>2018_177</v>
      </c>
      <c r="B197" s="327" t="s">
        <v>658</v>
      </c>
      <c r="C197" s="327" t="str">
        <f t="shared" si="105"/>
        <v>---_-</v>
      </c>
      <c r="D197" s="327" t="str">
        <f>IF($M197="-","-",VLOOKUP(C$2,Res_ini!$A$20:$AF286,HLOOKUP($F197,Res_ini!$H$29:$AF$30,2,FALSE())+7))</f>
        <v>-</v>
      </c>
      <c r="E197" s="327">
        <f t="shared" si="75"/>
        <v>45</v>
      </c>
      <c r="F197" s="327" t="str">
        <f t="shared" si="103"/>
        <v>Paradis</v>
      </c>
      <c r="G197" s="327" t="str">
        <f>IF($M197="-","-",VLOOKUP(F$2,Res_ini!$A$20:$AF286,HLOOKUP($F197,Res_ini!$H$29:$AF$30,2,FALSE())+7))</f>
        <v>-</v>
      </c>
      <c r="H197" s="338" t="str">
        <f>IF($M197="-","-",VLOOKUP(G$2,Res_ini!$A$20:$AF286,HLOOKUP($F197,Res_ini!$H$29:$AF$30,2,FALSE())+7))</f>
        <v>-</v>
      </c>
      <c r="I197" s="338" t="str">
        <f>IF($M197="-","-",VLOOKUP(H$2,Res_ini!$A$20:$AF286,HLOOKUP($F197,Res_ini!$H$29:$AF$30,2,FALSE())+7))</f>
        <v>-</v>
      </c>
      <c r="J197" s="327" t="str">
        <f>IF($M197="-","-",VLOOKUP(I$2,Res_ini!$A$20:$AF286,HLOOKUP($F197,Res_ini!$H$29:$AF$30,2,FALSE())+7))</f>
        <v>-</v>
      </c>
      <c r="K197" s="327" t="str">
        <f>IF($M197="-","-",VLOOKUP(J$2,Res_ini!$A$20:$AF286,HLOOKUP($F197,Res_ini!$H$29:$AF$30,2,FALSE())+7))</f>
        <v>-</v>
      </c>
      <c r="L197" s="327" t="str">
        <f>IF($M197="-","-",VLOOKUP(K$2,Res_ini!$A$20:$AF286,HLOOKUP($F197,Res_ini!$H$29:$AF$30,2,FALSE())+7))</f>
        <v>-</v>
      </c>
      <c r="M197" s="327" t="str">
        <f>IF(ISERROR(HLOOKUP($F197,Res_ini!$H$29:$AF$30,2,FALSE())),"-",VLOOKUP(L$2,Res_ini!$A$20:$AF286,HLOOKUP($F197,Res_ini!$H$29:$AF$30,2,FALSE())+7))</f>
        <v>-</v>
      </c>
      <c r="N197" s="327" t="str">
        <f>IF($M197="-","-",VLOOKUP(M$2,Res_ini!$A$20:$AF286,HLOOKUP($F197,Res_ini!$H$29:$AF$30,2,FALSE())+7))</f>
        <v>-</v>
      </c>
      <c r="O197" s="339" t="str">
        <f>IF($M197="-","-",VLOOKUP(N$2,Res_ini!$A$20:$AF286,HLOOKUP($F197,Res_ini!$H$29:$AF$30,2,FALSE())+7))</f>
        <v>-</v>
      </c>
      <c r="P197" s="325" t="str">
        <f>IF($M197="-","-",VLOOKUP(O$2,Res_ini!$A$20:$AF286,HLOOKUP($F197,Res_ini!$H$29:$AF$30,2,FALSE())+7))</f>
        <v>-</v>
      </c>
      <c r="Q197" s="325" t="str">
        <f>IF($M197="-","-",VLOOKUP(P$2,Res_ini!$A$20:$AF286,HLOOKUP($F197,Res_ini!$H$29:$AF$30,2,FALSE())+7))</f>
        <v>-</v>
      </c>
      <c r="R197" s="325" t="str">
        <f>IF($M197="-","-",VLOOKUP(Q$2,Res_ini!$A$20:$AF286,HLOOKUP($F197,Res_ini!$H$29:$AF$30,2,FALSE())+7))</f>
        <v>-</v>
      </c>
      <c r="S197" s="325" t="str">
        <f>IF($M197="-","-",VLOOKUP(R$2,Res_ini!$A$20:$AF286,HLOOKUP($F197,Res_ini!$H$29:$AF$30,2,FALSE())+7))</f>
        <v>-</v>
      </c>
      <c r="T197" s="325" t="str">
        <f>IF($M197="-","-",VLOOKUP(S$2,Res_ini!$A$20:$AF286,HLOOKUP($F197,Res_ini!$H$29:$AF$30,2,FALSE())+7))</f>
        <v>-</v>
      </c>
      <c r="U197" s="325" t="str">
        <f>IF($M197="-","-",VLOOKUP(T$2,Res_ini!$A$20:$AF286,HLOOKUP($F197,Res_ini!$H$29:$AF$30,2,FALSE())+7))</f>
        <v>-</v>
      </c>
      <c r="V197" s="325" t="str">
        <f>IF($M197="-","-",VLOOKUP(U$2,Res_ini!$A$20:$AF286,HLOOKUP($F197,Res_ini!$H$29:$AF$30,2,FALSE())+7))</f>
        <v>-</v>
      </c>
      <c r="W197" s="325" t="str">
        <f>IF($M197="-","-",VLOOKUP(V$2,Res_ini!$A$20:$AF286,HLOOKUP($F197,Res_ini!$H$29:$AF$30,2,FALSE())+7))</f>
        <v>-</v>
      </c>
      <c r="X197" s="325" t="str">
        <f>IF($M197="-","-",VLOOKUP(W$2,Res_ini!$A$20:$AF286,HLOOKUP($F197,Res_ini!$H$29:$AF$30,2,FALSE())+7))</f>
        <v>-</v>
      </c>
      <c r="Y197" s="325" t="str">
        <f>IF($M197="-","-",VLOOKUP(X$2,Res_ini!$A$20:$AF286,HLOOKUP($F197,Res_ini!$H$29:$AF$30,2,FALSE())+7))</f>
        <v>-</v>
      </c>
      <c r="Z197" s="325" t="str">
        <f>IF($M197="-","-",VLOOKUP(Y$2,Res_ini!$A$20:$AF286,HLOOKUP($F197,Res_ini!$H$29:$AF$30,2,FALSE())+7))</f>
        <v>-</v>
      </c>
      <c r="AA197" s="326" t="str">
        <f>IF($M197="-","-",VLOOKUP(Z$2,Res_ini!$A$20:$AF286,HLOOKUP($F197,Res_ini!$H$29:$AF$30,2,FALSE())+7))</f>
        <v>-</v>
      </c>
      <c r="AB197" s="327" t="str">
        <f>IF($M197="-","-",VLOOKUP(AA$2,Res_ini!$A$20:$AF286,HLOOKUP($F197,Res_ini!$H$29:$AF$30,2,FALSE())+7))</f>
        <v>-</v>
      </c>
      <c r="AC197" s="340"/>
      <c r="AD197" s="341"/>
      <c r="AE197" s="341"/>
      <c r="AF197" s="341"/>
      <c r="AG197" s="342"/>
      <c r="AH197" s="343" t="str">
        <f t="shared" si="106"/>
        <v>-</v>
      </c>
      <c r="AI197" s="344" t="str">
        <f t="shared" si="76"/>
        <v>-</v>
      </c>
      <c r="AJ197" s="345" t="str">
        <f t="shared" si="77"/>
        <v>-</v>
      </c>
      <c r="AK197" s="345" t="str">
        <f t="shared" si="78"/>
        <v>-</v>
      </c>
      <c r="AL197" s="345" t="str">
        <f t="shared" si="79"/>
        <v>-</v>
      </c>
      <c r="AM197" s="345" t="str">
        <f t="shared" si="80"/>
        <v>-</v>
      </c>
      <c r="AN197" s="345" t="str">
        <f t="shared" si="81"/>
        <v>-</v>
      </c>
      <c r="AO197" s="345" t="str">
        <f t="shared" si="82"/>
        <v>-</v>
      </c>
      <c r="AP197" s="345" t="str">
        <f t="shared" si="83"/>
        <v>-</v>
      </c>
      <c r="AQ197" s="345" t="str">
        <f t="shared" si="84"/>
        <v>-</v>
      </c>
      <c r="AR197" s="345" t="str">
        <f t="shared" si="85"/>
        <v>-</v>
      </c>
      <c r="AS197" s="345" t="str">
        <f t="shared" si="86"/>
        <v>-</v>
      </c>
      <c r="AT197" s="345" t="str">
        <f t="shared" si="87"/>
        <v>-</v>
      </c>
      <c r="AU197" s="345" t="str">
        <f t="shared" si="88"/>
        <v>-</v>
      </c>
      <c r="AV197" s="345" t="str">
        <f t="shared" si="107"/>
        <v>-</v>
      </c>
      <c r="AW197" s="346" t="str">
        <f t="shared" si="89"/>
        <v>-</v>
      </c>
      <c r="AX197" s="346" t="str">
        <f t="shared" si="90"/>
        <v>-</v>
      </c>
      <c r="AY197" s="346" t="str">
        <f t="shared" si="91"/>
        <v>-</v>
      </c>
      <c r="AZ197" s="346" t="str">
        <f t="shared" si="92"/>
        <v>-</v>
      </c>
      <c r="BA197" s="346" t="str">
        <f t="shared" si="93"/>
        <v>-</v>
      </c>
      <c r="BB197" s="345" t="str">
        <f t="shared" si="94"/>
        <v>-</v>
      </c>
      <c r="BC197" s="345" t="str">
        <f t="shared" si="95"/>
        <v>-</v>
      </c>
      <c r="BD197" s="346" t="str">
        <f t="shared" si="96"/>
        <v>-</v>
      </c>
      <c r="BE197" s="346" t="str">
        <f t="shared" si="97"/>
        <v>-</v>
      </c>
      <c r="BF197" s="346" t="str">
        <f t="shared" si="98"/>
        <v>-</v>
      </c>
      <c r="BG197" s="346" t="str">
        <f t="shared" si="99"/>
        <v>-</v>
      </c>
      <c r="BH197" s="345" t="str">
        <f t="shared" si="100"/>
        <v>-</v>
      </c>
      <c r="BI197" s="346" t="str">
        <f t="shared" si="101"/>
        <v>-</v>
      </c>
      <c r="BJ197" s="347" t="str">
        <f t="shared" si="102"/>
        <v>-</v>
      </c>
      <c r="BK197"/>
      <c r="BL197"/>
      <c r="BM197"/>
      <c r="BN197"/>
      <c r="BO197"/>
    </row>
    <row r="198" spans="1:67" s="124" customFormat="1" ht="17" hidden="1" customHeight="1">
      <c r="A198" s="330" t="str">
        <f t="shared" si="104"/>
        <v>2018_178</v>
      </c>
      <c r="B198" s="330" t="s">
        <v>658</v>
      </c>
      <c r="C198" s="330" t="str">
        <f t="shared" si="105"/>
        <v>---_-</v>
      </c>
      <c r="D198" s="330" t="str">
        <f>IF($M198="-","-",VLOOKUP(C$3,Res_ini!$A$20:$AF287,HLOOKUP($F198,Res_ini!$H$29:$AF$30,2,FALSE())+7))</f>
        <v>-</v>
      </c>
      <c r="E198" s="330">
        <f t="shared" si="75"/>
        <v>45</v>
      </c>
      <c r="F198" s="330" t="str">
        <f t="shared" si="103"/>
        <v>Paradis</v>
      </c>
      <c r="G198" s="330" t="str">
        <f>IF($M198="-","-",VLOOKUP(F$3,Res_ini!$A$20:$AF287,HLOOKUP($F198,Res_ini!$H$29:$AF$30,2,FALSE())+7))</f>
        <v>-</v>
      </c>
      <c r="H198" s="348" t="str">
        <f>IF($M198="-","-",VLOOKUP(G$3,Res_ini!$A$20:$AF287,HLOOKUP($F198,Res_ini!$H$29:$AF$30,2,FALSE())+7))</f>
        <v>-</v>
      </c>
      <c r="I198" s="348" t="str">
        <f>IF($M198="-","-",VLOOKUP(H$3,Res_ini!$A$20:$AF287,HLOOKUP($F198,Res_ini!$H$29:$AF$30,2,FALSE())+7))</f>
        <v>-</v>
      </c>
      <c r="J198" s="330" t="str">
        <f>IF($M198="-","-",VLOOKUP(I$3,Res_ini!$A$20:$AF287,HLOOKUP($F198,Res_ini!$H$29:$AF$30,2,FALSE())+7))</f>
        <v>-</v>
      </c>
      <c r="K198" s="330" t="str">
        <f>IF($M198="-","-",VLOOKUP(J$3,Res_ini!$A$20:$AF287,HLOOKUP($F198,Res_ini!$H$29:$AF$30,2,FALSE())+7))</f>
        <v>-</v>
      </c>
      <c r="L198" s="330" t="str">
        <f>IF($M198="-","-",VLOOKUP(K$3,Res_ini!$A$20:$AF287,HLOOKUP($F198,Res_ini!$H$29:$AF$30,2,FALSE())+7))</f>
        <v>-</v>
      </c>
      <c r="M198" s="330" t="str">
        <f>IF(ISERROR(HLOOKUP($F198,Res_ini!$H$29:$AF$30,2,FALSE())),"-",VLOOKUP(L$3,Res_ini!$A$20:$AF287,HLOOKUP($F198,Res_ini!$H$29:$AF$30,2,FALSE())+7))</f>
        <v>-</v>
      </c>
      <c r="N198" s="330" t="str">
        <f>IF($M198="-","-",VLOOKUP(M$3,Res_ini!$A$20:$AF287,HLOOKUP($F198,Res_ini!$H$29:$AF$30,2,FALSE())+7))</f>
        <v>-</v>
      </c>
      <c r="O198" s="349" t="str">
        <f>IF($M198="-","-",VLOOKUP(N$3,Res_ini!$A$20:$AF287,HLOOKUP($F198,Res_ini!$H$29:$AF$30,2,FALSE())+7))</f>
        <v>-</v>
      </c>
      <c r="P198" s="328" t="str">
        <f>IF($M198="-","-",VLOOKUP(O$3,Res_ini!$A$20:$AF287,HLOOKUP($F198,Res_ini!$H$29:$AF$30,2,FALSE())+7))</f>
        <v>-</v>
      </c>
      <c r="Q198" s="328" t="str">
        <f>IF($M198="-","-",VLOOKUP(P$3,Res_ini!$A$20:$AF287,HLOOKUP($F198,Res_ini!$H$29:$AF$30,2,FALSE())+7))</f>
        <v>-</v>
      </c>
      <c r="R198" s="328" t="str">
        <f>IF($M198="-","-",VLOOKUP(Q$3,Res_ini!$A$20:$AF287,HLOOKUP($F198,Res_ini!$H$29:$AF$30,2,FALSE())+7))</f>
        <v>-</v>
      </c>
      <c r="S198" s="328" t="str">
        <f>IF($M198="-","-",VLOOKUP(R$3,Res_ini!$A$20:$AF287,HLOOKUP($F198,Res_ini!$H$29:$AF$30,2,FALSE())+7))</f>
        <v>-</v>
      </c>
      <c r="T198" s="328" t="str">
        <f>IF($M198="-","-",VLOOKUP(S$3,Res_ini!$A$20:$AF287,HLOOKUP($F198,Res_ini!$H$29:$AF$30,2,FALSE())+7))</f>
        <v>-</v>
      </c>
      <c r="U198" s="328" t="str">
        <f>IF($M198="-","-",VLOOKUP(T$3,Res_ini!$A$20:$AF287,HLOOKUP($F198,Res_ini!$H$29:$AF$30,2,FALSE())+7))</f>
        <v>-</v>
      </c>
      <c r="V198" s="328" t="str">
        <f>IF($M198="-","-",VLOOKUP(U$3,Res_ini!$A$20:$AF287,HLOOKUP($F198,Res_ini!$H$29:$AF$30,2,FALSE())+7))</f>
        <v>-</v>
      </c>
      <c r="W198" s="328" t="str">
        <f>IF($M198="-","-",VLOOKUP(V$3,Res_ini!$A$20:$AF287,HLOOKUP($F198,Res_ini!$H$29:$AF$30,2,FALSE())+7))</f>
        <v>-</v>
      </c>
      <c r="X198" s="328" t="str">
        <f>IF($M198="-","-",VLOOKUP(W$3,Res_ini!$A$20:$AF287,HLOOKUP($F198,Res_ini!$H$29:$AF$30,2,FALSE())+7))</f>
        <v>-</v>
      </c>
      <c r="Y198" s="328" t="str">
        <f>IF($M198="-","-",VLOOKUP(X$3,Res_ini!$A$20:$AF287,HLOOKUP($F198,Res_ini!$H$29:$AF$30,2,FALSE())+7))</f>
        <v>-</v>
      </c>
      <c r="Z198" s="328" t="str">
        <f>IF($M198="-","-",VLOOKUP(Y$3,Res_ini!$A$20:$AF287,HLOOKUP($F198,Res_ini!$H$29:$AF$30,2,FALSE())+7))</f>
        <v>-</v>
      </c>
      <c r="AA198" s="329" t="str">
        <f>IF($M198="-","-",VLOOKUP(Z$3,Res_ini!$A$20:$AF287,HLOOKUP($F198,Res_ini!$H$29:$AF$30,2,FALSE())+7))</f>
        <v>-</v>
      </c>
      <c r="AB198" s="330" t="str">
        <f>IF($M198="-","-",VLOOKUP(AA$3,Res_ini!$A$20:$AF287,HLOOKUP($F198,Res_ini!$H$29:$AF$30,2,FALSE())+7))</f>
        <v>-</v>
      </c>
      <c r="AC198" s="350"/>
      <c r="AD198" s="351"/>
      <c r="AE198" s="351"/>
      <c r="AF198" s="351"/>
      <c r="AG198" s="352"/>
      <c r="AH198" s="213" t="str">
        <f t="shared" si="106"/>
        <v>-</v>
      </c>
      <c r="AI198" s="353" t="str">
        <f t="shared" si="76"/>
        <v>-</v>
      </c>
      <c r="AJ198" s="354" t="str">
        <f t="shared" si="77"/>
        <v>-</v>
      </c>
      <c r="AK198" s="354" t="str">
        <f t="shared" si="78"/>
        <v>-</v>
      </c>
      <c r="AL198" s="354" t="str">
        <f t="shared" si="79"/>
        <v>-</v>
      </c>
      <c r="AM198" s="354" t="str">
        <f t="shared" si="80"/>
        <v>-</v>
      </c>
      <c r="AN198" s="354" t="str">
        <f t="shared" si="81"/>
        <v>-</v>
      </c>
      <c r="AO198" s="354" t="str">
        <f t="shared" si="82"/>
        <v>-</v>
      </c>
      <c r="AP198" s="354" t="str">
        <f t="shared" si="83"/>
        <v>-</v>
      </c>
      <c r="AQ198" s="354" t="str">
        <f t="shared" si="84"/>
        <v>-</v>
      </c>
      <c r="AR198" s="354" t="str">
        <f t="shared" si="85"/>
        <v>-</v>
      </c>
      <c r="AS198" s="354" t="str">
        <f t="shared" si="86"/>
        <v>-</v>
      </c>
      <c r="AT198" s="354" t="str">
        <f t="shared" si="87"/>
        <v>-</v>
      </c>
      <c r="AU198" s="354" t="str">
        <f t="shared" si="88"/>
        <v>-</v>
      </c>
      <c r="AV198" s="354" t="str">
        <f t="shared" si="107"/>
        <v>-</v>
      </c>
      <c r="AW198" s="355" t="str">
        <f t="shared" si="89"/>
        <v>-</v>
      </c>
      <c r="AX198" s="355" t="str">
        <f t="shared" si="90"/>
        <v>-</v>
      </c>
      <c r="AY198" s="355" t="str">
        <f t="shared" si="91"/>
        <v>-</v>
      </c>
      <c r="AZ198" s="355" t="str">
        <f t="shared" si="92"/>
        <v>-</v>
      </c>
      <c r="BA198" s="355" t="str">
        <f t="shared" si="93"/>
        <v>-</v>
      </c>
      <c r="BB198" s="354" t="str">
        <f t="shared" si="94"/>
        <v>-</v>
      </c>
      <c r="BC198" s="354" t="str">
        <f t="shared" si="95"/>
        <v>-</v>
      </c>
      <c r="BD198" s="355" t="str">
        <f t="shared" si="96"/>
        <v>-</v>
      </c>
      <c r="BE198" s="355" t="str">
        <f t="shared" si="97"/>
        <v>-</v>
      </c>
      <c r="BF198" s="355" t="str">
        <f t="shared" si="98"/>
        <v>-</v>
      </c>
      <c r="BG198" s="355" t="str">
        <f t="shared" si="99"/>
        <v>-</v>
      </c>
      <c r="BH198" s="354" t="str">
        <f t="shared" si="100"/>
        <v>-</v>
      </c>
      <c r="BI198" s="355" t="str">
        <f t="shared" si="101"/>
        <v>-</v>
      </c>
      <c r="BJ198" s="356" t="str">
        <f t="shared" si="102"/>
        <v>-</v>
      </c>
      <c r="BK198"/>
      <c r="BL198"/>
      <c r="BM198"/>
      <c r="BN198"/>
      <c r="BO198"/>
    </row>
    <row r="199" spans="1:67" s="124" customFormat="1" ht="17" hidden="1" customHeight="1">
      <c r="A199" s="330" t="str">
        <f t="shared" si="104"/>
        <v>2018_179</v>
      </c>
      <c r="B199" s="330" t="s">
        <v>658</v>
      </c>
      <c r="C199" s="330" t="str">
        <f t="shared" si="105"/>
        <v>---_-</v>
      </c>
      <c r="D199" s="330" t="str">
        <f>IF($M199="-","-",VLOOKUP(C$4,Res_ini!$A$20:$AF288,HLOOKUP($F199,Res_ini!$H$29:$AF$30,2,FALSE())+7))</f>
        <v>-</v>
      </c>
      <c r="E199" s="330">
        <f t="shared" si="75"/>
        <v>45</v>
      </c>
      <c r="F199" s="330" t="str">
        <f t="shared" si="103"/>
        <v>Paradis</v>
      </c>
      <c r="G199" s="330" t="str">
        <f>IF($M199="-","-",VLOOKUP(F$4,Res_ini!$A$20:$AF288,HLOOKUP($F199,Res_ini!$H$29:$AF$30,2,FALSE())+7))</f>
        <v>-</v>
      </c>
      <c r="H199" s="348" t="str">
        <f>IF($M199="-","-",VLOOKUP(G$4,Res_ini!$A$20:$AF288,HLOOKUP($F199,Res_ini!$H$29:$AF$30,2,FALSE())+7))</f>
        <v>-</v>
      </c>
      <c r="I199" s="348" t="str">
        <f>IF($M199="-","-",VLOOKUP(H$4,Res_ini!$A$20:$AF288,HLOOKUP($F199,Res_ini!$H$29:$AF$30,2,FALSE())+7))</f>
        <v>-</v>
      </c>
      <c r="J199" s="330" t="str">
        <f>IF($M199="-","-",VLOOKUP(I$4,Res_ini!$A$20:$AF288,HLOOKUP($F199,Res_ini!$H$29:$AF$30,2,FALSE())+7))</f>
        <v>-</v>
      </c>
      <c r="K199" s="330" t="str">
        <f>IF($M199="-","-",VLOOKUP(J$4,Res_ini!$A$20:$AF288,HLOOKUP($F199,Res_ini!$H$29:$AF$30,2,FALSE())+7))</f>
        <v>-</v>
      </c>
      <c r="L199" s="330" t="str">
        <f>IF($M199="-","-",VLOOKUP(K$4,Res_ini!$A$20:$AF288,HLOOKUP($F199,Res_ini!$H$29:$AF$30,2,FALSE())+7))</f>
        <v>-</v>
      </c>
      <c r="M199" s="330" t="str">
        <f>IF(ISERROR(HLOOKUP($F199,Res_ini!$H$29:$AF$30,2,FALSE())),"-",VLOOKUP(L$4,Res_ini!$A$20:$AF288,HLOOKUP($F199,Res_ini!$H$29:$AF$30,2,FALSE())+7))</f>
        <v>-</v>
      </c>
      <c r="N199" s="330" t="str">
        <f>IF($M199="-","-",VLOOKUP(M$4,Res_ini!$A$20:$AF288,HLOOKUP($F199,Res_ini!$H$29:$AF$30,2,FALSE())+7))</f>
        <v>-</v>
      </c>
      <c r="O199" s="349" t="str">
        <f>IF($M199="-","-",VLOOKUP(N$4,Res_ini!$A$20:$AF288,HLOOKUP($F199,Res_ini!$H$29:$AF$30,2,FALSE())+7))</f>
        <v>-</v>
      </c>
      <c r="P199" s="328" t="str">
        <f>IF($M199="-","-",VLOOKUP(O$4,Res_ini!$A$20:$AF288,HLOOKUP($F199,Res_ini!$H$29:$AF$30,2,FALSE())+7))</f>
        <v>-</v>
      </c>
      <c r="Q199" s="328" t="str">
        <f>IF($M199="-","-",VLOOKUP(P$4,Res_ini!$A$20:$AF288,HLOOKUP($F199,Res_ini!$H$29:$AF$30,2,FALSE())+7))</f>
        <v>-</v>
      </c>
      <c r="R199" s="328" t="str">
        <f>IF($M199="-","-",VLOOKUP(Q$4,Res_ini!$A$20:$AF288,HLOOKUP($F199,Res_ini!$H$29:$AF$30,2,FALSE())+7))</f>
        <v>-</v>
      </c>
      <c r="S199" s="328" t="str">
        <f>IF($M199="-","-",VLOOKUP(R$4,Res_ini!$A$20:$AF288,HLOOKUP($F199,Res_ini!$H$29:$AF$30,2,FALSE())+7))</f>
        <v>-</v>
      </c>
      <c r="T199" s="328" t="str">
        <f>IF($M199="-","-",VLOOKUP(S$4,Res_ini!$A$20:$AF288,HLOOKUP($F199,Res_ini!$H$29:$AF$30,2,FALSE())+7))</f>
        <v>-</v>
      </c>
      <c r="U199" s="328" t="str">
        <f>IF($M199="-","-",VLOOKUP(T$4,Res_ini!$A$20:$AF288,HLOOKUP($F199,Res_ini!$H$29:$AF$30,2,FALSE())+7))</f>
        <v>-</v>
      </c>
      <c r="V199" s="328" t="str">
        <f>IF($M199="-","-",VLOOKUP(U$4,Res_ini!$A$20:$AF288,HLOOKUP($F199,Res_ini!$H$29:$AF$30,2,FALSE())+7))</f>
        <v>-</v>
      </c>
      <c r="W199" s="328" t="str">
        <f>IF($M199="-","-",VLOOKUP(V$4,Res_ini!$A$20:$AF288,HLOOKUP($F199,Res_ini!$H$29:$AF$30,2,FALSE())+7))</f>
        <v>-</v>
      </c>
      <c r="X199" s="328" t="str">
        <f>IF($M199="-","-",VLOOKUP(W$4,Res_ini!$A$20:$AF288,HLOOKUP($F199,Res_ini!$H$29:$AF$30,2,FALSE())+7))</f>
        <v>-</v>
      </c>
      <c r="Y199" s="328" t="str">
        <f>IF($M199="-","-",VLOOKUP(X$4,Res_ini!$A$20:$AF288,HLOOKUP($F199,Res_ini!$H$29:$AF$30,2,FALSE())+7))</f>
        <v>-</v>
      </c>
      <c r="Z199" s="328" t="str">
        <f>IF($M199="-","-",VLOOKUP(Y$4,Res_ini!$A$20:$AF288,HLOOKUP($F199,Res_ini!$H$29:$AF$30,2,FALSE())+7))</f>
        <v>-</v>
      </c>
      <c r="AA199" s="329" t="str">
        <f>IF($M199="-","-",VLOOKUP(Z$4,Res_ini!$A$20:$AF288,HLOOKUP($F199,Res_ini!$H$29:$AF$30,2,FALSE())+7))</f>
        <v>-</v>
      </c>
      <c r="AB199" s="330" t="str">
        <f>IF($M199="-","-",VLOOKUP(AA$4,Res_ini!$A$20:$AF288,HLOOKUP($F199,Res_ini!$H$29:$AF$30,2,FALSE())+7))</f>
        <v>-</v>
      </c>
      <c r="AC199" s="350"/>
      <c r="AD199" s="351"/>
      <c r="AE199" s="351"/>
      <c r="AF199" s="351"/>
      <c r="AG199" s="352"/>
      <c r="AH199" s="213" t="str">
        <f t="shared" si="106"/>
        <v>-</v>
      </c>
      <c r="AI199" s="353" t="str">
        <f t="shared" si="76"/>
        <v>-</v>
      </c>
      <c r="AJ199" s="354" t="str">
        <f t="shared" si="77"/>
        <v>-</v>
      </c>
      <c r="AK199" s="354" t="str">
        <f t="shared" si="78"/>
        <v>-</v>
      </c>
      <c r="AL199" s="354" t="str">
        <f t="shared" si="79"/>
        <v>-</v>
      </c>
      <c r="AM199" s="354" t="str">
        <f t="shared" si="80"/>
        <v>-</v>
      </c>
      <c r="AN199" s="354" t="str">
        <f t="shared" si="81"/>
        <v>-</v>
      </c>
      <c r="AO199" s="354" t="str">
        <f t="shared" si="82"/>
        <v>-</v>
      </c>
      <c r="AP199" s="354" t="str">
        <f t="shared" si="83"/>
        <v>-</v>
      </c>
      <c r="AQ199" s="354" t="str">
        <f t="shared" si="84"/>
        <v>-</v>
      </c>
      <c r="AR199" s="354" t="str">
        <f t="shared" si="85"/>
        <v>-</v>
      </c>
      <c r="AS199" s="354" t="str">
        <f t="shared" si="86"/>
        <v>-</v>
      </c>
      <c r="AT199" s="354" t="str">
        <f t="shared" si="87"/>
        <v>-</v>
      </c>
      <c r="AU199" s="354" t="str">
        <f t="shared" si="88"/>
        <v>-</v>
      </c>
      <c r="AV199" s="354" t="str">
        <f t="shared" si="107"/>
        <v>-</v>
      </c>
      <c r="AW199" s="355" t="str">
        <f t="shared" si="89"/>
        <v>-</v>
      </c>
      <c r="AX199" s="355" t="str">
        <f t="shared" si="90"/>
        <v>-</v>
      </c>
      <c r="AY199" s="355" t="str">
        <f t="shared" si="91"/>
        <v>-</v>
      </c>
      <c r="AZ199" s="355" t="str">
        <f t="shared" si="92"/>
        <v>-</v>
      </c>
      <c r="BA199" s="355" t="str">
        <f t="shared" si="93"/>
        <v>-</v>
      </c>
      <c r="BB199" s="354" t="str">
        <f t="shared" si="94"/>
        <v>-</v>
      </c>
      <c r="BC199" s="354" t="str">
        <f t="shared" si="95"/>
        <v>-</v>
      </c>
      <c r="BD199" s="355" t="str">
        <f t="shared" si="96"/>
        <v>-</v>
      </c>
      <c r="BE199" s="355" t="str">
        <f t="shared" si="97"/>
        <v>-</v>
      </c>
      <c r="BF199" s="355" t="str">
        <f t="shared" si="98"/>
        <v>-</v>
      </c>
      <c r="BG199" s="355" t="str">
        <f t="shared" si="99"/>
        <v>-</v>
      </c>
      <c r="BH199" s="354" t="str">
        <f t="shared" si="100"/>
        <v>-</v>
      </c>
      <c r="BI199" s="355" t="str">
        <f t="shared" si="101"/>
        <v>-</v>
      </c>
      <c r="BJ199" s="356" t="str">
        <f t="shared" si="102"/>
        <v>-</v>
      </c>
      <c r="BK199"/>
      <c r="BL199"/>
      <c r="BM199"/>
      <c r="BN199"/>
      <c r="BO199"/>
    </row>
    <row r="200" spans="1:67" s="124" customFormat="1" ht="17" hidden="1" customHeight="1">
      <c r="A200" s="333" t="str">
        <f t="shared" si="104"/>
        <v>2018_180</v>
      </c>
      <c r="B200" s="333" t="s">
        <v>658</v>
      </c>
      <c r="C200" s="333" t="str">
        <f t="shared" si="105"/>
        <v>---_-</v>
      </c>
      <c r="D200" s="333" t="str">
        <f>IF($M200="-","-",VLOOKUP(C$5,Res_ini!$A$20:$AF289,HLOOKUP($F200,Res_ini!$H$29:$AF$30,2,FALSE())+7))</f>
        <v>-</v>
      </c>
      <c r="E200" s="333">
        <f t="shared" si="75"/>
        <v>45</v>
      </c>
      <c r="F200" s="333" t="str">
        <f t="shared" si="103"/>
        <v>Paradis</v>
      </c>
      <c r="G200" s="333" t="str">
        <f>IF($M200="-","-",VLOOKUP(F$5,Res_ini!$A$20:$AF289,HLOOKUP($F200,Res_ini!$H$29:$AF$30,2,FALSE())+7))</f>
        <v>-</v>
      </c>
      <c r="H200" s="357" t="str">
        <f>IF($M200="-","-",VLOOKUP(G$5,Res_ini!$A$20:$AF289,HLOOKUP($F200,Res_ini!$H$29:$AF$30,2,FALSE())+7))</f>
        <v>-</v>
      </c>
      <c r="I200" s="357" t="str">
        <f>IF($M200="-","-",VLOOKUP(H$5,Res_ini!$A$20:$AF289,HLOOKUP($F200,Res_ini!$H$29:$AF$30,2,FALSE())+7))</f>
        <v>-</v>
      </c>
      <c r="J200" s="333" t="str">
        <f>IF($M200="-","-",VLOOKUP(I$5,Res_ini!$A$20:$AF289,HLOOKUP($F200,Res_ini!$H$29:$AF$30,2,FALSE())+7))</f>
        <v>-</v>
      </c>
      <c r="K200" s="333" t="str">
        <f>IF($M200="-","-",VLOOKUP(J$5,Res_ini!$A$20:$AF289,HLOOKUP($F200,Res_ini!$H$29:$AF$30,2,FALSE())+7))</f>
        <v>-</v>
      </c>
      <c r="L200" s="333" t="str">
        <f>IF($M200="-","-",VLOOKUP(K$5,Res_ini!$A$20:$AF289,HLOOKUP($F200,Res_ini!$H$29:$AF$30,2,FALSE())+7))</f>
        <v>-</v>
      </c>
      <c r="M200" s="333" t="str">
        <f>IF(ISERROR(HLOOKUP($F200,Res_ini!$H$29:$AF$30,2,FALSE())),"-",VLOOKUP(L$5,Res_ini!$A$20:$AF289,HLOOKUP($F200,Res_ini!$H$29:$AF$30,2,FALSE())+7))</f>
        <v>-</v>
      </c>
      <c r="N200" s="333" t="str">
        <f>IF($M200="-","-",VLOOKUP(M$5,Res_ini!$A$20:$AF289,HLOOKUP($F200,Res_ini!$H$29:$AF$30,2,FALSE())+7))</f>
        <v>-</v>
      </c>
      <c r="O200" s="358" t="str">
        <f>IF($M200="-","-",VLOOKUP(N$5,Res_ini!$A$20:$AF289,HLOOKUP($F200,Res_ini!$H$29:$AF$30,2,FALSE())+7))</f>
        <v>-</v>
      </c>
      <c r="P200" s="331" t="str">
        <f>IF($M200="-","-",VLOOKUP(O$5,Res_ini!$A$20:$AF289,HLOOKUP($F200,Res_ini!$H$29:$AF$30,2,FALSE())+7))</f>
        <v>-</v>
      </c>
      <c r="Q200" s="331" t="str">
        <f>IF($M200="-","-",VLOOKUP(P$5,Res_ini!$A$20:$AF289,HLOOKUP($F200,Res_ini!$H$29:$AF$30,2,FALSE())+7))</f>
        <v>-</v>
      </c>
      <c r="R200" s="331" t="str">
        <f>IF($M200="-","-",VLOOKUP(Q$5,Res_ini!$A$20:$AF289,HLOOKUP($F200,Res_ini!$H$29:$AF$30,2,FALSE())+7))</f>
        <v>-</v>
      </c>
      <c r="S200" s="331" t="str">
        <f>IF($M200="-","-",VLOOKUP(R$5,Res_ini!$A$20:$AF289,HLOOKUP($F200,Res_ini!$H$29:$AF$30,2,FALSE())+7))</f>
        <v>-</v>
      </c>
      <c r="T200" s="331" t="str">
        <f>IF($M200="-","-",VLOOKUP(S$5,Res_ini!$A$20:$AF289,HLOOKUP($F200,Res_ini!$H$29:$AF$30,2,FALSE())+7))</f>
        <v>-</v>
      </c>
      <c r="U200" s="331" t="str">
        <f>IF($M200="-","-",VLOOKUP(T$5,Res_ini!$A$20:$AF289,HLOOKUP($F200,Res_ini!$H$29:$AF$30,2,FALSE())+7))</f>
        <v>-</v>
      </c>
      <c r="V200" s="331" t="str">
        <f>IF($M200="-","-",VLOOKUP(U$5,Res_ini!$A$20:$AF289,HLOOKUP($F200,Res_ini!$H$29:$AF$30,2,FALSE())+7))</f>
        <v>-</v>
      </c>
      <c r="W200" s="331" t="str">
        <f>IF($M200="-","-",VLOOKUP(V$5,Res_ini!$A$20:$AF289,HLOOKUP($F200,Res_ini!$H$29:$AF$30,2,FALSE())+7))</f>
        <v>-</v>
      </c>
      <c r="X200" s="331" t="str">
        <f>IF($M200="-","-",VLOOKUP(W$5,Res_ini!$A$20:$AF289,HLOOKUP($F200,Res_ini!$H$29:$AF$30,2,FALSE())+7))</f>
        <v>-</v>
      </c>
      <c r="Y200" s="331" t="str">
        <f>IF($M200="-","-",VLOOKUP(X$5,Res_ini!$A$20:$AF289,HLOOKUP($F200,Res_ini!$H$29:$AF$30,2,FALSE())+7))</f>
        <v>-</v>
      </c>
      <c r="Z200" s="331" t="str">
        <f>IF($M200="-","-",VLOOKUP(Y$5,Res_ini!$A$20:$AF289,HLOOKUP($F200,Res_ini!$H$29:$AF$30,2,FALSE())+7))</f>
        <v>-</v>
      </c>
      <c r="AA200" s="332" t="str">
        <f>IF($M200="-","-",VLOOKUP(Z$5,Res_ini!$A$20:$AF289,HLOOKUP($F200,Res_ini!$H$29:$AF$30,2,FALSE())+7))</f>
        <v>-</v>
      </c>
      <c r="AB200" s="333" t="str">
        <f>IF($M200="-","-",VLOOKUP(AA$5,Res_ini!$A$20:$AF289,HLOOKUP($F200,Res_ini!$H$29:$AF$30,2,FALSE())+7))</f>
        <v>-</v>
      </c>
      <c r="AC200" s="359"/>
      <c r="AD200" s="360"/>
      <c r="AE200" s="360"/>
      <c r="AF200" s="360"/>
      <c r="AG200" s="361"/>
      <c r="AH200" s="362" t="str">
        <f t="shared" si="106"/>
        <v>-</v>
      </c>
      <c r="AI200" s="363" t="str">
        <f t="shared" si="76"/>
        <v>-</v>
      </c>
      <c r="AJ200" s="364" t="str">
        <f t="shared" si="77"/>
        <v>-</v>
      </c>
      <c r="AK200" s="364" t="str">
        <f t="shared" si="78"/>
        <v>-</v>
      </c>
      <c r="AL200" s="364" t="str">
        <f t="shared" si="79"/>
        <v>-</v>
      </c>
      <c r="AM200" s="364" t="str">
        <f t="shared" si="80"/>
        <v>-</v>
      </c>
      <c r="AN200" s="364" t="str">
        <f t="shared" si="81"/>
        <v>-</v>
      </c>
      <c r="AO200" s="364" t="str">
        <f t="shared" si="82"/>
        <v>-</v>
      </c>
      <c r="AP200" s="364" t="str">
        <f t="shared" si="83"/>
        <v>-</v>
      </c>
      <c r="AQ200" s="364" t="str">
        <f t="shared" si="84"/>
        <v>-</v>
      </c>
      <c r="AR200" s="364" t="str">
        <f t="shared" si="85"/>
        <v>-</v>
      </c>
      <c r="AS200" s="364" t="str">
        <f t="shared" si="86"/>
        <v>-</v>
      </c>
      <c r="AT200" s="364" t="str">
        <f t="shared" si="87"/>
        <v>-</v>
      </c>
      <c r="AU200" s="364" t="str">
        <f t="shared" si="88"/>
        <v>-</v>
      </c>
      <c r="AV200" s="364" t="str">
        <f t="shared" si="107"/>
        <v>-</v>
      </c>
      <c r="AW200" s="365" t="str">
        <f t="shared" si="89"/>
        <v>-</v>
      </c>
      <c r="AX200" s="365" t="str">
        <f t="shared" si="90"/>
        <v>-</v>
      </c>
      <c r="AY200" s="365" t="str">
        <f t="shared" si="91"/>
        <v>-</v>
      </c>
      <c r="AZ200" s="365" t="str">
        <f t="shared" si="92"/>
        <v>-</v>
      </c>
      <c r="BA200" s="365" t="str">
        <f t="shared" si="93"/>
        <v>-</v>
      </c>
      <c r="BB200" s="364" t="str">
        <f t="shared" si="94"/>
        <v>-</v>
      </c>
      <c r="BC200" s="364" t="str">
        <f t="shared" si="95"/>
        <v>-</v>
      </c>
      <c r="BD200" s="365" t="str">
        <f t="shared" si="96"/>
        <v>-</v>
      </c>
      <c r="BE200" s="365" t="str">
        <f t="shared" si="97"/>
        <v>-</v>
      </c>
      <c r="BF200" s="365" t="str">
        <f t="shared" si="98"/>
        <v>-</v>
      </c>
      <c r="BG200" s="365" t="str">
        <f t="shared" si="99"/>
        <v>-</v>
      </c>
      <c r="BH200" s="364" t="str">
        <f t="shared" si="100"/>
        <v>-</v>
      </c>
      <c r="BI200" s="365" t="str">
        <f t="shared" si="101"/>
        <v>-</v>
      </c>
      <c r="BJ200" s="366" t="str">
        <f t="shared" si="102"/>
        <v>-</v>
      </c>
      <c r="BK200"/>
      <c r="BL200"/>
      <c r="BM200"/>
      <c r="BN200"/>
      <c r="BO200"/>
    </row>
    <row r="201" spans="1:67" s="124" customFormat="1" ht="17" hidden="1" customHeight="1">
      <c r="A201" s="327" t="str">
        <f t="shared" si="104"/>
        <v>2018_181</v>
      </c>
      <c r="B201" s="327" t="s">
        <v>658</v>
      </c>
      <c r="C201" s="327" t="str">
        <f t="shared" si="105"/>
        <v>2018-Kanga Daa_1</v>
      </c>
      <c r="D201" s="327" t="str">
        <f>IF($M201="-","-",VLOOKUP(C$2,Res_ini!$A$20:$AF290,HLOOKUP($F201,Res_ini!$H$29:$AF$30,2,FALSE())+7))</f>
        <v>PIT</v>
      </c>
      <c r="E201" s="327">
        <f t="shared" si="75"/>
        <v>46</v>
      </c>
      <c r="F201" s="327" t="str">
        <f t="shared" si="103"/>
        <v>Kanga Daa</v>
      </c>
      <c r="G201" s="327" t="str">
        <f>IF($M201="-","-",VLOOKUP(F$2,Res_ini!$A$20:$AF290,HLOOKUP($F201,Res_ini!$H$29:$AF$30,2,FALSE())+7))</f>
        <v>Nouvelle Calédonie</v>
      </c>
      <c r="H201" s="338">
        <f>IF($M201="-","-",VLOOKUP(G$2,Res_ini!$A$20:$AF290,HLOOKUP($F201,Res_ini!$H$29:$AF$30,2,FALSE())+7))</f>
        <v>43593</v>
      </c>
      <c r="I201" s="338">
        <f>IF($M201="-","-",VLOOKUP(H$2,Res_ini!$A$20:$AF290,HLOOKUP($F201,Res_ini!$H$29:$AF$30,2,FALSE())+7))</f>
        <v>43654</v>
      </c>
      <c r="J201" s="327">
        <f>IF($M201="-","-",VLOOKUP(I$2,Res_ini!$A$20:$AF290,HLOOKUP($F201,Res_ini!$H$29:$AF$30,2,FALSE())+7))</f>
        <v>2018</v>
      </c>
      <c r="K201" s="327" t="str">
        <f>IF($M201="-","-",VLOOKUP(J$2,Res_ini!$A$20:$AF290,HLOOKUP($F201,Res_ini!$H$29:$AF$30,2,FALSE())+7))</f>
        <v>Province Sud</v>
      </c>
      <c r="L201" s="327" t="str">
        <f>IF($M201="-","-",VLOOKUP(K$2,Res_ini!$A$20:$AF290,HLOOKUP($F201,Res_ini!$H$29:$AF$30,2,FALSE())+7))</f>
        <v>Ile des Pins</v>
      </c>
      <c r="M201" s="327" t="str">
        <f>IF(ISERROR(HLOOKUP($F201,Res_ini!$H$29:$AF$30,2,FALSE())),"-",VLOOKUP(L$2,Res_ini!$A$20:$AF290,HLOOKUP($F201,Res_ini!$H$29:$AF$30,2,FALSE())+7))</f>
        <v>Kanga Daa</v>
      </c>
      <c r="N201" s="327">
        <f>IF($M201="-","-",VLOOKUP(M$2,Res_ini!$A$20:$AF290,HLOOKUP($F201,Res_ini!$H$29:$AF$30,2,FALSE())+7))</f>
        <v>1</v>
      </c>
      <c r="O201" s="339">
        <f>IF($M201="-","-",VLOOKUP(N$2,Res_ini!$A$20:$AF290,HLOOKUP($F201,Res_ini!$H$29:$AF$30,2,FALSE())+7))</f>
        <v>2</v>
      </c>
      <c r="P201" s="325">
        <f>IF($M201="-","-",VLOOKUP(O$2,Res_ini!$A$20:$AF290,HLOOKUP($F201,Res_ini!$H$29:$AF$30,2,FALSE())+7))</f>
        <v>0</v>
      </c>
      <c r="Q201" s="325">
        <f>IF($M201="-","-",VLOOKUP(P$2,Res_ini!$A$20:$AF290,HLOOKUP($F201,Res_ini!$H$29:$AF$30,2,FALSE())+7))</f>
        <v>5</v>
      </c>
      <c r="R201" s="325">
        <f>IF($M201="-","-",VLOOKUP(Q$2,Res_ini!$A$20:$AF290,HLOOKUP($F201,Res_ini!$H$29:$AF$30,2,FALSE())+7))</f>
        <v>1</v>
      </c>
      <c r="S201" s="325">
        <f>IF($M201="-","-",VLOOKUP(R$2,Res_ini!$A$20:$AF290,HLOOKUP($F201,Res_ini!$H$29:$AF$30,2,FALSE())+7))</f>
        <v>0</v>
      </c>
      <c r="T201" s="325">
        <f>IF($M201="-","-",VLOOKUP(S$2,Res_ini!$A$20:$AF290,HLOOKUP($F201,Res_ini!$H$29:$AF$30,2,FALSE())+7))</f>
        <v>0</v>
      </c>
      <c r="U201" s="325">
        <f>IF($M201="-","-",VLOOKUP(T$2,Res_ini!$A$20:$AF290,HLOOKUP($F201,Res_ini!$H$29:$AF$30,2,FALSE())+7))</f>
        <v>2</v>
      </c>
      <c r="V201" s="325">
        <f>IF($M201="-","-",VLOOKUP(U$2,Res_ini!$A$20:$AF290,HLOOKUP($F201,Res_ini!$H$29:$AF$30,2,FALSE())+7))</f>
        <v>1</v>
      </c>
      <c r="W201" s="325">
        <f>IF($M201="-","-",VLOOKUP(V$2,Res_ini!$A$20:$AF290,HLOOKUP($F201,Res_ini!$H$29:$AF$30,2,FALSE())+7))</f>
        <v>22</v>
      </c>
      <c r="X201" s="325">
        <f>IF($M201="-","-",VLOOKUP(W$2,Res_ini!$A$20:$AF290,HLOOKUP($F201,Res_ini!$H$29:$AF$30,2,FALSE())+7))</f>
        <v>5</v>
      </c>
      <c r="Y201" s="325">
        <f>IF($M201="-","-",VLOOKUP(X$2,Res_ini!$A$20:$AF290,HLOOKUP($F201,Res_ini!$H$29:$AF$30,2,FALSE())+7))</f>
        <v>2</v>
      </c>
      <c r="Z201" s="325">
        <f>IF($M201="-","-",VLOOKUP(Y$2,Res_ini!$A$20:$AF290,HLOOKUP($F201,Res_ini!$H$29:$AF$30,2,FALSE())+7))</f>
        <v>0</v>
      </c>
      <c r="AA201" s="326">
        <f>IF($M201="-","-",VLOOKUP(Z$2,Res_ini!$A$20:$AF290,HLOOKUP($F201,Res_ini!$H$29:$AF$30,2,FALSE())+7))</f>
        <v>0</v>
      </c>
      <c r="AB201" s="327">
        <f>IF($M201="-","-",VLOOKUP(AA$2,Res_ini!$A$20:$AF290,HLOOKUP($F201,Res_ini!$H$29:$AF$30,2,FALSE())+7))</f>
        <v>40</v>
      </c>
      <c r="AC201" s="340"/>
      <c r="AD201" s="341"/>
      <c r="AE201" s="341"/>
      <c r="AF201" s="341"/>
      <c r="AG201" s="342"/>
      <c r="AH201" s="343">
        <f t="shared" si="106"/>
        <v>8</v>
      </c>
      <c r="AI201" s="344">
        <f t="shared" si="76"/>
        <v>0.05</v>
      </c>
      <c r="AJ201" s="345">
        <f t="shared" si="77"/>
        <v>0</v>
      </c>
      <c r="AK201" s="345">
        <f t="shared" si="78"/>
        <v>0.125</v>
      </c>
      <c r="AL201" s="345">
        <f t="shared" si="79"/>
        <v>2.5000000000000001E-2</v>
      </c>
      <c r="AM201" s="345">
        <f t="shared" si="80"/>
        <v>0</v>
      </c>
      <c r="AN201" s="345">
        <f t="shared" si="81"/>
        <v>0</v>
      </c>
      <c r="AO201" s="345">
        <f t="shared" si="82"/>
        <v>0.05</v>
      </c>
      <c r="AP201" s="345">
        <f t="shared" si="83"/>
        <v>2.5000000000000001E-2</v>
      </c>
      <c r="AQ201" s="345">
        <f t="shared" si="84"/>
        <v>0.55000000000000004</v>
      </c>
      <c r="AR201" s="345">
        <f t="shared" si="85"/>
        <v>0.125</v>
      </c>
      <c r="AS201" s="345">
        <f t="shared" si="86"/>
        <v>0.05</v>
      </c>
      <c r="AT201" s="345">
        <f t="shared" si="87"/>
        <v>0</v>
      </c>
      <c r="AU201" s="345">
        <f t="shared" si="88"/>
        <v>0</v>
      </c>
      <c r="AV201" s="345">
        <f t="shared" si="107"/>
        <v>0.2</v>
      </c>
      <c r="AW201" s="346">
        <f t="shared" si="89"/>
        <v>5.0020856805770016E-2</v>
      </c>
      <c r="AX201" s="346">
        <f t="shared" si="90"/>
        <v>0</v>
      </c>
      <c r="AY201" s="346">
        <f t="shared" si="91"/>
        <v>0.12532783116806537</v>
      </c>
      <c r="AZ201" s="346">
        <f t="shared" si="92"/>
        <v>2.5002604899361139E-2</v>
      </c>
      <c r="BA201" s="346">
        <f t="shared" si="93"/>
        <v>0</v>
      </c>
      <c r="BB201" s="345">
        <f t="shared" si="94"/>
        <v>0</v>
      </c>
      <c r="BC201" s="345">
        <f t="shared" si="95"/>
        <v>5.0020856805770016E-2</v>
      </c>
      <c r="BD201" s="346">
        <f t="shared" si="96"/>
        <v>2.5002604899361139E-2</v>
      </c>
      <c r="BE201" s="346">
        <f t="shared" si="97"/>
        <v>0.58236423786874347</v>
      </c>
      <c r="BF201" s="346">
        <f t="shared" si="98"/>
        <v>0.12532783116806537</v>
      </c>
      <c r="BG201" s="346">
        <f t="shared" si="99"/>
        <v>5.0020856805770016E-2</v>
      </c>
      <c r="BH201" s="345">
        <f t="shared" si="100"/>
        <v>0</v>
      </c>
      <c r="BI201" s="346">
        <f t="shared" si="101"/>
        <v>0</v>
      </c>
      <c r="BJ201" s="347">
        <f t="shared" si="102"/>
        <v>0.20135792079033082</v>
      </c>
      <c r="BK201"/>
      <c r="BL201"/>
      <c r="BM201"/>
      <c r="BN201"/>
      <c r="BO201"/>
    </row>
    <row r="202" spans="1:67" s="124" customFormat="1" ht="17" hidden="1" customHeight="1">
      <c r="A202" s="330" t="str">
        <f t="shared" si="104"/>
        <v>2018_182</v>
      </c>
      <c r="B202" s="330" t="s">
        <v>658</v>
      </c>
      <c r="C202" s="330" t="str">
        <f t="shared" si="105"/>
        <v>2018-Kanga Daa_2</v>
      </c>
      <c r="D202" s="330" t="str">
        <f>IF($M202="-","-",VLOOKUP(C$3,Res_ini!$A$20:$AF291,HLOOKUP($F202,Res_ini!$H$29:$AF$30,2,FALSE())+7))</f>
        <v>PIT</v>
      </c>
      <c r="E202" s="330">
        <f t="shared" si="75"/>
        <v>46</v>
      </c>
      <c r="F202" s="330" t="str">
        <f t="shared" si="103"/>
        <v>Kanga Daa</v>
      </c>
      <c r="G202" s="330" t="str">
        <f>IF($M202="-","-",VLOOKUP(F$3,Res_ini!$A$20:$AF291,HLOOKUP($F202,Res_ini!$H$29:$AF$30,2,FALSE())+7))</f>
        <v>Nouvelle Calédonie</v>
      </c>
      <c r="H202" s="348">
        <f>IF($M202="-","-",VLOOKUP(G$3,Res_ini!$A$20:$AF291,HLOOKUP($F202,Res_ini!$H$29:$AF$30,2,FALSE())+7))</f>
        <v>43593</v>
      </c>
      <c r="I202" s="348">
        <f>IF($M202="-","-",VLOOKUP(H$3,Res_ini!$A$20:$AF291,HLOOKUP($F202,Res_ini!$H$29:$AF$30,2,FALSE())+7))</f>
        <v>43654</v>
      </c>
      <c r="J202" s="330">
        <f>IF($M202="-","-",VLOOKUP(I$3,Res_ini!$A$20:$AF291,HLOOKUP($F202,Res_ini!$H$29:$AF$30,2,FALSE())+7))</f>
        <v>2018</v>
      </c>
      <c r="K202" s="330" t="str">
        <f>IF($M202="-","-",VLOOKUP(J$3,Res_ini!$A$20:$AF291,HLOOKUP($F202,Res_ini!$H$29:$AF$30,2,FALSE())+7))</f>
        <v>Province Sud</v>
      </c>
      <c r="L202" s="330" t="str">
        <f>IF($M202="-","-",VLOOKUP(K$3,Res_ini!$A$20:$AF291,HLOOKUP($F202,Res_ini!$H$29:$AF$30,2,FALSE())+7))</f>
        <v>Ile des Pins</v>
      </c>
      <c r="M202" s="330" t="str">
        <f>IF(ISERROR(HLOOKUP($F202,Res_ini!$H$29:$AF$30,2,FALSE())),"-",VLOOKUP(L$3,Res_ini!$A$20:$AF291,HLOOKUP($F202,Res_ini!$H$29:$AF$30,2,FALSE())+7))</f>
        <v>Kanga Daa</v>
      </c>
      <c r="N202" s="330">
        <f>IF($M202="-","-",VLOOKUP(M$3,Res_ini!$A$20:$AF291,HLOOKUP($F202,Res_ini!$H$29:$AF$30,2,FALSE())+7))</f>
        <v>2</v>
      </c>
      <c r="O202" s="349">
        <f>IF($M202="-","-",VLOOKUP(N$3,Res_ini!$A$20:$AF291,HLOOKUP($F202,Res_ini!$H$29:$AF$30,2,FALSE())+7))</f>
        <v>18</v>
      </c>
      <c r="P202" s="328">
        <f>IF($M202="-","-",VLOOKUP(O$3,Res_ini!$A$20:$AF291,HLOOKUP($F202,Res_ini!$H$29:$AF$30,2,FALSE())+7))</f>
        <v>0</v>
      </c>
      <c r="Q202" s="328">
        <f>IF($M202="-","-",VLOOKUP(P$3,Res_ini!$A$20:$AF291,HLOOKUP($F202,Res_ini!$H$29:$AF$30,2,FALSE())+7))</f>
        <v>11</v>
      </c>
      <c r="R202" s="328">
        <f>IF($M202="-","-",VLOOKUP(Q$3,Res_ini!$A$20:$AF291,HLOOKUP($F202,Res_ini!$H$29:$AF$30,2,FALSE())+7))</f>
        <v>1</v>
      </c>
      <c r="S202" s="328">
        <f>IF($M202="-","-",VLOOKUP(R$3,Res_ini!$A$20:$AF291,HLOOKUP($F202,Res_ini!$H$29:$AF$30,2,FALSE())+7))</f>
        <v>0</v>
      </c>
      <c r="T202" s="328">
        <f>IF($M202="-","-",VLOOKUP(S$3,Res_ini!$A$20:$AF291,HLOOKUP($F202,Res_ini!$H$29:$AF$30,2,FALSE())+7))</f>
        <v>2</v>
      </c>
      <c r="U202" s="328">
        <f>IF($M202="-","-",VLOOKUP(T$3,Res_ini!$A$20:$AF291,HLOOKUP($F202,Res_ini!$H$29:$AF$30,2,FALSE())+7))</f>
        <v>1</v>
      </c>
      <c r="V202" s="328">
        <f>IF($M202="-","-",VLOOKUP(U$3,Res_ini!$A$20:$AF291,HLOOKUP($F202,Res_ini!$H$29:$AF$30,2,FALSE())+7))</f>
        <v>0</v>
      </c>
      <c r="W202" s="328">
        <f>IF($M202="-","-",VLOOKUP(V$3,Res_ini!$A$20:$AF291,HLOOKUP($F202,Res_ini!$H$29:$AF$30,2,FALSE())+7))</f>
        <v>6</v>
      </c>
      <c r="X202" s="328">
        <f>IF($M202="-","-",VLOOKUP(W$3,Res_ini!$A$20:$AF291,HLOOKUP($F202,Res_ini!$H$29:$AF$30,2,FALSE())+7))</f>
        <v>0</v>
      </c>
      <c r="Y202" s="328">
        <f>IF($M202="-","-",VLOOKUP(X$3,Res_ini!$A$20:$AF291,HLOOKUP($F202,Res_ini!$H$29:$AF$30,2,FALSE())+7))</f>
        <v>0</v>
      </c>
      <c r="Z202" s="328">
        <f>IF($M202="-","-",VLOOKUP(Y$3,Res_ini!$A$20:$AF291,HLOOKUP($F202,Res_ini!$H$29:$AF$30,2,FALSE())+7))</f>
        <v>0</v>
      </c>
      <c r="AA202" s="329">
        <f>IF($M202="-","-",VLOOKUP(Z$3,Res_ini!$A$20:$AF291,HLOOKUP($F202,Res_ini!$H$29:$AF$30,2,FALSE())+7))</f>
        <v>1</v>
      </c>
      <c r="AB202" s="330">
        <f>IF($M202="-","-",VLOOKUP(AA$3,Res_ini!$A$20:$AF291,HLOOKUP($F202,Res_ini!$H$29:$AF$30,2,FALSE())+7))</f>
        <v>40</v>
      </c>
      <c r="AC202" s="350"/>
      <c r="AD202" s="351"/>
      <c r="AE202" s="351"/>
      <c r="AF202" s="351"/>
      <c r="AG202" s="352"/>
      <c r="AH202" s="213">
        <f t="shared" si="106"/>
        <v>30</v>
      </c>
      <c r="AI202" s="353">
        <f t="shared" si="76"/>
        <v>0.45</v>
      </c>
      <c r="AJ202" s="354">
        <f t="shared" si="77"/>
        <v>0</v>
      </c>
      <c r="AK202" s="354">
        <f t="shared" si="78"/>
        <v>0.27500000000000002</v>
      </c>
      <c r="AL202" s="354">
        <f t="shared" si="79"/>
        <v>2.5000000000000001E-2</v>
      </c>
      <c r="AM202" s="354">
        <f t="shared" si="80"/>
        <v>0</v>
      </c>
      <c r="AN202" s="354">
        <f t="shared" si="81"/>
        <v>0.05</v>
      </c>
      <c r="AO202" s="354">
        <f t="shared" si="82"/>
        <v>2.5000000000000001E-2</v>
      </c>
      <c r="AP202" s="354">
        <f t="shared" si="83"/>
        <v>0</v>
      </c>
      <c r="AQ202" s="354">
        <f t="shared" si="84"/>
        <v>0.15</v>
      </c>
      <c r="AR202" s="354">
        <f t="shared" si="85"/>
        <v>0</v>
      </c>
      <c r="AS202" s="354">
        <f t="shared" si="86"/>
        <v>0</v>
      </c>
      <c r="AT202" s="354">
        <f t="shared" si="87"/>
        <v>0</v>
      </c>
      <c r="AU202" s="354">
        <f t="shared" si="88"/>
        <v>2.5000000000000001E-2</v>
      </c>
      <c r="AV202" s="354">
        <f t="shared" si="107"/>
        <v>0.75</v>
      </c>
      <c r="AW202" s="355">
        <f t="shared" si="89"/>
        <v>0.46676533904729633</v>
      </c>
      <c r="AX202" s="355">
        <f t="shared" si="90"/>
        <v>0</v>
      </c>
      <c r="AY202" s="355">
        <f t="shared" si="91"/>
        <v>0.2785897023916506</v>
      </c>
      <c r="AZ202" s="355">
        <f t="shared" si="92"/>
        <v>2.5002604899361139E-2</v>
      </c>
      <c r="BA202" s="355">
        <f t="shared" si="93"/>
        <v>0</v>
      </c>
      <c r="BB202" s="354">
        <f t="shared" si="94"/>
        <v>5.0020856805770016E-2</v>
      </c>
      <c r="BC202" s="354">
        <f t="shared" si="95"/>
        <v>2.5002604899361139E-2</v>
      </c>
      <c r="BD202" s="355">
        <f t="shared" si="96"/>
        <v>0</v>
      </c>
      <c r="BE202" s="355">
        <f t="shared" si="97"/>
        <v>0.15056827277668605</v>
      </c>
      <c r="BF202" s="355">
        <f t="shared" si="98"/>
        <v>0</v>
      </c>
      <c r="BG202" s="355">
        <f t="shared" si="99"/>
        <v>0</v>
      </c>
      <c r="BH202" s="354">
        <f t="shared" si="100"/>
        <v>0</v>
      </c>
      <c r="BI202" s="355">
        <f t="shared" si="101"/>
        <v>2.5002604899361139E-2</v>
      </c>
      <c r="BJ202" s="356">
        <f t="shared" si="102"/>
        <v>0.848062078981481</v>
      </c>
      <c r="BK202"/>
      <c r="BL202"/>
      <c r="BM202"/>
      <c r="BN202"/>
      <c r="BO202"/>
    </row>
    <row r="203" spans="1:67" s="124" customFormat="1" ht="17" hidden="1" customHeight="1">
      <c r="A203" s="330" t="str">
        <f t="shared" si="104"/>
        <v>2018_183</v>
      </c>
      <c r="B203" s="330" t="s">
        <v>658</v>
      </c>
      <c r="C203" s="330" t="str">
        <f t="shared" si="105"/>
        <v>2018-Kanga Daa_3</v>
      </c>
      <c r="D203" s="330" t="str">
        <f>IF($M203="-","-",VLOOKUP(C$4,Res_ini!$A$20:$AF292,HLOOKUP($F203,Res_ini!$H$29:$AF$30,2,FALSE())+7))</f>
        <v>PIT</v>
      </c>
      <c r="E203" s="330">
        <f t="shared" si="75"/>
        <v>46</v>
      </c>
      <c r="F203" s="330" t="str">
        <f t="shared" si="103"/>
        <v>Kanga Daa</v>
      </c>
      <c r="G203" s="330" t="str">
        <f>IF($M203="-","-",VLOOKUP(F$4,Res_ini!$A$20:$AF292,HLOOKUP($F203,Res_ini!$H$29:$AF$30,2,FALSE())+7))</f>
        <v>Nouvelle Calédonie</v>
      </c>
      <c r="H203" s="348">
        <f>IF($M203="-","-",VLOOKUP(G$4,Res_ini!$A$20:$AF292,HLOOKUP($F203,Res_ini!$H$29:$AF$30,2,FALSE())+7))</f>
        <v>43593</v>
      </c>
      <c r="I203" s="348">
        <f>IF($M203="-","-",VLOOKUP(H$4,Res_ini!$A$20:$AF292,HLOOKUP($F203,Res_ini!$H$29:$AF$30,2,FALSE())+7))</f>
        <v>43654</v>
      </c>
      <c r="J203" s="330">
        <f>IF($M203="-","-",VLOOKUP(I$4,Res_ini!$A$20:$AF292,HLOOKUP($F203,Res_ini!$H$29:$AF$30,2,FALSE())+7))</f>
        <v>2018</v>
      </c>
      <c r="K203" s="330" t="str">
        <f>IF($M203="-","-",VLOOKUP(J$4,Res_ini!$A$20:$AF292,HLOOKUP($F203,Res_ini!$H$29:$AF$30,2,FALSE())+7))</f>
        <v>Province Sud</v>
      </c>
      <c r="L203" s="330" t="str">
        <f>IF($M203="-","-",VLOOKUP(K$4,Res_ini!$A$20:$AF292,HLOOKUP($F203,Res_ini!$H$29:$AF$30,2,FALSE())+7))</f>
        <v>Ile des Pins</v>
      </c>
      <c r="M203" s="330" t="str">
        <f>IF(ISERROR(HLOOKUP($F203,Res_ini!$H$29:$AF$30,2,FALSE())),"-",VLOOKUP(L$4,Res_ini!$A$20:$AF292,HLOOKUP($F203,Res_ini!$H$29:$AF$30,2,FALSE())+7))</f>
        <v>Kanga Daa</v>
      </c>
      <c r="N203" s="330">
        <f>IF($M203="-","-",VLOOKUP(M$4,Res_ini!$A$20:$AF292,HLOOKUP($F203,Res_ini!$H$29:$AF$30,2,FALSE())+7))</f>
        <v>3</v>
      </c>
      <c r="O203" s="349">
        <f>IF($M203="-","-",VLOOKUP(N$4,Res_ini!$A$20:$AF292,HLOOKUP($F203,Res_ini!$H$29:$AF$30,2,FALSE())+7))</f>
        <v>4</v>
      </c>
      <c r="P203" s="328">
        <f>IF($M203="-","-",VLOOKUP(O$4,Res_ini!$A$20:$AF292,HLOOKUP($F203,Res_ini!$H$29:$AF$30,2,FALSE())+7))</f>
        <v>0</v>
      </c>
      <c r="Q203" s="328">
        <f>IF($M203="-","-",VLOOKUP(P$4,Res_ini!$A$20:$AF292,HLOOKUP($F203,Res_ini!$H$29:$AF$30,2,FALSE())+7))</f>
        <v>12</v>
      </c>
      <c r="R203" s="328">
        <f>IF($M203="-","-",VLOOKUP(Q$4,Res_ini!$A$20:$AF292,HLOOKUP($F203,Res_ini!$H$29:$AF$30,2,FALSE())+7))</f>
        <v>1</v>
      </c>
      <c r="S203" s="328">
        <f>IF($M203="-","-",VLOOKUP(R$4,Res_ini!$A$20:$AF292,HLOOKUP($F203,Res_ini!$H$29:$AF$30,2,FALSE())+7))</f>
        <v>0</v>
      </c>
      <c r="T203" s="328">
        <f>IF($M203="-","-",VLOOKUP(S$4,Res_ini!$A$20:$AF292,HLOOKUP($F203,Res_ini!$H$29:$AF$30,2,FALSE())+7))</f>
        <v>0</v>
      </c>
      <c r="U203" s="328">
        <f>IF($M203="-","-",VLOOKUP(T$4,Res_ini!$A$20:$AF292,HLOOKUP($F203,Res_ini!$H$29:$AF$30,2,FALSE())+7))</f>
        <v>0</v>
      </c>
      <c r="V203" s="328">
        <f>IF($M203="-","-",VLOOKUP(U$4,Res_ini!$A$20:$AF292,HLOOKUP($F203,Res_ini!$H$29:$AF$30,2,FALSE())+7))</f>
        <v>0</v>
      </c>
      <c r="W203" s="328">
        <f>IF($M203="-","-",VLOOKUP(V$4,Res_ini!$A$20:$AF292,HLOOKUP($F203,Res_ini!$H$29:$AF$30,2,FALSE())+7))</f>
        <v>20</v>
      </c>
      <c r="X203" s="328">
        <f>IF($M203="-","-",VLOOKUP(W$4,Res_ini!$A$20:$AF292,HLOOKUP($F203,Res_ini!$H$29:$AF$30,2,FALSE())+7))</f>
        <v>3</v>
      </c>
      <c r="Y203" s="328">
        <f>IF($M203="-","-",VLOOKUP(X$4,Res_ini!$A$20:$AF292,HLOOKUP($F203,Res_ini!$H$29:$AF$30,2,FALSE())+7))</f>
        <v>0</v>
      </c>
      <c r="Z203" s="328">
        <f>IF($M203="-","-",VLOOKUP(Y$4,Res_ini!$A$20:$AF292,HLOOKUP($F203,Res_ini!$H$29:$AF$30,2,FALSE())+7))</f>
        <v>0</v>
      </c>
      <c r="AA203" s="329">
        <f>IF($M203="-","-",VLOOKUP(Z$4,Res_ini!$A$20:$AF292,HLOOKUP($F203,Res_ini!$H$29:$AF$30,2,FALSE())+7))</f>
        <v>0</v>
      </c>
      <c r="AB203" s="330">
        <f>IF($M203="-","-",VLOOKUP(AA$4,Res_ini!$A$20:$AF292,HLOOKUP($F203,Res_ini!$H$29:$AF$30,2,FALSE())+7))</f>
        <v>40</v>
      </c>
      <c r="AC203" s="350"/>
      <c r="AD203" s="351"/>
      <c r="AE203" s="351"/>
      <c r="AF203" s="351"/>
      <c r="AG203" s="352"/>
      <c r="AH203" s="213">
        <f t="shared" si="106"/>
        <v>17</v>
      </c>
      <c r="AI203" s="353">
        <f t="shared" si="76"/>
        <v>0.1</v>
      </c>
      <c r="AJ203" s="354">
        <f t="shared" si="77"/>
        <v>0</v>
      </c>
      <c r="AK203" s="354">
        <f t="shared" si="78"/>
        <v>0.3</v>
      </c>
      <c r="AL203" s="354">
        <f t="shared" si="79"/>
        <v>2.5000000000000001E-2</v>
      </c>
      <c r="AM203" s="354">
        <f t="shared" si="80"/>
        <v>0</v>
      </c>
      <c r="AN203" s="354">
        <f t="shared" si="81"/>
        <v>0</v>
      </c>
      <c r="AO203" s="354">
        <f t="shared" si="82"/>
        <v>0</v>
      </c>
      <c r="AP203" s="354">
        <f t="shared" si="83"/>
        <v>0</v>
      </c>
      <c r="AQ203" s="354">
        <f t="shared" si="84"/>
        <v>0.5</v>
      </c>
      <c r="AR203" s="354">
        <f t="shared" si="85"/>
        <v>7.4999999999999997E-2</v>
      </c>
      <c r="AS203" s="354">
        <f t="shared" si="86"/>
        <v>0</v>
      </c>
      <c r="AT203" s="354">
        <f t="shared" si="87"/>
        <v>0</v>
      </c>
      <c r="AU203" s="354">
        <f t="shared" si="88"/>
        <v>0</v>
      </c>
      <c r="AV203" s="354">
        <f t="shared" si="107"/>
        <v>0.42499999999999999</v>
      </c>
      <c r="AW203" s="355">
        <f t="shared" si="89"/>
        <v>0.1001674211615598</v>
      </c>
      <c r="AX203" s="355">
        <f t="shared" si="90"/>
        <v>0</v>
      </c>
      <c r="AY203" s="355">
        <f t="shared" si="91"/>
        <v>0.30469265401539752</v>
      </c>
      <c r="AZ203" s="355">
        <f t="shared" si="92"/>
        <v>2.5002604899361139E-2</v>
      </c>
      <c r="BA203" s="355">
        <f t="shared" si="93"/>
        <v>0</v>
      </c>
      <c r="BB203" s="354">
        <f t="shared" si="94"/>
        <v>0</v>
      </c>
      <c r="BC203" s="354">
        <f t="shared" si="95"/>
        <v>0</v>
      </c>
      <c r="BD203" s="355">
        <f t="shared" si="96"/>
        <v>0</v>
      </c>
      <c r="BE203" s="355">
        <f t="shared" si="97"/>
        <v>0.52359877559829893</v>
      </c>
      <c r="BF203" s="355">
        <f t="shared" si="98"/>
        <v>7.5070491076716539E-2</v>
      </c>
      <c r="BG203" s="355">
        <f t="shared" si="99"/>
        <v>0</v>
      </c>
      <c r="BH203" s="354">
        <f t="shared" si="100"/>
        <v>0</v>
      </c>
      <c r="BI203" s="355">
        <f t="shared" si="101"/>
        <v>0</v>
      </c>
      <c r="BJ203" s="356">
        <f t="shared" si="102"/>
        <v>0.43896188560976068</v>
      </c>
      <c r="BK203"/>
      <c r="BL203"/>
      <c r="BM203"/>
      <c r="BN203"/>
      <c r="BO203"/>
    </row>
    <row r="204" spans="1:67" s="124" customFormat="1" ht="17" hidden="1" customHeight="1">
      <c r="A204" s="333" t="str">
        <f t="shared" si="104"/>
        <v>2018_184</v>
      </c>
      <c r="B204" s="333" t="s">
        <v>658</v>
      </c>
      <c r="C204" s="333" t="str">
        <f t="shared" si="105"/>
        <v>2018-Kanga Daa_4</v>
      </c>
      <c r="D204" s="333" t="str">
        <f>IF($M204="-","-",VLOOKUP(C$5,Res_ini!$A$20:$AF293,HLOOKUP($F204,Res_ini!$H$29:$AF$30,2,FALSE())+7))</f>
        <v>PIT</v>
      </c>
      <c r="E204" s="333">
        <f t="shared" si="75"/>
        <v>46</v>
      </c>
      <c r="F204" s="333" t="str">
        <f t="shared" si="103"/>
        <v>Kanga Daa</v>
      </c>
      <c r="G204" s="333" t="str">
        <f>IF($M204="-","-",VLOOKUP(F$5,Res_ini!$A$20:$AF293,HLOOKUP($F204,Res_ini!$H$29:$AF$30,2,FALSE())+7))</f>
        <v>Nouvelle Calédonie</v>
      </c>
      <c r="H204" s="357">
        <f>IF($M204="-","-",VLOOKUP(G$5,Res_ini!$A$20:$AF293,HLOOKUP($F204,Res_ini!$H$29:$AF$30,2,FALSE())+7))</f>
        <v>43593</v>
      </c>
      <c r="I204" s="357">
        <f>IF($M204="-","-",VLOOKUP(H$5,Res_ini!$A$20:$AF293,HLOOKUP($F204,Res_ini!$H$29:$AF$30,2,FALSE())+7))</f>
        <v>43654</v>
      </c>
      <c r="J204" s="333">
        <f>IF($M204="-","-",VLOOKUP(I$5,Res_ini!$A$20:$AF293,HLOOKUP($F204,Res_ini!$H$29:$AF$30,2,FALSE())+7))</f>
        <v>2018</v>
      </c>
      <c r="K204" s="333" t="str">
        <f>IF($M204="-","-",VLOOKUP(J$5,Res_ini!$A$20:$AF293,HLOOKUP($F204,Res_ini!$H$29:$AF$30,2,FALSE())+7))</f>
        <v>Province Sud</v>
      </c>
      <c r="L204" s="333" t="str">
        <f>IF($M204="-","-",VLOOKUP(K$5,Res_ini!$A$20:$AF293,HLOOKUP($F204,Res_ini!$H$29:$AF$30,2,FALSE())+7))</f>
        <v>Ile des Pins</v>
      </c>
      <c r="M204" s="333" t="str">
        <f>IF(ISERROR(HLOOKUP($F204,Res_ini!$H$29:$AF$30,2,FALSE())),"-",VLOOKUP(L$5,Res_ini!$A$20:$AF293,HLOOKUP($F204,Res_ini!$H$29:$AF$30,2,FALSE())+7))</f>
        <v>Kanga Daa</v>
      </c>
      <c r="N204" s="333">
        <f>IF($M204="-","-",VLOOKUP(M$5,Res_ini!$A$20:$AF293,HLOOKUP($F204,Res_ini!$H$29:$AF$30,2,FALSE())+7))</f>
        <v>4</v>
      </c>
      <c r="O204" s="358">
        <f>IF($M204="-","-",VLOOKUP(N$5,Res_ini!$A$20:$AF293,HLOOKUP($F204,Res_ini!$H$29:$AF$30,2,FALSE())+7))</f>
        <v>4</v>
      </c>
      <c r="P204" s="331">
        <f>IF($M204="-","-",VLOOKUP(O$5,Res_ini!$A$20:$AF293,HLOOKUP($F204,Res_ini!$H$29:$AF$30,2,FALSE())+7))</f>
        <v>0</v>
      </c>
      <c r="Q204" s="331">
        <f>IF($M204="-","-",VLOOKUP(P$5,Res_ini!$A$20:$AF293,HLOOKUP($F204,Res_ini!$H$29:$AF$30,2,FALSE())+7))</f>
        <v>15</v>
      </c>
      <c r="R204" s="331">
        <f>IF($M204="-","-",VLOOKUP(Q$5,Res_ini!$A$20:$AF293,HLOOKUP($F204,Res_ini!$H$29:$AF$30,2,FALSE())+7))</f>
        <v>1</v>
      </c>
      <c r="S204" s="331">
        <f>IF($M204="-","-",VLOOKUP(R$5,Res_ini!$A$20:$AF293,HLOOKUP($F204,Res_ini!$H$29:$AF$30,2,FALSE())+7))</f>
        <v>1</v>
      </c>
      <c r="T204" s="331">
        <f>IF($M204="-","-",VLOOKUP(S$5,Res_ini!$A$20:$AF293,HLOOKUP($F204,Res_ini!$H$29:$AF$30,2,FALSE())+7))</f>
        <v>0</v>
      </c>
      <c r="U204" s="331">
        <f>IF($M204="-","-",VLOOKUP(T$5,Res_ini!$A$20:$AF293,HLOOKUP($F204,Res_ini!$H$29:$AF$30,2,FALSE())+7))</f>
        <v>0</v>
      </c>
      <c r="V204" s="331">
        <f>IF($M204="-","-",VLOOKUP(U$5,Res_ini!$A$20:$AF293,HLOOKUP($F204,Res_ini!$H$29:$AF$30,2,FALSE())+7))</f>
        <v>0</v>
      </c>
      <c r="W204" s="331">
        <f>IF($M204="-","-",VLOOKUP(V$5,Res_ini!$A$20:$AF293,HLOOKUP($F204,Res_ini!$H$29:$AF$30,2,FALSE())+7))</f>
        <v>18</v>
      </c>
      <c r="X204" s="331">
        <f>IF($M204="-","-",VLOOKUP(W$5,Res_ini!$A$20:$AF293,HLOOKUP($F204,Res_ini!$H$29:$AF$30,2,FALSE())+7))</f>
        <v>1</v>
      </c>
      <c r="Y204" s="331">
        <f>IF($M204="-","-",VLOOKUP(X$5,Res_ini!$A$20:$AF293,HLOOKUP($F204,Res_ini!$H$29:$AF$30,2,FALSE())+7))</f>
        <v>0</v>
      </c>
      <c r="Z204" s="331">
        <f>IF($M204="-","-",VLOOKUP(Y$5,Res_ini!$A$20:$AF293,HLOOKUP($F204,Res_ini!$H$29:$AF$30,2,FALSE())+7))</f>
        <v>0</v>
      </c>
      <c r="AA204" s="332">
        <f>IF($M204="-","-",VLOOKUP(Z$5,Res_ini!$A$20:$AF293,HLOOKUP($F204,Res_ini!$H$29:$AF$30,2,FALSE())+7))</f>
        <v>0</v>
      </c>
      <c r="AB204" s="333">
        <f>IF($M204="-","-",VLOOKUP(AA$5,Res_ini!$A$20:$AF293,HLOOKUP($F204,Res_ini!$H$29:$AF$30,2,FALSE())+7))</f>
        <v>40</v>
      </c>
      <c r="AC204" s="359"/>
      <c r="AD204" s="360"/>
      <c r="AE204" s="360"/>
      <c r="AF204" s="360"/>
      <c r="AG204" s="361"/>
      <c r="AH204" s="362">
        <f t="shared" si="106"/>
        <v>20</v>
      </c>
      <c r="AI204" s="363">
        <f t="shared" si="76"/>
        <v>0.1</v>
      </c>
      <c r="AJ204" s="364">
        <f t="shared" si="77"/>
        <v>0</v>
      </c>
      <c r="AK204" s="364">
        <f t="shared" si="78"/>
        <v>0.375</v>
      </c>
      <c r="AL204" s="364">
        <f t="shared" si="79"/>
        <v>2.5000000000000001E-2</v>
      </c>
      <c r="AM204" s="364">
        <f t="shared" si="80"/>
        <v>2.5000000000000001E-2</v>
      </c>
      <c r="AN204" s="364">
        <f t="shared" si="81"/>
        <v>0</v>
      </c>
      <c r="AO204" s="364">
        <f t="shared" si="82"/>
        <v>0</v>
      </c>
      <c r="AP204" s="364">
        <f t="shared" si="83"/>
        <v>0</v>
      </c>
      <c r="AQ204" s="364">
        <f t="shared" si="84"/>
        <v>0.45</v>
      </c>
      <c r="AR204" s="364">
        <f t="shared" si="85"/>
        <v>2.5000000000000001E-2</v>
      </c>
      <c r="AS204" s="364">
        <f t="shared" si="86"/>
        <v>0</v>
      </c>
      <c r="AT204" s="364">
        <f t="shared" si="87"/>
        <v>0</v>
      </c>
      <c r="AU204" s="364">
        <f t="shared" si="88"/>
        <v>0</v>
      </c>
      <c r="AV204" s="364">
        <f t="shared" si="107"/>
        <v>0.5</v>
      </c>
      <c r="AW204" s="365">
        <f t="shared" si="89"/>
        <v>0.1001674211615598</v>
      </c>
      <c r="AX204" s="365">
        <f t="shared" si="90"/>
        <v>0</v>
      </c>
      <c r="AY204" s="365">
        <f t="shared" si="91"/>
        <v>0.38439677449563908</v>
      </c>
      <c r="AZ204" s="365">
        <f t="shared" si="92"/>
        <v>2.5002604899361139E-2</v>
      </c>
      <c r="BA204" s="365">
        <f t="shared" si="93"/>
        <v>2.5002604899361139E-2</v>
      </c>
      <c r="BB204" s="364">
        <f t="shared" si="94"/>
        <v>0</v>
      </c>
      <c r="BC204" s="364">
        <f t="shared" si="95"/>
        <v>0</v>
      </c>
      <c r="BD204" s="365">
        <f t="shared" si="96"/>
        <v>0</v>
      </c>
      <c r="BE204" s="365">
        <f t="shared" si="97"/>
        <v>0.46676533904729633</v>
      </c>
      <c r="BF204" s="365">
        <f t="shared" si="98"/>
        <v>2.5002604899361139E-2</v>
      </c>
      <c r="BG204" s="365">
        <f t="shared" si="99"/>
        <v>0</v>
      </c>
      <c r="BH204" s="364">
        <f t="shared" si="100"/>
        <v>0</v>
      </c>
      <c r="BI204" s="365">
        <f t="shared" si="101"/>
        <v>0</v>
      </c>
      <c r="BJ204" s="366">
        <f t="shared" si="102"/>
        <v>0.52359877559829893</v>
      </c>
      <c r="BK204"/>
      <c r="BL204"/>
      <c r="BM204"/>
      <c r="BN204"/>
      <c r="BO204"/>
    </row>
    <row r="205" spans="1:67" s="124" customFormat="1" ht="17" hidden="1" customHeight="1">
      <c r="A205" s="327" t="str">
        <f t="shared" si="104"/>
        <v>2018_185</v>
      </c>
      <c r="B205" s="327" t="s">
        <v>658</v>
      </c>
      <c r="C205" s="327" t="str">
        <f t="shared" si="105"/>
        <v>2018-Daa Kouguie_1</v>
      </c>
      <c r="D205" s="327" t="str">
        <f>IF($M205="-","-",VLOOKUP(C$2,Res_ini!$A$20:$AF294,HLOOKUP($F205,Res_ini!$H$29:$AF$30,2,FALSE())+7))</f>
        <v>PIT</v>
      </c>
      <c r="E205" s="327">
        <f t="shared" si="75"/>
        <v>47</v>
      </c>
      <c r="F205" s="327" t="str">
        <f t="shared" si="103"/>
        <v>Daa Kouguie</v>
      </c>
      <c r="G205" s="327" t="str">
        <f>IF($M205="-","-",VLOOKUP(F$2,Res_ini!$A$20:$AF294,HLOOKUP($F205,Res_ini!$H$29:$AF$30,2,FALSE())+7))</f>
        <v>Nouvelle Calédonie</v>
      </c>
      <c r="H205" s="338">
        <f>IF($M205="-","-",VLOOKUP(G$2,Res_ini!$A$20:$AF294,HLOOKUP($F205,Res_ini!$H$29:$AF$30,2,FALSE())+7))</f>
        <v>43593</v>
      </c>
      <c r="I205" s="338">
        <f>IF($M205="-","-",VLOOKUP(H$2,Res_ini!$A$20:$AF294,HLOOKUP($F205,Res_ini!$H$29:$AF$30,2,FALSE())+7))</f>
        <v>43654</v>
      </c>
      <c r="J205" s="327">
        <f>IF($M205="-","-",VLOOKUP(I$2,Res_ini!$A$20:$AF294,HLOOKUP($F205,Res_ini!$H$29:$AF$30,2,FALSE())+7))</f>
        <v>2018</v>
      </c>
      <c r="K205" s="327" t="str">
        <f>IF($M205="-","-",VLOOKUP(J$2,Res_ini!$A$20:$AF294,HLOOKUP($F205,Res_ini!$H$29:$AF$30,2,FALSE())+7))</f>
        <v>Province Sud</v>
      </c>
      <c r="L205" s="327" t="str">
        <f>IF($M205="-","-",VLOOKUP(K$2,Res_ini!$A$20:$AF294,HLOOKUP($F205,Res_ini!$H$29:$AF$30,2,FALSE())+7))</f>
        <v>Ile des Pins</v>
      </c>
      <c r="M205" s="327" t="str">
        <f>IF(ISERROR(HLOOKUP($F205,Res_ini!$H$29:$AF$30,2,FALSE())),"-",VLOOKUP(L$2,Res_ini!$A$20:$AF294,HLOOKUP($F205,Res_ini!$H$29:$AF$30,2,FALSE())+7))</f>
        <v>Daa Kouguie</v>
      </c>
      <c r="N205" s="327">
        <f>IF($M205="-","-",VLOOKUP(M$2,Res_ini!$A$20:$AF294,HLOOKUP($F205,Res_ini!$H$29:$AF$30,2,FALSE())+7))</f>
        <v>1</v>
      </c>
      <c r="O205" s="339">
        <f>IF($M205="-","-",VLOOKUP(N$2,Res_ini!$A$20:$AF294,HLOOKUP($F205,Res_ini!$H$29:$AF$30,2,FALSE())+7))</f>
        <v>0</v>
      </c>
      <c r="P205" s="325">
        <f>IF($M205="-","-",VLOOKUP(O$2,Res_ini!$A$20:$AF294,HLOOKUP($F205,Res_ini!$H$29:$AF$30,2,FALSE())+7))</f>
        <v>2</v>
      </c>
      <c r="Q205" s="325">
        <f>IF($M205="-","-",VLOOKUP(P$2,Res_ini!$A$20:$AF294,HLOOKUP($F205,Res_ini!$H$29:$AF$30,2,FALSE())+7))</f>
        <v>12</v>
      </c>
      <c r="R205" s="325">
        <f>IF($M205="-","-",VLOOKUP(Q$2,Res_ini!$A$20:$AF294,HLOOKUP($F205,Res_ini!$H$29:$AF$30,2,FALSE())+7))</f>
        <v>0</v>
      </c>
      <c r="S205" s="325">
        <f>IF($M205="-","-",VLOOKUP(R$2,Res_ini!$A$20:$AF294,HLOOKUP($F205,Res_ini!$H$29:$AF$30,2,FALSE())+7))</f>
        <v>1</v>
      </c>
      <c r="T205" s="325">
        <f>IF($M205="-","-",VLOOKUP(S$2,Res_ini!$A$20:$AF294,HLOOKUP($F205,Res_ini!$H$29:$AF$30,2,FALSE())+7))</f>
        <v>0</v>
      </c>
      <c r="U205" s="325">
        <f>IF($M205="-","-",VLOOKUP(T$2,Res_ini!$A$20:$AF294,HLOOKUP($F205,Res_ini!$H$29:$AF$30,2,FALSE())+7))</f>
        <v>0</v>
      </c>
      <c r="V205" s="325">
        <f>IF($M205="-","-",VLOOKUP(U$2,Res_ini!$A$20:$AF294,HLOOKUP($F205,Res_ini!$H$29:$AF$30,2,FALSE())+7))</f>
        <v>0</v>
      </c>
      <c r="W205" s="325">
        <f>IF($M205="-","-",VLOOKUP(V$2,Res_ini!$A$20:$AF294,HLOOKUP($F205,Res_ini!$H$29:$AF$30,2,FALSE())+7))</f>
        <v>25</v>
      </c>
      <c r="X205" s="325">
        <f>IF($M205="-","-",VLOOKUP(W$2,Res_ini!$A$20:$AF294,HLOOKUP($F205,Res_ini!$H$29:$AF$30,2,FALSE())+7))</f>
        <v>0</v>
      </c>
      <c r="Y205" s="325">
        <f>IF($M205="-","-",VLOOKUP(X$2,Res_ini!$A$20:$AF294,HLOOKUP($F205,Res_ini!$H$29:$AF$30,2,FALSE())+7))</f>
        <v>0</v>
      </c>
      <c r="Z205" s="325">
        <f>IF($M205="-","-",VLOOKUP(Y$2,Res_ini!$A$20:$AF294,HLOOKUP($F205,Res_ini!$H$29:$AF$30,2,FALSE())+7))</f>
        <v>0</v>
      </c>
      <c r="AA205" s="326">
        <f>IF($M205="-","-",VLOOKUP(Z$2,Res_ini!$A$20:$AF294,HLOOKUP($F205,Res_ini!$H$29:$AF$30,2,FALSE())+7))</f>
        <v>0</v>
      </c>
      <c r="AB205" s="327">
        <f>IF($M205="-","-",VLOOKUP(AA$2,Res_ini!$A$20:$AF294,HLOOKUP($F205,Res_ini!$H$29:$AF$30,2,FALSE())+7))</f>
        <v>40</v>
      </c>
      <c r="AC205" s="340"/>
      <c r="AD205" s="341"/>
      <c r="AE205" s="341"/>
      <c r="AF205" s="341"/>
      <c r="AG205" s="342"/>
      <c r="AH205" s="343">
        <f t="shared" si="106"/>
        <v>14</v>
      </c>
      <c r="AI205" s="344">
        <f t="shared" si="76"/>
        <v>0</v>
      </c>
      <c r="AJ205" s="345">
        <f t="shared" si="77"/>
        <v>0.05</v>
      </c>
      <c r="AK205" s="345">
        <f t="shared" si="78"/>
        <v>0.3</v>
      </c>
      <c r="AL205" s="345">
        <f t="shared" si="79"/>
        <v>0</v>
      </c>
      <c r="AM205" s="345">
        <f t="shared" si="80"/>
        <v>2.5000000000000001E-2</v>
      </c>
      <c r="AN205" s="345">
        <f t="shared" si="81"/>
        <v>0</v>
      </c>
      <c r="AO205" s="345">
        <f t="shared" si="82"/>
        <v>0</v>
      </c>
      <c r="AP205" s="345">
        <f t="shared" si="83"/>
        <v>0</v>
      </c>
      <c r="AQ205" s="345">
        <f t="shared" si="84"/>
        <v>0.625</v>
      </c>
      <c r="AR205" s="345">
        <f t="shared" si="85"/>
        <v>0</v>
      </c>
      <c r="AS205" s="345">
        <f t="shared" si="86"/>
        <v>0</v>
      </c>
      <c r="AT205" s="345">
        <f t="shared" si="87"/>
        <v>0</v>
      </c>
      <c r="AU205" s="345">
        <f t="shared" si="88"/>
        <v>0</v>
      </c>
      <c r="AV205" s="345">
        <f t="shared" si="107"/>
        <v>0.35</v>
      </c>
      <c r="AW205" s="346">
        <f t="shared" si="89"/>
        <v>0</v>
      </c>
      <c r="AX205" s="346">
        <f t="shared" si="90"/>
        <v>5.0020856805770016E-2</v>
      </c>
      <c r="AY205" s="346">
        <f t="shared" si="91"/>
        <v>0.30469265401539752</v>
      </c>
      <c r="AZ205" s="346">
        <f t="shared" si="92"/>
        <v>0</v>
      </c>
      <c r="BA205" s="346">
        <f t="shared" si="93"/>
        <v>2.5002604899361139E-2</v>
      </c>
      <c r="BB205" s="345">
        <f t="shared" si="94"/>
        <v>0</v>
      </c>
      <c r="BC205" s="345">
        <f t="shared" si="95"/>
        <v>0</v>
      </c>
      <c r="BD205" s="346">
        <f t="shared" si="96"/>
        <v>0</v>
      </c>
      <c r="BE205" s="346">
        <f t="shared" si="97"/>
        <v>0.67513153293703165</v>
      </c>
      <c r="BF205" s="346">
        <f t="shared" si="98"/>
        <v>0</v>
      </c>
      <c r="BG205" s="346">
        <f t="shared" si="99"/>
        <v>0</v>
      </c>
      <c r="BH205" s="345">
        <f t="shared" si="100"/>
        <v>0</v>
      </c>
      <c r="BI205" s="346">
        <f t="shared" si="101"/>
        <v>0</v>
      </c>
      <c r="BJ205" s="347">
        <f t="shared" si="102"/>
        <v>0.35757110364551026</v>
      </c>
      <c r="BK205"/>
      <c r="BL205"/>
      <c r="BM205"/>
      <c r="BN205"/>
      <c r="BO205"/>
    </row>
    <row r="206" spans="1:67" s="124" customFormat="1" ht="17" hidden="1" customHeight="1">
      <c r="A206" s="330" t="str">
        <f t="shared" si="104"/>
        <v>2018_186</v>
      </c>
      <c r="B206" s="330" t="s">
        <v>658</v>
      </c>
      <c r="C206" s="330" t="str">
        <f t="shared" si="105"/>
        <v>2018-Daa Kouguie_2</v>
      </c>
      <c r="D206" s="330" t="str">
        <f>IF($M206="-","-",VLOOKUP(C$3,Res_ini!$A$20:$AF295,HLOOKUP($F206,Res_ini!$H$29:$AF$30,2,FALSE())+7))</f>
        <v>PIT</v>
      </c>
      <c r="E206" s="330">
        <f t="shared" si="75"/>
        <v>47</v>
      </c>
      <c r="F206" s="330" t="str">
        <f t="shared" si="103"/>
        <v>Daa Kouguie</v>
      </c>
      <c r="G206" s="330" t="str">
        <f>IF($M206="-","-",VLOOKUP(F$3,Res_ini!$A$20:$AF295,HLOOKUP($F206,Res_ini!$H$29:$AF$30,2,FALSE())+7))</f>
        <v>Nouvelle Calédonie</v>
      </c>
      <c r="H206" s="348">
        <f>IF($M206="-","-",VLOOKUP(G$3,Res_ini!$A$20:$AF295,HLOOKUP($F206,Res_ini!$H$29:$AF$30,2,FALSE())+7))</f>
        <v>43593</v>
      </c>
      <c r="I206" s="348">
        <f>IF($M206="-","-",VLOOKUP(H$3,Res_ini!$A$20:$AF295,HLOOKUP($F206,Res_ini!$H$29:$AF$30,2,FALSE())+7))</f>
        <v>43654</v>
      </c>
      <c r="J206" s="330">
        <f>IF($M206="-","-",VLOOKUP(I$3,Res_ini!$A$20:$AF295,HLOOKUP($F206,Res_ini!$H$29:$AF$30,2,FALSE())+7))</f>
        <v>2018</v>
      </c>
      <c r="K206" s="330" t="str">
        <f>IF($M206="-","-",VLOOKUP(J$3,Res_ini!$A$20:$AF295,HLOOKUP($F206,Res_ini!$H$29:$AF$30,2,FALSE())+7))</f>
        <v>Province Sud</v>
      </c>
      <c r="L206" s="330" t="str">
        <f>IF($M206="-","-",VLOOKUP(K$3,Res_ini!$A$20:$AF295,HLOOKUP($F206,Res_ini!$H$29:$AF$30,2,FALSE())+7))</f>
        <v>Ile des Pins</v>
      </c>
      <c r="M206" s="330" t="str">
        <f>IF(ISERROR(HLOOKUP($F206,Res_ini!$H$29:$AF$30,2,FALSE())),"-",VLOOKUP(L$3,Res_ini!$A$20:$AF295,HLOOKUP($F206,Res_ini!$H$29:$AF$30,2,FALSE())+7))</f>
        <v>Daa Kouguie</v>
      </c>
      <c r="N206" s="330">
        <f>IF($M206="-","-",VLOOKUP(M$3,Res_ini!$A$20:$AF295,HLOOKUP($F206,Res_ini!$H$29:$AF$30,2,FALSE())+7))</f>
        <v>2</v>
      </c>
      <c r="O206" s="349">
        <f>IF($M206="-","-",VLOOKUP(N$3,Res_ini!$A$20:$AF295,HLOOKUP($F206,Res_ini!$H$29:$AF$30,2,FALSE())+7))</f>
        <v>0</v>
      </c>
      <c r="P206" s="328">
        <f>IF($M206="-","-",VLOOKUP(O$3,Res_ini!$A$20:$AF295,HLOOKUP($F206,Res_ini!$H$29:$AF$30,2,FALSE())+7))</f>
        <v>1</v>
      </c>
      <c r="Q206" s="328">
        <f>IF($M206="-","-",VLOOKUP(P$3,Res_ini!$A$20:$AF295,HLOOKUP($F206,Res_ini!$H$29:$AF$30,2,FALSE())+7))</f>
        <v>11</v>
      </c>
      <c r="R206" s="328">
        <f>IF($M206="-","-",VLOOKUP(Q$3,Res_ini!$A$20:$AF295,HLOOKUP($F206,Res_ini!$H$29:$AF$30,2,FALSE())+7))</f>
        <v>1</v>
      </c>
      <c r="S206" s="328">
        <f>IF($M206="-","-",VLOOKUP(R$3,Res_ini!$A$20:$AF295,HLOOKUP($F206,Res_ini!$H$29:$AF$30,2,FALSE())+7))</f>
        <v>1</v>
      </c>
      <c r="T206" s="328">
        <f>IF($M206="-","-",VLOOKUP(S$3,Res_ini!$A$20:$AF295,HLOOKUP($F206,Res_ini!$H$29:$AF$30,2,FALSE())+7))</f>
        <v>0</v>
      </c>
      <c r="U206" s="328">
        <f>IF($M206="-","-",VLOOKUP(T$3,Res_ini!$A$20:$AF295,HLOOKUP($F206,Res_ini!$H$29:$AF$30,2,FALSE())+7))</f>
        <v>0</v>
      </c>
      <c r="V206" s="328">
        <f>IF($M206="-","-",VLOOKUP(U$3,Res_ini!$A$20:$AF295,HLOOKUP($F206,Res_ini!$H$29:$AF$30,2,FALSE())+7))</f>
        <v>0</v>
      </c>
      <c r="W206" s="328">
        <f>IF($M206="-","-",VLOOKUP(V$3,Res_ini!$A$20:$AF295,HLOOKUP($F206,Res_ini!$H$29:$AF$30,2,FALSE())+7))</f>
        <v>23</v>
      </c>
      <c r="X206" s="328">
        <f>IF($M206="-","-",VLOOKUP(W$3,Res_ini!$A$20:$AF295,HLOOKUP($F206,Res_ini!$H$29:$AF$30,2,FALSE())+7))</f>
        <v>1</v>
      </c>
      <c r="Y206" s="328">
        <f>IF($M206="-","-",VLOOKUP(X$3,Res_ini!$A$20:$AF295,HLOOKUP($F206,Res_ini!$H$29:$AF$30,2,FALSE())+7))</f>
        <v>2</v>
      </c>
      <c r="Z206" s="328">
        <f>IF($M206="-","-",VLOOKUP(Y$3,Res_ini!$A$20:$AF295,HLOOKUP($F206,Res_ini!$H$29:$AF$30,2,FALSE())+7))</f>
        <v>0</v>
      </c>
      <c r="AA206" s="329">
        <f>IF($M206="-","-",VLOOKUP(Z$3,Res_ini!$A$20:$AF295,HLOOKUP($F206,Res_ini!$H$29:$AF$30,2,FALSE())+7))</f>
        <v>0</v>
      </c>
      <c r="AB206" s="330">
        <f>IF($M206="-","-",VLOOKUP(AA$3,Res_ini!$A$20:$AF295,HLOOKUP($F206,Res_ini!$H$29:$AF$30,2,FALSE())+7))</f>
        <v>40</v>
      </c>
      <c r="AC206" s="350"/>
      <c r="AD206" s="351"/>
      <c r="AE206" s="351"/>
      <c r="AF206" s="351"/>
      <c r="AG206" s="352"/>
      <c r="AH206" s="213">
        <f t="shared" si="106"/>
        <v>13</v>
      </c>
      <c r="AI206" s="353">
        <f t="shared" si="76"/>
        <v>0</v>
      </c>
      <c r="AJ206" s="354">
        <f t="shared" si="77"/>
        <v>2.5000000000000001E-2</v>
      </c>
      <c r="AK206" s="354">
        <f t="shared" si="78"/>
        <v>0.27500000000000002</v>
      </c>
      <c r="AL206" s="354">
        <f t="shared" si="79"/>
        <v>2.5000000000000001E-2</v>
      </c>
      <c r="AM206" s="354">
        <f t="shared" si="80"/>
        <v>2.5000000000000001E-2</v>
      </c>
      <c r="AN206" s="354">
        <f t="shared" si="81"/>
        <v>0</v>
      </c>
      <c r="AO206" s="354">
        <f t="shared" si="82"/>
        <v>0</v>
      </c>
      <c r="AP206" s="354">
        <f t="shared" si="83"/>
        <v>0</v>
      </c>
      <c r="AQ206" s="354">
        <f t="shared" si="84"/>
        <v>0.57499999999999996</v>
      </c>
      <c r="AR206" s="354">
        <f t="shared" si="85"/>
        <v>2.5000000000000001E-2</v>
      </c>
      <c r="AS206" s="354">
        <f t="shared" si="86"/>
        <v>0.05</v>
      </c>
      <c r="AT206" s="354">
        <f t="shared" si="87"/>
        <v>0</v>
      </c>
      <c r="AU206" s="354">
        <f t="shared" si="88"/>
        <v>0</v>
      </c>
      <c r="AV206" s="354">
        <f t="shared" si="107"/>
        <v>0.32500000000000001</v>
      </c>
      <c r="AW206" s="355">
        <f t="shared" si="89"/>
        <v>0</v>
      </c>
      <c r="AX206" s="355">
        <f t="shared" si="90"/>
        <v>2.5002604899361139E-2</v>
      </c>
      <c r="AY206" s="355">
        <f t="shared" si="91"/>
        <v>0.2785897023916506</v>
      </c>
      <c r="AZ206" s="355">
        <f t="shared" si="92"/>
        <v>2.5002604899361139E-2</v>
      </c>
      <c r="BA206" s="355">
        <f t="shared" si="93"/>
        <v>2.5002604899361139E-2</v>
      </c>
      <c r="BB206" s="354">
        <f t="shared" si="94"/>
        <v>0</v>
      </c>
      <c r="BC206" s="354">
        <f t="shared" si="95"/>
        <v>0</v>
      </c>
      <c r="BD206" s="355">
        <f t="shared" si="96"/>
        <v>0</v>
      </c>
      <c r="BE206" s="355">
        <f t="shared" si="97"/>
        <v>0.6126041480486224</v>
      </c>
      <c r="BF206" s="355">
        <f t="shared" si="98"/>
        <v>2.5002604899361139E-2</v>
      </c>
      <c r="BG206" s="355">
        <f t="shared" si="99"/>
        <v>5.0020856805770016E-2</v>
      </c>
      <c r="BH206" s="354">
        <f t="shared" si="100"/>
        <v>0</v>
      </c>
      <c r="BI206" s="355">
        <f t="shared" si="101"/>
        <v>0</v>
      </c>
      <c r="BJ206" s="356">
        <f t="shared" si="102"/>
        <v>0.33101172808929452</v>
      </c>
      <c r="BK206"/>
      <c r="BL206"/>
      <c r="BM206"/>
      <c r="BN206"/>
      <c r="BO206"/>
    </row>
    <row r="207" spans="1:67" s="124" customFormat="1" ht="17" hidden="1" customHeight="1">
      <c r="A207" s="330" t="str">
        <f t="shared" si="104"/>
        <v>2018_187</v>
      </c>
      <c r="B207" s="330" t="s">
        <v>658</v>
      </c>
      <c r="C207" s="330" t="str">
        <f t="shared" si="105"/>
        <v>2018-Daa Kouguie_3</v>
      </c>
      <c r="D207" s="330" t="str">
        <f>IF($M207="-","-",VLOOKUP(C$4,Res_ini!$A$20:$AF296,HLOOKUP($F207,Res_ini!$H$29:$AF$30,2,FALSE())+7))</f>
        <v>PIT</v>
      </c>
      <c r="E207" s="330">
        <f t="shared" si="75"/>
        <v>47</v>
      </c>
      <c r="F207" s="330" t="str">
        <f t="shared" si="103"/>
        <v>Daa Kouguie</v>
      </c>
      <c r="G207" s="330" t="str">
        <f>IF($M207="-","-",VLOOKUP(F$4,Res_ini!$A$20:$AF296,HLOOKUP($F207,Res_ini!$H$29:$AF$30,2,FALSE())+7))</f>
        <v>Nouvelle Calédonie</v>
      </c>
      <c r="H207" s="348">
        <f>IF($M207="-","-",VLOOKUP(G$4,Res_ini!$A$20:$AF296,HLOOKUP($F207,Res_ini!$H$29:$AF$30,2,FALSE())+7))</f>
        <v>43593</v>
      </c>
      <c r="I207" s="348">
        <f>IF($M207="-","-",VLOOKUP(H$4,Res_ini!$A$20:$AF296,HLOOKUP($F207,Res_ini!$H$29:$AF$30,2,FALSE())+7))</f>
        <v>43654</v>
      </c>
      <c r="J207" s="330">
        <f>IF($M207="-","-",VLOOKUP(I$4,Res_ini!$A$20:$AF296,HLOOKUP($F207,Res_ini!$H$29:$AF$30,2,FALSE())+7))</f>
        <v>2018</v>
      </c>
      <c r="K207" s="330" t="str">
        <f>IF($M207="-","-",VLOOKUP(J$4,Res_ini!$A$20:$AF296,HLOOKUP($F207,Res_ini!$H$29:$AF$30,2,FALSE())+7))</f>
        <v>Province Sud</v>
      </c>
      <c r="L207" s="330" t="str">
        <f>IF($M207="-","-",VLOOKUP(K$4,Res_ini!$A$20:$AF296,HLOOKUP($F207,Res_ini!$H$29:$AF$30,2,FALSE())+7))</f>
        <v>Ile des Pins</v>
      </c>
      <c r="M207" s="330" t="str">
        <f>IF(ISERROR(HLOOKUP($F207,Res_ini!$H$29:$AF$30,2,FALSE())),"-",VLOOKUP(L$4,Res_ini!$A$20:$AF296,HLOOKUP($F207,Res_ini!$H$29:$AF$30,2,FALSE())+7))</f>
        <v>Daa Kouguie</v>
      </c>
      <c r="N207" s="330">
        <f>IF($M207="-","-",VLOOKUP(M$4,Res_ini!$A$20:$AF296,HLOOKUP($F207,Res_ini!$H$29:$AF$30,2,FALSE())+7))</f>
        <v>3</v>
      </c>
      <c r="O207" s="349">
        <f>IF($M207="-","-",VLOOKUP(N$4,Res_ini!$A$20:$AF296,HLOOKUP($F207,Res_ini!$H$29:$AF$30,2,FALSE())+7))</f>
        <v>5</v>
      </c>
      <c r="P207" s="328">
        <f>IF($M207="-","-",VLOOKUP(O$4,Res_ini!$A$20:$AF296,HLOOKUP($F207,Res_ini!$H$29:$AF$30,2,FALSE())+7))</f>
        <v>0</v>
      </c>
      <c r="Q207" s="328">
        <f>IF($M207="-","-",VLOOKUP(P$4,Res_ini!$A$20:$AF296,HLOOKUP($F207,Res_ini!$H$29:$AF$30,2,FALSE())+7))</f>
        <v>13</v>
      </c>
      <c r="R207" s="328">
        <f>IF($M207="-","-",VLOOKUP(Q$4,Res_ini!$A$20:$AF296,HLOOKUP($F207,Res_ini!$H$29:$AF$30,2,FALSE())+7))</f>
        <v>0</v>
      </c>
      <c r="S207" s="328">
        <f>IF($M207="-","-",VLOOKUP(R$4,Res_ini!$A$20:$AF296,HLOOKUP($F207,Res_ini!$H$29:$AF$30,2,FALSE())+7))</f>
        <v>1</v>
      </c>
      <c r="T207" s="328">
        <f>IF($M207="-","-",VLOOKUP(S$4,Res_ini!$A$20:$AF296,HLOOKUP($F207,Res_ini!$H$29:$AF$30,2,FALSE())+7))</f>
        <v>0</v>
      </c>
      <c r="U207" s="328">
        <f>IF($M207="-","-",VLOOKUP(T$4,Res_ini!$A$20:$AF296,HLOOKUP($F207,Res_ini!$H$29:$AF$30,2,FALSE())+7))</f>
        <v>0</v>
      </c>
      <c r="V207" s="328">
        <f>IF($M207="-","-",VLOOKUP(U$4,Res_ini!$A$20:$AF296,HLOOKUP($F207,Res_ini!$H$29:$AF$30,2,FALSE())+7))</f>
        <v>0</v>
      </c>
      <c r="W207" s="328">
        <f>IF($M207="-","-",VLOOKUP(V$4,Res_ini!$A$20:$AF296,HLOOKUP($F207,Res_ini!$H$29:$AF$30,2,FALSE())+7))</f>
        <v>19</v>
      </c>
      <c r="X207" s="328">
        <f>IF($M207="-","-",VLOOKUP(W$4,Res_ini!$A$20:$AF296,HLOOKUP($F207,Res_ini!$H$29:$AF$30,2,FALSE())+7))</f>
        <v>2</v>
      </c>
      <c r="Y207" s="328">
        <f>IF($M207="-","-",VLOOKUP(X$4,Res_ini!$A$20:$AF296,HLOOKUP($F207,Res_ini!$H$29:$AF$30,2,FALSE())+7))</f>
        <v>0</v>
      </c>
      <c r="Z207" s="328">
        <f>IF($M207="-","-",VLOOKUP(Y$4,Res_ini!$A$20:$AF296,HLOOKUP($F207,Res_ini!$H$29:$AF$30,2,FALSE())+7))</f>
        <v>0</v>
      </c>
      <c r="AA207" s="329">
        <f>IF($M207="-","-",VLOOKUP(Z$4,Res_ini!$A$20:$AF296,HLOOKUP($F207,Res_ini!$H$29:$AF$30,2,FALSE())+7))</f>
        <v>0</v>
      </c>
      <c r="AB207" s="330">
        <f>IF($M207="-","-",VLOOKUP(AA$4,Res_ini!$A$20:$AF296,HLOOKUP($F207,Res_ini!$H$29:$AF$30,2,FALSE())+7))</f>
        <v>40</v>
      </c>
      <c r="AC207" s="350"/>
      <c r="AD207" s="351"/>
      <c r="AE207" s="351"/>
      <c r="AF207" s="351"/>
      <c r="AG207" s="352"/>
      <c r="AH207" s="213">
        <f t="shared" si="106"/>
        <v>18</v>
      </c>
      <c r="AI207" s="353">
        <f t="shared" si="76"/>
        <v>0.125</v>
      </c>
      <c r="AJ207" s="354">
        <f t="shared" si="77"/>
        <v>0</v>
      </c>
      <c r="AK207" s="354">
        <f t="shared" si="78"/>
        <v>0.32500000000000001</v>
      </c>
      <c r="AL207" s="354">
        <f t="shared" si="79"/>
        <v>0</v>
      </c>
      <c r="AM207" s="354">
        <f t="shared" si="80"/>
        <v>2.5000000000000001E-2</v>
      </c>
      <c r="AN207" s="354">
        <f t="shared" si="81"/>
        <v>0</v>
      </c>
      <c r="AO207" s="354">
        <f t="shared" si="82"/>
        <v>0</v>
      </c>
      <c r="AP207" s="354">
        <f t="shared" si="83"/>
        <v>0</v>
      </c>
      <c r="AQ207" s="354">
        <f t="shared" si="84"/>
        <v>0.47499999999999998</v>
      </c>
      <c r="AR207" s="354">
        <f t="shared" si="85"/>
        <v>0.05</v>
      </c>
      <c r="AS207" s="354">
        <f t="shared" si="86"/>
        <v>0</v>
      </c>
      <c r="AT207" s="354">
        <f t="shared" si="87"/>
        <v>0</v>
      </c>
      <c r="AU207" s="354">
        <f t="shared" si="88"/>
        <v>0</v>
      </c>
      <c r="AV207" s="354">
        <f t="shared" si="107"/>
        <v>0.45</v>
      </c>
      <c r="AW207" s="355">
        <f t="shared" si="89"/>
        <v>0.12532783116806537</v>
      </c>
      <c r="AX207" s="355">
        <f t="shared" si="90"/>
        <v>0</v>
      </c>
      <c r="AY207" s="355">
        <f t="shared" si="91"/>
        <v>0.33101172808929452</v>
      </c>
      <c r="AZ207" s="355">
        <f t="shared" si="92"/>
        <v>0</v>
      </c>
      <c r="BA207" s="355">
        <f t="shared" si="93"/>
        <v>2.5002604899361139E-2</v>
      </c>
      <c r="BB207" s="354">
        <f t="shared" si="94"/>
        <v>0</v>
      </c>
      <c r="BC207" s="354">
        <f t="shared" si="95"/>
        <v>0</v>
      </c>
      <c r="BD207" s="355">
        <f t="shared" si="96"/>
        <v>0</v>
      </c>
      <c r="BE207" s="355">
        <f t="shared" si="97"/>
        <v>0.49496403171689457</v>
      </c>
      <c r="BF207" s="355">
        <f t="shared" si="98"/>
        <v>5.0020856805770016E-2</v>
      </c>
      <c r="BG207" s="355">
        <f t="shared" si="99"/>
        <v>0</v>
      </c>
      <c r="BH207" s="354">
        <f t="shared" si="100"/>
        <v>0</v>
      </c>
      <c r="BI207" s="355">
        <f t="shared" si="101"/>
        <v>0</v>
      </c>
      <c r="BJ207" s="356">
        <f t="shared" si="102"/>
        <v>0.46676533904729633</v>
      </c>
      <c r="BK207"/>
      <c r="BL207"/>
      <c r="BM207"/>
      <c r="BN207"/>
      <c r="BO207"/>
    </row>
    <row r="208" spans="1:67" s="124" customFormat="1" ht="17" hidden="1" customHeight="1">
      <c r="A208" s="333" t="str">
        <f t="shared" si="104"/>
        <v>2018_188</v>
      </c>
      <c r="B208" s="333" t="s">
        <v>658</v>
      </c>
      <c r="C208" s="333" t="str">
        <f t="shared" si="105"/>
        <v>2018-Daa Kouguie_4</v>
      </c>
      <c r="D208" s="333" t="str">
        <f>IF($M208="-","-",VLOOKUP(C$5,Res_ini!$A$20:$AF297,HLOOKUP($F208,Res_ini!$H$29:$AF$30,2,FALSE())+7))</f>
        <v>PIT</v>
      </c>
      <c r="E208" s="333">
        <f t="shared" si="75"/>
        <v>47</v>
      </c>
      <c r="F208" s="333" t="str">
        <f t="shared" si="103"/>
        <v>Daa Kouguie</v>
      </c>
      <c r="G208" s="333" t="str">
        <f>IF($M208="-","-",VLOOKUP(F$5,Res_ini!$A$20:$AF297,HLOOKUP($F208,Res_ini!$H$29:$AF$30,2,FALSE())+7))</f>
        <v>Nouvelle Calédonie</v>
      </c>
      <c r="H208" s="357">
        <f>IF($M208="-","-",VLOOKUP(G$5,Res_ini!$A$20:$AF297,HLOOKUP($F208,Res_ini!$H$29:$AF$30,2,FALSE())+7))</f>
        <v>43593</v>
      </c>
      <c r="I208" s="357">
        <f>IF($M208="-","-",VLOOKUP(H$5,Res_ini!$A$20:$AF297,HLOOKUP($F208,Res_ini!$H$29:$AF$30,2,FALSE())+7))</f>
        <v>43654</v>
      </c>
      <c r="J208" s="333">
        <f>IF($M208="-","-",VLOOKUP(I$5,Res_ini!$A$20:$AF297,HLOOKUP($F208,Res_ini!$H$29:$AF$30,2,FALSE())+7))</f>
        <v>2018</v>
      </c>
      <c r="K208" s="333" t="str">
        <f>IF($M208="-","-",VLOOKUP(J$5,Res_ini!$A$20:$AF297,HLOOKUP($F208,Res_ini!$H$29:$AF$30,2,FALSE())+7))</f>
        <v>Province Sud</v>
      </c>
      <c r="L208" s="333" t="str">
        <f>IF($M208="-","-",VLOOKUP(K$5,Res_ini!$A$20:$AF297,HLOOKUP($F208,Res_ini!$H$29:$AF$30,2,FALSE())+7))</f>
        <v>Ile des Pins</v>
      </c>
      <c r="M208" s="333" t="str">
        <f>IF(ISERROR(HLOOKUP($F208,Res_ini!$H$29:$AF$30,2,FALSE())),"-",VLOOKUP(L$5,Res_ini!$A$20:$AF297,HLOOKUP($F208,Res_ini!$H$29:$AF$30,2,FALSE())+7))</f>
        <v>Daa Kouguie</v>
      </c>
      <c r="N208" s="333">
        <f>IF($M208="-","-",VLOOKUP(M$5,Res_ini!$A$20:$AF297,HLOOKUP($F208,Res_ini!$H$29:$AF$30,2,FALSE())+7))</f>
        <v>4</v>
      </c>
      <c r="O208" s="358">
        <f>IF($M208="-","-",VLOOKUP(N$5,Res_ini!$A$20:$AF297,HLOOKUP($F208,Res_ini!$H$29:$AF$30,2,FALSE())+7))</f>
        <v>0</v>
      </c>
      <c r="P208" s="331">
        <f>IF($M208="-","-",VLOOKUP(O$5,Res_ini!$A$20:$AF297,HLOOKUP($F208,Res_ini!$H$29:$AF$30,2,FALSE())+7))</f>
        <v>1</v>
      </c>
      <c r="Q208" s="331">
        <f>IF($M208="-","-",VLOOKUP(P$5,Res_ini!$A$20:$AF297,HLOOKUP($F208,Res_ini!$H$29:$AF$30,2,FALSE())+7))</f>
        <v>9</v>
      </c>
      <c r="R208" s="331">
        <f>IF($M208="-","-",VLOOKUP(Q$5,Res_ini!$A$20:$AF297,HLOOKUP($F208,Res_ini!$H$29:$AF$30,2,FALSE())+7))</f>
        <v>1</v>
      </c>
      <c r="S208" s="331">
        <f>IF($M208="-","-",VLOOKUP(R$5,Res_ini!$A$20:$AF297,HLOOKUP($F208,Res_ini!$H$29:$AF$30,2,FALSE())+7))</f>
        <v>1</v>
      </c>
      <c r="T208" s="331">
        <f>IF($M208="-","-",VLOOKUP(S$5,Res_ini!$A$20:$AF297,HLOOKUP($F208,Res_ini!$H$29:$AF$30,2,FALSE())+7))</f>
        <v>0</v>
      </c>
      <c r="U208" s="331">
        <f>IF($M208="-","-",VLOOKUP(T$5,Res_ini!$A$20:$AF297,HLOOKUP($F208,Res_ini!$H$29:$AF$30,2,FALSE())+7))</f>
        <v>0</v>
      </c>
      <c r="V208" s="331">
        <f>IF($M208="-","-",VLOOKUP(U$5,Res_ini!$A$20:$AF297,HLOOKUP($F208,Res_ini!$H$29:$AF$30,2,FALSE())+7))</f>
        <v>0</v>
      </c>
      <c r="W208" s="331">
        <f>IF($M208="-","-",VLOOKUP(V$5,Res_ini!$A$20:$AF297,HLOOKUP($F208,Res_ini!$H$29:$AF$30,2,FALSE())+7))</f>
        <v>24</v>
      </c>
      <c r="X208" s="331">
        <f>IF($M208="-","-",VLOOKUP(W$5,Res_ini!$A$20:$AF297,HLOOKUP($F208,Res_ini!$H$29:$AF$30,2,FALSE())+7))</f>
        <v>4</v>
      </c>
      <c r="Y208" s="331">
        <f>IF($M208="-","-",VLOOKUP(X$5,Res_ini!$A$20:$AF297,HLOOKUP($F208,Res_ini!$H$29:$AF$30,2,FALSE())+7))</f>
        <v>0</v>
      </c>
      <c r="Z208" s="331">
        <f>IF($M208="-","-",VLOOKUP(Y$5,Res_ini!$A$20:$AF297,HLOOKUP($F208,Res_ini!$H$29:$AF$30,2,FALSE())+7))</f>
        <v>0</v>
      </c>
      <c r="AA208" s="332">
        <f>IF($M208="-","-",VLOOKUP(Z$5,Res_ini!$A$20:$AF297,HLOOKUP($F208,Res_ini!$H$29:$AF$30,2,FALSE())+7))</f>
        <v>0</v>
      </c>
      <c r="AB208" s="333">
        <f>IF($M208="-","-",VLOOKUP(AA$5,Res_ini!$A$20:$AF297,HLOOKUP($F208,Res_ini!$H$29:$AF$30,2,FALSE())+7))</f>
        <v>40</v>
      </c>
      <c r="AC208" s="359"/>
      <c r="AD208" s="360"/>
      <c r="AE208" s="360"/>
      <c r="AF208" s="360"/>
      <c r="AG208" s="361"/>
      <c r="AH208" s="362">
        <f t="shared" si="106"/>
        <v>11</v>
      </c>
      <c r="AI208" s="363">
        <f t="shared" si="76"/>
        <v>0</v>
      </c>
      <c r="AJ208" s="364">
        <f t="shared" si="77"/>
        <v>2.5000000000000001E-2</v>
      </c>
      <c r="AK208" s="364">
        <f t="shared" si="78"/>
        <v>0.22500000000000001</v>
      </c>
      <c r="AL208" s="364">
        <f t="shared" si="79"/>
        <v>2.5000000000000001E-2</v>
      </c>
      <c r="AM208" s="364">
        <f t="shared" si="80"/>
        <v>2.5000000000000001E-2</v>
      </c>
      <c r="AN208" s="364">
        <f t="shared" si="81"/>
        <v>0</v>
      </c>
      <c r="AO208" s="364">
        <f t="shared" si="82"/>
        <v>0</v>
      </c>
      <c r="AP208" s="364">
        <f t="shared" si="83"/>
        <v>0</v>
      </c>
      <c r="AQ208" s="364">
        <f t="shared" si="84"/>
        <v>0.6</v>
      </c>
      <c r="AR208" s="364">
        <f t="shared" si="85"/>
        <v>0.1</v>
      </c>
      <c r="AS208" s="364">
        <f t="shared" si="86"/>
        <v>0</v>
      </c>
      <c r="AT208" s="364">
        <f t="shared" si="87"/>
        <v>0</v>
      </c>
      <c r="AU208" s="364">
        <f t="shared" si="88"/>
        <v>0</v>
      </c>
      <c r="AV208" s="364">
        <f t="shared" si="107"/>
        <v>0.27500000000000002</v>
      </c>
      <c r="AW208" s="365">
        <f t="shared" si="89"/>
        <v>0</v>
      </c>
      <c r="AX208" s="365">
        <f t="shared" si="90"/>
        <v>2.5002604899361139E-2</v>
      </c>
      <c r="AY208" s="365">
        <f t="shared" si="91"/>
        <v>0.22694303617851994</v>
      </c>
      <c r="AZ208" s="365">
        <f t="shared" si="92"/>
        <v>2.5002604899361139E-2</v>
      </c>
      <c r="BA208" s="365">
        <f t="shared" si="93"/>
        <v>2.5002604899361139E-2</v>
      </c>
      <c r="BB208" s="364">
        <f t="shared" si="94"/>
        <v>0</v>
      </c>
      <c r="BC208" s="364">
        <f t="shared" si="95"/>
        <v>0</v>
      </c>
      <c r="BD208" s="365">
        <f t="shared" si="96"/>
        <v>0</v>
      </c>
      <c r="BE208" s="365">
        <f t="shared" si="97"/>
        <v>0.64350110879328437</v>
      </c>
      <c r="BF208" s="365">
        <f t="shared" si="98"/>
        <v>0.1001674211615598</v>
      </c>
      <c r="BG208" s="365">
        <f t="shared" si="99"/>
        <v>0</v>
      </c>
      <c r="BH208" s="364">
        <f t="shared" si="100"/>
        <v>0</v>
      </c>
      <c r="BI208" s="365">
        <f t="shared" si="101"/>
        <v>0</v>
      </c>
      <c r="BJ208" s="366">
        <f t="shared" si="102"/>
        <v>0.2785897023916506</v>
      </c>
      <c r="BK208"/>
      <c r="BL208"/>
      <c r="BM208"/>
      <c r="BN208"/>
      <c r="BO208"/>
    </row>
    <row r="209" spans="1:67" s="124" customFormat="1" ht="17" hidden="1" customHeight="1">
      <c r="A209" s="327" t="str">
        <f t="shared" si="104"/>
        <v>2018_189</v>
      </c>
      <c r="B209" s="327" t="s">
        <v>658</v>
      </c>
      <c r="C209" s="327" t="str">
        <f t="shared" si="105"/>
        <v>2018-Bodjo_1</v>
      </c>
      <c r="D209" s="327" t="str">
        <f>IF($M209="-","-",VLOOKUP(C$2,Res_ini!$A$20:$AF298,HLOOKUP($F209,Res_ini!$H$29:$AF$30,2,FALSE())+7))</f>
        <v>PIT</v>
      </c>
      <c r="E209" s="327">
        <f t="shared" si="75"/>
        <v>48</v>
      </c>
      <c r="F209" s="327" t="str">
        <f t="shared" si="103"/>
        <v>Bodjo</v>
      </c>
      <c r="G209" s="327" t="str">
        <f>IF($M209="-","-",VLOOKUP(F$2,Res_ini!$A$20:$AF298,HLOOKUP($F209,Res_ini!$H$29:$AF$30,2,FALSE())+7))</f>
        <v>Nouvelle Calédonie</v>
      </c>
      <c r="H209" s="338">
        <f>IF($M209="-","-",VLOOKUP(G$2,Res_ini!$A$20:$AF298,HLOOKUP($F209,Res_ini!$H$29:$AF$30,2,FALSE())+7))</f>
        <v>43531</v>
      </c>
      <c r="I209" s="338">
        <f>IF($M209="-","-",VLOOKUP(H$2,Res_ini!$A$20:$AF298,HLOOKUP($F209,Res_ini!$H$29:$AF$30,2,FALSE())+7))</f>
        <v>43765</v>
      </c>
      <c r="J209" s="327">
        <f>IF($M209="-","-",VLOOKUP(I$2,Res_ini!$A$20:$AF298,HLOOKUP($F209,Res_ini!$H$29:$AF$30,2,FALSE())+7))</f>
        <v>2018</v>
      </c>
      <c r="K209" s="327" t="str">
        <f>IF($M209="-","-",VLOOKUP(J$2,Res_ini!$A$20:$AF298,HLOOKUP($F209,Res_ini!$H$29:$AF$30,2,FALSE())+7))</f>
        <v>Province Sud</v>
      </c>
      <c r="L209" s="327" t="str">
        <f>IF($M209="-","-",VLOOKUP(K$2,Res_ini!$A$20:$AF298,HLOOKUP($F209,Res_ini!$H$29:$AF$30,2,FALSE())+7))</f>
        <v>Ile Ouen</v>
      </c>
      <c r="M209" s="327" t="str">
        <f>IF(ISERROR(HLOOKUP($F209,Res_ini!$H$29:$AF$30,2,FALSE())),"-",VLOOKUP(L$2,Res_ini!$A$20:$AF298,HLOOKUP($F209,Res_ini!$H$29:$AF$30,2,FALSE())+7))</f>
        <v>Bodjo</v>
      </c>
      <c r="N209" s="327">
        <f>IF($M209="-","-",VLOOKUP(M$2,Res_ini!$A$20:$AF298,HLOOKUP($F209,Res_ini!$H$29:$AF$30,2,FALSE())+7))</f>
        <v>1</v>
      </c>
      <c r="O209" s="339">
        <f>IF($M209="-","-",VLOOKUP(N$2,Res_ini!$A$20:$AF298,HLOOKUP($F209,Res_ini!$H$29:$AF$30,2,FALSE())+7))</f>
        <v>7</v>
      </c>
      <c r="P209" s="325">
        <f>IF($M209="-","-",VLOOKUP(O$2,Res_ini!$A$20:$AF298,HLOOKUP($F209,Res_ini!$H$29:$AF$30,2,FALSE())+7))</f>
        <v>0</v>
      </c>
      <c r="Q209" s="325">
        <f>IF($M209="-","-",VLOOKUP(P$2,Res_ini!$A$20:$AF298,HLOOKUP($F209,Res_ini!$H$29:$AF$30,2,FALSE())+7))</f>
        <v>11</v>
      </c>
      <c r="R209" s="325">
        <f>IF($M209="-","-",VLOOKUP(Q$2,Res_ini!$A$20:$AF298,HLOOKUP($F209,Res_ini!$H$29:$AF$30,2,FALSE())+7))</f>
        <v>0</v>
      </c>
      <c r="S209" s="325">
        <f>IF($M209="-","-",VLOOKUP(R$2,Res_ini!$A$20:$AF298,HLOOKUP($F209,Res_ini!$H$29:$AF$30,2,FALSE())+7))</f>
        <v>0</v>
      </c>
      <c r="T209" s="325">
        <f>IF($M209="-","-",VLOOKUP(S$2,Res_ini!$A$20:$AF298,HLOOKUP($F209,Res_ini!$H$29:$AF$30,2,FALSE())+7))</f>
        <v>0</v>
      </c>
      <c r="U209" s="325">
        <f>IF($M209="-","-",VLOOKUP(T$2,Res_ini!$A$20:$AF298,HLOOKUP($F209,Res_ini!$H$29:$AF$30,2,FALSE())+7))</f>
        <v>9</v>
      </c>
      <c r="V209" s="325">
        <f>IF($M209="-","-",VLOOKUP(U$2,Res_ini!$A$20:$AF298,HLOOKUP($F209,Res_ini!$H$29:$AF$30,2,FALSE())+7))</f>
        <v>0</v>
      </c>
      <c r="W209" s="325">
        <f>IF($M209="-","-",VLOOKUP(V$2,Res_ini!$A$20:$AF298,HLOOKUP($F209,Res_ini!$H$29:$AF$30,2,FALSE())+7))</f>
        <v>13</v>
      </c>
      <c r="X209" s="325">
        <f>IF($M209="-","-",VLOOKUP(W$2,Res_ini!$A$20:$AF298,HLOOKUP($F209,Res_ini!$H$29:$AF$30,2,FALSE())+7))</f>
        <v>0</v>
      </c>
      <c r="Y209" s="325">
        <f>IF($M209="-","-",VLOOKUP(X$2,Res_ini!$A$20:$AF298,HLOOKUP($F209,Res_ini!$H$29:$AF$30,2,FALSE())+7))</f>
        <v>0</v>
      </c>
      <c r="Z209" s="325">
        <f>IF($M209="-","-",VLOOKUP(Y$2,Res_ini!$A$20:$AF298,HLOOKUP($F209,Res_ini!$H$29:$AF$30,2,FALSE())+7))</f>
        <v>0</v>
      </c>
      <c r="AA209" s="326">
        <f>IF($M209="-","-",VLOOKUP(Z$2,Res_ini!$A$20:$AF298,HLOOKUP($F209,Res_ini!$H$29:$AF$30,2,FALSE())+7))</f>
        <v>0</v>
      </c>
      <c r="AB209" s="327">
        <f>IF($M209="-","-",VLOOKUP(AA$2,Res_ini!$A$20:$AF298,HLOOKUP($F209,Res_ini!$H$29:$AF$30,2,FALSE())+7))</f>
        <v>40</v>
      </c>
      <c r="AC209" s="340"/>
      <c r="AD209" s="341"/>
      <c r="AE209" s="341"/>
      <c r="AF209" s="341"/>
      <c r="AG209" s="342"/>
      <c r="AH209" s="343">
        <f t="shared" si="106"/>
        <v>18</v>
      </c>
      <c r="AI209" s="344">
        <f t="shared" si="76"/>
        <v>0.17499999999999999</v>
      </c>
      <c r="AJ209" s="345">
        <f t="shared" si="77"/>
        <v>0</v>
      </c>
      <c r="AK209" s="345">
        <f t="shared" si="78"/>
        <v>0.27500000000000002</v>
      </c>
      <c r="AL209" s="345">
        <f t="shared" si="79"/>
        <v>0</v>
      </c>
      <c r="AM209" s="345">
        <f t="shared" si="80"/>
        <v>0</v>
      </c>
      <c r="AN209" s="345">
        <f t="shared" si="81"/>
        <v>0</v>
      </c>
      <c r="AO209" s="345">
        <f t="shared" si="82"/>
        <v>0.22500000000000001</v>
      </c>
      <c r="AP209" s="345">
        <f t="shared" si="83"/>
        <v>0</v>
      </c>
      <c r="AQ209" s="345">
        <f t="shared" si="84"/>
        <v>0.32500000000000001</v>
      </c>
      <c r="AR209" s="345">
        <f t="shared" si="85"/>
        <v>0</v>
      </c>
      <c r="AS209" s="345">
        <f t="shared" si="86"/>
        <v>0</v>
      </c>
      <c r="AT209" s="345">
        <f t="shared" si="87"/>
        <v>0</v>
      </c>
      <c r="AU209" s="345">
        <f t="shared" si="88"/>
        <v>0</v>
      </c>
      <c r="AV209" s="345">
        <f t="shared" si="107"/>
        <v>0.45</v>
      </c>
      <c r="AW209" s="346">
        <f t="shared" si="89"/>
        <v>0.17590576816371625</v>
      </c>
      <c r="AX209" s="346">
        <f t="shared" si="90"/>
        <v>0</v>
      </c>
      <c r="AY209" s="346">
        <f t="shared" si="91"/>
        <v>0.2785897023916506</v>
      </c>
      <c r="AZ209" s="346">
        <f t="shared" si="92"/>
        <v>0</v>
      </c>
      <c r="BA209" s="346">
        <f t="shared" si="93"/>
        <v>0</v>
      </c>
      <c r="BB209" s="345">
        <f t="shared" si="94"/>
        <v>0</v>
      </c>
      <c r="BC209" s="345">
        <f t="shared" si="95"/>
        <v>0.22694303617851994</v>
      </c>
      <c r="BD209" s="346">
        <f t="shared" si="96"/>
        <v>0</v>
      </c>
      <c r="BE209" s="346">
        <f t="shared" si="97"/>
        <v>0.33101172808929452</v>
      </c>
      <c r="BF209" s="346">
        <f t="shared" si="98"/>
        <v>0</v>
      </c>
      <c r="BG209" s="346">
        <f t="shared" si="99"/>
        <v>0</v>
      </c>
      <c r="BH209" s="345">
        <f t="shared" si="100"/>
        <v>0</v>
      </c>
      <c r="BI209" s="346">
        <f t="shared" si="101"/>
        <v>0</v>
      </c>
      <c r="BJ209" s="347">
        <f t="shared" si="102"/>
        <v>0.46676533904729633</v>
      </c>
      <c r="BK209"/>
      <c r="BL209"/>
      <c r="BM209"/>
      <c r="BN209"/>
      <c r="BO209"/>
    </row>
    <row r="210" spans="1:67" s="124" customFormat="1" ht="17" hidden="1" customHeight="1">
      <c r="A210" s="330" t="str">
        <f t="shared" si="104"/>
        <v>2018_190</v>
      </c>
      <c r="B210" s="330" t="s">
        <v>658</v>
      </c>
      <c r="C210" s="330" t="str">
        <f t="shared" si="105"/>
        <v>2018-Bodjo_2</v>
      </c>
      <c r="D210" s="330" t="str">
        <f>IF($M210="-","-",VLOOKUP(C$3,Res_ini!$A$20:$AF299,HLOOKUP($F210,Res_ini!$H$29:$AF$30,2,FALSE())+7))</f>
        <v>PIT</v>
      </c>
      <c r="E210" s="330">
        <f t="shared" si="75"/>
        <v>48</v>
      </c>
      <c r="F210" s="330" t="str">
        <f t="shared" si="103"/>
        <v>Bodjo</v>
      </c>
      <c r="G210" s="330" t="str">
        <f>IF($M210="-","-",VLOOKUP(F$3,Res_ini!$A$20:$AF299,HLOOKUP($F210,Res_ini!$H$29:$AF$30,2,FALSE())+7))</f>
        <v>Nouvelle Calédonie</v>
      </c>
      <c r="H210" s="348">
        <f>IF($M210="-","-",VLOOKUP(G$3,Res_ini!$A$20:$AF299,HLOOKUP($F210,Res_ini!$H$29:$AF$30,2,FALSE())+7))</f>
        <v>43531</v>
      </c>
      <c r="I210" s="348">
        <f>IF($M210="-","-",VLOOKUP(H$3,Res_ini!$A$20:$AF299,HLOOKUP($F210,Res_ini!$H$29:$AF$30,2,FALSE())+7))</f>
        <v>43765</v>
      </c>
      <c r="J210" s="330">
        <f>IF($M210="-","-",VLOOKUP(I$3,Res_ini!$A$20:$AF299,HLOOKUP($F210,Res_ini!$H$29:$AF$30,2,FALSE())+7))</f>
        <v>2018</v>
      </c>
      <c r="K210" s="330" t="str">
        <f>IF($M210="-","-",VLOOKUP(J$3,Res_ini!$A$20:$AF299,HLOOKUP($F210,Res_ini!$H$29:$AF$30,2,FALSE())+7))</f>
        <v>Province Sud</v>
      </c>
      <c r="L210" s="330" t="str">
        <f>IF($M210="-","-",VLOOKUP(K$3,Res_ini!$A$20:$AF299,HLOOKUP($F210,Res_ini!$H$29:$AF$30,2,FALSE())+7))</f>
        <v>Ile Ouen</v>
      </c>
      <c r="M210" s="330" t="str">
        <f>IF(ISERROR(HLOOKUP($F210,Res_ini!$H$29:$AF$30,2,FALSE())),"-",VLOOKUP(L$3,Res_ini!$A$20:$AF299,HLOOKUP($F210,Res_ini!$H$29:$AF$30,2,FALSE())+7))</f>
        <v>Bodjo</v>
      </c>
      <c r="N210" s="330">
        <f>IF($M210="-","-",VLOOKUP(M$3,Res_ini!$A$20:$AF299,HLOOKUP($F210,Res_ini!$H$29:$AF$30,2,FALSE())+7))</f>
        <v>2</v>
      </c>
      <c r="O210" s="349">
        <f>IF($M210="-","-",VLOOKUP(N$3,Res_ini!$A$20:$AF299,HLOOKUP($F210,Res_ini!$H$29:$AF$30,2,FALSE())+7))</f>
        <v>6</v>
      </c>
      <c r="P210" s="328">
        <f>IF($M210="-","-",VLOOKUP(O$3,Res_ini!$A$20:$AF299,HLOOKUP($F210,Res_ini!$H$29:$AF$30,2,FALSE())+7))</f>
        <v>1</v>
      </c>
      <c r="Q210" s="328">
        <f>IF($M210="-","-",VLOOKUP(P$3,Res_ini!$A$20:$AF299,HLOOKUP($F210,Res_ini!$H$29:$AF$30,2,FALSE())+7))</f>
        <v>16</v>
      </c>
      <c r="R210" s="328">
        <f>IF($M210="-","-",VLOOKUP(Q$3,Res_ini!$A$20:$AF299,HLOOKUP($F210,Res_ini!$H$29:$AF$30,2,FALSE())+7))</f>
        <v>0</v>
      </c>
      <c r="S210" s="328">
        <f>IF($M210="-","-",VLOOKUP(R$3,Res_ini!$A$20:$AF299,HLOOKUP($F210,Res_ini!$H$29:$AF$30,2,FALSE())+7))</f>
        <v>0</v>
      </c>
      <c r="T210" s="328">
        <f>IF($M210="-","-",VLOOKUP(S$3,Res_ini!$A$20:$AF299,HLOOKUP($F210,Res_ini!$H$29:$AF$30,2,FALSE())+7))</f>
        <v>0</v>
      </c>
      <c r="U210" s="328">
        <f>IF($M210="-","-",VLOOKUP(T$3,Res_ini!$A$20:$AF299,HLOOKUP($F210,Res_ini!$H$29:$AF$30,2,FALSE())+7))</f>
        <v>1</v>
      </c>
      <c r="V210" s="328">
        <f>IF($M210="-","-",VLOOKUP(U$3,Res_ini!$A$20:$AF299,HLOOKUP($F210,Res_ini!$H$29:$AF$30,2,FALSE())+7))</f>
        <v>0</v>
      </c>
      <c r="W210" s="328">
        <f>IF($M210="-","-",VLOOKUP(V$3,Res_ini!$A$20:$AF299,HLOOKUP($F210,Res_ini!$H$29:$AF$30,2,FALSE())+7))</f>
        <v>16</v>
      </c>
      <c r="X210" s="328">
        <f>IF($M210="-","-",VLOOKUP(W$3,Res_ini!$A$20:$AF299,HLOOKUP($F210,Res_ini!$H$29:$AF$30,2,FALSE())+7))</f>
        <v>0</v>
      </c>
      <c r="Y210" s="328">
        <f>IF($M210="-","-",VLOOKUP(X$3,Res_ini!$A$20:$AF299,HLOOKUP($F210,Res_ini!$H$29:$AF$30,2,FALSE())+7))</f>
        <v>0</v>
      </c>
      <c r="Z210" s="328">
        <f>IF($M210="-","-",VLOOKUP(Y$3,Res_ini!$A$20:$AF299,HLOOKUP($F210,Res_ini!$H$29:$AF$30,2,FALSE())+7))</f>
        <v>0</v>
      </c>
      <c r="AA210" s="329">
        <f>IF($M210="-","-",VLOOKUP(Z$3,Res_ini!$A$20:$AF299,HLOOKUP($F210,Res_ini!$H$29:$AF$30,2,FALSE())+7))</f>
        <v>0</v>
      </c>
      <c r="AB210" s="330">
        <f>IF($M210="-","-",VLOOKUP(AA$3,Res_ini!$A$20:$AF299,HLOOKUP($F210,Res_ini!$H$29:$AF$30,2,FALSE())+7))</f>
        <v>40</v>
      </c>
      <c r="AC210" s="350"/>
      <c r="AD210" s="351"/>
      <c r="AE210" s="351"/>
      <c r="AF210" s="351"/>
      <c r="AG210" s="352"/>
      <c r="AH210" s="213">
        <f t="shared" si="106"/>
        <v>23</v>
      </c>
      <c r="AI210" s="353">
        <f t="shared" si="76"/>
        <v>0.15</v>
      </c>
      <c r="AJ210" s="354">
        <f t="shared" si="77"/>
        <v>2.5000000000000001E-2</v>
      </c>
      <c r="AK210" s="354">
        <f t="shared" si="78"/>
        <v>0.4</v>
      </c>
      <c r="AL210" s="354">
        <f t="shared" si="79"/>
        <v>0</v>
      </c>
      <c r="AM210" s="354">
        <f t="shared" si="80"/>
        <v>0</v>
      </c>
      <c r="AN210" s="354">
        <f t="shared" si="81"/>
        <v>0</v>
      </c>
      <c r="AO210" s="354">
        <f t="shared" si="82"/>
        <v>2.5000000000000001E-2</v>
      </c>
      <c r="AP210" s="354">
        <f t="shared" si="83"/>
        <v>0</v>
      </c>
      <c r="AQ210" s="354">
        <f t="shared" si="84"/>
        <v>0.4</v>
      </c>
      <c r="AR210" s="354">
        <f t="shared" si="85"/>
        <v>0</v>
      </c>
      <c r="AS210" s="354">
        <f t="shared" si="86"/>
        <v>0</v>
      </c>
      <c r="AT210" s="354">
        <f t="shared" si="87"/>
        <v>0</v>
      </c>
      <c r="AU210" s="354">
        <f t="shared" si="88"/>
        <v>0</v>
      </c>
      <c r="AV210" s="354">
        <f t="shared" si="107"/>
        <v>0.57499999999999996</v>
      </c>
      <c r="AW210" s="355">
        <f t="shared" si="89"/>
        <v>0.15056827277668605</v>
      </c>
      <c r="AX210" s="355">
        <f t="shared" si="90"/>
        <v>2.5002604899361139E-2</v>
      </c>
      <c r="AY210" s="355">
        <f t="shared" si="91"/>
        <v>0.41151684606748801</v>
      </c>
      <c r="AZ210" s="355">
        <f t="shared" si="92"/>
        <v>0</v>
      </c>
      <c r="BA210" s="355">
        <f t="shared" si="93"/>
        <v>0</v>
      </c>
      <c r="BB210" s="354">
        <f t="shared" si="94"/>
        <v>0</v>
      </c>
      <c r="BC210" s="354">
        <f t="shared" si="95"/>
        <v>2.5002604899361139E-2</v>
      </c>
      <c r="BD210" s="355">
        <f t="shared" si="96"/>
        <v>0</v>
      </c>
      <c r="BE210" s="355">
        <f t="shared" si="97"/>
        <v>0.41151684606748801</v>
      </c>
      <c r="BF210" s="355">
        <f t="shared" si="98"/>
        <v>0</v>
      </c>
      <c r="BG210" s="355">
        <f t="shared" si="99"/>
        <v>0</v>
      </c>
      <c r="BH210" s="354">
        <f t="shared" si="100"/>
        <v>0</v>
      </c>
      <c r="BI210" s="355">
        <f t="shared" si="101"/>
        <v>0</v>
      </c>
      <c r="BJ210" s="356">
        <f t="shared" si="102"/>
        <v>0.6126041480486224</v>
      </c>
      <c r="BK210"/>
      <c r="BL210"/>
      <c r="BM210"/>
      <c r="BN210"/>
      <c r="BO210"/>
    </row>
    <row r="211" spans="1:67" s="124" customFormat="1" ht="17" hidden="1" customHeight="1">
      <c r="A211" s="330" t="str">
        <f t="shared" si="104"/>
        <v>2018_191</v>
      </c>
      <c r="B211" s="330" t="s">
        <v>658</v>
      </c>
      <c r="C211" s="330" t="str">
        <f t="shared" si="105"/>
        <v>2018-Bodjo_3</v>
      </c>
      <c r="D211" s="330" t="str">
        <f>IF($M211="-","-",VLOOKUP(C$4,Res_ini!$A$20:$AF300,HLOOKUP($F211,Res_ini!$H$29:$AF$30,2,FALSE())+7))</f>
        <v>PIT</v>
      </c>
      <c r="E211" s="330">
        <f t="shared" si="75"/>
        <v>48</v>
      </c>
      <c r="F211" s="330" t="str">
        <f t="shared" si="103"/>
        <v>Bodjo</v>
      </c>
      <c r="G211" s="330" t="str">
        <f>IF($M211="-","-",VLOOKUP(F$4,Res_ini!$A$20:$AF300,HLOOKUP($F211,Res_ini!$H$29:$AF$30,2,FALSE())+7))</f>
        <v>Nouvelle Calédonie</v>
      </c>
      <c r="H211" s="348">
        <f>IF($M211="-","-",VLOOKUP(G$4,Res_ini!$A$20:$AF300,HLOOKUP($F211,Res_ini!$H$29:$AF$30,2,FALSE())+7))</f>
        <v>43531</v>
      </c>
      <c r="I211" s="348">
        <f>IF($M211="-","-",VLOOKUP(H$4,Res_ini!$A$20:$AF300,HLOOKUP($F211,Res_ini!$H$29:$AF$30,2,FALSE())+7))</f>
        <v>43765</v>
      </c>
      <c r="J211" s="330">
        <f>IF($M211="-","-",VLOOKUP(I$4,Res_ini!$A$20:$AF300,HLOOKUP($F211,Res_ini!$H$29:$AF$30,2,FALSE())+7))</f>
        <v>2018</v>
      </c>
      <c r="K211" s="330" t="str">
        <f>IF($M211="-","-",VLOOKUP(J$4,Res_ini!$A$20:$AF300,HLOOKUP($F211,Res_ini!$H$29:$AF$30,2,FALSE())+7))</f>
        <v>Province Sud</v>
      </c>
      <c r="L211" s="330" t="str">
        <f>IF($M211="-","-",VLOOKUP(K$4,Res_ini!$A$20:$AF300,HLOOKUP($F211,Res_ini!$H$29:$AF$30,2,FALSE())+7))</f>
        <v>Ile Ouen</v>
      </c>
      <c r="M211" s="330" t="str">
        <f>IF(ISERROR(HLOOKUP($F211,Res_ini!$H$29:$AF$30,2,FALSE())),"-",VLOOKUP(L$4,Res_ini!$A$20:$AF300,HLOOKUP($F211,Res_ini!$H$29:$AF$30,2,FALSE())+7))</f>
        <v>Bodjo</v>
      </c>
      <c r="N211" s="330">
        <f>IF($M211="-","-",VLOOKUP(M$4,Res_ini!$A$20:$AF300,HLOOKUP($F211,Res_ini!$H$29:$AF$30,2,FALSE())+7))</f>
        <v>3</v>
      </c>
      <c r="O211" s="349">
        <f>IF($M211="-","-",VLOOKUP(N$4,Res_ini!$A$20:$AF300,HLOOKUP($F211,Res_ini!$H$29:$AF$30,2,FALSE())+7))</f>
        <v>6</v>
      </c>
      <c r="P211" s="328">
        <f>IF($M211="-","-",VLOOKUP(O$4,Res_ini!$A$20:$AF300,HLOOKUP($F211,Res_ini!$H$29:$AF$30,2,FALSE())+7))</f>
        <v>1</v>
      </c>
      <c r="Q211" s="328">
        <f>IF($M211="-","-",VLOOKUP(P$4,Res_ini!$A$20:$AF300,HLOOKUP($F211,Res_ini!$H$29:$AF$30,2,FALSE())+7))</f>
        <v>14</v>
      </c>
      <c r="R211" s="328">
        <f>IF($M211="-","-",VLOOKUP(Q$4,Res_ini!$A$20:$AF300,HLOOKUP($F211,Res_ini!$H$29:$AF$30,2,FALSE())+7))</f>
        <v>0</v>
      </c>
      <c r="S211" s="328">
        <f>IF($M211="-","-",VLOOKUP(R$4,Res_ini!$A$20:$AF300,HLOOKUP($F211,Res_ini!$H$29:$AF$30,2,FALSE())+7))</f>
        <v>0</v>
      </c>
      <c r="T211" s="328">
        <f>IF($M211="-","-",VLOOKUP(S$4,Res_ini!$A$20:$AF300,HLOOKUP($F211,Res_ini!$H$29:$AF$30,2,FALSE())+7))</f>
        <v>0</v>
      </c>
      <c r="U211" s="328">
        <f>IF($M211="-","-",VLOOKUP(T$4,Res_ini!$A$20:$AF300,HLOOKUP($F211,Res_ini!$H$29:$AF$30,2,FALSE())+7))</f>
        <v>4</v>
      </c>
      <c r="V211" s="328">
        <f>IF($M211="-","-",VLOOKUP(U$4,Res_ini!$A$20:$AF300,HLOOKUP($F211,Res_ini!$H$29:$AF$30,2,FALSE())+7))</f>
        <v>0</v>
      </c>
      <c r="W211" s="328">
        <f>IF($M211="-","-",VLOOKUP(V$4,Res_ini!$A$20:$AF300,HLOOKUP($F211,Res_ini!$H$29:$AF$30,2,FALSE())+7))</f>
        <v>14</v>
      </c>
      <c r="X211" s="328">
        <f>IF($M211="-","-",VLOOKUP(W$4,Res_ini!$A$20:$AF300,HLOOKUP($F211,Res_ini!$H$29:$AF$30,2,FALSE())+7))</f>
        <v>1</v>
      </c>
      <c r="Y211" s="328">
        <f>IF($M211="-","-",VLOOKUP(X$4,Res_ini!$A$20:$AF300,HLOOKUP($F211,Res_ini!$H$29:$AF$30,2,FALSE())+7))</f>
        <v>0</v>
      </c>
      <c r="Z211" s="328">
        <f>IF($M211="-","-",VLOOKUP(Y$4,Res_ini!$A$20:$AF300,HLOOKUP($F211,Res_ini!$H$29:$AF$30,2,FALSE())+7))</f>
        <v>0</v>
      </c>
      <c r="AA211" s="329">
        <f>IF($M211="-","-",VLOOKUP(Z$4,Res_ini!$A$20:$AF300,HLOOKUP($F211,Res_ini!$H$29:$AF$30,2,FALSE())+7))</f>
        <v>0</v>
      </c>
      <c r="AB211" s="330">
        <f>IF($M211="-","-",VLOOKUP(AA$4,Res_ini!$A$20:$AF300,HLOOKUP($F211,Res_ini!$H$29:$AF$30,2,FALSE())+7))</f>
        <v>40</v>
      </c>
      <c r="AC211" s="350"/>
      <c r="AD211" s="351"/>
      <c r="AE211" s="351"/>
      <c r="AF211" s="351"/>
      <c r="AG211" s="352"/>
      <c r="AH211" s="213">
        <f t="shared" si="106"/>
        <v>21</v>
      </c>
      <c r="AI211" s="353">
        <f t="shared" si="76"/>
        <v>0.15</v>
      </c>
      <c r="AJ211" s="354">
        <f t="shared" si="77"/>
        <v>2.5000000000000001E-2</v>
      </c>
      <c r="AK211" s="354">
        <f t="shared" si="78"/>
        <v>0.35</v>
      </c>
      <c r="AL211" s="354">
        <f t="shared" si="79"/>
        <v>0</v>
      </c>
      <c r="AM211" s="354">
        <f t="shared" si="80"/>
        <v>0</v>
      </c>
      <c r="AN211" s="354">
        <f t="shared" si="81"/>
        <v>0</v>
      </c>
      <c r="AO211" s="354">
        <f t="shared" si="82"/>
        <v>0.1</v>
      </c>
      <c r="AP211" s="354">
        <f t="shared" si="83"/>
        <v>0</v>
      </c>
      <c r="AQ211" s="354">
        <f t="shared" si="84"/>
        <v>0.35</v>
      </c>
      <c r="AR211" s="354">
        <f t="shared" si="85"/>
        <v>2.5000000000000001E-2</v>
      </c>
      <c r="AS211" s="354">
        <f t="shared" si="86"/>
        <v>0</v>
      </c>
      <c r="AT211" s="354">
        <f t="shared" si="87"/>
        <v>0</v>
      </c>
      <c r="AU211" s="354">
        <f t="shared" si="88"/>
        <v>0</v>
      </c>
      <c r="AV211" s="354">
        <f t="shared" si="107"/>
        <v>0.52500000000000002</v>
      </c>
      <c r="AW211" s="355">
        <f t="shared" si="89"/>
        <v>0.15056827277668605</v>
      </c>
      <c r="AX211" s="355">
        <f t="shared" si="90"/>
        <v>2.5002604899361139E-2</v>
      </c>
      <c r="AY211" s="355">
        <f t="shared" si="91"/>
        <v>0.35757110364551026</v>
      </c>
      <c r="AZ211" s="355">
        <f t="shared" si="92"/>
        <v>0</v>
      </c>
      <c r="BA211" s="355">
        <f t="shared" si="93"/>
        <v>0</v>
      </c>
      <c r="BB211" s="354">
        <f t="shared" si="94"/>
        <v>0</v>
      </c>
      <c r="BC211" s="354">
        <f t="shared" si="95"/>
        <v>0.1001674211615598</v>
      </c>
      <c r="BD211" s="355">
        <f t="shared" si="96"/>
        <v>0</v>
      </c>
      <c r="BE211" s="355">
        <f t="shared" si="97"/>
        <v>0.35757110364551026</v>
      </c>
      <c r="BF211" s="355">
        <f t="shared" si="98"/>
        <v>2.5002604899361139E-2</v>
      </c>
      <c r="BG211" s="355">
        <f t="shared" si="99"/>
        <v>0</v>
      </c>
      <c r="BH211" s="354">
        <f t="shared" si="100"/>
        <v>0</v>
      </c>
      <c r="BI211" s="355">
        <f t="shared" si="101"/>
        <v>0</v>
      </c>
      <c r="BJ211" s="356">
        <f t="shared" si="102"/>
        <v>0.55271511309678323</v>
      </c>
      <c r="BK211"/>
      <c r="BL211"/>
      <c r="BM211"/>
      <c r="BN211"/>
      <c r="BO211"/>
    </row>
    <row r="212" spans="1:67" s="124" customFormat="1" ht="17" hidden="1" customHeight="1">
      <c r="A212" s="333" t="str">
        <f t="shared" si="104"/>
        <v>2018_192</v>
      </c>
      <c r="B212" s="333" t="s">
        <v>658</v>
      </c>
      <c r="C212" s="333" t="str">
        <f t="shared" si="105"/>
        <v>2018-Bodjo_4</v>
      </c>
      <c r="D212" s="333" t="str">
        <f>IF($M212="-","-",VLOOKUP(C$5,Res_ini!$A$20:$AF301,HLOOKUP($F212,Res_ini!$H$29:$AF$30,2,FALSE())+7))</f>
        <v>PIT</v>
      </c>
      <c r="E212" s="333">
        <f t="shared" si="75"/>
        <v>48</v>
      </c>
      <c r="F212" s="333" t="str">
        <f t="shared" si="103"/>
        <v>Bodjo</v>
      </c>
      <c r="G212" s="333" t="str">
        <f>IF($M212="-","-",VLOOKUP(F$5,Res_ini!$A$20:$AF301,HLOOKUP($F212,Res_ini!$H$29:$AF$30,2,FALSE())+7))</f>
        <v>Nouvelle Calédonie</v>
      </c>
      <c r="H212" s="357">
        <f>IF($M212="-","-",VLOOKUP(G$5,Res_ini!$A$20:$AF301,HLOOKUP($F212,Res_ini!$H$29:$AF$30,2,FALSE())+7))</f>
        <v>43531</v>
      </c>
      <c r="I212" s="357">
        <f>IF($M212="-","-",VLOOKUP(H$5,Res_ini!$A$20:$AF301,HLOOKUP($F212,Res_ini!$H$29:$AF$30,2,FALSE())+7))</f>
        <v>43765</v>
      </c>
      <c r="J212" s="333">
        <f>IF($M212="-","-",VLOOKUP(I$5,Res_ini!$A$20:$AF301,HLOOKUP($F212,Res_ini!$H$29:$AF$30,2,FALSE())+7))</f>
        <v>2018</v>
      </c>
      <c r="K212" s="333" t="str">
        <f>IF($M212="-","-",VLOOKUP(J$5,Res_ini!$A$20:$AF301,HLOOKUP($F212,Res_ini!$H$29:$AF$30,2,FALSE())+7))</f>
        <v>Province Sud</v>
      </c>
      <c r="L212" s="333" t="str">
        <f>IF($M212="-","-",VLOOKUP(K$5,Res_ini!$A$20:$AF301,HLOOKUP($F212,Res_ini!$H$29:$AF$30,2,FALSE())+7))</f>
        <v>Ile Ouen</v>
      </c>
      <c r="M212" s="333" t="str">
        <f>IF(ISERROR(HLOOKUP($F212,Res_ini!$H$29:$AF$30,2,FALSE())),"-",VLOOKUP(L$5,Res_ini!$A$20:$AF301,HLOOKUP($F212,Res_ini!$H$29:$AF$30,2,FALSE())+7))</f>
        <v>Bodjo</v>
      </c>
      <c r="N212" s="333">
        <f>IF($M212="-","-",VLOOKUP(M$5,Res_ini!$A$20:$AF301,HLOOKUP($F212,Res_ini!$H$29:$AF$30,2,FALSE())+7))</f>
        <v>4</v>
      </c>
      <c r="O212" s="358">
        <f>IF($M212="-","-",VLOOKUP(N$5,Res_ini!$A$20:$AF301,HLOOKUP($F212,Res_ini!$H$29:$AF$30,2,FALSE())+7))</f>
        <v>9</v>
      </c>
      <c r="P212" s="331">
        <f>IF($M212="-","-",VLOOKUP(O$5,Res_ini!$A$20:$AF301,HLOOKUP($F212,Res_ini!$H$29:$AF$30,2,FALSE())+7))</f>
        <v>0</v>
      </c>
      <c r="Q212" s="331">
        <f>IF($M212="-","-",VLOOKUP(P$5,Res_ini!$A$20:$AF301,HLOOKUP($F212,Res_ini!$H$29:$AF$30,2,FALSE())+7))</f>
        <v>6</v>
      </c>
      <c r="R212" s="331">
        <f>IF($M212="-","-",VLOOKUP(Q$5,Res_ini!$A$20:$AF301,HLOOKUP($F212,Res_ini!$H$29:$AF$30,2,FALSE())+7))</f>
        <v>0</v>
      </c>
      <c r="S212" s="331">
        <f>IF($M212="-","-",VLOOKUP(R$5,Res_ini!$A$20:$AF301,HLOOKUP($F212,Res_ini!$H$29:$AF$30,2,FALSE())+7))</f>
        <v>0</v>
      </c>
      <c r="T212" s="331">
        <f>IF($M212="-","-",VLOOKUP(S$5,Res_ini!$A$20:$AF301,HLOOKUP($F212,Res_ini!$H$29:$AF$30,2,FALSE())+7))</f>
        <v>0</v>
      </c>
      <c r="U212" s="331">
        <f>IF($M212="-","-",VLOOKUP(T$5,Res_ini!$A$20:$AF301,HLOOKUP($F212,Res_ini!$H$29:$AF$30,2,FALSE())+7))</f>
        <v>14</v>
      </c>
      <c r="V212" s="331">
        <f>IF($M212="-","-",VLOOKUP(U$5,Res_ini!$A$20:$AF301,HLOOKUP($F212,Res_ini!$H$29:$AF$30,2,FALSE())+7))</f>
        <v>0</v>
      </c>
      <c r="W212" s="331">
        <f>IF($M212="-","-",VLOOKUP(V$5,Res_ini!$A$20:$AF301,HLOOKUP($F212,Res_ini!$H$29:$AF$30,2,FALSE())+7))</f>
        <v>10</v>
      </c>
      <c r="X212" s="331">
        <f>IF($M212="-","-",VLOOKUP(W$5,Res_ini!$A$20:$AF301,HLOOKUP($F212,Res_ini!$H$29:$AF$30,2,FALSE())+7))</f>
        <v>1</v>
      </c>
      <c r="Y212" s="331">
        <f>IF($M212="-","-",VLOOKUP(X$5,Res_ini!$A$20:$AF301,HLOOKUP($F212,Res_ini!$H$29:$AF$30,2,FALSE())+7))</f>
        <v>0</v>
      </c>
      <c r="Z212" s="331">
        <f>IF($M212="-","-",VLOOKUP(Y$5,Res_ini!$A$20:$AF301,HLOOKUP($F212,Res_ini!$H$29:$AF$30,2,FALSE())+7))</f>
        <v>0</v>
      </c>
      <c r="AA212" s="332">
        <f>IF($M212="-","-",VLOOKUP(Z$5,Res_ini!$A$20:$AF301,HLOOKUP($F212,Res_ini!$H$29:$AF$30,2,FALSE())+7))</f>
        <v>0</v>
      </c>
      <c r="AB212" s="333">
        <f>IF($M212="-","-",VLOOKUP(AA$5,Res_ini!$A$20:$AF301,HLOOKUP($F212,Res_ini!$H$29:$AF$30,2,FALSE())+7))</f>
        <v>40</v>
      </c>
      <c r="AC212" s="359"/>
      <c r="AD212" s="360"/>
      <c r="AE212" s="360"/>
      <c r="AF212" s="360"/>
      <c r="AG212" s="361"/>
      <c r="AH212" s="362">
        <f t="shared" si="106"/>
        <v>15</v>
      </c>
      <c r="AI212" s="363">
        <f t="shared" si="76"/>
        <v>0.22500000000000001</v>
      </c>
      <c r="AJ212" s="364">
        <f t="shared" si="77"/>
        <v>0</v>
      </c>
      <c r="AK212" s="364">
        <f t="shared" si="78"/>
        <v>0.15</v>
      </c>
      <c r="AL212" s="364">
        <f t="shared" si="79"/>
        <v>0</v>
      </c>
      <c r="AM212" s="364">
        <f t="shared" si="80"/>
        <v>0</v>
      </c>
      <c r="AN212" s="364">
        <f t="shared" si="81"/>
        <v>0</v>
      </c>
      <c r="AO212" s="364">
        <f t="shared" si="82"/>
        <v>0.35</v>
      </c>
      <c r="AP212" s="364">
        <f t="shared" si="83"/>
        <v>0</v>
      </c>
      <c r="AQ212" s="364">
        <f t="shared" si="84"/>
        <v>0.25</v>
      </c>
      <c r="AR212" s="364">
        <f t="shared" si="85"/>
        <v>2.5000000000000001E-2</v>
      </c>
      <c r="AS212" s="364">
        <f t="shared" si="86"/>
        <v>0</v>
      </c>
      <c r="AT212" s="364">
        <f t="shared" si="87"/>
        <v>0</v>
      </c>
      <c r="AU212" s="364">
        <f t="shared" si="88"/>
        <v>0</v>
      </c>
      <c r="AV212" s="364">
        <f t="shared" si="107"/>
        <v>0.375</v>
      </c>
      <c r="AW212" s="365">
        <f t="shared" si="89"/>
        <v>0.22694303617851994</v>
      </c>
      <c r="AX212" s="365">
        <f t="shared" si="90"/>
        <v>0</v>
      </c>
      <c r="AY212" s="365">
        <f t="shared" si="91"/>
        <v>0.15056827277668605</v>
      </c>
      <c r="AZ212" s="365">
        <f t="shared" si="92"/>
        <v>0</v>
      </c>
      <c r="BA212" s="365">
        <f t="shared" si="93"/>
        <v>0</v>
      </c>
      <c r="BB212" s="364">
        <f t="shared" si="94"/>
        <v>0</v>
      </c>
      <c r="BC212" s="364">
        <f t="shared" si="95"/>
        <v>0.35757110364551026</v>
      </c>
      <c r="BD212" s="365">
        <f t="shared" si="96"/>
        <v>0</v>
      </c>
      <c r="BE212" s="365">
        <f t="shared" si="97"/>
        <v>0.25268025514207865</v>
      </c>
      <c r="BF212" s="365">
        <f t="shared" si="98"/>
        <v>2.5002604899361139E-2</v>
      </c>
      <c r="BG212" s="365">
        <f t="shared" si="99"/>
        <v>0</v>
      </c>
      <c r="BH212" s="364">
        <f t="shared" si="100"/>
        <v>0</v>
      </c>
      <c r="BI212" s="365">
        <f t="shared" si="101"/>
        <v>0</v>
      </c>
      <c r="BJ212" s="366">
        <f t="shared" si="102"/>
        <v>0.38439677449563908</v>
      </c>
      <c r="BK212"/>
      <c r="BL212"/>
      <c r="BM212"/>
      <c r="BN212"/>
      <c r="BO212"/>
    </row>
    <row r="213" spans="1:67" s="124" customFormat="1" ht="16" hidden="1" customHeight="1">
      <c r="A213" s="327" t="str">
        <f t="shared" si="104"/>
        <v>2018_193</v>
      </c>
      <c r="B213" s="327" t="s">
        <v>658</v>
      </c>
      <c r="C213" s="327" t="str">
        <f t="shared" si="105"/>
        <v>2018-Da Moa_1</v>
      </c>
      <c r="D213" s="327" t="str">
        <f>IF($M213="-","-",VLOOKUP(C$2,Res_ini!$A$20:$AF302,HLOOKUP($F213,Res_ini!$H$29:$AF$30,2,FALSE())+7))</f>
        <v>PIT</v>
      </c>
      <c r="E213" s="327">
        <f t="shared" si="75"/>
        <v>49</v>
      </c>
      <c r="F213" s="327" t="str">
        <f t="shared" ref="F213:F416" si="108">IFERROR(INDEX(PREFS_ListeStation,MATCH($E213,PREFS_N°Station,0)),"-")</f>
        <v>Da Moa</v>
      </c>
      <c r="G213" s="327" t="str">
        <f>IF($M213="-","-",VLOOKUP(F$2,Res_ini!$A$20:$AF302,HLOOKUP($F213,Res_ini!$H$29:$AF$30,2,FALSE())+7))</f>
        <v>Nouvelle Calédonie</v>
      </c>
      <c r="H213" s="338">
        <f>IF($M213="-","-",VLOOKUP(G$2,Res_ini!$A$20:$AF302,HLOOKUP($F213,Res_ini!$H$29:$AF$30,2,FALSE())+7))</f>
        <v>43531</v>
      </c>
      <c r="I213" s="338">
        <f>IF($M213="-","-",VLOOKUP(H$2,Res_ini!$A$20:$AF302,HLOOKUP($F213,Res_ini!$H$29:$AF$30,2,FALSE())+7))</f>
        <v>43765</v>
      </c>
      <c r="J213" s="327">
        <f>IF($M213="-","-",VLOOKUP(I$2,Res_ini!$A$20:$AF302,HLOOKUP($F213,Res_ini!$H$29:$AF$30,2,FALSE())+7))</f>
        <v>2018</v>
      </c>
      <c r="K213" s="327" t="str">
        <f>IF($M213="-","-",VLOOKUP(J$2,Res_ini!$A$20:$AF302,HLOOKUP($F213,Res_ini!$H$29:$AF$30,2,FALSE())+7))</f>
        <v>Province Sud</v>
      </c>
      <c r="L213" s="327" t="str">
        <f>IF($M213="-","-",VLOOKUP(K$2,Res_ini!$A$20:$AF302,HLOOKUP($F213,Res_ini!$H$29:$AF$30,2,FALSE())+7))</f>
        <v>Ile Ouen</v>
      </c>
      <c r="M213" s="327" t="str">
        <f>IF(ISERROR(HLOOKUP($F213,Res_ini!$H$29:$AF$30,2,FALSE())),"-",VLOOKUP(L$2,Res_ini!$A$20:$AF302,HLOOKUP($F213,Res_ini!$H$29:$AF$30,2,FALSE())+7))</f>
        <v>Da Moa</v>
      </c>
      <c r="N213" s="327">
        <f>IF($M213="-","-",VLOOKUP(M$2,Res_ini!$A$20:$AF302,HLOOKUP($F213,Res_ini!$H$29:$AF$30,2,FALSE())+7))</f>
        <v>1</v>
      </c>
      <c r="O213" s="339">
        <f>IF($M213="-","-",VLOOKUP(N$2,Res_ini!$A$20:$AF302,HLOOKUP($F213,Res_ini!$H$29:$AF$30,2,FALSE())+7))</f>
        <v>5</v>
      </c>
      <c r="P213" s="325">
        <f>IF($M213="-","-",VLOOKUP(O$2,Res_ini!$A$20:$AF302,HLOOKUP($F213,Res_ini!$H$29:$AF$30,2,FALSE())+7))</f>
        <v>5</v>
      </c>
      <c r="Q213" s="325">
        <f>IF($M213="-","-",VLOOKUP(P$2,Res_ini!$A$20:$AF302,HLOOKUP($F213,Res_ini!$H$29:$AF$30,2,FALSE())+7))</f>
        <v>7</v>
      </c>
      <c r="R213" s="325">
        <f>IF($M213="-","-",VLOOKUP(Q$2,Res_ini!$A$20:$AF302,HLOOKUP($F213,Res_ini!$H$29:$AF$30,2,FALSE())+7))</f>
        <v>2</v>
      </c>
      <c r="S213" s="325">
        <f>IF($M213="-","-",VLOOKUP(R$2,Res_ini!$A$20:$AF302,HLOOKUP($F213,Res_ini!$H$29:$AF$30,2,FALSE())+7))</f>
        <v>3</v>
      </c>
      <c r="T213" s="325">
        <f>IF($M213="-","-",VLOOKUP(S$2,Res_ini!$A$20:$AF302,HLOOKUP($F213,Res_ini!$H$29:$AF$30,2,FALSE())+7))</f>
        <v>0</v>
      </c>
      <c r="U213" s="325">
        <f>IF($M213="-","-",VLOOKUP(T$2,Res_ini!$A$20:$AF302,HLOOKUP($F213,Res_ini!$H$29:$AF$30,2,FALSE())+7))</f>
        <v>0</v>
      </c>
      <c r="V213" s="325">
        <f>IF($M213="-","-",VLOOKUP(U$2,Res_ini!$A$20:$AF302,HLOOKUP($F213,Res_ini!$H$29:$AF$30,2,FALSE())+7))</f>
        <v>1</v>
      </c>
      <c r="W213" s="325">
        <f>IF($M213="-","-",VLOOKUP(V$2,Res_ini!$A$20:$AF302,HLOOKUP($F213,Res_ini!$H$29:$AF$30,2,FALSE())+7))</f>
        <v>9</v>
      </c>
      <c r="X213" s="325">
        <f>IF($M213="-","-",VLOOKUP(W$2,Res_ini!$A$20:$AF302,HLOOKUP($F213,Res_ini!$H$29:$AF$30,2,FALSE())+7))</f>
        <v>3</v>
      </c>
      <c r="Y213" s="325">
        <f>IF($M213="-","-",VLOOKUP(X$2,Res_ini!$A$20:$AF302,HLOOKUP($F213,Res_ini!$H$29:$AF$30,2,FALSE())+7))</f>
        <v>5</v>
      </c>
      <c r="Z213" s="325">
        <f>IF($M213="-","-",VLOOKUP(Y$2,Res_ini!$A$20:$AF302,HLOOKUP($F213,Res_ini!$H$29:$AF$30,2,FALSE())+7))</f>
        <v>0</v>
      </c>
      <c r="AA213" s="326">
        <f>IF($M213="-","-",VLOOKUP(Z$2,Res_ini!$A$20:$AF302,HLOOKUP($F213,Res_ini!$H$29:$AF$30,2,FALSE())+7))</f>
        <v>0</v>
      </c>
      <c r="AB213" s="327">
        <f>IF($M213="-","-",VLOOKUP(AA$2,Res_ini!$A$20:$AF302,HLOOKUP($F213,Res_ini!$H$29:$AF$30,2,FALSE())+7))</f>
        <v>40</v>
      </c>
      <c r="AC213" s="340"/>
      <c r="AD213" s="341"/>
      <c r="AE213" s="341"/>
      <c r="AF213" s="341"/>
      <c r="AG213" s="342"/>
      <c r="AH213" s="343">
        <f t="shared" si="106"/>
        <v>19</v>
      </c>
      <c r="AI213" s="344">
        <f t="shared" si="76"/>
        <v>0.125</v>
      </c>
      <c r="AJ213" s="345">
        <f t="shared" si="77"/>
        <v>0.125</v>
      </c>
      <c r="AK213" s="345">
        <f t="shared" si="78"/>
        <v>0.17499999999999999</v>
      </c>
      <c r="AL213" s="345">
        <f t="shared" si="79"/>
        <v>0.05</v>
      </c>
      <c r="AM213" s="345">
        <f t="shared" si="80"/>
        <v>7.4999999999999997E-2</v>
      </c>
      <c r="AN213" s="345">
        <f t="shared" si="81"/>
        <v>0</v>
      </c>
      <c r="AO213" s="345">
        <f t="shared" si="82"/>
        <v>0</v>
      </c>
      <c r="AP213" s="345">
        <f t="shared" si="83"/>
        <v>2.5000000000000001E-2</v>
      </c>
      <c r="AQ213" s="345">
        <f t="shared" si="84"/>
        <v>0.22500000000000001</v>
      </c>
      <c r="AR213" s="345">
        <f t="shared" si="85"/>
        <v>7.4999999999999997E-2</v>
      </c>
      <c r="AS213" s="345">
        <f t="shared" si="86"/>
        <v>0.125</v>
      </c>
      <c r="AT213" s="345">
        <f t="shared" si="87"/>
        <v>0</v>
      </c>
      <c r="AU213" s="345">
        <f t="shared" si="88"/>
        <v>0</v>
      </c>
      <c r="AV213" s="345">
        <f t="shared" si="107"/>
        <v>0.47499999999999998</v>
      </c>
      <c r="AW213" s="346">
        <f t="shared" si="89"/>
        <v>0.12532783116806537</v>
      </c>
      <c r="AX213" s="346">
        <f t="shared" si="90"/>
        <v>0.12532783116806537</v>
      </c>
      <c r="AY213" s="346">
        <f t="shared" si="91"/>
        <v>0.17590576816371625</v>
      </c>
      <c r="AZ213" s="346">
        <f t="shared" si="92"/>
        <v>5.0020856805770016E-2</v>
      </c>
      <c r="BA213" s="346">
        <f t="shared" si="93"/>
        <v>7.5070491076716539E-2</v>
      </c>
      <c r="BB213" s="345">
        <f t="shared" si="94"/>
        <v>0</v>
      </c>
      <c r="BC213" s="345">
        <f t="shared" si="95"/>
        <v>0</v>
      </c>
      <c r="BD213" s="346">
        <f t="shared" si="96"/>
        <v>2.5002604899361139E-2</v>
      </c>
      <c r="BE213" s="346">
        <f t="shared" si="97"/>
        <v>0.22694303617851994</v>
      </c>
      <c r="BF213" s="346">
        <f t="shared" si="98"/>
        <v>7.5070491076716539E-2</v>
      </c>
      <c r="BG213" s="346">
        <f t="shared" si="99"/>
        <v>0.12532783116806537</v>
      </c>
      <c r="BH213" s="345">
        <f t="shared" si="100"/>
        <v>0</v>
      </c>
      <c r="BI213" s="346">
        <f t="shared" si="101"/>
        <v>0</v>
      </c>
      <c r="BJ213" s="347">
        <f t="shared" si="102"/>
        <v>0.49496403171689457</v>
      </c>
      <c r="BK213"/>
      <c r="BL213"/>
      <c r="BM213"/>
      <c r="BN213"/>
      <c r="BO213"/>
    </row>
    <row r="214" spans="1:67" s="124" customFormat="1" ht="17" hidden="1" customHeight="1">
      <c r="A214" s="330" t="str">
        <f t="shared" si="104"/>
        <v>2018_194</v>
      </c>
      <c r="B214" s="330" t="s">
        <v>658</v>
      </c>
      <c r="C214" s="330" t="str">
        <f t="shared" si="105"/>
        <v>2018-Da Moa_2</v>
      </c>
      <c r="D214" s="330" t="str">
        <f>IF($M214="-","-",VLOOKUP(C$3,Res_ini!$A$20:$AF303,HLOOKUP($F214,Res_ini!$H$29:$AF$30,2,FALSE())+7))</f>
        <v>PIT</v>
      </c>
      <c r="E214" s="330">
        <f t="shared" si="75"/>
        <v>49</v>
      </c>
      <c r="F214" s="330" t="str">
        <f t="shared" si="108"/>
        <v>Da Moa</v>
      </c>
      <c r="G214" s="330" t="str">
        <f>IF($M214="-","-",VLOOKUP(F$3,Res_ini!$A$20:$AF303,HLOOKUP($F214,Res_ini!$H$29:$AF$30,2,FALSE())+7))</f>
        <v>Nouvelle Calédonie</v>
      </c>
      <c r="H214" s="348">
        <f>IF($M214="-","-",VLOOKUP(G$3,Res_ini!$A$20:$AF303,HLOOKUP($F214,Res_ini!$H$29:$AF$30,2,FALSE())+7))</f>
        <v>43531</v>
      </c>
      <c r="I214" s="348">
        <f>IF($M214="-","-",VLOOKUP(H$3,Res_ini!$A$20:$AF303,HLOOKUP($F214,Res_ini!$H$29:$AF$30,2,FALSE())+7))</f>
        <v>43765</v>
      </c>
      <c r="J214" s="330">
        <f>IF($M214="-","-",VLOOKUP(I$3,Res_ini!$A$20:$AF303,HLOOKUP($F214,Res_ini!$H$29:$AF$30,2,FALSE())+7))</f>
        <v>2018</v>
      </c>
      <c r="K214" s="330" t="str">
        <f>IF($M214="-","-",VLOOKUP(J$3,Res_ini!$A$20:$AF303,HLOOKUP($F214,Res_ini!$H$29:$AF$30,2,FALSE())+7))</f>
        <v>Province Sud</v>
      </c>
      <c r="L214" s="330" t="str">
        <f>IF($M214="-","-",VLOOKUP(K$3,Res_ini!$A$20:$AF303,HLOOKUP($F214,Res_ini!$H$29:$AF$30,2,FALSE())+7))</f>
        <v>Ile Ouen</v>
      </c>
      <c r="M214" s="330" t="str">
        <f>IF(ISERROR(HLOOKUP($F214,Res_ini!$H$29:$AF$30,2,FALSE())),"-",VLOOKUP(L$3,Res_ini!$A$20:$AF303,HLOOKUP($F214,Res_ini!$H$29:$AF$30,2,FALSE())+7))</f>
        <v>Da Moa</v>
      </c>
      <c r="N214" s="330">
        <f>IF($M214="-","-",VLOOKUP(M$3,Res_ini!$A$20:$AF303,HLOOKUP($F214,Res_ini!$H$29:$AF$30,2,FALSE())+7))</f>
        <v>2</v>
      </c>
      <c r="O214" s="349">
        <f>IF($M214="-","-",VLOOKUP(N$3,Res_ini!$A$20:$AF303,HLOOKUP($F214,Res_ini!$H$29:$AF$30,2,FALSE())+7))</f>
        <v>6</v>
      </c>
      <c r="P214" s="328">
        <f>IF($M214="-","-",VLOOKUP(O$3,Res_ini!$A$20:$AF303,HLOOKUP($F214,Res_ini!$H$29:$AF$30,2,FALSE())+7))</f>
        <v>8</v>
      </c>
      <c r="Q214" s="328">
        <f>IF($M214="-","-",VLOOKUP(P$3,Res_ini!$A$20:$AF303,HLOOKUP($F214,Res_ini!$H$29:$AF$30,2,FALSE())+7))</f>
        <v>12</v>
      </c>
      <c r="R214" s="328">
        <f>IF($M214="-","-",VLOOKUP(Q$3,Res_ini!$A$20:$AF303,HLOOKUP($F214,Res_ini!$H$29:$AF$30,2,FALSE())+7))</f>
        <v>0</v>
      </c>
      <c r="S214" s="328">
        <f>IF($M214="-","-",VLOOKUP(R$3,Res_ini!$A$20:$AF303,HLOOKUP($F214,Res_ini!$H$29:$AF$30,2,FALSE())+7))</f>
        <v>0</v>
      </c>
      <c r="T214" s="328">
        <f>IF($M214="-","-",VLOOKUP(S$3,Res_ini!$A$20:$AF303,HLOOKUP($F214,Res_ini!$H$29:$AF$30,2,FALSE())+7))</f>
        <v>0</v>
      </c>
      <c r="U214" s="328">
        <f>IF($M214="-","-",VLOOKUP(T$3,Res_ini!$A$20:$AF303,HLOOKUP($F214,Res_ini!$H$29:$AF$30,2,FALSE())+7))</f>
        <v>2</v>
      </c>
      <c r="V214" s="328">
        <f>IF($M214="-","-",VLOOKUP(U$3,Res_ini!$A$20:$AF303,HLOOKUP($F214,Res_ini!$H$29:$AF$30,2,FALSE())+7))</f>
        <v>0</v>
      </c>
      <c r="W214" s="328">
        <f>IF($M214="-","-",VLOOKUP(V$3,Res_ini!$A$20:$AF303,HLOOKUP($F214,Res_ini!$H$29:$AF$30,2,FALSE())+7))</f>
        <v>6</v>
      </c>
      <c r="X214" s="328">
        <f>IF($M214="-","-",VLOOKUP(W$3,Res_ini!$A$20:$AF303,HLOOKUP($F214,Res_ini!$H$29:$AF$30,2,FALSE())+7))</f>
        <v>5</v>
      </c>
      <c r="Y214" s="328">
        <f>IF($M214="-","-",VLOOKUP(X$3,Res_ini!$A$20:$AF303,HLOOKUP($F214,Res_ini!$H$29:$AF$30,2,FALSE())+7))</f>
        <v>1</v>
      </c>
      <c r="Z214" s="328">
        <f>IF($M214="-","-",VLOOKUP(Y$3,Res_ini!$A$20:$AF303,HLOOKUP($F214,Res_ini!$H$29:$AF$30,2,FALSE())+7))</f>
        <v>0</v>
      </c>
      <c r="AA214" s="329">
        <f>IF($M214="-","-",VLOOKUP(Z$3,Res_ini!$A$20:$AF303,HLOOKUP($F214,Res_ini!$H$29:$AF$30,2,FALSE())+7))</f>
        <v>0</v>
      </c>
      <c r="AB214" s="330">
        <f>IF($M214="-","-",VLOOKUP(AA$3,Res_ini!$A$20:$AF303,HLOOKUP($F214,Res_ini!$H$29:$AF$30,2,FALSE())+7))</f>
        <v>40</v>
      </c>
      <c r="AC214" s="350"/>
      <c r="AD214" s="351"/>
      <c r="AE214" s="351"/>
      <c r="AF214" s="351"/>
      <c r="AG214" s="352"/>
      <c r="AH214" s="213">
        <f t="shared" si="106"/>
        <v>26</v>
      </c>
      <c r="AI214" s="353">
        <f t="shared" si="76"/>
        <v>0.15</v>
      </c>
      <c r="AJ214" s="354">
        <f t="shared" si="77"/>
        <v>0.2</v>
      </c>
      <c r="AK214" s="354">
        <f t="shared" si="78"/>
        <v>0.3</v>
      </c>
      <c r="AL214" s="354">
        <f t="shared" si="79"/>
        <v>0</v>
      </c>
      <c r="AM214" s="354">
        <f t="shared" si="80"/>
        <v>0</v>
      </c>
      <c r="AN214" s="354">
        <f t="shared" si="81"/>
        <v>0</v>
      </c>
      <c r="AO214" s="354">
        <f t="shared" si="82"/>
        <v>0.05</v>
      </c>
      <c r="AP214" s="354">
        <f t="shared" si="83"/>
        <v>0</v>
      </c>
      <c r="AQ214" s="354">
        <f t="shared" si="84"/>
        <v>0.15</v>
      </c>
      <c r="AR214" s="354">
        <f t="shared" si="85"/>
        <v>0.125</v>
      </c>
      <c r="AS214" s="354">
        <f t="shared" si="86"/>
        <v>2.5000000000000001E-2</v>
      </c>
      <c r="AT214" s="354">
        <f t="shared" si="87"/>
        <v>0</v>
      </c>
      <c r="AU214" s="354">
        <f t="shared" si="88"/>
        <v>0</v>
      </c>
      <c r="AV214" s="354">
        <f t="shared" si="107"/>
        <v>0.65</v>
      </c>
      <c r="AW214" s="355">
        <f t="shared" si="89"/>
        <v>0.15056827277668605</v>
      </c>
      <c r="AX214" s="355">
        <f t="shared" si="90"/>
        <v>0.20135792079033082</v>
      </c>
      <c r="AY214" s="355">
        <f t="shared" si="91"/>
        <v>0.30469265401539752</v>
      </c>
      <c r="AZ214" s="355">
        <f t="shared" si="92"/>
        <v>0</v>
      </c>
      <c r="BA214" s="355">
        <f t="shared" si="93"/>
        <v>0</v>
      </c>
      <c r="BB214" s="354">
        <f t="shared" si="94"/>
        <v>0</v>
      </c>
      <c r="BC214" s="354">
        <f t="shared" si="95"/>
        <v>5.0020856805770016E-2</v>
      </c>
      <c r="BD214" s="355">
        <f t="shared" si="96"/>
        <v>0</v>
      </c>
      <c r="BE214" s="355">
        <f t="shared" si="97"/>
        <v>0.15056827277668605</v>
      </c>
      <c r="BF214" s="355">
        <f t="shared" si="98"/>
        <v>0.12532783116806537</v>
      </c>
      <c r="BG214" s="355">
        <f t="shared" si="99"/>
        <v>2.5002604899361139E-2</v>
      </c>
      <c r="BH214" s="354">
        <f t="shared" si="100"/>
        <v>0</v>
      </c>
      <c r="BI214" s="355">
        <f t="shared" si="101"/>
        <v>0</v>
      </c>
      <c r="BJ214" s="356">
        <f t="shared" si="102"/>
        <v>0.70758443672535554</v>
      </c>
      <c r="BK214"/>
      <c r="BL214"/>
      <c r="BM214"/>
      <c r="BN214"/>
      <c r="BO214"/>
    </row>
    <row r="215" spans="1:67" s="124" customFormat="1" ht="17" hidden="1" customHeight="1">
      <c r="A215" s="330" t="str">
        <f t="shared" si="104"/>
        <v>2018_195</v>
      </c>
      <c r="B215" s="330" t="s">
        <v>658</v>
      </c>
      <c r="C215" s="330" t="str">
        <f t="shared" si="105"/>
        <v>2018-Da Moa_3</v>
      </c>
      <c r="D215" s="330" t="str">
        <f>IF($M215="-","-",VLOOKUP(C$4,Res_ini!$A$20:$AF304,HLOOKUP($F215,Res_ini!$H$29:$AF$30,2,FALSE())+7))</f>
        <v>PIT</v>
      </c>
      <c r="E215" s="330">
        <f t="shared" si="75"/>
        <v>49</v>
      </c>
      <c r="F215" s="330" t="str">
        <f t="shared" si="108"/>
        <v>Da Moa</v>
      </c>
      <c r="G215" s="330" t="str">
        <f>IF($M215="-","-",VLOOKUP(F$4,Res_ini!$A$20:$AF304,HLOOKUP($F215,Res_ini!$H$29:$AF$30,2,FALSE())+7))</f>
        <v>Nouvelle Calédonie</v>
      </c>
      <c r="H215" s="348">
        <f>IF($M215="-","-",VLOOKUP(G$4,Res_ini!$A$20:$AF304,HLOOKUP($F215,Res_ini!$H$29:$AF$30,2,FALSE())+7))</f>
        <v>43531</v>
      </c>
      <c r="I215" s="348">
        <f>IF($M215="-","-",VLOOKUP(H$4,Res_ini!$A$20:$AF304,HLOOKUP($F215,Res_ini!$H$29:$AF$30,2,FALSE())+7))</f>
        <v>43765</v>
      </c>
      <c r="J215" s="330">
        <f>IF($M215="-","-",VLOOKUP(I$4,Res_ini!$A$20:$AF304,HLOOKUP($F215,Res_ini!$H$29:$AF$30,2,FALSE())+7))</f>
        <v>2018</v>
      </c>
      <c r="K215" s="330" t="str">
        <f>IF($M215="-","-",VLOOKUP(J$4,Res_ini!$A$20:$AF304,HLOOKUP($F215,Res_ini!$H$29:$AF$30,2,FALSE())+7))</f>
        <v>Province Sud</v>
      </c>
      <c r="L215" s="330" t="str">
        <f>IF($M215="-","-",VLOOKUP(K$4,Res_ini!$A$20:$AF304,HLOOKUP($F215,Res_ini!$H$29:$AF$30,2,FALSE())+7))</f>
        <v>Ile Ouen</v>
      </c>
      <c r="M215" s="330" t="str">
        <f>IF(ISERROR(HLOOKUP($F215,Res_ini!$H$29:$AF$30,2,FALSE())),"-",VLOOKUP(L$4,Res_ini!$A$20:$AF304,HLOOKUP($F215,Res_ini!$H$29:$AF$30,2,FALSE())+7))</f>
        <v>Da Moa</v>
      </c>
      <c r="N215" s="330">
        <f>IF($M215="-","-",VLOOKUP(M$4,Res_ini!$A$20:$AF304,HLOOKUP($F215,Res_ini!$H$29:$AF$30,2,FALSE())+7))</f>
        <v>3</v>
      </c>
      <c r="O215" s="349">
        <f>IF($M215="-","-",VLOOKUP(N$4,Res_ini!$A$20:$AF304,HLOOKUP($F215,Res_ini!$H$29:$AF$30,2,FALSE())+7))</f>
        <v>2</v>
      </c>
      <c r="P215" s="328">
        <f>IF($M215="-","-",VLOOKUP(O$4,Res_ini!$A$20:$AF304,HLOOKUP($F215,Res_ini!$H$29:$AF$30,2,FALSE())+7))</f>
        <v>11</v>
      </c>
      <c r="Q215" s="328">
        <f>IF($M215="-","-",VLOOKUP(P$4,Res_ini!$A$20:$AF304,HLOOKUP($F215,Res_ini!$H$29:$AF$30,2,FALSE())+7))</f>
        <v>15</v>
      </c>
      <c r="R215" s="328">
        <f>IF($M215="-","-",VLOOKUP(Q$4,Res_ini!$A$20:$AF304,HLOOKUP($F215,Res_ini!$H$29:$AF$30,2,FALSE())+7))</f>
        <v>0</v>
      </c>
      <c r="S215" s="328">
        <f>IF($M215="-","-",VLOOKUP(R$4,Res_ini!$A$20:$AF304,HLOOKUP($F215,Res_ini!$H$29:$AF$30,2,FALSE())+7))</f>
        <v>1</v>
      </c>
      <c r="T215" s="328">
        <f>IF($M215="-","-",VLOOKUP(S$4,Res_ini!$A$20:$AF304,HLOOKUP($F215,Res_ini!$H$29:$AF$30,2,FALSE())+7))</f>
        <v>0</v>
      </c>
      <c r="U215" s="328">
        <f>IF($M215="-","-",VLOOKUP(T$4,Res_ini!$A$20:$AF304,HLOOKUP($F215,Res_ini!$H$29:$AF$30,2,FALSE())+7))</f>
        <v>2</v>
      </c>
      <c r="V215" s="328">
        <f>IF($M215="-","-",VLOOKUP(U$4,Res_ini!$A$20:$AF304,HLOOKUP($F215,Res_ini!$H$29:$AF$30,2,FALSE())+7))</f>
        <v>0</v>
      </c>
      <c r="W215" s="328">
        <f>IF($M215="-","-",VLOOKUP(V$4,Res_ini!$A$20:$AF304,HLOOKUP($F215,Res_ini!$H$29:$AF$30,2,FALSE())+7))</f>
        <v>8</v>
      </c>
      <c r="X215" s="328">
        <f>IF($M215="-","-",VLOOKUP(W$4,Res_ini!$A$20:$AF304,HLOOKUP($F215,Res_ini!$H$29:$AF$30,2,FALSE())+7))</f>
        <v>0</v>
      </c>
      <c r="Y215" s="328">
        <f>IF($M215="-","-",VLOOKUP(X$4,Res_ini!$A$20:$AF304,HLOOKUP($F215,Res_ini!$H$29:$AF$30,2,FALSE())+7))</f>
        <v>1</v>
      </c>
      <c r="Z215" s="328">
        <f>IF($M215="-","-",VLOOKUP(Y$4,Res_ini!$A$20:$AF304,HLOOKUP($F215,Res_ini!$H$29:$AF$30,2,FALSE())+7))</f>
        <v>0</v>
      </c>
      <c r="AA215" s="329">
        <f>IF($M215="-","-",VLOOKUP(Z$4,Res_ini!$A$20:$AF304,HLOOKUP($F215,Res_ini!$H$29:$AF$30,2,FALSE())+7))</f>
        <v>0</v>
      </c>
      <c r="AB215" s="330">
        <f>IF($M215="-","-",VLOOKUP(AA$4,Res_ini!$A$20:$AF304,HLOOKUP($F215,Res_ini!$H$29:$AF$30,2,FALSE())+7))</f>
        <v>40</v>
      </c>
      <c r="AC215" s="350"/>
      <c r="AD215" s="351"/>
      <c r="AE215" s="351"/>
      <c r="AF215" s="351"/>
      <c r="AG215" s="352"/>
      <c r="AH215" s="213">
        <f t="shared" si="106"/>
        <v>28</v>
      </c>
      <c r="AI215" s="353">
        <f t="shared" si="76"/>
        <v>0.05</v>
      </c>
      <c r="AJ215" s="354">
        <f t="shared" si="77"/>
        <v>0.27500000000000002</v>
      </c>
      <c r="AK215" s="354">
        <f t="shared" si="78"/>
        <v>0.375</v>
      </c>
      <c r="AL215" s="354">
        <f t="shared" si="79"/>
        <v>0</v>
      </c>
      <c r="AM215" s="354">
        <f t="shared" si="80"/>
        <v>2.5000000000000001E-2</v>
      </c>
      <c r="AN215" s="354">
        <f t="shared" si="81"/>
        <v>0</v>
      </c>
      <c r="AO215" s="354">
        <f t="shared" si="82"/>
        <v>0.05</v>
      </c>
      <c r="AP215" s="354">
        <f t="shared" si="83"/>
        <v>0</v>
      </c>
      <c r="AQ215" s="354">
        <f t="shared" si="84"/>
        <v>0.2</v>
      </c>
      <c r="AR215" s="354">
        <f t="shared" si="85"/>
        <v>0</v>
      </c>
      <c r="AS215" s="354">
        <f t="shared" si="86"/>
        <v>2.5000000000000001E-2</v>
      </c>
      <c r="AT215" s="354">
        <f t="shared" si="87"/>
        <v>0</v>
      </c>
      <c r="AU215" s="354">
        <f t="shared" si="88"/>
        <v>0</v>
      </c>
      <c r="AV215" s="354">
        <f t="shared" si="107"/>
        <v>0.7</v>
      </c>
      <c r="AW215" s="355">
        <f t="shared" si="89"/>
        <v>5.0020856805770016E-2</v>
      </c>
      <c r="AX215" s="355">
        <f t="shared" si="90"/>
        <v>0.2785897023916506</v>
      </c>
      <c r="AY215" s="355">
        <f t="shared" si="91"/>
        <v>0.38439677449563908</v>
      </c>
      <c r="AZ215" s="355">
        <f t="shared" si="92"/>
        <v>0</v>
      </c>
      <c r="BA215" s="355">
        <f t="shared" si="93"/>
        <v>2.5002604899361139E-2</v>
      </c>
      <c r="BB215" s="354">
        <f t="shared" si="94"/>
        <v>0</v>
      </c>
      <c r="BC215" s="354">
        <f t="shared" si="95"/>
        <v>5.0020856805770016E-2</v>
      </c>
      <c r="BD215" s="355">
        <f t="shared" si="96"/>
        <v>0</v>
      </c>
      <c r="BE215" s="355">
        <f t="shared" si="97"/>
        <v>0.20135792079033082</v>
      </c>
      <c r="BF215" s="355">
        <f t="shared" si="98"/>
        <v>0</v>
      </c>
      <c r="BG215" s="355">
        <f t="shared" si="99"/>
        <v>2.5002604899361139E-2</v>
      </c>
      <c r="BH215" s="354">
        <f t="shared" si="100"/>
        <v>0</v>
      </c>
      <c r="BI215" s="355">
        <f t="shared" si="101"/>
        <v>0</v>
      </c>
      <c r="BJ215" s="356">
        <f t="shared" si="102"/>
        <v>0.77539749661075308</v>
      </c>
      <c r="BK215"/>
      <c r="BL215"/>
      <c r="BM215"/>
      <c r="BN215"/>
      <c r="BO215"/>
    </row>
    <row r="216" spans="1:67" s="124" customFormat="1" ht="17" hidden="1" customHeight="1">
      <c r="A216" s="333" t="str">
        <f t="shared" si="104"/>
        <v>2018_196</v>
      </c>
      <c r="B216" s="333" t="s">
        <v>658</v>
      </c>
      <c r="C216" s="333" t="str">
        <f t="shared" si="105"/>
        <v>2018-Da Moa_4</v>
      </c>
      <c r="D216" s="333" t="str">
        <f>IF($M216="-","-",VLOOKUP(C$5,Res_ini!$A$20:$AF305,HLOOKUP($F216,Res_ini!$H$29:$AF$30,2,FALSE())+7))</f>
        <v>PIT</v>
      </c>
      <c r="E216" s="333">
        <f t="shared" si="75"/>
        <v>49</v>
      </c>
      <c r="F216" s="333" t="str">
        <f t="shared" si="108"/>
        <v>Da Moa</v>
      </c>
      <c r="G216" s="333" t="str">
        <f>IF($M216="-","-",VLOOKUP(F$5,Res_ini!$A$20:$AF305,HLOOKUP($F216,Res_ini!$H$29:$AF$30,2,FALSE())+7))</f>
        <v>Nouvelle Calédonie</v>
      </c>
      <c r="H216" s="357">
        <f>IF($M216="-","-",VLOOKUP(G$5,Res_ini!$A$20:$AF305,HLOOKUP($F216,Res_ini!$H$29:$AF$30,2,FALSE())+7))</f>
        <v>43531</v>
      </c>
      <c r="I216" s="357">
        <f>IF($M216="-","-",VLOOKUP(H$5,Res_ini!$A$20:$AF305,HLOOKUP($F216,Res_ini!$H$29:$AF$30,2,FALSE())+7))</f>
        <v>43765</v>
      </c>
      <c r="J216" s="333">
        <f>IF($M216="-","-",VLOOKUP(I$5,Res_ini!$A$20:$AF305,HLOOKUP($F216,Res_ini!$H$29:$AF$30,2,FALSE())+7))</f>
        <v>2018</v>
      </c>
      <c r="K216" s="333" t="str">
        <f>IF($M216="-","-",VLOOKUP(J$5,Res_ini!$A$20:$AF305,HLOOKUP($F216,Res_ini!$H$29:$AF$30,2,FALSE())+7))</f>
        <v>Province Sud</v>
      </c>
      <c r="L216" s="333" t="str">
        <f>IF($M216="-","-",VLOOKUP(K$5,Res_ini!$A$20:$AF305,HLOOKUP($F216,Res_ini!$H$29:$AF$30,2,FALSE())+7))</f>
        <v>Ile Ouen</v>
      </c>
      <c r="M216" s="333" t="str">
        <f>IF(ISERROR(HLOOKUP($F216,Res_ini!$H$29:$AF$30,2,FALSE())),"-",VLOOKUP(L$5,Res_ini!$A$20:$AF305,HLOOKUP($F216,Res_ini!$H$29:$AF$30,2,FALSE())+7))</f>
        <v>Da Moa</v>
      </c>
      <c r="N216" s="333">
        <f>IF($M216="-","-",VLOOKUP(M$5,Res_ini!$A$20:$AF305,HLOOKUP($F216,Res_ini!$H$29:$AF$30,2,FALSE())+7))</f>
        <v>4</v>
      </c>
      <c r="O216" s="358">
        <f>IF($M216="-","-",VLOOKUP(N$5,Res_ini!$A$20:$AF305,HLOOKUP($F216,Res_ini!$H$29:$AF$30,2,FALSE())+7))</f>
        <v>12</v>
      </c>
      <c r="P216" s="331">
        <f>IF($M216="-","-",VLOOKUP(O$5,Res_ini!$A$20:$AF305,HLOOKUP($F216,Res_ini!$H$29:$AF$30,2,FALSE())+7))</f>
        <v>1</v>
      </c>
      <c r="Q216" s="331">
        <f>IF($M216="-","-",VLOOKUP(P$5,Res_ini!$A$20:$AF305,HLOOKUP($F216,Res_ini!$H$29:$AF$30,2,FALSE())+7))</f>
        <v>6</v>
      </c>
      <c r="R216" s="331">
        <f>IF($M216="-","-",VLOOKUP(Q$5,Res_ini!$A$20:$AF305,HLOOKUP($F216,Res_ini!$H$29:$AF$30,2,FALSE())+7))</f>
        <v>0</v>
      </c>
      <c r="S216" s="331">
        <f>IF($M216="-","-",VLOOKUP(R$5,Res_ini!$A$20:$AF305,HLOOKUP($F216,Res_ini!$H$29:$AF$30,2,FALSE())+7))</f>
        <v>1</v>
      </c>
      <c r="T216" s="331">
        <f>IF($M216="-","-",VLOOKUP(S$5,Res_ini!$A$20:$AF305,HLOOKUP($F216,Res_ini!$H$29:$AF$30,2,FALSE())+7))</f>
        <v>0</v>
      </c>
      <c r="U216" s="331">
        <f>IF($M216="-","-",VLOOKUP(T$5,Res_ini!$A$20:$AF305,HLOOKUP($F216,Res_ini!$H$29:$AF$30,2,FALSE())+7))</f>
        <v>2</v>
      </c>
      <c r="V216" s="331">
        <f>IF($M216="-","-",VLOOKUP(U$5,Res_ini!$A$20:$AF305,HLOOKUP($F216,Res_ini!$H$29:$AF$30,2,FALSE())+7))</f>
        <v>0</v>
      </c>
      <c r="W216" s="331">
        <f>IF($M216="-","-",VLOOKUP(V$5,Res_ini!$A$20:$AF305,HLOOKUP($F216,Res_ini!$H$29:$AF$30,2,FALSE())+7))</f>
        <v>10</v>
      </c>
      <c r="X216" s="331">
        <f>IF($M216="-","-",VLOOKUP(W$5,Res_ini!$A$20:$AF305,HLOOKUP($F216,Res_ini!$H$29:$AF$30,2,FALSE())+7))</f>
        <v>4</v>
      </c>
      <c r="Y216" s="331">
        <f>IF($M216="-","-",VLOOKUP(X$5,Res_ini!$A$20:$AF305,HLOOKUP($F216,Res_ini!$H$29:$AF$30,2,FALSE())+7))</f>
        <v>4</v>
      </c>
      <c r="Z216" s="331">
        <f>IF($M216="-","-",VLOOKUP(Y$5,Res_ini!$A$20:$AF305,HLOOKUP($F216,Res_ini!$H$29:$AF$30,2,FALSE())+7))</f>
        <v>0</v>
      </c>
      <c r="AA216" s="332">
        <f>IF($M216="-","-",VLOOKUP(Z$5,Res_ini!$A$20:$AF305,HLOOKUP($F216,Res_ini!$H$29:$AF$30,2,FALSE())+7))</f>
        <v>0</v>
      </c>
      <c r="AB216" s="333">
        <f>IF($M216="-","-",VLOOKUP(AA$5,Res_ini!$A$20:$AF305,HLOOKUP($F216,Res_ini!$H$29:$AF$30,2,FALSE())+7))</f>
        <v>40</v>
      </c>
      <c r="AC216" s="359"/>
      <c r="AD216" s="360"/>
      <c r="AE216" s="360"/>
      <c r="AF216" s="360"/>
      <c r="AG216" s="361"/>
      <c r="AH216" s="362">
        <f t="shared" si="106"/>
        <v>19</v>
      </c>
      <c r="AI216" s="363">
        <f t="shared" si="76"/>
        <v>0.3</v>
      </c>
      <c r="AJ216" s="364">
        <f t="shared" si="77"/>
        <v>2.5000000000000001E-2</v>
      </c>
      <c r="AK216" s="364">
        <f t="shared" si="78"/>
        <v>0.15</v>
      </c>
      <c r="AL216" s="364">
        <f t="shared" si="79"/>
        <v>0</v>
      </c>
      <c r="AM216" s="364">
        <f t="shared" si="80"/>
        <v>2.5000000000000001E-2</v>
      </c>
      <c r="AN216" s="364">
        <f t="shared" si="81"/>
        <v>0</v>
      </c>
      <c r="AO216" s="364">
        <f t="shared" si="82"/>
        <v>0.05</v>
      </c>
      <c r="AP216" s="364">
        <f t="shared" si="83"/>
        <v>0</v>
      </c>
      <c r="AQ216" s="364">
        <f t="shared" si="84"/>
        <v>0.25</v>
      </c>
      <c r="AR216" s="364">
        <f t="shared" si="85"/>
        <v>0.1</v>
      </c>
      <c r="AS216" s="364">
        <f t="shared" si="86"/>
        <v>0.1</v>
      </c>
      <c r="AT216" s="364">
        <f t="shared" si="87"/>
        <v>0</v>
      </c>
      <c r="AU216" s="364">
        <f t="shared" si="88"/>
        <v>0</v>
      </c>
      <c r="AV216" s="364">
        <f t="shared" si="107"/>
        <v>0.47499999999999998</v>
      </c>
      <c r="AW216" s="365">
        <f t="shared" si="89"/>
        <v>0.30469265401539752</v>
      </c>
      <c r="AX216" s="365">
        <f t="shared" si="90"/>
        <v>2.5002604899361139E-2</v>
      </c>
      <c r="AY216" s="365">
        <f t="shared" si="91"/>
        <v>0.15056827277668605</v>
      </c>
      <c r="AZ216" s="365">
        <f t="shared" si="92"/>
        <v>0</v>
      </c>
      <c r="BA216" s="365">
        <f t="shared" si="93"/>
        <v>2.5002604899361139E-2</v>
      </c>
      <c r="BB216" s="364">
        <f t="shared" si="94"/>
        <v>0</v>
      </c>
      <c r="BC216" s="364">
        <f t="shared" si="95"/>
        <v>5.0020856805770016E-2</v>
      </c>
      <c r="BD216" s="365">
        <f t="shared" si="96"/>
        <v>0</v>
      </c>
      <c r="BE216" s="365">
        <f t="shared" si="97"/>
        <v>0.25268025514207865</v>
      </c>
      <c r="BF216" s="365">
        <f t="shared" si="98"/>
        <v>0.1001674211615598</v>
      </c>
      <c r="BG216" s="365">
        <f t="shared" si="99"/>
        <v>0.1001674211615598</v>
      </c>
      <c r="BH216" s="364">
        <f t="shared" si="100"/>
        <v>0</v>
      </c>
      <c r="BI216" s="365">
        <f t="shared" si="101"/>
        <v>0</v>
      </c>
      <c r="BJ216" s="366">
        <f t="shared" si="102"/>
        <v>0.49496403171689457</v>
      </c>
      <c r="BK216"/>
      <c r="BL216"/>
      <c r="BM216"/>
      <c r="BN216"/>
      <c r="BO216"/>
    </row>
    <row r="217" spans="1:67" s="124" customFormat="1" ht="17" hidden="1" customHeight="1">
      <c r="A217" s="327" t="str">
        <f t="shared" si="104"/>
        <v>2018_197</v>
      </c>
      <c r="B217" s="327" t="s">
        <v>658</v>
      </c>
      <c r="C217" s="327" t="str">
        <f t="shared" ref="C217:C280" si="109">J217&amp;"-"&amp;M217&amp;"_"&amp;N217</f>
        <v>2018-Menondja_1</v>
      </c>
      <c r="D217" s="327" t="str">
        <f>IF($M217="-","-",VLOOKUP(C$2,Res_ini!$A$20:$AF226,HLOOKUP($F217,Res_ini!$H$29:$AF$30,2,FALSE())+7))</f>
        <v>PIT</v>
      </c>
      <c r="E217" s="327">
        <f t="shared" si="75"/>
        <v>50</v>
      </c>
      <c r="F217" s="327" t="str">
        <f t="shared" si="108"/>
        <v>Menondja</v>
      </c>
      <c r="G217" s="327" t="str">
        <f>IF($M217="-","-",VLOOKUP(F$2,Res_ini!$A$20:$AF226,HLOOKUP($F217,Res_ini!$H$29:$AF$30,2,FALSE())+7))</f>
        <v>Nouvelle Calédonie</v>
      </c>
      <c r="H217" s="338">
        <f>IF($M217="-","-",VLOOKUP(G$2,Res_ini!$A$20:$AF226,HLOOKUP($F217,Res_ini!$H$29:$AF$30,2,FALSE())+7))</f>
        <v>43531</v>
      </c>
      <c r="I217" s="338">
        <f>IF($M217="-","-",VLOOKUP(H$2,Res_ini!$A$20:$AF226,HLOOKUP($F217,Res_ini!$H$29:$AF$30,2,FALSE())+7))</f>
        <v>43765</v>
      </c>
      <c r="J217" s="327">
        <f>IF($M217="-","-",VLOOKUP(I$2,Res_ini!$A$20:$AF226,HLOOKUP($F217,Res_ini!$H$29:$AF$30,2,FALSE())+7))</f>
        <v>2018</v>
      </c>
      <c r="K217" s="327" t="str">
        <f>IF($M217="-","-",VLOOKUP(J$2,Res_ini!$A$20:$AF226,HLOOKUP($F217,Res_ini!$H$29:$AF$30,2,FALSE())+7))</f>
        <v>Province Sud</v>
      </c>
      <c r="L217" s="327" t="str">
        <f>IF($M217="-","-",VLOOKUP(K$2,Res_ini!$A$20:$AF226,HLOOKUP($F217,Res_ini!$H$29:$AF$30,2,FALSE())+7))</f>
        <v>Ile Ouen</v>
      </c>
      <c r="M217" s="327" t="str">
        <f>IF(ISERROR(HLOOKUP($F217,Res_ini!$H$29:$AF$30,2,FALSE())),"-",VLOOKUP(L$2,Res_ini!$A$20:$AF226,HLOOKUP($F217,Res_ini!$H$29:$AF$30,2,FALSE())+7))</f>
        <v>Menondja</v>
      </c>
      <c r="N217" s="327">
        <f>IF($M217="-","-",VLOOKUP(M$2,Res_ini!$A$20:$AF226,HLOOKUP($F217,Res_ini!$H$29:$AF$30,2,FALSE())+7))</f>
        <v>1</v>
      </c>
      <c r="O217" s="339">
        <f>IF($M217="-","-",VLOOKUP(N$2,Res_ini!$A$20:$AF226,HLOOKUP($F217,Res_ini!$H$29:$AF$30,2,FALSE())+7))</f>
        <v>27</v>
      </c>
      <c r="P217" s="325">
        <f>IF($M217="-","-",VLOOKUP(O$2,Res_ini!$A$20:$AF226,HLOOKUP($F217,Res_ini!$H$29:$AF$30,2,FALSE())+7))</f>
        <v>0</v>
      </c>
      <c r="Q217" s="325">
        <f>IF($M217="-","-",VLOOKUP(P$2,Res_ini!$A$20:$AF226,HLOOKUP($F217,Res_ini!$H$29:$AF$30,2,FALSE())+7))</f>
        <v>1</v>
      </c>
      <c r="R217" s="325">
        <f>IF($M217="-","-",VLOOKUP(Q$2,Res_ini!$A$20:$AF226,HLOOKUP($F217,Res_ini!$H$29:$AF$30,2,FALSE())+7))</f>
        <v>5</v>
      </c>
      <c r="S217" s="325">
        <f>IF($M217="-","-",VLOOKUP(R$2,Res_ini!$A$20:$AF226,HLOOKUP($F217,Res_ini!$H$29:$AF$30,2,FALSE())+7))</f>
        <v>0</v>
      </c>
      <c r="T217" s="325">
        <f>IF($M217="-","-",VLOOKUP(S$2,Res_ini!$A$20:$AF226,HLOOKUP($F217,Res_ini!$H$29:$AF$30,2,FALSE())+7))</f>
        <v>0</v>
      </c>
      <c r="U217" s="325">
        <f>IF($M217="-","-",VLOOKUP(T$2,Res_ini!$A$20:$AF226,HLOOKUP($F217,Res_ini!$H$29:$AF$30,2,FALSE())+7))</f>
        <v>0</v>
      </c>
      <c r="V217" s="325">
        <f>IF($M217="-","-",VLOOKUP(U$2,Res_ini!$A$20:$AF226,HLOOKUP($F217,Res_ini!$H$29:$AF$30,2,FALSE())+7))</f>
        <v>0</v>
      </c>
      <c r="W217" s="325">
        <f>IF($M217="-","-",VLOOKUP(V$2,Res_ini!$A$20:$AF226,HLOOKUP($F217,Res_ini!$H$29:$AF$30,2,FALSE())+7))</f>
        <v>6</v>
      </c>
      <c r="X217" s="325">
        <f>IF($M217="-","-",VLOOKUP(W$2,Res_ini!$A$20:$AF226,HLOOKUP($F217,Res_ini!$H$29:$AF$30,2,FALSE())+7))</f>
        <v>1</v>
      </c>
      <c r="Y217" s="325">
        <f>IF($M217="-","-",VLOOKUP(X$2,Res_ini!$A$20:$AF226,HLOOKUP($F217,Res_ini!$H$29:$AF$30,2,FALSE())+7))</f>
        <v>0</v>
      </c>
      <c r="Z217" s="325">
        <f>IF($M217="-","-",VLOOKUP(Y$2,Res_ini!$A$20:$AF226,HLOOKUP($F217,Res_ini!$H$29:$AF$30,2,FALSE())+7))</f>
        <v>0</v>
      </c>
      <c r="AA217" s="326">
        <f>IF($M217="-","-",VLOOKUP(Z$2,Res_ini!$A$20:$AF226,HLOOKUP($F217,Res_ini!$H$29:$AF$30,2,FALSE())+7))</f>
        <v>0</v>
      </c>
      <c r="AB217" s="327">
        <f>IF($M217="-","-",VLOOKUP(AA$2,Res_ini!$A$20:$AF226,HLOOKUP($F217,Res_ini!$H$29:$AF$30,2,FALSE())+7))</f>
        <v>40</v>
      </c>
      <c r="AC217" s="340"/>
      <c r="AD217" s="341"/>
      <c r="AE217" s="341"/>
      <c r="AF217" s="341"/>
      <c r="AG217" s="342"/>
      <c r="AH217" s="343">
        <f t="shared" ref="AH217:AH280" si="110">IF($M217="-","-",O217+P217+Q217+R217)</f>
        <v>33</v>
      </c>
      <c r="AI217" s="344">
        <f t="shared" ref="AI217:AI280" si="111">IF($M217="-","-",O217*2.5/100)</f>
        <v>0.67500000000000004</v>
      </c>
      <c r="AJ217" s="345">
        <f t="shared" ref="AJ217:AJ280" si="112">IF($M217="-","-",P217*2.5/100)</f>
        <v>0</v>
      </c>
      <c r="AK217" s="345">
        <f t="shared" ref="AK217:AK280" si="113">IF($M217="-","-",Q217*2.5/100)</f>
        <v>2.5000000000000001E-2</v>
      </c>
      <c r="AL217" s="345">
        <f t="shared" ref="AL217:AL280" si="114">IF($M217="-","-",R217*2.5/100)</f>
        <v>0.125</v>
      </c>
      <c r="AM217" s="345">
        <f t="shared" ref="AM217:AM280" si="115">IF($M217="-","-",S217*2.5/100)</f>
        <v>0</v>
      </c>
      <c r="AN217" s="345">
        <f t="shared" ref="AN217:AN280" si="116">IF($M217="-","-",T217*2.5/100)</f>
        <v>0</v>
      </c>
      <c r="AO217" s="345">
        <f t="shared" ref="AO217:AO280" si="117">IF($M217="-","-",U217*2.5/100)</f>
        <v>0</v>
      </c>
      <c r="AP217" s="345">
        <f t="shared" ref="AP217:AP280" si="118">IF($M217="-","-",V217*2.5/100)</f>
        <v>0</v>
      </c>
      <c r="AQ217" s="345">
        <f t="shared" ref="AQ217:AQ280" si="119">IF($M217="-","-",W217*2.5/100)</f>
        <v>0.15</v>
      </c>
      <c r="AR217" s="345">
        <f t="shared" ref="AR217:AR280" si="120">IF($M217="-","-",X217*2.5/100)</f>
        <v>2.5000000000000001E-2</v>
      </c>
      <c r="AS217" s="345">
        <f t="shared" ref="AS217:AS280" si="121">IF($M217="-","-",Y217*2.5/100)</f>
        <v>0</v>
      </c>
      <c r="AT217" s="345">
        <f t="shared" ref="AT217:AT280" si="122">IF($M217="-","-",Z217*2.5/100)</f>
        <v>0</v>
      </c>
      <c r="AU217" s="345">
        <f t="shared" ref="AU217:AU280" si="123">IF($M217="-","-",AA217*2.5/100)</f>
        <v>0</v>
      </c>
      <c r="AV217" s="345">
        <f t="shared" ref="AV217:AV280" si="124">IF($M217="-","-",AH217*2.5/100)</f>
        <v>0.82499999999999996</v>
      </c>
      <c r="AW217" s="346">
        <f t="shared" ref="AW217:AW280" si="125">IF($M217="-","-",ASIN(AI217))</f>
        <v>0.74096470220302002</v>
      </c>
      <c r="AX217" s="346">
        <f t="shared" ref="AX217:AX280" si="126">IF($M217="-","-",ASIN(AJ217))</f>
        <v>0</v>
      </c>
      <c r="AY217" s="346">
        <f t="shared" ref="AY217:AY280" si="127">IF($M217="-","-",ASIN(AK217))</f>
        <v>2.5002604899361139E-2</v>
      </c>
      <c r="AZ217" s="346">
        <f t="shared" ref="AZ217:AZ280" si="128">IF($M217="-","-",ASIN(AL217))</f>
        <v>0.12532783116806537</v>
      </c>
      <c r="BA217" s="346">
        <f t="shared" ref="BA217:BA280" si="129">IF($M217="-","-",ASIN(AM217))</f>
        <v>0</v>
      </c>
      <c r="BB217" s="345">
        <f t="shared" ref="BB217:BB280" si="130">IF($M217="-","-",ASIN(AN217))</f>
        <v>0</v>
      </c>
      <c r="BC217" s="345">
        <f t="shared" ref="BC217:BC280" si="131">IF($M217="-","-",ASIN(AO217))</f>
        <v>0</v>
      </c>
      <c r="BD217" s="346">
        <f t="shared" ref="BD217:BD280" si="132">IF($M217="-","-",ASIN(AP217))</f>
        <v>0</v>
      </c>
      <c r="BE217" s="346">
        <f t="shared" ref="BE217:BE280" si="133">IF($M217="-","-",ASIN(AQ217))</f>
        <v>0.15056827277668605</v>
      </c>
      <c r="BF217" s="346">
        <f t="shared" ref="BF217:BF280" si="134">IF($M217="-","-",ASIN(AR217))</f>
        <v>2.5002604899361139E-2</v>
      </c>
      <c r="BG217" s="346">
        <f t="shared" ref="BG217:BG280" si="135">IF($M217="-","-",ASIN(AS217))</f>
        <v>0</v>
      </c>
      <c r="BH217" s="345">
        <f t="shared" ref="BH217:BH280" si="136">IF($M217="-","-",ASIN(AT217))</f>
        <v>0</v>
      </c>
      <c r="BI217" s="346">
        <f t="shared" ref="BI217:BI280" si="137">IF($M217="-","-",ASIN(AU217))</f>
        <v>0</v>
      </c>
      <c r="BJ217" s="347">
        <f t="shared" ref="BJ217:BJ280" si="138">IF($M217="-","-",ASIN(AV217))</f>
        <v>0.9702021999288456</v>
      </c>
      <c r="BK217"/>
      <c r="BL217"/>
      <c r="BM217"/>
      <c r="BN217"/>
      <c r="BO217"/>
    </row>
    <row r="218" spans="1:67" s="124" customFormat="1" ht="17" hidden="1" customHeight="1">
      <c r="A218" s="330" t="str">
        <f t="shared" si="104"/>
        <v>2018_198</v>
      </c>
      <c r="B218" s="330" t="s">
        <v>658</v>
      </c>
      <c r="C218" s="330" t="str">
        <f t="shared" si="109"/>
        <v>2018-Menondja_2</v>
      </c>
      <c r="D218" s="330" t="str">
        <f>IF($M218="-","-",VLOOKUP(C$3,Res_ini!$A$20:$AF227,HLOOKUP($F218,Res_ini!$H$29:$AF$30,2,FALSE())+7))</f>
        <v>PIT</v>
      </c>
      <c r="E218" s="330">
        <f t="shared" ref="E218:E281" si="139">E214+1</f>
        <v>50</v>
      </c>
      <c r="F218" s="330" t="str">
        <f t="shared" si="108"/>
        <v>Menondja</v>
      </c>
      <c r="G218" s="330" t="str">
        <f>IF($M218="-","-",VLOOKUP(F$3,Res_ini!$A$20:$AF227,HLOOKUP($F218,Res_ini!$H$29:$AF$30,2,FALSE())+7))</f>
        <v>Nouvelle Calédonie</v>
      </c>
      <c r="H218" s="348">
        <f>IF($M218="-","-",VLOOKUP(G$3,Res_ini!$A$20:$AF227,HLOOKUP($F218,Res_ini!$H$29:$AF$30,2,FALSE())+7))</f>
        <v>43531</v>
      </c>
      <c r="I218" s="348">
        <f>IF($M218="-","-",VLOOKUP(H$3,Res_ini!$A$20:$AF227,HLOOKUP($F218,Res_ini!$H$29:$AF$30,2,FALSE())+7))</f>
        <v>43765</v>
      </c>
      <c r="J218" s="330">
        <f>IF($M218="-","-",VLOOKUP(I$3,Res_ini!$A$20:$AF227,HLOOKUP($F218,Res_ini!$H$29:$AF$30,2,FALSE())+7))</f>
        <v>2018</v>
      </c>
      <c r="K218" s="330" t="str">
        <f>IF($M218="-","-",VLOOKUP(J$3,Res_ini!$A$20:$AF227,HLOOKUP($F218,Res_ini!$H$29:$AF$30,2,FALSE())+7))</f>
        <v>Province Sud</v>
      </c>
      <c r="L218" s="330" t="str">
        <f>IF($M218="-","-",VLOOKUP(K$3,Res_ini!$A$20:$AF227,HLOOKUP($F218,Res_ini!$H$29:$AF$30,2,FALSE())+7))</f>
        <v>Ile Ouen</v>
      </c>
      <c r="M218" s="330" t="str">
        <f>IF(ISERROR(HLOOKUP($F218,Res_ini!$H$29:$AF$30,2,FALSE())),"-",VLOOKUP(L$3,Res_ini!$A$20:$AF227,HLOOKUP($F218,Res_ini!$H$29:$AF$30,2,FALSE())+7))</f>
        <v>Menondja</v>
      </c>
      <c r="N218" s="330">
        <f>IF($M218="-","-",VLOOKUP(M$3,Res_ini!$A$20:$AF227,HLOOKUP($F218,Res_ini!$H$29:$AF$30,2,FALSE())+7))</f>
        <v>2</v>
      </c>
      <c r="O218" s="349">
        <f>IF($M218="-","-",VLOOKUP(N$3,Res_ini!$A$20:$AF227,HLOOKUP($F218,Res_ini!$H$29:$AF$30,2,FALSE())+7))</f>
        <v>24</v>
      </c>
      <c r="P218" s="328">
        <f>IF($M218="-","-",VLOOKUP(O$3,Res_ini!$A$20:$AF227,HLOOKUP($F218,Res_ini!$H$29:$AF$30,2,FALSE())+7))</f>
        <v>0</v>
      </c>
      <c r="Q218" s="328">
        <f>IF($M218="-","-",VLOOKUP(P$3,Res_ini!$A$20:$AF227,HLOOKUP($F218,Res_ini!$H$29:$AF$30,2,FALSE())+7))</f>
        <v>0</v>
      </c>
      <c r="R218" s="328">
        <f>IF($M218="-","-",VLOOKUP(Q$3,Res_ini!$A$20:$AF227,HLOOKUP($F218,Res_ini!$H$29:$AF$30,2,FALSE())+7))</f>
        <v>5</v>
      </c>
      <c r="S218" s="328">
        <f>IF($M218="-","-",VLOOKUP(R$3,Res_ini!$A$20:$AF227,HLOOKUP($F218,Res_ini!$H$29:$AF$30,2,FALSE())+7))</f>
        <v>0</v>
      </c>
      <c r="T218" s="328">
        <f>IF($M218="-","-",VLOOKUP(S$3,Res_ini!$A$20:$AF227,HLOOKUP($F218,Res_ini!$H$29:$AF$30,2,FALSE())+7))</f>
        <v>0</v>
      </c>
      <c r="U218" s="328">
        <f>IF($M218="-","-",VLOOKUP(T$3,Res_ini!$A$20:$AF227,HLOOKUP($F218,Res_ini!$H$29:$AF$30,2,FALSE())+7))</f>
        <v>0</v>
      </c>
      <c r="V218" s="328">
        <f>IF($M218="-","-",VLOOKUP(U$3,Res_ini!$A$20:$AF227,HLOOKUP($F218,Res_ini!$H$29:$AF$30,2,FALSE())+7))</f>
        <v>0</v>
      </c>
      <c r="W218" s="328">
        <f>IF($M218="-","-",VLOOKUP(V$3,Res_ini!$A$20:$AF227,HLOOKUP($F218,Res_ini!$H$29:$AF$30,2,FALSE())+7))</f>
        <v>9</v>
      </c>
      <c r="X218" s="328">
        <f>IF($M218="-","-",VLOOKUP(W$3,Res_ini!$A$20:$AF227,HLOOKUP($F218,Res_ini!$H$29:$AF$30,2,FALSE())+7))</f>
        <v>2</v>
      </c>
      <c r="Y218" s="328">
        <f>IF($M218="-","-",VLOOKUP(X$3,Res_ini!$A$20:$AF227,HLOOKUP($F218,Res_ini!$H$29:$AF$30,2,FALSE())+7))</f>
        <v>0</v>
      </c>
      <c r="Z218" s="328">
        <f>IF($M218="-","-",VLOOKUP(Y$3,Res_ini!$A$20:$AF227,HLOOKUP($F218,Res_ini!$H$29:$AF$30,2,FALSE())+7))</f>
        <v>0</v>
      </c>
      <c r="AA218" s="329">
        <f>IF($M218="-","-",VLOOKUP(Z$3,Res_ini!$A$20:$AF227,HLOOKUP($F218,Res_ini!$H$29:$AF$30,2,FALSE())+7))</f>
        <v>0</v>
      </c>
      <c r="AB218" s="330">
        <f>IF($M218="-","-",VLOOKUP(AA$3,Res_ini!$A$20:$AF227,HLOOKUP($F218,Res_ini!$H$29:$AF$30,2,FALSE())+7))</f>
        <v>40</v>
      </c>
      <c r="AC218" s="350"/>
      <c r="AD218" s="351"/>
      <c r="AE218" s="351"/>
      <c r="AF218" s="351"/>
      <c r="AG218" s="352"/>
      <c r="AH218" s="213">
        <f t="shared" si="110"/>
        <v>29</v>
      </c>
      <c r="AI218" s="353">
        <f t="shared" si="111"/>
        <v>0.6</v>
      </c>
      <c r="AJ218" s="354">
        <f t="shared" si="112"/>
        <v>0</v>
      </c>
      <c r="AK218" s="354">
        <f t="shared" si="113"/>
        <v>0</v>
      </c>
      <c r="AL218" s="354">
        <f t="shared" si="114"/>
        <v>0.125</v>
      </c>
      <c r="AM218" s="354">
        <f t="shared" si="115"/>
        <v>0</v>
      </c>
      <c r="AN218" s="354">
        <f t="shared" si="116"/>
        <v>0</v>
      </c>
      <c r="AO218" s="354">
        <f t="shared" si="117"/>
        <v>0</v>
      </c>
      <c r="AP218" s="354">
        <f t="shared" si="118"/>
        <v>0</v>
      </c>
      <c r="AQ218" s="354">
        <f t="shared" si="119"/>
        <v>0.22500000000000001</v>
      </c>
      <c r="AR218" s="354">
        <f t="shared" si="120"/>
        <v>0.05</v>
      </c>
      <c r="AS218" s="354">
        <f t="shared" si="121"/>
        <v>0</v>
      </c>
      <c r="AT218" s="354">
        <f t="shared" si="122"/>
        <v>0</v>
      </c>
      <c r="AU218" s="354">
        <f t="shared" si="123"/>
        <v>0</v>
      </c>
      <c r="AV218" s="354">
        <f t="shared" si="124"/>
        <v>0.72499999999999998</v>
      </c>
      <c r="AW218" s="355">
        <f t="shared" si="125"/>
        <v>0.64350110879328437</v>
      </c>
      <c r="AX218" s="355">
        <f t="shared" si="126"/>
        <v>0</v>
      </c>
      <c r="AY218" s="355">
        <f t="shared" si="127"/>
        <v>0</v>
      </c>
      <c r="AZ218" s="355">
        <f t="shared" si="128"/>
        <v>0.12532783116806537</v>
      </c>
      <c r="BA218" s="355">
        <f t="shared" si="129"/>
        <v>0</v>
      </c>
      <c r="BB218" s="354">
        <f t="shared" si="130"/>
        <v>0</v>
      </c>
      <c r="BC218" s="354">
        <f t="shared" si="131"/>
        <v>0</v>
      </c>
      <c r="BD218" s="355">
        <f t="shared" si="132"/>
        <v>0</v>
      </c>
      <c r="BE218" s="355">
        <f t="shared" si="133"/>
        <v>0.22694303617851994</v>
      </c>
      <c r="BF218" s="355">
        <f t="shared" si="134"/>
        <v>5.0020856805770016E-2</v>
      </c>
      <c r="BG218" s="355">
        <f t="shared" si="135"/>
        <v>0</v>
      </c>
      <c r="BH218" s="354">
        <f t="shared" si="136"/>
        <v>0</v>
      </c>
      <c r="BI218" s="355">
        <f t="shared" si="137"/>
        <v>0</v>
      </c>
      <c r="BJ218" s="356">
        <f t="shared" si="138"/>
        <v>0.81103439428758151</v>
      </c>
      <c r="BK218"/>
      <c r="BL218"/>
      <c r="BM218"/>
      <c r="BN218"/>
      <c r="BO218"/>
    </row>
    <row r="219" spans="1:67" s="124" customFormat="1" ht="17" hidden="1" customHeight="1">
      <c r="A219" s="330" t="str">
        <f t="shared" si="104"/>
        <v>2018_199</v>
      </c>
      <c r="B219" s="330" t="s">
        <v>658</v>
      </c>
      <c r="C219" s="330" t="str">
        <f t="shared" si="109"/>
        <v>2018-Menondja_3</v>
      </c>
      <c r="D219" s="330" t="str">
        <f>IF($M219="-","-",VLOOKUP(C$4,Res_ini!$A$20:$AF228,HLOOKUP($F219,Res_ini!$H$29:$AF$30,2,FALSE())+7))</f>
        <v>PIT</v>
      </c>
      <c r="E219" s="330">
        <f t="shared" si="139"/>
        <v>50</v>
      </c>
      <c r="F219" s="330" t="str">
        <f t="shared" si="108"/>
        <v>Menondja</v>
      </c>
      <c r="G219" s="330" t="str">
        <f>IF($M219="-","-",VLOOKUP(F$4,Res_ini!$A$20:$AF228,HLOOKUP($F219,Res_ini!$H$29:$AF$30,2,FALSE())+7))</f>
        <v>Nouvelle Calédonie</v>
      </c>
      <c r="H219" s="348">
        <f>IF($M219="-","-",VLOOKUP(G$4,Res_ini!$A$20:$AF228,HLOOKUP($F219,Res_ini!$H$29:$AF$30,2,FALSE())+7))</f>
        <v>43531</v>
      </c>
      <c r="I219" s="348">
        <f>IF($M219="-","-",VLOOKUP(H$4,Res_ini!$A$20:$AF228,HLOOKUP($F219,Res_ini!$H$29:$AF$30,2,FALSE())+7))</f>
        <v>43765</v>
      </c>
      <c r="J219" s="330">
        <f>IF($M219="-","-",VLOOKUP(I$4,Res_ini!$A$20:$AF228,HLOOKUP($F219,Res_ini!$H$29:$AF$30,2,FALSE())+7))</f>
        <v>2018</v>
      </c>
      <c r="K219" s="330" t="str">
        <f>IF($M219="-","-",VLOOKUP(J$4,Res_ini!$A$20:$AF228,HLOOKUP($F219,Res_ini!$H$29:$AF$30,2,FALSE())+7))</f>
        <v>Province Sud</v>
      </c>
      <c r="L219" s="330" t="str">
        <f>IF($M219="-","-",VLOOKUP(K$4,Res_ini!$A$20:$AF228,HLOOKUP($F219,Res_ini!$H$29:$AF$30,2,FALSE())+7))</f>
        <v>Ile Ouen</v>
      </c>
      <c r="M219" s="330" t="str">
        <f>IF(ISERROR(HLOOKUP($F219,Res_ini!$H$29:$AF$30,2,FALSE())),"-",VLOOKUP(L$4,Res_ini!$A$20:$AF228,HLOOKUP($F219,Res_ini!$H$29:$AF$30,2,FALSE())+7))</f>
        <v>Menondja</v>
      </c>
      <c r="N219" s="330">
        <f>IF($M219="-","-",VLOOKUP(M$4,Res_ini!$A$20:$AF228,HLOOKUP($F219,Res_ini!$H$29:$AF$30,2,FALSE())+7))</f>
        <v>3</v>
      </c>
      <c r="O219" s="349">
        <f>IF($M219="-","-",VLOOKUP(N$4,Res_ini!$A$20:$AF228,HLOOKUP($F219,Res_ini!$H$29:$AF$30,2,FALSE())+7))</f>
        <v>30</v>
      </c>
      <c r="P219" s="328">
        <f>IF($M219="-","-",VLOOKUP(O$4,Res_ini!$A$20:$AF228,HLOOKUP($F219,Res_ini!$H$29:$AF$30,2,FALSE())+7))</f>
        <v>0</v>
      </c>
      <c r="Q219" s="328">
        <f>IF($M219="-","-",VLOOKUP(P$4,Res_ini!$A$20:$AF228,HLOOKUP($F219,Res_ini!$H$29:$AF$30,2,FALSE())+7))</f>
        <v>4</v>
      </c>
      <c r="R219" s="328">
        <f>IF($M219="-","-",VLOOKUP(Q$4,Res_ini!$A$20:$AF228,HLOOKUP($F219,Res_ini!$H$29:$AF$30,2,FALSE())+7))</f>
        <v>3</v>
      </c>
      <c r="S219" s="328">
        <f>IF($M219="-","-",VLOOKUP(R$4,Res_ini!$A$20:$AF228,HLOOKUP($F219,Res_ini!$H$29:$AF$30,2,FALSE())+7))</f>
        <v>0</v>
      </c>
      <c r="T219" s="328">
        <f>IF($M219="-","-",VLOOKUP(S$4,Res_ini!$A$20:$AF228,HLOOKUP($F219,Res_ini!$H$29:$AF$30,2,FALSE())+7))</f>
        <v>0</v>
      </c>
      <c r="U219" s="328">
        <f>IF($M219="-","-",VLOOKUP(T$4,Res_ini!$A$20:$AF228,HLOOKUP($F219,Res_ini!$H$29:$AF$30,2,FALSE())+7))</f>
        <v>0</v>
      </c>
      <c r="V219" s="328">
        <f>IF($M219="-","-",VLOOKUP(U$4,Res_ini!$A$20:$AF228,HLOOKUP($F219,Res_ini!$H$29:$AF$30,2,FALSE())+7))</f>
        <v>0</v>
      </c>
      <c r="W219" s="328">
        <f>IF($M219="-","-",VLOOKUP(V$4,Res_ini!$A$20:$AF228,HLOOKUP($F219,Res_ini!$H$29:$AF$30,2,FALSE())+7))</f>
        <v>2</v>
      </c>
      <c r="X219" s="328">
        <f>IF($M219="-","-",VLOOKUP(W$4,Res_ini!$A$20:$AF228,HLOOKUP($F219,Res_ini!$H$29:$AF$30,2,FALSE())+7))</f>
        <v>1</v>
      </c>
      <c r="Y219" s="328">
        <f>IF($M219="-","-",VLOOKUP(X$4,Res_ini!$A$20:$AF228,HLOOKUP($F219,Res_ini!$H$29:$AF$30,2,FALSE())+7))</f>
        <v>0</v>
      </c>
      <c r="Z219" s="328">
        <f>IF($M219="-","-",VLOOKUP(Y$4,Res_ini!$A$20:$AF228,HLOOKUP($F219,Res_ini!$H$29:$AF$30,2,FALSE())+7))</f>
        <v>0</v>
      </c>
      <c r="AA219" s="329">
        <f>IF($M219="-","-",VLOOKUP(Z$4,Res_ini!$A$20:$AF228,HLOOKUP($F219,Res_ini!$H$29:$AF$30,2,FALSE())+7))</f>
        <v>0</v>
      </c>
      <c r="AB219" s="330">
        <f>IF($M219="-","-",VLOOKUP(AA$4,Res_ini!$A$20:$AF228,HLOOKUP($F219,Res_ini!$H$29:$AF$30,2,FALSE())+7))</f>
        <v>40</v>
      </c>
      <c r="AC219" s="350"/>
      <c r="AD219" s="351"/>
      <c r="AE219" s="351"/>
      <c r="AF219" s="351"/>
      <c r="AG219" s="352"/>
      <c r="AH219" s="213">
        <f t="shared" si="110"/>
        <v>37</v>
      </c>
      <c r="AI219" s="353">
        <f t="shared" si="111"/>
        <v>0.75</v>
      </c>
      <c r="AJ219" s="354">
        <f t="shared" si="112"/>
        <v>0</v>
      </c>
      <c r="AK219" s="354">
        <f t="shared" si="113"/>
        <v>0.1</v>
      </c>
      <c r="AL219" s="354">
        <f t="shared" si="114"/>
        <v>7.4999999999999997E-2</v>
      </c>
      <c r="AM219" s="354">
        <f t="shared" si="115"/>
        <v>0</v>
      </c>
      <c r="AN219" s="354">
        <f t="shared" si="116"/>
        <v>0</v>
      </c>
      <c r="AO219" s="354">
        <f t="shared" si="117"/>
        <v>0</v>
      </c>
      <c r="AP219" s="354">
        <f t="shared" si="118"/>
        <v>0</v>
      </c>
      <c r="AQ219" s="354">
        <f t="shared" si="119"/>
        <v>0.05</v>
      </c>
      <c r="AR219" s="354">
        <f t="shared" si="120"/>
        <v>2.5000000000000001E-2</v>
      </c>
      <c r="AS219" s="354">
        <f t="shared" si="121"/>
        <v>0</v>
      </c>
      <c r="AT219" s="354">
        <f t="shared" si="122"/>
        <v>0</v>
      </c>
      <c r="AU219" s="354">
        <f t="shared" si="123"/>
        <v>0</v>
      </c>
      <c r="AV219" s="354">
        <f t="shared" si="124"/>
        <v>0.92500000000000004</v>
      </c>
      <c r="AW219" s="355">
        <f t="shared" si="125"/>
        <v>0.848062078981481</v>
      </c>
      <c r="AX219" s="355">
        <f t="shared" si="126"/>
        <v>0</v>
      </c>
      <c r="AY219" s="355">
        <f t="shared" si="127"/>
        <v>0.1001674211615598</v>
      </c>
      <c r="AZ219" s="355">
        <f t="shared" si="128"/>
        <v>7.5070491076716539E-2</v>
      </c>
      <c r="BA219" s="355">
        <f t="shared" si="129"/>
        <v>0</v>
      </c>
      <c r="BB219" s="354">
        <f t="shared" si="130"/>
        <v>0</v>
      </c>
      <c r="BC219" s="354">
        <f t="shared" si="131"/>
        <v>0</v>
      </c>
      <c r="BD219" s="355">
        <f t="shared" si="132"/>
        <v>0</v>
      </c>
      <c r="BE219" s="355">
        <f t="shared" si="133"/>
        <v>5.0020856805770016E-2</v>
      </c>
      <c r="BF219" s="355">
        <f t="shared" si="134"/>
        <v>2.5002604899361139E-2</v>
      </c>
      <c r="BG219" s="355">
        <f t="shared" si="135"/>
        <v>0</v>
      </c>
      <c r="BH219" s="354">
        <f t="shared" si="136"/>
        <v>0</v>
      </c>
      <c r="BI219" s="355">
        <f t="shared" si="137"/>
        <v>0</v>
      </c>
      <c r="BJ219" s="356">
        <f t="shared" si="138"/>
        <v>1.181035593997422</v>
      </c>
      <c r="BK219"/>
      <c r="BL219"/>
      <c r="BM219"/>
      <c r="BN219"/>
      <c r="BO219"/>
    </row>
    <row r="220" spans="1:67" s="124" customFormat="1" ht="17" hidden="1" customHeight="1">
      <c r="A220" s="333" t="str">
        <f t="shared" si="104"/>
        <v>2018_200</v>
      </c>
      <c r="B220" s="333" t="s">
        <v>658</v>
      </c>
      <c r="C220" s="333" t="str">
        <f t="shared" si="109"/>
        <v>2018-Menondja_4</v>
      </c>
      <c r="D220" s="333" t="str">
        <f>IF($M220="-","-",VLOOKUP(C$5,Res_ini!$A$20:$AF229,HLOOKUP($F220,Res_ini!$H$29:$AF$30,2,FALSE())+7))</f>
        <v>PIT</v>
      </c>
      <c r="E220" s="333">
        <f t="shared" si="139"/>
        <v>50</v>
      </c>
      <c r="F220" s="333" t="str">
        <f t="shared" si="108"/>
        <v>Menondja</v>
      </c>
      <c r="G220" s="333" t="str">
        <f>IF($M220="-","-",VLOOKUP(F$5,Res_ini!$A$20:$AF229,HLOOKUP($F220,Res_ini!$H$29:$AF$30,2,FALSE())+7))</f>
        <v>Nouvelle Calédonie</v>
      </c>
      <c r="H220" s="357">
        <f>IF($M220="-","-",VLOOKUP(G$5,Res_ini!$A$20:$AF229,HLOOKUP($F220,Res_ini!$H$29:$AF$30,2,FALSE())+7))</f>
        <v>43531</v>
      </c>
      <c r="I220" s="357">
        <f>IF($M220="-","-",VLOOKUP(H$5,Res_ini!$A$20:$AF229,HLOOKUP($F220,Res_ini!$H$29:$AF$30,2,FALSE())+7))</f>
        <v>43765</v>
      </c>
      <c r="J220" s="333">
        <f>IF($M220="-","-",VLOOKUP(I$5,Res_ini!$A$20:$AF229,HLOOKUP($F220,Res_ini!$H$29:$AF$30,2,FALSE())+7))</f>
        <v>2018</v>
      </c>
      <c r="K220" s="333" t="str">
        <f>IF($M220="-","-",VLOOKUP(J$5,Res_ini!$A$20:$AF229,HLOOKUP($F220,Res_ini!$H$29:$AF$30,2,FALSE())+7))</f>
        <v>Province Sud</v>
      </c>
      <c r="L220" s="333" t="str">
        <f>IF($M220="-","-",VLOOKUP(K$5,Res_ini!$A$20:$AF229,HLOOKUP($F220,Res_ini!$H$29:$AF$30,2,FALSE())+7))</f>
        <v>Ile Ouen</v>
      </c>
      <c r="M220" s="333" t="str">
        <f>IF(ISERROR(HLOOKUP($F220,Res_ini!$H$29:$AF$30,2,FALSE())),"-",VLOOKUP(L$5,Res_ini!$A$20:$AF229,HLOOKUP($F220,Res_ini!$H$29:$AF$30,2,FALSE())+7))</f>
        <v>Menondja</v>
      </c>
      <c r="N220" s="333">
        <f>IF($M220="-","-",VLOOKUP(M$5,Res_ini!$A$20:$AF229,HLOOKUP($F220,Res_ini!$H$29:$AF$30,2,FALSE())+7))</f>
        <v>4</v>
      </c>
      <c r="O220" s="358">
        <f>IF($M220="-","-",VLOOKUP(N$5,Res_ini!$A$20:$AF229,HLOOKUP($F220,Res_ini!$H$29:$AF$30,2,FALSE())+7))</f>
        <v>26</v>
      </c>
      <c r="P220" s="331">
        <f>IF($M220="-","-",VLOOKUP(O$5,Res_ini!$A$20:$AF229,HLOOKUP($F220,Res_ini!$H$29:$AF$30,2,FALSE())+7))</f>
        <v>0</v>
      </c>
      <c r="Q220" s="331">
        <f>IF($M220="-","-",VLOOKUP(P$5,Res_ini!$A$20:$AF229,HLOOKUP($F220,Res_ini!$H$29:$AF$30,2,FALSE())+7))</f>
        <v>1</v>
      </c>
      <c r="R220" s="331">
        <f>IF($M220="-","-",VLOOKUP(Q$5,Res_ini!$A$20:$AF229,HLOOKUP($F220,Res_ini!$H$29:$AF$30,2,FALSE())+7))</f>
        <v>10</v>
      </c>
      <c r="S220" s="331">
        <f>IF($M220="-","-",VLOOKUP(R$5,Res_ini!$A$20:$AF229,HLOOKUP($F220,Res_ini!$H$29:$AF$30,2,FALSE())+7))</f>
        <v>0</v>
      </c>
      <c r="T220" s="331">
        <f>IF($M220="-","-",VLOOKUP(S$5,Res_ini!$A$20:$AF229,HLOOKUP($F220,Res_ini!$H$29:$AF$30,2,FALSE())+7))</f>
        <v>0</v>
      </c>
      <c r="U220" s="331">
        <f>IF($M220="-","-",VLOOKUP(T$5,Res_ini!$A$20:$AF229,HLOOKUP($F220,Res_ini!$H$29:$AF$30,2,FALSE())+7))</f>
        <v>0</v>
      </c>
      <c r="V220" s="331">
        <f>IF($M220="-","-",VLOOKUP(U$5,Res_ini!$A$20:$AF229,HLOOKUP($F220,Res_ini!$H$29:$AF$30,2,FALSE())+7))</f>
        <v>0</v>
      </c>
      <c r="W220" s="331">
        <f>IF($M220="-","-",VLOOKUP(V$5,Res_ini!$A$20:$AF229,HLOOKUP($F220,Res_ini!$H$29:$AF$30,2,FALSE())+7))</f>
        <v>2</v>
      </c>
      <c r="X220" s="331">
        <f>IF($M220="-","-",VLOOKUP(W$5,Res_ini!$A$20:$AF229,HLOOKUP($F220,Res_ini!$H$29:$AF$30,2,FALSE())+7))</f>
        <v>1</v>
      </c>
      <c r="Y220" s="331">
        <f>IF($M220="-","-",VLOOKUP(X$5,Res_ini!$A$20:$AF229,HLOOKUP($F220,Res_ini!$H$29:$AF$30,2,FALSE())+7))</f>
        <v>0</v>
      </c>
      <c r="Z220" s="331">
        <f>IF($M220="-","-",VLOOKUP(Y$5,Res_ini!$A$20:$AF229,HLOOKUP($F220,Res_ini!$H$29:$AF$30,2,FALSE())+7))</f>
        <v>0</v>
      </c>
      <c r="AA220" s="332">
        <f>IF($M220="-","-",VLOOKUP(Z$5,Res_ini!$A$20:$AF229,HLOOKUP($F220,Res_ini!$H$29:$AF$30,2,FALSE())+7))</f>
        <v>0</v>
      </c>
      <c r="AB220" s="333">
        <f>IF($M220="-","-",VLOOKUP(AA$5,Res_ini!$A$20:$AF229,HLOOKUP($F220,Res_ini!$H$29:$AF$30,2,FALSE())+7))</f>
        <v>40</v>
      </c>
      <c r="AC220" s="359"/>
      <c r="AD220" s="360"/>
      <c r="AE220" s="360"/>
      <c r="AF220" s="360"/>
      <c r="AG220" s="361"/>
      <c r="AH220" s="362">
        <f t="shared" si="110"/>
        <v>37</v>
      </c>
      <c r="AI220" s="363">
        <f t="shared" si="111"/>
        <v>0.65</v>
      </c>
      <c r="AJ220" s="364">
        <f t="shared" si="112"/>
        <v>0</v>
      </c>
      <c r="AK220" s="364">
        <f t="shared" si="113"/>
        <v>2.5000000000000001E-2</v>
      </c>
      <c r="AL220" s="364">
        <f t="shared" si="114"/>
        <v>0.25</v>
      </c>
      <c r="AM220" s="364">
        <f t="shared" si="115"/>
        <v>0</v>
      </c>
      <c r="AN220" s="364">
        <f t="shared" si="116"/>
        <v>0</v>
      </c>
      <c r="AO220" s="364">
        <f t="shared" si="117"/>
        <v>0</v>
      </c>
      <c r="AP220" s="364">
        <f t="shared" si="118"/>
        <v>0</v>
      </c>
      <c r="AQ220" s="364">
        <f t="shared" si="119"/>
        <v>0.05</v>
      </c>
      <c r="AR220" s="364">
        <f t="shared" si="120"/>
        <v>2.5000000000000001E-2</v>
      </c>
      <c r="AS220" s="364">
        <f t="shared" si="121"/>
        <v>0</v>
      </c>
      <c r="AT220" s="364">
        <f t="shared" si="122"/>
        <v>0</v>
      </c>
      <c r="AU220" s="364">
        <f t="shared" si="123"/>
        <v>0</v>
      </c>
      <c r="AV220" s="364">
        <f t="shared" si="124"/>
        <v>0.92500000000000004</v>
      </c>
      <c r="AW220" s="365">
        <f t="shared" si="125"/>
        <v>0.70758443672535554</v>
      </c>
      <c r="AX220" s="365">
        <f t="shared" si="126"/>
        <v>0</v>
      </c>
      <c r="AY220" s="365">
        <f t="shared" si="127"/>
        <v>2.5002604899361139E-2</v>
      </c>
      <c r="AZ220" s="365">
        <f t="shared" si="128"/>
        <v>0.25268025514207865</v>
      </c>
      <c r="BA220" s="365">
        <f t="shared" si="129"/>
        <v>0</v>
      </c>
      <c r="BB220" s="364">
        <f t="shared" si="130"/>
        <v>0</v>
      </c>
      <c r="BC220" s="364">
        <f t="shared" si="131"/>
        <v>0</v>
      </c>
      <c r="BD220" s="365">
        <f t="shared" si="132"/>
        <v>0</v>
      </c>
      <c r="BE220" s="365">
        <f t="shared" si="133"/>
        <v>5.0020856805770016E-2</v>
      </c>
      <c r="BF220" s="365">
        <f t="shared" si="134"/>
        <v>2.5002604899361139E-2</v>
      </c>
      <c r="BG220" s="365">
        <f t="shared" si="135"/>
        <v>0</v>
      </c>
      <c r="BH220" s="364">
        <f t="shared" si="136"/>
        <v>0</v>
      </c>
      <c r="BI220" s="365">
        <f t="shared" si="137"/>
        <v>0</v>
      </c>
      <c r="BJ220" s="366">
        <f t="shared" si="138"/>
        <v>1.181035593997422</v>
      </c>
      <c r="BK220"/>
      <c r="BL220"/>
      <c r="BM220"/>
      <c r="BN220"/>
      <c r="BO220"/>
    </row>
    <row r="221" spans="1:67" s="124" customFormat="1" ht="16" hidden="1" customHeight="1">
      <c r="A221" s="327" t="str">
        <f t="shared" si="104"/>
        <v>2018_201</v>
      </c>
      <c r="B221" s="327" t="s">
        <v>658</v>
      </c>
      <c r="C221" s="327" t="str">
        <f t="shared" si="109"/>
        <v>2018-Daa Yetaii_1</v>
      </c>
      <c r="D221" s="327" t="str">
        <f>IF($M221="-","-",VLOOKUP(C$2,Res_ini!$A$20:$AF230,HLOOKUP($F221,Res_ini!$H$29:$AF$30,2,FALSE())+7))</f>
        <v>PIT</v>
      </c>
      <c r="E221" s="327">
        <f t="shared" si="139"/>
        <v>51</v>
      </c>
      <c r="F221" s="327" t="str">
        <f t="shared" si="108"/>
        <v>Daa Yetaii</v>
      </c>
      <c r="G221" s="327" t="str">
        <f>IF($M221="-","-",VLOOKUP(F$2,Res_ini!$A$20:$AF230,HLOOKUP($F221,Res_ini!$H$29:$AF$30,2,FALSE())+7))</f>
        <v>Nouvelle Calédonie</v>
      </c>
      <c r="H221" s="338">
        <f>IF($M221="-","-",VLOOKUP(G$2,Res_ini!$A$20:$AF230,HLOOKUP($F221,Res_ini!$H$29:$AF$30,2,FALSE())+7))</f>
        <v>43593</v>
      </c>
      <c r="I221" s="338">
        <f>IF($M221="-","-",VLOOKUP(H$2,Res_ini!$A$20:$AF230,HLOOKUP($F221,Res_ini!$H$29:$AF$30,2,FALSE())+7))</f>
        <v>43654</v>
      </c>
      <c r="J221" s="327">
        <f>IF($M221="-","-",VLOOKUP(I$2,Res_ini!$A$20:$AF230,HLOOKUP($F221,Res_ini!$H$29:$AF$30,2,FALSE())+7))</f>
        <v>2018</v>
      </c>
      <c r="K221" s="327" t="str">
        <f>IF($M221="-","-",VLOOKUP(J$2,Res_ini!$A$20:$AF230,HLOOKUP($F221,Res_ini!$H$29:$AF$30,2,FALSE())+7))</f>
        <v>Province Sud</v>
      </c>
      <c r="L221" s="327" t="str">
        <f>IF($M221="-","-",VLOOKUP(K$2,Res_ini!$A$20:$AF230,HLOOKUP($F221,Res_ini!$H$29:$AF$30,2,FALSE())+7))</f>
        <v>Ile des Pins</v>
      </c>
      <c r="M221" s="327" t="str">
        <f>IF(ISERROR(HLOOKUP($F221,Res_ini!$H$29:$AF$30,2,FALSE())),"-",VLOOKUP(L$2,Res_ini!$A$20:$AF230,HLOOKUP($F221,Res_ini!$H$29:$AF$30,2,FALSE())+7))</f>
        <v>Daa Yetaii</v>
      </c>
      <c r="N221" s="327">
        <f>IF($M221="-","-",VLOOKUP(M$2,Res_ini!$A$20:$AF230,HLOOKUP($F221,Res_ini!$H$29:$AF$30,2,FALSE())+7))</f>
        <v>1</v>
      </c>
      <c r="O221" s="339">
        <f>IF($M221="-","-",VLOOKUP(N$2,Res_ini!$A$20:$AF230,HLOOKUP($F221,Res_ini!$H$29:$AF$30,2,FALSE())+7))</f>
        <v>0</v>
      </c>
      <c r="P221" s="325">
        <f>IF($M221="-","-",VLOOKUP(O$2,Res_ini!$A$20:$AF230,HLOOKUP($F221,Res_ini!$H$29:$AF$30,2,FALSE())+7))</f>
        <v>2</v>
      </c>
      <c r="Q221" s="325">
        <f>IF($M221="-","-",VLOOKUP(P$2,Res_ini!$A$20:$AF230,HLOOKUP($F221,Res_ini!$H$29:$AF$30,2,FALSE())+7))</f>
        <v>15</v>
      </c>
      <c r="R221" s="325">
        <f>IF($M221="-","-",VLOOKUP(Q$2,Res_ini!$A$20:$AF230,HLOOKUP($F221,Res_ini!$H$29:$AF$30,2,FALSE())+7))</f>
        <v>0</v>
      </c>
      <c r="S221" s="325">
        <f>IF($M221="-","-",VLOOKUP(R$2,Res_ini!$A$20:$AF230,HLOOKUP($F221,Res_ini!$H$29:$AF$30,2,FALSE())+7))</f>
        <v>0</v>
      </c>
      <c r="T221" s="325">
        <f>IF($M221="-","-",VLOOKUP(S$2,Res_ini!$A$20:$AF230,HLOOKUP($F221,Res_ini!$H$29:$AF$30,2,FALSE())+7))</f>
        <v>0</v>
      </c>
      <c r="U221" s="325">
        <f>IF($M221="-","-",VLOOKUP(T$2,Res_ini!$A$20:$AF230,HLOOKUP($F221,Res_ini!$H$29:$AF$30,2,FALSE())+7))</f>
        <v>0</v>
      </c>
      <c r="V221" s="325">
        <f>IF($M221="-","-",VLOOKUP(U$2,Res_ini!$A$20:$AF230,HLOOKUP($F221,Res_ini!$H$29:$AF$30,2,FALSE())+7))</f>
        <v>0</v>
      </c>
      <c r="W221" s="325">
        <f>IF($M221="-","-",VLOOKUP(V$2,Res_ini!$A$20:$AF230,HLOOKUP($F221,Res_ini!$H$29:$AF$30,2,FALSE())+7))</f>
        <v>22</v>
      </c>
      <c r="X221" s="325">
        <f>IF($M221="-","-",VLOOKUP(W$2,Res_ini!$A$20:$AF230,HLOOKUP($F221,Res_ini!$H$29:$AF$30,2,FALSE())+7))</f>
        <v>1</v>
      </c>
      <c r="Y221" s="325">
        <f>IF($M221="-","-",VLOOKUP(X$2,Res_ini!$A$20:$AF230,HLOOKUP($F221,Res_ini!$H$29:$AF$30,2,FALSE())+7))</f>
        <v>0</v>
      </c>
      <c r="Z221" s="325">
        <f>IF($M221="-","-",VLOOKUP(Y$2,Res_ini!$A$20:$AF230,HLOOKUP($F221,Res_ini!$H$29:$AF$30,2,FALSE())+7))</f>
        <v>0</v>
      </c>
      <c r="AA221" s="326">
        <f>IF($M221="-","-",VLOOKUP(Z$2,Res_ini!$A$20:$AF230,HLOOKUP($F221,Res_ini!$H$29:$AF$30,2,FALSE())+7))</f>
        <v>0</v>
      </c>
      <c r="AB221" s="327">
        <f>IF($M221="-","-",VLOOKUP(AA$2,Res_ini!$A$20:$AF230,HLOOKUP($F221,Res_ini!$H$29:$AF$30,2,FALSE())+7))</f>
        <v>40</v>
      </c>
      <c r="AC221" s="340"/>
      <c r="AD221" s="341"/>
      <c r="AE221" s="341"/>
      <c r="AF221" s="341"/>
      <c r="AG221" s="342"/>
      <c r="AH221" s="343">
        <f t="shared" si="110"/>
        <v>17</v>
      </c>
      <c r="AI221" s="344">
        <f t="shared" si="111"/>
        <v>0</v>
      </c>
      <c r="AJ221" s="345">
        <f t="shared" si="112"/>
        <v>0.05</v>
      </c>
      <c r="AK221" s="345">
        <f t="shared" si="113"/>
        <v>0.375</v>
      </c>
      <c r="AL221" s="345">
        <f t="shared" si="114"/>
        <v>0</v>
      </c>
      <c r="AM221" s="345">
        <f t="shared" si="115"/>
        <v>0</v>
      </c>
      <c r="AN221" s="345">
        <f t="shared" si="116"/>
        <v>0</v>
      </c>
      <c r="AO221" s="345">
        <f t="shared" si="117"/>
        <v>0</v>
      </c>
      <c r="AP221" s="345">
        <f t="shared" si="118"/>
        <v>0</v>
      </c>
      <c r="AQ221" s="345">
        <f t="shared" si="119"/>
        <v>0.55000000000000004</v>
      </c>
      <c r="AR221" s="345">
        <f t="shared" si="120"/>
        <v>2.5000000000000001E-2</v>
      </c>
      <c r="AS221" s="345">
        <f t="shared" si="121"/>
        <v>0</v>
      </c>
      <c r="AT221" s="345">
        <f t="shared" si="122"/>
        <v>0</v>
      </c>
      <c r="AU221" s="345">
        <f t="shared" si="123"/>
        <v>0</v>
      </c>
      <c r="AV221" s="345">
        <f t="shared" si="124"/>
        <v>0.42499999999999999</v>
      </c>
      <c r="AW221" s="346">
        <f t="shared" si="125"/>
        <v>0</v>
      </c>
      <c r="AX221" s="346">
        <f t="shared" si="126"/>
        <v>5.0020856805770016E-2</v>
      </c>
      <c r="AY221" s="346">
        <f t="shared" si="127"/>
        <v>0.38439677449563908</v>
      </c>
      <c r="AZ221" s="346">
        <f t="shared" si="128"/>
        <v>0</v>
      </c>
      <c r="BA221" s="346">
        <f t="shared" si="129"/>
        <v>0</v>
      </c>
      <c r="BB221" s="345">
        <f t="shared" si="130"/>
        <v>0</v>
      </c>
      <c r="BC221" s="345">
        <f t="shared" si="131"/>
        <v>0</v>
      </c>
      <c r="BD221" s="346">
        <f t="shared" si="132"/>
        <v>0</v>
      </c>
      <c r="BE221" s="346">
        <f t="shared" si="133"/>
        <v>0.58236423786874347</v>
      </c>
      <c r="BF221" s="346">
        <f t="shared" si="134"/>
        <v>2.5002604899361139E-2</v>
      </c>
      <c r="BG221" s="346">
        <f t="shared" si="135"/>
        <v>0</v>
      </c>
      <c r="BH221" s="345">
        <f t="shared" si="136"/>
        <v>0</v>
      </c>
      <c r="BI221" s="346">
        <f t="shared" si="137"/>
        <v>0</v>
      </c>
      <c r="BJ221" s="347">
        <f t="shared" si="138"/>
        <v>0.43896188560976068</v>
      </c>
      <c r="BK221"/>
      <c r="BL221"/>
      <c r="BM221"/>
      <c r="BN221"/>
      <c r="BO221"/>
    </row>
    <row r="222" spans="1:67" s="124" customFormat="1" ht="17" hidden="1" customHeight="1">
      <c r="A222" s="330" t="str">
        <f t="shared" si="104"/>
        <v>2018_202</v>
      </c>
      <c r="B222" s="330" t="s">
        <v>658</v>
      </c>
      <c r="C222" s="330" t="str">
        <f t="shared" si="109"/>
        <v>2018-Daa Yetaii_2</v>
      </c>
      <c r="D222" s="330" t="str">
        <f>IF($M222="-","-",VLOOKUP(C$3,Res_ini!$A$20:$AF231,HLOOKUP($F222,Res_ini!$H$29:$AF$30,2,FALSE())+7))</f>
        <v>PIT</v>
      </c>
      <c r="E222" s="330">
        <f t="shared" si="139"/>
        <v>51</v>
      </c>
      <c r="F222" s="330" t="str">
        <f t="shared" si="108"/>
        <v>Daa Yetaii</v>
      </c>
      <c r="G222" s="330" t="str">
        <f>IF($M222="-","-",VLOOKUP(F$3,Res_ini!$A$20:$AF231,HLOOKUP($F222,Res_ini!$H$29:$AF$30,2,FALSE())+7))</f>
        <v>Nouvelle Calédonie</v>
      </c>
      <c r="H222" s="348">
        <f>IF($M222="-","-",VLOOKUP(G$3,Res_ini!$A$20:$AF231,HLOOKUP($F222,Res_ini!$H$29:$AF$30,2,FALSE())+7))</f>
        <v>43593</v>
      </c>
      <c r="I222" s="348">
        <f>IF($M222="-","-",VLOOKUP(H$3,Res_ini!$A$20:$AF231,HLOOKUP($F222,Res_ini!$H$29:$AF$30,2,FALSE())+7))</f>
        <v>43654</v>
      </c>
      <c r="J222" s="330">
        <f>IF($M222="-","-",VLOOKUP(I$3,Res_ini!$A$20:$AF231,HLOOKUP($F222,Res_ini!$H$29:$AF$30,2,FALSE())+7))</f>
        <v>2018</v>
      </c>
      <c r="K222" s="330" t="str">
        <f>IF($M222="-","-",VLOOKUP(J$3,Res_ini!$A$20:$AF231,HLOOKUP($F222,Res_ini!$H$29:$AF$30,2,FALSE())+7))</f>
        <v>Province Sud</v>
      </c>
      <c r="L222" s="330" t="str">
        <f>IF($M222="-","-",VLOOKUP(K$3,Res_ini!$A$20:$AF231,HLOOKUP($F222,Res_ini!$H$29:$AF$30,2,FALSE())+7))</f>
        <v>Ile des Pins</v>
      </c>
      <c r="M222" s="330" t="str">
        <f>IF(ISERROR(HLOOKUP($F222,Res_ini!$H$29:$AF$30,2,FALSE())),"-",VLOOKUP(L$3,Res_ini!$A$20:$AF231,HLOOKUP($F222,Res_ini!$H$29:$AF$30,2,FALSE())+7))</f>
        <v>Daa Yetaii</v>
      </c>
      <c r="N222" s="330">
        <f>IF($M222="-","-",VLOOKUP(M$3,Res_ini!$A$20:$AF231,HLOOKUP($F222,Res_ini!$H$29:$AF$30,2,FALSE())+7))</f>
        <v>2</v>
      </c>
      <c r="O222" s="349">
        <f>IF($M222="-","-",VLOOKUP(N$3,Res_ini!$A$20:$AF231,HLOOKUP($F222,Res_ini!$H$29:$AF$30,2,FALSE())+7))</f>
        <v>0</v>
      </c>
      <c r="P222" s="328">
        <f>IF($M222="-","-",VLOOKUP(O$3,Res_ini!$A$20:$AF231,HLOOKUP($F222,Res_ini!$H$29:$AF$30,2,FALSE())+7))</f>
        <v>6</v>
      </c>
      <c r="Q222" s="328">
        <f>IF($M222="-","-",VLOOKUP(P$3,Res_ini!$A$20:$AF231,HLOOKUP($F222,Res_ini!$H$29:$AF$30,2,FALSE())+7))</f>
        <v>9</v>
      </c>
      <c r="R222" s="328">
        <f>IF($M222="-","-",VLOOKUP(Q$3,Res_ini!$A$20:$AF231,HLOOKUP($F222,Res_ini!$H$29:$AF$30,2,FALSE())+7))</f>
        <v>0</v>
      </c>
      <c r="S222" s="328">
        <f>IF($M222="-","-",VLOOKUP(R$3,Res_ini!$A$20:$AF231,HLOOKUP($F222,Res_ini!$H$29:$AF$30,2,FALSE())+7))</f>
        <v>1</v>
      </c>
      <c r="T222" s="328">
        <f>IF($M222="-","-",VLOOKUP(S$3,Res_ini!$A$20:$AF231,HLOOKUP($F222,Res_ini!$H$29:$AF$30,2,FALSE())+7))</f>
        <v>0</v>
      </c>
      <c r="U222" s="328">
        <f>IF($M222="-","-",VLOOKUP(T$3,Res_ini!$A$20:$AF231,HLOOKUP($F222,Res_ini!$H$29:$AF$30,2,FALSE())+7))</f>
        <v>0</v>
      </c>
      <c r="V222" s="328">
        <f>IF($M222="-","-",VLOOKUP(U$3,Res_ini!$A$20:$AF231,HLOOKUP($F222,Res_ini!$H$29:$AF$30,2,FALSE())+7))</f>
        <v>0</v>
      </c>
      <c r="W222" s="328">
        <f>IF($M222="-","-",VLOOKUP(V$3,Res_ini!$A$20:$AF231,HLOOKUP($F222,Res_ini!$H$29:$AF$30,2,FALSE())+7))</f>
        <v>23</v>
      </c>
      <c r="X222" s="328">
        <f>IF($M222="-","-",VLOOKUP(W$3,Res_ini!$A$20:$AF231,HLOOKUP($F222,Res_ini!$H$29:$AF$30,2,FALSE())+7))</f>
        <v>1</v>
      </c>
      <c r="Y222" s="328">
        <f>IF($M222="-","-",VLOOKUP(X$3,Res_ini!$A$20:$AF231,HLOOKUP($F222,Res_ini!$H$29:$AF$30,2,FALSE())+7))</f>
        <v>0</v>
      </c>
      <c r="Z222" s="328">
        <f>IF($M222="-","-",VLOOKUP(Y$3,Res_ini!$A$20:$AF231,HLOOKUP($F222,Res_ini!$H$29:$AF$30,2,FALSE())+7))</f>
        <v>0</v>
      </c>
      <c r="AA222" s="329">
        <f>IF($M222="-","-",VLOOKUP(Z$3,Res_ini!$A$20:$AF231,HLOOKUP($F222,Res_ini!$H$29:$AF$30,2,FALSE())+7))</f>
        <v>0</v>
      </c>
      <c r="AB222" s="330">
        <f>IF($M222="-","-",VLOOKUP(AA$3,Res_ini!$A$20:$AF231,HLOOKUP($F222,Res_ini!$H$29:$AF$30,2,FALSE())+7))</f>
        <v>40</v>
      </c>
      <c r="AC222" s="350"/>
      <c r="AD222" s="351"/>
      <c r="AE222" s="351"/>
      <c r="AF222" s="351"/>
      <c r="AG222" s="352"/>
      <c r="AH222" s="213">
        <f t="shared" si="110"/>
        <v>15</v>
      </c>
      <c r="AI222" s="353">
        <f t="shared" si="111"/>
        <v>0</v>
      </c>
      <c r="AJ222" s="354">
        <f t="shared" si="112"/>
        <v>0.15</v>
      </c>
      <c r="AK222" s="354">
        <f t="shared" si="113"/>
        <v>0.22500000000000001</v>
      </c>
      <c r="AL222" s="354">
        <f t="shared" si="114"/>
        <v>0</v>
      </c>
      <c r="AM222" s="354">
        <f t="shared" si="115"/>
        <v>2.5000000000000001E-2</v>
      </c>
      <c r="AN222" s="354">
        <f t="shared" si="116"/>
        <v>0</v>
      </c>
      <c r="AO222" s="354">
        <f t="shared" si="117"/>
        <v>0</v>
      </c>
      <c r="AP222" s="354">
        <f t="shared" si="118"/>
        <v>0</v>
      </c>
      <c r="AQ222" s="354">
        <f t="shared" si="119"/>
        <v>0.57499999999999996</v>
      </c>
      <c r="AR222" s="354">
        <f t="shared" si="120"/>
        <v>2.5000000000000001E-2</v>
      </c>
      <c r="AS222" s="354">
        <f t="shared" si="121"/>
        <v>0</v>
      </c>
      <c r="AT222" s="354">
        <f t="shared" si="122"/>
        <v>0</v>
      </c>
      <c r="AU222" s="354">
        <f t="shared" si="123"/>
        <v>0</v>
      </c>
      <c r="AV222" s="354">
        <f t="shared" si="124"/>
        <v>0.375</v>
      </c>
      <c r="AW222" s="355">
        <f t="shared" si="125"/>
        <v>0</v>
      </c>
      <c r="AX222" s="355">
        <f t="shared" si="126"/>
        <v>0.15056827277668605</v>
      </c>
      <c r="AY222" s="355">
        <f t="shared" si="127"/>
        <v>0.22694303617851994</v>
      </c>
      <c r="AZ222" s="355">
        <f t="shared" si="128"/>
        <v>0</v>
      </c>
      <c r="BA222" s="355">
        <f t="shared" si="129"/>
        <v>2.5002604899361139E-2</v>
      </c>
      <c r="BB222" s="354">
        <f t="shared" si="130"/>
        <v>0</v>
      </c>
      <c r="BC222" s="354">
        <f t="shared" si="131"/>
        <v>0</v>
      </c>
      <c r="BD222" s="355">
        <f t="shared" si="132"/>
        <v>0</v>
      </c>
      <c r="BE222" s="355">
        <f t="shared" si="133"/>
        <v>0.6126041480486224</v>
      </c>
      <c r="BF222" s="355">
        <f t="shared" si="134"/>
        <v>2.5002604899361139E-2</v>
      </c>
      <c r="BG222" s="355">
        <f t="shared" si="135"/>
        <v>0</v>
      </c>
      <c r="BH222" s="354">
        <f t="shared" si="136"/>
        <v>0</v>
      </c>
      <c r="BI222" s="355">
        <f t="shared" si="137"/>
        <v>0</v>
      </c>
      <c r="BJ222" s="356">
        <f t="shared" si="138"/>
        <v>0.38439677449563908</v>
      </c>
      <c r="BK222"/>
      <c r="BL222"/>
      <c r="BM222"/>
      <c r="BN222"/>
      <c r="BO222"/>
    </row>
    <row r="223" spans="1:67" s="124" customFormat="1" ht="17" hidden="1" customHeight="1">
      <c r="A223" s="330" t="str">
        <f t="shared" si="104"/>
        <v>2018_203</v>
      </c>
      <c r="B223" s="330" t="s">
        <v>658</v>
      </c>
      <c r="C223" s="330" t="str">
        <f t="shared" si="109"/>
        <v>2018-Daa Yetaii_3</v>
      </c>
      <c r="D223" s="330" t="str">
        <f>IF($M223="-","-",VLOOKUP(C$4,Res_ini!$A$20:$AF232,HLOOKUP($F223,Res_ini!$H$29:$AF$30,2,FALSE())+7))</f>
        <v>PIT</v>
      </c>
      <c r="E223" s="330">
        <f t="shared" si="139"/>
        <v>51</v>
      </c>
      <c r="F223" s="330" t="str">
        <f t="shared" si="108"/>
        <v>Daa Yetaii</v>
      </c>
      <c r="G223" s="330" t="str">
        <f>IF($M223="-","-",VLOOKUP(F$4,Res_ini!$A$20:$AF232,HLOOKUP($F223,Res_ini!$H$29:$AF$30,2,FALSE())+7))</f>
        <v>Nouvelle Calédonie</v>
      </c>
      <c r="H223" s="348">
        <f>IF($M223="-","-",VLOOKUP(G$4,Res_ini!$A$20:$AF232,HLOOKUP($F223,Res_ini!$H$29:$AF$30,2,FALSE())+7))</f>
        <v>43593</v>
      </c>
      <c r="I223" s="348">
        <f>IF($M223="-","-",VLOOKUP(H$4,Res_ini!$A$20:$AF232,HLOOKUP($F223,Res_ini!$H$29:$AF$30,2,FALSE())+7))</f>
        <v>43654</v>
      </c>
      <c r="J223" s="330">
        <f>IF($M223="-","-",VLOOKUP(I$4,Res_ini!$A$20:$AF232,HLOOKUP($F223,Res_ini!$H$29:$AF$30,2,FALSE())+7))</f>
        <v>2018</v>
      </c>
      <c r="K223" s="330" t="str">
        <f>IF($M223="-","-",VLOOKUP(J$4,Res_ini!$A$20:$AF232,HLOOKUP($F223,Res_ini!$H$29:$AF$30,2,FALSE())+7))</f>
        <v>Province Sud</v>
      </c>
      <c r="L223" s="330" t="str">
        <f>IF($M223="-","-",VLOOKUP(K$4,Res_ini!$A$20:$AF232,HLOOKUP($F223,Res_ini!$H$29:$AF$30,2,FALSE())+7))</f>
        <v>Ile des Pins</v>
      </c>
      <c r="M223" s="330" t="str">
        <f>IF(ISERROR(HLOOKUP($F223,Res_ini!$H$29:$AF$30,2,FALSE())),"-",VLOOKUP(L$4,Res_ini!$A$20:$AF232,HLOOKUP($F223,Res_ini!$H$29:$AF$30,2,FALSE())+7))</f>
        <v>Daa Yetaii</v>
      </c>
      <c r="N223" s="330">
        <f>IF($M223="-","-",VLOOKUP(M$4,Res_ini!$A$20:$AF232,HLOOKUP($F223,Res_ini!$H$29:$AF$30,2,FALSE())+7))</f>
        <v>3</v>
      </c>
      <c r="O223" s="349">
        <f>IF($M223="-","-",VLOOKUP(N$4,Res_ini!$A$20:$AF232,HLOOKUP($F223,Res_ini!$H$29:$AF$30,2,FALSE())+7))</f>
        <v>0</v>
      </c>
      <c r="P223" s="328">
        <f>IF($M223="-","-",VLOOKUP(O$4,Res_ini!$A$20:$AF232,HLOOKUP($F223,Res_ini!$H$29:$AF$30,2,FALSE())+7))</f>
        <v>2</v>
      </c>
      <c r="Q223" s="328">
        <f>IF($M223="-","-",VLOOKUP(P$4,Res_ini!$A$20:$AF232,HLOOKUP($F223,Res_ini!$H$29:$AF$30,2,FALSE())+7))</f>
        <v>12</v>
      </c>
      <c r="R223" s="328">
        <f>IF($M223="-","-",VLOOKUP(Q$4,Res_ini!$A$20:$AF232,HLOOKUP($F223,Res_ini!$H$29:$AF$30,2,FALSE())+7))</f>
        <v>0</v>
      </c>
      <c r="S223" s="328">
        <f>IF($M223="-","-",VLOOKUP(R$4,Res_ini!$A$20:$AF232,HLOOKUP($F223,Res_ini!$H$29:$AF$30,2,FALSE())+7))</f>
        <v>0</v>
      </c>
      <c r="T223" s="328">
        <f>IF($M223="-","-",VLOOKUP(S$4,Res_ini!$A$20:$AF232,HLOOKUP($F223,Res_ini!$H$29:$AF$30,2,FALSE())+7))</f>
        <v>0</v>
      </c>
      <c r="U223" s="328">
        <f>IF($M223="-","-",VLOOKUP(T$4,Res_ini!$A$20:$AF232,HLOOKUP($F223,Res_ini!$H$29:$AF$30,2,FALSE())+7))</f>
        <v>0</v>
      </c>
      <c r="V223" s="328">
        <f>IF($M223="-","-",VLOOKUP(U$4,Res_ini!$A$20:$AF232,HLOOKUP($F223,Res_ini!$H$29:$AF$30,2,FALSE())+7))</f>
        <v>0</v>
      </c>
      <c r="W223" s="328">
        <f>IF($M223="-","-",VLOOKUP(V$4,Res_ini!$A$20:$AF232,HLOOKUP($F223,Res_ini!$H$29:$AF$30,2,FALSE())+7))</f>
        <v>20</v>
      </c>
      <c r="X223" s="328">
        <f>IF($M223="-","-",VLOOKUP(W$4,Res_ini!$A$20:$AF232,HLOOKUP($F223,Res_ini!$H$29:$AF$30,2,FALSE())+7))</f>
        <v>5</v>
      </c>
      <c r="Y223" s="328">
        <f>IF($M223="-","-",VLOOKUP(X$4,Res_ini!$A$20:$AF232,HLOOKUP($F223,Res_ini!$H$29:$AF$30,2,FALSE())+7))</f>
        <v>1</v>
      </c>
      <c r="Z223" s="328">
        <f>IF($M223="-","-",VLOOKUP(Y$4,Res_ini!$A$20:$AF232,HLOOKUP($F223,Res_ini!$H$29:$AF$30,2,FALSE())+7))</f>
        <v>0</v>
      </c>
      <c r="AA223" s="329">
        <f>IF($M223="-","-",VLOOKUP(Z$4,Res_ini!$A$20:$AF232,HLOOKUP($F223,Res_ini!$H$29:$AF$30,2,FALSE())+7))</f>
        <v>0</v>
      </c>
      <c r="AB223" s="330">
        <f>IF($M223="-","-",VLOOKUP(AA$4,Res_ini!$A$20:$AF232,HLOOKUP($F223,Res_ini!$H$29:$AF$30,2,FALSE())+7))</f>
        <v>40</v>
      </c>
      <c r="AC223" s="350"/>
      <c r="AD223" s="351"/>
      <c r="AE223" s="351"/>
      <c r="AF223" s="351"/>
      <c r="AG223" s="352"/>
      <c r="AH223" s="213">
        <f t="shared" si="110"/>
        <v>14</v>
      </c>
      <c r="AI223" s="353">
        <f t="shared" si="111"/>
        <v>0</v>
      </c>
      <c r="AJ223" s="354">
        <f t="shared" si="112"/>
        <v>0.05</v>
      </c>
      <c r="AK223" s="354">
        <f t="shared" si="113"/>
        <v>0.3</v>
      </c>
      <c r="AL223" s="354">
        <f t="shared" si="114"/>
        <v>0</v>
      </c>
      <c r="AM223" s="354">
        <f t="shared" si="115"/>
        <v>0</v>
      </c>
      <c r="AN223" s="354">
        <f t="shared" si="116"/>
        <v>0</v>
      </c>
      <c r="AO223" s="354">
        <f t="shared" si="117"/>
        <v>0</v>
      </c>
      <c r="AP223" s="354">
        <f t="shared" si="118"/>
        <v>0</v>
      </c>
      <c r="AQ223" s="354">
        <f t="shared" si="119"/>
        <v>0.5</v>
      </c>
      <c r="AR223" s="354">
        <f t="shared" si="120"/>
        <v>0.125</v>
      </c>
      <c r="AS223" s="354">
        <f t="shared" si="121"/>
        <v>2.5000000000000001E-2</v>
      </c>
      <c r="AT223" s="354">
        <f t="shared" si="122"/>
        <v>0</v>
      </c>
      <c r="AU223" s="354">
        <f t="shared" si="123"/>
        <v>0</v>
      </c>
      <c r="AV223" s="354">
        <f t="shared" si="124"/>
        <v>0.35</v>
      </c>
      <c r="AW223" s="355">
        <f t="shared" si="125"/>
        <v>0</v>
      </c>
      <c r="AX223" s="355">
        <f t="shared" si="126"/>
        <v>5.0020856805770016E-2</v>
      </c>
      <c r="AY223" s="355">
        <f t="shared" si="127"/>
        <v>0.30469265401539752</v>
      </c>
      <c r="AZ223" s="355">
        <f t="shared" si="128"/>
        <v>0</v>
      </c>
      <c r="BA223" s="355">
        <f t="shared" si="129"/>
        <v>0</v>
      </c>
      <c r="BB223" s="354">
        <f t="shared" si="130"/>
        <v>0</v>
      </c>
      <c r="BC223" s="354">
        <f t="shared" si="131"/>
        <v>0</v>
      </c>
      <c r="BD223" s="355">
        <f t="shared" si="132"/>
        <v>0</v>
      </c>
      <c r="BE223" s="355">
        <f t="shared" si="133"/>
        <v>0.52359877559829893</v>
      </c>
      <c r="BF223" s="355">
        <f t="shared" si="134"/>
        <v>0.12532783116806537</v>
      </c>
      <c r="BG223" s="355">
        <f t="shared" si="135"/>
        <v>2.5002604899361139E-2</v>
      </c>
      <c r="BH223" s="354">
        <f t="shared" si="136"/>
        <v>0</v>
      </c>
      <c r="BI223" s="355">
        <f t="shared" si="137"/>
        <v>0</v>
      </c>
      <c r="BJ223" s="356">
        <f t="shared" si="138"/>
        <v>0.35757110364551026</v>
      </c>
      <c r="BK223"/>
      <c r="BL223"/>
      <c r="BM223"/>
      <c r="BN223"/>
      <c r="BO223"/>
    </row>
    <row r="224" spans="1:67" s="124" customFormat="1" ht="17" hidden="1" customHeight="1">
      <c r="A224" s="333" t="str">
        <f t="shared" si="104"/>
        <v>2018_204</v>
      </c>
      <c r="B224" s="333" t="s">
        <v>658</v>
      </c>
      <c r="C224" s="333" t="str">
        <f t="shared" si="109"/>
        <v>2018-Daa Yetaii_4</v>
      </c>
      <c r="D224" s="333" t="str">
        <f>IF($M224="-","-",VLOOKUP(C$5,Res_ini!$A$20:$AF233,HLOOKUP($F224,Res_ini!$H$29:$AF$30,2,FALSE())+7))</f>
        <v>PIT</v>
      </c>
      <c r="E224" s="333">
        <f t="shared" si="139"/>
        <v>51</v>
      </c>
      <c r="F224" s="333" t="str">
        <f t="shared" si="108"/>
        <v>Daa Yetaii</v>
      </c>
      <c r="G224" s="333" t="str">
        <f>IF($M224="-","-",VLOOKUP(F$5,Res_ini!$A$20:$AF233,HLOOKUP($F224,Res_ini!$H$29:$AF$30,2,FALSE())+7))</f>
        <v>Nouvelle Calédonie</v>
      </c>
      <c r="H224" s="357">
        <f>IF($M224="-","-",VLOOKUP(G$5,Res_ini!$A$20:$AF233,HLOOKUP($F224,Res_ini!$H$29:$AF$30,2,FALSE())+7))</f>
        <v>43593</v>
      </c>
      <c r="I224" s="357">
        <f>IF($M224="-","-",VLOOKUP(H$5,Res_ini!$A$20:$AF233,HLOOKUP($F224,Res_ini!$H$29:$AF$30,2,FALSE())+7))</f>
        <v>43654</v>
      </c>
      <c r="J224" s="333">
        <f>IF($M224="-","-",VLOOKUP(I$5,Res_ini!$A$20:$AF233,HLOOKUP($F224,Res_ini!$H$29:$AF$30,2,FALSE())+7))</f>
        <v>2018</v>
      </c>
      <c r="K224" s="333" t="str">
        <f>IF($M224="-","-",VLOOKUP(J$5,Res_ini!$A$20:$AF233,HLOOKUP($F224,Res_ini!$H$29:$AF$30,2,FALSE())+7))</f>
        <v>Province Sud</v>
      </c>
      <c r="L224" s="333" t="str">
        <f>IF($M224="-","-",VLOOKUP(K$5,Res_ini!$A$20:$AF233,HLOOKUP($F224,Res_ini!$H$29:$AF$30,2,FALSE())+7))</f>
        <v>Ile des Pins</v>
      </c>
      <c r="M224" s="333" t="str">
        <f>IF(ISERROR(HLOOKUP($F224,Res_ini!$H$29:$AF$30,2,FALSE())),"-",VLOOKUP(L$5,Res_ini!$A$20:$AF233,HLOOKUP($F224,Res_ini!$H$29:$AF$30,2,FALSE())+7))</f>
        <v>Daa Yetaii</v>
      </c>
      <c r="N224" s="333">
        <f>IF($M224="-","-",VLOOKUP(M$5,Res_ini!$A$20:$AF233,HLOOKUP($F224,Res_ini!$H$29:$AF$30,2,FALSE())+7))</f>
        <v>4</v>
      </c>
      <c r="O224" s="358">
        <f>IF($M224="-","-",VLOOKUP(N$5,Res_ini!$A$20:$AF233,HLOOKUP($F224,Res_ini!$H$29:$AF$30,2,FALSE())+7))</f>
        <v>0</v>
      </c>
      <c r="P224" s="331">
        <f>IF($M224="-","-",VLOOKUP(O$5,Res_ini!$A$20:$AF233,HLOOKUP($F224,Res_ini!$H$29:$AF$30,2,FALSE())+7))</f>
        <v>1</v>
      </c>
      <c r="Q224" s="331">
        <f>IF($M224="-","-",VLOOKUP(P$5,Res_ini!$A$20:$AF233,HLOOKUP($F224,Res_ini!$H$29:$AF$30,2,FALSE())+7))</f>
        <v>9</v>
      </c>
      <c r="R224" s="331">
        <f>IF($M224="-","-",VLOOKUP(Q$5,Res_ini!$A$20:$AF233,HLOOKUP($F224,Res_ini!$H$29:$AF$30,2,FALSE())+7))</f>
        <v>0</v>
      </c>
      <c r="S224" s="331">
        <f>IF($M224="-","-",VLOOKUP(R$5,Res_ini!$A$20:$AF233,HLOOKUP($F224,Res_ini!$H$29:$AF$30,2,FALSE())+7))</f>
        <v>2</v>
      </c>
      <c r="T224" s="331">
        <f>IF($M224="-","-",VLOOKUP(S$5,Res_ini!$A$20:$AF233,HLOOKUP($F224,Res_ini!$H$29:$AF$30,2,FALSE())+7))</f>
        <v>0</v>
      </c>
      <c r="U224" s="331">
        <f>IF($M224="-","-",VLOOKUP(T$5,Res_ini!$A$20:$AF233,HLOOKUP($F224,Res_ini!$H$29:$AF$30,2,FALSE())+7))</f>
        <v>1</v>
      </c>
      <c r="V224" s="331">
        <f>IF($M224="-","-",VLOOKUP(U$5,Res_ini!$A$20:$AF233,HLOOKUP($F224,Res_ini!$H$29:$AF$30,2,FALSE())+7))</f>
        <v>0</v>
      </c>
      <c r="W224" s="331">
        <f>IF($M224="-","-",VLOOKUP(V$5,Res_ini!$A$20:$AF233,HLOOKUP($F224,Res_ini!$H$29:$AF$30,2,FALSE())+7))</f>
        <v>19</v>
      </c>
      <c r="X224" s="331">
        <f>IF($M224="-","-",VLOOKUP(W$5,Res_ini!$A$20:$AF233,HLOOKUP($F224,Res_ini!$H$29:$AF$30,2,FALSE())+7))</f>
        <v>5</v>
      </c>
      <c r="Y224" s="331">
        <f>IF($M224="-","-",VLOOKUP(X$5,Res_ini!$A$20:$AF233,HLOOKUP($F224,Res_ini!$H$29:$AF$30,2,FALSE())+7))</f>
        <v>3</v>
      </c>
      <c r="Z224" s="331">
        <f>IF($M224="-","-",VLOOKUP(Y$5,Res_ini!$A$20:$AF233,HLOOKUP($F224,Res_ini!$H$29:$AF$30,2,FALSE())+7))</f>
        <v>0</v>
      </c>
      <c r="AA224" s="332">
        <f>IF($M224="-","-",VLOOKUP(Z$5,Res_ini!$A$20:$AF233,HLOOKUP($F224,Res_ini!$H$29:$AF$30,2,FALSE())+7))</f>
        <v>0</v>
      </c>
      <c r="AB224" s="333">
        <f>IF($M224="-","-",VLOOKUP(AA$5,Res_ini!$A$20:$AF233,HLOOKUP($F224,Res_ini!$H$29:$AF$30,2,FALSE())+7))</f>
        <v>40</v>
      </c>
      <c r="AC224" s="359"/>
      <c r="AD224" s="360"/>
      <c r="AE224" s="360"/>
      <c r="AF224" s="360"/>
      <c r="AG224" s="361"/>
      <c r="AH224" s="362">
        <f t="shared" si="110"/>
        <v>10</v>
      </c>
      <c r="AI224" s="363">
        <f t="shared" si="111"/>
        <v>0</v>
      </c>
      <c r="AJ224" s="364">
        <f t="shared" si="112"/>
        <v>2.5000000000000001E-2</v>
      </c>
      <c r="AK224" s="364">
        <f t="shared" si="113"/>
        <v>0.22500000000000001</v>
      </c>
      <c r="AL224" s="364">
        <f t="shared" si="114"/>
        <v>0</v>
      </c>
      <c r="AM224" s="364">
        <f t="shared" si="115"/>
        <v>0.05</v>
      </c>
      <c r="AN224" s="364">
        <f t="shared" si="116"/>
        <v>0</v>
      </c>
      <c r="AO224" s="364">
        <f t="shared" si="117"/>
        <v>2.5000000000000001E-2</v>
      </c>
      <c r="AP224" s="364">
        <f t="shared" si="118"/>
        <v>0</v>
      </c>
      <c r="AQ224" s="364">
        <f t="shared" si="119"/>
        <v>0.47499999999999998</v>
      </c>
      <c r="AR224" s="364">
        <f t="shared" si="120"/>
        <v>0.125</v>
      </c>
      <c r="AS224" s="364">
        <f t="shared" si="121"/>
        <v>7.4999999999999997E-2</v>
      </c>
      <c r="AT224" s="364">
        <f t="shared" si="122"/>
        <v>0</v>
      </c>
      <c r="AU224" s="364">
        <f t="shared" si="123"/>
        <v>0</v>
      </c>
      <c r="AV224" s="364">
        <f t="shared" si="124"/>
        <v>0.25</v>
      </c>
      <c r="AW224" s="365">
        <f t="shared" si="125"/>
        <v>0</v>
      </c>
      <c r="AX224" s="365">
        <f t="shared" si="126"/>
        <v>2.5002604899361139E-2</v>
      </c>
      <c r="AY224" s="365">
        <f t="shared" si="127"/>
        <v>0.22694303617851994</v>
      </c>
      <c r="AZ224" s="365">
        <f t="shared" si="128"/>
        <v>0</v>
      </c>
      <c r="BA224" s="365">
        <f t="shared" si="129"/>
        <v>5.0020856805770016E-2</v>
      </c>
      <c r="BB224" s="364">
        <f t="shared" si="130"/>
        <v>0</v>
      </c>
      <c r="BC224" s="364">
        <f t="shared" si="131"/>
        <v>2.5002604899361139E-2</v>
      </c>
      <c r="BD224" s="365">
        <f t="shared" si="132"/>
        <v>0</v>
      </c>
      <c r="BE224" s="365">
        <f t="shared" si="133"/>
        <v>0.49496403171689457</v>
      </c>
      <c r="BF224" s="365">
        <f t="shared" si="134"/>
        <v>0.12532783116806537</v>
      </c>
      <c r="BG224" s="365">
        <f t="shared" si="135"/>
        <v>7.5070491076716539E-2</v>
      </c>
      <c r="BH224" s="364">
        <f t="shared" si="136"/>
        <v>0</v>
      </c>
      <c r="BI224" s="365">
        <f t="shared" si="137"/>
        <v>0</v>
      </c>
      <c r="BJ224" s="366">
        <f t="shared" si="138"/>
        <v>0.25268025514207865</v>
      </c>
      <c r="BK224"/>
      <c r="BL224"/>
      <c r="BM224"/>
      <c r="BN224"/>
      <c r="BO224"/>
    </row>
    <row r="225" spans="1:67" s="124" customFormat="1" ht="17" hidden="1" customHeight="1">
      <c r="A225" s="327" t="str">
        <f t="shared" si="104"/>
        <v>2018_205</v>
      </c>
      <c r="B225" s="327" t="s">
        <v>658</v>
      </c>
      <c r="C225" s="327" t="str">
        <f t="shared" si="109"/>
        <v>---_-</v>
      </c>
      <c r="D225" s="327" t="str">
        <f>IF($M225="-","-",VLOOKUP(C$2,Res_ini!$A$20:$AF234,HLOOKUP($F225,Res_ini!$H$29:$AF$30,2,FALSE())+7))</f>
        <v>-</v>
      </c>
      <c r="E225" s="327">
        <f t="shared" si="139"/>
        <v>52</v>
      </c>
      <c r="F225" s="327" t="str">
        <f t="shared" si="108"/>
        <v>Baie des Citrons</v>
      </c>
      <c r="G225" s="327" t="str">
        <f>IF($M225="-","-",VLOOKUP(F$2,Res_ini!$A$20:$AF234,HLOOKUP($F225,Res_ini!$H$29:$AF$30,2,FALSE())+7))</f>
        <v>-</v>
      </c>
      <c r="H225" s="338" t="str">
        <f>IF($M225="-","-",VLOOKUP(G$2,Res_ini!$A$20:$AF234,HLOOKUP($F225,Res_ini!$H$29:$AF$30,2,FALSE())+7))</f>
        <v>-</v>
      </c>
      <c r="I225" s="338" t="str">
        <f>IF($M225="-","-",VLOOKUP(H$2,Res_ini!$A$20:$AF234,HLOOKUP($F225,Res_ini!$H$29:$AF$30,2,FALSE())+7))</f>
        <v>-</v>
      </c>
      <c r="J225" s="327" t="str">
        <f>IF($M225="-","-",VLOOKUP(I$2,Res_ini!$A$20:$AF234,HLOOKUP($F225,Res_ini!$H$29:$AF$30,2,FALSE())+7))</f>
        <v>-</v>
      </c>
      <c r="K225" s="327" t="str">
        <f>IF($M225="-","-",VLOOKUP(J$2,Res_ini!$A$20:$AF234,HLOOKUP($F225,Res_ini!$H$29:$AF$30,2,FALSE())+7))</f>
        <v>-</v>
      </c>
      <c r="L225" s="327" t="str">
        <f>IF($M225="-","-",VLOOKUP(K$2,Res_ini!$A$20:$AF234,HLOOKUP($F225,Res_ini!$H$29:$AF$30,2,FALSE())+7))</f>
        <v>-</v>
      </c>
      <c r="M225" s="327" t="str">
        <f>IF(ISERROR(HLOOKUP($F225,Res_ini!$H$29:$AF$30,2,FALSE())),"-",VLOOKUP(L$2,Res_ini!$A$20:$AF234,HLOOKUP($F225,Res_ini!$H$29:$AF$30,2,FALSE())+7))</f>
        <v>-</v>
      </c>
      <c r="N225" s="327" t="str">
        <f>IF($M225="-","-",VLOOKUP(M$2,Res_ini!$A$20:$AF234,HLOOKUP($F225,Res_ini!$H$29:$AF$30,2,FALSE())+7))</f>
        <v>-</v>
      </c>
      <c r="O225" s="339" t="str">
        <f>IF($M225="-","-",VLOOKUP(N$2,Res_ini!$A$20:$AF234,HLOOKUP($F225,Res_ini!$H$29:$AF$30,2,FALSE())+7))</f>
        <v>-</v>
      </c>
      <c r="P225" s="325" t="str">
        <f>IF($M225="-","-",VLOOKUP(O$2,Res_ini!$A$20:$AF234,HLOOKUP($F225,Res_ini!$H$29:$AF$30,2,FALSE())+7))</f>
        <v>-</v>
      </c>
      <c r="Q225" s="325" t="str">
        <f>IF($M225="-","-",VLOOKUP(P$2,Res_ini!$A$20:$AF234,HLOOKUP($F225,Res_ini!$H$29:$AF$30,2,FALSE())+7))</f>
        <v>-</v>
      </c>
      <c r="R225" s="325" t="str">
        <f>IF($M225="-","-",VLOOKUP(Q$2,Res_ini!$A$20:$AF234,HLOOKUP($F225,Res_ini!$H$29:$AF$30,2,FALSE())+7))</f>
        <v>-</v>
      </c>
      <c r="S225" s="325" t="str">
        <f>IF($M225="-","-",VLOOKUP(R$2,Res_ini!$A$20:$AF234,HLOOKUP($F225,Res_ini!$H$29:$AF$30,2,FALSE())+7))</f>
        <v>-</v>
      </c>
      <c r="T225" s="325" t="str">
        <f>IF($M225="-","-",VLOOKUP(S$2,Res_ini!$A$20:$AF234,HLOOKUP($F225,Res_ini!$H$29:$AF$30,2,FALSE())+7))</f>
        <v>-</v>
      </c>
      <c r="U225" s="325" t="str">
        <f>IF($M225="-","-",VLOOKUP(T$2,Res_ini!$A$20:$AF234,HLOOKUP($F225,Res_ini!$H$29:$AF$30,2,FALSE())+7))</f>
        <v>-</v>
      </c>
      <c r="V225" s="325" t="str">
        <f>IF($M225="-","-",VLOOKUP(U$2,Res_ini!$A$20:$AF234,HLOOKUP($F225,Res_ini!$H$29:$AF$30,2,FALSE())+7))</f>
        <v>-</v>
      </c>
      <c r="W225" s="325" t="str">
        <f>IF($M225="-","-",VLOOKUP(V$2,Res_ini!$A$20:$AF234,HLOOKUP($F225,Res_ini!$H$29:$AF$30,2,FALSE())+7))</f>
        <v>-</v>
      </c>
      <c r="X225" s="325" t="str">
        <f>IF($M225="-","-",VLOOKUP(W$2,Res_ini!$A$20:$AF234,HLOOKUP($F225,Res_ini!$H$29:$AF$30,2,FALSE())+7))</f>
        <v>-</v>
      </c>
      <c r="Y225" s="325" t="str">
        <f>IF($M225="-","-",VLOOKUP(X$2,Res_ini!$A$20:$AF234,HLOOKUP($F225,Res_ini!$H$29:$AF$30,2,FALSE())+7))</f>
        <v>-</v>
      </c>
      <c r="Z225" s="325" t="str">
        <f>IF($M225="-","-",VLOOKUP(Y$2,Res_ini!$A$20:$AF234,HLOOKUP($F225,Res_ini!$H$29:$AF$30,2,FALSE())+7))</f>
        <v>-</v>
      </c>
      <c r="AA225" s="326" t="str">
        <f>IF($M225="-","-",VLOOKUP(Z$2,Res_ini!$A$20:$AF234,HLOOKUP($F225,Res_ini!$H$29:$AF$30,2,FALSE())+7))</f>
        <v>-</v>
      </c>
      <c r="AB225" s="327" t="str">
        <f>IF($M225="-","-",VLOOKUP(AA$2,Res_ini!$A$20:$AF234,HLOOKUP($F225,Res_ini!$H$29:$AF$30,2,FALSE())+7))</f>
        <v>-</v>
      </c>
      <c r="AC225" s="340"/>
      <c r="AD225" s="341"/>
      <c r="AE225" s="341"/>
      <c r="AF225" s="341"/>
      <c r="AG225" s="342"/>
      <c r="AH225" s="343" t="str">
        <f t="shared" si="110"/>
        <v>-</v>
      </c>
      <c r="AI225" s="344" t="str">
        <f t="shared" si="111"/>
        <v>-</v>
      </c>
      <c r="AJ225" s="345" t="str">
        <f t="shared" si="112"/>
        <v>-</v>
      </c>
      <c r="AK225" s="345" t="str">
        <f t="shared" si="113"/>
        <v>-</v>
      </c>
      <c r="AL225" s="345" t="str">
        <f t="shared" si="114"/>
        <v>-</v>
      </c>
      <c r="AM225" s="345" t="str">
        <f t="shared" si="115"/>
        <v>-</v>
      </c>
      <c r="AN225" s="345" t="str">
        <f t="shared" si="116"/>
        <v>-</v>
      </c>
      <c r="AO225" s="345" t="str">
        <f t="shared" si="117"/>
        <v>-</v>
      </c>
      <c r="AP225" s="345" t="str">
        <f t="shared" si="118"/>
        <v>-</v>
      </c>
      <c r="AQ225" s="345" t="str">
        <f t="shared" si="119"/>
        <v>-</v>
      </c>
      <c r="AR225" s="345" t="str">
        <f t="shared" si="120"/>
        <v>-</v>
      </c>
      <c r="AS225" s="345" t="str">
        <f t="shared" si="121"/>
        <v>-</v>
      </c>
      <c r="AT225" s="345" t="str">
        <f t="shared" si="122"/>
        <v>-</v>
      </c>
      <c r="AU225" s="345" t="str">
        <f t="shared" si="123"/>
        <v>-</v>
      </c>
      <c r="AV225" s="345" t="str">
        <f t="shared" si="124"/>
        <v>-</v>
      </c>
      <c r="AW225" s="346" t="str">
        <f t="shared" si="125"/>
        <v>-</v>
      </c>
      <c r="AX225" s="346" t="str">
        <f t="shared" si="126"/>
        <v>-</v>
      </c>
      <c r="AY225" s="346" t="str">
        <f t="shared" si="127"/>
        <v>-</v>
      </c>
      <c r="AZ225" s="346" t="str">
        <f t="shared" si="128"/>
        <v>-</v>
      </c>
      <c r="BA225" s="346" t="str">
        <f t="shared" si="129"/>
        <v>-</v>
      </c>
      <c r="BB225" s="345" t="str">
        <f t="shared" si="130"/>
        <v>-</v>
      </c>
      <c r="BC225" s="345" t="str">
        <f t="shared" si="131"/>
        <v>-</v>
      </c>
      <c r="BD225" s="346" t="str">
        <f t="shared" si="132"/>
        <v>-</v>
      </c>
      <c r="BE225" s="346" t="str">
        <f t="shared" si="133"/>
        <v>-</v>
      </c>
      <c r="BF225" s="346" t="str">
        <f t="shared" si="134"/>
        <v>-</v>
      </c>
      <c r="BG225" s="346" t="str">
        <f t="shared" si="135"/>
        <v>-</v>
      </c>
      <c r="BH225" s="345" t="str">
        <f t="shared" si="136"/>
        <v>-</v>
      </c>
      <c r="BI225" s="346" t="str">
        <f t="shared" si="137"/>
        <v>-</v>
      </c>
      <c r="BJ225" s="347" t="str">
        <f t="shared" si="138"/>
        <v>-</v>
      </c>
      <c r="BK225"/>
      <c r="BL225"/>
      <c r="BM225"/>
      <c r="BN225"/>
      <c r="BO225"/>
    </row>
    <row r="226" spans="1:67" s="124" customFormat="1" ht="17" hidden="1" customHeight="1">
      <c r="A226" s="330" t="str">
        <f t="shared" si="104"/>
        <v>2018_206</v>
      </c>
      <c r="B226" s="330" t="s">
        <v>658</v>
      </c>
      <c r="C226" s="330" t="str">
        <f t="shared" si="109"/>
        <v>---_-</v>
      </c>
      <c r="D226" s="330" t="str">
        <f>IF($M226="-","-",VLOOKUP(C$3,Res_ini!$A$20:$AF235,HLOOKUP($F226,Res_ini!$H$29:$AF$30,2,FALSE())+7))</f>
        <v>-</v>
      </c>
      <c r="E226" s="330">
        <f t="shared" si="139"/>
        <v>52</v>
      </c>
      <c r="F226" s="330" t="str">
        <f t="shared" si="108"/>
        <v>Baie des Citrons</v>
      </c>
      <c r="G226" s="330" t="str">
        <f>IF($M226="-","-",VLOOKUP(F$3,Res_ini!$A$20:$AF235,HLOOKUP($F226,Res_ini!$H$29:$AF$30,2,FALSE())+7))</f>
        <v>-</v>
      </c>
      <c r="H226" s="348" t="str">
        <f>IF($M226="-","-",VLOOKUP(G$3,Res_ini!$A$20:$AF235,HLOOKUP($F226,Res_ini!$H$29:$AF$30,2,FALSE())+7))</f>
        <v>-</v>
      </c>
      <c r="I226" s="348" t="str">
        <f>IF($M226="-","-",VLOOKUP(H$3,Res_ini!$A$20:$AF235,HLOOKUP($F226,Res_ini!$H$29:$AF$30,2,FALSE())+7))</f>
        <v>-</v>
      </c>
      <c r="J226" s="330" t="str">
        <f>IF($M226="-","-",VLOOKUP(I$3,Res_ini!$A$20:$AF235,HLOOKUP($F226,Res_ini!$H$29:$AF$30,2,FALSE())+7))</f>
        <v>-</v>
      </c>
      <c r="K226" s="330" t="str">
        <f>IF($M226="-","-",VLOOKUP(J$3,Res_ini!$A$20:$AF235,HLOOKUP($F226,Res_ini!$H$29:$AF$30,2,FALSE())+7))</f>
        <v>-</v>
      </c>
      <c r="L226" s="330" t="str">
        <f>IF($M226="-","-",VLOOKUP(K$3,Res_ini!$A$20:$AF235,HLOOKUP($F226,Res_ini!$H$29:$AF$30,2,FALSE())+7))</f>
        <v>-</v>
      </c>
      <c r="M226" s="330" t="str">
        <f>IF(ISERROR(HLOOKUP($F226,Res_ini!$H$29:$AF$30,2,FALSE())),"-",VLOOKUP(L$3,Res_ini!$A$20:$AF235,HLOOKUP($F226,Res_ini!$H$29:$AF$30,2,FALSE())+7))</f>
        <v>-</v>
      </c>
      <c r="N226" s="330" t="str">
        <f>IF($M226="-","-",VLOOKUP(M$3,Res_ini!$A$20:$AF235,HLOOKUP($F226,Res_ini!$H$29:$AF$30,2,FALSE())+7))</f>
        <v>-</v>
      </c>
      <c r="O226" s="349" t="str">
        <f>IF($M226="-","-",VLOOKUP(N$3,Res_ini!$A$20:$AF235,HLOOKUP($F226,Res_ini!$H$29:$AF$30,2,FALSE())+7))</f>
        <v>-</v>
      </c>
      <c r="P226" s="328" t="str">
        <f>IF($M226="-","-",VLOOKUP(O$3,Res_ini!$A$20:$AF235,HLOOKUP($F226,Res_ini!$H$29:$AF$30,2,FALSE())+7))</f>
        <v>-</v>
      </c>
      <c r="Q226" s="328" t="str">
        <f>IF($M226="-","-",VLOOKUP(P$3,Res_ini!$A$20:$AF235,HLOOKUP($F226,Res_ini!$H$29:$AF$30,2,FALSE())+7))</f>
        <v>-</v>
      </c>
      <c r="R226" s="328" t="str">
        <f>IF($M226="-","-",VLOOKUP(Q$3,Res_ini!$A$20:$AF235,HLOOKUP($F226,Res_ini!$H$29:$AF$30,2,FALSE())+7))</f>
        <v>-</v>
      </c>
      <c r="S226" s="328" t="str">
        <f>IF($M226="-","-",VLOOKUP(R$3,Res_ini!$A$20:$AF235,HLOOKUP($F226,Res_ini!$H$29:$AF$30,2,FALSE())+7))</f>
        <v>-</v>
      </c>
      <c r="T226" s="328" t="str">
        <f>IF($M226="-","-",VLOOKUP(S$3,Res_ini!$A$20:$AF235,HLOOKUP($F226,Res_ini!$H$29:$AF$30,2,FALSE())+7))</f>
        <v>-</v>
      </c>
      <c r="U226" s="328" t="str">
        <f>IF($M226="-","-",VLOOKUP(T$3,Res_ini!$A$20:$AF235,HLOOKUP($F226,Res_ini!$H$29:$AF$30,2,FALSE())+7))</f>
        <v>-</v>
      </c>
      <c r="V226" s="328" t="str">
        <f>IF($M226="-","-",VLOOKUP(U$3,Res_ini!$A$20:$AF235,HLOOKUP($F226,Res_ini!$H$29:$AF$30,2,FALSE())+7))</f>
        <v>-</v>
      </c>
      <c r="W226" s="328" t="str">
        <f>IF($M226="-","-",VLOOKUP(V$3,Res_ini!$A$20:$AF235,HLOOKUP($F226,Res_ini!$H$29:$AF$30,2,FALSE())+7))</f>
        <v>-</v>
      </c>
      <c r="X226" s="328" t="str">
        <f>IF($M226="-","-",VLOOKUP(W$3,Res_ini!$A$20:$AF235,HLOOKUP($F226,Res_ini!$H$29:$AF$30,2,FALSE())+7))</f>
        <v>-</v>
      </c>
      <c r="Y226" s="328" t="str">
        <f>IF($M226="-","-",VLOOKUP(X$3,Res_ini!$A$20:$AF235,HLOOKUP($F226,Res_ini!$H$29:$AF$30,2,FALSE())+7))</f>
        <v>-</v>
      </c>
      <c r="Z226" s="328" t="str">
        <f>IF($M226="-","-",VLOOKUP(Y$3,Res_ini!$A$20:$AF235,HLOOKUP($F226,Res_ini!$H$29:$AF$30,2,FALSE())+7))</f>
        <v>-</v>
      </c>
      <c r="AA226" s="329" t="str">
        <f>IF($M226="-","-",VLOOKUP(Z$3,Res_ini!$A$20:$AF235,HLOOKUP($F226,Res_ini!$H$29:$AF$30,2,FALSE())+7))</f>
        <v>-</v>
      </c>
      <c r="AB226" s="330" t="str">
        <f>IF($M226="-","-",VLOOKUP(AA$3,Res_ini!$A$20:$AF235,HLOOKUP($F226,Res_ini!$H$29:$AF$30,2,FALSE())+7))</f>
        <v>-</v>
      </c>
      <c r="AC226" s="350"/>
      <c r="AD226" s="351"/>
      <c r="AE226" s="351"/>
      <c r="AF226" s="351"/>
      <c r="AG226" s="352"/>
      <c r="AH226" s="213" t="str">
        <f t="shared" si="110"/>
        <v>-</v>
      </c>
      <c r="AI226" s="353" t="str">
        <f t="shared" si="111"/>
        <v>-</v>
      </c>
      <c r="AJ226" s="354" t="str">
        <f t="shared" si="112"/>
        <v>-</v>
      </c>
      <c r="AK226" s="354" t="str">
        <f t="shared" si="113"/>
        <v>-</v>
      </c>
      <c r="AL226" s="354" t="str">
        <f t="shared" si="114"/>
        <v>-</v>
      </c>
      <c r="AM226" s="354" t="str">
        <f t="shared" si="115"/>
        <v>-</v>
      </c>
      <c r="AN226" s="354" t="str">
        <f t="shared" si="116"/>
        <v>-</v>
      </c>
      <c r="AO226" s="354" t="str">
        <f t="shared" si="117"/>
        <v>-</v>
      </c>
      <c r="AP226" s="354" t="str">
        <f t="shared" si="118"/>
        <v>-</v>
      </c>
      <c r="AQ226" s="354" t="str">
        <f t="shared" si="119"/>
        <v>-</v>
      </c>
      <c r="AR226" s="354" t="str">
        <f t="shared" si="120"/>
        <v>-</v>
      </c>
      <c r="AS226" s="354" t="str">
        <f t="shared" si="121"/>
        <v>-</v>
      </c>
      <c r="AT226" s="354" t="str">
        <f t="shared" si="122"/>
        <v>-</v>
      </c>
      <c r="AU226" s="354" t="str">
        <f t="shared" si="123"/>
        <v>-</v>
      </c>
      <c r="AV226" s="354" t="str">
        <f t="shared" si="124"/>
        <v>-</v>
      </c>
      <c r="AW226" s="355" t="str">
        <f t="shared" si="125"/>
        <v>-</v>
      </c>
      <c r="AX226" s="355" t="str">
        <f t="shared" si="126"/>
        <v>-</v>
      </c>
      <c r="AY226" s="355" t="str">
        <f t="shared" si="127"/>
        <v>-</v>
      </c>
      <c r="AZ226" s="355" t="str">
        <f t="shared" si="128"/>
        <v>-</v>
      </c>
      <c r="BA226" s="355" t="str">
        <f t="shared" si="129"/>
        <v>-</v>
      </c>
      <c r="BB226" s="354" t="str">
        <f t="shared" si="130"/>
        <v>-</v>
      </c>
      <c r="BC226" s="354" t="str">
        <f t="shared" si="131"/>
        <v>-</v>
      </c>
      <c r="BD226" s="355" t="str">
        <f t="shared" si="132"/>
        <v>-</v>
      </c>
      <c r="BE226" s="355" t="str">
        <f t="shared" si="133"/>
        <v>-</v>
      </c>
      <c r="BF226" s="355" t="str">
        <f t="shared" si="134"/>
        <v>-</v>
      </c>
      <c r="BG226" s="355" t="str">
        <f t="shared" si="135"/>
        <v>-</v>
      </c>
      <c r="BH226" s="354" t="str">
        <f t="shared" si="136"/>
        <v>-</v>
      </c>
      <c r="BI226" s="355" t="str">
        <f t="shared" si="137"/>
        <v>-</v>
      </c>
      <c r="BJ226" s="356" t="str">
        <f t="shared" si="138"/>
        <v>-</v>
      </c>
      <c r="BK226"/>
      <c r="BL226"/>
      <c r="BM226"/>
      <c r="BN226"/>
      <c r="BO226"/>
    </row>
    <row r="227" spans="1:67" s="124" customFormat="1" ht="17" hidden="1" customHeight="1">
      <c r="A227" s="330" t="str">
        <f t="shared" si="104"/>
        <v>2018_207</v>
      </c>
      <c r="B227" s="330" t="s">
        <v>658</v>
      </c>
      <c r="C227" s="330" t="str">
        <f t="shared" si="109"/>
        <v>---_-</v>
      </c>
      <c r="D227" s="330" t="str">
        <f>IF($M227="-","-",VLOOKUP(C$4,Res_ini!$A$20:$AF236,HLOOKUP($F227,Res_ini!$H$29:$AF$30,2,FALSE())+7))</f>
        <v>-</v>
      </c>
      <c r="E227" s="330">
        <f t="shared" si="139"/>
        <v>52</v>
      </c>
      <c r="F227" s="330" t="str">
        <f t="shared" si="108"/>
        <v>Baie des Citrons</v>
      </c>
      <c r="G227" s="330" t="str">
        <f>IF($M227="-","-",VLOOKUP(F$4,Res_ini!$A$20:$AF236,HLOOKUP($F227,Res_ini!$H$29:$AF$30,2,FALSE())+7))</f>
        <v>-</v>
      </c>
      <c r="H227" s="348" t="str">
        <f>IF($M227="-","-",VLOOKUP(G$4,Res_ini!$A$20:$AF236,HLOOKUP($F227,Res_ini!$H$29:$AF$30,2,FALSE())+7))</f>
        <v>-</v>
      </c>
      <c r="I227" s="348" t="str">
        <f>IF($M227="-","-",VLOOKUP(H$4,Res_ini!$A$20:$AF236,HLOOKUP($F227,Res_ini!$H$29:$AF$30,2,FALSE())+7))</f>
        <v>-</v>
      </c>
      <c r="J227" s="330" t="str">
        <f>IF($M227="-","-",VLOOKUP(I$4,Res_ini!$A$20:$AF236,HLOOKUP($F227,Res_ini!$H$29:$AF$30,2,FALSE())+7))</f>
        <v>-</v>
      </c>
      <c r="K227" s="330" t="str">
        <f>IF($M227="-","-",VLOOKUP(J$4,Res_ini!$A$20:$AF236,HLOOKUP($F227,Res_ini!$H$29:$AF$30,2,FALSE())+7))</f>
        <v>-</v>
      </c>
      <c r="L227" s="330" t="str">
        <f>IF($M227="-","-",VLOOKUP(K$4,Res_ini!$A$20:$AF236,HLOOKUP($F227,Res_ini!$H$29:$AF$30,2,FALSE())+7))</f>
        <v>-</v>
      </c>
      <c r="M227" s="330" t="str">
        <f>IF(ISERROR(HLOOKUP($F227,Res_ini!$H$29:$AF$30,2,FALSE())),"-",VLOOKUP(L$4,Res_ini!$A$20:$AF236,HLOOKUP($F227,Res_ini!$H$29:$AF$30,2,FALSE())+7))</f>
        <v>-</v>
      </c>
      <c r="N227" s="330" t="str">
        <f>IF($M227="-","-",VLOOKUP(M$4,Res_ini!$A$20:$AF236,HLOOKUP($F227,Res_ini!$H$29:$AF$30,2,FALSE())+7))</f>
        <v>-</v>
      </c>
      <c r="O227" s="349" t="str">
        <f>IF($M227="-","-",VLOOKUP(N$4,Res_ini!$A$20:$AF236,HLOOKUP($F227,Res_ini!$H$29:$AF$30,2,FALSE())+7))</f>
        <v>-</v>
      </c>
      <c r="P227" s="328" t="str">
        <f>IF($M227="-","-",VLOOKUP(O$4,Res_ini!$A$20:$AF236,HLOOKUP($F227,Res_ini!$H$29:$AF$30,2,FALSE())+7))</f>
        <v>-</v>
      </c>
      <c r="Q227" s="328" t="str">
        <f>IF($M227="-","-",VLOOKUP(P$4,Res_ini!$A$20:$AF236,HLOOKUP($F227,Res_ini!$H$29:$AF$30,2,FALSE())+7))</f>
        <v>-</v>
      </c>
      <c r="R227" s="328" t="str">
        <f>IF($M227="-","-",VLOOKUP(Q$4,Res_ini!$A$20:$AF236,HLOOKUP($F227,Res_ini!$H$29:$AF$30,2,FALSE())+7))</f>
        <v>-</v>
      </c>
      <c r="S227" s="328" t="str">
        <f>IF($M227="-","-",VLOOKUP(R$4,Res_ini!$A$20:$AF236,HLOOKUP($F227,Res_ini!$H$29:$AF$30,2,FALSE())+7))</f>
        <v>-</v>
      </c>
      <c r="T227" s="328" t="str">
        <f>IF($M227="-","-",VLOOKUP(S$4,Res_ini!$A$20:$AF236,HLOOKUP($F227,Res_ini!$H$29:$AF$30,2,FALSE())+7))</f>
        <v>-</v>
      </c>
      <c r="U227" s="328" t="str">
        <f>IF($M227="-","-",VLOOKUP(T$4,Res_ini!$A$20:$AF236,HLOOKUP($F227,Res_ini!$H$29:$AF$30,2,FALSE())+7))</f>
        <v>-</v>
      </c>
      <c r="V227" s="328" t="str">
        <f>IF($M227="-","-",VLOOKUP(U$4,Res_ini!$A$20:$AF236,HLOOKUP($F227,Res_ini!$H$29:$AF$30,2,FALSE())+7))</f>
        <v>-</v>
      </c>
      <c r="W227" s="328" t="str">
        <f>IF($M227="-","-",VLOOKUP(V$4,Res_ini!$A$20:$AF236,HLOOKUP($F227,Res_ini!$H$29:$AF$30,2,FALSE())+7))</f>
        <v>-</v>
      </c>
      <c r="X227" s="328" t="str">
        <f>IF($M227="-","-",VLOOKUP(W$4,Res_ini!$A$20:$AF236,HLOOKUP($F227,Res_ini!$H$29:$AF$30,2,FALSE())+7))</f>
        <v>-</v>
      </c>
      <c r="Y227" s="328" t="str">
        <f>IF($M227="-","-",VLOOKUP(X$4,Res_ini!$A$20:$AF236,HLOOKUP($F227,Res_ini!$H$29:$AF$30,2,FALSE())+7))</f>
        <v>-</v>
      </c>
      <c r="Z227" s="328" t="str">
        <f>IF($M227="-","-",VLOOKUP(Y$4,Res_ini!$A$20:$AF236,HLOOKUP($F227,Res_ini!$H$29:$AF$30,2,FALSE())+7))</f>
        <v>-</v>
      </c>
      <c r="AA227" s="329" t="str">
        <f>IF($M227="-","-",VLOOKUP(Z$4,Res_ini!$A$20:$AF236,HLOOKUP($F227,Res_ini!$H$29:$AF$30,2,FALSE())+7))</f>
        <v>-</v>
      </c>
      <c r="AB227" s="330" t="str">
        <f>IF($M227="-","-",VLOOKUP(AA$4,Res_ini!$A$20:$AF236,HLOOKUP($F227,Res_ini!$H$29:$AF$30,2,FALSE())+7))</f>
        <v>-</v>
      </c>
      <c r="AC227" s="350"/>
      <c r="AD227" s="351"/>
      <c r="AE227" s="351"/>
      <c r="AF227" s="351"/>
      <c r="AG227" s="352"/>
      <c r="AH227" s="213" t="str">
        <f t="shared" si="110"/>
        <v>-</v>
      </c>
      <c r="AI227" s="353" t="str">
        <f t="shared" si="111"/>
        <v>-</v>
      </c>
      <c r="AJ227" s="354" t="str">
        <f t="shared" si="112"/>
        <v>-</v>
      </c>
      <c r="AK227" s="354" t="str">
        <f t="shared" si="113"/>
        <v>-</v>
      </c>
      <c r="AL227" s="354" t="str">
        <f t="shared" si="114"/>
        <v>-</v>
      </c>
      <c r="AM227" s="354" t="str">
        <f t="shared" si="115"/>
        <v>-</v>
      </c>
      <c r="AN227" s="354" t="str">
        <f t="shared" si="116"/>
        <v>-</v>
      </c>
      <c r="AO227" s="354" t="str">
        <f t="shared" si="117"/>
        <v>-</v>
      </c>
      <c r="AP227" s="354" t="str">
        <f t="shared" si="118"/>
        <v>-</v>
      </c>
      <c r="AQ227" s="354" t="str">
        <f t="shared" si="119"/>
        <v>-</v>
      </c>
      <c r="AR227" s="354" t="str">
        <f t="shared" si="120"/>
        <v>-</v>
      </c>
      <c r="AS227" s="354" t="str">
        <f t="shared" si="121"/>
        <v>-</v>
      </c>
      <c r="AT227" s="354" t="str">
        <f t="shared" si="122"/>
        <v>-</v>
      </c>
      <c r="AU227" s="354" t="str">
        <f t="shared" si="123"/>
        <v>-</v>
      </c>
      <c r="AV227" s="354" t="str">
        <f t="shared" si="124"/>
        <v>-</v>
      </c>
      <c r="AW227" s="355" t="str">
        <f t="shared" si="125"/>
        <v>-</v>
      </c>
      <c r="AX227" s="355" t="str">
        <f t="shared" si="126"/>
        <v>-</v>
      </c>
      <c r="AY227" s="355" t="str">
        <f t="shared" si="127"/>
        <v>-</v>
      </c>
      <c r="AZ227" s="355" t="str">
        <f t="shared" si="128"/>
        <v>-</v>
      </c>
      <c r="BA227" s="355" t="str">
        <f t="shared" si="129"/>
        <v>-</v>
      </c>
      <c r="BB227" s="354" t="str">
        <f t="shared" si="130"/>
        <v>-</v>
      </c>
      <c r="BC227" s="354" t="str">
        <f t="shared" si="131"/>
        <v>-</v>
      </c>
      <c r="BD227" s="355" t="str">
        <f t="shared" si="132"/>
        <v>-</v>
      </c>
      <c r="BE227" s="355" t="str">
        <f t="shared" si="133"/>
        <v>-</v>
      </c>
      <c r="BF227" s="355" t="str">
        <f t="shared" si="134"/>
        <v>-</v>
      </c>
      <c r="BG227" s="355" t="str">
        <f t="shared" si="135"/>
        <v>-</v>
      </c>
      <c r="BH227" s="354" t="str">
        <f t="shared" si="136"/>
        <v>-</v>
      </c>
      <c r="BI227" s="355" t="str">
        <f t="shared" si="137"/>
        <v>-</v>
      </c>
      <c r="BJ227" s="356" t="str">
        <f t="shared" si="138"/>
        <v>-</v>
      </c>
      <c r="BK227"/>
      <c r="BL227"/>
      <c r="BM227"/>
      <c r="BN227"/>
      <c r="BO227"/>
    </row>
    <row r="228" spans="1:67" s="124" customFormat="1" ht="17" hidden="1" customHeight="1">
      <c r="A228" s="333" t="str">
        <f t="shared" si="104"/>
        <v>2018_208</v>
      </c>
      <c r="B228" s="333" t="s">
        <v>658</v>
      </c>
      <c r="C228" s="333" t="str">
        <f t="shared" si="109"/>
        <v>---_-</v>
      </c>
      <c r="D228" s="333" t="str">
        <f>IF($M228="-","-",VLOOKUP(C$5,Res_ini!$A$20:$AF237,HLOOKUP($F228,Res_ini!$H$29:$AF$30,2,FALSE())+7))</f>
        <v>-</v>
      </c>
      <c r="E228" s="333">
        <f t="shared" si="139"/>
        <v>52</v>
      </c>
      <c r="F228" s="333" t="str">
        <f t="shared" si="108"/>
        <v>Baie des Citrons</v>
      </c>
      <c r="G228" s="333" t="str">
        <f>IF($M228="-","-",VLOOKUP(F$5,Res_ini!$A$20:$AF237,HLOOKUP($F228,Res_ini!$H$29:$AF$30,2,FALSE())+7))</f>
        <v>-</v>
      </c>
      <c r="H228" s="357" t="str">
        <f>IF($M228="-","-",VLOOKUP(G$5,Res_ini!$A$20:$AF237,HLOOKUP($F228,Res_ini!$H$29:$AF$30,2,FALSE())+7))</f>
        <v>-</v>
      </c>
      <c r="I228" s="357" t="str">
        <f>IF($M228="-","-",VLOOKUP(H$5,Res_ini!$A$20:$AF237,HLOOKUP($F228,Res_ini!$H$29:$AF$30,2,FALSE())+7))</f>
        <v>-</v>
      </c>
      <c r="J228" s="333" t="str">
        <f>IF($M228="-","-",VLOOKUP(I$5,Res_ini!$A$20:$AF237,HLOOKUP($F228,Res_ini!$H$29:$AF$30,2,FALSE())+7))</f>
        <v>-</v>
      </c>
      <c r="K228" s="333" t="str">
        <f>IF($M228="-","-",VLOOKUP(J$5,Res_ini!$A$20:$AF237,HLOOKUP($F228,Res_ini!$H$29:$AF$30,2,FALSE())+7))</f>
        <v>-</v>
      </c>
      <c r="L228" s="333" t="str">
        <f>IF($M228="-","-",VLOOKUP(K$5,Res_ini!$A$20:$AF237,HLOOKUP($F228,Res_ini!$H$29:$AF$30,2,FALSE())+7))</f>
        <v>-</v>
      </c>
      <c r="M228" s="333" t="str">
        <f>IF(ISERROR(HLOOKUP($F228,Res_ini!$H$29:$AF$30,2,FALSE())),"-",VLOOKUP(L$5,Res_ini!$A$20:$AF237,HLOOKUP($F228,Res_ini!$H$29:$AF$30,2,FALSE())+7))</f>
        <v>-</v>
      </c>
      <c r="N228" s="333" t="str">
        <f>IF($M228="-","-",VLOOKUP(M$5,Res_ini!$A$20:$AF237,HLOOKUP($F228,Res_ini!$H$29:$AF$30,2,FALSE())+7))</f>
        <v>-</v>
      </c>
      <c r="O228" s="358" t="str">
        <f>IF($M228="-","-",VLOOKUP(N$5,Res_ini!$A$20:$AF237,HLOOKUP($F228,Res_ini!$H$29:$AF$30,2,FALSE())+7))</f>
        <v>-</v>
      </c>
      <c r="P228" s="331" t="str">
        <f>IF($M228="-","-",VLOOKUP(O$5,Res_ini!$A$20:$AF237,HLOOKUP($F228,Res_ini!$H$29:$AF$30,2,FALSE())+7))</f>
        <v>-</v>
      </c>
      <c r="Q228" s="331" t="str">
        <f>IF($M228="-","-",VLOOKUP(P$5,Res_ini!$A$20:$AF237,HLOOKUP($F228,Res_ini!$H$29:$AF$30,2,FALSE())+7))</f>
        <v>-</v>
      </c>
      <c r="R228" s="331" t="str">
        <f>IF($M228="-","-",VLOOKUP(Q$5,Res_ini!$A$20:$AF237,HLOOKUP($F228,Res_ini!$H$29:$AF$30,2,FALSE())+7))</f>
        <v>-</v>
      </c>
      <c r="S228" s="331" t="str">
        <f>IF($M228="-","-",VLOOKUP(R$5,Res_ini!$A$20:$AF237,HLOOKUP($F228,Res_ini!$H$29:$AF$30,2,FALSE())+7))</f>
        <v>-</v>
      </c>
      <c r="T228" s="331" t="str">
        <f>IF($M228="-","-",VLOOKUP(S$5,Res_ini!$A$20:$AF237,HLOOKUP($F228,Res_ini!$H$29:$AF$30,2,FALSE())+7))</f>
        <v>-</v>
      </c>
      <c r="U228" s="331" t="str">
        <f>IF($M228="-","-",VLOOKUP(T$5,Res_ini!$A$20:$AF237,HLOOKUP($F228,Res_ini!$H$29:$AF$30,2,FALSE())+7))</f>
        <v>-</v>
      </c>
      <c r="V228" s="331" t="str">
        <f>IF($M228="-","-",VLOOKUP(U$5,Res_ini!$A$20:$AF237,HLOOKUP($F228,Res_ini!$H$29:$AF$30,2,FALSE())+7))</f>
        <v>-</v>
      </c>
      <c r="W228" s="331" t="str">
        <f>IF($M228="-","-",VLOOKUP(V$5,Res_ini!$A$20:$AF237,HLOOKUP($F228,Res_ini!$H$29:$AF$30,2,FALSE())+7))</f>
        <v>-</v>
      </c>
      <c r="X228" s="331" t="str">
        <f>IF($M228="-","-",VLOOKUP(W$5,Res_ini!$A$20:$AF237,HLOOKUP($F228,Res_ini!$H$29:$AF$30,2,FALSE())+7))</f>
        <v>-</v>
      </c>
      <c r="Y228" s="331" t="str">
        <f>IF($M228="-","-",VLOOKUP(X$5,Res_ini!$A$20:$AF237,HLOOKUP($F228,Res_ini!$H$29:$AF$30,2,FALSE())+7))</f>
        <v>-</v>
      </c>
      <c r="Z228" s="331" t="str">
        <f>IF($M228="-","-",VLOOKUP(Y$5,Res_ini!$A$20:$AF237,HLOOKUP($F228,Res_ini!$H$29:$AF$30,2,FALSE())+7))</f>
        <v>-</v>
      </c>
      <c r="AA228" s="332" t="str">
        <f>IF($M228="-","-",VLOOKUP(Z$5,Res_ini!$A$20:$AF237,HLOOKUP($F228,Res_ini!$H$29:$AF$30,2,FALSE())+7))</f>
        <v>-</v>
      </c>
      <c r="AB228" s="333" t="str">
        <f>IF($M228="-","-",VLOOKUP(AA$5,Res_ini!$A$20:$AF237,HLOOKUP($F228,Res_ini!$H$29:$AF$30,2,FALSE())+7))</f>
        <v>-</v>
      </c>
      <c r="AC228" s="359"/>
      <c r="AD228" s="360"/>
      <c r="AE228" s="360"/>
      <c r="AF228" s="360"/>
      <c r="AG228" s="361"/>
      <c r="AH228" s="362" t="str">
        <f t="shared" si="110"/>
        <v>-</v>
      </c>
      <c r="AI228" s="363" t="str">
        <f t="shared" si="111"/>
        <v>-</v>
      </c>
      <c r="AJ228" s="364" t="str">
        <f t="shared" si="112"/>
        <v>-</v>
      </c>
      <c r="AK228" s="364" t="str">
        <f t="shared" si="113"/>
        <v>-</v>
      </c>
      <c r="AL228" s="364" t="str">
        <f t="shared" si="114"/>
        <v>-</v>
      </c>
      <c r="AM228" s="364" t="str">
        <f t="shared" si="115"/>
        <v>-</v>
      </c>
      <c r="AN228" s="364" t="str">
        <f t="shared" si="116"/>
        <v>-</v>
      </c>
      <c r="AO228" s="364" t="str">
        <f t="shared" si="117"/>
        <v>-</v>
      </c>
      <c r="AP228" s="364" t="str">
        <f t="shared" si="118"/>
        <v>-</v>
      </c>
      <c r="AQ228" s="364" t="str">
        <f t="shared" si="119"/>
        <v>-</v>
      </c>
      <c r="AR228" s="364" t="str">
        <f t="shared" si="120"/>
        <v>-</v>
      </c>
      <c r="AS228" s="364" t="str">
        <f t="shared" si="121"/>
        <v>-</v>
      </c>
      <c r="AT228" s="364" t="str">
        <f t="shared" si="122"/>
        <v>-</v>
      </c>
      <c r="AU228" s="364" t="str">
        <f t="shared" si="123"/>
        <v>-</v>
      </c>
      <c r="AV228" s="364" t="str">
        <f t="shared" si="124"/>
        <v>-</v>
      </c>
      <c r="AW228" s="365" t="str">
        <f t="shared" si="125"/>
        <v>-</v>
      </c>
      <c r="AX228" s="365" t="str">
        <f t="shared" si="126"/>
        <v>-</v>
      </c>
      <c r="AY228" s="365" t="str">
        <f t="shared" si="127"/>
        <v>-</v>
      </c>
      <c r="AZ228" s="365" t="str">
        <f t="shared" si="128"/>
        <v>-</v>
      </c>
      <c r="BA228" s="365" t="str">
        <f t="shared" si="129"/>
        <v>-</v>
      </c>
      <c r="BB228" s="364" t="str">
        <f t="shared" si="130"/>
        <v>-</v>
      </c>
      <c r="BC228" s="364" t="str">
        <f t="shared" si="131"/>
        <v>-</v>
      </c>
      <c r="BD228" s="365" t="str">
        <f t="shared" si="132"/>
        <v>-</v>
      </c>
      <c r="BE228" s="365" t="str">
        <f t="shared" si="133"/>
        <v>-</v>
      </c>
      <c r="BF228" s="365" t="str">
        <f t="shared" si="134"/>
        <v>-</v>
      </c>
      <c r="BG228" s="365" t="str">
        <f t="shared" si="135"/>
        <v>-</v>
      </c>
      <c r="BH228" s="364" t="str">
        <f t="shared" si="136"/>
        <v>-</v>
      </c>
      <c r="BI228" s="365" t="str">
        <f t="shared" si="137"/>
        <v>-</v>
      </c>
      <c r="BJ228" s="366" t="str">
        <f t="shared" si="138"/>
        <v>-</v>
      </c>
      <c r="BK228"/>
      <c r="BL228"/>
      <c r="BM228"/>
      <c r="BN228"/>
      <c r="BO228"/>
    </row>
    <row r="229" spans="1:67" s="124" customFormat="1" ht="16" hidden="1" customHeight="1">
      <c r="A229" s="327" t="str">
        <f t="shared" si="104"/>
        <v>2018_209</v>
      </c>
      <c r="B229" s="327" t="s">
        <v>658</v>
      </c>
      <c r="C229" s="327" t="str">
        <f t="shared" si="109"/>
        <v>---_-</v>
      </c>
      <c r="D229" s="327" t="str">
        <f>IF($M229="-","-",VLOOKUP(C$2,Res_ini!$A$20:$AF238,HLOOKUP($F229,Res_ini!$H$29:$AF$30,2,FALSE())+7))</f>
        <v>-</v>
      </c>
      <c r="E229" s="327">
        <f t="shared" si="139"/>
        <v>53</v>
      </c>
      <c r="F229" s="327" t="str">
        <f t="shared" si="108"/>
        <v>Seche Croissant</v>
      </c>
      <c r="G229" s="327" t="str">
        <f>IF($M229="-","-",VLOOKUP(F$2,Res_ini!$A$20:$AF238,HLOOKUP($F229,Res_ini!$H$29:$AF$30,2,FALSE())+7))</f>
        <v>-</v>
      </c>
      <c r="H229" s="338" t="str">
        <f>IF($M229="-","-",VLOOKUP(G$2,Res_ini!$A$20:$AF238,HLOOKUP($F229,Res_ini!$H$29:$AF$30,2,FALSE())+7))</f>
        <v>-</v>
      </c>
      <c r="I229" s="338" t="str">
        <f>IF($M229="-","-",VLOOKUP(H$2,Res_ini!$A$20:$AF238,HLOOKUP($F229,Res_ini!$H$29:$AF$30,2,FALSE())+7))</f>
        <v>-</v>
      </c>
      <c r="J229" s="327" t="str">
        <f>IF($M229="-","-",VLOOKUP(I$2,Res_ini!$A$20:$AF238,HLOOKUP($F229,Res_ini!$H$29:$AF$30,2,FALSE())+7))</f>
        <v>-</v>
      </c>
      <c r="K229" s="327" t="str">
        <f>IF($M229="-","-",VLOOKUP(J$2,Res_ini!$A$20:$AF238,HLOOKUP($F229,Res_ini!$H$29:$AF$30,2,FALSE())+7))</f>
        <v>-</v>
      </c>
      <c r="L229" s="327" t="str">
        <f>IF($M229="-","-",VLOOKUP(K$2,Res_ini!$A$20:$AF238,HLOOKUP($F229,Res_ini!$H$29:$AF$30,2,FALSE())+7))</f>
        <v>-</v>
      </c>
      <c r="M229" s="327" t="str">
        <f>IF(ISERROR(HLOOKUP($F229,Res_ini!$H$29:$AF$30,2,FALSE())),"-",VLOOKUP(L$2,Res_ini!$A$20:$AF238,HLOOKUP($F229,Res_ini!$H$29:$AF$30,2,FALSE())+7))</f>
        <v>-</v>
      </c>
      <c r="N229" s="327" t="str">
        <f>IF($M229="-","-",VLOOKUP(M$2,Res_ini!$A$20:$AF238,HLOOKUP($F229,Res_ini!$H$29:$AF$30,2,FALSE())+7))</f>
        <v>-</v>
      </c>
      <c r="O229" s="339" t="str">
        <f>IF($M229="-","-",VLOOKUP(N$2,Res_ini!$A$20:$AF238,HLOOKUP($F229,Res_ini!$H$29:$AF$30,2,FALSE())+7))</f>
        <v>-</v>
      </c>
      <c r="P229" s="325" t="str">
        <f>IF($M229="-","-",VLOOKUP(O$2,Res_ini!$A$20:$AF238,HLOOKUP($F229,Res_ini!$H$29:$AF$30,2,FALSE())+7))</f>
        <v>-</v>
      </c>
      <c r="Q229" s="325" t="str">
        <f>IF($M229="-","-",VLOOKUP(P$2,Res_ini!$A$20:$AF238,HLOOKUP($F229,Res_ini!$H$29:$AF$30,2,FALSE())+7))</f>
        <v>-</v>
      </c>
      <c r="R229" s="325" t="str">
        <f>IF($M229="-","-",VLOOKUP(Q$2,Res_ini!$A$20:$AF238,HLOOKUP($F229,Res_ini!$H$29:$AF$30,2,FALSE())+7))</f>
        <v>-</v>
      </c>
      <c r="S229" s="325" t="str">
        <f>IF($M229="-","-",VLOOKUP(R$2,Res_ini!$A$20:$AF238,HLOOKUP($F229,Res_ini!$H$29:$AF$30,2,FALSE())+7))</f>
        <v>-</v>
      </c>
      <c r="T229" s="325" t="str">
        <f>IF($M229="-","-",VLOOKUP(S$2,Res_ini!$A$20:$AF238,HLOOKUP($F229,Res_ini!$H$29:$AF$30,2,FALSE())+7))</f>
        <v>-</v>
      </c>
      <c r="U229" s="325" t="str">
        <f>IF($M229="-","-",VLOOKUP(T$2,Res_ini!$A$20:$AF238,HLOOKUP($F229,Res_ini!$H$29:$AF$30,2,FALSE())+7))</f>
        <v>-</v>
      </c>
      <c r="V229" s="325" t="str">
        <f>IF($M229="-","-",VLOOKUP(U$2,Res_ini!$A$20:$AF238,HLOOKUP($F229,Res_ini!$H$29:$AF$30,2,FALSE())+7))</f>
        <v>-</v>
      </c>
      <c r="W229" s="325" t="str">
        <f>IF($M229="-","-",VLOOKUP(V$2,Res_ini!$A$20:$AF238,HLOOKUP($F229,Res_ini!$H$29:$AF$30,2,FALSE())+7))</f>
        <v>-</v>
      </c>
      <c r="X229" s="325" t="str">
        <f>IF($M229="-","-",VLOOKUP(W$2,Res_ini!$A$20:$AF238,HLOOKUP($F229,Res_ini!$H$29:$AF$30,2,FALSE())+7))</f>
        <v>-</v>
      </c>
      <c r="Y229" s="325" t="str">
        <f>IF($M229="-","-",VLOOKUP(X$2,Res_ini!$A$20:$AF238,HLOOKUP($F229,Res_ini!$H$29:$AF$30,2,FALSE())+7))</f>
        <v>-</v>
      </c>
      <c r="Z229" s="325" t="str">
        <f>IF($M229="-","-",VLOOKUP(Y$2,Res_ini!$A$20:$AF238,HLOOKUP($F229,Res_ini!$H$29:$AF$30,2,FALSE())+7))</f>
        <v>-</v>
      </c>
      <c r="AA229" s="326" t="str">
        <f>IF($M229="-","-",VLOOKUP(Z$2,Res_ini!$A$20:$AF238,HLOOKUP($F229,Res_ini!$H$29:$AF$30,2,FALSE())+7))</f>
        <v>-</v>
      </c>
      <c r="AB229" s="327" t="str">
        <f>IF($M229="-","-",VLOOKUP(AA$2,Res_ini!$A$20:$AF238,HLOOKUP($F229,Res_ini!$H$29:$AF$30,2,FALSE())+7))</f>
        <v>-</v>
      </c>
      <c r="AC229" s="340"/>
      <c r="AD229" s="341"/>
      <c r="AE229" s="341"/>
      <c r="AF229" s="341"/>
      <c r="AG229" s="342"/>
      <c r="AH229" s="343" t="str">
        <f t="shared" si="110"/>
        <v>-</v>
      </c>
      <c r="AI229" s="344" t="str">
        <f t="shared" si="111"/>
        <v>-</v>
      </c>
      <c r="AJ229" s="345" t="str">
        <f t="shared" si="112"/>
        <v>-</v>
      </c>
      <c r="AK229" s="345" t="str">
        <f t="shared" si="113"/>
        <v>-</v>
      </c>
      <c r="AL229" s="345" t="str">
        <f t="shared" si="114"/>
        <v>-</v>
      </c>
      <c r="AM229" s="345" t="str">
        <f t="shared" si="115"/>
        <v>-</v>
      </c>
      <c r="AN229" s="345" t="str">
        <f t="shared" si="116"/>
        <v>-</v>
      </c>
      <c r="AO229" s="345" t="str">
        <f t="shared" si="117"/>
        <v>-</v>
      </c>
      <c r="AP229" s="345" t="str">
        <f t="shared" si="118"/>
        <v>-</v>
      </c>
      <c r="AQ229" s="345" t="str">
        <f t="shared" si="119"/>
        <v>-</v>
      </c>
      <c r="AR229" s="345" t="str">
        <f t="shared" si="120"/>
        <v>-</v>
      </c>
      <c r="AS229" s="345" t="str">
        <f t="shared" si="121"/>
        <v>-</v>
      </c>
      <c r="AT229" s="345" t="str">
        <f t="shared" si="122"/>
        <v>-</v>
      </c>
      <c r="AU229" s="345" t="str">
        <f t="shared" si="123"/>
        <v>-</v>
      </c>
      <c r="AV229" s="345" t="str">
        <f t="shared" si="124"/>
        <v>-</v>
      </c>
      <c r="AW229" s="346" t="str">
        <f t="shared" si="125"/>
        <v>-</v>
      </c>
      <c r="AX229" s="346" t="str">
        <f t="shared" si="126"/>
        <v>-</v>
      </c>
      <c r="AY229" s="346" t="str">
        <f t="shared" si="127"/>
        <v>-</v>
      </c>
      <c r="AZ229" s="346" t="str">
        <f t="shared" si="128"/>
        <v>-</v>
      </c>
      <c r="BA229" s="346" t="str">
        <f t="shared" si="129"/>
        <v>-</v>
      </c>
      <c r="BB229" s="345" t="str">
        <f t="shared" si="130"/>
        <v>-</v>
      </c>
      <c r="BC229" s="345" t="str">
        <f t="shared" si="131"/>
        <v>-</v>
      </c>
      <c r="BD229" s="346" t="str">
        <f t="shared" si="132"/>
        <v>-</v>
      </c>
      <c r="BE229" s="346" t="str">
        <f t="shared" si="133"/>
        <v>-</v>
      </c>
      <c r="BF229" s="346" t="str">
        <f t="shared" si="134"/>
        <v>-</v>
      </c>
      <c r="BG229" s="346" t="str">
        <f t="shared" si="135"/>
        <v>-</v>
      </c>
      <c r="BH229" s="345" t="str">
        <f t="shared" si="136"/>
        <v>-</v>
      </c>
      <c r="BI229" s="346" t="str">
        <f t="shared" si="137"/>
        <v>-</v>
      </c>
      <c r="BJ229" s="347" t="str">
        <f t="shared" si="138"/>
        <v>-</v>
      </c>
      <c r="BK229"/>
      <c r="BL229"/>
      <c r="BM229"/>
      <c r="BN229"/>
      <c r="BO229"/>
    </row>
    <row r="230" spans="1:67" s="124" customFormat="1" ht="17" hidden="1" customHeight="1">
      <c r="A230" s="330" t="str">
        <f t="shared" si="104"/>
        <v>2018_210</v>
      </c>
      <c r="B230" s="330" t="s">
        <v>658</v>
      </c>
      <c r="C230" s="330" t="str">
        <f t="shared" si="109"/>
        <v>---_-</v>
      </c>
      <c r="D230" s="330" t="str">
        <f>IF($M230="-","-",VLOOKUP(C$3,Res_ini!$A$20:$AF239,HLOOKUP($F230,Res_ini!$H$29:$AF$30,2,FALSE())+7))</f>
        <v>-</v>
      </c>
      <c r="E230" s="330">
        <f t="shared" si="139"/>
        <v>53</v>
      </c>
      <c r="F230" s="330" t="str">
        <f t="shared" si="108"/>
        <v>Seche Croissant</v>
      </c>
      <c r="G230" s="330" t="str">
        <f>IF($M230="-","-",VLOOKUP(F$3,Res_ini!$A$20:$AF239,HLOOKUP($F230,Res_ini!$H$29:$AF$30,2,FALSE())+7))</f>
        <v>-</v>
      </c>
      <c r="H230" s="348" t="str">
        <f>IF($M230="-","-",VLOOKUP(G$3,Res_ini!$A$20:$AF239,HLOOKUP($F230,Res_ini!$H$29:$AF$30,2,FALSE())+7))</f>
        <v>-</v>
      </c>
      <c r="I230" s="348" t="str">
        <f>IF($M230="-","-",VLOOKUP(H$3,Res_ini!$A$20:$AF239,HLOOKUP($F230,Res_ini!$H$29:$AF$30,2,FALSE())+7))</f>
        <v>-</v>
      </c>
      <c r="J230" s="330" t="str">
        <f>IF($M230="-","-",VLOOKUP(I$3,Res_ini!$A$20:$AF239,HLOOKUP($F230,Res_ini!$H$29:$AF$30,2,FALSE())+7))</f>
        <v>-</v>
      </c>
      <c r="K230" s="330" t="str">
        <f>IF($M230="-","-",VLOOKUP(J$3,Res_ini!$A$20:$AF239,HLOOKUP($F230,Res_ini!$H$29:$AF$30,2,FALSE())+7))</f>
        <v>-</v>
      </c>
      <c r="L230" s="330" t="str">
        <f>IF($M230="-","-",VLOOKUP(K$3,Res_ini!$A$20:$AF239,HLOOKUP($F230,Res_ini!$H$29:$AF$30,2,FALSE())+7))</f>
        <v>-</v>
      </c>
      <c r="M230" s="330" t="str">
        <f>IF(ISERROR(HLOOKUP($F230,Res_ini!$H$29:$AF$30,2,FALSE())),"-",VLOOKUP(L$3,Res_ini!$A$20:$AF239,HLOOKUP($F230,Res_ini!$H$29:$AF$30,2,FALSE())+7))</f>
        <v>-</v>
      </c>
      <c r="N230" s="330" t="str">
        <f>IF($M230="-","-",VLOOKUP(M$3,Res_ini!$A$20:$AF239,HLOOKUP($F230,Res_ini!$H$29:$AF$30,2,FALSE())+7))</f>
        <v>-</v>
      </c>
      <c r="O230" s="349" t="str">
        <f>IF($M230="-","-",VLOOKUP(N$3,Res_ini!$A$20:$AF239,HLOOKUP($F230,Res_ini!$H$29:$AF$30,2,FALSE())+7))</f>
        <v>-</v>
      </c>
      <c r="P230" s="328" t="str">
        <f>IF($M230="-","-",VLOOKUP(O$3,Res_ini!$A$20:$AF239,HLOOKUP($F230,Res_ini!$H$29:$AF$30,2,FALSE())+7))</f>
        <v>-</v>
      </c>
      <c r="Q230" s="328" t="str">
        <f>IF($M230="-","-",VLOOKUP(P$3,Res_ini!$A$20:$AF239,HLOOKUP($F230,Res_ini!$H$29:$AF$30,2,FALSE())+7))</f>
        <v>-</v>
      </c>
      <c r="R230" s="328" t="str">
        <f>IF($M230="-","-",VLOOKUP(Q$3,Res_ini!$A$20:$AF239,HLOOKUP($F230,Res_ini!$H$29:$AF$30,2,FALSE())+7))</f>
        <v>-</v>
      </c>
      <c r="S230" s="328" t="str">
        <f>IF($M230="-","-",VLOOKUP(R$3,Res_ini!$A$20:$AF239,HLOOKUP($F230,Res_ini!$H$29:$AF$30,2,FALSE())+7))</f>
        <v>-</v>
      </c>
      <c r="T230" s="328" t="str">
        <f>IF($M230="-","-",VLOOKUP(S$3,Res_ini!$A$20:$AF239,HLOOKUP($F230,Res_ini!$H$29:$AF$30,2,FALSE())+7))</f>
        <v>-</v>
      </c>
      <c r="U230" s="328" t="str">
        <f>IF($M230="-","-",VLOOKUP(T$3,Res_ini!$A$20:$AF239,HLOOKUP($F230,Res_ini!$H$29:$AF$30,2,FALSE())+7))</f>
        <v>-</v>
      </c>
      <c r="V230" s="328" t="str">
        <f>IF($M230="-","-",VLOOKUP(U$3,Res_ini!$A$20:$AF239,HLOOKUP($F230,Res_ini!$H$29:$AF$30,2,FALSE())+7))</f>
        <v>-</v>
      </c>
      <c r="W230" s="328" t="str">
        <f>IF($M230="-","-",VLOOKUP(V$3,Res_ini!$A$20:$AF239,HLOOKUP($F230,Res_ini!$H$29:$AF$30,2,FALSE())+7))</f>
        <v>-</v>
      </c>
      <c r="X230" s="328" t="str">
        <f>IF($M230="-","-",VLOOKUP(W$3,Res_ini!$A$20:$AF239,HLOOKUP($F230,Res_ini!$H$29:$AF$30,2,FALSE())+7))</f>
        <v>-</v>
      </c>
      <c r="Y230" s="328" t="str">
        <f>IF($M230="-","-",VLOOKUP(X$3,Res_ini!$A$20:$AF239,HLOOKUP($F230,Res_ini!$H$29:$AF$30,2,FALSE())+7))</f>
        <v>-</v>
      </c>
      <c r="Z230" s="328" t="str">
        <f>IF($M230="-","-",VLOOKUP(Y$3,Res_ini!$A$20:$AF239,HLOOKUP($F230,Res_ini!$H$29:$AF$30,2,FALSE())+7))</f>
        <v>-</v>
      </c>
      <c r="AA230" s="329" t="str">
        <f>IF($M230="-","-",VLOOKUP(Z$3,Res_ini!$A$20:$AF239,HLOOKUP($F230,Res_ini!$H$29:$AF$30,2,FALSE())+7))</f>
        <v>-</v>
      </c>
      <c r="AB230" s="330" t="str">
        <f>IF($M230="-","-",VLOOKUP(AA$3,Res_ini!$A$20:$AF239,HLOOKUP($F230,Res_ini!$H$29:$AF$30,2,FALSE())+7))</f>
        <v>-</v>
      </c>
      <c r="AC230" s="350"/>
      <c r="AD230" s="351"/>
      <c r="AE230" s="351"/>
      <c r="AF230" s="351"/>
      <c r="AG230" s="352"/>
      <c r="AH230" s="213" t="str">
        <f t="shared" si="110"/>
        <v>-</v>
      </c>
      <c r="AI230" s="353" t="str">
        <f t="shared" si="111"/>
        <v>-</v>
      </c>
      <c r="AJ230" s="354" t="str">
        <f t="shared" si="112"/>
        <v>-</v>
      </c>
      <c r="AK230" s="354" t="str">
        <f t="shared" si="113"/>
        <v>-</v>
      </c>
      <c r="AL230" s="354" t="str">
        <f t="shared" si="114"/>
        <v>-</v>
      </c>
      <c r="AM230" s="354" t="str">
        <f t="shared" si="115"/>
        <v>-</v>
      </c>
      <c r="AN230" s="354" t="str">
        <f t="shared" si="116"/>
        <v>-</v>
      </c>
      <c r="AO230" s="354" t="str">
        <f t="shared" si="117"/>
        <v>-</v>
      </c>
      <c r="AP230" s="354" t="str">
        <f t="shared" si="118"/>
        <v>-</v>
      </c>
      <c r="AQ230" s="354" t="str">
        <f t="shared" si="119"/>
        <v>-</v>
      </c>
      <c r="AR230" s="354" t="str">
        <f t="shared" si="120"/>
        <v>-</v>
      </c>
      <c r="AS230" s="354" t="str">
        <f t="shared" si="121"/>
        <v>-</v>
      </c>
      <c r="AT230" s="354" t="str">
        <f t="shared" si="122"/>
        <v>-</v>
      </c>
      <c r="AU230" s="354" t="str">
        <f t="shared" si="123"/>
        <v>-</v>
      </c>
      <c r="AV230" s="354" t="str">
        <f t="shared" si="124"/>
        <v>-</v>
      </c>
      <c r="AW230" s="355" t="str">
        <f t="shared" si="125"/>
        <v>-</v>
      </c>
      <c r="AX230" s="355" t="str">
        <f t="shared" si="126"/>
        <v>-</v>
      </c>
      <c r="AY230" s="355" t="str">
        <f t="shared" si="127"/>
        <v>-</v>
      </c>
      <c r="AZ230" s="355" t="str">
        <f t="shared" si="128"/>
        <v>-</v>
      </c>
      <c r="BA230" s="355" t="str">
        <f t="shared" si="129"/>
        <v>-</v>
      </c>
      <c r="BB230" s="354" t="str">
        <f t="shared" si="130"/>
        <v>-</v>
      </c>
      <c r="BC230" s="354" t="str">
        <f t="shared" si="131"/>
        <v>-</v>
      </c>
      <c r="BD230" s="355" t="str">
        <f t="shared" si="132"/>
        <v>-</v>
      </c>
      <c r="BE230" s="355" t="str">
        <f t="shared" si="133"/>
        <v>-</v>
      </c>
      <c r="BF230" s="355" t="str">
        <f t="shared" si="134"/>
        <v>-</v>
      </c>
      <c r="BG230" s="355" t="str">
        <f t="shared" si="135"/>
        <v>-</v>
      </c>
      <c r="BH230" s="354" t="str">
        <f t="shared" si="136"/>
        <v>-</v>
      </c>
      <c r="BI230" s="355" t="str">
        <f t="shared" si="137"/>
        <v>-</v>
      </c>
      <c r="BJ230" s="356" t="str">
        <f t="shared" si="138"/>
        <v>-</v>
      </c>
      <c r="BK230"/>
      <c r="BL230"/>
      <c r="BM230"/>
      <c r="BN230"/>
      <c r="BO230"/>
    </row>
    <row r="231" spans="1:67" s="124" customFormat="1" ht="17" hidden="1" customHeight="1">
      <c r="A231" s="330" t="str">
        <f t="shared" si="104"/>
        <v>2018_211</v>
      </c>
      <c r="B231" s="330" t="s">
        <v>658</v>
      </c>
      <c r="C231" s="330" t="str">
        <f t="shared" si="109"/>
        <v>---_-</v>
      </c>
      <c r="D231" s="330" t="str">
        <f>IF($M231="-","-",VLOOKUP(C$4,Res_ini!$A$20:$AF240,HLOOKUP($F231,Res_ini!$H$29:$AF$30,2,FALSE())+7))</f>
        <v>-</v>
      </c>
      <c r="E231" s="330">
        <f t="shared" si="139"/>
        <v>53</v>
      </c>
      <c r="F231" s="330" t="str">
        <f t="shared" si="108"/>
        <v>Seche Croissant</v>
      </c>
      <c r="G231" s="330" t="str">
        <f>IF($M231="-","-",VLOOKUP(F$4,Res_ini!$A$20:$AF240,HLOOKUP($F231,Res_ini!$H$29:$AF$30,2,FALSE())+7))</f>
        <v>-</v>
      </c>
      <c r="H231" s="348" t="str">
        <f>IF($M231="-","-",VLOOKUP(G$4,Res_ini!$A$20:$AF240,HLOOKUP($F231,Res_ini!$H$29:$AF$30,2,FALSE())+7))</f>
        <v>-</v>
      </c>
      <c r="I231" s="348" t="str">
        <f>IF($M231="-","-",VLOOKUP(H$4,Res_ini!$A$20:$AF240,HLOOKUP($F231,Res_ini!$H$29:$AF$30,2,FALSE())+7))</f>
        <v>-</v>
      </c>
      <c r="J231" s="330" t="str">
        <f>IF($M231="-","-",VLOOKUP(I$4,Res_ini!$A$20:$AF240,HLOOKUP($F231,Res_ini!$H$29:$AF$30,2,FALSE())+7))</f>
        <v>-</v>
      </c>
      <c r="K231" s="330" t="str">
        <f>IF($M231="-","-",VLOOKUP(J$4,Res_ini!$A$20:$AF240,HLOOKUP($F231,Res_ini!$H$29:$AF$30,2,FALSE())+7))</f>
        <v>-</v>
      </c>
      <c r="L231" s="330" t="str">
        <f>IF($M231="-","-",VLOOKUP(K$4,Res_ini!$A$20:$AF240,HLOOKUP($F231,Res_ini!$H$29:$AF$30,2,FALSE())+7))</f>
        <v>-</v>
      </c>
      <c r="M231" s="330" t="str">
        <f>IF(ISERROR(HLOOKUP($F231,Res_ini!$H$29:$AF$30,2,FALSE())),"-",VLOOKUP(L$4,Res_ini!$A$20:$AF240,HLOOKUP($F231,Res_ini!$H$29:$AF$30,2,FALSE())+7))</f>
        <v>-</v>
      </c>
      <c r="N231" s="330" t="str">
        <f>IF($M231="-","-",VLOOKUP(M$4,Res_ini!$A$20:$AF240,HLOOKUP($F231,Res_ini!$H$29:$AF$30,2,FALSE())+7))</f>
        <v>-</v>
      </c>
      <c r="O231" s="349" t="str">
        <f>IF($M231="-","-",VLOOKUP(N$4,Res_ini!$A$20:$AF240,HLOOKUP($F231,Res_ini!$H$29:$AF$30,2,FALSE())+7))</f>
        <v>-</v>
      </c>
      <c r="P231" s="328" t="str">
        <f>IF($M231="-","-",VLOOKUP(O$4,Res_ini!$A$20:$AF240,HLOOKUP($F231,Res_ini!$H$29:$AF$30,2,FALSE())+7))</f>
        <v>-</v>
      </c>
      <c r="Q231" s="328" t="str">
        <f>IF($M231="-","-",VLOOKUP(P$4,Res_ini!$A$20:$AF240,HLOOKUP($F231,Res_ini!$H$29:$AF$30,2,FALSE())+7))</f>
        <v>-</v>
      </c>
      <c r="R231" s="328" t="str">
        <f>IF($M231="-","-",VLOOKUP(Q$4,Res_ini!$A$20:$AF240,HLOOKUP($F231,Res_ini!$H$29:$AF$30,2,FALSE())+7))</f>
        <v>-</v>
      </c>
      <c r="S231" s="328" t="str">
        <f>IF($M231="-","-",VLOOKUP(R$4,Res_ini!$A$20:$AF240,HLOOKUP($F231,Res_ini!$H$29:$AF$30,2,FALSE())+7))</f>
        <v>-</v>
      </c>
      <c r="T231" s="328" t="str">
        <f>IF($M231="-","-",VLOOKUP(S$4,Res_ini!$A$20:$AF240,HLOOKUP($F231,Res_ini!$H$29:$AF$30,2,FALSE())+7))</f>
        <v>-</v>
      </c>
      <c r="U231" s="328" t="str">
        <f>IF($M231="-","-",VLOOKUP(T$4,Res_ini!$A$20:$AF240,HLOOKUP($F231,Res_ini!$H$29:$AF$30,2,FALSE())+7))</f>
        <v>-</v>
      </c>
      <c r="V231" s="328" t="str">
        <f>IF($M231="-","-",VLOOKUP(U$4,Res_ini!$A$20:$AF240,HLOOKUP($F231,Res_ini!$H$29:$AF$30,2,FALSE())+7))</f>
        <v>-</v>
      </c>
      <c r="W231" s="328" t="str">
        <f>IF($M231="-","-",VLOOKUP(V$4,Res_ini!$A$20:$AF240,HLOOKUP($F231,Res_ini!$H$29:$AF$30,2,FALSE())+7))</f>
        <v>-</v>
      </c>
      <c r="X231" s="328" t="str">
        <f>IF($M231="-","-",VLOOKUP(W$4,Res_ini!$A$20:$AF240,HLOOKUP($F231,Res_ini!$H$29:$AF$30,2,FALSE())+7))</f>
        <v>-</v>
      </c>
      <c r="Y231" s="328" t="str">
        <f>IF($M231="-","-",VLOOKUP(X$4,Res_ini!$A$20:$AF240,HLOOKUP($F231,Res_ini!$H$29:$AF$30,2,FALSE())+7))</f>
        <v>-</v>
      </c>
      <c r="Z231" s="328" t="str">
        <f>IF($M231="-","-",VLOOKUP(Y$4,Res_ini!$A$20:$AF240,HLOOKUP($F231,Res_ini!$H$29:$AF$30,2,FALSE())+7))</f>
        <v>-</v>
      </c>
      <c r="AA231" s="329" t="str">
        <f>IF($M231="-","-",VLOOKUP(Z$4,Res_ini!$A$20:$AF240,HLOOKUP($F231,Res_ini!$H$29:$AF$30,2,FALSE())+7))</f>
        <v>-</v>
      </c>
      <c r="AB231" s="330" t="str">
        <f>IF($M231="-","-",VLOOKUP(AA$4,Res_ini!$A$20:$AF240,HLOOKUP($F231,Res_ini!$H$29:$AF$30,2,FALSE())+7))</f>
        <v>-</v>
      </c>
      <c r="AC231" s="350"/>
      <c r="AD231" s="351"/>
      <c r="AE231" s="351"/>
      <c r="AF231" s="351"/>
      <c r="AG231" s="352"/>
      <c r="AH231" s="213" t="str">
        <f t="shared" si="110"/>
        <v>-</v>
      </c>
      <c r="AI231" s="353" t="str">
        <f t="shared" si="111"/>
        <v>-</v>
      </c>
      <c r="AJ231" s="354" t="str">
        <f t="shared" si="112"/>
        <v>-</v>
      </c>
      <c r="AK231" s="354" t="str">
        <f t="shared" si="113"/>
        <v>-</v>
      </c>
      <c r="AL231" s="354" t="str">
        <f t="shared" si="114"/>
        <v>-</v>
      </c>
      <c r="AM231" s="354" t="str">
        <f t="shared" si="115"/>
        <v>-</v>
      </c>
      <c r="AN231" s="354" t="str">
        <f t="shared" si="116"/>
        <v>-</v>
      </c>
      <c r="AO231" s="354" t="str">
        <f t="shared" si="117"/>
        <v>-</v>
      </c>
      <c r="AP231" s="354" t="str">
        <f t="shared" si="118"/>
        <v>-</v>
      </c>
      <c r="AQ231" s="354" t="str">
        <f t="shared" si="119"/>
        <v>-</v>
      </c>
      <c r="AR231" s="354" t="str">
        <f t="shared" si="120"/>
        <v>-</v>
      </c>
      <c r="AS231" s="354" t="str">
        <f t="shared" si="121"/>
        <v>-</v>
      </c>
      <c r="AT231" s="354" t="str">
        <f t="shared" si="122"/>
        <v>-</v>
      </c>
      <c r="AU231" s="354" t="str">
        <f t="shared" si="123"/>
        <v>-</v>
      </c>
      <c r="AV231" s="354" t="str">
        <f t="shared" si="124"/>
        <v>-</v>
      </c>
      <c r="AW231" s="355" t="str">
        <f t="shared" si="125"/>
        <v>-</v>
      </c>
      <c r="AX231" s="355" t="str">
        <f t="shared" si="126"/>
        <v>-</v>
      </c>
      <c r="AY231" s="355" t="str">
        <f t="shared" si="127"/>
        <v>-</v>
      </c>
      <c r="AZ231" s="355" t="str">
        <f t="shared" si="128"/>
        <v>-</v>
      </c>
      <c r="BA231" s="355" t="str">
        <f t="shared" si="129"/>
        <v>-</v>
      </c>
      <c r="BB231" s="354" t="str">
        <f t="shared" si="130"/>
        <v>-</v>
      </c>
      <c r="BC231" s="354" t="str">
        <f t="shared" si="131"/>
        <v>-</v>
      </c>
      <c r="BD231" s="355" t="str">
        <f t="shared" si="132"/>
        <v>-</v>
      </c>
      <c r="BE231" s="355" t="str">
        <f t="shared" si="133"/>
        <v>-</v>
      </c>
      <c r="BF231" s="355" t="str">
        <f t="shared" si="134"/>
        <v>-</v>
      </c>
      <c r="BG231" s="355" t="str">
        <f t="shared" si="135"/>
        <v>-</v>
      </c>
      <c r="BH231" s="354" t="str">
        <f t="shared" si="136"/>
        <v>-</v>
      </c>
      <c r="BI231" s="355" t="str">
        <f t="shared" si="137"/>
        <v>-</v>
      </c>
      <c r="BJ231" s="356" t="str">
        <f t="shared" si="138"/>
        <v>-</v>
      </c>
      <c r="BK231"/>
      <c r="BL231"/>
      <c r="BM231"/>
      <c r="BN231"/>
      <c r="BO231"/>
    </row>
    <row r="232" spans="1:67" s="124" customFormat="1" ht="17" hidden="1" customHeight="1">
      <c r="A232" s="333" t="str">
        <f t="shared" si="104"/>
        <v>2018_212</v>
      </c>
      <c r="B232" s="333" t="s">
        <v>658</v>
      </c>
      <c r="C232" s="333" t="str">
        <f t="shared" si="109"/>
        <v>---_-</v>
      </c>
      <c r="D232" s="333" t="str">
        <f>IF($M232="-","-",VLOOKUP(C$5,Res_ini!$A$20:$AF241,HLOOKUP($F232,Res_ini!$H$29:$AF$30,2,FALSE())+7))</f>
        <v>-</v>
      </c>
      <c r="E232" s="333">
        <f t="shared" si="139"/>
        <v>53</v>
      </c>
      <c r="F232" s="333" t="str">
        <f t="shared" si="108"/>
        <v>Seche Croissant</v>
      </c>
      <c r="G232" s="333" t="str">
        <f>IF($M232="-","-",VLOOKUP(F$5,Res_ini!$A$20:$AF241,HLOOKUP($F232,Res_ini!$H$29:$AF$30,2,FALSE())+7))</f>
        <v>-</v>
      </c>
      <c r="H232" s="357" t="str">
        <f>IF($M232="-","-",VLOOKUP(G$5,Res_ini!$A$20:$AF241,HLOOKUP($F232,Res_ini!$H$29:$AF$30,2,FALSE())+7))</f>
        <v>-</v>
      </c>
      <c r="I232" s="357" t="str">
        <f>IF($M232="-","-",VLOOKUP(H$5,Res_ini!$A$20:$AF241,HLOOKUP($F232,Res_ini!$H$29:$AF$30,2,FALSE())+7))</f>
        <v>-</v>
      </c>
      <c r="J232" s="333" t="str">
        <f>IF($M232="-","-",VLOOKUP(I$5,Res_ini!$A$20:$AF241,HLOOKUP($F232,Res_ini!$H$29:$AF$30,2,FALSE())+7))</f>
        <v>-</v>
      </c>
      <c r="K232" s="333" t="str">
        <f>IF($M232="-","-",VLOOKUP(J$5,Res_ini!$A$20:$AF241,HLOOKUP($F232,Res_ini!$H$29:$AF$30,2,FALSE())+7))</f>
        <v>-</v>
      </c>
      <c r="L232" s="333" t="str">
        <f>IF($M232="-","-",VLOOKUP(K$5,Res_ini!$A$20:$AF241,HLOOKUP($F232,Res_ini!$H$29:$AF$30,2,FALSE())+7))</f>
        <v>-</v>
      </c>
      <c r="M232" s="333" t="str">
        <f>IF(ISERROR(HLOOKUP($F232,Res_ini!$H$29:$AF$30,2,FALSE())),"-",VLOOKUP(L$5,Res_ini!$A$20:$AF241,HLOOKUP($F232,Res_ini!$H$29:$AF$30,2,FALSE())+7))</f>
        <v>-</v>
      </c>
      <c r="N232" s="333" t="str">
        <f>IF($M232="-","-",VLOOKUP(M$5,Res_ini!$A$20:$AF241,HLOOKUP($F232,Res_ini!$H$29:$AF$30,2,FALSE())+7))</f>
        <v>-</v>
      </c>
      <c r="O232" s="358" t="str">
        <f>IF($M232="-","-",VLOOKUP(N$5,Res_ini!$A$20:$AF241,HLOOKUP($F232,Res_ini!$H$29:$AF$30,2,FALSE())+7))</f>
        <v>-</v>
      </c>
      <c r="P232" s="331" t="str">
        <f>IF($M232="-","-",VLOOKUP(O$5,Res_ini!$A$20:$AF241,HLOOKUP($F232,Res_ini!$H$29:$AF$30,2,FALSE())+7))</f>
        <v>-</v>
      </c>
      <c r="Q232" s="331" t="str">
        <f>IF($M232="-","-",VLOOKUP(P$5,Res_ini!$A$20:$AF241,HLOOKUP($F232,Res_ini!$H$29:$AF$30,2,FALSE())+7))</f>
        <v>-</v>
      </c>
      <c r="R232" s="331" t="str">
        <f>IF($M232="-","-",VLOOKUP(Q$5,Res_ini!$A$20:$AF241,HLOOKUP($F232,Res_ini!$H$29:$AF$30,2,FALSE())+7))</f>
        <v>-</v>
      </c>
      <c r="S232" s="331" t="str">
        <f>IF($M232="-","-",VLOOKUP(R$5,Res_ini!$A$20:$AF241,HLOOKUP($F232,Res_ini!$H$29:$AF$30,2,FALSE())+7))</f>
        <v>-</v>
      </c>
      <c r="T232" s="331" t="str">
        <f>IF($M232="-","-",VLOOKUP(S$5,Res_ini!$A$20:$AF241,HLOOKUP($F232,Res_ini!$H$29:$AF$30,2,FALSE())+7))</f>
        <v>-</v>
      </c>
      <c r="U232" s="331" t="str">
        <f>IF($M232="-","-",VLOOKUP(T$5,Res_ini!$A$20:$AF241,HLOOKUP($F232,Res_ini!$H$29:$AF$30,2,FALSE())+7))</f>
        <v>-</v>
      </c>
      <c r="V232" s="331" t="str">
        <f>IF($M232="-","-",VLOOKUP(U$5,Res_ini!$A$20:$AF241,HLOOKUP($F232,Res_ini!$H$29:$AF$30,2,FALSE())+7))</f>
        <v>-</v>
      </c>
      <c r="W232" s="331" t="str">
        <f>IF($M232="-","-",VLOOKUP(V$5,Res_ini!$A$20:$AF241,HLOOKUP($F232,Res_ini!$H$29:$AF$30,2,FALSE())+7))</f>
        <v>-</v>
      </c>
      <c r="X232" s="331" t="str">
        <f>IF($M232="-","-",VLOOKUP(W$5,Res_ini!$A$20:$AF241,HLOOKUP($F232,Res_ini!$H$29:$AF$30,2,FALSE())+7))</f>
        <v>-</v>
      </c>
      <c r="Y232" s="331" t="str">
        <f>IF($M232="-","-",VLOOKUP(X$5,Res_ini!$A$20:$AF241,HLOOKUP($F232,Res_ini!$H$29:$AF$30,2,FALSE())+7))</f>
        <v>-</v>
      </c>
      <c r="Z232" s="331" t="str">
        <f>IF($M232="-","-",VLOOKUP(Y$5,Res_ini!$A$20:$AF241,HLOOKUP($F232,Res_ini!$H$29:$AF$30,2,FALSE())+7))</f>
        <v>-</v>
      </c>
      <c r="AA232" s="332" t="str">
        <f>IF($M232="-","-",VLOOKUP(Z$5,Res_ini!$A$20:$AF241,HLOOKUP($F232,Res_ini!$H$29:$AF$30,2,FALSE())+7))</f>
        <v>-</v>
      </c>
      <c r="AB232" s="333" t="str">
        <f>IF($M232="-","-",VLOOKUP(AA$5,Res_ini!$A$20:$AF241,HLOOKUP($F232,Res_ini!$H$29:$AF$30,2,FALSE())+7))</f>
        <v>-</v>
      </c>
      <c r="AC232" s="359"/>
      <c r="AD232" s="360"/>
      <c r="AE232" s="360"/>
      <c r="AF232" s="360"/>
      <c r="AG232" s="361"/>
      <c r="AH232" s="362" t="str">
        <f t="shared" si="110"/>
        <v>-</v>
      </c>
      <c r="AI232" s="363" t="str">
        <f t="shared" si="111"/>
        <v>-</v>
      </c>
      <c r="AJ232" s="364" t="str">
        <f t="shared" si="112"/>
        <v>-</v>
      </c>
      <c r="AK232" s="364" t="str">
        <f t="shared" si="113"/>
        <v>-</v>
      </c>
      <c r="AL232" s="364" t="str">
        <f t="shared" si="114"/>
        <v>-</v>
      </c>
      <c r="AM232" s="364" t="str">
        <f t="shared" si="115"/>
        <v>-</v>
      </c>
      <c r="AN232" s="364" t="str">
        <f t="shared" si="116"/>
        <v>-</v>
      </c>
      <c r="AO232" s="364" t="str">
        <f t="shared" si="117"/>
        <v>-</v>
      </c>
      <c r="AP232" s="364" t="str">
        <f t="shared" si="118"/>
        <v>-</v>
      </c>
      <c r="AQ232" s="364" t="str">
        <f t="shared" si="119"/>
        <v>-</v>
      </c>
      <c r="AR232" s="364" t="str">
        <f t="shared" si="120"/>
        <v>-</v>
      </c>
      <c r="AS232" s="364" t="str">
        <f t="shared" si="121"/>
        <v>-</v>
      </c>
      <c r="AT232" s="364" t="str">
        <f t="shared" si="122"/>
        <v>-</v>
      </c>
      <c r="AU232" s="364" t="str">
        <f t="shared" si="123"/>
        <v>-</v>
      </c>
      <c r="AV232" s="364" t="str">
        <f t="shared" si="124"/>
        <v>-</v>
      </c>
      <c r="AW232" s="365" t="str">
        <f t="shared" si="125"/>
        <v>-</v>
      </c>
      <c r="AX232" s="365" t="str">
        <f t="shared" si="126"/>
        <v>-</v>
      </c>
      <c r="AY232" s="365" t="str">
        <f t="shared" si="127"/>
        <v>-</v>
      </c>
      <c r="AZ232" s="365" t="str">
        <f t="shared" si="128"/>
        <v>-</v>
      </c>
      <c r="BA232" s="365" t="str">
        <f t="shared" si="129"/>
        <v>-</v>
      </c>
      <c r="BB232" s="364" t="str">
        <f t="shared" si="130"/>
        <v>-</v>
      </c>
      <c r="BC232" s="364" t="str">
        <f t="shared" si="131"/>
        <v>-</v>
      </c>
      <c r="BD232" s="365" t="str">
        <f t="shared" si="132"/>
        <v>-</v>
      </c>
      <c r="BE232" s="365" t="str">
        <f t="shared" si="133"/>
        <v>-</v>
      </c>
      <c r="BF232" s="365" t="str">
        <f t="shared" si="134"/>
        <v>-</v>
      </c>
      <c r="BG232" s="365" t="str">
        <f t="shared" si="135"/>
        <v>-</v>
      </c>
      <c r="BH232" s="364" t="str">
        <f t="shared" si="136"/>
        <v>-</v>
      </c>
      <c r="BI232" s="365" t="str">
        <f t="shared" si="137"/>
        <v>-</v>
      </c>
      <c r="BJ232" s="366" t="str">
        <f t="shared" si="138"/>
        <v>-</v>
      </c>
      <c r="BK232"/>
      <c r="BL232"/>
      <c r="BM232"/>
      <c r="BN232"/>
      <c r="BO232"/>
    </row>
    <row r="233" spans="1:67" s="124" customFormat="1" ht="17" hidden="1" customHeight="1">
      <c r="A233" s="327" t="str">
        <f t="shared" si="104"/>
        <v>2018_213</v>
      </c>
      <c r="B233" s="327" t="s">
        <v>658</v>
      </c>
      <c r="C233" s="327" t="str">
        <f t="shared" si="109"/>
        <v>---_-</v>
      </c>
      <c r="D233" s="327" t="str">
        <f>IF($M233="-","-",VLOOKUP(C$2,Res_ini!$A$20:$AF242,HLOOKUP($F233,Res_ini!$H$29:$AF$30,2,FALSE())+7))</f>
        <v>-</v>
      </c>
      <c r="E233" s="327">
        <f t="shared" si="139"/>
        <v>54</v>
      </c>
      <c r="F233" s="327" t="str">
        <f t="shared" si="108"/>
        <v>Nde</v>
      </c>
      <c r="G233" s="327" t="str">
        <f>IF($M233="-","-",VLOOKUP(F$2,Res_ini!$A$20:$AF242,HLOOKUP($F233,Res_ini!$H$29:$AF$30,2,FALSE())+7))</f>
        <v>-</v>
      </c>
      <c r="H233" s="338" t="str">
        <f>IF($M233="-","-",VLOOKUP(G$2,Res_ini!$A$20:$AF242,HLOOKUP($F233,Res_ini!$H$29:$AF$30,2,FALSE())+7))</f>
        <v>-</v>
      </c>
      <c r="I233" s="338" t="str">
        <f>IF($M233="-","-",VLOOKUP(H$2,Res_ini!$A$20:$AF242,HLOOKUP($F233,Res_ini!$H$29:$AF$30,2,FALSE())+7))</f>
        <v>-</v>
      </c>
      <c r="J233" s="327" t="str">
        <f>IF($M233="-","-",VLOOKUP(I$2,Res_ini!$A$20:$AF242,HLOOKUP($F233,Res_ini!$H$29:$AF$30,2,FALSE())+7))</f>
        <v>-</v>
      </c>
      <c r="K233" s="327" t="str">
        <f>IF($M233="-","-",VLOOKUP(J$2,Res_ini!$A$20:$AF242,HLOOKUP($F233,Res_ini!$H$29:$AF$30,2,FALSE())+7))</f>
        <v>-</v>
      </c>
      <c r="L233" s="327" t="str">
        <f>IF($M233="-","-",VLOOKUP(K$2,Res_ini!$A$20:$AF242,HLOOKUP($F233,Res_ini!$H$29:$AF$30,2,FALSE())+7))</f>
        <v>-</v>
      </c>
      <c r="M233" s="327" t="str">
        <f>IF(ISERROR(HLOOKUP($F233,Res_ini!$H$29:$AF$30,2,FALSE())),"-",VLOOKUP(L$2,Res_ini!$A$20:$AF242,HLOOKUP($F233,Res_ini!$H$29:$AF$30,2,FALSE())+7))</f>
        <v>-</v>
      </c>
      <c r="N233" s="327" t="str">
        <f>IF($M233="-","-",VLOOKUP(M$2,Res_ini!$A$20:$AF242,HLOOKUP($F233,Res_ini!$H$29:$AF$30,2,FALSE())+7))</f>
        <v>-</v>
      </c>
      <c r="O233" s="339" t="str">
        <f>IF($M233="-","-",VLOOKUP(N$2,Res_ini!$A$20:$AF242,HLOOKUP($F233,Res_ini!$H$29:$AF$30,2,FALSE())+7))</f>
        <v>-</v>
      </c>
      <c r="P233" s="325" t="str">
        <f>IF($M233="-","-",VLOOKUP(O$2,Res_ini!$A$20:$AF242,HLOOKUP($F233,Res_ini!$H$29:$AF$30,2,FALSE())+7))</f>
        <v>-</v>
      </c>
      <c r="Q233" s="325" t="str">
        <f>IF($M233="-","-",VLOOKUP(P$2,Res_ini!$A$20:$AF242,HLOOKUP($F233,Res_ini!$H$29:$AF$30,2,FALSE())+7))</f>
        <v>-</v>
      </c>
      <c r="R233" s="325" t="str">
        <f>IF($M233="-","-",VLOOKUP(Q$2,Res_ini!$A$20:$AF242,HLOOKUP($F233,Res_ini!$H$29:$AF$30,2,FALSE())+7))</f>
        <v>-</v>
      </c>
      <c r="S233" s="325" t="str">
        <f>IF($M233="-","-",VLOOKUP(R$2,Res_ini!$A$20:$AF242,HLOOKUP($F233,Res_ini!$H$29:$AF$30,2,FALSE())+7))</f>
        <v>-</v>
      </c>
      <c r="T233" s="325" t="str">
        <f>IF($M233="-","-",VLOOKUP(S$2,Res_ini!$A$20:$AF242,HLOOKUP($F233,Res_ini!$H$29:$AF$30,2,FALSE())+7))</f>
        <v>-</v>
      </c>
      <c r="U233" s="325" t="str">
        <f>IF($M233="-","-",VLOOKUP(T$2,Res_ini!$A$20:$AF242,HLOOKUP($F233,Res_ini!$H$29:$AF$30,2,FALSE())+7))</f>
        <v>-</v>
      </c>
      <c r="V233" s="325" t="str">
        <f>IF($M233="-","-",VLOOKUP(U$2,Res_ini!$A$20:$AF242,HLOOKUP($F233,Res_ini!$H$29:$AF$30,2,FALSE())+7))</f>
        <v>-</v>
      </c>
      <c r="W233" s="325" t="str">
        <f>IF($M233="-","-",VLOOKUP(V$2,Res_ini!$A$20:$AF242,HLOOKUP($F233,Res_ini!$H$29:$AF$30,2,FALSE())+7))</f>
        <v>-</v>
      </c>
      <c r="X233" s="325" t="str">
        <f>IF($M233="-","-",VLOOKUP(W$2,Res_ini!$A$20:$AF242,HLOOKUP($F233,Res_ini!$H$29:$AF$30,2,FALSE())+7))</f>
        <v>-</v>
      </c>
      <c r="Y233" s="325" t="str">
        <f>IF($M233="-","-",VLOOKUP(X$2,Res_ini!$A$20:$AF242,HLOOKUP($F233,Res_ini!$H$29:$AF$30,2,FALSE())+7))</f>
        <v>-</v>
      </c>
      <c r="Z233" s="325" t="str">
        <f>IF($M233="-","-",VLOOKUP(Y$2,Res_ini!$A$20:$AF242,HLOOKUP($F233,Res_ini!$H$29:$AF$30,2,FALSE())+7))</f>
        <v>-</v>
      </c>
      <c r="AA233" s="326" t="str">
        <f>IF($M233="-","-",VLOOKUP(Z$2,Res_ini!$A$20:$AF242,HLOOKUP($F233,Res_ini!$H$29:$AF$30,2,FALSE())+7))</f>
        <v>-</v>
      </c>
      <c r="AB233" s="327" t="str">
        <f>IF($M233="-","-",VLOOKUP(AA$2,Res_ini!$A$20:$AF242,HLOOKUP($F233,Res_ini!$H$29:$AF$30,2,FALSE())+7))</f>
        <v>-</v>
      </c>
      <c r="AC233" s="340"/>
      <c r="AD233" s="341"/>
      <c r="AE233" s="341"/>
      <c r="AF233" s="341"/>
      <c r="AG233" s="342"/>
      <c r="AH233" s="343" t="str">
        <f t="shared" si="110"/>
        <v>-</v>
      </c>
      <c r="AI233" s="344" t="str">
        <f t="shared" si="111"/>
        <v>-</v>
      </c>
      <c r="AJ233" s="345" t="str">
        <f t="shared" si="112"/>
        <v>-</v>
      </c>
      <c r="AK233" s="345" t="str">
        <f t="shared" si="113"/>
        <v>-</v>
      </c>
      <c r="AL233" s="345" t="str">
        <f t="shared" si="114"/>
        <v>-</v>
      </c>
      <c r="AM233" s="345" t="str">
        <f t="shared" si="115"/>
        <v>-</v>
      </c>
      <c r="AN233" s="345" t="str">
        <f t="shared" si="116"/>
        <v>-</v>
      </c>
      <c r="AO233" s="345" t="str">
        <f t="shared" si="117"/>
        <v>-</v>
      </c>
      <c r="AP233" s="345" t="str">
        <f t="shared" si="118"/>
        <v>-</v>
      </c>
      <c r="AQ233" s="345" t="str">
        <f t="shared" si="119"/>
        <v>-</v>
      </c>
      <c r="AR233" s="345" t="str">
        <f t="shared" si="120"/>
        <v>-</v>
      </c>
      <c r="AS233" s="345" t="str">
        <f t="shared" si="121"/>
        <v>-</v>
      </c>
      <c r="AT233" s="345" t="str">
        <f t="shared" si="122"/>
        <v>-</v>
      </c>
      <c r="AU233" s="345" t="str">
        <f t="shared" si="123"/>
        <v>-</v>
      </c>
      <c r="AV233" s="345" t="str">
        <f t="shared" si="124"/>
        <v>-</v>
      </c>
      <c r="AW233" s="346" t="str">
        <f t="shared" si="125"/>
        <v>-</v>
      </c>
      <c r="AX233" s="346" t="str">
        <f t="shared" si="126"/>
        <v>-</v>
      </c>
      <c r="AY233" s="346" t="str">
        <f t="shared" si="127"/>
        <v>-</v>
      </c>
      <c r="AZ233" s="346" t="str">
        <f t="shared" si="128"/>
        <v>-</v>
      </c>
      <c r="BA233" s="346" t="str">
        <f t="shared" si="129"/>
        <v>-</v>
      </c>
      <c r="BB233" s="345" t="str">
        <f t="shared" si="130"/>
        <v>-</v>
      </c>
      <c r="BC233" s="345" t="str">
        <f t="shared" si="131"/>
        <v>-</v>
      </c>
      <c r="BD233" s="346" t="str">
        <f t="shared" si="132"/>
        <v>-</v>
      </c>
      <c r="BE233" s="346" t="str">
        <f t="shared" si="133"/>
        <v>-</v>
      </c>
      <c r="BF233" s="346" t="str">
        <f t="shared" si="134"/>
        <v>-</v>
      </c>
      <c r="BG233" s="346" t="str">
        <f t="shared" si="135"/>
        <v>-</v>
      </c>
      <c r="BH233" s="345" t="str">
        <f t="shared" si="136"/>
        <v>-</v>
      </c>
      <c r="BI233" s="346" t="str">
        <f t="shared" si="137"/>
        <v>-</v>
      </c>
      <c r="BJ233" s="347" t="str">
        <f t="shared" si="138"/>
        <v>-</v>
      </c>
      <c r="BK233"/>
      <c r="BL233"/>
      <c r="BM233"/>
      <c r="BN233"/>
      <c r="BO233"/>
    </row>
    <row r="234" spans="1:67" s="124" customFormat="1" ht="17" hidden="1" customHeight="1">
      <c r="A234" s="330" t="str">
        <f t="shared" si="104"/>
        <v>2018_214</v>
      </c>
      <c r="B234" s="330" t="s">
        <v>658</v>
      </c>
      <c r="C234" s="330" t="str">
        <f t="shared" si="109"/>
        <v>---_-</v>
      </c>
      <c r="D234" s="330" t="str">
        <f>IF($M234="-","-",VLOOKUP(C$3,Res_ini!$A$20:$AF243,HLOOKUP($F234,Res_ini!$H$29:$AF$30,2,FALSE())+7))</f>
        <v>-</v>
      </c>
      <c r="E234" s="330">
        <f t="shared" si="139"/>
        <v>54</v>
      </c>
      <c r="F234" s="330" t="str">
        <f t="shared" si="108"/>
        <v>Nde</v>
      </c>
      <c r="G234" s="330" t="str">
        <f>IF($M234="-","-",VLOOKUP(F$3,Res_ini!$A$20:$AF243,HLOOKUP($F234,Res_ini!$H$29:$AF$30,2,FALSE())+7))</f>
        <v>-</v>
      </c>
      <c r="H234" s="348" t="str">
        <f>IF($M234="-","-",VLOOKUP(G$3,Res_ini!$A$20:$AF243,HLOOKUP($F234,Res_ini!$H$29:$AF$30,2,FALSE())+7))</f>
        <v>-</v>
      </c>
      <c r="I234" s="348" t="str">
        <f>IF($M234="-","-",VLOOKUP(H$3,Res_ini!$A$20:$AF243,HLOOKUP($F234,Res_ini!$H$29:$AF$30,2,FALSE())+7))</f>
        <v>-</v>
      </c>
      <c r="J234" s="330" t="str">
        <f>IF($M234="-","-",VLOOKUP(I$3,Res_ini!$A$20:$AF243,HLOOKUP($F234,Res_ini!$H$29:$AF$30,2,FALSE())+7))</f>
        <v>-</v>
      </c>
      <c r="K234" s="330" t="str">
        <f>IF($M234="-","-",VLOOKUP(J$3,Res_ini!$A$20:$AF243,HLOOKUP($F234,Res_ini!$H$29:$AF$30,2,FALSE())+7))</f>
        <v>-</v>
      </c>
      <c r="L234" s="330" t="str">
        <f>IF($M234="-","-",VLOOKUP(K$3,Res_ini!$A$20:$AF243,HLOOKUP($F234,Res_ini!$H$29:$AF$30,2,FALSE())+7))</f>
        <v>-</v>
      </c>
      <c r="M234" s="330" t="str">
        <f>IF(ISERROR(HLOOKUP($F234,Res_ini!$H$29:$AF$30,2,FALSE())),"-",VLOOKUP(L$3,Res_ini!$A$20:$AF243,HLOOKUP($F234,Res_ini!$H$29:$AF$30,2,FALSE())+7))</f>
        <v>-</v>
      </c>
      <c r="N234" s="330" t="str">
        <f>IF($M234="-","-",VLOOKUP(M$3,Res_ini!$A$20:$AF243,HLOOKUP($F234,Res_ini!$H$29:$AF$30,2,FALSE())+7))</f>
        <v>-</v>
      </c>
      <c r="O234" s="349" t="str">
        <f>IF($M234="-","-",VLOOKUP(N$3,Res_ini!$A$20:$AF243,HLOOKUP($F234,Res_ini!$H$29:$AF$30,2,FALSE())+7))</f>
        <v>-</v>
      </c>
      <c r="P234" s="328" t="str">
        <f>IF($M234="-","-",VLOOKUP(O$3,Res_ini!$A$20:$AF243,HLOOKUP($F234,Res_ini!$H$29:$AF$30,2,FALSE())+7))</f>
        <v>-</v>
      </c>
      <c r="Q234" s="328" t="str">
        <f>IF($M234="-","-",VLOOKUP(P$3,Res_ini!$A$20:$AF243,HLOOKUP($F234,Res_ini!$H$29:$AF$30,2,FALSE())+7))</f>
        <v>-</v>
      </c>
      <c r="R234" s="328" t="str">
        <f>IF($M234="-","-",VLOOKUP(Q$3,Res_ini!$A$20:$AF243,HLOOKUP($F234,Res_ini!$H$29:$AF$30,2,FALSE())+7))</f>
        <v>-</v>
      </c>
      <c r="S234" s="328" t="str">
        <f>IF($M234="-","-",VLOOKUP(R$3,Res_ini!$A$20:$AF243,HLOOKUP($F234,Res_ini!$H$29:$AF$30,2,FALSE())+7))</f>
        <v>-</v>
      </c>
      <c r="T234" s="328" t="str">
        <f>IF($M234="-","-",VLOOKUP(S$3,Res_ini!$A$20:$AF243,HLOOKUP($F234,Res_ini!$H$29:$AF$30,2,FALSE())+7))</f>
        <v>-</v>
      </c>
      <c r="U234" s="328" t="str">
        <f>IF($M234="-","-",VLOOKUP(T$3,Res_ini!$A$20:$AF243,HLOOKUP($F234,Res_ini!$H$29:$AF$30,2,FALSE())+7))</f>
        <v>-</v>
      </c>
      <c r="V234" s="328" t="str">
        <f>IF($M234="-","-",VLOOKUP(U$3,Res_ini!$A$20:$AF243,HLOOKUP($F234,Res_ini!$H$29:$AF$30,2,FALSE())+7))</f>
        <v>-</v>
      </c>
      <c r="W234" s="328" t="str">
        <f>IF($M234="-","-",VLOOKUP(V$3,Res_ini!$A$20:$AF243,HLOOKUP($F234,Res_ini!$H$29:$AF$30,2,FALSE())+7))</f>
        <v>-</v>
      </c>
      <c r="X234" s="328" t="str">
        <f>IF($M234="-","-",VLOOKUP(W$3,Res_ini!$A$20:$AF243,HLOOKUP($F234,Res_ini!$H$29:$AF$30,2,FALSE())+7))</f>
        <v>-</v>
      </c>
      <c r="Y234" s="328" t="str">
        <f>IF($M234="-","-",VLOOKUP(X$3,Res_ini!$A$20:$AF243,HLOOKUP($F234,Res_ini!$H$29:$AF$30,2,FALSE())+7))</f>
        <v>-</v>
      </c>
      <c r="Z234" s="328" t="str">
        <f>IF($M234="-","-",VLOOKUP(Y$3,Res_ini!$A$20:$AF243,HLOOKUP($F234,Res_ini!$H$29:$AF$30,2,FALSE())+7))</f>
        <v>-</v>
      </c>
      <c r="AA234" s="329" t="str">
        <f>IF($M234="-","-",VLOOKUP(Z$3,Res_ini!$A$20:$AF243,HLOOKUP($F234,Res_ini!$H$29:$AF$30,2,FALSE())+7))</f>
        <v>-</v>
      </c>
      <c r="AB234" s="330" t="str">
        <f>IF($M234="-","-",VLOOKUP(AA$3,Res_ini!$A$20:$AF243,HLOOKUP($F234,Res_ini!$H$29:$AF$30,2,FALSE())+7))</f>
        <v>-</v>
      </c>
      <c r="AC234" s="350"/>
      <c r="AD234" s="351"/>
      <c r="AE234" s="351"/>
      <c r="AF234" s="351"/>
      <c r="AG234" s="352"/>
      <c r="AH234" s="213" t="str">
        <f t="shared" si="110"/>
        <v>-</v>
      </c>
      <c r="AI234" s="353" t="str">
        <f t="shared" si="111"/>
        <v>-</v>
      </c>
      <c r="AJ234" s="354" t="str">
        <f t="shared" si="112"/>
        <v>-</v>
      </c>
      <c r="AK234" s="354" t="str">
        <f t="shared" si="113"/>
        <v>-</v>
      </c>
      <c r="AL234" s="354" t="str">
        <f t="shared" si="114"/>
        <v>-</v>
      </c>
      <c r="AM234" s="354" t="str">
        <f t="shared" si="115"/>
        <v>-</v>
      </c>
      <c r="AN234" s="354" t="str">
        <f t="shared" si="116"/>
        <v>-</v>
      </c>
      <c r="AO234" s="354" t="str">
        <f t="shared" si="117"/>
        <v>-</v>
      </c>
      <c r="AP234" s="354" t="str">
        <f t="shared" si="118"/>
        <v>-</v>
      </c>
      <c r="AQ234" s="354" t="str">
        <f t="shared" si="119"/>
        <v>-</v>
      </c>
      <c r="AR234" s="354" t="str">
        <f t="shared" si="120"/>
        <v>-</v>
      </c>
      <c r="AS234" s="354" t="str">
        <f t="shared" si="121"/>
        <v>-</v>
      </c>
      <c r="AT234" s="354" t="str">
        <f t="shared" si="122"/>
        <v>-</v>
      </c>
      <c r="AU234" s="354" t="str">
        <f t="shared" si="123"/>
        <v>-</v>
      </c>
      <c r="AV234" s="354" t="str">
        <f t="shared" si="124"/>
        <v>-</v>
      </c>
      <c r="AW234" s="355" t="str">
        <f t="shared" si="125"/>
        <v>-</v>
      </c>
      <c r="AX234" s="355" t="str">
        <f t="shared" si="126"/>
        <v>-</v>
      </c>
      <c r="AY234" s="355" t="str">
        <f t="shared" si="127"/>
        <v>-</v>
      </c>
      <c r="AZ234" s="355" t="str">
        <f t="shared" si="128"/>
        <v>-</v>
      </c>
      <c r="BA234" s="355" t="str">
        <f t="shared" si="129"/>
        <v>-</v>
      </c>
      <c r="BB234" s="354" t="str">
        <f t="shared" si="130"/>
        <v>-</v>
      </c>
      <c r="BC234" s="354" t="str">
        <f t="shared" si="131"/>
        <v>-</v>
      </c>
      <c r="BD234" s="355" t="str">
        <f t="shared" si="132"/>
        <v>-</v>
      </c>
      <c r="BE234" s="355" t="str">
        <f t="shared" si="133"/>
        <v>-</v>
      </c>
      <c r="BF234" s="355" t="str">
        <f t="shared" si="134"/>
        <v>-</v>
      </c>
      <c r="BG234" s="355" t="str">
        <f t="shared" si="135"/>
        <v>-</v>
      </c>
      <c r="BH234" s="354" t="str">
        <f t="shared" si="136"/>
        <v>-</v>
      </c>
      <c r="BI234" s="355" t="str">
        <f t="shared" si="137"/>
        <v>-</v>
      </c>
      <c r="BJ234" s="356" t="str">
        <f t="shared" si="138"/>
        <v>-</v>
      </c>
      <c r="BK234"/>
      <c r="BL234"/>
      <c r="BM234"/>
      <c r="BN234"/>
      <c r="BO234"/>
    </row>
    <row r="235" spans="1:67" s="124" customFormat="1" ht="17" hidden="1" customHeight="1">
      <c r="A235" s="330" t="str">
        <f t="shared" si="104"/>
        <v>2018_215</v>
      </c>
      <c r="B235" s="330" t="s">
        <v>658</v>
      </c>
      <c r="C235" s="330" t="str">
        <f t="shared" si="109"/>
        <v>---_-</v>
      </c>
      <c r="D235" s="330" t="str">
        <f>IF($M235="-","-",VLOOKUP(C$4,Res_ini!$A$20:$AF244,HLOOKUP($F235,Res_ini!$H$29:$AF$30,2,FALSE())+7))</f>
        <v>-</v>
      </c>
      <c r="E235" s="330">
        <f t="shared" si="139"/>
        <v>54</v>
      </c>
      <c r="F235" s="330" t="str">
        <f t="shared" si="108"/>
        <v>Nde</v>
      </c>
      <c r="G235" s="330" t="str">
        <f>IF($M235="-","-",VLOOKUP(F$4,Res_ini!$A$20:$AF244,HLOOKUP($F235,Res_ini!$H$29:$AF$30,2,FALSE())+7))</f>
        <v>-</v>
      </c>
      <c r="H235" s="348" t="str">
        <f>IF($M235="-","-",VLOOKUP(G$4,Res_ini!$A$20:$AF244,HLOOKUP($F235,Res_ini!$H$29:$AF$30,2,FALSE())+7))</f>
        <v>-</v>
      </c>
      <c r="I235" s="348" t="str">
        <f>IF($M235="-","-",VLOOKUP(H$4,Res_ini!$A$20:$AF244,HLOOKUP($F235,Res_ini!$H$29:$AF$30,2,FALSE())+7))</f>
        <v>-</v>
      </c>
      <c r="J235" s="330" t="str">
        <f>IF($M235="-","-",VLOOKUP(I$4,Res_ini!$A$20:$AF244,HLOOKUP($F235,Res_ini!$H$29:$AF$30,2,FALSE())+7))</f>
        <v>-</v>
      </c>
      <c r="K235" s="330" t="str">
        <f>IF($M235="-","-",VLOOKUP(J$4,Res_ini!$A$20:$AF244,HLOOKUP($F235,Res_ini!$H$29:$AF$30,2,FALSE())+7))</f>
        <v>-</v>
      </c>
      <c r="L235" s="330" t="str">
        <f>IF($M235="-","-",VLOOKUP(K$4,Res_ini!$A$20:$AF244,HLOOKUP($F235,Res_ini!$H$29:$AF$30,2,FALSE())+7))</f>
        <v>-</v>
      </c>
      <c r="M235" s="330" t="str">
        <f>IF(ISERROR(HLOOKUP($F235,Res_ini!$H$29:$AF$30,2,FALSE())),"-",VLOOKUP(L$4,Res_ini!$A$20:$AF244,HLOOKUP($F235,Res_ini!$H$29:$AF$30,2,FALSE())+7))</f>
        <v>-</v>
      </c>
      <c r="N235" s="330" t="str">
        <f>IF($M235="-","-",VLOOKUP(M$4,Res_ini!$A$20:$AF244,HLOOKUP($F235,Res_ini!$H$29:$AF$30,2,FALSE())+7))</f>
        <v>-</v>
      </c>
      <c r="O235" s="349" t="str">
        <f>IF($M235="-","-",VLOOKUP(N$4,Res_ini!$A$20:$AF244,HLOOKUP($F235,Res_ini!$H$29:$AF$30,2,FALSE())+7))</f>
        <v>-</v>
      </c>
      <c r="P235" s="328" t="str">
        <f>IF($M235="-","-",VLOOKUP(O$4,Res_ini!$A$20:$AF244,HLOOKUP($F235,Res_ini!$H$29:$AF$30,2,FALSE())+7))</f>
        <v>-</v>
      </c>
      <c r="Q235" s="328" t="str">
        <f>IF($M235="-","-",VLOOKUP(P$4,Res_ini!$A$20:$AF244,HLOOKUP($F235,Res_ini!$H$29:$AF$30,2,FALSE())+7))</f>
        <v>-</v>
      </c>
      <c r="R235" s="328" t="str">
        <f>IF($M235="-","-",VLOOKUP(Q$4,Res_ini!$A$20:$AF244,HLOOKUP($F235,Res_ini!$H$29:$AF$30,2,FALSE())+7))</f>
        <v>-</v>
      </c>
      <c r="S235" s="328" t="str">
        <f>IF($M235="-","-",VLOOKUP(R$4,Res_ini!$A$20:$AF244,HLOOKUP($F235,Res_ini!$H$29:$AF$30,2,FALSE())+7))</f>
        <v>-</v>
      </c>
      <c r="T235" s="328" t="str">
        <f>IF($M235="-","-",VLOOKUP(S$4,Res_ini!$A$20:$AF244,HLOOKUP($F235,Res_ini!$H$29:$AF$30,2,FALSE())+7))</f>
        <v>-</v>
      </c>
      <c r="U235" s="328" t="str">
        <f>IF($M235="-","-",VLOOKUP(T$4,Res_ini!$A$20:$AF244,HLOOKUP($F235,Res_ini!$H$29:$AF$30,2,FALSE())+7))</f>
        <v>-</v>
      </c>
      <c r="V235" s="328" t="str">
        <f>IF($M235="-","-",VLOOKUP(U$4,Res_ini!$A$20:$AF244,HLOOKUP($F235,Res_ini!$H$29:$AF$30,2,FALSE())+7))</f>
        <v>-</v>
      </c>
      <c r="W235" s="328" t="str">
        <f>IF($M235="-","-",VLOOKUP(V$4,Res_ini!$A$20:$AF244,HLOOKUP($F235,Res_ini!$H$29:$AF$30,2,FALSE())+7))</f>
        <v>-</v>
      </c>
      <c r="X235" s="328" t="str">
        <f>IF($M235="-","-",VLOOKUP(W$4,Res_ini!$A$20:$AF244,HLOOKUP($F235,Res_ini!$H$29:$AF$30,2,FALSE())+7))</f>
        <v>-</v>
      </c>
      <c r="Y235" s="328" t="str">
        <f>IF($M235="-","-",VLOOKUP(X$4,Res_ini!$A$20:$AF244,HLOOKUP($F235,Res_ini!$H$29:$AF$30,2,FALSE())+7))</f>
        <v>-</v>
      </c>
      <c r="Z235" s="328" t="str">
        <f>IF($M235="-","-",VLOOKUP(Y$4,Res_ini!$A$20:$AF244,HLOOKUP($F235,Res_ini!$H$29:$AF$30,2,FALSE())+7))</f>
        <v>-</v>
      </c>
      <c r="AA235" s="329" t="str">
        <f>IF($M235="-","-",VLOOKUP(Z$4,Res_ini!$A$20:$AF244,HLOOKUP($F235,Res_ini!$H$29:$AF$30,2,FALSE())+7))</f>
        <v>-</v>
      </c>
      <c r="AB235" s="330" t="str">
        <f>IF($M235="-","-",VLOOKUP(AA$4,Res_ini!$A$20:$AF244,HLOOKUP($F235,Res_ini!$H$29:$AF$30,2,FALSE())+7))</f>
        <v>-</v>
      </c>
      <c r="AC235" s="350"/>
      <c r="AD235" s="351"/>
      <c r="AE235" s="351"/>
      <c r="AF235" s="351"/>
      <c r="AG235" s="352"/>
      <c r="AH235" s="213" t="str">
        <f t="shared" si="110"/>
        <v>-</v>
      </c>
      <c r="AI235" s="353" t="str">
        <f t="shared" si="111"/>
        <v>-</v>
      </c>
      <c r="AJ235" s="354" t="str">
        <f t="shared" si="112"/>
        <v>-</v>
      </c>
      <c r="AK235" s="354" t="str">
        <f t="shared" si="113"/>
        <v>-</v>
      </c>
      <c r="AL235" s="354" t="str">
        <f t="shared" si="114"/>
        <v>-</v>
      </c>
      <c r="AM235" s="354" t="str">
        <f t="shared" si="115"/>
        <v>-</v>
      </c>
      <c r="AN235" s="354" t="str">
        <f t="shared" si="116"/>
        <v>-</v>
      </c>
      <c r="AO235" s="354" t="str">
        <f t="shared" si="117"/>
        <v>-</v>
      </c>
      <c r="AP235" s="354" t="str">
        <f t="shared" si="118"/>
        <v>-</v>
      </c>
      <c r="AQ235" s="354" t="str">
        <f t="shared" si="119"/>
        <v>-</v>
      </c>
      <c r="AR235" s="354" t="str">
        <f t="shared" si="120"/>
        <v>-</v>
      </c>
      <c r="AS235" s="354" t="str">
        <f t="shared" si="121"/>
        <v>-</v>
      </c>
      <c r="AT235" s="354" t="str">
        <f t="shared" si="122"/>
        <v>-</v>
      </c>
      <c r="AU235" s="354" t="str">
        <f t="shared" si="123"/>
        <v>-</v>
      </c>
      <c r="AV235" s="354" t="str">
        <f t="shared" si="124"/>
        <v>-</v>
      </c>
      <c r="AW235" s="355" t="str">
        <f t="shared" si="125"/>
        <v>-</v>
      </c>
      <c r="AX235" s="355" t="str">
        <f t="shared" si="126"/>
        <v>-</v>
      </c>
      <c r="AY235" s="355" t="str">
        <f t="shared" si="127"/>
        <v>-</v>
      </c>
      <c r="AZ235" s="355" t="str">
        <f t="shared" si="128"/>
        <v>-</v>
      </c>
      <c r="BA235" s="355" t="str">
        <f t="shared" si="129"/>
        <v>-</v>
      </c>
      <c r="BB235" s="354" t="str">
        <f t="shared" si="130"/>
        <v>-</v>
      </c>
      <c r="BC235" s="354" t="str">
        <f t="shared" si="131"/>
        <v>-</v>
      </c>
      <c r="BD235" s="355" t="str">
        <f t="shared" si="132"/>
        <v>-</v>
      </c>
      <c r="BE235" s="355" t="str">
        <f t="shared" si="133"/>
        <v>-</v>
      </c>
      <c r="BF235" s="355" t="str">
        <f t="shared" si="134"/>
        <v>-</v>
      </c>
      <c r="BG235" s="355" t="str">
        <f t="shared" si="135"/>
        <v>-</v>
      </c>
      <c r="BH235" s="354" t="str">
        <f t="shared" si="136"/>
        <v>-</v>
      </c>
      <c r="BI235" s="355" t="str">
        <f t="shared" si="137"/>
        <v>-</v>
      </c>
      <c r="BJ235" s="356" t="str">
        <f t="shared" si="138"/>
        <v>-</v>
      </c>
      <c r="BK235"/>
      <c r="BL235"/>
      <c r="BM235"/>
      <c r="BN235"/>
      <c r="BO235"/>
    </row>
    <row r="236" spans="1:67" s="124" customFormat="1" ht="17" hidden="1" customHeight="1">
      <c r="A236" s="333" t="str">
        <f t="shared" si="104"/>
        <v>2018_216</v>
      </c>
      <c r="B236" s="333" t="s">
        <v>658</v>
      </c>
      <c r="C236" s="333" t="str">
        <f t="shared" si="109"/>
        <v>---_-</v>
      </c>
      <c r="D236" s="333" t="str">
        <f>IF($M236="-","-",VLOOKUP(C$5,Res_ini!$A$20:$AF245,HLOOKUP($F236,Res_ini!$H$29:$AF$30,2,FALSE())+7))</f>
        <v>-</v>
      </c>
      <c r="E236" s="333">
        <f t="shared" si="139"/>
        <v>54</v>
      </c>
      <c r="F236" s="333" t="str">
        <f t="shared" si="108"/>
        <v>Nde</v>
      </c>
      <c r="G236" s="333" t="str">
        <f>IF($M236="-","-",VLOOKUP(F$5,Res_ini!$A$20:$AF245,HLOOKUP($F236,Res_ini!$H$29:$AF$30,2,FALSE())+7))</f>
        <v>-</v>
      </c>
      <c r="H236" s="357" t="str">
        <f>IF($M236="-","-",VLOOKUP(G$5,Res_ini!$A$20:$AF245,HLOOKUP($F236,Res_ini!$H$29:$AF$30,2,FALSE())+7))</f>
        <v>-</v>
      </c>
      <c r="I236" s="357" t="str">
        <f>IF($M236="-","-",VLOOKUP(H$5,Res_ini!$A$20:$AF245,HLOOKUP($F236,Res_ini!$H$29:$AF$30,2,FALSE())+7))</f>
        <v>-</v>
      </c>
      <c r="J236" s="333" t="str">
        <f>IF($M236="-","-",VLOOKUP(I$5,Res_ini!$A$20:$AF245,HLOOKUP($F236,Res_ini!$H$29:$AF$30,2,FALSE())+7))</f>
        <v>-</v>
      </c>
      <c r="K236" s="333" t="str">
        <f>IF($M236="-","-",VLOOKUP(J$5,Res_ini!$A$20:$AF245,HLOOKUP($F236,Res_ini!$H$29:$AF$30,2,FALSE())+7))</f>
        <v>-</v>
      </c>
      <c r="L236" s="333" t="str">
        <f>IF($M236="-","-",VLOOKUP(K$5,Res_ini!$A$20:$AF245,HLOOKUP($F236,Res_ini!$H$29:$AF$30,2,FALSE())+7))</f>
        <v>-</v>
      </c>
      <c r="M236" s="333" t="str">
        <f>IF(ISERROR(HLOOKUP($F236,Res_ini!$H$29:$AF$30,2,FALSE())),"-",VLOOKUP(L$5,Res_ini!$A$20:$AF245,HLOOKUP($F236,Res_ini!$H$29:$AF$30,2,FALSE())+7))</f>
        <v>-</v>
      </c>
      <c r="N236" s="333" t="str">
        <f>IF($M236="-","-",VLOOKUP(M$5,Res_ini!$A$20:$AF245,HLOOKUP($F236,Res_ini!$H$29:$AF$30,2,FALSE())+7))</f>
        <v>-</v>
      </c>
      <c r="O236" s="358" t="str">
        <f>IF($M236="-","-",VLOOKUP(N$5,Res_ini!$A$20:$AF245,HLOOKUP($F236,Res_ini!$H$29:$AF$30,2,FALSE())+7))</f>
        <v>-</v>
      </c>
      <c r="P236" s="331" t="str">
        <f>IF($M236="-","-",VLOOKUP(O$5,Res_ini!$A$20:$AF245,HLOOKUP($F236,Res_ini!$H$29:$AF$30,2,FALSE())+7))</f>
        <v>-</v>
      </c>
      <c r="Q236" s="331" t="str">
        <f>IF($M236="-","-",VLOOKUP(P$5,Res_ini!$A$20:$AF245,HLOOKUP($F236,Res_ini!$H$29:$AF$30,2,FALSE())+7))</f>
        <v>-</v>
      </c>
      <c r="R236" s="331" t="str">
        <f>IF($M236="-","-",VLOOKUP(Q$5,Res_ini!$A$20:$AF245,HLOOKUP($F236,Res_ini!$H$29:$AF$30,2,FALSE())+7))</f>
        <v>-</v>
      </c>
      <c r="S236" s="331" t="str">
        <f>IF($M236="-","-",VLOOKUP(R$5,Res_ini!$A$20:$AF245,HLOOKUP($F236,Res_ini!$H$29:$AF$30,2,FALSE())+7))</f>
        <v>-</v>
      </c>
      <c r="T236" s="331" t="str">
        <f>IF($M236="-","-",VLOOKUP(S$5,Res_ini!$A$20:$AF245,HLOOKUP($F236,Res_ini!$H$29:$AF$30,2,FALSE())+7))</f>
        <v>-</v>
      </c>
      <c r="U236" s="331" t="str">
        <f>IF($M236="-","-",VLOOKUP(T$5,Res_ini!$A$20:$AF245,HLOOKUP($F236,Res_ini!$H$29:$AF$30,2,FALSE())+7))</f>
        <v>-</v>
      </c>
      <c r="V236" s="331" t="str">
        <f>IF($M236="-","-",VLOOKUP(U$5,Res_ini!$A$20:$AF245,HLOOKUP($F236,Res_ini!$H$29:$AF$30,2,FALSE())+7))</f>
        <v>-</v>
      </c>
      <c r="W236" s="331" t="str">
        <f>IF($M236="-","-",VLOOKUP(V$5,Res_ini!$A$20:$AF245,HLOOKUP($F236,Res_ini!$H$29:$AF$30,2,FALSE())+7))</f>
        <v>-</v>
      </c>
      <c r="X236" s="331" t="str">
        <f>IF($M236="-","-",VLOOKUP(W$5,Res_ini!$A$20:$AF245,HLOOKUP($F236,Res_ini!$H$29:$AF$30,2,FALSE())+7))</f>
        <v>-</v>
      </c>
      <c r="Y236" s="331" t="str">
        <f>IF($M236="-","-",VLOOKUP(X$5,Res_ini!$A$20:$AF245,HLOOKUP($F236,Res_ini!$H$29:$AF$30,2,FALSE())+7))</f>
        <v>-</v>
      </c>
      <c r="Z236" s="331" t="str">
        <f>IF($M236="-","-",VLOOKUP(Y$5,Res_ini!$A$20:$AF245,HLOOKUP($F236,Res_ini!$H$29:$AF$30,2,FALSE())+7))</f>
        <v>-</v>
      </c>
      <c r="AA236" s="332" t="str">
        <f>IF($M236="-","-",VLOOKUP(Z$5,Res_ini!$A$20:$AF245,HLOOKUP($F236,Res_ini!$H$29:$AF$30,2,FALSE())+7))</f>
        <v>-</v>
      </c>
      <c r="AB236" s="333" t="str">
        <f>IF($M236="-","-",VLOOKUP(AA$5,Res_ini!$A$20:$AF245,HLOOKUP($F236,Res_ini!$H$29:$AF$30,2,FALSE())+7))</f>
        <v>-</v>
      </c>
      <c r="AC236" s="359"/>
      <c r="AD236" s="360"/>
      <c r="AE236" s="360"/>
      <c r="AF236" s="360"/>
      <c r="AG236" s="361"/>
      <c r="AH236" s="362" t="str">
        <f t="shared" si="110"/>
        <v>-</v>
      </c>
      <c r="AI236" s="363" t="str">
        <f t="shared" si="111"/>
        <v>-</v>
      </c>
      <c r="AJ236" s="364" t="str">
        <f t="shared" si="112"/>
        <v>-</v>
      </c>
      <c r="AK236" s="364" t="str">
        <f t="shared" si="113"/>
        <v>-</v>
      </c>
      <c r="AL236" s="364" t="str">
        <f t="shared" si="114"/>
        <v>-</v>
      </c>
      <c r="AM236" s="364" t="str">
        <f t="shared" si="115"/>
        <v>-</v>
      </c>
      <c r="AN236" s="364" t="str">
        <f t="shared" si="116"/>
        <v>-</v>
      </c>
      <c r="AO236" s="364" t="str">
        <f t="shared" si="117"/>
        <v>-</v>
      </c>
      <c r="AP236" s="364" t="str">
        <f t="shared" si="118"/>
        <v>-</v>
      </c>
      <c r="AQ236" s="364" t="str">
        <f t="shared" si="119"/>
        <v>-</v>
      </c>
      <c r="AR236" s="364" t="str">
        <f t="shared" si="120"/>
        <v>-</v>
      </c>
      <c r="AS236" s="364" t="str">
        <f t="shared" si="121"/>
        <v>-</v>
      </c>
      <c r="AT236" s="364" t="str">
        <f t="shared" si="122"/>
        <v>-</v>
      </c>
      <c r="AU236" s="364" t="str">
        <f t="shared" si="123"/>
        <v>-</v>
      </c>
      <c r="AV236" s="364" t="str">
        <f t="shared" si="124"/>
        <v>-</v>
      </c>
      <c r="AW236" s="365" t="str">
        <f t="shared" si="125"/>
        <v>-</v>
      </c>
      <c r="AX236" s="365" t="str">
        <f t="shared" si="126"/>
        <v>-</v>
      </c>
      <c r="AY236" s="365" t="str">
        <f t="shared" si="127"/>
        <v>-</v>
      </c>
      <c r="AZ236" s="365" t="str">
        <f t="shared" si="128"/>
        <v>-</v>
      </c>
      <c r="BA236" s="365" t="str">
        <f t="shared" si="129"/>
        <v>-</v>
      </c>
      <c r="BB236" s="364" t="str">
        <f t="shared" si="130"/>
        <v>-</v>
      </c>
      <c r="BC236" s="364" t="str">
        <f t="shared" si="131"/>
        <v>-</v>
      </c>
      <c r="BD236" s="365" t="str">
        <f t="shared" si="132"/>
        <v>-</v>
      </c>
      <c r="BE236" s="365" t="str">
        <f t="shared" si="133"/>
        <v>-</v>
      </c>
      <c r="BF236" s="365" t="str">
        <f t="shared" si="134"/>
        <v>-</v>
      </c>
      <c r="BG236" s="365" t="str">
        <f t="shared" si="135"/>
        <v>-</v>
      </c>
      <c r="BH236" s="364" t="str">
        <f t="shared" si="136"/>
        <v>-</v>
      </c>
      <c r="BI236" s="365" t="str">
        <f t="shared" si="137"/>
        <v>-</v>
      </c>
      <c r="BJ236" s="366" t="str">
        <f t="shared" si="138"/>
        <v>-</v>
      </c>
      <c r="BK236"/>
      <c r="BL236"/>
      <c r="BM236"/>
      <c r="BN236"/>
      <c r="BO236"/>
    </row>
    <row r="237" spans="1:67" s="124" customFormat="1" ht="16" hidden="1" customHeight="1">
      <c r="A237" s="327" t="str">
        <f t="shared" si="104"/>
        <v>2018_217</v>
      </c>
      <c r="B237" s="327" t="s">
        <v>658</v>
      </c>
      <c r="C237" s="327" t="str">
        <f t="shared" si="109"/>
        <v>---_-</v>
      </c>
      <c r="D237" s="327" t="str">
        <f>IF($M237="-","-",VLOOKUP(C$2,Res_ini!$A$20:$AF246,HLOOKUP($F237,Res_ini!$H$29:$AF$30,2,FALSE())+7))</f>
        <v>-</v>
      </c>
      <c r="E237" s="327">
        <f t="shared" si="139"/>
        <v>55</v>
      </c>
      <c r="F237" s="327" t="str">
        <f t="shared" si="108"/>
        <v>Charbon</v>
      </c>
      <c r="G237" s="327" t="str">
        <f>IF($M237="-","-",VLOOKUP(F$2,Res_ini!$A$20:$AF246,HLOOKUP($F237,Res_ini!$H$29:$AF$30,2,FALSE())+7))</f>
        <v>-</v>
      </c>
      <c r="H237" s="338" t="str">
        <f>IF($M237="-","-",VLOOKUP(G$2,Res_ini!$A$20:$AF246,HLOOKUP($F237,Res_ini!$H$29:$AF$30,2,FALSE())+7))</f>
        <v>-</v>
      </c>
      <c r="I237" s="338" t="str">
        <f>IF($M237="-","-",VLOOKUP(H$2,Res_ini!$A$20:$AF246,HLOOKUP($F237,Res_ini!$H$29:$AF$30,2,FALSE())+7))</f>
        <v>-</v>
      </c>
      <c r="J237" s="327" t="str">
        <f>IF($M237="-","-",VLOOKUP(I$2,Res_ini!$A$20:$AF246,HLOOKUP($F237,Res_ini!$H$29:$AF$30,2,FALSE())+7))</f>
        <v>-</v>
      </c>
      <c r="K237" s="327" t="str">
        <f>IF($M237="-","-",VLOOKUP(J$2,Res_ini!$A$20:$AF246,HLOOKUP($F237,Res_ini!$H$29:$AF$30,2,FALSE())+7))</f>
        <v>-</v>
      </c>
      <c r="L237" s="327" t="str">
        <f>IF($M237="-","-",VLOOKUP(K$2,Res_ini!$A$20:$AF246,HLOOKUP($F237,Res_ini!$H$29:$AF$30,2,FALSE())+7))</f>
        <v>-</v>
      </c>
      <c r="M237" s="327" t="str">
        <f>IF(ISERROR(HLOOKUP($F237,Res_ini!$H$29:$AF$30,2,FALSE())),"-",VLOOKUP(L$2,Res_ini!$A$20:$AF246,HLOOKUP($F237,Res_ini!$H$29:$AF$30,2,FALSE())+7))</f>
        <v>-</v>
      </c>
      <c r="N237" s="327" t="str">
        <f>IF($M237="-","-",VLOOKUP(M$2,Res_ini!$A$20:$AF246,HLOOKUP($F237,Res_ini!$H$29:$AF$30,2,FALSE())+7))</f>
        <v>-</v>
      </c>
      <c r="O237" s="339" t="str">
        <f>IF($M237="-","-",VLOOKUP(N$2,Res_ini!$A$20:$AF246,HLOOKUP($F237,Res_ini!$H$29:$AF$30,2,FALSE())+7))</f>
        <v>-</v>
      </c>
      <c r="P237" s="325" t="str">
        <f>IF($M237="-","-",VLOOKUP(O$2,Res_ini!$A$20:$AF246,HLOOKUP($F237,Res_ini!$H$29:$AF$30,2,FALSE())+7))</f>
        <v>-</v>
      </c>
      <c r="Q237" s="325" t="str">
        <f>IF($M237="-","-",VLOOKUP(P$2,Res_ini!$A$20:$AF246,HLOOKUP($F237,Res_ini!$H$29:$AF$30,2,FALSE())+7))</f>
        <v>-</v>
      </c>
      <c r="R237" s="325" t="str">
        <f>IF($M237="-","-",VLOOKUP(Q$2,Res_ini!$A$20:$AF246,HLOOKUP($F237,Res_ini!$H$29:$AF$30,2,FALSE())+7))</f>
        <v>-</v>
      </c>
      <c r="S237" s="325" t="str">
        <f>IF($M237="-","-",VLOOKUP(R$2,Res_ini!$A$20:$AF246,HLOOKUP($F237,Res_ini!$H$29:$AF$30,2,FALSE())+7))</f>
        <v>-</v>
      </c>
      <c r="T237" s="325" t="str">
        <f>IF($M237="-","-",VLOOKUP(S$2,Res_ini!$A$20:$AF246,HLOOKUP($F237,Res_ini!$H$29:$AF$30,2,FALSE())+7))</f>
        <v>-</v>
      </c>
      <c r="U237" s="325" t="str">
        <f>IF($M237="-","-",VLOOKUP(T$2,Res_ini!$A$20:$AF246,HLOOKUP($F237,Res_ini!$H$29:$AF$30,2,FALSE())+7))</f>
        <v>-</v>
      </c>
      <c r="V237" s="325" t="str">
        <f>IF($M237="-","-",VLOOKUP(U$2,Res_ini!$A$20:$AF246,HLOOKUP($F237,Res_ini!$H$29:$AF$30,2,FALSE())+7))</f>
        <v>-</v>
      </c>
      <c r="W237" s="325" t="str">
        <f>IF($M237="-","-",VLOOKUP(V$2,Res_ini!$A$20:$AF246,HLOOKUP($F237,Res_ini!$H$29:$AF$30,2,FALSE())+7))</f>
        <v>-</v>
      </c>
      <c r="X237" s="325" t="str">
        <f>IF($M237="-","-",VLOOKUP(W$2,Res_ini!$A$20:$AF246,HLOOKUP($F237,Res_ini!$H$29:$AF$30,2,FALSE())+7))</f>
        <v>-</v>
      </c>
      <c r="Y237" s="325" t="str">
        <f>IF($M237="-","-",VLOOKUP(X$2,Res_ini!$A$20:$AF246,HLOOKUP($F237,Res_ini!$H$29:$AF$30,2,FALSE())+7))</f>
        <v>-</v>
      </c>
      <c r="Z237" s="325" t="str">
        <f>IF($M237="-","-",VLOOKUP(Y$2,Res_ini!$A$20:$AF246,HLOOKUP($F237,Res_ini!$H$29:$AF$30,2,FALSE())+7))</f>
        <v>-</v>
      </c>
      <c r="AA237" s="326" t="str">
        <f>IF($M237="-","-",VLOOKUP(Z$2,Res_ini!$A$20:$AF246,HLOOKUP($F237,Res_ini!$H$29:$AF$30,2,FALSE())+7))</f>
        <v>-</v>
      </c>
      <c r="AB237" s="327" t="str">
        <f>IF($M237="-","-",VLOOKUP(AA$2,Res_ini!$A$20:$AF246,HLOOKUP($F237,Res_ini!$H$29:$AF$30,2,FALSE())+7))</f>
        <v>-</v>
      </c>
      <c r="AC237" s="340"/>
      <c r="AD237" s="341"/>
      <c r="AE237" s="341"/>
      <c r="AF237" s="341"/>
      <c r="AG237" s="342"/>
      <c r="AH237" s="343" t="str">
        <f t="shared" si="110"/>
        <v>-</v>
      </c>
      <c r="AI237" s="344" t="str">
        <f t="shared" si="111"/>
        <v>-</v>
      </c>
      <c r="AJ237" s="345" t="str">
        <f t="shared" si="112"/>
        <v>-</v>
      </c>
      <c r="AK237" s="345" t="str">
        <f t="shared" si="113"/>
        <v>-</v>
      </c>
      <c r="AL237" s="345" t="str">
        <f t="shared" si="114"/>
        <v>-</v>
      </c>
      <c r="AM237" s="345" t="str">
        <f t="shared" si="115"/>
        <v>-</v>
      </c>
      <c r="AN237" s="345" t="str">
        <f t="shared" si="116"/>
        <v>-</v>
      </c>
      <c r="AO237" s="345" t="str">
        <f t="shared" si="117"/>
        <v>-</v>
      </c>
      <c r="AP237" s="345" t="str">
        <f t="shared" si="118"/>
        <v>-</v>
      </c>
      <c r="AQ237" s="345" t="str">
        <f t="shared" si="119"/>
        <v>-</v>
      </c>
      <c r="AR237" s="345" t="str">
        <f t="shared" si="120"/>
        <v>-</v>
      </c>
      <c r="AS237" s="345" t="str">
        <f t="shared" si="121"/>
        <v>-</v>
      </c>
      <c r="AT237" s="345" t="str">
        <f t="shared" si="122"/>
        <v>-</v>
      </c>
      <c r="AU237" s="345" t="str">
        <f t="shared" si="123"/>
        <v>-</v>
      </c>
      <c r="AV237" s="345" t="str">
        <f t="shared" si="124"/>
        <v>-</v>
      </c>
      <c r="AW237" s="346" t="str">
        <f t="shared" si="125"/>
        <v>-</v>
      </c>
      <c r="AX237" s="346" t="str">
        <f t="shared" si="126"/>
        <v>-</v>
      </c>
      <c r="AY237" s="346" t="str">
        <f t="shared" si="127"/>
        <v>-</v>
      </c>
      <c r="AZ237" s="346" t="str">
        <f t="shared" si="128"/>
        <v>-</v>
      </c>
      <c r="BA237" s="346" t="str">
        <f t="shared" si="129"/>
        <v>-</v>
      </c>
      <c r="BB237" s="345" t="str">
        <f t="shared" si="130"/>
        <v>-</v>
      </c>
      <c r="BC237" s="345" t="str">
        <f t="shared" si="131"/>
        <v>-</v>
      </c>
      <c r="BD237" s="346" t="str">
        <f t="shared" si="132"/>
        <v>-</v>
      </c>
      <c r="BE237" s="346" t="str">
        <f t="shared" si="133"/>
        <v>-</v>
      </c>
      <c r="BF237" s="346" t="str">
        <f t="shared" si="134"/>
        <v>-</v>
      </c>
      <c r="BG237" s="346" t="str">
        <f t="shared" si="135"/>
        <v>-</v>
      </c>
      <c r="BH237" s="345" t="str">
        <f t="shared" si="136"/>
        <v>-</v>
      </c>
      <c r="BI237" s="346" t="str">
        <f t="shared" si="137"/>
        <v>-</v>
      </c>
      <c r="BJ237" s="347" t="str">
        <f t="shared" si="138"/>
        <v>-</v>
      </c>
      <c r="BK237"/>
      <c r="BL237"/>
      <c r="BM237"/>
      <c r="BN237"/>
      <c r="BO237"/>
    </row>
    <row r="238" spans="1:67" s="124" customFormat="1" ht="17" hidden="1" customHeight="1">
      <c r="A238" s="330" t="str">
        <f t="shared" si="104"/>
        <v>2018_218</v>
      </c>
      <c r="B238" s="330" t="s">
        <v>658</v>
      </c>
      <c r="C238" s="330" t="str">
        <f t="shared" si="109"/>
        <v>---_-</v>
      </c>
      <c r="D238" s="330" t="str">
        <f>IF($M238="-","-",VLOOKUP(C$3,Res_ini!$A$20:$AF247,HLOOKUP($F238,Res_ini!$H$29:$AF$30,2,FALSE())+7))</f>
        <v>-</v>
      </c>
      <c r="E238" s="330">
        <f t="shared" si="139"/>
        <v>55</v>
      </c>
      <c r="F238" s="330" t="str">
        <f t="shared" si="108"/>
        <v>Charbon</v>
      </c>
      <c r="G238" s="330" t="str">
        <f>IF($M238="-","-",VLOOKUP(F$3,Res_ini!$A$20:$AF247,HLOOKUP($F238,Res_ini!$H$29:$AF$30,2,FALSE())+7))</f>
        <v>-</v>
      </c>
      <c r="H238" s="348" t="str">
        <f>IF($M238="-","-",VLOOKUP(G$3,Res_ini!$A$20:$AF247,HLOOKUP($F238,Res_ini!$H$29:$AF$30,2,FALSE())+7))</f>
        <v>-</v>
      </c>
      <c r="I238" s="348" t="str">
        <f>IF($M238="-","-",VLOOKUP(H$3,Res_ini!$A$20:$AF247,HLOOKUP($F238,Res_ini!$H$29:$AF$30,2,FALSE())+7))</f>
        <v>-</v>
      </c>
      <c r="J238" s="330" t="str">
        <f>IF($M238="-","-",VLOOKUP(I$3,Res_ini!$A$20:$AF247,HLOOKUP($F238,Res_ini!$H$29:$AF$30,2,FALSE())+7))</f>
        <v>-</v>
      </c>
      <c r="K238" s="330" t="str">
        <f>IF($M238="-","-",VLOOKUP(J$3,Res_ini!$A$20:$AF247,HLOOKUP($F238,Res_ini!$H$29:$AF$30,2,FALSE())+7))</f>
        <v>-</v>
      </c>
      <c r="L238" s="330" t="str">
        <f>IF($M238="-","-",VLOOKUP(K$3,Res_ini!$A$20:$AF247,HLOOKUP($F238,Res_ini!$H$29:$AF$30,2,FALSE())+7))</f>
        <v>-</v>
      </c>
      <c r="M238" s="330" t="str">
        <f>IF(ISERROR(HLOOKUP($F238,Res_ini!$H$29:$AF$30,2,FALSE())),"-",VLOOKUP(L$3,Res_ini!$A$20:$AF247,HLOOKUP($F238,Res_ini!$H$29:$AF$30,2,FALSE())+7))</f>
        <v>-</v>
      </c>
      <c r="N238" s="330" t="str">
        <f>IF($M238="-","-",VLOOKUP(M$3,Res_ini!$A$20:$AF247,HLOOKUP($F238,Res_ini!$H$29:$AF$30,2,FALSE())+7))</f>
        <v>-</v>
      </c>
      <c r="O238" s="349" t="str">
        <f>IF($M238="-","-",VLOOKUP(N$3,Res_ini!$A$20:$AF247,HLOOKUP($F238,Res_ini!$H$29:$AF$30,2,FALSE())+7))</f>
        <v>-</v>
      </c>
      <c r="P238" s="328" t="str">
        <f>IF($M238="-","-",VLOOKUP(O$3,Res_ini!$A$20:$AF247,HLOOKUP($F238,Res_ini!$H$29:$AF$30,2,FALSE())+7))</f>
        <v>-</v>
      </c>
      <c r="Q238" s="328" t="str">
        <f>IF($M238="-","-",VLOOKUP(P$3,Res_ini!$A$20:$AF247,HLOOKUP($F238,Res_ini!$H$29:$AF$30,2,FALSE())+7))</f>
        <v>-</v>
      </c>
      <c r="R238" s="328" t="str">
        <f>IF($M238="-","-",VLOOKUP(Q$3,Res_ini!$A$20:$AF247,HLOOKUP($F238,Res_ini!$H$29:$AF$30,2,FALSE())+7))</f>
        <v>-</v>
      </c>
      <c r="S238" s="328" t="str">
        <f>IF($M238="-","-",VLOOKUP(R$3,Res_ini!$A$20:$AF247,HLOOKUP($F238,Res_ini!$H$29:$AF$30,2,FALSE())+7))</f>
        <v>-</v>
      </c>
      <c r="T238" s="328" t="str">
        <f>IF($M238="-","-",VLOOKUP(S$3,Res_ini!$A$20:$AF247,HLOOKUP($F238,Res_ini!$H$29:$AF$30,2,FALSE())+7))</f>
        <v>-</v>
      </c>
      <c r="U238" s="328" t="str">
        <f>IF($M238="-","-",VLOOKUP(T$3,Res_ini!$A$20:$AF247,HLOOKUP($F238,Res_ini!$H$29:$AF$30,2,FALSE())+7))</f>
        <v>-</v>
      </c>
      <c r="V238" s="328" t="str">
        <f>IF($M238="-","-",VLOOKUP(U$3,Res_ini!$A$20:$AF247,HLOOKUP($F238,Res_ini!$H$29:$AF$30,2,FALSE())+7))</f>
        <v>-</v>
      </c>
      <c r="W238" s="328" t="str">
        <f>IF($M238="-","-",VLOOKUP(V$3,Res_ini!$A$20:$AF247,HLOOKUP($F238,Res_ini!$H$29:$AF$30,2,FALSE())+7))</f>
        <v>-</v>
      </c>
      <c r="X238" s="328" t="str">
        <f>IF($M238="-","-",VLOOKUP(W$3,Res_ini!$A$20:$AF247,HLOOKUP($F238,Res_ini!$H$29:$AF$30,2,FALSE())+7))</f>
        <v>-</v>
      </c>
      <c r="Y238" s="328" t="str">
        <f>IF($M238="-","-",VLOOKUP(X$3,Res_ini!$A$20:$AF247,HLOOKUP($F238,Res_ini!$H$29:$AF$30,2,FALSE())+7))</f>
        <v>-</v>
      </c>
      <c r="Z238" s="328" t="str">
        <f>IF($M238="-","-",VLOOKUP(Y$3,Res_ini!$A$20:$AF247,HLOOKUP($F238,Res_ini!$H$29:$AF$30,2,FALSE())+7))</f>
        <v>-</v>
      </c>
      <c r="AA238" s="329" t="str">
        <f>IF($M238="-","-",VLOOKUP(Z$3,Res_ini!$A$20:$AF247,HLOOKUP($F238,Res_ini!$H$29:$AF$30,2,FALSE())+7))</f>
        <v>-</v>
      </c>
      <c r="AB238" s="330" t="str">
        <f>IF($M238="-","-",VLOOKUP(AA$3,Res_ini!$A$20:$AF247,HLOOKUP($F238,Res_ini!$H$29:$AF$30,2,FALSE())+7))</f>
        <v>-</v>
      </c>
      <c r="AC238" s="350"/>
      <c r="AD238" s="351"/>
      <c r="AE238" s="351"/>
      <c r="AF238" s="351"/>
      <c r="AG238" s="352"/>
      <c r="AH238" s="213" t="str">
        <f t="shared" si="110"/>
        <v>-</v>
      </c>
      <c r="AI238" s="353" t="str">
        <f t="shared" si="111"/>
        <v>-</v>
      </c>
      <c r="AJ238" s="354" t="str">
        <f t="shared" si="112"/>
        <v>-</v>
      </c>
      <c r="AK238" s="354" t="str">
        <f t="shared" si="113"/>
        <v>-</v>
      </c>
      <c r="AL238" s="354" t="str">
        <f t="shared" si="114"/>
        <v>-</v>
      </c>
      <c r="AM238" s="354" t="str">
        <f t="shared" si="115"/>
        <v>-</v>
      </c>
      <c r="AN238" s="354" t="str">
        <f t="shared" si="116"/>
        <v>-</v>
      </c>
      <c r="AO238" s="354" t="str">
        <f t="shared" si="117"/>
        <v>-</v>
      </c>
      <c r="AP238" s="354" t="str">
        <f t="shared" si="118"/>
        <v>-</v>
      </c>
      <c r="AQ238" s="354" t="str">
        <f t="shared" si="119"/>
        <v>-</v>
      </c>
      <c r="AR238" s="354" t="str">
        <f t="shared" si="120"/>
        <v>-</v>
      </c>
      <c r="AS238" s="354" t="str">
        <f t="shared" si="121"/>
        <v>-</v>
      </c>
      <c r="AT238" s="354" t="str">
        <f t="shared" si="122"/>
        <v>-</v>
      </c>
      <c r="AU238" s="354" t="str">
        <f t="shared" si="123"/>
        <v>-</v>
      </c>
      <c r="AV238" s="354" t="str">
        <f t="shared" si="124"/>
        <v>-</v>
      </c>
      <c r="AW238" s="355" t="str">
        <f t="shared" si="125"/>
        <v>-</v>
      </c>
      <c r="AX238" s="355" t="str">
        <f t="shared" si="126"/>
        <v>-</v>
      </c>
      <c r="AY238" s="355" t="str">
        <f t="shared" si="127"/>
        <v>-</v>
      </c>
      <c r="AZ238" s="355" t="str">
        <f t="shared" si="128"/>
        <v>-</v>
      </c>
      <c r="BA238" s="355" t="str">
        <f t="shared" si="129"/>
        <v>-</v>
      </c>
      <c r="BB238" s="354" t="str">
        <f t="shared" si="130"/>
        <v>-</v>
      </c>
      <c r="BC238" s="354" t="str">
        <f t="shared" si="131"/>
        <v>-</v>
      </c>
      <c r="BD238" s="355" t="str">
        <f t="shared" si="132"/>
        <v>-</v>
      </c>
      <c r="BE238" s="355" t="str">
        <f t="shared" si="133"/>
        <v>-</v>
      </c>
      <c r="BF238" s="355" t="str">
        <f t="shared" si="134"/>
        <v>-</v>
      </c>
      <c r="BG238" s="355" t="str">
        <f t="shared" si="135"/>
        <v>-</v>
      </c>
      <c r="BH238" s="354" t="str">
        <f t="shared" si="136"/>
        <v>-</v>
      </c>
      <c r="BI238" s="355" t="str">
        <f t="shared" si="137"/>
        <v>-</v>
      </c>
      <c r="BJ238" s="356" t="str">
        <f t="shared" si="138"/>
        <v>-</v>
      </c>
      <c r="BK238"/>
      <c r="BL238"/>
      <c r="BM238"/>
      <c r="BN238"/>
      <c r="BO238"/>
    </row>
    <row r="239" spans="1:67" s="124" customFormat="1" ht="17" hidden="1" customHeight="1">
      <c r="A239" s="330" t="str">
        <f t="shared" si="104"/>
        <v>2018_219</v>
      </c>
      <c r="B239" s="330" t="s">
        <v>658</v>
      </c>
      <c r="C239" s="330" t="str">
        <f t="shared" si="109"/>
        <v>---_-</v>
      </c>
      <c r="D239" s="330" t="str">
        <f>IF($M239="-","-",VLOOKUP(C$4,Res_ini!$A$20:$AF248,HLOOKUP($F239,Res_ini!$H$29:$AF$30,2,FALSE())+7))</f>
        <v>-</v>
      </c>
      <c r="E239" s="330">
        <f t="shared" si="139"/>
        <v>55</v>
      </c>
      <c r="F239" s="330" t="str">
        <f t="shared" si="108"/>
        <v>Charbon</v>
      </c>
      <c r="G239" s="330" t="str">
        <f>IF($M239="-","-",VLOOKUP(F$4,Res_ini!$A$20:$AF248,HLOOKUP($F239,Res_ini!$H$29:$AF$30,2,FALSE())+7))</f>
        <v>-</v>
      </c>
      <c r="H239" s="348" t="str">
        <f>IF($M239="-","-",VLOOKUP(G$4,Res_ini!$A$20:$AF248,HLOOKUP($F239,Res_ini!$H$29:$AF$30,2,FALSE())+7))</f>
        <v>-</v>
      </c>
      <c r="I239" s="348" t="str">
        <f>IF($M239="-","-",VLOOKUP(H$4,Res_ini!$A$20:$AF248,HLOOKUP($F239,Res_ini!$H$29:$AF$30,2,FALSE())+7))</f>
        <v>-</v>
      </c>
      <c r="J239" s="330" t="str">
        <f>IF($M239="-","-",VLOOKUP(I$4,Res_ini!$A$20:$AF248,HLOOKUP($F239,Res_ini!$H$29:$AF$30,2,FALSE())+7))</f>
        <v>-</v>
      </c>
      <c r="K239" s="330" t="str">
        <f>IF($M239="-","-",VLOOKUP(J$4,Res_ini!$A$20:$AF248,HLOOKUP($F239,Res_ini!$H$29:$AF$30,2,FALSE())+7))</f>
        <v>-</v>
      </c>
      <c r="L239" s="330" t="str">
        <f>IF($M239="-","-",VLOOKUP(K$4,Res_ini!$A$20:$AF248,HLOOKUP($F239,Res_ini!$H$29:$AF$30,2,FALSE())+7))</f>
        <v>-</v>
      </c>
      <c r="M239" s="330" t="str">
        <f>IF(ISERROR(HLOOKUP($F239,Res_ini!$H$29:$AF$30,2,FALSE())),"-",VLOOKUP(L$4,Res_ini!$A$20:$AF248,HLOOKUP($F239,Res_ini!$H$29:$AF$30,2,FALSE())+7))</f>
        <v>-</v>
      </c>
      <c r="N239" s="330" t="str">
        <f>IF($M239="-","-",VLOOKUP(M$4,Res_ini!$A$20:$AF248,HLOOKUP($F239,Res_ini!$H$29:$AF$30,2,FALSE())+7))</f>
        <v>-</v>
      </c>
      <c r="O239" s="349" t="str">
        <f>IF($M239="-","-",VLOOKUP(N$4,Res_ini!$A$20:$AF248,HLOOKUP($F239,Res_ini!$H$29:$AF$30,2,FALSE())+7))</f>
        <v>-</v>
      </c>
      <c r="P239" s="328" t="str">
        <f>IF($M239="-","-",VLOOKUP(O$4,Res_ini!$A$20:$AF248,HLOOKUP($F239,Res_ini!$H$29:$AF$30,2,FALSE())+7))</f>
        <v>-</v>
      </c>
      <c r="Q239" s="328" t="str">
        <f>IF($M239="-","-",VLOOKUP(P$4,Res_ini!$A$20:$AF248,HLOOKUP($F239,Res_ini!$H$29:$AF$30,2,FALSE())+7))</f>
        <v>-</v>
      </c>
      <c r="R239" s="328" t="str">
        <f>IF($M239="-","-",VLOOKUP(Q$4,Res_ini!$A$20:$AF248,HLOOKUP($F239,Res_ini!$H$29:$AF$30,2,FALSE())+7))</f>
        <v>-</v>
      </c>
      <c r="S239" s="328" t="str">
        <f>IF($M239="-","-",VLOOKUP(R$4,Res_ini!$A$20:$AF248,HLOOKUP($F239,Res_ini!$H$29:$AF$30,2,FALSE())+7))</f>
        <v>-</v>
      </c>
      <c r="T239" s="328" t="str">
        <f>IF($M239="-","-",VLOOKUP(S$4,Res_ini!$A$20:$AF248,HLOOKUP($F239,Res_ini!$H$29:$AF$30,2,FALSE())+7))</f>
        <v>-</v>
      </c>
      <c r="U239" s="328" t="str">
        <f>IF($M239="-","-",VLOOKUP(T$4,Res_ini!$A$20:$AF248,HLOOKUP($F239,Res_ini!$H$29:$AF$30,2,FALSE())+7))</f>
        <v>-</v>
      </c>
      <c r="V239" s="328" t="str">
        <f>IF($M239="-","-",VLOOKUP(U$4,Res_ini!$A$20:$AF248,HLOOKUP($F239,Res_ini!$H$29:$AF$30,2,FALSE())+7))</f>
        <v>-</v>
      </c>
      <c r="W239" s="328" t="str">
        <f>IF($M239="-","-",VLOOKUP(V$4,Res_ini!$A$20:$AF248,HLOOKUP($F239,Res_ini!$H$29:$AF$30,2,FALSE())+7))</f>
        <v>-</v>
      </c>
      <c r="X239" s="328" t="str">
        <f>IF($M239="-","-",VLOOKUP(W$4,Res_ini!$A$20:$AF248,HLOOKUP($F239,Res_ini!$H$29:$AF$30,2,FALSE())+7))</f>
        <v>-</v>
      </c>
      <c r="Y239" s="328" t="str">
        <f>IF($M239="-","-",VLOOKUP(X$4,Res_ini!$A$20:$AF248,HLOOKUP($F239,Res_ini!$H$29:$AF$30,2,FALSE())+7))</f>
        <v>-</v>
      </c>
      <c r="Z239" s="328" t="str">
        <f>IF($M239="-","-",VLOOKUP(Y$4,Res_ini!$A$20:$AF248,HLOOKUP($F239,Res_ini!$H$29:$AF$30,2,FALSE())+7))</f>
        <v>-</v>
      </c>
      <c r="AA239" s="329" t="str">
        <f>IF($M239="-","-",VLOOKUP(Z$4,Res_ini!$A$20:$AF248,HLOOKUP($F239,Res_ini!$H$29:$AF$30,2,FALSE())+7))</f>
        <v>-</v>
      </c>
      <c r="AB239" s="330" t="str">
        <f>IF($M239="-","-",VLOOKUP(AA$4,Res_ini!$A$20:$AF248,HLOOKUP($F239,Res_ini!$H$29:$AF$30,2,FALSE())+7))</f>
        <v>-</v>
      </c>
      <c r="AC239" s="350"/>
      <c r="AD239" s="351"/>
      <c r="AE239" s="351"/>
      <c r="AF239" s="351"/>
      <c r="AG239" s="352"/>
      <c r="AH239" s="213" t="str">
        <f t="shared" si="110"/>
        <v>-</v>
      </c>
      <c r="AI239" s="353" t="str">
        <f t="shared" si="111"/>
        <v>-</v>
      </c>
      <c r="AJ239" s="354" t="str">
        <f t="shared" si="112"/>
        <v>-</v>
      </c>
      <c r="AK239" s="354" t="str">
        <f t="shared" si="113"/>
        <v>-</v>
      </c>
      <c r="AL239" s="354" t="str">
        <f t="shared" si="114"/>
        <v>-</v>
      </c>
      <c r="AM239" s="354" t="str">
        <f t="shared" si="115"/>
        <v>-</v>
      </c>
      <c r="AN239" s="354" t="str">
        <f t="shared" si="116"/>
        <v>-</v>
      </c>
      <c r="AO239" s="354" t="str">
        <f t="shared" si="117"/>
        <v>-</v>
      </c>
      <c r="AP239" s="354" t="str">
        <f t="shared" si="118"/>
        <v>-</v>
      </c>
      <c r="AQ239" s="354" t="str">
        <f t="shared" si="119"/>
        <v>-</v>
      </c>
      <c r="AR239" s="354" t="str">
        <f t="shared" si="120"/>
        <v>-</v>
      </c>
      <c r="AS239" s="354" t="str">
        <f t="shared" si="121"/>
        <v>-</v>
      </c>
      <c r="AT239" s="354" t="str">
        <f t="shared" si="122"/>
        <v>-</v>
      </c>
      <c r="AU239" s="354" t="str">
        <f t="shared" si="123"/>
        <v>-</v>
      </c>
      <c r="AV239" s="354" t="str">
        <f t="shared" si="124"/>
        <v>-</v>
      </c>
      <c r="AW239" s="355" t="str">
        <f t="shared" si="125"/>
        <v>-</v>
      </c>
      <c r="AX239" s="355" t="str">
        <f t="shared" si="126"/>
        <v>-</v>
      </c>
      <c r="AY239" s="355" t="str">
        <f t="shared" si="127"/>
        <v>-</v>
      </c>
      <c r="AZ239" s="355" t="str">
        <f t="shared" si="128"/>
        <v>-</v>
      </c>
      <c r="BA239" s="355" t="str">
        <f t="shared" si="129"/>
        <v>-</v>
      </c>
      <c r="BB239" s="354" t="str">
        <f t="shared" si="130"/>
        <v>-</v>
      </c>
      <c r="BC239" s="354" t="str">
        <f t="shared" si="131"/>
        <v>-</v>
      </c>
      <c r="BD239" s="355" t="str">
        <f t="shared" si="132"/>
        <v>-</v>
      </c>
      <c r="BE239" s="355" t="str">
        <f t="shared" si="133"/>
        <v>-</v>
      </c>
      <c r="BF239" s="355" t="str">
        <f t="shared" si="134"/>
        <v>-</v>
      </c>
      <c r="BG239" s="355" t="str">
        <f t="shared" si="135"/>
        <v>-</v>
      </c>
      <c r="BH239" s="354" t="str">
        <f t="shared" si="136"/>
        <v>-</v>
      </c>
      <c r="BI239" s="355" t="str">
        <f t="shared" si="137"/>
        <v>-</v>
      </c>
      <c r="BJ239" s="356" t="str">
        <f t="shared" si="138"/>
        <v>-</v>
      </c>
      <c r="BK239"/>
      <c r="BL239"/>
      <c r="BM239"/>
      <c r="BN239"/>
      <c r="BO239"/>
    </row>
    <row r="240" spans="1:67" s="124" customFormat="1" ht="17" hidden="1" customHeight="1">
      <c r="A240" s="333" t="str">
        <f t="shared" si="104"/>
        <v>2018_220</v>
      </c>
      <c r="B240" s="333" t="s">
        <v>658</v>
      </c>
      <c r="C240" s="333" t="str">
        <f t="shared" si="109"/>
        <v>---_-</v>
      </c>
      <c r="D240" s="333" t="str">
        <f>IF($M240="-","-",VLOOKUP(C$5,Res_ini!$A$20:$AF249,HLOOKUP($F240,Res_ini!$H$29:$AF$30,2,FALSE())+7))</f>
        <v>-</v>
      </c>
      <c r="E240" s="333">
        <f t="shared" si="139"/>
        <v>55</v>
      </c>
      <c r="F240" s="333" t="str">
        <f t="shared" si="108"/>
        <v>Charbon</v>
      </c>
      <c r="G240" s="333" t="str">
        <f>IF($M240="-","-",VLOOKUP(F$5,Res_ini!$A$20:$AF249,HLOOKUP($F240,Res_ini!$H$29:$AF$30,2,FALSE())+7))</f>
        <v>-</v>
      </c>
      <c r="H240" s="357" t="str">
        <f>IF($M240="-","-",VLOOKUP(G$5,Res_ini!$A$20:$AF249,HLOOKUP($F240,Res_ini!$H$29:$AF$30,2,FALSE())+7))</f>
        <v>-</v>
      </c>
      <c r="I240" s="357" t="str">
        <f>IF($M240="-","-",VLOOKUP(H$5,Res_ini!$A$20:$AF249,HLOOKUP($F240,Res_ini!$H$29:$AF$30,2,FALSE())+7))</f>
        <v>-</v>
      </c>
      <c r="J240" s="333" t="str">
        <f>IF($M240="-","-",VLOOKUP(I$5,Res_ini!$A$20:$AF249,HLOOKUP($F240,Res_ini!$H$29:$AF$30,2,FALSE())+7))</f>
        <v>-</v>
      </c>
      <c r="K240" s="333" t="str">
        <f>IF($M240="-","-",VLOOKUP(J$5,Res_ini!$A$20:$AF249,HLOOKUP($F240,Res_ini!$H$29:$AF$30,2,FALSE())+7))</f>
        <v>-</v>
      </c>
      <c r="L240" s="333" t="str">
        <f>IF($M240="-","-",VLOOKUP(K$5,Res_ini!$A$20:$AF249,HLOOKUP($F240,Res_ini!$H$29:$AF$30,2,FALSE())+7))</f>
        <v>-</v>
      </c>
      <c r="M240" s="333" t="str">
        <f>IF(ISERROR(HLOOKUP($F240,Res_ini!$H$29:$AF$30,2,FALSE())),"-",VLOOKUP(L$5,Res_ini!$A$20:$AF249,HLOOKUP($F240,Res_ini!$H$29:$AF$30,2,FALSE())+7))</f>
        <v>-</v>
      </c>
      <c r="N240" s="333" t="str">
        <f>IF($M240="-","-",VLOOKUP(M$5,Res_ini!$A$20:$AF249,HLOOKUP($F240,Res_ini!$H$29:$AF$30,2,FALSE())+7))</f>
        <v>-</v>
      </c>
      <c r="O240" s="358" t="str">
        <f>IF($M240="-","-",VLOOKUP(N$5,Res_ini!$A$20:$AF249,HLOOKUP($F240,Res_ini!$H$29:$AF$30,2,FALSE())+7))</f>
        <v>-</v>
      </c>
      <c r="P240" s="331" t="str">
        <f>IF($M240="-","-",VLOOKUP(O$5,Res_ini!$A$20:$AF249,HLOOKUP($F240,Res_ini!$H$29:$AF$30,2,FALSE())+7))</f>
        <v>-</v>
      </c>
      <c r="Q240" s="331" t="str">
        <f>IF($M240="-","-",VLOOKUP(P$5,Res_ini!$A$20:$AF249,HLOOKUP($F240,Res_ini!$H$29:$AF$30,2,FALSE())+7))</f>
        <v>-</v>
      </c>
      <c r="R240" s="331" t="str">
        <f>IF($M240="-","-",VLOOKUP(Q$5,Res_ini!$A$20:$AF249,HLOOKUP($F240,Res_ini!$H$29:$AF$30,2,FALSE())+7))</f>
        <v>-</v>
      </c>
      <c r="S240" s="331" t="str">
        <f>IF($M240="-","-",VLOOKUP(R$5,Res_ini!$A$20:$AF249,HLOOKUP($F240,Res_ini!$H$29:$AF$30,2,FALSE())+7))</f>
        <v>-</v>
      </c>
      <c r="T240" s="331" t="str">
        <f>IF($M240="-","-",VLOOKUP(S$5,Res_ini!$A$20:$AF249,HLOOKUP($F240,Res_ini!$H$29:$AF$30,2,FALSE())+7))</f>
        <v>-</v>
      </c>
      <c r="U240" s="331" t="str">
        <f>IF($M240="-","-",VLOOKUP(T$5,Res_ini!$A$20:$AF249,HLOOKUP($F240,Res_ini!$H$29:$AF$30,2,FALSE())+7))</f>
        <v>-</v>
      </c>
      <c r="V240" s="331" t="str">
        <f>IF($M240="-","-",VLOOKUP(U$5,Res_ini!$A$20:$AF249,HLOOKUP($F240,Res_ini!$H$29:$AF$30,2,FALSE())+7))</f>
        <v>-</v>
      </c>
      <c r="W240" s="331" t="str">
        <f>IF($M240="-","-",VLOOKUP(V$5,Res_ini!$A$20:$AF249,HLOOKUP($F240,Res_ini!$H$29:$AF$30,2,FALSE())+7))</f>
        <v>-</v>
      </c>
      <c r="X240" s="331" t="str">
        <f>IF($M240="-","-",VLOOKUP(W$5,Res_ini!$A$20:$AF249,HLOOKUP($F240,Res_ini!$H$29:$AF$30,2,FALSE())+7))</f>
        <v>-</v>
      </c>
      <c r="Y240" s="331" t="str">
        <f>IF($M240="-","-",VLOOKUP(X$5,Res_ini!$A$20:$AF249,HLOOKUP($F240,Res_ini!$H$29:$AF$30,2,FALSE())+7))</f>
        <v>-</v>
      </c>
      <c r="Z240" s="331" t="str">
        <f>IF($M240="-","-",VLOOKUP(Y$5,Res_ini!$A$20:$AF249,HLOOKUP($F240,Res_ini!$H$29:$AF$30,2,FALSE())+7))</f>
        <v>-</v>
      </c>
      <c r="AA240" s="332" t="str">
        <f>IF($M240="-","-",VLOOKUP(Z$5,Res_ini!$A$20:$AF249,HLOOKUP($F240,Res_ini!$H$29:$AF$30,2,FALSE())+7))</f>
        <v>-</v>
      </c>
      <c r="AB240" s="333" t="str">
        <f>IF($M240="-","-",VLOOKUP(AA$5,Res_ini!$A$20:$AF249,HLOOKUP($F240,Res_ini!$H$29:$AF$30,2,FALSE())+7))</f>
        <v>-</v>
      </c>
      <c r="AC240" s="359"/>
      <c r="AD240" s="360"/>
      <c r="AE240" s="360"/>
      <c r="AF240" s="360"/>
      <c r="AG240" s="361"/>
      <c r="AH240" s="362" t="str">
        <f t="shared" si="110"/>
        <v>-</v>
      </c>
      <c r="AI240" s="363" t="str">
        <f t="shared" si="111"/>
        <v>-</v>
      </c>
      <c r="AJ240" s="364" t="str">
        <f t="shared" si="112"/>
        <v>-</v>
      </c>
      <c r="AK240" s="364" t="str">
        <f t="shared" si="113"/>
        <v>-</v>
      </c>
      <c r="AL240" s="364" t="str">
        <f t="shared" si="114"/>
        <v>-</v>
      </c>
      <c r="AM240" s="364" t="str">
        <f t="shared" si="115"/>
        <v>-</v>
      </c>
      <c r="AN240" s="364" t="str">
        <f t="shared" si="116"/>
        <v>-</v>
      </c>
      <c r="AO240" s="364" t="str">
        <f t="shared" si="117"/>
        <v>-</v>
      </c>
      <c r="AP240" s="364" t="str">
        <f t="shared" si="118"/>
        <v>-</v>
      </c>
      <c r="AQ240" s="364" t="str">
        <f t="shared" si="119"/>
        <v>-</v>
      </c>
      <c r="AR240" s="364" t="str">
        <f t="shared" si="120"/>
        <v>-</v>
      </c>
      <c r="AS240" s="364" t="str">
        <f t="shared" si="121"/>
        <v>-</v>
      </c>
      <c r="AT240" s="364" t="str">
        <f t="shared" si="122"/>
        <v>-</v>
      </c>
      <c r="AU240" s="364" t="str">
        <f t="shared" si="123"/>
        <v>-</v>
      </c>
      <c r="AV240" s="364" t="str">
        <f t="shared" si="124"/>
        <v>-</v>
      </c>
      <c r="AW240" s="365" t="str">
        <f t="shared" si="125"/>
        <v>-</v>
      </c>
      <c r="AX240" s="365" t="str">
        <f t="shared" si="126"/>
        <v>-</v>
      </c>
      <c r="AY240" s="365" t="str">
        <f t="shared" si="127"/>
        <v>-</v>
      </c>
      <c r="AZ240" s="365" t="str">
        <f t="shared" si="128"/>
        <v>-</v>
      </c>
      <c r="BA240" s="365" t="str">
        <f t="shared" si="129"/>
        <v>-</v>
      </c>
      <c r="BB240" s="364" t="str">
        <f t="shared" si="130"/>
        <v>-</v>
      </c>
      <c r="BC240" s="364" t="str">
        <f t="shared" si="131"/>
        <v>-</v>
      </c>
      <c r="BD240" s="365" t="str">
        <f t="shared" si="132"/>
        <v>-</v>
      </c>
      <c r="BE240" s="365" t="str">
        <f t="shared" si="133"/>
        <v>-</v>
      </c>
      <c r="BF240" s="365" t="str">
        <f t="shared" si="134"/>
        <v>-</v>
      </c>
      <c r="BG240" s="365" t="str">
        <f t="shared" si="135"/>
        <v>-</v>
      </c>
      <c r="BH240" s="364" t="str">
        <f t="shared" si="136"/>
        <v>-</v>
      </c>
      <c r="BI240" s="365" t="str">
        <f t="shared" si="137"/>
        <v>-</v>
      </c>
      <c r="BJ240" s="366" t="str">
        <f t="shared" si="138"/>
        <v>-</v>
      </c>
      <c r="BK240"/>
      <c r="BL240"/>
      <c r="BM240"/>
      <c r="BN240"/>
      <c r="BO240"/>
    </row>
    <row r="241" spans="1:67" s="124" customFormat="1" ht="17" hidden="1" customHeight="1">
      <c r="A241" s="327" t="str">
        <f t="shared" si="104"/>
        <v>2018_221</v>
      </c>
      <c r="B241" s="327" t="s">
        <v>658</v>
      </c>
      <c r="C241" s="327" t="str">
        <f t="shared" si="109"/>
        <v>---_-</v>
      </c>
      <c r="D241" s="327" t="str">
        <f>IF($M241="-","-",VLOOKUP(C$2,Res_ini!$A$20:$AF250,HLOOKUP($F241,Res_ini!$H$29:$AF$30,2,FALSE())+7))</f>
        <v>-</v>
      </c>
      <c r="E241" s="327">
        <f t="shared" si="139"/>
        <v>56</v>
      </c>
      <c r="F241" s="327" t="str">
        <f t="shared" si="108"/>
        <v>Bancs du Nord</v>
      </c>
      <c r="G241" s="327" t="str">
        <f>IF($M241="-","-",VLOOKUP(F$2,Res_ini!$A$20:$AF250,HLOOKUP($F241,Res_ini!$H$29:$AF$30,2,FALSE())+7))</f>
        <v>-</v>
      </c>
      <c r="H241" s="338" t="str">
        <f>IF($M241="-","-",VLOOKUP(G$2,Res_ini!$A$20:$AF250,HLOOKUP($F241,Res_ini!$H$29:$AF$30,2,FALSE())+7))</f>
        <v>-</v>
      </c>
      <c r="I241" s="338" t="str">
        <f>IF($M241="-","-",VLOOKUP(H$2,Res_ini!$A$20:$AF250,HLOOKUP($F241,Res_ini!$H$29:$AF$30,2,FALSE())+7))</f>
        <v>-</v>
      </c>
      <c r="J241" s="327" t="str">
        <f>IF($M241="-","-",VLOOKUP(I$2,Res_ini!$A$20:$AF250,HLOOKUP($F241,Res_ini!$H$29:$AF$30,2,FALSE())+7))</f>
        <v>-</v>
      </c>
      <c r="K241" s="327" t="str">
        <f>IF($M241="-","-",VLOOKUP(J$2,Res_ini!$A$20:$AF250,HLOOKUP($F241,Res_ini!$H$29:$AF$30,2,FALSE())+7))</f>
        <v>-</v>
      </c>
      <c r="L241" s="327" t="str">
        <f>IF($M241="-","-",VLOOKUP(K$2,Res_ini!$A$20:$AF250,HLOOKUP($F241,Res_ini!$H$29:$AF$30,2,FALSE())+7))</f>
        <v>-</v>
      </c>
      <c r="M241" s="327" t="str">
        <f>IF(ISERROR(HLOOKUP($F241,Res_ini!$H$29:$AF$30,2,FALSE())),"-",VLOOKUP(L$2,Res_ini!$A$20:$AF250,HLOOKUP($F241,Res_ini!$H$29:$AF$30,2,FALSE())+7))</f>
        <v>-</v>
      </c>
      <c r="N241" s="327" t="str">
        <f>IF($M241="-","-",VLOOKUP(M$2,Res_ini!$A$20:$AF250,HLOOKUP($F241,Res_ini!$H$29:$AF$30,2,FALSE())+7))</f>
        <v>-</v>
      </c>
      <c r="O241" s="339" t="str">
        <f>IF($M241="-","-",VLOOKUP(N$2,Res_ini!$A$20:$AF250,HLOOKUP($F241,Res_ini!$H$29:$AF$30,2,FALSE())+7))</f>
        <v>-</v>
      </c>
      <c r="P241" s="325" t="str">
        <f>IF($M241="-","-",VLOOKUP(O$2,Res_ini!$A$20:$AF250,HLOOKUP($F241,Res_ini!$H$29:$AF$30,2,FALSE())+7))</f>
        <v>-</v>
      </c>
      <c r="Q241" s="325" t="str">
        <f>IF($M241="-","-",VLOOKUP(P$2,Res_ini!$A$20:$AF250,HLOOKUP($F241,Res_ini!$H$29:$AF$30,2,FALSE())+7))</f>
        <v>-</v>
      </c>
      <c r="R241" s="325" t="str">
        <f>IF($M241="-","-",VLOOKUP(Q$2,Res_ini!$A$20:$AF250,HLOOKUP($F241,Res_ini!$H$29:$AF$30,2,FALSE())+7))</f>
        <v>-</v>
      </c>
      <c r="S241" s="325" t="str">
        <f>IF($M241="-","-",VLOOKUP(R$2,Res_ini!$A$20:$AF250,HLOOKUP($F241,Res_ini!$H$29:$AF$30,2,FALSE())+7))</f>
        <v>-</v>
      </c>
      <c r="T241" s="325" t="str">
        <f>IF($M241="-","-",VLOOKUP(S$2,Res_ini!$A$20:$AF250,HLOOKUP($F241,Res_ini!$H$29:$AF$30,2,FALSE())+7))</f>
        <v>-</v>
      </c>
      <c r="U241" s="325" t="str">
        <f>IF($M241="-","-",VLOOKUP(T$2,Res_ini!$A$20:$AF250,HLOOKUP($F241,Res_ini!$H$29:$AF$30,2,FALSE())+7))</f>
        <v>-</v>
      </c>
      <c r="V241" s="325" t="str">
        <f>IF($M241="-","-",VLOOKUP(U$2,Res_ini!$A$20:$AF250,HLOOKUP($F241,Res_ini!$H$29:$AF$30,2,FALSE())+7))</f>
        <v>-</v>
      </c>
      <c r="W241" s="325" t="str">
        <f>IF($M241="-","-",VLOOKUP(V$2,Res_ini!$A$20:$AF250,HLOOKUP($F241,Res_ini!$H$29:$AF$30,2,FALSE())+7))</f>
        <v>-</v>
      </c>
      <c r="X241" s="325" t="str">
        <f>IF($M241="-","-",VLOOKUP(W$2,Res_ini!$A$20:$AF250,HLOOKUP($F241,Res_ini!$H$29:$AF$30,2,FALSE())+7))</f>
        <v>-</v>
      </c>
      <c r="Y241" s="325" t="str">
        <f>IF($M241="-","-",VLOOKUP(X$2,Res_ini!$A$20:$AF250,HLOOKUP($F241,Res_ini!$H$29:$AF$30,2,FALSE())+7))</f>
        <v>-</v>
      </c>
      <c r="Z241" s="325" t="str">
        <f>IF($M241="-","-",VLOOKUP(Y$2,Res_ini!$A$20:$AF250,HLOOKUP($F241,Res_ini!$H$29:$AF$30,2,FALSE())+7))</f>
        <v>-</v>
      </c>
      <c r="AA241" s="326" t="str">
        <f>IF($M241="-","-",VLOOKUP(Z$2,Res_ini!$A$20:$AF250,HLOOKUP($F241,Res_ini!$H$29:$AF$30,2,FALSE())+7))</f>
        <v>-</v>
      </c>
      <c r="AB241" s="327" t="str">
        <f>IF($M241="-","-",VLOOKUP(AA$2,Res_ini!$A$20:$AF250,HLOOKUP($F241,Res_ini!$H$29:$AF$30,2,FALSE())+7))</f>
        <v>-</v>
      </c>
      <c r="AC241" s="340"/>
      <c r="AD241" s="341"/>
      <c r="AE241" s="341"/>
      <c r="AF241" s="341"/>
      <c r="AG241" s="342"/>
      <c r="AH241" s="343" t="str">
        <f t="shared" si="110"/>
        <v>-</v>
      </c>
      <c r="AI241" s="344" t="str">
        <f t="shared" si="111"/>
        <v>-</v>
      </c>
      <c r="AJ241" s="345" t="str">
        <f t="shared" si="112"/>
        <v>-</v>
      </c>
      <c r="AK241" s="345" t="str">
        <f t="shared" si="113"/>
        <v>-</v>
      </c>
      <c r="AL241" s="345" t="str">
        <f t="shared" si="114"/>
        <v>-</v>
      </c>
      <c r="AM241" s="345" t="str">
        <f t="shared" si="115"/>
        <v>-</v>
      </c>
      <c r="AN241" s="345" t="str">
        <f t="shared" si="116"/>
        <v>-</v>
      </c>
      <c r="AO241" s="345" t="str">
        <f t="shared" si="117"/>
        <v>-</v>
      </c>
      <c r="AP241" s="345" t="str">
        <f t="shared" si="118"/>
        <v>-</v>
      </c>
      <c r="AQ241" s="345" t="str">
        <f t="shared" si="119"/>
        <v>-</v>
      </c>
      <c r="AR241" s="345" t="str">
        <f t="shared" si="120"/>
        <v>-</v>
      </c>
      <c r="AS241" s="345" t="str">
        <f t="shared" si="121"/>
        <v>-</v>
      </c>
      <c r="AT241" s="345" t="str">
        <f t="shared" si="122"/>
        <v>-</v>
      </c>
      <c r="AU241" s="345" t="str">
        <f t="shared" si="123"/>
        <v>-</v>
      </c>
      <c r="AV241" s="345" t="str">
        <f t="shared" si="124"/>
        <v>-</v>
      </c>
      <c r="AW241" s="346" t="str">
        <f t="shared" si="125"/>
        <v>-</v>
      </c>
      <c r="AX241" s="346" t="str">
        <f t="shared" si="126"/>
        <v>-</v>
      </c>
      <c r="AY241" s="346" t="str">
        <f t="shared" si="127"/>
        <v>-</v>
      </c>
      <c r="AZ241" s="346" t="str">
        <f t="shared" si="128"/>
        <v>-</v>
      </c>
      <c r="BA241" s="346" t="str">
        <f t="shared" si="129"/>
        <v>-</v>
      </c>
      <c r="BB241" s="345" t="str">
        <f t="shared" si="130"/>
        <v>-</v>
      </c>
      <c r="BC241" s="345" t="str">
        <f t="shared" si="131"/>
        <v>-</v>
      </c>
      <c r="BD241" s="346" t="str">
        <f t="shared" si="132"/>
        <v>-</v>
      </c>
      <c r="BE241" s="346" t="str">
        <f t="shared" si="133"/>
        <v>-</v>
      </c>
      <c r="BF241" s="346" t="str">
        <f t="shared" si="134"/>
        <v>-</v>
      </c>
      <c r="BG241" s="346" t="str">
        <f t="shared" si="135"/>
        <v>-</v>
      </c>
      <c r="BH241" s="345" t="str">
        <f t="shared" si="136"/>
        <v>-</v>
      </c>
      <c r="BI241" s="346" t="str">
        <f t="shared" si="137"/>
        <v>-</v>
      </c>
      <c r="BJ241" s="347" t="str">
        <f t="shared" si="138"/>
        <v>-</v>
      </c>
      <c r="BK241"/>
      <c r="BL241"/>
      <c r="BM241"/>
      <c r="BN241"/>
      <c r="BO241"/>
    </row>
    <row r="242" spans="1:67" s="124" customFormat="1" ht="17" hidden="1" customHeight="1">
      <c r="A242" s="330" t="str">
        <f t="shared" si="104"/>
        <v>2018_222</v>
      </c>
      <c r="B242" s="330" t="s">
        <v>658</v>
      </c>
      <c r="C242" s="330" t="str">
        <f t="shared" si="109"/>
        <v>---_-</v>
      </c>
      <c r="D242" s="330" t="str">
        <f>IF($M242="-","-",VLOOKUP(C$3,Res_ini!$A$20:$AF251,HLOOKUP($F242,Res_ini!$H$29:$AF$30,2,FALSE())+7))</f>
        <v>-</v>
      </c>
      <c r="E242" s="330">
        <f t="shared" si="139"/>
        <v>56</v>
      </c>
      <c r="F242" s="330" t="str">
        <f t="shared" si="108"/>
        <v>Bancs du Nord</v>
      </c>
      <c r="G242" s="330" t="str">
        <f>IF($M242="-","-",VLOOKUP(F$3,Res_ini!$A$20:$AF251,HLOOKUP($F242,Res_ini!$H$29:$AF$30,2,FALSE())+7))</f>
        <v>-</v>
      </c>
      <c r="H242" s="348" t="str">
        <f>IF($M242="-","-",VLOOKUP(G$3,Res_ini!$A$20:$AF251,HLOOKUP($F242,Res_ini!$H$29:$AF$30,2,FALSE())+7))</f>
        <v>-</v>
      </c>
      <c r="I242" s="348" t="str">
        <f>IF($M242="-","-",VLOOKUP(H$3,Res_ini!$A$20:$AF251,HLOOKUP($F242,Res_ini!$H$29:$AF$30,2,FALSE())+7))</f>
        <v>-</v>
      </c>
      <c r="J242" s="330" t="str">
        <f>IF($M242="-","-",VLOOKUP(I$3,Res_ini!$A$20:$AF251,HLOOKUP($F242,Res_ini!$H$29:$AF$30,2,FALSE())+7))</f>
        <v>-</v>
      </c>
      <c r="K242" s="330" t="str">
        <f>IF($M242="-","-",VLOOKUP(J$3,Res_ini!$A$20:$AF251,HLOOKUP($F242,Res_ini!$H$29:$AF$30,2,FALSE())+7))</f>
        <v>-</v>
      </c>
      <c r="L242" s="330" t="str">
        <f>IF($M242="-","-",VLOOKUP(K$3,Res_ini!$A$20:$AF251,HLOOKUP($F242,Res_ini!$H$29:$AF$30,2,FALSE())+7))</f>
        <v>-</v>
      </c>
      <c r="M242" s="330" t="str">
        <f>IF(ISERROR(HLOOKUP($F242,Res_ini!$H$29:$AF$30,2,FALSE())),"-",VLOOKUP(L$3,Res_ini!$A$20:$AF251,HLOOKUP($F242,Res_ini!$H$29:$AF$30,2,FALSE())+7))</f>
        <v>-</v>
      </c>
      <c r="N242" s="330" t="str">
        <f>IF($M242="-","-",VLOOKUP(M$3,Res_ini!$A$20:$AF251,HLOOKUP($F242,Res_ini!$H$29:$AF$30,2,FALSE())+7))</f>
        <v>-</v>
      </c>
      <c r="O242" s="349" t="str">
        <f>IF($M242="-","-",VLOOKUP(N$3,Res_ini!$A$20:$AF251,HLOOKUP($F242,Res_ini!$H$29:$AF$30,2,FALSE())+7))</f>
        <v>-</v>
      </c>
      <c r="P242" s="328" t="str">
        <f>IF($M242="-","-",VLOOKUP(O$3,Res_ini!$A$20:$AF251,HLOOKUP($F242,Res_ini!$H$29:$AF$30,2,FALSE())+7))</f>
        <v>-</v>
      </c>
      <c r="Q242" s="328" t="str">
        <f>IF($M242="-","-",VLOOKUP(P$3,Res_ini!$A$20:$AF251,HLOOKUP($F242,Res_ini!$H$29:$AF$30,2,FALSE())+7))</f>
        <v>-</v>
      </c>
      <c r="R242" s="328" t="str">
        <f>IF($M242="-","-",VLOOKUP(Q$3,Res_ini!$A$20:$AF251,HLOOKUP($F242,Res_ini!$H$29:$AF$30,2,FALSE())+7))</f>
        <v>-</v>
      </c>
      <c r="S242" s="328" t="str">
        <f>IF($M242="-","-",VLOOKUP(R$3,Res_ini!$A$20:$AF251,HLOOKUP($F242,Res_ini!$H$29:$AF$30,2,FALSE())+7))</f>
        <v>-</v>
      </c>
      <c r="T242" s="328" t="str">
        <f>IF($M242="-","-",VLOOKUP(S$3,Res_ini!$A$20:$AF251,HLOOKUP($F242,Res_ini!$H$29:$AF$30,2,FALSE())+7))</f>
        <v>-</v>
      </c>
      <c r="U242" s="328" t="str">
        <f>IF($M242="-","-",VLOOKUP(T$3,Res_ini!$A$20:$AF251,HLOOKUP($F242,Res_ini!$H$29:$AF$30,2,FALSE())+7))</f>
        <v>-</v>
      </c>
      <c r="V242" s="328" t="str">
        <f>IF($M242="-","-",VLOOKUP(U$3,Res_ini!$A$20:$AF251,HLOOKUP($F242,Res_ini!$H$29:$AF$30,2,FALSE())+7))</f>
        <v>-</v>
      </c>
      <c r="W242" s="328" t="str">
        <f>IF($M242="-","-",VLOOKUP(V$3,Res_ini!$A$20:$AF251,HLOOKUP($F242,Res_ini!$H$29:$AF$30,2,FALSE())+7))</f>
        <v>-</v>
      </c>
      <c r="X242" s="328" t="str">
        <f>IF($M242="-","-",VLOOKUP(W$3,Res_ini!$A$20:$AF251,HLOOKUP($F242,Res_ini!$H$29:$AF$30,2,FALSE())+7))</f>
        <v>-</v>
      </c>
      <c r="Y242" s="328" t="str">
        <f>IF($M242="-","-",VLOOKUP(X$3,Res_ini!$A$20:$AF251,HLOOKUP($F242,Res_ini!$H$29:$AF$30,2,FALSE())+7))</f>
        <v>-</v>
      </c>
      <c r="Z242" s="328" t="str">
        <f>IF($M242="-","-",VLOOKUP(Y$3,Res_ini!$A$20:$AF251,HLOOKUP($F242,Res_ini!$H$29:$AF$30,2,FALSE())+7))</f>
        <v>-</v>
      </c>
      <c r="AA242" s="329" t="str">
        <f>IF($M242="-","-",VLOOKUP(Z$3,Res_ini!$A$20:$AF251,HLOOKUP($F242,Res_ini!$H$29:$AF$30,2,FALSE())+7))</f>
        <v>-</v>
      </c>
      <c r="AB242" s="330" t="str">
        <f>IF($M242="-","-",VLOOKUP(AA$3,Res_ini!$A$20:$AF251,HLOOKUP($F242,Res_ini!$H$29:$AF$30,2,FALSE())+7))</f>
        <v>-</v>
      </c>
      <c r="AC242" s="350"/>
      <c r="AD242" s="351"/>
      <c r="AE242" s="351"/>
      <c r="AF242" s="351"/>
      <c r="AG242" s="352"/>
      <c r="AH242" s="213" t="str">
        <f t="shared" si="110"/>
        <v>-</v>
      </c>
      <c r="AI242" s="353" t="str">
        <f t="shared" si="111"/>
        <v>-</v>
      </c>
      <c r="AJ242" s="354" t="str">
        <f t="shared" si="112"/>
        <v>-</v>
      </c>
      <c r="AK242" s="354" t="str">
        <f t="shared" si="113"/>
        <v>-</v>
      </c>
      <c r="AL242" s="354" t="str">
        <f t="shared" si="114"/>
        <v>-</v>
      </c>
      <c r="AM242" s="354" t="str">
        <f t="shared" si="115"/>
        <v>-</v>
      </c>
      <c r="AN242" s="354" t="str">
        <f t="shared" si="116"/>
        <v>-</v>
      </c>
      <c r="AO242" s="354" t="str">
        <f t="shared" si="117"/>
        <v>-</v>
      </c>
      <c r="AP242" s="354" t="str">
        <f t="shared" si="118"/>
        <v>-</v>
      </c>
      <c r="AQ242" s="354" t="str">
        <f t="shared" si="119"/>
        <v>-</v>
      </c>
      <c r="AR242" s="354" t="str">
        <f t="shared" si="120"/>
        <v>-</v>
      </c>
      <c r="AS242" s="354" t="str">
        <f t="shared" si="121"/>
        <v>-</v>
      </c>
      <c r="AT242" s="354" t="str">
        <f t="shared" si="122"/>
        <v>-</v>
      </c>
      <c r="AU242" s="354" t="str">
        <f t="shared" si="123"/>
        <v>-</v>
      </c>
      <c r="AV242" s="354" t="str">
        <f t="shared" si="124"/>
        <v>-</v>
      </c>
      <c r="AW242" s="355" t="str">
        <f t="shared" si="125"/>
        <v>-</v>
      </c>
      <c r="AX242" s="355" t="str">
        <f t="shared" si="126"/>
        <v>-</v>
      </c>
      <c r="AY242" s="355" t="str">
        <f t="shared" si="127"/>
        <v>-</v>
      </c>
      <c r="AZ242" s="355" t="str">
        <f t="shared" si="128"/>
        <v>-</v>
      </c>
      <c r="BA242" s="355" t="str">
        <f t="shared" si="129"/>
        <v>-</v>
      </c>
      <c r="BB242" s="354" t="str">
        <f t="shared" si="130"/>
        <v>-</v>
      </c>
      <c r="BC242" s="354" t="str">
        <f t="shared" si="131"/>
        <v>-</v>
      </c>
      <c r="BD242" s="355" t="str">
        <f t="shared" si="132"/>
        <v>-</v>
      </c>
      <c r="BE242" s="355" t="str">
        <f t="shared" si="133"/>
        <v>-</v>
      </c>
      <c r="BF242" s="355" t="str">
        <f t="shared" si="134"/>
        <v>-</v>
      </c>
      <c r="BG242" s="355" t="str">
        <f t="shared" si="135"/>
        <v>-</v>
      </c>
      <c r="BH242" s="354" t="str">
        <f t="shared" si="136"/>
        <v>-</v>
      </c>
      <c r="BI242" s="355" t="str">
        <f t="shared" si="137"/>
        <v>-</v>
      </c>
      <c r="BJ242" s="356" t="str">
        <f t="shared" si="138"/>
        <v>-</v>
      </c>
      <c r="BK242"/>
      <c r="BL242"/>
      <c r="BM242"/>
      <c r="BN242"/>
      <c r="BO242"/>
    </row>
    <row r="243" spans="1:67" s="124" customFormat="1" ht="17" hidden="1" customHeight="1">
      <c r="A243" s="330" t="str">
        <f t="shared" si="104"/>
        <v>2018_223</v>
      </c>
      <c r="B243" s="330" t="s">
        <v>658</v>
      </c>
      <c r="C243" s="330" t="str">
        <f t="shared" si="109"/>
        <v>---_-</v>
      </c>
      <c r="D243" s="330" t="str">
        <f>IF($M243="-","-",VLOOKUP(C$4,Res_ini!$A$20:$AF252,HLOOKUP($F243,Res_ini!$H$29:$AF$30,2,FALSE())+7))</f>
        <v>-</v>
      </c>
      <c r="E243" s="330">
        <f t="shared" si="139"/>
        <v>56</v>
      </c>
      <c r="F243" s="330" t="str">
        <f t="shared" si="108"/>
        <v>Bancs du Nord</v>
      </c>
      <c r="G243" s="330" t="str">
        <f>IF($M243="-","-",VLOOKUP(F$4,Res_ini!$A$20:$AF252,HLOOKUP($F243,Res_ini!$H$29:$AF$30,2,FALSE())+7))</f>
        <v>-</v>
      </c>
      <c r="H243" s="348" t="str">
        <f>IF($M243="-","-",VLOOKUP(G$4,Res_ini!$A$20:$AF252,HLOOKUP($F243,Res_ini!$H$29:$AF$30,2,FALSE())+7))</f>
        <v>-</v>
      </c>
      <c r="I243" s="348" t="str">
        <f>IF($M243="-","-",VLOOKUP(H$4,Res_ini!$A$20:$AF252,HLOOKUP($F243,Res_ini!$H$29:$AF$30,2,FALSE())+7))</f>
        <v>-</v>
      </c>
      <c r="J243" s="330" t="str">
        <f>IF($M243="-","-",VLOOKUP(I$4,Res_ini!$A$20:$AF252,HLOOKUP($F243,Res_ini!$H$29:$AF$30,2,FALSE())+7))</f>
        <v>-</v>
      </c>
      <c r="K243" s="330" t="str">
        <f>IF($M243="-","-",VLOOKUP(J$4,Res_ini!$A$20:$AF252,HLOOKUP($F243,Res_ini!$H$29:$AF$30,2,FALSE())+7))</f>
        <v>-</v>
      </c>
      <c r="L243" s="330" t="str">
        <f>IF($M243="-","-",VLOOKUP(K$4,Res_ini!$A$20:$AF252,HLOOKUP($F243,Res_ini!$H$29:$AF$30,2,FALSE())+7))</f>
        <v>-</v>
      </c>
      <c r="M243" s="330" t="str">
        <f>IF(ISERROR(HLOOKUP($F243,Res_ini!$H$29:$AF$30,2,FALSE())),"-",VLOOKUP(L$4,Res_ini!$A$20:$AF252,HLOOKUP($F243,Res_ini!$H$29:$AF$30,2,FALSE())+7))</f>
        <v>-</v>
      </c>
      <c r="N243" s="330" t="str">
        <f>IF($M243="-","-",VLOOKUP(M$4,Res_ini!$A$20:$AF252,HLOOKUP($F243,Res_ini!$H$29:$AF$30,2,FALSE())+7))</f>
        <v>-</v>
      </c>
      <c r="O243" s="349" t="str">
        <f>IF($M243="-","-",VLOOKUP(N$4,Res_ini!$A$20:$AF252,HLOOKUP($F243,Res_ini!$H$29:$AF$30,2,FALSE())+7))</f>
        <v>-</v>
      </c>
      <c r="P243" s="328" t="str">
        <f>IF($M243="-","-",VLOOKUP(O$4,Res_ini!$A$20:$AF252,HLOOKUP($F243,Res_ini!$H$29:$AF$30,2,FALSE())+7))</f>
        <v>-</v>
      </c>
      <c r="Q243" s="328" t="str">
        <f>IF($M243="-","-",VLOOKUP(P$4,Res_ini!$A$20:$AF252,HLOOKUP($F243,Res_ini!$H$29:$AF$30,2,FALSE())+7))</f>
        <v>-</v>
      </c>
      <c r="R243" s="328" t="str">
        <f>IF($M243="-","-",VLOOKUP(Q$4,Res_ini!$A$20:$AF252,HLOOKUP($F243,Res_ini!$H$29:$AF$30,2,FALSE())+7))</f>
        <v>-</v>
      </c>
      <c r="S243" s="328" t="str">
        <f>IF($M243="-","-",VLOOKUP(R$4,Res_ini!$A$20:$AF252,HLOOKUP($F243,Res_ini!$H$29:$AF$30,2,FALSE())+7))</f>
        <v>-</v>
      </c>
      <c r="T243" s="328" t="str">
        <f>IF($M243="-","-",VLOOKUP(S$4,Res_ini!$A$20:$AF252,HLOOKUP($F243,Res_ini!$H$29:$AF$30,2,FALSE())+7))</f>
        <v>-</v>
      </c>
      <c r="U243" s="328" t="str">
        <f>IF($M243="-","-",VLOOKUP(T$4,Res_ini!$A$20:$AF252,HLOOKUP($F243,Res_ini!$H$29:$AF$30,2,FALSE())+7))</f>
        <v>-</v>
      </c>
      <c r="V243" s="328" t="str">
        <f>IF($M243="-","-",VLOOKUP(U$4,Res_ini!$A$20:$AF252,HLOOKUP($F243,Res_ini!$H$29:$AF$30,2,FALSE())+7))</f>
        <v>-</v>
      </c>
      <c r="W243" s="328" t="str">
        <f>IF($M243="-","-",VLOOKUP(V$4,Res_ini!$A$20:$AF252,HLOOKUP($F243,Res_ini!$H$29:$AF$30,2,FALSE())+7))</f>
        <v>-</v>
      </c>
      <c r="X243" s="328" t="str">
        <f>IF($M243="-","-",VLOOKUP(W$4,Res_ini!$A$20:$AF252,HLOOKUP($F243,Res_ini!$H$29:$AF$30,2,FALSE())+7))</f>
        <v>-</v>
      </c>
      <c r="Y243" s="328" t="str">
        <f>IF($M243="-","-",VLOOKUP(X$4,Res_ini!$A$20:$AF252,HLOOKUP($F243,Res_ini!$H$29:$AF$30,2,FALSE())+7))</f>
        <v>-</v>
      </c>
      <c r="Z243" s="328" t="str">
        <f>IF($M243="-","-",VLOOKUP(Y$4,Res_ini!$A$20:$AF252,HLOOKUP($F243,Res_ini!$H$29:$AF$30,2,FALSE())+7))</f>
        <v>-</v>
      </c>
      <c r="AA243" s="329" t="str">
        <f>IF($M243="-","-",VLOOKUP(Z$4,Res_ini!$A$20:$AF252,HLOOKUP($F243,Res_ini!$H$29:$AF$30,2,FALSE())+7))</f>
        <v>-</v>
      </c>
      <c r="AB243" s="330" t="str">
        <f>IF($M243="-","-",VLOOKUP(AA$4,Res_ini!$A$20:$AF252,HLOOKUP($F243,Res_ini!$H$29:$AF$30,2,FALSE())+7))</f>
        <v>-</v>
      </c>
      <c r="AC243" s="350"/>
      <c r="AD243" s="351"/>
      <c r="AE243" s="351"/>
      <c r="AF243" s="351"/>
      <c r="AG243" s="352"/>
      <c r="AH243" s="213" t="str">
        <f t="shared" si="110"/>
        <v>-</v>
      </c>
      <c r="AI243" s="353" t="str">
        <f t="shared" si="111"/>
        <v>-</v>
      </c>
      <c r="AJ243" s="354" t="str">
        <f t="shared" si="112"/>
        <v>-</v>
      </c>
      <c r="AK243" s="354" t="str">
        <f t="shared" si="113"/>
        <v>-</v>
      </c>
      <c r="AL243" s="354" t="str">
        <f t="shared" si="114"/>
        <v>-</v>
      </c>
      <c r="AM243" s="354" t="str">
        <f t="shared" si="115"/>
        <v>-</v>
      </c>
      <c r="AN243" s="354" t="str">
        <f t="shared" si="116"/>
        <v>-</v>
      </c>
      <c r="AO243" s="354" t="str">
        <f t="shared" si="117"/>
        <v>-</v>
      </c>
      <c r="AP243" s="354" t="str">
        <f t="shared" si="118"/>
        <v>-</v>
      </c>
      <c r="AQ243" s="354" t="str">
        <f t="shared" si="119"/>
        <v>-</v>
      </c>
      <c r="AR243" s="354" t="str">
        <f t="shared" si="120"/>
        <v>-</v>
      </c>
      <c r="AS243" s="354" t="str">
        <f t="shared" si="121"/>
        <v>-</v>
      </c>
      <c r="AT243" s="354" t="str">
        <f t="shared" si="122"/>
        <v>-</v>
      </c>
      <c r="AU243" s="354" t="str">
        <f t="shared" si="123"/>
        <v>-</v>
      </c>
      <c r="AV243" s="354" t="str">
        <f t="shared" si="124"/>
        <v>-</v>
      </c>
      <c r="AW243" s="355" t="str">
        <f t="shared" si="125"/>
        <v>-</v>
      </c>
      <c r="AX243" s="355" t="str">
        <f t="shared" si="126"/>
        <v>-</v>
      </c>
      <c r="AY243" s="355" t="str">
        <f t="shared" si="127"/>
        <v>-</v>
      </c>
      <c r="AZ243" s="355" t="str">
        <f t="shared" si="128"/>
        <v>-</v>
      </c>
      <c r="BA243" s="355" t="str">
        <f t="shared" si="129"/>
        <v>-</v>
      </c>
      <c r="BB243" s="354" t="str">
        <f t="shared" si="130"/>
        <v>-</v>
      </c>
      <c r="BC243" s="354" t="str">
        <f t="shared" si="131"/>
        <v>-</v>
      </c>
      <c r="BD243" s="355" t="str">
        <f t="shared" si="132"/>
        <v>-</v>
      </c>
      <c r="BE243" s="355" t="str">
        <f t="shared" si="133"/>
        <v>-</v>
      </c>
      <c r="BF243" s="355" t="str">
        <f t="shared" si="134"/>
        <v>-</v>
      </c>
      <c r="BG243" s="355" t="str">
        <f t="shared" si="135"/>
        <v>-</v>
      </c>
      <c r="BH243" s="354" t="str">
        <f t="shared" si="136"/>
        <v>-</v>
      </c>
      <c r="BI243" s="355" t="str">
        <f t="shared" si="137"/>
        <v>-</v>
      </c>
      <c r="BJ243" s="356" t="str">
        <f t="shared" si="138"/>
        <v>-</v>
      </c>
      <c r="BK243"/>
      <c r="BL243"/>
      <c r="BM243"/>
      <c r="BN243"/>
      <c r="BO243"/>
    </row>
    <row r="244" spans="1:67" s="124" customFormat="1" ht="17" hidden="1" customHeight="1">
      <c r="A244" s="333" t="str">
        <f t="shared" si="104"/>
        <v>2018_224</v>
      </c>
      <c r="B244" s="333" t="s">
        <v>658</v>
      </c>
      <c r="C244" s="333" t="str">
        <f t="shared" si="109"/>
        <v>---_-</v>
      </c>
      <c r="D244" s="333" t="str">
        <f>IF($M244="-","-",VLOOKUP(C$5,Res_ini!$A$20:$AF253,HLOOKUP($F244,Res_ini!$H$29:$AF$30,2,FALSE())+7))</f>
        <v>-</v>
      </c>
      <c r="E244" s="333">
        <f t="shared" si="139"/>
        <v>56</v>
      </c>
      <c r="F244" s="333" t="str">
        <f t="shared" si="108"/>
        <v>Bancs du Nord</v>
      </c>
      <c r="G244" s="333" t="str">
        <f>IF($M244="-","-",VLOOKUP(F$5,Res_ini!$A$20:$AF253,HLOOKUP($F244,Res_ini!$H$29:$AF$30,2,FALSE())+7))</f>
        <v>-</v>
      </c>
      <c r="H244" s="357" t="str">
        <f>IF($M244="-","-",VLOOKUP(G$5,Res_ini!$A$20:$AF253,HLOOKUP($F244,Res_ini!$H$29:$AF$30,2,FALSE())+7))</f>
        <v>-</v>
      </c>
      <c r="I244" s="357" t="str">
        <f>IF($M244="-","-",VLOOKUP(H$5,Res_ini!$A$20:$AF253,HLOOKUP($F244,Res_ini!$H$29:$AF$30,2,FALSE())+7))</f>
        <v>-</v>
      </c>
      <c r="J244" s="333" t="str">
        <f>IF($M244="-","-",VLOOKUP(I$5,Res_ini!$A$20:$AF253,HLOOKUP($F244,Res_ini!$H$29:$AF$30,2,FALSE())+7))</f>
        <v>-</v>
      </c>
      <c r="K244" s="333" t="str">
        <f>IF($M244="-","-",VLOOKUP(J$5,Res_ini!$A$20:$AF253,HLOOKUP($F244,Res_ini!$H$29:$AF$30,2,FALSE())+7))</f>
        <v>-</v>
      </c>
      <c r="L244" s="333" t="str">
        <f>IF($M244="-","-",VLOOKUP(K$5,Res_ini!$A$20:$AF253,HLOOKUP($F244,Res_ini!$H$29:$AF$30,2,FALSE())+7))</f>
        <v>-</v>
      </c>
      <c r="M244" s="333" t="str">
        <f>IF(ISERROR(HLOOKUP($F244,Res_ini!$H$29:$AF$30,2,FALSE())),"-",VLOOKUP(L$5,Res_ini!$A$20:$AF253,HLOOKUP($F244,Res_ini!$H$29:$AF$30,2,FALSE())+7))</f>
        <v>-</v>
      </c>
      <c r="N244" s="333" t="str">
        <f>IF($M244="-","-",VLOOKUP(M$5,Res_ini!$A$20:$AF253,HLOOKUP($F244,Res_ini!$H$29:$AF$30,2,FALSE())+7))</f>
        <v>-</v>
      </c>
      <c r="O244" s="358" t="str">
        <f>IF($M244="-","-",VLOOKUP(N$5,Res_ini!$A$20:$AF253,HLOOKUP($F244,Res_ini!$H$29:$AF$30,2,FALSE())+7))</f>
        <v>-</v>
      </c>
      <c r="P244" s="331" t="str">
        <f>IF($M244="-","-",VLOOKUP(O$5,Res_ini!$A$20:$AF253,HLOOKUP($F244,Res_ini!$H$29:$AF$30,2,FALSE())+7))</f>
        <v>-</v>
      </c>
      <c r="Q244" s="331" t="str">
        <f>IF($M244="-","-",VLOOKUP(P$5,Res_ini!$A$20:$AF253,HLOOKUP($F244,Res_ini!$H$29:$AF$30,2,FALSE())+7))</f>
        <v>-</v>
      </c>
      <c r="R244" s="331" t="str">
        <f>IF($M244="-","-",VLOOKUP(Q$5,Res_ini!$A$20:$AF253,HLOOKUP($F244,Res_ini!$H$29:$AF$30,2,FALSE())+7))</f>
        <v>-</v>
      </c>
      <c r="S244" s="331" t="str">
        <f>IF($M244="-","-",VLOOKUP(R$5,Res_ini!$A$20:$AF253,HLOOKUP($F244,Res_ini!$H$29:$AF$30,2,FALSE())+7))</f>
        <v>-</v>
      </c>
      <c r="T244" s="331" t="str">
        <f>IF($M244="-","-",VLOOKUP(S$5,Res_ini!$A$20:$AF253,HLOOKUP($F244,Res_ini!$H$29:$AF$30,2,FALSE())+7))</f>
        <v>-</v>
      </c>
      <c r="U244" s="331" t="str">
        <f>IF($M244="-","-",VLOOKUP(T$5,Res_ini!$A$20:$AF253,HLOOKUP($F244,Res_ini!$H$29:$AF$30,2,FALSE())+7))</f>
        <v>-</v>
      </c>
      <c r="V244" s="331" t="str">
        <f>IF($M244="-","-",VLOOKUP(U$5,Res_ini!$A$20:$AF253,HLOOKUP($F244,Res_ini!$H$29:$AF$30,2,FALSE())+7))</f>
        <v>-</v>
      </c>
      <c r="W244" s="331" t="str">
        <f>IF($M244="-","-",VLOOKUP(V$5,Res_ini!$A$20:$AF253,HLOOKUP($F244,Res_ini!$H$29:$AF$30,2,FALSE())+7))</f>
        <v>-</v>
      </c>
      <c r="X244" s="331" t="str">
        <f>IF($M244="-","-",VLOOKUP(W$5,Res_ini!$A$20:$AF253,HLOOKUP($F244,Res_ini!$H$29:$AF$30,2,FALSE())+7))</f>
        <v>-</v>
      </c>
      <c r="Y244" s="331" t="str">
        <f>IF($M244="-","-",VLOOKUP(X$5,Res_ini!$A$20:$AF253,HLOOKUP($F244,Res_ini!$H$29:$AF$30,2,FALSE())+7))</f>
        <v>-</v>
      </c>
      <c r="Z244" s="331" t="str">
        <f>IF($M244="-","-",VLOOKUP(Y$5,Res_ini!$A$20:$AF253,HLOOKUP($F244,Res_ini!$H$29:$AF$30,2,FALSE())+7))</f>
        <v>-</v>
      </c>
      <c r="AA244" s="332" t="str">
        <f>IF($M244="-","-",VLOOKUP(Z$5,Res_ini!$A$20:$AF253,HLOOKUP($F244,Res_ini!$H$29:$AF$30,2,FALSE())+7))</f>
        <v>-</v>
      </c>
      <c r="AB244" s="333" t="str">
        <f>IF($M244="-","-",VLOOKUP(AA$5,Res_ini!$A$20:$AF253,HLOOKUP($F244,Res_ini!$H$29:$AF$30,2,FALSE())+7))</f>
        <v>-</v>
      </c>
      <c r="AC244" s="359"/>
      <c r="AD244" s="360"/>
      <c r="AE244" s="360"/>
      <c r="AF244" s="360"/>
      <c r="AG244" s="361"/>
      <c r="AH244" s="362" t="str">
        <f t="shared" si="110"/>
        <v>-</v>
      </c>
      <c r="AI244" s="363" t="str">
        <f t="shared" si="111"/>
        <v>-</v>
      </c>
      <c r="AJ244" s="364" t="str">
        <f t="shared" si="112"/>
        <v>-</v>
      </c>
      <c r="AK244" s="364" t="str">
        <f t="shared" si="113"/>
        <v>-</v>
      </c>
      <c r="AL244" s="364" t="str">
        <f t="shared" si="114"/>
        <v>-</v>
      </c>
      <c r="AM244" s="364" t="str">
        <f t="shared" si="115"/>
        <v>-</v>
      </c>
      <c r="AN244" s="364" t="str">
        <f t="shared" si="116"/>
        <v>-</v>
      </c>
      <c r="AO244" s="364" t="str">
        <f t="shared" si="117"/>
        <v>-</v>
      </c>
      <c r="AP244" s="364" t="str">
        <f t="shared" si="118"/>
        <v>-</v>
      </c>
      <c r="AQ244" s="364" t="str">
        <f t="shared" si="119"/>
        <v>-</v>
      </c>
      <c r="AR244" s="364" t="str">
        <f t="shared" si="120"/>
        <v>-</v>
      </c>
      <c r="AS244" s="364" t="str">
        <f t="shared" si="121"/>
        <v>-</v>
      </c>
      <c r="AT244" s="364" t="str">
        <f t="shared" si="122"/>
        <v>-</v>
      </c>
      <c r="AU244" s="364" t="str">
        <f t="shared" si="123"/>
        <v>-</v>
      </c>
      <c r="AV244" s="364" t="str">
        <f t="shared" si="124"/>
        <v>-</v>
      </c>
      <c r="AW244" s="365" t="str">
        <f t="shared" si="125"/>
        <v>-</v>
      </c>
      <c r="AX244" s="365" t="str">
        <f t="shared" si="126"/>
        <v>-</v>
      </c>
      <c r="AY244" s="365" t="str">
        <f t="shared" si="127"/>
        <v>-</v>
      </c>
      <c r="AZ244" s="365" t="str">
        <f t="shared" si="128"/>
        <v>-</v>
      </c>
      <c r="BA244" s="365" t="str">
        <f t="shared" si="129"/>
        <v>-</v>
      </c>
      <c r="BB244" s="364" t="str">
        <f t="shared" si="130"/>
        <v>-</v>
      </c>
      <c r="BC244" s="364" t="str">
        <f t="shared" si="131"/>
        <v>-</v>
      </c>
      <c r="BD244" s="365" t="str">
        <f t="shared" si="132"/>
        <v>-</v>
      </c>
      <c r="BE244" s="365" t="str">
        <f t="shared" si="133"/>
        <v>-</v>
      </c>
      <c r="BF244" s="365" t="str">
        <f t="shared" si="134"/>
        <v>-</v>
      </c>
      <c r="BG244" s="365" t="str">
        <f t="shared" si="135"/>
        <v>-</v>
      </c>
      <c r="BH244" s="364" t="str">
        <f t="shared" si="136"/>
        <v>-</v>
      </c>
      <c r="BI244" s="365" t="str">
        <f t="shared" si="137"/>
        <v>-</v>
      </c>
      <c r="BJ244" s="366" t="str">
        <f t="shared" si="138"/>
        <v>-</v>
      </c>
      <c r="BK244"/>
      <c r="BL244"/>
      <c r="BM244"/>
      <c r="BN244"/>
      <c r="BO244"/>
    </row>
    <row r="245" spans="1:67" s="124" customFormat="1" ht="16" hidden="1" customHeight="1">
      <c r="A245" s="327" t="str">
        <f t="shared" si="104"/>
        <v>2018_225</v>
      </c>
      <c r="B245" s="327" t="s">
        <v>658</v>
      </c>
      <c r="C245" s="327" t="str">
        <f t="shared" si="109"/>
        <v>---_-</v>
      </c>
      <c r="D245" s="327" t="str">
        <f>IF($M245="-","-",VLOOKUP(C$2,Res_ini!$A$20:$AF254,HLOOKUP($F245,Res_ini!$H$29:$AF$30,2,FALSE())+7))</f>
        <v>-</v>
      </c>
      <c r="E245" s="327">
        <f t="shared" si="139"/>
        <v>57</v>
      </c>
      <c r="F245" s="327" t="str">
        <f t="shared" si="108"/>
        <v>Tombo</v>
      </c>
      <c r="G245" s="327" t="str">
        <f>IF($M245="-","-",VLOOKUP(F$2,Res_ini!$A$20:$AF254,HLOOKUP($F245,Res_ini!$H$29:$AF$30,2,FALSE())+7))</f>
        <v>-</v>
      </c>
      <c r="H245" s="338" t="str">
        <f>IF($M245="-","-",VLOOKUP(G$2,Res_ini!$A$20:$AF254,HLOOKUP($F245,Res_ini!$H$29:$AF$30,2,FALSE())+7))</f>
        <v>-</v>
      </c>
      <c r="I245" s="338" t="str">
        <f>IF($M245="-","-",VLOOKUP(H$2,Res_ini!$A$20:$AF254,HLOOKUP($F245,Res_ini!$H$29:$AF$30,2,FALSE())+7))</f>
        <v>-</v>
      </c>
      <c r="J245" s="327" t="str">
        <f>IF($M245="-","-",VLOOKUP(I$2,Res_ini!$A$20:$AF254,HLOOKUP($F245,Res_ini!$H$29:$AF$30,2,FALSE())+7))</f>
        <v>-</v>
      </c>
      <c r="K245" s="327" t="str">
        <f>IF($M245="-","-",VLOOKUP(J$2,Res_ini!$A$20:$AF254,HLOOKUP($F245,Res_ini!$H$29:$AF$30,2,FALSE())+7))</f>
        <v>-</v>
      </c>
      <c r="L245" s="327" t="str">
        <f>IF($M245="-","-",VLOOKUP(K$2,Res_ini!$A$20:$AF254,HLOOKUP($F245,Res_ini!$H$29:$AF$30,2,FALSE())+7))</f>
        <v>-</v>
      </c>
      <c r="M245" s="327" t="str">
        <f>IF(ISERROR(HLOOKUP($F245,Res_ini!$H$29:$AF$30,2,FALSE())),"-",VLOOKUP(L$2,Res_ini!$A$20:$AF254,HLOOKUP($F245,Res_ini!$H$29:$AF$30,2,FALSE())+7))</f>
        <v>-</v>
      </c>
      <c r="N245" s="327" t="str">
        <f>IF($M245="-","-",VLOOKUP(M$2,Res_ini!$A$20:$AF254,HLOOKUP($F245,Res_ini!$H$29:$AF$30,2,FALSE())+7))</f>
        <v>-</v>
      </c>
      <c r="O245" s="339" t="str">
        <f>IF($M245="-","-",VLOOKUP(N$2,Res_ini!$A$20:$AF254,HLOOKUP($F245,Res_ini!$H$29:$AF$30,2,FALSE())+7))</f>
        <v>-</v>
      </c>
      <c r="P245" s="325" t="str">
        <f>IF($M245="-","-",VLOOKUP(O$2,Res_ini!$A$20:$AF254,HLOOKUP($F245,Res_ini!$H$29:$AF$30,2,FALSE())+7))</f>
        <v>-</v>
      </c>
      <c r="Q245" s="325" t="str">
        <f>IF($M245="-","-",VLOOKUP(P$2,Res_ini!$A$20:$AF254,HLOOKUP($F245,Res_ini!$H$29:$AF$30,2,FALSE())+7))</f>
        <v>-</v>
      </c>
      <c r="R245" s="325" t="str">
        <f>IF($M245="-","-",VLOOKUP(Q$2,Res_ini!$A$20:$AF254,HLOOKUP($F245,Res_ini!$H$29:$AF$30,2,FALSE())+7))</f>
        <v>-</v>
      </c>
      <c r="S245" s="325" t="str">
        <f>IF($M245="-","-",VLOOKUP(R$2,Res_ini!$A$20:$AF254,HLOOKUP($F245,Res_ini!$H$29:$AF$30,2,FALSE())+7))</f>
        <v>-</v>
      </c>
      <c r="T245" s="325" t="str">
        <f>IF($M245="-","-",VLOOKUP(S$2,Res_ini!$A$20:$AF254,HLOOKUP($F245,Res_ini!$H$29:$AF$30,2,FALSE())+7))</f>
        <v>-</v>
      </c>
      <c r="U245" s="325" t="str">
        <f>IF($M245="-","-",VLOOKUP(T$2,Res_ini!$A$20:$AF254,HLOOKUP($F245,Res_ini!$H$29:$AF$30,2,FALSE())+7))</f>
        <v>-</v>
      </c>
      <c r="V245" s="325" t="str">
        <f>IF($M245="-","-",VLOOKUP(U$2,Res_ini!$A$20:$AF254,HLOOKUP($F245,Res_ini!$H$29:$AF$30,2,FALSE())+7))</f>
        <v>-</v>
      </c>
      <c r="W245" s="325" t="str">
        <f>IF($M245="-","-",VLOOKUP(V$2,Res_ini!$A$20:$AF254,HLOOKUP($F245,Res_ini!$H$29:$AF$30,2,FALSE())+7))</f>
        <v>-</v>
      </c>
      <c r="X245" s="325" t="str">
        <f>IF($M245="-","-",VLOOKUP(W$2,Res_ini!$A$20:$AF254,HLOOKUP($F245,Res_ini!$H$29:$AF$30,2,FALSE())+7))</f>
        <v>-</v>
      </c>
      <c r="Y245" s="325" t="str">
        <f>IF($M245="-","-",VLOOKUP(X$2,Res_ini!$A$20:$AF254,HLOOKUP($F245,Res_ini!$H$29:$AF$30,2,FALSE())+7))</f>
        <v>-</v>
      </c>
      <c r="Z245" s="325" t="str">
        <f>IF($M245="-","-",VLOOKUP(Y$2,Res_ini!$A$20:$AF254,HLOOKUP($F245,Res_ini!$H$29:$AF$30,2,FALSE())+7))</f>
        <v>-</v>
      </c>
      <c r="AA245" s="326" t="str">
        <f>IF($M245="-","-",VLOOKUP(Z$2,Res_ini!$A$20:$AF254,HLOOKUP($F245,Res_ini!$H$29:$AF$30,2,FALSE())+7))</f>
        <v>-</v>
      </c>
      <c r="AB245" s="327" t="str">
        <f>IF($M245="-","-",VLOOKUP(AA$2,Res_ini!$A$20:$AF254,HLOOKUP($F245,Res_ini!$H$29:$AF$30,2,FALSE())+7))</f>
        <v>-</v>
      </c>
      <c r="AC245" s="340"/>
      <c r="AD245" s="341"/>
      <c r="AE245" s="341"/>
      <c r="AF245" s="341"/>
      <c r="AG245" s="342"/>
      <c r="AH245" s="343" t="str">
        <f t="shared" si="110"/>
        <v>-</v>
      </c>
      <c r="AI245" s="344" t="str">
        <f t="shared" si="111"/>
        <v>-</v>
      </c>
      <c r="AJ245" s="345" t="str">
        <f t="shared" si="112"/>
        <v>-</v>
      </c>
      <c r="AK245" s="345" t="str">
        <f t="shared" si="113"/>
        <v>-</v>
      </c>
      <c r="AL245" s="345" t="str">
        <f t="shared" si="114"/>
        <v>-</v>
      </c>
      <c r="AM245" s="345" t="str">
        <f t="shared" si="115"/>
        <v>-</v>
      </c>
      <c r="AN245" s="345" t="str">
        <f t="shared" si="116"/>
        <v>-</v>
      </c>
      <c r="AO245" s="345" t="str">
        <f t="shared" si="117"/>
        <v>-</v>
      </c>
      <c r="AP245" s="345" t="str">
        <f t="shared" si="118"/>
        <v>-</v>
      </c>
      <c r="AQ245" s="345" t="str">
        <f t="shared" si="119"/>
        <v>-</v>
      </c>
      <c r="AR245" s="345" t="str">
        <f t="shared" si="120"/>
        <v>-</v>
      </c>
      <c r="AS245" s="345" t="str">
        <f t="shared" si="121"/>
        <v>-</v>
      </c>
      <c r="AT245" s="345" t="str">
        <f t="shared" si="122"/>
        <v>-</v>
      </c>
      <c r="AU245" s="345" t="str">
        <f t="shared" si="123"/>
        <v>-</v>
      </c>
      <c r="AV245" s="345" t="str">
        <f t="shared" si="124"/>
        <v>-</v>
      </c>
      <c r="AW245" s="346" t="str">
        <f t="shared" si="125"/>
        <v>-</v>
      </c>
      <c r="AX245" s="346" t="str">
        <f t="shared" si="126"/>
        <v>-</v>
      </c>
      <c r="AY245" s="346" t="str">
        <f t="shared" si="127"/>
        <v>-</v>
      </c>
      <c r="AZ245" s="346" t="str">
        <f t="shared" si="128"/>
        <v>-</v>
      </c>
      <c r="BA245" s="346" t="str">
        <f t="shared" si="129"/>
        <v>-</v>
      </c>
      <c r="BB245" s="345" t="str">
        <f t="shared" si="130"/>
        <v>-</v>
      </c>
      <c r="BC245" s="345" t="str">
        <f t="shared" si="131"/>
        <v>-</v>
      </c>
      <c r="BD245" s="346" t="str">
        <f t="shared" si="132"/>
        <v>-</v>
      </c>
      <c r="BE245" s="346" t="str">
        <f t="shared" si="133"/>
        <v>-</v>
      </c>
      <c r="BF245" s="346" t="str">
        <f t="shared" si="134"/>
        <v>-</v>
      </c>
      <c r="BG245" s="346" t="str">
        <f t="shared" si="135"/>
        <v>-</v>
      </c>
      <c r="BH245" s="345" t="str">
        <f t="shared" si="136"/>
        <v>-</v>
      </c>
      <c r="BI245" s="346" t="str">
        <f t="shared" si="137"/>
        <v>-</v>
      </c>
      <c r="BJ245" s="347" t="str">
        <f t="shared" si="138"/>
        <v>-</v>
      </c>
      <c r="BK245"/>
      <c r="BL245"/>
      <c r="BM245"/>
      <c r="BN245"/>
      <c r="BO245"/>
    </row>
    <row r="246" spans="1:67" s="124" customFormat="1" ht="17" hidden="1" customHeight="1">
      <c r="A246" s="330" t="str">
        <f t="shared" si="104"/>
        <v>2018_226</v>
      </c>
      <c r="B246" s="330" t="s">
        <v>658</v>
      </c>
      <c r="C246" s="330" t="str">
        <f t="shared" si="109"/>
        <v>---_-</v>
      </c>
      <c r="D246" s="330" t="str">
        <f>IF($M246="-","-",VLOOKUP(C$3,Res_ini!$A$20:$AF255,HLOOKUP($F246,Res_ini!$H$29:$AF$30,2,FALSE())+7))</f>
        <v>-</v>
      </c>
      <c r="E246" s="330">
        <f t="shared" si="139"/>
        <v>57</v>
      </c>
      <c r="F246" s="330" t="str">
        <f t="shared" si="108"/>
        <v>Tombo</v>
      </c>
      <c r="G246" s="330" t="str">
        <f>IF($M246="-","-",VLOOKUP(F$3,Res_ini!$A$20:$AF255,HLOOKUP($F246,Res_ini!$H$29:$AF$30,2,FALSE())+7))</f>
        <v>-</v>
      </c>
      <c r="H246" s="348" t="str">
        <f>IF($M246="-","-",VLOOKUP(G$3,Res_ini!$A$20:$AF255,HLOOKUP($F246,Res_ini!$H$29:$AF$30,2,FALSE())+7))</f>
        <v>-</v>
      </c>
      <c r="I246" s="348" t="str">
        <f>IF($M246="-","-",VLOOKUP(H$3,Res_ini!$A$20:$AF255,HLOOKUP($F246,Res_ini!$H$29:$AF$30,2,FALSE())+7))</f>
        <v>-</v>
      </c>
      <c r="J246" s="330" t="str">
        <f>IF($M246="-","-",VLOOKUP(I$3,Res_ini!$A$20:$AF255,HLOOKUP($F246,Res_ini!$H$29:$AF$30,2,FALSE())+7))</f>
        <v>-</v>
      </c>
      <c r="K246" s="330" t="str">
        <f>IF($M246="-","-",VLOOKUP(J$3,Res_ini!$A$20:$AF255,HLOOKUP($F246,Res_ini!$H$29:$AF$30,2,FALSE())+7))</f>
        <v>-</v>
      </c>
      <c r="L246" s="330" t="str">
        <f>IF($M246="-","-",VLOOKUP(K$3,Res_ini!$A$20:$AF255,HLOOKUP($F246,Res_ini!$H$29:$AF$30,2,FALSE())+7))</f>
        <v>-</v>
      </c>
      <c r="M246" s="330" t="str">
        <f>IF(ISERROR(HLOOKUP($F246,Res_ini!$H$29:$AF$30,2,FALSE())),"-",VLOOKUP(L$3,Res_ini!$A$20:$AF255,HLOOKUP($F246,Res_ini!$H$29:$AF$30,2,FALSE())+7))</f>
        <v>-</v>
      </c>
      <c r="N246" s="330" t="str">
        <f>IF($M246="-","-",VLOOKUP(M$3,Res_ini!$A$20:$AF255,HLOOKUP($F246,Res_ini!$H$29:$AF$30,2,FALSE())+7))</f>
        <v>-</v>
      </c>
      <c r="O246" s="349" t="str">
        <f>IF($M246="-","-",VLOOKUP(N$3,Res_ini!$A$20:$AF255,HLOOKUP($F246,Res_ini!$H$29:$AF$30,2,FALSE())+7))</f>
        <v>-</v>
      </c>
      <c r="P246" s="328" t="str">
        <f>IF($M246="-","-",VLOOKUP(O$3,Res_ini!$A$20:$AF255,HLOOKUP($F246,Res_ini!$H$29:$AF$30,2,FALSE())+7))</f>
        <v>-</v>
      </c>
      <c r="Q246" s="328" t="str">
        <f>IF($M246="-","-",VLOOKUP(P$3,Res_ini!$A$20:$AF255,HLOOKUP($F246,Res_ini!$H$29:$AF$30,2,FALSE())+7))</f>
        <v>-</v>
      </c>
      <c r="R246" s="328" t="str">
        <f>IF($M246="-","-",VLOOKUP(Q$3,Res_ini!$A$20:$AF255,HLOOKUP($F246,Res_ini!$H$29:$AF$30,2,FALSE())+7))</f>
        <v>-</v>
      </c>
      <c r="S246" s="328" t="str">
        <f>IF($M246="-","-",VLOOKUP(R$3,Res_ini!$A$20:$AF255,HLOOKUP($F246,Res_ini!$H$29:$AF$30,2,FALSE())+7))</f>
        <v>-</v>
      </c>
      <c r="T246" s="328" t="str">
        <f>IF($M246="-","-",VLOOKUP(S$3,Res_ini!$A$20:$AF255,HLOOKUP($F246,Res_ini!$H$29:$AF$30,2,FALSE())+7))</f>
        <v>-</v>
      </c>
      <c r="U246" s="328" t="str">
        <f>IF($M246="-","-",VLOOKUP(T$3,Res_ini!$A$20:$AF255,HLOOKUP($F246,Res_ini!$H$29:$AF$30,2,FALSE())+7))</f>
        <v>-</v>
      </c>
      <c r="V246" s="328" t="str">
        <f>IF($M246="-","-",VLOOKUP(U$3,Res_ini!$A$20:$AF255,HLOOKUP($F246,Res_ini!$H$29:$AF$30,2,FALSE())+7))</f>
        <v>-</v>
      </c>
      <c r="W246" s="328" t="str">
        <f>IF($M246="-","-",VLOOKUP(V$3,Res_ini!$A$20:$AF255,HLOOKUP($F246,Res_ini!$H$29:$AF$30,2,FALSE())+7))</f>
        <v>-</v>
      </c>
      <c r="X246" s="328" t="str">
        <f>IF($M246="-","-",VLOOKUP(W$3,Res_ini!$A$20:$AF255,HLOOKUP($F246,Res_ini!$H$29:$AF$30,2,FALSE())+7))</f>
        <v>-</v>
      </c>
      <c r="Y246" s="328" t="str">
        <f>IF($M246="-","-",VLOOKUP(X$3,Res_ini!$A$20:$AF255,HLOOKUP($F246,Res_ini!$H$29:$AF$30,2,FALSE())+7))</f>
        <v>-</v>
      </c>
      <c r="Z246" s="328" t="str">
        <f>IF($M246="-","-",VLOOKUP(Y$3,Res_ini!$A$20:$AF255,HLOOKUP($F246,Res_ini!$H$29:$AF$30,2,FALSE())+7))</f>
        <v>-</v>
      </c>
      <c r="AA246" s="329" t="str">
        <f>IF($M246="-","-",VLOOKUP(Z$3,Res_ini!$A$20:$AF255,HLOOKUP($F246,Res_ini!$H$29:$AF$30,2,FALSE())+7))</f>
        <v>-</v>
      </c>
      <c r="AB246" s="330" t="str">
        <f>IF($M246="-","-",VLOOKUP(AA$3,Res_ini!$A$20:$AF255,HLOOKUP($F246,Res_ini!$H$29:$AF$30,2,FALSE())+7))</f>
        <v>-</v>
      </c>
      <c r="AC246" s="350"/>
      <c r="AD246" s="351"/>
      <c r="AE246" s="351"/>
      <c r="AF246" s="351"/>
      <c r="AG246" s="352"/>
      <c r="AH246" s="213" t="str">
        <f t="shared" si="110"/>
        <v>-</v>
      </c>
      <c r="AI246" s="353" t="str">
        <f t="shared" si="111"/>
        <v>-</v>
      </c>
      <c r="AJ246" s="354" t="str">
        <f t="shared" si="112"/>
        <v>-</v>
      </c>
      <c r="AK246" s="354" t="str">
        <f t="shared" si="113"/>
        <v>-</v>
      </c>
      <c r="AL246" s="354" t="str">
        <f t="shared" si="114"/>
        <v>-</v>
      </c>
      <c r="AM246" s="354" t="str">
        <f t="shared" si="115"/>
        <v>-</v>
      </c>
      <c r="AN246" s="354" t="str">
        <f t="shared" si="116"/>
        <v>-</v>
      </c>
      <c r="AO246" s="354" t="str">
        <f t="shared" si="117"/>
        <v>-</v>
      </c>
      <c r="AP246" s="354" t="str">
        <f t="shared" si="118"/>
        <v>-</v>
      </c>
      <c r="AQ246" s="354" t="str">
        <f t="shared" si="119"/>
        <v>-</v>
      </c>
      <c r="AR246" s="354" t="str">
        <f t="shared" si="120"/>
        <v>-</v>
      </c>
      <c r="AS246" s="354" t="str">
        <f t="shared" si="121"/>
        <v>-</v>
      </c>
      <c r="AT246" s="354" t="str">
        <f t="shared" si="122"/>
        <v>-</v>
      </c>
      <c r="AU246" s="354" t="str">
        <f t="shared" si="123"/>
        <v>-</v>
      </c>
      <c r="AV246" s="354" t="str">
        <f t="shared" si="124"/>
        <v>-</v>
      </c>
      <c r="AW246" s="355" t="str">
        <f t="shared" si="125"/>
        <v>-</v>
      </c>
      <c r="AX246" s="355" t="str">
        <f t="shared" si="126"/>
        <v>-</v>
      </c>
      <c r="AY246" s="355" t="str">
        <f t="shared" si="127"/>
        <v>-</v>
      </c>
      <c r="AZ246" s="355" t="str">
        <f t="shared" si="128"/>
        <v>-</v>
      </c>
      <c r="BA246" s="355" t="str">
        <f t="shared" si="129"/>
        <v>-</v>
      </c>
      <c r="BB246" s="354" t="str">
        <f t="shared" si="130"/>
        <v>-</v>
      </c>
      <c r="BC246" s="354" t="str">
        <f t="shared" si="131"/>
        <v>-</v>
      </c>
      <c r="BD246" s="355" t="str">
        <f t="shared" si="132"/>
        <v>-</v>
      </c>
      <c r="BE246" s="355" t="str">
        <f t="shared" si="133"/>
        <v>-</v>
      </c>
      <c r="BF246" s="355" t="str">
        <f t="shared" si="134"/>
        <v>-</v>
      </c>
      <c r="BG246" s="355" t="str">
        <f t="shared" si="135"/>
        <v>-</v>
      </c>
      <c r="BH246" s="354" t="str">
        <f t="shared" si="136"/>
        <v>-</v>
      </c>
      <c r="BI246" s="355" t="str">
        <f t="shared" si="137"/>
        <v>-</v>
      </c>
      <c r="BJ246" s="356" t="str">
        <f t="shared" si="138"/>
        <v>-</v>
      </c>
      <c r="BK246"/>
      <c r="BL246"/>
      <c r="BM246"/>
      <c r="BN246"/>
      <c r="BO246"/>
    </row>
    <row r="247" spans="1:67" s="124" customFormat="1" ht="17" hidden="1" customHeight="1">
      <c r="A247" s="330" t="str">
        <f t="shared" si="104"/>
        <v>2018_227</v>
      </c>
      <c r="B247" s="330" t="s">
        <v>658</v>
      </c>
      <c r="C247" s="330" t="str">
        <f t="shared" si="109"/>
        <v>---_-</v>
      </c>
      <c r="D247" s="330" t="str">
        <f>IF($M247="-","-",VLOOKUP(C$4,Res_ini!$A$20:$AF256,HLOOKUP($F247,Res_ini!$H$29:$AF$30,2,FALSE())+7))</f>
        <v>-</v>
      </c>
      <c r="E247" s="330">
        <f t="shared" si="139"/>
        <v>57</v>
      </c>
      <c r="F247" s="330" t="str">
        <f t="shared" si="108"/>
        <v>Tombo</v>
      </c>
      <c r="G247" s="330" t="str">
        <f>IF($M247="-","-",VLOOKUP(F$4,Res_ini!$A$20:$AF256,HLOOKUP($F247,Res_ini!$H$29:$AF$30,2,FALSE())+7))</f>
        <v>-</v>
      </c>
      <c r="H247" s="348" t="str">
        <f>IF($M247="-","-",VLOOKUP(G$4,Res_ini!$A$20:$AF256,HLOOKUP($F247,Res_ini!$H$29:$AF$30,2,FALSE())+7))</f>
        <v>-</v>
      </c>
      <c r="I247" s="348" t="str">
        <f>IF($M247="-","-",VLOOKUP(H$4,Res_ini!$A$20:$AF256,HLOOKUP($F247,Res_ini!$H$29:$AF$30,2,FALSE())+7))</f>
        <v>-</v>
      </c>
      <c r="J247" s="330" t="str">
        <f>IF($M247="-","-",VLOOKUP(I$4,Res_ini!$A$20:$AF256,HLOOKUP($F247,Res_ini!$H$29:$AF$30,2,FALSE())+7))</f>
        <v>-</v>
      </c>
      <c r="K247" s="330" t="str">
        <f>IF($M247="-","-",VLOOKUP(J$4,Res_ini!$A$20:$AF256,HLOOKUP($F247,Res_ini!$H$29:$AF$30,2,FALSE())+7))</f>
        <v>-</v>
      </c>
      <c r="L247" s="330" t="str">
        <f>IF($M247="-","-",VLOOKUP(K$4,Res_ini!$A$20:$AF256,HLOOKUP($F247,Res_ini!$H$29:$AF$30,2,FALSE())+7))</f>
        <v>-</v>
      </c>
      <c r="M247" s="330" t="str">
        <f>IF(ISERROR(HLOOKUP($F247,Res_ini!$H$29:$AF$30,2,FALSE())),"-",VLOOKUP(L$4,Res_ini!$A$20:$AF256,HLOOKUP($F247,Res_ini!$H$29:$AF$30,2,FALSE())+7))</f>
        <v>-</v>
      </c>
      <c r="N247" s="330" t="str">
        <f>IF($M247="-","-",VLOOKUP(M$4,Res_ini!$A$20:$AF256,HLOOKUP($F247,Res_ini!$H$29:$AF$30,2,FALSE())+7))</f>
        <v>-</v>
      </c>
      <c r="O247" s="349" t="str">
        <f>IF($M247="-","-",VLOOKUP(N$4,Res_ini!$A$20:$AF256,HLOOKUP($F247,Res_ini!$H$29:$AF$30,2,FALSE())+7))</f>
        <v>-</v>
      </c>
      <c r="P247" s="328" t="str">
        <f>IF($M247="-","-",VLOOKUP(O$4,Res_ini!$A$20:$AF256,HLOOKUP($F247,Res_ini!$H$29:$AF$30,2,FALSE())+7))</f>
        <v>-</v>
      </c>
      <c r="Q247" s="328" t="str">
        <f>IF($M247="-","-",VLOOKUP(P$4,Res_ini!$A$20:$AF256,HLOOKUP($F247,Res_ini!$H$29:$AF$30,2,FALSE())+7))</f>
        <v>-</v>
      </c>
      <c r="R247" s="328" t="str">
        <f>IF($M247="-","-",VLOOKUP(Q$4,Res_ini!$A$20:$AF256,HLOOKUP($F247,Res_ini!$H$29:$AF$30,2,FALSE())+7))</f>
        <v>-</v>
      </c>
      <c r="S247" s="328" t="str">
        <f>IF($M247="-","-",VLOOKUP(R$4,Res_ini!$A$20:$AF256,HLOOKUP($F247,Res_ini!$H$29:$AF$30,2,FALSE())+7))</f>
        <v>-</v>
      </c>
      <c r="T247" s="328" t="str">
        <f>IF($M247="-","-",VLOOKUP(S$4,Res_ini!$A$20:$AF256,HLOOKUP($F247,Res_ini!$H$29:$AF$30,2,FALSE())+7))</f>
        <v>-</v>
      </c>
      <c r="U247" s="328" t="str">
        <f>IF($M247="-","-",VLOOKUP(T$4,Res_ini!$A$20:$AF256,HLOOKUP($F247,Res_ini!$H$29:$AF$30,2,FALSE())+7))</f>
        <v>-</v>
      </c>
      <c r="V247" s="328" t="str">
        <f>IF($M247="-","-",VLOOKUP(U$4,Res_ini!$A$20:$AF256,HLOOKUP($F247,Res_ini!$H$29:$AF$30,2,FALSE())+7))</f>
        <v>-</v>
      </c>
      <c r="W247" s="328" t="str">
        <f>IF($M247="-","-",VLOOKUP(V$4,Res_ini!$A$20:$AF256,HLOOKUP($F247,Res_ini!$H$29:$AF$30,2,FALSE())+7))</f>
        <v>-</v>
      </c>
      <c r="X247" s="328" t="str">
        <f>IF($M247="-","-",VLOOKUP(W$4,Res_ini!$A$20:$AF256,HLOOKUP($F247,Res_ini!$H$29:$AF$30,2,FALSE())+7))</f>
        <v>-</v>
      </c>
      <c r="Y247" s="328" t="str">
        <f>IF($M247="-","-",VLOOKUP(X$4,Res_ini!$A$20:$AF256,HLOOKUP($F247,Res_ini!$H$29:$AF$30,2,FALSE())+7))</f>
        <v>-</v>
      </c>
      <c r="Z247" s="328" t="str">
        <f>IF($M247="-","-",VLOOKUP(Y$4,Res_ini!$A$20:$AF256,HLOOKUP($F247,Res_ini!$H$29:$AF$30,2,FALSE())+7))</f>
        <v>-</v>
      </c>
      <c r="AA247" s="329" t="str">
        <f>IF($M247="-","-",VLOOKUP(Z$4,Res_ini!$A$20:$AF256,HLOOKUP($F247,Res_ini!$H$29:$AF$30,2,FALSE())+7))</f>
        <v>-</v>
      </c>
      <c r="AB247" s="330" t="str">
        <f>IF($M247="-","-",VLOOKUP(AA$4,Res_ini!$A$20:$AF256,HLOOKUP($F247,Res_ini!$H$29:$AF$30,2,FALSE())+7))</f>
        <v>-</v>
      </c>
      <c r="AC247" s="350"/>
      <c r="AD247" s="351"/>
      <c r="AE247" s="351"/>
      <c r="AF247" s="351"/>
      <c r="AG247" s="352"/>
      <c r="AH247" s="213" t="str">
        <f t="shared" si="110"/>
        <v>-</v>
      </c>
      <c r="AI247" s="353" t="str">
        <f t="shared" si="111"/>
        <v>-</v>
      </c>
      <c r="AJ247" s="354" t="str">
        <f t="shared" si="112"/>
        <v>-</v>
      </c>
      <c r="AK247" s="354" t="str">
        <f t="shared" si="113"/>
        <v>-</v>
      </c>
      <c r="AL247" s="354" t="str">
        <f t="shared" si="114"/>
        <v>-</v>
      </c>
      <c r="AM247" s="354" t="str">
        <f t="shared" si="115"/>
        <v>-</v>
      </c>
      <c r="AN247" s="354" t="str">
        <f t="shared" si="116"/>
        <v>-</v>
      </c>
      <c r="AO247" s="354" t="str">
        <f t="shared" si="117"/>
        <v>-</v>
      </c>
      <c r="AP247" s="354" t="str">
        <f t="shared" si="118"/>
        <v>-</v>
      </c>
      <c r="AQ247" s="354" t="str">
        <f t="shared" si="119"/>
        <v>-</v>
      </c>
      <c r="AR247" s="354" t="str">
        <f t="shared" si="120"/>
        <v>-</v>
      </c>
      <c r="AS247" s="354" t="str">
        <f t="shared" si="121"/>
        <v>-</v>
      </c>
      <c r="AT247" s="354" t="str">
        <f t="shared" si="122"/>
        <v>-</v>
      </c>
      <c r="AU247" s="354" t="str">
        <f t="shared" si="123"/>
        <v>-</v>
      </c>
      <c r="AV247" s="354" t="str">
        <f t="shared" si="124"/>
        <v>-</v>
      </c>
      <c r="AW247" s="355" t="str">
        <f t="shared" si="125"/>
        <v>-</v>
      </c>
      <c r="AX247" s="355" t="str">
        <f t="shared" si="126"/>
        <v>-</v>
      </c>
      <c r="AY247" s="355" t="str">
        <f t="shared" si="127"/>
        <v>-</v>
      </c>
      <c r="AZ247" s="355" t="str">
        <f t="shared" si="128"/>
        <v>-</v>
      </c>
      <c r="BA247" s="355" t="str">
        <f t="shared" si="129"/>
        <v>-</v>
      </c>
      <c r="BB247" s="354" t="str">
        <f t="shared" si="130"/>
        <v>-</v>
      </c>
      <c r="BC247" s="354" t="str">
        <f t="shared" si="131"/>
        <v>-</v>
      </c>
      <c r="BD247" s="355" t="str">
        <f t="shared" si="132"/>
        <v>-</v>
      </c>
      <c r="BE247" s="355" t="str">
        <f t="shared" si="133"/>
        <v>-</v>
      </c>
      <c r="BF247" s="355" t="str">
        <f t="shared" si="134"/>
        <v>-</v>
      </c>
      <c r="BG247" s="355" t="str">
        <f t="shared" si="135"/>
        <v>-</v>
      </c>
      <c r="BH247" s="354" t="str">
        <f t="shared" si="136"/>
        <v>-</v>
      </c>
      <c r="BI247" s="355" t="str">
        <f t="shared" si="137"/>
        <v>-</v>
      </c>
      <c r="BJ247" s="356" t="str">
        <f t="shared" si="138"/>
        <v>-</v>
      </c>
      <c r="BK247"/>
      <c r="BL247"/>
      <c r="BM247"/>
      <c r="BN247"/>
      <c r="BO247"/>
    </row>
    <row r="248" spans="1:67" s="124" customFormat="1" ht="17" hidden="1" customHeight="1">
      <c r="A248" s="333" t="str">
        <f t="shared" si="104"/>
        <v>2018_228</v>
      </c>
      <c r="B248" s="333" t="s">
        <v>658</v>
      </c>
      <c r="C248" s="333" t="str">
        <f t="shared" si="109"/>
        <v>---_-</v>
      </c>
      <c r="D248" s="333" t="str">
        <f>IF($M248="-","-",VLOOKUP(C$5,Res_ini!$A$20:$AF257,HLOOKUP($F248,Res_ini!$H$29:$AF$30,2,FALSE())+7))</f>
        <v>-</v>
      </c>
      <c r="E248" s="333">
        <f t="shared" si="139"/>
        <v>57</v>
      </c>
      <c r="F248" s="333" t="str">
        <f t="shared" si="108"/>
        <v>Tombo</v>
      </c>
      <c r="G248" s="333" t="str">
        <f>IF($M248="-","-",VLOOKUP(F$5,Res_ini!$A$20:$AF257,HLOOKUP($F248,Res_ini!$H$29:$AF$30,2,FALSE())+7))</f>
        <v>-</v>
      </c>
      <c r="H248" s="357" t="str">
        <f>IF($M248="-","-",VLOOKUP(G$5,Res_ini!$A$20:$AF257,HLOOKUP($F248,Res_ini!$H$29:$AF$30,2,FALSE())+7))</f>
        <v>-</v>
      </c>
      <c r="I248" s="357" t="str">
        <f>IF($M248="-","-",VLOOKUP(H$5,Res_ini!$A$20:$AF257,HLOOKUP($F248,Res_ini!$H$29:$AF$30,2,FALSE())+7))</f>
        <v>-</v>
      </c>
      <c r="J248" s="333" t="str">
        <f>IF($M248="-","-",VLOOKUP(I$5,Res_ini!$A$20:$AF257,HLOOKUP($F248,Res_ini!$H$29:$AF$30,2,FALSE())+7))</f>
        <v>-</v>
      </c>
      <c r="K248" s="333" t="str">
        <f>IF($M248="-","-",VLOOKUP(J$5,Res_ini!$A$20:$AF257,HLOOKUP($F248,Res_ini!$H$29:$AF$30,2,FALSE())+7))</f>
        <v>-</v>
      </c>
      <c r="L248" s="333" t="str">
        <f>IF($M248="-","-",VLOOKUP(K$5,Res_ini!$A$20:$AF257,HLOOKUP($F248,Res_ini!$H$29:$AF$30,2,FALSE())+7))</f>
        <v>-</v>
      </c>
      <c r="M248" s="333" t="str">
        <f>IF(ISERROR(HLOOKUP($F248,Res_ini!$H$29:$AF$30,2,FALSE())),"-",VLOOKUP(L$5,Res_ini!$A$20:$AF257,HLOOKUP($F248,Res_ini!$H$29:$AF$30,2,FALSE())+7))</f>
        <v>-</v>
      </c>
      <c r="N248" s="333" t="str">
        <f>IF($M248="-","-",VLOOKUP(M$5,Res_ini!$A$20:$AF257,HLOOKUP($F248,Res_ini!$H$29:$AF$30,2,FALSE())+7))</f>
        <v>-</v>
      </c>
      <c r="O248" s="358" t="str">
        <f>IF($M248="-","-",VLOOKUP(N$5,Res_ini!$A$20:$AF257,HLOOKUP($F248,Res_ini!$H$29:$AF$30,2,FALSE())+7))</f>
        <v>-</v>
      </c>
      <c r="P248" s="331" t="str">
        <f>IF($M248="-","-",VLOOKUP(O$5,Res_ini!$A$20:$AF257,HLOOKUP($F248,Res_ini!$H$29:$AF$30,2,FALSE())+7))</f>
        <v>-</v>
      </c>
      <c r="Q248" s="331" t="str">
        <f>IF($M248="-","-",VLOOKUP(P$5,Res_ini!$A$20:$AF257,HLOOKUP($F248,Res_ini!$H$29:$AF$30,2,FALSE())+7))</f>
        <v>-</v>
      </c>
      <c r="R248" s="331" t="str">
        <f>IF($M248="-","-",VLOOKUP(Q$5,Res_ini!$A$20:$AF257,HLOOKUP($F248,Res_ini!$H$29:$AF$30,2,FALSE())+7))</f>
        <v>-</v>
      </c>
      <c r="S248" s="331" t="str">
        <f>IF($M248="-","-",VLOOKUP(R$5,Res_ini!$A$20:$AF257,HLOOKUP($F248,Res_ini!$H$29:$AF$30,2,FALSE())+7))</f>
        <v>-</v>
      </c>
      <c r="T248" s="331" t="str">
        <f>IF($M248="-","-",VLOOKUP(S$5,Res_ini!$A$20:$AF257,HLOOKUP($F248,Res_ini!$H$29:$AF$30,2,FALSE())+7))</f>
        <v>-</v>
      </c>
      <c r="U248" s="331" t="str">
        <f>IF($M248="-","-",VLOOKUP(T$5,Res_ini!$A$20:$AF257,HLOOKUP($F248,Res_ini!$H$29:$AF$30,2,FALSE())+7))</f>
        <v>-</v>
      </c>
      <c r="V248" s="331" t="str">
        <f>IF($M248="-","-",VLOOKUP(U$5,Res_ini!$A$20:$AF257,HLOOKUP($F248,Res_ini!$H$29:$AF$30,2,FALSE())+7))</f>
        <v>-</v>
      </c>
      <c r="W248" s="331" t="str">
        <f>IF($M248="-","-",VLOOKUP(V$5,Res_ini!$A$20:$AF257,HLOOKUP($F248,Res_ini!$H$29:$AF$30,2,FALSE())+7))</f>
        <v>-</v>
      </c>
      <c r="X248" s="331" t="str">
        <f>IF($M248="-","-",VLOOKUP(W$5,Res_ini!$A$20:$AF257,HLOOKUP($F248,Res_ini!$H$29:$AF$30,2,FALSE())+7))</f>
        <v>-</v>
      </c>
      <c r="Y248" s="331" t="str">
        <f>IF($M248="-","-",VLOOKUP(X$5,Res_ini!$A$20:$AF257,HLOOKUP($F248,Res_ini!$H$29:$AF$30,2,FALSE())+7))</f>
        <v>-</v>
      </c>
      <c r="Z248" s="331" t="str">
        <f>IF($M248="-","-",VLOOKUP(Y$5,Res_ini!$A$20:$AF257,HLOOKUP($F248,Res_ini!$H$29:$AF$30,2,FALSE())+7))</f>
        <v>-</v>
      </c>
      <c r="AA248" s="332" t="str">
        <f>IF($M248="-","-",VLOOKUP(Z$5,Res_ini!$A$20:$AF257,HLOOKUP($F248,Res_ini!$H$29:$AF$30,2,FALSE())+7))</f>
        <v>-</v>
      </c>
      <c r="AB248" s="333" t="str">
        <f>IF($M248="-","-",VLOOKUP(AA$5,Res_ini!$A$20:$AF257,HLOOKUP($F248,Res_ini!$H$29:$AF$30,2,FALSE())+7))</f>
        <v>-</v>
      </c>
      <c r="AC248" s="359"/>
      <c r="AD248" s="360"/>
      <c r="AE248" s="360"/>
      <c r="AF248" s="360"/>
      <c r="AG248" s="361"/>
      <c r="AH248" s="362" t="str">
        <f t="shared" si="110"/>
        <v>-</v>
      </c>
      <c r="AI248" s="363" t="str">
        <f t="shared" si="111"/>
        <v>-</v>
      </c>
      <c r="AJ248" s="364" t="str">
        <f t="shared" si="112"/>
        <v>-</v>
      </c>
      <c r="AK248" s="364" t="str">
        <f t="shared" si="113"/>
        <v>-</v>
      </c>
      <c r="AL248" s="364" t="str">
        <f t="shared" si="114"/>
        <v>-</v>
      </c>
      <c r="AM248" s="364" t="str">
        <f t="shared" si="115"/>
        <v>-</v>
      </c>
      <c r="AN248" s="364" t="str">
        <f t="shared" si="116"/>
        <v>-</v>
      </c>
      <c r="AO248" s="364" t="str">
        <f t="shared" si="117"/>
        <v>-</v>
      </c>
      <c r="AP248" s="364" t="str">
        <f t="shared" si="118"/>
        <v>-</v>
      </c>
      <c r="AQ248" s="364" t="str">
        <f t="shared" si="119"/>
        <v>-</v>
      </c>
      <c r="AR248" s="364" t="str">
        <f t="shared" si="120"/>
        <v>-</v>
      </c>
      <c r="AS248" s="364" t="str">
        <f t="shared" si="121"/>
        <v>-</v>
      </c>
      <c r="AT248" s="364" t="str">
        <f t="shared" si="122"/>
        <v>-</v>
      </c>
      <c r="AU248" s="364" t="str">
        <f t="shared" si="123"/>
        <v>-</v>
      </c>
      <c r="AV248" s="364" t="str">
        <f t="shared" si="124"/>
        <v>-</v>
      </c>
      <c r="AW248" s="365" t="str">
        <f t="shared" si="125"/>
        <v>-</v>
      </c>
      <c r="AX248" s="365" t="str">
        <f t="shared" si="126"/>
        <v>-</v>
      </c>
      <c r="AY248" s="365" t="str">
        <f t="shared" si="127"/>
        <v>-</v>
      </c>
      <c r="AZ248" s="365" t="str">
        <f t="shared" si="128"/>
        <v>-</v>
      </c>
      <c r="BA248" s="365" t="str">
        <f t="shared" si="129"/>
        <v>-</v>
      </c>
      <c r="BB248" s="364" t="str">
        <f t="shared" si="130"/>
        <v>-</v>
      </c>
      <c r="BC248" s="364" t="str">
        <f t="shared" si="131"/>
        <v>-</v>
      </c>
      <c r="BD248" s="365" t="str">
        <f t="shared" si="132"/>
        <v>-</v>
      </c>
      <c r="BE248" s="365" t="str">
        <f t="shared" si="133"/>
        <v>-</v>
      </c>
      <c r="BF248" s="365" t="str">
        <f t="shared" si="134"/>
        <v>-</v>
      </c>
      <c r="BG248" s="365" t="str">
        <f t="shared" si="135"/>
        <v>-</v>
      </c>
      <c r="BH248" s="364" t="str">
        <f t="shared" si="136"/>
        <v>-</v>
      </c>
      <c r="BI248" s="365" t="str">
        <f t="shared" si="137"/>
        <v>-</v>
      </c>
      <c r="BJ248" s="366" t="str">
        <f t="shared" si="138"/>
        <v>-</v>
      </c>
      <c r="BK248"/>
      <c r="BL248"/>
      <c r="BM248"/>
      <c r="BN248"/>
      <c r="BO248"/>
    </row>
    <row r="249" spans="1:67" s="124" customFormat="1" ht="17" customHeight="1">
      <c r="A249" s="327" t="str">
        <f t="shared" si="104"/>
        <v>2018_229</v>
      </c>
      <c r="B249" s="327" t="s">
        <v>658</v>
      </c>
      <c r="C249" s="327" t="str">
        <f t="shared" si="109"/>
        <v>---_-</v>
      </c>
      <c r="D249" s="327" t="str">
        <f>IF($M249="-","-",VLOOKUP(C$2,Res_ini!$A$20:$AF258,HLOOKUP($F249,Res_ini!$H$29:$AF$30,2,FALSE())+7))</f>
        <v>-</v>
      </c>
      <c r="E249" s="327">
        <f t="shared" si="139"/>
        <v>58</v>
      </c>
      <c r="F249" s="327" t="str">
        <f t="shared" si="108"/>
        <v>Lekiny</v>
      </c>
      <c r="G249" s="327" t="str">
        <f>IF($M249="-","-",VLOOKUP(F$2,Res_ini!$A$20:$AF258,HLOOKUP($F249,Res_ini!$H$29:$AF$30,2,FALSE())+7))</f>
        <v>-</v>
      </c>
      <c r="H249" s="338" t="str">
        <f>IF($M249="-","-",VLOOKUP(G$2,Res_ini!$A$20:$AF258,HLOOKUP($F249,Res_ini!$H$29:$AF$30,2,FALSE())+7))</f>
        <v>-</v>
      </c>
      <c r="I249" s="338" t="str">
        <f>IF($M249="-","-",VLOOKUP(H$2,Res_ini!$A$20:$AF258,HLOOKUP($F249,Res_ini!$H$29:$AF$30,2,FALSE())+7))</f>
        <v>-</v>
      </c>
      <c r="J249" s="327" t="str">
        <f>IF($M249="-","-",VLOOKUP(I$2,Res_ini!$A$20:$AF258,HLOOKUP($F249,Res_ini!$H$29:$AF$30,2,FALSE())+7))</f>
        <v>-</v>
      </c>
      <c r="K249" s="327" t="str">
        <f>IF($M249="-","-",VLOOKUP(J$2,Res_ini!$A$20:$AF258,HLOOKUP($F249,Res_ini!$H$29:$AF$30,2,FALSE())+7))</f>
        <v>-</v>
      </c>
      <c r="L249" s="327" t="s">
        <v>3730</v>
      </c>
      <c r="M249" s="327" t="str">
        <f>IF(ISERROR(HLOOKUP($F249,Res_ini!$H$29:$AF$30,2,FALSE())),"-",VLOOKUP(L$2,Res_ini!$A$20:$AF258,HLOOKUP($F249,Res_ini!$H$29:$AF$30,2,FALSE())+7))</f>
        <v>-</v>
      </c>
      <c r="N249" s="327" t="str">
        <f>IF($M249="-","-",VLOOKUP(M$2,Res_ini!$A$20:$AF258,HLOOKUP($F249,Res_ini!$H$29:$AF$30,2,FALSE())+7))</f>
        <v>-</v>
      </c>
      <c r="O249" s="339" t="str">
        <f>IF($M249="-","-",VLOOKUP(N$2,Res_ini!$A$20:$AF258,HLOOKUP($F249,Res_ini!$H$29:$AF$30,2,FALSE())+7))</f>
        <v>-</v>
      </c>
      <c r="P249" s="325" t="str">
        <f>IF($M249="-","-",VLOOKUP(O$2,Res_ini!$A$20:$AF258,HLOOKUP($F249,Res_ini!$H$29:$AF$30,2,FALSE())+7))</f>
        <v>-</v>
      </c>
      <c r="Q249" s="325" t="str">
        <f>IF($M249="-","-",VLOOKUP(P$2,Res_ini!$A$20:$AF258,HLOOKUP($F249,Res_ini!$H$29:$AF$30,2,FALSE())+7))</f>
        <v>-</v>
      </c>
      <c r="R249" s="325" t="str">
        <f>IF($M249="-","-",VLOOKUP(Q$2,Res_ini!$A$20:$AF258,HLOOKUP($F249,Res_ini!$H$29:$AF$30,2,FALSE())+7))</f>
        <v>-</v>
      </c>
      <c r="S249" s="325" t="str">
        <f>IF($M249="-","-",VLOOKUP(R$2,Res_ini!$A$20:$AF258,HLOOKUP($F249,Res_ini!$H$29:$AF$30,2,FALSE())+7))</f>
        <v>-</v>
      </c>
      <c r="T249" s="325" t="str">
        <f>IF($M249="-","-",VLOOKUP(S$2,Res_ini!$A$20:$AF258,HLOOKUP($F249,Res_ini!$H$29:$AF$30,2,FALSE())+7))</f>
        <v>-</v>
      </c>
      <c r="U249" s="325" t="str">
        <f>IF($M249="-","-",VLOOKUP(T$2,Res_ini!$A$20:$AF258,HLOOKUP($F249,Res_ini!$H$29:$AF$30,2,FALSE())+7))</f>
        <v>-</v>
      </c>
      <c r="V249" s="325" t="str">
        <f>IF($M249="-","-",VLOOKUP(U$2,Res_ini!$A$20:$AF258,HLOOKUP($F249,Res_ini!$H$29:$AF$30,2,FALSE())+7))</f>
        <v>-</v>
      </c>
      <c r="W249" s="325" t="str">
        <f>IF($M249="-","-",VLOOKUP(V$2,Res_ini!$A$20:$AF258,HLOOKUP($F249,Res_ini!$H$29:$AF$30,2,FALSE())+7))</f>
        <v>-</v>
      </c>
      <c r="X249" s="325" t="str">
        <f>IF($M249="-","-",VLOOKUP(W$2,Res_ini!$A$20:$AF258,HLOOKUP($F249,Res_ini!$H$29:$AF$30,2,FALSE())+7))</f>
        <v>-</v>
      </c>
      <c r="Y249" s="325" t="str">
        <f>IF($M249="-","-",VLOOKUP(X$2,Res_ini!$A$20:$AF258,HLOOKUP($F249,Res_ini!$H$29:$AF$30,2,FALSE())+7))</f>
        <v>-</v>
      </c>
      <c r="Z249" s="325" t="str">
        <f>IF($M249="-","-",VLOOKUP(Y$2,Res_ini!$A$20:$AF258,HLOOKUP($F249,Res_ini!$H$29:$AF$30,2,FALSE())+7))</f>
        <v>-</v>
      </c>
      <c r="AA249" s="326" t="str">
        <f>IF($M249="-","-",VLOOKUP(Z$2,Res_ini!$A$20:$AF258,HLOOKUP($F249,Res_ini!$H$29:$AF$30,2,FALSE())+7))</f>
        <v>-</v>
      </c>
      <c r="AB249" s="327" t="str">
        <f>IF($M249="-","-",VLOOKUP(AA$2,Res_ini!$A$20:$AF258,HLOOKUP($F249,Res_ini!$H$29:$AF$30,2,FALSE())+7))</f>
        <v>-</v>
      </c>
      <c r="AC249" s="340"/>
      <c r="AD249" s="341"/>
      <c r="AE249" s="341"/>
      <c r="AF249" s="341"/>
      <c r="AG249" s="342"/>
      <c r="AH249" s="343" t="str">
        <f t="shared" si="110"/>
        <v>-</v>
      </c>
      <c r="AI249" s="344" t="str">
        <f t="shared" si="111"/>
        <v>-</v>
      </c>
      <c r="AJ249" s="345" t="str">
        <f t="shared" si="112"/>
        <v>-</v>
      </c>
      <c r="AK249" s="345" t="str">
        <f t="shared" si="113"/>
        <v>-</v>
      </c>
      <c r="AL249" s="345" t="str">
        <f t="shared" si="114"/>
        <v>-</v>
      </c>
      <c r="AM249" s="345" t="str">
        <f t="shared" si="115"/>
        <v>-</v>
      </c>
      <c r="AN249" s="345" t="str">
        <f t="shared" si="116"/>
        <v>-</v>
      </c>
      <c r="AO249" s="345" t="str">
        <f t="shared" si="117"/>
        <v>-</v>
      </c>
      <c r="AP249" s="345" t="str">
        <f t="shared" si="118"/>
        <v>-</v>
      </c>
      <c r="AQ249" s="345" t="str">
        <f t="shared" si="119"/>
        <v>-</v>
      </c>
      <c r="AR249" s="345" t="str">
        <f t="shared" si="120"/>
        <v>-</v>
      </c>
      <c r="AS249" s="345" t="str">
        <f t="shared" si="121"/>
        <v>-</v>
      </c>
      <c r="AT249" s="345" t="str">
        <f t="shared" si="122"/>
        <v>-</v>
      </c>
      <c r="AU249" s="345" t="str">
        <f t="shared" si="123"/>
        <v>-</v>
      </c>
      <c r="AV249" s="345" t="str">
        <f t="shared" si="124"/>
        <v>-</v>
      </c>
      <c r="AW249" s="346" t="str">
        <f t="shared" si="125"/>
        <v>-</v>
      </c>
      <c r="AX249" s="346" t="str">
        <f t="shared" si="126"/>
        <v>-</v>
      </c>
      <c r="AY249" s="346" t="str">
        <f t="shared" si="127"/>
        <v>-</v>
      </c>
      <c r="AZ249" s="346" t="str">
        <f t="shared" si="128"/>
        <v>-</v>
      </c>
      <c r="BA249" s="346" t="str">
        <f t="shared" si="129"/>
        <v>-</v>
      </c>
      <c r="BB249" s="345" t="str">
        <f t="shared" si="130"/>
        <v>-</v>
      </c>
      <c r="BC249" s="345" t="str">
        <f t="shared" si="131"/>
        <v>-</v>
      </c>
      <c r="BD249" s="346" t="str">
        <f t="shared" si="132"/>
        <v>-</v>
      </c>
      <c r="BE249" s="346" t="str">
        <f t="shared" si="133"/>
        <v>-</v>
      </c>
      <c r="BF249" s="346" t="str">
        <f t="shared" si="134"/>
        <v>-</v>
      </c>
      <c r="BG249" s="346" t="str">
        <f t="shared" si="135"/>
        <v>-</v>
      </c>
      <c r="BH249" s="345" t="str">
        <f t="shared" si="136"/>
        <v>-</v>
      </c>
      <c r="BI249" s="346" t="str">
        <f t="shared" si="137"/>
        <v>-</v>
      </c>
      <c r="BJ249" s="347" t="str">
        <f t="shared" si="138"/>
        <v>-</v>
      </c>
      <c r="BK249"/>
      <c r="BL249"/>
      <c r="BM249"/>
      <c r="BN249"/>
      <c r="BO249"/>
    </row>
    <row r="250" spans="1:67" s="124" customFormat="1" ht="17" customHeight="1">
      <c r="A250" s="330" t="str">
        <f t="shared" ref="A250:A313" si="140">G$18&amp;"_"&amp;TEXT(ROW(250:250)-20,"000")</f>
        <v>2018_230</v>
      </c>
      <c r="B250" s="330" t="s">
        <v>658</v>
      </c>
      <c r="C250" s="330" t="str">
        <f t="shared" si="109"/>
        <v>---_-</v>
      </c>
      <c r="D250" s="330" t="str">
        <f>IF($M250="-","-",VLOOKUP(C$3,Res_ini!$A$20:$AF259,HLOOKUP($F250,Res_ini!$H$29:$AF$30,2,FALSE())+7))</f>
        <v>-</v>
      </c>
      <c r="E250" s="330">
        <f t="shared" si="139"/>
        <v>58</v>
      </c>
      <c r="F250" s="330" t="str">
        <f t="shared" si="108"/>
        <v>Lekiny</v>
      </c>
      <c r="G250" s="330" t="str">
        <f>IF($M250="-","-",VLOOKUP(F$3,Res_ini!$A$20:$AF259,HLOOKUP($F250,Res_ini!$H$29:$AF$30,2,FALSE())+7))</f>
        <v>-</v>
      </c>
      <c r="H250" s="348" t="str">
        <f>IF($M250="-","-",VLOOKUP(G$3,Res_ini!$A$20:$AF259,HLOOKUP($F250,Res_ini!$H$29:$AF$30,2,FALSE())+7))</f>
        <v>-</v>
      </c>
      <c r="I250" s="348" t="str">
        <f>IF($M250="-","-",VLOOKUP(H$3,Res_ini!$A$20:$AF259,HLOOKUP($F250,Res_ini!$H$29:$AF$30,2,FALSE())+7))</f>
        <v>-</v>
      </c>
      <c r="J250" s="330" t="str">
        <f>IF($M250="-","-",VLOOKUP(I$3,Res_ini!$A$20:$AF259,HLOOKUP($F250,Res_ini!$H$29:$AF$30,2,FALSE())+7))</f>
        <v>-</v>
      </c>
      <c r="K250" s="330" t="str">
        <f>IF($M250="-","-",VLOOKUP(J$3,Res_ini!$A$20:$AF259,HLOOKUP($F250,Res_ini!$H$29:$AF$30,2,FALSE())+7))</f>
        <v>-</v>
      </c>
      <c r="L250" s="330" t="s">
        <v>3730</v>
      </c>
      <c r="M250" s="330" t="str">
        <f>IF(ISERROR(HLOOKUP($F250,Res_ini!$H$29:$AF$30,2,FALSE())),"-",VLOOKUP(L$3,Res_ini!$A$20:$AF259,HLOOKUP($F250,Res_ini!$H$29:$AF$30,2,FALSE())+7))</f>
        <v>-</v>
      </c>
      <c r="N250" s="330" t="str">
        <f>IF($M250="-","-",VLOOKUP(M$3,Res_ini!$A$20:$AF259,HLOOKUP($F250,Res_ini!$H$29:$AF$30,2,FALSE())+7))</f>
        <v>-</v>
      </c>
      <c r="O250" s="349" t="str">
        <f>IF($M250="-","-",VLOOKUP(N$3,Res_ini!$A$20:$AF259,HLOOKUP($F250,Res_ini!$H$29:$AF$30,2,FALSE())+7))</f>
        <v>-</v>
      </c>
      <c r="P250" s="328" t="str">
        <f>IF($M250="-","-",VLOOKUP(O$3,Res_ini!$A$20:$AF259,HLOOKUP($F250,Res_ini!$H$29:$AF$30,2,FALSE())+7))</f>
        <v>-</v>
      </c>
      <c r="Q250" s="328" t="str">
        <f>IF($M250="-","-",VLOOKUP(P$3,Res_ini!$A$20:$AF259,HLOOKUP($F250,Res_ini!$H$29:$AF$30,2,FALSE())+7))</f>
        <v>-</v>
      </c>
      <c r="R250" s="328" t="str">
        <f>IF($M250="-","-",VLOOKUP(Q$3,Res_ini!$A$20:$AF259,HLOOKUP($F250,Res_ini!$H$29:$AF$30,2,FALSE())+7))</f>
        <v>-</v>
      </c>
      <c r="S250" s="328" t="str">
        <f>IF($M250="-","-",VLOOKUP(R$3,Res_ini!$A$20:$AF259,HLOOKUP($F250,Res_ini!$H$29:$AF$30,2,FALSE())+7))</f>
        <v>-</v>
      </c>
      <c r="T250" s="328" t="str">
        <f>IF($M250="-","-",VLOOKUP(S$3,Res_ini!$A$20:$AF259,HLOOKUP($F250,Res_ini!$H$29:$AF$30,2,FALSE())+7))</f>
        <v>-</v>
      </c>
      <c r="U250" s="328" t="str">
        <f>IF($M250="-","-",VLOOKUP(T$3,Res_ini!$A$20:$AF259,HLOOKUP($F250,Res_ini!$H$29:$AF$30,2,FALSE())+7))</f>
        <v>-</v>
      </c>
      <c r="V250" s="328" t="str">
        <f>IF($M250="-","-",VLOOKUP(U$3,Res_ini!$A$20:$AF259,HLOOKUP($F250,Res_ini!$H$29:$AF$30,2,FALSE())+7))</f>
        <v>-</v>
      </c>
      <c r="W250" s="328" t="str">
        <f>IF($M250="-","-",VLOOKUP(V$3,Res_ini!$A$20:$AF259,HLOOKUP($F250,Res_ini!$H$29:$AF$30,2,FALSE())+7))</f>
        <v>-</v>
      </c>
      <c r="X250" s="328" t="str">
        <f>IF($M250="-","-",VLOOKUP(W$3,Res_ini!$A$20:$AF259,HLOOKUP($F250,Res_ini!$H$29:$AF$30,2,FALSE())+7))</f>
        <v>-</v>
      </c>
      <c r="Y250" s="328" t="str">
        <f>IF($M250="-","-",VLOOKUP(X$3,Res_ini!$A$20:$AF259,HLOOKUP($F250,Res_ini!$H$29:$AF$30,2,FALSE())+7))</f>
        <v>-</v>
      </c>
      <c r="Z250" s="328" t="str">
        <f>IF($M250="-","-",VLOOKUP(Y$3,Res_ini!$A$20:$AF259,HLOOKUP($F250,Res_ini!$H$29:$AF$30,2,FALSE())+7))</f>
        <v>-</v>
      </c>
      <c r="AA250" s="329" t="str">
        <f>IF($M250="-","-",VLOOKUP(Z$3,Res_ini!$A$20:$AF259,HLOOKUP($F250,Res_ini!$H$29:$AF$30,2,FALSE())+7))</f>
        <v>-</v>
      </c>
      <c r="AB250" s="330" t="str">
        <f>IF($M250="-","-",VLOOKUP(AA$3,Res_ini!$A$20:$AF259,HLOOKUP($F250,Res_ini!$H$29:$AF$30,2,FALSE())+7))</f>
        <v>-</v>
      </c>
      <c r="AC250" s="350"/>
      <c r="AD250" s="351"/>
      <c r="AE250" s="351"/>
      <c r="AF250" s="351"/>
      <c r="AG250" s="352"/>
      <c r="AH250" s="213" t="str">
        <f t="shared" si="110"/>
        <v>-</v>
      </c>
      <c r="AI250" s="353" t="str">
        <f t="shared" si="111"/>
        <v>-</v>
      </c>
      <c r="AJ250" s="354" t="str">
        <f t="shared" si="112"/>
        <v>-</v>
      </c>
      <c r="AK250" s="354" t="str">
        <f t="shared" si="113"/>
        <v>-</v>
      </c>
      <c r="AL250" s="354" t="str">
        <f t="shared" si="114"/>
        <v>-</v>
      </c>
      <c r="AM250" s="354" t="str">
        <f t="shared" si="115"/>
        <v>-</v>
      </c>
      <c r="AN250" s="354" t="str">
        <f t="shared" si="116"/>
        <v>-</v>
      </c>
      <c r="AO250" s="354" t="str">
        <f t="shared" si="117"/>
        <v>-</v>
      </c>
      <c r="AP250" s="354" t="str">
        <f t="shared" si="118"/>
        <v>-</v>
      </c>
      <c r="AQ250" s="354" t="str">
        <f t="shared" si="119"/>
        <v>-</v>
      </c>
      <c r="AR250" s="354" t="str">
        <f t="shared" si="120"/>
        <v>-</v>
      </c>
      <c r="AS250" s="354" t="str">
        <f t="shared" si="121"/>
        <v>-</v>
      </c>
      <c r="AT250" s="354" t="str">
        <f t="shared" si="122"/>
        <v>-</v>
      </c>
      <c r="AU250" s="354" t="str">
        <f t="shared" si="123"/>
        <v>-</v>
      </c>
      <c r="AV250" s="354" t="str">
        <f t="shared" si="124"/>
        <v>-</v>
      </c>
      <c r="AW250" s="355" t="str">
        <f t="shared" si="125"/>
        <v>-</v>
      </c>
      <c r="AX250" s="355" t="str">
        <f t="shared" si="126"/>
        <v>-</v>
      </c>
      <c r="AY250" s="355" t="str">
        <f t="shared" si="127"/>
        <v>-</v>
      </c>
      <c r="AZ250" s="355" t="str">
        <f t="shared" si="128"/>
        <v>-</v>
      </c>
      <c r="BA250" s="355" t="str">
        <f t="shared" si="129"/>
        <v>-</v>
      </c>
      <c r="BB250" s="354" t="str">
        <f t="shared" si="130"/>
        <v>-</v>
      </c>
      <c r="BC250" s="354" t="str">
        <f t="shared" si="131"/>
        <v>-</v>
      </c>
      <c r="BD250" s="355" t="str">
        <f t="shared" si="132"/>
        <v>-</v>
      </c>
      <c r="BE250" s="355" t="str">
        <f t="shared" si="133"/>
        <v>-</v>
      </c>
      <c r="BF250" s="355" t="str">
        <f t="shared" si="134"/>
        <v>-</v>
      </c>
      <c r="BG250" s="355" t="str">
        <f t="shared" si="135"/>
        <v>-</v>
      </c>
      <c r="BH250" s="354" t="str">
        <f t="shared" si="136"/>
        <v>-</v>
      </c>
      <c r="BI250" s="355" t="str">
        <f t="shared" si="137"/>
        <v>-</v>
      </c>
      <c r="BJ250" s="356" t="str">
        <f t="shared" si="138"/>
        <v>-</v>
      </c>
      <c r="BK250"/>
      <c r="BL250"/>
      <c r="BM250"/>
      <c r="BN250"/>
      <c r="BO250"/>
    </row>
    <row r="251" spans="1:67" s="124" customFormat="1" ht="17" customHeight="1">
      <c r="A251" s="330" t="str">
        <f t="shared" si="140"/>
        <v>2018_231</v>
      </c>
      <c r="B251" s="330" t="s">
        <v>658</v>
      </c>
      <c r="C251" s="330" t="str">
        <f t="shared" si="109"/>
        <v>---_-</v>
      </c>
      <c r="D251" s="330" t="str">
        <f>IF($M251="-","-",VLOOKUP(C$4,Res_ini!$A$20:$AF260,HLOOKUP($F251,Res_ini!$H$29:$AF$30,2,FALSE())+7))</f>
        <v>-</v>
      </c>
      <c r="E251" s="330">
        <f t="shared" si="139"/>
        <v>58</v>
      </c>
      <c r="F251" s="330" t="str">
        <f t="shared" si="108"/>
        <v>Lekiny</v>
      </c>
      <c r="G251" s="330" t="str">
        <f>IF($M251="-","-",VLOOKUP(F$4,Res_ini!$A$20:$AF260,HLOOKUP($F251,Res_ini!$H$29:$AF$30,2,FALSE())+7))</f>
        <v>-</v>
      </c>
      <c r="H251" s="348" t="str">
        <f>IF($M251="-","-",VLOOKUP(G$4,Res_ini!$A$20:$AF260,HLOOKUP($F251,Res_ini!$H$29:$AF$30,2,FALSE())+7))</f>
        <v>-</v>
      </c>
      <c r="I251" s="348" t="str">
        <f>IF($M251="-","-",VLOOKUP(H$4,Res_ini!$A$20:$AF260,HLOOKUP($F251,Res_ini!$H$29:$AF$30,2,FALSE())+7))</f>
        <v>-</v>
      </c>
      <c r="J251" s="330" t="str">
        <f>IF($M251="-","-",VLOOKUP(I$4,Res_ini!$A$20:$AF260,HLOOKUP($F251,Res_ini!$H$29:$AF$30,2,FALSE())+7))</f>
        <v>-</v>
      </c>
      <c r="K251" s="330" t="str">
        <f>IF($M251="-","-",VLOOKUP(J$4,Res_ini!$A$20:$AF260,HLOOKUP($F251,Res_ini!$H$29:$AF$30,2,FALSE())+7))</f>
        <v>-</v>
      </c>
      <c r="L251" s="330" t="s">
        <v>3730</v>
      </c>
      <c r="M251" s="330" t="str">
        <f>IF(ISERROR(HLOOKUP($F251,Res_ini!$H$29:$AF$30,2,FALSE())),"-",VLOOKUP(L$4,Res_ini!$A$20:$AF260,HLOOKUP($F251,Res_ini!$H$29:$AF$30,2,FALSE())+7))</f>
        <v>-</v>
      </c>
      <c r="N251" s="330" t="str">
        <f>IF($M251="-","-",VLOOKUP(M$4,Res_ini!$A$20:$AF260,HLOOKUP($F251,Res_ini!$H$29:$AF$30,2,FALSE())+7))</f>
        <v>-</v>
      </c>
      <c r="O251" s="349" t="str">
        <f>IF($M251="-","-",VLOOKUP(N$4,Res_ini!$A$20:$AF260,HLOOKUP($F251,Res_ini!$H$29:$AF$30,2,FALSE())+7))</f>
        <v>-</v>
      </c>
      <c r="P251" s="328" t="str">
        <f>IF($M251="-","-",VLOOKUP(O$4,Res_ini!$A$20:$AF260,HLOOKUP($F251,Res_ini!$H$29:$AF$30,2,FALSE())+7))</f>
        <v>-</v>
      </c>
      <c r="Q251" s="328" t="str">
        <f>IF($M251="-","-",VLOOKUP(P$4,Res_ini!$A$20:$AF260,HLOOKUP($F251,Res_ini!$H$29:$AF$30,2,FALSE())+7))</f>
        <v>-</v>
      </c>
      <c r="R251" s="328" t="str">
        <f>IF($M251="-","-",VLOOKUP(Q$4,Res_ini!$A$20:$AF260,HLOOKUP($F251,Res_ini!$H$29:$AF$30,2,FALSE())+7))</f>
        <v>-</v>
      </c>
      <c r="S251" s="328" t="str">
        <f>IF($M251="-","-",VLOOKUP(R$4,Res_ini!$A$20:$AF260,HLOOKUP($F251,Res_ini!$H$29:$AF$30,2,FALSE())+7))</f>
        <v>-</v>
      </c>
      <c r="T251" s="328" t="str">
        <f>IF($M251="-","-",VLOOKUP(S$4,Res_ini!$A$20:$AF260,HLOOKUP($F251,Res_ini!$H$29:$AF$30,2,FALSE())+7))</f>
        <v>-</v>
      </c>
      <c r="U251" s="328" t="str">
        <f>IF($M251="-","-",VLOOKUP(T$4,Res_ini!$A$20:$AF260,HLOOKUP($F251,Res_ini!$H$29:$AF$30,2,FALSE())+7))</f>
        <v>-</v>
      </c>
      <c r="V251" s="328" t="str">
        <f>IF($M251="-","-",VLOOKUP(U$4,Res_ini!$A$20:$AF260,HLOOKUP($F251,Res_ini!$H$29:$AF$30,2,FALSE())+7))</f>
        <v>-</v>
      </c>
      <c r="W251" s="328" t="str">
        <f>IF($M251="-","-",VLOOKUP(V$4,Res_ini!$A$20:$AF260,HLOOKUP($F251,Res_ini!$H$29:$AF$30,2,FALSE())+7))</f>
        <v>-</v>
      </c>
      <c r="X251" s="328" t="str">
        <f>IF($M251="-","-",VLOOKUP(W$4,Res_ini!$A$20:$AF260,HLOOKUP($F251,Res_ini!$H$29:$AF$30,2,FALSE())+7))</f>
        <v>-</v>
      </c>
      <c r="Y251" s="328" t="str">
        <f>IF($M251="-","-",VLOOKUP(X$4,Res_ini!$A$20:$AF260,HLOOKUP($F251,Res_ini!$H$29:$AF$30,2,FALSE())+7))</f>
        <v>-</v>
      </c>
      <c r="Z251" s="328" t="str">
        <f>IF($M251="-","-",VLOOKUP(Y$4,Res_ini!$A$20:$AF260,HLOOKUP($F251,Res_ini!$H$29:$AF$30,2,FALSE())+7))</f>
        <v>-</v>
      </c>
      <c r="AA251" s="329" t="str">
        <f>IF($M251="-","-",VLOOKUP(Z$4,Res_ini!$A$20:$AF260,HLOOKUP($F251,Res_ini!$H$29:$AF$30,2,FALSE())+7))</f>
        <v>-</v>
      </c>
      <c r="AB251" s="330" t="str">
        <f>IF($M251="-","-",VLOOKUP(AA$4,Res_ini!$A$20:$AF260,HLOOKUP($F251,Res_ini!$H$29:$AF$30,2,FALSE())+7))</f>
        <v>-</v>
      </c>
      <c r="AC251" s="350"/>
      <c r="AD251" s="351"/>
      <c r="AE251" s="351"/>
      <c r="AF251" s="351"/>
      <c r="AG251" s="352"/>
      <c r="AH251" s="213" t="str">
        <f t="shared" si="110"/>
        <v>-</v>
      </c>
      <c r="AI251" s="353" t="str">
        <f t="shared" si="111"/>
        <v>-</v>
      </c>
      <c r="AJ251" s="354" t="str">
        <f t="shared" si="112"/>
        <v>-</v>
      </c>
      <c r="AK251" s="354" t="str">
        <f t="shared" si="113"/>
        <v>-</v>
      </c>
      <c r="AL251" s="354" t="str">
        <f t="shared" si="114"/>
        <v>-</v>
      </c>
      <c r="AM251" s="354" t="str">
        <f t="shared" si="115"/>
        <v>-</v>
      </c>
      <c r="AN251" s="354" t="str">
        <f t="shared" si="116"/>
        <v>-</v>
      </c>
      <c r="AO251" s="354" t="str">
        <f t="shared" si="117"/>
        <v>-</v>
      </c>
      <c r="AP251" s="354" t="str">
        <f t="shared" si="118"/>
        <v>-</v>
      </c>
      <c r="AQ251" s="354" t="str">
        <f t="shared" si="119"/>
        <v>-</v>
      </c>
      <c r="AR251" s="354" t="str">
        <f t="shared" si="120"/>
        <v>-</v>
      </c>
      <c r="AS251" s="354" t="str">
        <f t="shared" si="121"/>
        <v>-</v>
      </c>
      <c r="AT251" s="354" t="str">
        <f t="shared" si="122"/>
        <v>-</v>
      </c>
      <c r="AU251" s="354" t="str">
        <f t="shared" si="123"/>
        <v>-</v>
      </c>
      <c r="AV251" s="354" t="str">
        <f t="shared" si="124"/>
        <v>-</v>
      </c>
      <c r="AW251" s="355" t="str">
        <f t="shared" si="125"/>
        <v>-</v>
      </c>
      <c r="AX251" s="355" t="str">
        <f t="shared" si="126"/>
        <v>-</v>
      </c>
      <c r="AY251" s="355" t="str">
        <f t="shared" si="127"/>
        <v>-</v>
      </c>
      <c r="AZ251" s="355" t="str">
        <f t="shared" si="128"/>
        <v>-</v>
      </c>
      <c r="BA251" s="355" t="str">
        <f t="shared" si="129"/>
        <v>-</v>
      </c>
      <c r="BB251" s="354" t="str">
        <f t="shared" si="130"/>
        <v>-</v>
      </c>
      <c r="BC251" s="354" t="str">
        <f t="shared" si="131"/>
        <v>-</v>
      </c>
      <c r="BD251" s="355" t="str">
        <f t="shared" si="132"/>
        <v>-</v>
      </c>
      <c r="BE251" s="355" t="str">
        <f t="shared" si="133"/>
        <v>-</v>
      </c>
      <c r="BF251" s="355" t="str">
        <f t="shared" si="134"/>
        <v>-</v>
      </c>
      <c r="BG251" s="355" t="str">
        <f t="shared" si="135"/>
        <v>-</v>
      </c>
      <c r="BH251" s="354" t="str">
        <f t="shared" si="136"/>
        <v>-</v>
      </c>
      <c r="BI251" s="355" t="str">
        <f t="shared" si="137"/>
        <v>-</v>
      </c>
      <c r="BJ251" s="356" t="str">
        <f t="shared" si="138"/>
        <v>-</v>
      </c>
      <c r="BK251"/>
      <c r="BL251"/>
      <c r="BM251"/>
      <c r="BN251"/>
      <c r="BO251"/>
    </row>
    <row r="252" spans="1:67" s="124" customFormat="1" ht="17" customHeight="1">
      <c r="A252" s="333" t="str">
        <f t="shared" si="140"/>
        <v>2018_232</v>
      </c>
      <c r="B252" s="333" t="s">
        <v>658</v>
      </c>
      <c r="C252" s="333" t="str">
        <f t="shared" si="109"/>
        <v>---_-</v>
      </c>
      <c r="D252" s="333" t="str">
        <f>IF($M252="-","-",VLOOKUP(C$5,Res_ini!$A$20:$AF261,HLOOKUP($F252,Res_ini!$H$29:$AF$30,2,FALSE())+7))</f>
        <v>-</v>
      </c>
      <c r="E252" s="333">
        <f t="shared" si="139"/>
        <v>58</v>
      </c>
      <c r="F252" s="333" t="str">
        <f t="shared" si="108"/>
        <v>Lekiny</v>
      </c>
      <c r="G252" s="333" t="str">
        <f>IF($M252="-","-",VLOOKUP(F$5,Res_ini!$A$20:$AF261,HLOOKUP($F252,Res_ini!$H$29:$AF$30,2,FALSE())+7))</f>
        <v>-</v>
      </c>
      <c r="H252" s="357" t="str">
        <f>IF($M252="-","-",VLOOKUP(G$5,Res_ini!$A$20:$AF261,HLOOKUP($F252,Res_ini!$H$29:$AF$30,2,FALSE())+7))</f>
        <v>-</v>
      </c>
      <c r="I252" s="357" t="str">
        <f>IF($M252="-","-",VLOOKUP(H$5,Res_ini!$A$20:$AF261,HLOOKUP($F252,Res_ini!$H$29:$AF$30,2,FALSE())+7))</f>
        <v>-</v>
      </c>
      <c r="J252" s="333" t="str">
        <f>IF($M252="-","-",VLOOKUP(I$5,Res_ini!$A$20:$AF261,HLOOKUP($F252,Res_ini!$H$29:$AF$30,2,FALSE())+7))</f>
        <v>-</v>
      </c>
      <c r="K252" s="333" t="str">
        <f>IF($M252="-","-",VLOOKUP(J$5,Res_ini!$A$20:$AF261,HLOOKUP($F252,Res_ini!$H$29:$AF$30,2,FALSE())+7))</f>
        <v>-</v>
      </c>
      <c r="L252" s="333" t="s">
        <v>3730</v>
      </c>
      <c r="M252" s="333" t="str">
        <f>IF(ISERROR(HLOOKUP($F252,Res_ini!$H$29:$AF$30,2,FALSE())),"-",VLOOKUP(L$5,Res_ini!$A$20:$AF261,HLOOKUP($F252,Res_ini!$H$29:$AF$30,2,FALSE())+7))</f>
        <v>-</v>
      </c>
      <c r="N252" s="333" t="str">
        <f>IF($M252="-","-",VLOOKUP(M$5,Res_ini!$A$20:$AF261,HLOOKUP($F252,Res_ini!$H$29:$AF$30,2,FALSE())+7))</f>
        <v>-</v>
      </c>
      <c r="O252" s="358" t="str">
        <f>IF($M252="-","-",VLOOKUP(N$5,Res_ini!$A$20:$AF261,HLOOKUP($F252,Res_ini!$H$29:$AF$30,2,FALSE())+7))</f>
        <v>-</v>
      </c>
      <c r="P252" s="331" t="str">
        <f>IF($M252="-","-",VLOOKUP(O$5,Res_ini!$A$20:$AF261,HLOOKUP($F252,Res_ini!$H$29:$AF$30,2,FALSE())+7))</f>
        <v>-</v>
      </c>
      <c r="Q252" s="331" t="str">
        <f>IF($M252="-","-",VLOOKUP(P$5,Res_ini!$A$20:$AF261,HLOOKUP($F252,Res_ini!$H$29:$AF$30,2,FALSE())+7))</f>
        <v>-</v>
      </c>
      <c r="R252" s="331" t="str">
        <f>IF($M252="-","-",VLOOKUP(Q$5,Res_ini!$A$20:$AF261,HLOOKUP($F252,Res_ini!$H$29:$AF$30,2,FALSE())+7))</f>
        <v>-</v>
      </c>
      <c r="S252" s="331" t="str">
        <f>IF($M252="-","-",VLOOKUP(R$5,Res_ini!$A$20:$AF261,HLOOKUP($F252,Res_ini!$H$29:$AF$30,2,FALSE())+7))</f>
        <v>-</v>
      </c>
      <c r="T252" s="331" t="str">
        <f>IF($M252="-","-",VLOOKUP(S$5,Res_ini!$A$20:$AF261,HLOOKUP($F252,Res_ini!$H$29:$AF$30,2,FALSE())+7))</f>
        <v>-</v>
      </c>
      <c r="U252" s="331" t="str">
        <f>IF($M252="-","-",VLOOKUP(T$5,Res_ini!$A$20:$AF261,HLOOKUP($F252,Res_ini!$H$29:$AF$30,2,FALSE())+7))</f>
        <v>-</v>
      </c>
      <c r="V252" s="331" t="str">
        <f>IF($M252="-","-",VLOOKUP(U$5,Res_ini!$A$20:$AF261,HLOOKUP($F252,Res_ini!$H$29:$AF$30,2,FALSE())+7))</f>
        <v>-</v>
      </c>
      <c r="W252" s="331" t="str">
        <f>IF($M252="-","-",VLOOKUP(V$5,Res_ini!$A$20:$AF261,HLOOKUP($F252,Res_ini!$H$29:$AF$30,2,FALSE())+7))</f>
        <v>-</v>
      </c>
      <c r="X252" s="331" t="str">
        <f>IF($M252="-","-",VLOOKUP(W$5,Res_ini!$A$20:$AF261,HLOOKUP($F252,Res_ini!$H$29:$AF$30,2,FALSE())+7))</f>
        <v>-</v>
      </c>
      <c r="Y252" s="331" t="str">
        <f>IF($M252="-","-",VLOOKUP(X$5,Res_ini!$A$20:$AF261,HLOOKUP($F252,Res_ini!$H$29:$AF$30,2,FALSE())+7))</f>
        <v>-</v>
      </c>
      <c r="Z252" s="331" t="str">
        <f>IF($M252="-","-",VLOOKUP(Y$5,Res_ini!$A$20:$AF261,HLOOKUP($F252,Res_ini!$H$29:$AF$30,2,FALSE())+7))</f>
        <v>-</v>
      </c>
      <c r="AA252" s="332" t="str">
        <f>IF($M252="-","-",VLOOKUP(Z$5,Res_ini!$A$20:$AF261,HLOOKUP($F252,Res_ini!$H$29:$AF$30,2,FALSE())+7))</f>
        <v>-</v>
      </c>
      <c r="AB252" s="333" t="str">
        <f>IF($M252="-","-",VLOOKUP(AA$5,Res_ini!$A$20:$AF261,HLOOKUP($F252,Res_ini!$H$29:$AF$30,2,FALSE())+7))</f>
        <v>-</v>
      </c>
      <c r="AC252" s="359"/>
      <c r="AD252" s="360"/>
      <c r="AE252" s="360"/>
      <c r="AF252" s="360"/>
      <c r="AG252" s="361"/>
      <c r="AH252" s="362" t="str">
        <f t="shared" si="110"/>
        <v>-</v>
      </c>
      <c r="AI252" s="363" t="str">
        <f t="shared" si="111"/>
        <v>-</v>
      </c>
      <c r="AJ252" s="364" t="str">
        <f t="shared" si="112"/>
        <v>-</v>
      </c>
      <c r="AK252" s="364" t="str">
        <f t="shared" si="113"/>
        <v>-</v>
      </c>
      <c r="AL252" s="364" t="str">
        <f t="shared" si="114"/>
        <v>-</v>
      </c>
      <c r="AM252" s="364" t="str">
        <f t="shared" si="115"/>
        <v>-</v>
      </c>
      <c r="AN252" s="364" t="str">
        <f t="shared" si="116"/>
        <v>-</v>
      </c>
      <c r="AO252" s="364" t="str">
        <f t="shared" si="117"/>
        <v>-</v>
      </c>
      <c r="AP252" s="364" t="str">
        <f t="shared" si="118"/>
        <v>-</v>
      </c>
      <c r="AQ252" s="364" t="str">
        <f t="shared" si="119"/>
        <v>-</v>
      </c>
      <c r="AR252" s="364" t="str">
        <f t="shared" si="120"/>
        <v>-</v>
      </c>
      <c r="AS252" s="364" t="str">
        <f t="shared" si="121"/>
        <v>-</v>
      </c>
      <c r="AT252" s="364" t="str">
        <f t="shared" si="122"/>
        <v>-</v>
      </c>
      <c r="AU252" s="364" t="str">
        <f t="shared" si="123"/>
        <v>-</v>
      </c>
      <c r="AV252" s="364" t="str">
        <f t="shared" si="124"/>
        <v>-</v>
      </c>
      <c r="AW252" s="365" t="str">
        <f t="shared" si="125"/>
        <v>-</v>
      </c>
      <c r="AX252" s="365" t="str">
        <f t="shared" si="126"/>
        <v>-</v>
      </c>
      <c r="AY252" s="365" t="str">
        <f t="shared" si="127"/>
        <v>-</v>
      </c>
      <c r="AZ252" s="365" t="str">
        <f t="shared" si="128"/>
        <v>-</v>
      </c>
      <c r="BA252" s="365" t="str">
        <f t="shared" si="129"/>
        <v>-</v>
      </c>
      <c r="BB252" s="364" t="str">
        <f t="shared" si="130"/>
        <v>-</v>
      </c>
      <c r="BC252" s="364" t="str">
        <f t="shared" si="131"/>
        <v>-</v>
      </c>
      <c r="BD252" s="365" t="str">
        <f t="shared" si="132"/>
        <v>-</v>
      </c>
      <c r="BE252" s="365" t="str">
        <f t="shared" si="133"/>
        <v>-</v>
      </c>
      <c r="BF252" s="365" t="str">
        <f t="shared" si="134"/>
        <v>-</v>
      </c>
      <c r="BG252" s="365" t="str">
        <f t="shared" si="135"/>
        <v>-</v>
      </c>
      <c r="BH252" s="364" t="str">
        <f t="shared" si="136"/>
        <v>-</v>
      </c>
      <c r="BI252" s="365" t="str">
        <f t="shared" si="137"/>
        <v>-</v>
      </c>
      <c r="BJ252" s="366" t="str">
        <f t="shared" si="138"/>
        <v>-</v>
      </c>
      <c r="BK252"/>
      <c r="BL252"/>
      <c r="BM252"/>
      <c r="BN252"/>
      <c r="BO252"/>
    </row>
    <row r="253" spans="1:67" s="124" customFormat="1" ht="16" hidden="1" customHeight="1">
      <c r="A253" s="327" t="str">
        <f t="shared" si="140"/>
        <v>2018_233</v>
      </c>
      <c r="B253" s="327" t="s">
        <v>658</v>
      </c>
      <c r="C253" s="327" t="str">
        <f t="shared" si="109"/>
        <v>---_-</v>
      </c>
      <c r="D253" s="327" t="str">
        <f>IF($M253="-","-",VLOOKUP(C$2,Res_ini!$A$20:$AF262,HLOOKUP($F253,Res_ini!$H$29:$AF$30,2,FALSE())+7))</f>
        <v>-</v>
      </c>
      <c r="E253" s="327">
        <f t="shared" si="139"/>
        <v>59</v>
      </c>
      <c r="F253" s="327" t="str">
        <f t="shared" si="108"/>
        <v>Gece</v>
      </c>
      <c r="G253" s="327" t="str">
        <f>IF($M253="-","-",VLOOKUP(F$2,Res_ini!$A$20:$AF262,HLOOKUP($F253,Res_ini!$H$29:$AF$30,2,FALSE())+7))</f>
        <v>-</v>
      </c>
      <c r="H253" s="338" t="str">
        <f>IF($M253="-","-",VLOOKUP(G$2,Res_ini!$A$20:$AF262,HLOOKUP($F253,Res_ini!$H$29:$AF$30,2,FALSE())+7))</f>
        <v>-</v>
      </c>
      <c r="I253" s="338" t="str">
        <f>IF($M253="-","-",VLOOKUP(H$2,Res_ini!$A$20:$AF262,HLOOKUP($F253,Res_ini!$H$29:$AF$30,2,FALSE())+7))</f>
        <v>-</v>
      </c>
      <c r="J253" s="327" t="str">
        <f>IF($M253="-","-",VLOOKUP(I$2,Res_ini!$A$20:$AF262,HLOOKUP($F253,Res_ini!$H$29:$AF$30,2,FALSE())+7))</f>
        <v>-</v>
      </c>
      <c r="K253" s="327" t="str">
        <f>IF($M253="-","-",VLOOKUP(J$2,Res_ini!$A$20:$AF262,HLOOKUP($F253,Res_ini!$H$29:$AF$30,2,FALSE())+7))</f>
        <v>-</v>
      </c>
      <c r="L253" s="327" t="str">
        <f>IF($M253="-","-",VLOOKUP(K$2,Res_ini!$A$20:$AF262,HLOOKUP($F253,Res_ini!$H$29:$AF$30,2,FALSE())+7))</f>
        <v>-</v>
      </c>
      <c r="M253" s="327" t="str">
        <f>IF(ISERROR(HLOOKUP($F253,Res_ini!$H$29:$AF$30,2,FALSE())),"-",VLOOKUP(L$2,Res_ini!$A$20:$AF262,HLOOKUP($F253,Res_ini!$H$29:$AF$30,2,FALSE())+7))</f>
        <v>-</v>
      </c>
      <c r="N253" s="327" t="str">
        <f>IF($M253="-","-",VLOOKUP(M$2,Res_ini!$A$20:$AF262,HLOOKUP($F253,Res_ini!$H$29:$AF$30,2,FALSE())+7))</f>
        <v>-</v>
      </c>
      <c r="O253" s="339" t="str">
        <f>IF($M253="-","-",VLOOKUP(N$2,Res_ini!$A$20:$AF262,HLOOKUP($F253,Res_ini!$H$29:$AF$30,2,FALSE())+7))</f>
        <v>-</v>
      </c>
      <c r="P253" s="325" t="str">
        <f>IF($M253="-","-",VLOOKUP(O$2,Res_ini!$A$20:$AF262,HLOOKUP($F253,Res_ini!$H$29:$AF$30,2,FALSE())+7))</f>
        <v>-</v>
      </c>
      <c r="Q253" s="325" t="str">
        <f>IF($M253="-","-",VLOOKUP(P$2,Res_ini!$A$20:$AF262,HLOOKUP($F253,Res_ini!$H$29:$AF$30,2,FALSE())+7))</f>
        <v>-</v>
      </c>
      <c r="R253" s="325" t="str">
        <f>IF($M253="-","-",VLOOKUP(Q$2,Res_ini!$A$20:$AF262,HLOOKUP($F253,Res_ini!$H$29:$AF$30,2,FALSE())+7))</f>
        <v>-</v>
      </c>
      <c r="S253" s="325" t="str">
        <f>IF($M253="-","-",VLOOKUP(R$2,Res_ini!$A$20:$AF262,HLOOKUP($F253,Res_ini!$H$29:$AF$30,2,FALSE())+7))</f>
        <v>-</v>
      </c>
      <c r="T253" s="325" t="str">
        <f>IF($M253="-","-",VLOOKUP(S$2,Res_ini!$A$20:$AF262,HLOOKUP($F253,Res_ini!$H$29:$AF$30,2,FALSE())+7))</f>
        <v>-</v>
      </c>
      <c r="U253" s="325" t="str">
        <f>IF($M253="-","-",VLOOKUP(T$2,Res_ini!$A$20:$AF262,HLOOKUP($F253,Res_ini!$H$29:$AF$30,2,FALSE())+7))</f>
        <v>-</v>
      </c>
      <c r="V253" s="325" t="str">
        <f>IF($M253="-","-",VLOOKUP(U$2,Res_ini!$A$20:$AF262,HLOOKUP($F253,Res_ini!$H$29:$AF$30,2,FALSE())+7))</f>
        <v>-</v>
      </c>
      <c r="W253" s="325" t="str">
        <f>IF($M253="-","-",VLOOKUP(V$2,Res_ini!$A$20:$AF262,HLOOKUP($F253,Res_ini!$H$29:$AF$30,2,FALSE())+7))</f>
        <v>-</v>
      </c>
      <c r="X253" s="325" t="str">
        <f>IF($M253="-","-",VLOOKUP(W$2,Res_ini!$A$20:$AF262,HLOOKUP($F253,Res_ini!$H$29:$AF$30,2,FALSE())+7))</f>
        <v>-</v>
      </c>
      <c r="Y253" s="325" t="str">
        <f>IF($M253="-","-",VLOOKUP(X$2,Res_ini!$A$20:$AF262,HLOOKUP($F253,Res_ini!$H$29:$AF$30,2,FALSE())+7))</f>
        <v>-</v>
      </c>
      <c r="Z253" s="325" t="str">
        <f>IF($M253="-","-",VLOOKUP(Y$2,Res_ini!$A$20:$AF262,HLOOKUP($F253,Res_ini!$H$29:$AF$30,2,FALSE())+7))</f>
        <v>-</v>
      </c>
      <c r="AA253" s="326" t="str">
        <f>IF($M253="-","-",VLOOKUP(Z$2,Res_ini!$A$20:$AF262,HLOOKUP($F253,Res_ini!$H$29:$AF$30,2,FALSE())+7))</f>
        <v>-</v>
      </c>
      <c r="AB253" s="327" t="str">
        <f>IF($M253="-","-",VLOOKUP(AA$2,Res_ini!$A$20:$AF262,HLOOKUP($F253,Res_ini!$H$29:$AF$30,2,FALSE())+7))</f>
        <v>-</v>
      </c>
      <c r="AC253" s="340"/>
      <c r="AD253" s="341"/>
      <c r="AE253" s="341"/>
      <c r="AF253" s="341"/>
      <c r="AG253" s="342"/>
      <c r="AH253" s="343" t="str">
        <f t="shared" si="110"/>
        <v>-</v>
      </c>
      <c r="AI253" s="344" t="str">
        <f t="shared" si="111"/>
        <v>-</v>
      </c>
      <c r="AJ253" s="345" t="str">
        <f t="shared" si="112"/>
        <v>-</v>
      </c>
      <c r="AK253" s="345" t="str">
        <f t="shared" si="113"/>
        <v>-</v>
      </c>
      <c r="AL253" s="345" t="str">
        <f t="shared" si="114"/>
        <v>-</v>
      </c>
      <c r="AM253" s="345" t="str">
        <f t="shared" si="115"/>
        <v>-</v>
      </c>
      <c r="AN253" s="345" t="str">
        <f t="shared" si="116"/>
        <v>-</v>
      </c>
      <c r="AO253" s="345" t="str">
        <f t="shared" si="117"/>
        <v>-</v>
      </c>
      <c r="AP253" s="345" t="str">
        <f t="shared" si="118"/>
        <v>-</v>
      </c>
      <c r="AQ253" s="345" t="str">
        <f t="shared" si="119"/>
        <v>-</v>
      </c>
      <c r="AR253" s="345" t="str">
        <f t="shared" si="120"/>
        <v>-</v>
      </c>
      <c r="AS253" s="345" t="str">
        <f t="shared" si="121"/>
        <v>-</v>
      </c>
      <c r="AT253" s="345" t="str">
        <f t="shared" si="122"/>
        <v>-</v>
      </c>
      <c r="AU253" s="345" t="str">
        <f t="shared" si="123"/>
        <v>-</v>
      </c>
      <c r="AV253" s="345" t="str">
        <f t="shared" si="124"/>
        <v>-</v>
      </c>
      <c r="AW253" s="346" t="str">
        <f t="shared" si="125"/>
        <v>-</v>
      </c>
      <c r="AX253" s="346" t="str">
        <f t="shared" si="126"/>
        <v>-</v>
      </c>
      <c r="AY253" s="346" t="str">
        <f t="shared" si="127"/>
        <v>-</v>
      </c>
      <c r="AZ253" s="346" t="str">
        <f t="shared" si="128"/>
        <v>-</v>
      </c>
      <c r="BA253" s="346" t="str">
        <f t="shared" si="129"/>
        <v>-</v>
      </c>
      <c r="BB253" s="345" t="str">
        <f t="shared" si="130"/>
        <v>-</v>
      </c>
      <c r="BC253" s="345" t="str">
        <f t="shared" si="131"/>
        <v>-</v>
      </c>
      <c r="BD253" s="346" t="str">
        <f t="shared" si="132"/>
        <v>-</v>
      </c>
      <c r="BE253" s="346" t="str">
        <f t="shared" si="133"/>
        <v>-</v>
      </c>
      <c r="BF253" s="346" t="str">
        <f t="shared" si="134"/>
        <v>-</v>
      </c>
      <c r="BG253" s="346" t="str">
        <f t="shared" si="135"/>
        <v>-</v>
      </c>
      <c r="BH253" s="345" t="str">
        <f t="shared" si="136"/>
        <v>-</v>
      </c>
      <c r="BI253" s="346" t="str">
        <f t="shared" si="137"/>
        <v>-</v>
      </c>
      <c r="BJ253" s="347" t="str">
        <f t="shared" si="138"/>
        <v>-</v>
      </c>
      <c r="BK253"/>
      <c r="BL253"/>
      <c r="BM253"/>
      <c r="BN253"/>
      <c r="BO253"/>
    </row>
    <row r="254" spans="1:67" s="124" customFormat="1" ht="17" hidden="1" customHeight="1">
      <c r="A254" s="330" t="str">
        <f t="shared" si="140"/>
        <v>2018_234</v>
      </c>
      <c r="B254" s="330" t="s">
        <v>658</v>
      </c>
      <c r="C254" s="330" t="str">
        <f t="shared" si="109"/>
        <v>---_-</v>
      </c>
      <c r="D254" s="330" t="str">
        <f>IF($M254="-","-",VLOOKUP(C$3,Res_ini!$A$20:$AF263,HLOOKUP($F254,Res_ini!$H$29:$AF$30,2,FALSE())+7))</f>
        <v>-</v>
      </c>
      <c r="E254" s="330">
        <f t="shared" si="139"/>
        <v>59</v>
      </c>
      <c r="F254" s="330" t="str">
        <f t="shared" si="108"/>
        <v>Gece</v>
      </c>
      <c r="G254" s="330" t="str">
        <f>IF($M254="-","-",VLOOKUP(F$3,Res_ini!$A$20:$AF263,HLOOKUP($F254,Res_ini!$H$29:$AF$30,2,FALSE())+7))</f>
        <v>-</v>
      </c>
      <c r="H254" s="348" t="str">
        <f>IF($M254="-","-",VLOOKUP(G$3,Res_ini!$A$20:$AF263,HLOOKUP($F254,Res_ini!$H$29:$AF$30,2,FALSE())+7))</f>
        <v>-</v>
      </c>
      <c r="I254" s="348" t="str">
        <f>IF($M254="-","-",VLOOKUP(H$3,Res_ini!$A$20:$AF263,HLOOKUP($F254,Res_ini!$H$29:$AF$30,2,FALSE())+7))</f>
        <v>-</v>
      </c>
      <c r="J254" s="330" t="str">
        <f>IF($M254="-","-",VLOOKUP(I$3,Res_ini!$A$20:$AF263,HLOOKUP($F254,Res_ini!$H$29:$AF$30,2,FALSE())+7))</f>
        <v>-</v>
      </c>
      <c r="K254" s="330" t="str">
        <f>IF($M254="-","-",VLOOKUP(J$3,Res_ini!$A$20:$AF263,HLOOKUP($F254,Res_ini!$H$29:$AF$30,2,FALSE())+7))</f>
        <v>-</v>
      </c>
      <c r="L254" s="330" t="str">
        <f>IF($M254="-","-",VLOOKUP(K$3,Res_ini!$A$20:$AF263,HLOOKUP($F254,Res_ini!$H$29:$AF$30,2,FALSE())+7))</f>
        <v>-</v>
      </c>
      <c r="M254" s="330" t="str">
        <f>IF(ISERROR(HLOOKUP($F254,Res_ini!$H$29:$AF$30,2,FALSE())),"-",VLOOKUP(L$3,Res_ini!$A$20:$AF263,HLOOKUP($F254,Res_ini!$H$29:$AF$30,2,FALSE())+7))</f>
        <v>-</v>
      </c>
      <c r="N254" s="330" t="str">
        <f>IF($M254="-","-",VLOOKUP(M$3,Res_ini!$A$20:$AF263,HLOOKUP($F254,Res_ini!$H$29:$AF$30,2,FALSE())+7))</f>
        <v>-</v>
      </c>
      <c r="O254" s="349" t="str">
        <f>IF($M254="-","-",VLOOKUP(N$3,Res_ini!$A$20:$AF263,HLOOKUP($F254,Res_ini!$H$29:$AF$30,2,FALSE())+7))</f>
        <v>-</v>
      </c>
      <c r="P254" s="328" t="str">
        <f>IF($M254="-","-",VLOOKUP(O$3,Res_ini!$A$20:$AF263,HLOOKUP($F254,Res_ini!$H$29:$AF$30,2,FALSE())+7))</f>
        <v>-</v>
      </c>
      <c r="Q254" s="328" t="str">
        <f>IF($M254="-","-",VLOOKUP(P$3,Res_ini!$A$20:$AF263,HLOOKUP($F254,Res_ini!$H$29:$AF$30,2,FALSE())+7))</f>
        <v>-</v>
      </c>
      <c r="R254" s="328" t="str">
        <f>IF($M254="-","-",VLOOKUP(Q$3,Res_ini!$A$20:$AF263,HLOOKUP($F254,Res_ini!$H$29:$AF$30,2,FALSE())+7))</f>
        <v>-</v>
      </c>
      <c r="S254" s="328" t="str">
        <f>IF($M254="-","-",VLOOKUP(R$3,Res_ini!$A$20:$AF263,HLOOKUP($F254,Res_ini!$H$29:$AF$30,2,FALSE())+7))</f>
        <v>-</v>
      </c>
      <c r="T254" s="328" t="str">
        <f>IF($M254="-","-",VLOOKUP(S$3,Res_ini!$A$20:$AF263,HLOOKUP($F254,Res_ini!$H$29:$AF$30,2,FALSE())+7))</f>
        <v>-</v>
      </c>
      <c r="U254" s="328" t="str">
        <f>IF($M254="-","-",VLOOKUP(T$3,Res_ini!$A$20:$AF263,HLOOKUP($F254,Res_ini!$H$29:$AF$30,2,FALSE())+7))</f>
        <v>-</v>
      </c>
      <c r="V254" s="328" t="str">
        <f>IF($M254="-","-",VLOOKUP(U$3,Res_ini!$A$20:$AF263,HLOOKUP($F254,Res_ini!$H$29:$AF$30,2,FALSE())+7))</f>
        <v>-</v>
      </c>
      <c r="W254" s="328" t="str">
        <f>IF($M254="-","-",VLOOKUP(V$3,Res_ini!$A$20:$AF263,HLOOKUP($F254,Res_ini!$H$29:$AF$30,2,FALSE())+7))</f>
        <v>-</v>
      </c>
      <c r="X254" s="328" t="str">
        <f>IF($M254="-","-",VLOOKUP(W$3,Res_ini!$A$20:$AF263,HLOOKUP($F254,Res_ini!$H$29:$AF$30,2,FALSE())+7))</f>
        <v>-</v>
      </c>
      <c r="Y254" s="328" t="str">
        <f>IF($M254="-","-",VLOOKUP(X$3,Res_ini!$A$20:$AF263,HLOOKUP($F254,Res_ini!$H$29:$AF$30,2,FALSE())+7))</f>
        <v>-</v>
      </c>
      <c r="Z254" s="328" t="str">
        <f>IF($M254="-","-",VLOOKUP(Y$3,Res_ini!$A$20:$AF263,HLOOKUP($F254,Res_ini!$H$29:$AF$30,2,FALSE())+7))</f>
        <v>-</v>
      </c>
      <c r="AA254" s="329" t="str">
        <f>IF($M254="-","-",VLOOKUP(Z$3,Res_ini!$A$20:$AF263,HLOOKUP($F254,Res_ini!$H$29:$AF$30,2,FALSE())+7))</f>
        <v>-</v>
      </c>
      <c r="AB254" s="330" t="str">
        <f>IF($M254="-","-",VLOOKUP(AA$3,Res_ini!$A$20:$AF263,HLOOKUP($F254,Res_ini!$H$29:$AF$30,2,FALSE())+7))</f>
        <v>-</v>
      </c>
      <c r="AC254" s="350"/>
      <c r="AD254" s="351"/>
      <c r="AE254" s="351"/>
      <c r="AF254" s="351"/>
      <c r="AG254" s="352"/>
      <c r="AH254" s="213" t="str">
        <f t="shared" si="110"/>
        <v>-</v>
      </c>
      <c r="AI254" s="353" t="str">
        <f t="shared" si="111"/>
        <v>-</v>
      </c>
      <c r="AJ254" s="354" t="str">
        <f t="shared" si="112"/>
        <v>-</v>
      </c>
      <c r="AK254" s="354" t="str">
        <f t="shared" si="113"/>
        <v>-</v>
      </c>
      <c r="AL254" s="354" t="str">
        <f t="shared" si="114"/>
        <v>-</v>
      </c>
      <c r="AM254" s="354" t="str">
        <f t="shared" si="115"/>
        <v>-</v>
      </c>
      <c r="AN254" s="354" t="str">
        <f t="shared" si="116"/>
        <v>-</v>
      </c>
      <c r="AO254" s="354" t="str">
        <f t="shared" si="117"/>
        <v>-</v>
      </c>
      <c r="AP254" s="354" t="str">
        <f t="shared" si="118"/>
        <v>-</v>
      </c>
      <c r="AQ254" s="354" t="str">
        <f t="shared" si="119"/>
        <v>-</v>
      </c>
      <c r="AR254" s="354" t="str">
        <f t="shared" si="120"/>
        <v>-</v>
      </c>
      <c r="AS254" s="354" t="str">
        <f t="shared" si="121"/>
        <v>-</v>
      </c>
      <c r="AT254" s="354" t="str">
        <f t="shared" si="122"/>
        <v>-</v>
      </c>
      <c r="AU254" s="354" t="str">
        <f t="shared" si="123"/>
        <v>-</v>
      </c>
      <c r="AV254" s="354" t="str">
        <f t="shared" si="124"/>
        <v>-</v>
      </c>
      <c r="AW254" s="355" t="str">
        <f t="shared" si="125"/>
        <v>-</v>
      </c>
      <c r="AX254" s="355" t="str">
        <f t="shared" si="126"/>
        <v>-</v>
      </c>
      <c r="AY254" s="355" t="str">
        <f t="shared" si="127"/>
        <v>-</v>
      </c>
      <c r="AZ254" s="355" t="str">
        <f t="shared" si="128"/>
        <v>-</v>
      </c>
      <c r="BA254" s="355" t="str">
        <f t="shared" si="129"/>
        <v>-</v>
      </c>
      <c r="BB254" s="354" t="str">
        <f t="shared" si="130"/>
        <v>-</v>
      </c>
      <c r="BC254" s="354" t="str">
        <f t="shared" si="131"/>
        <v>-</v>
      </c>
      <c r="BD254" s="355" t="str">
        <f t="shared" si="132"/>
        <v>-</v>
      </c>
      <c r="BE254" s="355" t="str">
        <f t="shared" si="133"/>
        <v>-</v>
      </c>
      <c r="BF254" s="355" t="str">
        <f t="shared" si="134"/>
        <v>-</v>
      </c>
      <c r="BG254" s="355" t="str">
        <f t="shared" si="135"/>
        <v>-</v>
      </c>
      <c r="BH254" s="354" t="str">
        <f t="shared" si="136"/>
        <v>-</v>
      </c>
      <c r="BI254" s="355" t="str">
        <f t="shared" si="137"/>
        <v>-</v>
      </c>
      <c r="BJ254" s="356" t="str">
        <f t="shared" si="138"/>
        <v>-</v>
      </c>
      <c r="BK254"/>
      <c r="BL254"/>
      <c r="BM254"/>
      <c r="BN254"/>
      <c r="BO254"/>
    </row>
    <row r="255" spans="1:67" s="124" customFormat="1" ht="17" hidden="1" customHeight="1">
      <c r="A255" s="330" t="str">
        <f t="shared" si="140"/>
        <v>2018_235</v>
      </c>
      <c r="B255" s="330" t="s">
        <v>658</v>
      </c>
      <c r="C255" s="330" t="str">
        <f t="shared" si="109"/>
        <v>---_-</v>
      </c>
      <c r="D255" s="330" t="str">
        <f>IF($M255="-","-",VLOOKUP(C$4,Res_ini!$A$20:$AF264,HLOOKUP($F255,Res_ini!$H$29:$AF$30,2,FALSE())+7))</f>
        <v>-</v>
      </c>
      <c r="E255" s="330">
        <f t="shared" si="139"/>
        <v>59</v>
      </c>
      <c r="F255" s="330" t="str">
        <f t="shared" si="108"/>
        <v>Gece</v>
      </c>
      <c r="G255" s="330" t="str">
        <f>IF($M255="-","-",VLOOKUP(F$4,Res_ini!$A$20:$AF264,HLOOKUP($F255,Res_ini!$H$29:$AF$30,2,FALSE())+7))</f>
        <v>-</v>
      </c>
      <c r="H255" s="348" t="str">
        <f>IF($M255="-","-",VLOOKUP(G$4,Res_ini!$A$20:$AF264,HLOOKUP($F255,Res_ini!$H$29:$AF$30,2,FALSE())+7))</f>
        <v>-</v>
      </c>
      <c r="I255" s="348" t="str">
        <f>IF($M255="-","-",VLOOKUP(H$4,Res_ini!$A$20:$AF264,HLOOKUP($F255,Res_ini!$H$29:$AF$30,2,FALSE())+7))</f>
        <v>-</v>
      </c>
      <c r="J255" s="330" t="str">
        <f>IF($M255="-","-",VLOOKUP(I$4,Res_ini!$A$20:$AF264,HLOOKUP($F255,Res_ini!$H$29:$AF$30,2,FALSE())+7))</f>
        <v>-</v>
      </c>
      <c r="K255" s="330" t="str">
        <f>IF($M255="-","-",VLOOKUP(J$4,Res_ini!$A$20:$AF264,HLOOKUP($F255,Res_ini!$H$29:$AF$30,2,FALSE())+7))</f>
        <v>-</v>
      </c>
      <c r="L255" s="330" t="str">
        <f>IF($M255="-","-",VLOOKUP(K$4,Res_ini!$A$20:$AF264,HLOOKUP($F255,Res_ini!$H$29:$AF$30,2,FALSE())+7))</f>
        <v>-</v>
      </c>
      <c r="M255" s="330" t="str">
        <f>IF(ISERROR(HLOOKUP($F255,Res_ini!$H$29:$AF$30,2,FALSE())),"-",VLOOKUP(L$4,Res_ini!$A$20:$AF264,HLOOKUP($F255,Res_ini!$H$29:$AF$30,2,FALSE())+7))</f>
        <v>-</v>
      </c>
      <c r="N255" s="330" t="str">
        <f>IF($M255="-","-",VLOOKUP(M$4,Res_ini!$A$20:$AF264,HLOOKUP($F255,Res_ini!$H$29:$AF$30,2,FALSE())+7))</f>
        <v>-</v>
      </c>
      <c r="O255" s="349" t="str">
        <f>IF($M255="-","-",VLOOKUP(N$4,Res_ini!$A$20:$AF264,HLOOKUP($F255,Res_ini!$H$29:$AF$30,2,FALSE())+7))</f>
        <v>-</v>
      </c>
      <c r="P255" s="328" t="str">
        <f>IF($M255="-","-",VLOOKUP(O$4,Res_ini!$A$20:$AF264,HLOOKUP($F255,Res_ini!$H$29:$AF$30,2,FALSE())+7))</f>
        <v>-</v>
      </c>
      <c r="Q255" s="328" t="str">
        <f>IF($M255="-","-",VLOOKUP(P$4,Res_ini!$A$20:$AF264,HLOOKUP($F255,Res_ini!$H$29:$AF$30,2,FALSE())+7))</f>
        <v>-</v>
      </c>
      <c r="R255" s="328" t="str">
        <f>IF($M255="-","-",VLOOKUP(Q$4,Res_ini!$A$20:$AF264,HLOOKUP($F255,Res_ini!$H$29:$AF$30,2,FALSE())+7))</f>
        <v>-</v>
      </c>
      <c r="S255" s="328" t="str">
        <f>IF($M255="-","-",VLOOKUP(R$4,Res_ini!$A$20:$AF264,HLOOKUP($F255,Res_ini!$H$29:$AF$30,2,FALSE())+7))</f>
        <v>-</v>
      </c>
      <c r="T255" s="328" t="str">
        <f>IF($M255="-","-",VLOOKUP(S$4,Res_ini!$A$20:$AF264,HLOOKUP($F255,Res_ini!$H$29:$AF$30,2,FALSE())+7))</f>
        <v>-</v>
      </c>
      <c r="U255" s="328" t="str">
        <f>IF($M255="-","-",VLOOKUP(T$4,Res_ini!$A$20:$AF264,HLOOKUP($F255,Res_ini!$H$29:$AF$30,2,FALSE())+7))</f>
        <v>-</v>
      </c>
      <c r="V255" s="328" t="str">
        <f>IF($M255="-","-",VLOOKUP(U$4,Res_ini!$A$20:$AF264,HLOOKUP($F255,Res_ini!$H$29:$AF$30,2,FALSE())+7))</f>
        <v>-</v>
      </c>
      <c r="W255" s="328" t="str">
        <f>IF($M255="-","-",VLOOKUP(V$4,Res_ini!$A$20:$AF264,HLOOKUP($F255,Res_ini!$H$29:$AF$30,2,FALSE())+7))</f>
        <v>-</v>
      </c>
      <c r="X255" s="328" t="str">
        <f>IF($M255="-","-",VLOOKUP(W$4,Res_ini!$A$20:$AF264,HLOOKUP($F255,Res_ini!$H$29:$AF$30,2,FALSE())+7))</f>
        <v>-</v>
      </c>
      <c r="Y255" s="328" t="str">
        <f>IF($M255="-","-",VLOOKUP(X$4,Res_ini!$A$20:$AF264,HLOOKUP($F255,Res_ini!$H$29:$AF$30,2,FALSE())+7))</f>
        <v>-</v>
      </c>
      <c r="Z255" s="328" t="str">
        <f>IF($M255="-","-",VLOOKUP(Y$4,Res_ini!$A$20:$AF264,HLOOKUP($F255,Res_ini!$H$29:$AF$30,2,FALSE())+7))</f>
        <v>-</v>
      </c>
      <c r="AA255" s="329" t="str">
        <f>IF($M255="-","-",VLOOKUP(Z$4,Res_ini!$A$20:$AF264,HLOOKUP($F255,Res_ini!$H$29:$AF$30,2,FALSE())+7))</f>
        <v>-</v>
      </c>
      <c r="AB255" s="330" t="str">
        <f>IF($M255="-","-",VLOOKUP(AA$4,Res_ini!$A$20:$AF264,HLOOKUP($F255,Res_ini!$H$29:$AF$30,2,FALSE())+7))</f>
        <v>-</v>
      </c>
      <c r="AC255" s="350"/>
      <c r="AD255" s="351"/>
      <c r="AE255" s="351"/>
      <c r="AF255" s="351"/>
      <c r="AG255" s="352"/>
      <c r="AH255" s="213" t="str">
        <f t="shared" si="110"/>
        <v>-</v>
      </c>
      <c r="AI255" s="353" t="str">
        <f t="shared" si="111"/>
        <v>-</v>
      </c>
      <c r="AJ255" s="354" t="str">
        <f t="shared" si="112"/>
        <v>-</v>
      </c>
      <c r="AK255" s="354" t="str">
        <f t="shared" si="113"/>
        <v>-</v>
      </c>
      <c r="AL255" s="354" t="str">
        <f t="shared" si="114"/>
        <v>-</v>
      </c>
      <c r="AM255" s="354" t="str">
        <f t="shared" si="115"/>
        <v>-</v>
      </c>
      <c r="AN255" s="354" t="str">
        <f t="shared" si="116"/>
        <v>-</v>
      </c>
      <c r="AO255" s="354" t="str">
        <f t="shared" si="117"/>
        <v>-</v>
      </c>
      <c r="AP255" s="354" t="str">
        <f t="shared" si="118"/>
        <v>-</v>
      </c>
      <c r="AQ255" s="354" t="str">
        <f t="shared" si="119"/>
        <v>-</v>
      </c>
      <c r="AR255" s="354" t="str">
        <f t="shared" si="120"/>
        <v>-</v>
      </c>
      <c r="AS255" s="354" t="str">
        <f t="shared" si="121"/>
        <v>-</v>
      </c>
      <c r="AT255" s="354" t="str">
        <f t="shared" si="122"/>
        <v>-</v>
      </c>
      <c r="AU255" s="354" t="str">
        <f t="shared" si="123"/>
        <v>-</v>
      </c>
      <c r="AV255" s="354" t="str">
        <f t="shared" si="124"/>
        <v>-</v>
      </c>
      <c r="AW255" s="355" t="str">
        <f t="shared" si="125"/>
        <v>-</v>
      </c>
      <c r="AX255" s="355" t="str">
        <f t="shared" si="126"/>
        <v>-</v>
      </c>
      <c r="AY255" s="355" t="str">
        <f t="shared" si="127"/>
        <v>-</v>
      </c>
      <c r="AZ255" s="355" t="str">
        <f t="shared" si="128"/>
        <v>-</v>
      </c>
      <c r="BA255" s="355" t="str">
        <f t="shared" si="129"/>
        <v>-</v>
      </c>
      <c r="BB255" s="354" t="str">
        <f t="shared" si="130"/>
        <v>-</v>
      </c>
      <c r="BC255" s="354" t="str">
        <f t="shared" si="131"/>
        <v>-</v>
      </c>
      <c r="BD255" s="355" t="str">
        <f t="shared" si="132"/>
        <v>-</v>
      </c>
      <c r="BE255" s="355" t="str">
        <f t="shared" si="133"/>
        <v>-</v>
      </c>
      <c r="BF255" s="355" t="str">
        <f t="shared" si="134"/>
        <v>-</v>
      </c>
      <c r="BG255" s="355" t="str">
        <f t="shared" si="135"/>
        <v>-</v>
      </c>
      <c r="BH255" s="354" t="str">
        <f t="shared" si="136"/>
        <v>-</v>
      </c>
      <c r="BI255" s="355" t="str">
        <f t="shared" si="137"/>
        <v>-</v>
      </c>
      <c r="BJ255" s="356" t="str">
        <f t="shared" si="138"/>
        <v>-</v>
      </c>
      <c r="BK255"/>
      <c r="BL255"/>
      <c r="BM255"/>
      <c r="BN255"/>
      <c r="BO255"/>
    </row>
    <row r="256" spans="1:67" s="124" customFormat="1" ht="17" hidden="1" customHeight="1">
      <c r="A256" s="333" t="str">
        <f t="shared" si="140"/>
        <v>2018_236</v>
      </c>
      <c r="B256" s="333" t="s">
        <v>658</v>
      </c>
      <c r="C256" s="333" t="str">
        <f t="shared" si="109"/>
        <v>---_-</v>
      </c>
      <c r="D256" s="333" t="str">
        <f>IF($M256="-","-",VLOOKUP(C$5,Res_ini!$A$20:$AF265,HLOOKUP($F256,Res_ini!$H$29:$AF$30,2,FALSE())+7))</f>
        <v>-</v>
      </c>
      <c r="E256" s="333">
        <f t="shared" si="139"/>
        <v>59</v>
      </c>
      <c r="F256" s="333" t="str">
        <f t="shared" si="108"/>
        <v>Gece</v>
      </c>
      <c r="G256" s="333" t="str">
        <f>IF($M256="-","-",VLOOKUP(F$5,Res_ini!$A$20:$AF265,HLOOKUP($F256,Res_ini!$H$29:$AF$30,2,FALSE())+7))</f>
        <v>-</v>
      </c>
      <c r="H256" s="357" t="str">
        <f>IF($M256="-","-",VLOOKUP(G$5,Res_ini!$A$20:$AF265,HLOOKUP($F256,Res_ini!$H$29:$AF$30,2,FALSE())+7))</f>
        <v>-</v>
      </c>
      <c r="I256" s="357" t="str">
        <f>IF($M256="-","-",VLOOKUP(H$5,Res_ini!$A$20:$AF265,HLOOKUP($F256,Res_ini!$H$29:$AF$30,2,FALSE())+7))</f>
        <v>-</v>
      </c>
      <c r="J256" s="333" t="str">
        <f>IF($M256="-","-",VLOOKUP(I$5,Res_ini!$A$20:$AF265,HLOOKUP($F256,Res_ini!$H$29:$AF$30,2,FALSE())+7))</f>
        <v>-</v>
      </c>
      <c r="K256" s="333" t="str">
        <f>IF($M256="-","-",VLOOKUP(J$5,Res_ini!$A$20:$AF265,HLOOKUP($F256,Res_ini!$H$29:$AF$30,2,FALSE())+7))</f>
        <v>-</v>
      </c>
      <c r="L256" s="333" t="str">
        <f>IF($M256="-","-",VLOOKUP(K$5,Res_ini!$A$20:$AF265,HLOOKUP($F256,Res_ini!$H$29:$AF$30,2,FALSE())+7))</f>
        <v>-</v>
      </c>
      <c r="M256" s="333" t="str">
        <f>IF(ISERROR(HLOOKUP($F256,Res_ini!$H$29:$AF$30,2,FALSE())),"-",VLOOKUP(L$5,Res_ini!$A$20:$AF265,HLOOKUP($F256,Res_ini!$H$29:$AF$30,2,FALSE())+7))</f>
        <v>-</v>
      </c>
      <c r="N256" s="333" t="str">
        <f>IF($M256="-","-",VLOOKUP(M$5,Res_ini!$A$20:$AF265,HLOOKUP($F256,Res_ini!$H$29:$AF$30,2,FALSE())+7))</f>
        <v>-</v>
      </c>
      <c r="O256" s="358" t="str">
        <f>IF($M256="-","-",VLOOKUP(N$5,Res_ini!$A$20:$AF265,HLOOKUP($F256,Res_ini!$H$29:$AF$30,2,FALSE())+7))</f>
        <v>-</v>
      </c>
      <c r="P256" s="331" t="str">
        <f>IF($M256="-","-",VLOOKUP(O$5,Res_ini!$A$20:$AF265,HLOOKUP($F256,Res_ini!$H$29:$AF$30,2,FALSE())+7))</f>
        <v>-</v>
      </c>
      <c r="Q256" s="331" t="str">
        <f>IF($M256="-","-",VLOOKUP(P$5,Res_ini!$A$20:$AF265,HLOOKUP($F256,Res_ini!$H$29:$AF$30,2,FALSE())+7))</f>
        <v>-</v>
      </c>
      <c r="R256" s="331" t="str">
        <f>IF($M256="-","-",VLOOKUP(Q$5,Res_ini!$A$20:$AF265,HLOOKUP($F256,Res_ini!$H$29:$AF$30,2,FALSE())+7))</f>
        <v>-</v>
      </c>
      <c r="S256" s="331" t="str">
        <f>IF($M256="-","-",VLOOKUP(R$5,Res_ini!$A$20:$AF265,HLOOKUP($F256,Res_ini!$H$29:$AF$30,2,FALSE())+7))</f>
        <v>-</v>
      </c>
      <c r="T256" s="331" t="str">
        <f>IF($M256="-","-",VLOOKUP(S$5,Res_ini!$A$20:$AF265,HLOOKUP($F256,Res_ini!$H$29:$AF$30,2,FALSE())+7))</f>
        <v>-</v>
      </c>
      <c r="U256" s="331" t="str">
        <f>IF($M256="-","-",VLOOKUP(T$5,Res_ini!$A$20:$AF265,HLOOKUP($F256,Res_ini!$H$29:$AF$30,2,FALSE())+7))</f>
        <v>-</v>
      </c>
      <c r="V256" s="331" t="str">
        <f>IF($M256="-","-",VLOOKUP(U$5,Res_ini!$A$20:$AF265,HLOOKUP($F256,Res_ini!$H$29:$AF$30,2,FALSE())+7))</f>
        <v>-</v>
      </c>
      <c r="W256" s="331" t="str">
        <f>IF($M256="-","-",VLOOKUP(V$5,Res_ini!$A$20:$AF265,HLOOKUP($F256,Res_ini!$H$29:$AF$30,2,FALSE())+7))</f>
        <v>-</v>
      </c>
      <c r="X256" s="331" t="str">
        <f>IF($M256="-","-",VLOOKUP(W$5,Res_ini!$A$20:$AF265,HLOOKUP($F256,Res_ini!$H$29:$AF$30,2,FALSE())+7))</f>
        <v>-</v>
      </c>
      <c r="Y256" s="331" t="str">
        <f>IF($M256="-","-",VLOOKUP(X$5,Res_ini!$A$20:$AF265,HLOOKUP($F256,Res_ini!$H$29:$AF$30,2,FALSE())+7))</f>
        <v>-</v>
      </c>
      <c r="Z256" s="331" t="str">
        <f>IF($M256="-","-",VLOOKUP(Y$5,Res_ini!$A$20:$AF265,HLOOKUP($F256,Res_ini!$H$29:$AF$30,2,FALSE())+7))</f>
        <v>-</v>
      </c>
      <c r="AA256" s="332" t="str">
        <f>IF($M256="-","-",VLOOKUP(Z$5,Res_ini!$A$20:$AF265,HLOOKUP($F256,Res_ini!$H$29:$AF$30,2,FALSE())+7))</f>
        <v>-</v>
      </c>
      <c r="AB256" s="333" t="str">
        <f>IF($M256="-","-",VLOOKUP(AA$5,Res_ini!$A$20:$AF265,HLOOKUP($F256,Res_ini!$H$29:$AF$30,2,FALSE())+7))</f>
        <v>-</v>
      </c>
      <c r="AC256" s="359"/>
      <c r="AD256" s="360"/>
      <c r="AE256" s="360"/>
      <c r="AF256" s="360"/>
      <c r="AG256" s="361"/>
      <c r="AH256" s="362" t="str">
        <f t="shared" si="110"/>
        <v>-</v>
      </c>
      <c r="AI256" s="363" t="str">
        <f t="shared" si="111"/>
        <v>-</v>
      </c>
      <c r="AJ256" s="364" t="str">
        <f t="shared" si="112"/>
        <v>-</v>
      </c>
      <c r="AK256" s="364" t="str">
        <f t="shared" si="113"/>
        <v>-</v>
      </c>
      <c r="AL256" s="364" t="str">
        <f t="shared" si="114"/>
        <v>-</v>
      </c>
      <c r="AM256" s="364" t="str">
        <f t="shared" si="115"/>
        <v>-</v>
      </c>
      <c r="AN256" s="364" t="str">
        <f t="shared" si="116"/>
        <v>-</v>
      </c>
      <c r="AO256" s="364" t="str">
        <f t="shared" si="117"/>
        <v>-</v>
      </c>
      <c r="AP256" s="364" t="str">
        <f t="shared" si="118"/>
        <v>-</v>
      </c>
      <c r="AQ256" s="364" t="str">
        <f t="shared" si="119"/>
        <v>-</v>
      </c>
      <c r="AR256" s="364" t="str">
        <f t="shared" si="120"/>
        <v>-</v>
      </c>
      <c r="AS256" s="364" t="str">
        <f t="shared" si="121"/>
        <v>-</v>
      </c>
      <c r="AT256" s="364" t="str">
        <f t="shared" si="122"/>
        <v>-</v>
      </c>
      <c r="AU256" s="364" t="str">
        <f t="shared" si="123"/>
        <v>-</v>
      </c>
      <c r="AV256" s="364" t="str">
        <f t="shared" si="124"/>
        <v>-</v>
      </c>
      <c r="AW256" s="365" t="str">
        <f t="shared" si="125"/>
        <v>-</v>
      </c>
      <c r="AX256" s="365" t="str">
        <f t="shared" si="126"/>
        <v>-</v>
      </c>
      <c r="AY256" s="365" t="str">
        <f t="shared" si="127"/>
        <v>-</v>
      </c>
      <c r="AZ256" s="365" t="str">
        <f t="shared" si="128"/>
        <v>-</v>
      </c>
      <c r="BA256" s="365" t="str">
        <f t="shared" si="129"/>
        <v>-</v>
      </c>
      <c r="BB256" s="364" t="str">
        <f t="shared" si="130"/>
        <v>-</v>
      </c>
      <c r="BC256" s="364" t="str">
        <f t="shared" si="131"/>
        <v>-</v>
      </c>
      <c r="BD256" s="365" t="str">
        <f t="shared" si="132"/>
        <v>-</v>
      </c>
      <c r="BE256" s="365" t="str">
        <f t="shared" si="133"/>
        <v>-</v>
      </c>
      <c r="BF256" s="365" t="str">
        <f t="shared" si="134"/>
        <v>-</v>
      </c>
      <c r="BG256" s="365" t="str">
        <f t="shared" si="135"/>
        <v>-</v>
      </c>
      <c r="BH256" s="364" t="str">
        <f t="shared" si="136"/>
        <v>-</v>
      </c>
      <c r="BI256" s="365" t="str">
        <f t="shared" si="137"/>
        <v>-</v>
      </c>
      <c r="BJ256" s="366" t="str">
        <f t="shared" si="138"/>
        <v>-</v>
      </c>
      <c r="BK256"/>
      <c r="BL256"/>
      <c r="BM256"/>
      <c r="BN256"/>
      <c r="BO256"/>
    </row>
    <row r="257" spans="1:67" s="124" customFormat="1" ht="17" hidden="1" customHeight="1">
      <c r="A257" s="327" t="str">
        <f t="shared" si="140"/>
        <v>2018_237</v>
      </c>
      <c r="B257" s="327" t="s">
        <v>658</v>
      </c>
      <c r="C257" s="327" t="str">
        <f t="shared" si="109"/>
        <v>---_-</v>
      </c>
      <c r="D257" s="327" t="str">
        <f>IF($M257="-","-",VLOOKUP(C$2,Res_ini!$A$20:$AF266,HLOOKUP($F257,Res_ini!$H$29:$AF$30,2,FALSE())+7))</f>
        <v>-</v>
      </c>
      <c r="E257" s="327">
        <f t="shared" si="139"/>
        <v>60</v>
      </c>
      <c r="F257" s="327" t="str">
        <f t="shared" si="108"/>
        <v>Gee</v>
      </c>
      <c r="G257" s="327" t="str">
        <f>IF($M257="-","-",VLOOKUP(F$2,Res_ini!$A$20:$AF266,HLOOKUP($F257,Res_ini!$H$29:$AF$30,2,FALSE())+7))</f>
        <v>-</v>
      </c>
      <c r="H257" s="338" t="str">
        <f>IF($M257="-","-",VLOOKUP(G$2,Res_ini!$A$20:$AF266,HLOOKUP($F257,Res_ini!$H$29:$AF$30,2,FALSE())+7))</f>
        <v>-</v>
      </c>
      <c r="I257" s="338" t="str">
        <f>IF($M257="-","-",VLOOKUP(H$2,Res_ini!$A$20:$AF266,HLOOKUP($F257,Res_ini!$H$29:$AF$30,2,FALSE())+7))</f>
        <v>-</v>
      </c>
      <c r="J257" s="327" t="str">
        <f>IF($M257="-","-",VLOOKUP(I$2,Res_ini!$A$20:$AF266,HLOOKUP($F257,Res_ini!$H$29:$AF$30,2,FALSE())+7))</f>
        <v>-</v>
      </c>
      <c r="K257" s="327" t="str">
        <f>IF($M257="-","-",VLOOKUP(J$2,Res_ini!$A$20:$AF266,HLOOKUP($F257,Res_ini!$H$29:$AF$30,2,FALSE())+7))</f>
        <v>-</v>
      </c>
      <c r="L257" s="327" t="str">
        <f>IF($M257="-","-",VLOOKUP(K$2,Res_ini!$A$20:$AF266,HLOOKUP($F257,Res_ini!$H$29:$AF$30,2,FALSE())+7))</f>
        <v>-</v>
      </c>
      <c r="M257" s="327" t="str">
        <f>IF(ISERROR(HLOOKUP($F257,Res_ini!$H$29:$AF$30,2,FALSE())),"-",VLOOKUP(L$2,Res_ini!$A$20:$AF266,HLOOKUP($F257,Res_ini!$H$29:$AF$30,2,FALSE())+7))</f>
        <v>-</v>
      </c>
      <c r="N257" s="327" t="str">
        <f>IF($M257="-","-",VLOOKUP(M$2,Res_ini!$A$20:$AF266,HLOOKUP($F257,Res_ini!$H$29:$AF$30,2,FALSE())+7))</f>
        <v>-</v>
      </c>
      <c r="O257" s="339" t="str">
        <f>IF($M257="-","-",VLOOKUP(N$2,Res_ini!$A$20:$AF266,HLOOKUP($F257,Res_ini!$H$29:$AF$30,2,FALSE())+7))</f>
        <v>-</v>
      </c>
      <c r="P257" s="325" t="str">
        <f>IF($M257="-","-",VLOOKUP(O$2,Res_ini!$A$20:$AF266,HLOOKUP($F257,Res_ini!$H$29:$AF$30,2,FALSE())+7))</f>
        <v>-</v>
      </c>
      <c r="Q257" s="325" t="str">
        <f>IF($M257="-","-",VLOOKUP(P$2,Res_ini!$A$20:$AF266,HLOOKUP($F257,Res_ini!$H$29:$AF$30,2,FALSE())+7))</f>
        <v>-</v>
      </c>
      <c r="R257" s="325" t="str">
        <f>IF($M257="-","-",VLOOKUP(Q$2,Res_ini!$A$20:$AF266,HLOOKUP($F257,Res_ini!$H$29:$AF$30,2,FALSE())+7))</f>
        <v>-</v>
      </c>
      <c r="S257" s="325" t="str">
        <f>IF($M257="-","-",VLOOKUP(R$2,Res_ini!$A$20:$AF266,HLOOKUP($F257,Res_ini!$H$29:$AF$30,2,FALSE())+7))</f>
        <v>-</v>
      </c>
      <c r="T257" s="325" t="str">
        <f>IF($M257="-","-",VLOOKUP(S$2,Res_ini!$A$20:$AF266,HLOOKUP($F257,Res_ini!$H$29:$AF$30,2,FALSE())+7))</f>
        <v>-</v>
      </c>
      <c r="U257" s="325" t="str">
        <f>IF($M257="-","-",VLOOKUP(T$2,Res_ini!$A$20:$AF266,HLOOKUP($F257,Res_ini!$H$29:$AF$30,2,FALSE())+7))</f>
        <v>-</v>
      </c>
      <c r="V257" s="325" t="str">
        <f>IF($M257="-","-",VLOOKUP(U$2,Res_ini!$A$20:$AF266,HLOOKUP($F257,Res_ini!$H$29:$AF$30,2,FALSE())+7))</f>
        <v>-</v>
      </c>
      <c r="W257" s="325" t="str">
        <f>IF($M257="-","-",VLOOKUP(V$2,Res_ini!$A$20:$AF266,HLOOKUP($F257,Res_ini!$H$29:$AF$30,2,FALSE())+7))</f>
        <v>-</v>
      </c>
      <c r="X257" s="325" t="str">
        <f>IF($M257="-","-",VLOOKUP(W$2,Res_ini!$A$20:$AF266,HLOOKUP($F257,Res_ini!$H$29:$AF$30,2,FALSE())+7))</f>
        <v>-</v>
      </c>
      <c r="Y257" s="325" t="str">
        <f>IF($M257="-","-",VLOOKUP(X$2,Res_ini!$A$20:$AF266,HLOOKUP($F257,Res_ini!$H$29:$AF$30,2,FALSE())+7))</f>
        <v>-</v>
      </c>
      <c r="Z257" s="325" t="str">
        <f>IF($M257="-","-",VLOOKUP(Y$2,Res_ini!$A$20:$AF266,HLOOKUP($F257,Res_ini!$H$29:$AF$30,2,FALSE())+7))</f>
        <v>-</v>
      </c>
      <c r="AA257" s="326" t="str">
        <f>IF($M257="-","-",VLOOKUP(Z$2,Res_ini!$A$20:$AF266,HLOOKUP($F257,Res_ini!$H$29:$AF$30,2,FALSE())+7))</f>
        <v>-</v>
      </c>
      <c r="AB257" s="327" t="str">
        <f>IF($M257="-","-",VLOOKUP(AA$2,Res_ini!$A$20:$AF266,HLOOKUP($F257,Res_ini!$H$29:$AF$30,2,FALSE())+7))</f>
        <v>-</v>
      </c>
      <c r="AC257" s="340"/>
      <c r="AD257" s="341"/>
      <c r="AE257" s="341"/>
      <c r="AF257" s="341"/>
      <c r="AG257" s="342"/>
      <c r="AH257" s="343" t="str">
        <f t="shared" si="110"/>
        <v>-</v>
      </c>
      <c r="AI257" s="344" t="str">
        <f t="shared" si="111"/>
        <v>-</v>
      </c>
      <c r="AJ257" s="345" t="str">
        <f t="shared" si="112"/>
        <v>-</v>
      </c>
      <c r="AK257" s="345" t="str">
        <f t="shared" si="113"/>
        <v>-</v>
      </c>
      <c r="AL257" s="345" t="str">
        <f t="shared" si="114"/>
        <v>-</v>
      </c>
      <c r="AM257" s="345" t="str">
        <f t="shared" si="115"/>
        <v>-</v>
      </c>
      <c r="AN257" s="345" t="str">
        <f t="shared" si="116"/>
        <v>-</v>
      </c>
      <c r="AO257" s="345" t="str">
        <f t="shared" si="117"/>
        <v>-</v>
      </c>
      <c r="AP257" s="345" t="str">
        <f t="shared" si="118"/>
        <v>-</v>
      </c>
      <c r="AQ257" s="345" t="str">
        <f t="shared" si="119"/>
        <v>-</v>
      </c>
      <c r="AR257" s="345" t="str">
        <f t="shared" si="120"/>
        <v>-</v>
      </c>
      <c r="AS257" s="345" t="str">
        <f t="shared" si="121"/>
        <v>-</v>
      </c>
      <c r="AT257" s="345" t="str">
        <f t="shared" si="122"/>
        <v>-</v>
      </c>
      <c r="AU257" s="345" t="str">
        <f t="shared" si="123"/>
        <v>-</v>
      </c>
      <c r="AV257" s="345" t="str">
        <f t="shared" si="124"/>
        <v>-</v>
      </c>
      <c r="AW257" s="346" t="str">
        <f t="shared" si="125"/>
        <v>-</v>
      </c>
      <c r="AX257" s="346" t="str">
        <f t="shared" si="126"/>
        <v>-</v>
      </c>
      <c r="AY257" s="346" t="str">
        <f t="shared" si="127"/>
        <v>-</v>
      </c>
      <c r="AZ257" s="346" t="str">
        <f t="shared" si="128"/>
        <v>-</v>
      </c>
      <c r="BA257" s="346" t="str">
        <f t="shared" si="129"/>
        <v>-</v>
      </c>
      <c r="BB257" s="345" t="str">
        <f t="shared" si="130"/>
        <v>-</v>
      </c>
      <c r="BC257" s="345" t="str">
        <f t="shared" si="131"/>
        <v>-</v>
      </c>
      <c r="BD257" s="346" t="str">
        <f t="shared" si="132"/>
        <v>-</v>
      </c>
      <c r="BE257" s="346" t="str">
        <f t="shared" si="133"/>
        <v>-</v>
      </c>
      <c r="BF257" s="346" t="str">
        <f t="shared" si="134"/>
        <v>-</v>
      </c>
      <c r="BG257" s="346" t="str">
        <f t="shared" si="135"/>
        <v>-</v>
      </c>
      <c r="BH257" s="345" t="str">
        <f t="shared" si="136"/>
        <v>-</v>
      </c>
      <c r="BI257" s="346" t="str">
        <f t="shared" si="137"/>
        <v>-</v>
      </c>
      <c r="BJ257" s="347" t="str">
        <f t="shared" si="138"/>
        <v>-</v>
      </c>
      <c r="BK257"/>
      <c r="BL257"/>
      <c r="BM257"/>
      <c r="BN257"/>
      <c r="BO257"/>
    </row>
    <row r="258" spans="1:67" s="124" customFormat="1" ht="17" hidden="1" customHeight="1">
      <c r="A258" s="330" t="str">
        <f t="shared" si="140"/>
        <v>2018_238</v>
      </c>
      <c r="B258" s="330" t="s">
        <v>658</v>
      </c>
      <c r="C258" s="330" t="str">
        <f t="shared" si="109"/>
        <v>---_-</v>
      </c>
      <c r="D258" s="330" t="str">
        <f>IF($M258="-","-",VLOOKUP(C$3,Res_ini!$A$20:$AF267,HLOOKUP($F258,Res_ini!$H$29:$AF$30,2,FALSE())+7))</f>
        <v>-</v>
      </c>
      <c r="E258" s="330">
        <f t="shared" si="139"/>
        <v>60</v>
      </c>
      <c r="F258" s="330" t="str">
        <f t="shared" si="108"/>
        <v>Gee</v>
      </c>
      <c r="G258" s="330" t="str">
        <f>IF($M258="-","-",VLOOKUP(F$3,Res_ini!$A$20:$AF267,HLOOKUP($F258,Res_ini!$H$29:$AF$30,2,FALSE())+7))</f>
        <v>-</v>
      </c>
      <c r="H258" s="348" t="str">
        <f>IF($M258="-","-",VLOOKUP(G$3,Res_ini!$A$20:$AF267,HLOOKUP($F258,Res_ini!$H$29:$AF$30,2,FALSE())+7))</f>
        <v>-</v>
      </c>
      <c r="I258" s="348" t="str">
        <f>IF($M258="-","-",VLOOKUP(H$3,Res_ini!$A$20:$AF267,HLOOKUP($F258,Res_ini!$H$29:$AF$30,2,FALSE())+7))</f>
        <v>-</v>
      </c>
      <c r="J258" s="330" t="str">
        <f>IF($M258="-","-",VLOOKUP(I$3,Res_ini!$A$20:$AF267,HLOOKUP($F258,Res_ini!$H$29:$AF$30,2,FALSE())+7))</f>
        <v>-</v>
      </c>
      <c r="K258" s="330" t="str">
        <f>IF($M258="-","-",VLOOKUP(J$3,Res_ini!$A$20:$AF267,HLOOKUP($F258,Res_ini!$H$29:$AF$30,2,FALSE())+7))</f>
        <v>-</v>
      </c>
      <c r="L258" s="330" t="str">
        <f>IF($M258="-","-",VLOOKUP(K$3,Res_ini!$A$20:$AF267,HLOOKUP($F258,Res_ini!$H$29:$AF$30,2,FALSE())+7))</f>
        <v>-</v>
      </c>
      <c r="M258" s="330" t="str">
        <f>IF(ISERROR(HLOOKUP($F258,Res_ini!$H$29:$AF$30,2,FALSE())),"-",VLOOKUP(L$3,Res_ini!$A$20:$AF267,HLOOKUP($F258,Res_ini!$H$29:$AF$30,2,FALSE())+7))</f>
        <v>-</v>
      </c>
      <c r="N258" s="330" t="str">
        <f>IF($M258="-","-",VLOOKUP(M$3,Res_ini!$A$20:$AF267,HLOOKUP($F258,Res_ini!$H$29:$AF$30,2,FALSE())+7))</f>
        <v>-</v>
      </c>
      <c r="O258" s="349" t="str">
        <f>IF($M258="-","-",VLOOKUP(N$3,Res_ini!$A$20:$AF267,HLOOKUP($F258,Res_ini!$H$29:$AF$30,2,FALSE())+7))</f>
        <v>-</v>
      </c>
      <c r="P258" s="328" t="str">
        <f>IF($M258="-","-",VLOOKUP(O$3,Res_ini!$A$20:$AF267,HLOOKUP($F258,Res_ini!$H$29:$AF$30,2,FALSE())+7))</f>
        <v>-</v>
      </c>
      <c r="Q258" s="328" t="str">
        <f>IF($M258="-","-",VLOOKUP(P$3,Res_ini!$A$20:$AF267,HLOOKUP($F258,Res_ini!$H$29:$AF$30,2,FALSE())+7))</f>
        <v>-</v>
      </c>
      <c r="R258" s="328" t="str">
        <f>IF($M258="-","-",VLOOKUP(Q$3,Res_ini!$A$20:$AF267,HLOOKUP($F258,Res_ini!$H$29:$AF$30,2,FALSE())+7))</f>
        <v>-</v>
      </c>
      <c r="S258" s="328" t="str">
        <f>IF($M258="-","-",VLOOKUP(R$3,Res_ini!$A$20:$AF267,HLOOKUP($F258,Res_ini!$H$29:$AF$30,2,FALSE())+7))</f>
        <v>-</v>
      </c>
      <c r="T258" s="328" t="str">
        <f>IF($M258="-","-",VLOOKUP(S$3,Res_ini!$A$20:$AF267,HLOOKUP($F258,Res_ini!$H$29:$AF$30,2,FALSE())+7))</f>
        <v>-</v>
      </c>
      <c r="U258" s="328" t="str">
        <f>IF($M258="-","-",VLOOKUP(T$3,Res_ini!$A$20:$AF267,HLOOKUP($F258,Res_ini!$H$29:$AF$30,2,FALSE())+7))</f>
        <v>-</v>
      </c>
      <c r="V258" s="328" t="str">
        <f>IF($M258="-","-",VLOOKUP(U$3,Res_ini!$A$20:$AF267,HLOOKUP($F258,Res_ini!$H$29:$AF$30,2,FALSE())+7))</f>
        <v>-</v>
      </c>
      <c r="W258" s="328" t="str">
        <f>IF($M258="-","-",VLOOKUP(V$3,Res_ini!$A$20:$AF267,HLOOKUP($F258,Res_ini!$H$29:$AF$30,2,FALSE())+7))</f>
        <v>-</v>
      </c>
      <c r="X258" s="328" t="str">
        <f>IF($M258="-","-",VLOOKUP(W$3,Res_ini!$A$20:$AF267,HLOOKUP($F258,Res_ini!$H$29:$AF$30,2,FALSE())+7))</f>
        <v>-</v>
      </c>
      <c r="Y258" s="328" t="str">
        <f>IF($M258="-","-",VLOOKUP(X$3,Res_ini!$A$20:$AF267,HLOOKUP($F258,Res_ini!$H$29:$AF$30,2,FALSE())+7))</f>
        <v>-</v>
      </c>
      <c r="Z258" s="328" t="str">
        <f>IF($M258="-","-",VLOOKUP(Y$3,Res_ini!$A$20:$AF267,HLOOKUP($F258,Res_ini!$H$29:$AF$30,2,FALSE())+7))</f>
        <v>-</v>
      </c>
      <c r="AA258" s="329" t="str">
        <f>IF($M258="-","-",VLOOKUP(Z$3,Res_ini!$A$20:$AF267,HLOOKUP($F258,Res_ini!$H$29:$AF$30,2,FALSE())+7))</f>
        <v>-</v>
      </c>
      <c r="AB258" s="330" t="str">
        <f>IF($M258="-","-",VLOOKUP(AA$3,Res_ini!$A$20:$AF267,HLOOKUP($F258,Res_ini!$H$29:$AF$30,2,FALSE())+7))</f>
        <v>-</v>
      </c>
      <c r="AC258" s="350"/>
      <c r="AD258" s="351"/>
      <c r="AE258" s="351"/>
      <c r="AF258" s="351"/>
      <c r="AG258" s="352"/>
      <c r="AH258" s="213" t="str">
        <f t="shared" si="110"/>
        <v>-</v>
      </c>
      <c r="AI258" s="353" t="str">
        <f t="shared" si="111"/>
        <v>-</v>
      </c>
      <c r="AJ258" s="354" t="str">
        <f t="shared" si="112"/>
        <v>-</v>
      </c>
      <c r="AK258" s="354" t="str">
        <f t="shared" si="113"/>
        <v>-</v>
      </c>
      <c r="AL258" s="354" t="str">
        <f t="shared" si="114"/>
        <v>-</v>
      </c>
      <c r="AM258" s="354" t="str">
        <f t="shared" si="115"/>
        <v>-</v>
      </c>
      <c r="AN258" s="354" t="str">
        <f t="shared" si="116"/>
        <v>-</v>
      </c>
      <c r="AO258" s="354" t="str">
        <f t="shared" si="117"/>
        <v>-</v>
      </c>
      <c r="AP258" s="354" t="str">
        <f t="shared" si="118"/>
        <v>-</v>
      </c>
      <c r="AQ258" s="354" t="str">
        <f t="shared" si="119"/>
        <v>-</v>
      </c>
      <c r="AR258" s="354" t="str">
        <f t="shared" si="120"/>
        <v>-</v>
      </c>
      <c r="AS258" s="354" t="str">
        <f t="shared" si="121"/>
        <v>-</v>
      </c>
      <c r="AT258" s="354" t="str">
        <f t="shared" si="122"/>
        <v>-</v>
      </c>
      <c r="AU258" s="354" t="str">
        <f t="shared" si="123"/>
        <v>-</v>
      </c>
      <c r="AV258" s="354" t="str">
        <f t="shared" si="124"/>
        <v>-</v>
      </c>
      <c r="AW258" s="355" t="str">
        <f t="shared" si="125"/>
        <v>-</v>
      </c>
      <c r="AX258" s="355" t="str">
        <f t="shared" si="126"/>
        <v>-</v>
      </c>
      <c r="AY258" s="355" t="str">
        <f t="shared" si="127"/>
        <v>-</v>
      </c>
      <c r="AZ258" s="355" t="str">
        <f t="shared" si="128"/>
        <v>-</v>
      </c>
      <c r="BA258" s="355" t="str">
        <f t="shared" si="129"/>
        <v>-</v>
      </c>
      <c r="BB258" s="354" t="str">
        <f t="shared" si="130"/>
        <v>-</v>
      </c>
      <c r="BC258" s="354" t="str">
        <f t="shared" si="131"/>
        <v>-</v>
      </c>
      <c r="BD258" s="355" t="str">
        <f t="shared" si="132"/>
        <v>-</v>
      </c>
      <c r="BE258" s="355" t="str">
        <f t="shared" si="133"/>
        <v>-</v>
      </c>
      <c r="BF258" s="355" t="str">
        <f t="shared" si="134"/>
        <v>-</v>
      </c>
      <c r="BG258" s="355" t="str">
        <f t="shared" si="135"/>
        <v>-</v>
      </c>
      <c r="BH258" s="354" t="str">
        <f t="shared" si="136"/>
        <v>-</v>
      </c>
      <c r="BI258" s="355" t="str">
        <f t="shared" si="137"/>
        <v>-</v>
      </c>
      <c r="BJ258" s="356" t="str">
        <f t="shared" si="138"/>
        <v>-</v>
      </c>
      <c r="BK258"/>
      <c r="BL258"/>
      <c r="BM258"/>
      <c r="BN258"/>
      <c r="BO258"/>
    </row>
    <row r="259" spans="1:67" s="124" customFormat="1" ht="17" hidden="1" customHeight="1">
      <c r="A259" s="330" t="str">
        <f t="shared" si="140"/>
        <v>2018_239</v>
      </c>
      <c r="B259" s="330" t="s">
        <v>658</v>
      </c>
      <c r="C259" s="330" t="str">
        <f t="shared" si="109"/>
        <v>---_-</v>
      </c>
      <c r="D259" s="330" t="str">
        <f>IF($M259="-","-",VLOOKUP(C$4,Res_ini!$A$20:$AF268,HLOOKUP($F259,Res_ini!$H$29:$AF$30,2,FALSE())+7))</f>
        <v>-</v>
      </c>
      <c r="E259" s="330">
        <f t="shared" si="139"/>
        <v>60</v>
      </c>
      <c r="F259" s="330" t="str">
        <f t="shared" si="108"/>
        <v>Gee</v>
      </c>
      <c r="G259" s="330" t="str">
        <f>IF($M259="-","-",VLOOKUP(F$4,Res_ini!$A$20:$AF268,HLOOKUP($F259,Res_ini!$H$29:$AF$30,2,FALSE())+7))</f>
        <v>-</v>
      </c>
      <c r="H259" s="348" t="str">
        <f>IF($M259="-","-",VLOOKUP(G$4,Res_ini!$A$20:$AF268,HLOOKUP($F259,Res_ini!$H$29:$AF$30,2,FALSE())+7))</f>
        <v>-</v>
      </c>
      <c r="I259" s="348" t="str">
        <f>IF($M259="-","-",VLOOKUP(H$4,Res_ini!$A$20:$AF268,HLOOKUP($F259,Res_ini!$H$29:$AF$30,2,FALSE())+7))</f>
        <v>-</v>
      </c>
      <c r="J259" s="330" t="str">
        <f>IF($M259="-","-",VLOOKUP(I$4,Res_ini!$A$20:$AF268,HLOOKUP($F259,Res_ini!$H$29:$AF$30,2,FALSE())+7))</f>
        <v>-</v>
      </c>
      <c r="K259" s="330" t="str">
        <f>IF($M259="-","-",VLOOKUP(J$4,Res_ini!$A$20:$AF268,HLOOKUP($F259,Res_ini!$H$29:$AF$30,2,FALSE())+7))</f>
        <v>-</v>
      </c>
      <c r="L259" s="330" t="str">
        <f>IF($M259="-","-",VLOOKUP(K$4,Res_ini!$A$20:$AF268,HLOOKUP($F259,Res_ini!$H$29:$AF$30,2,FALSE())+7))</f>
        <v>-</v>
      </c>
      <c r="M259" s="330" t="str">
        <f>IF(ISERROR(HLOOKUP($F259,Res_ini!$H$29:$AF$30,2,FALSE())),"-",VLOOKUP(L$4,Res_ini!$A$20:$AF268,HLOOKUP($F259,Res_ini!$H$29:$AF$30,2,FALSE())+7))</f>
        <v>-</v>
      </c>
      <c r="N259" s="330" t="str">
        <f>IF($M259="-","-",VLOOKUP(M$4,Res_ini!$A$20:$AF268,HLOOKUP($F259,Res_ini!$H$29:$AF$30,2,FALSE())+7))</f>
        <v>-</v>
      </c>
      <c r="O259" s="349" t="str">
        <f>IF($M259="-","-",VLOOKUP(N$4,Res_ini!$A$20:$AF268,HLOOKUP($F259,Res_ini!$H$29:$AF$30,2,FALSE())+7))</f>
        <v>-</v>
      </c>
      <c r="P259" s="328" t="str">
        <f>IF($M259="-","-",VLOOKUP(O$4,Res_ini!$A$20:$AF268,HLOOKUP($F259,Res_ini!$H$29:$AF$30,2,FALSE())+7))</f>
        <v>-</v>
      </c>
      <c r="Q259" s="328" t="str">
        <f>IF($M259="-","-",VLOOKUP(P$4,Res_ini!$A$20:$AF268,HLOOKUP($F259,Res_ini!$H$29:$AF$30,2,FALSE())+7))</f>
        <v>-</v>
      </c>
      <c r="R259" s="328" t="str">
        <f>IF($M259="-","-",VLOOKUP(Q$4,Res_ini!$A$20:$AF268,HLOOKUP($F259,Res_ini!$H$29:$AF$30,2,FALSE())+7))</f>
        <v>-</v>
      </c>
      <c r="S259" s="328" t="str">
        <f>IF($M259="-","-",VLOOKUP(R$4,Res_ini!$A$20:$AF268,HLOOKUP($F259,Res_ini!$H$29:$AF$30,2,FALSE())+7))</f>
        <v>-</v>
      </c>
      <c r="T259" s="328" t="str">
        <f>IF($M259="-","-",VLOOKUP(S$4,Res_ini!$A$20:$AF268,HLOOKUP($F259,Res_ini!$H$29:$AF$30,2,FALSE())+7))</f>
        <v>-</v>
      </c>
      <c r="U259" s="328" t="str">
        <f>IF($M259="-","-",VLOOKUP(T$4,Res_ini!$A$20:$AF268,HLOOKUP($F259,Res_ini!$H$29:$AF$30,2,FALSE())+7))</f>
        <v>-</v>
      </c>
      <c r="V259" s="328" t="str">
        <f>IF($M259="-","-",VLOOKUP(U$4,Res_ini!$A$20:$AF268,HLOOKUP($F259,Res_ini!$H$29:$AF$30,2,FALSE())+7))</f>
        <v>-</v>
      </c>
      <c r="W259" s="328" t="str">
        <f>IF($M259="-","-",VLOOKUP(V$4,Res_ini!$A$20:$AF268,HLOOKUP($F259,Res_ini!$H$29:$AF$30,2,FALSE())+7))</f>
        <v>-</v>
      </c>
      <c r="X259" s="328" t="str">
        <f>IF($M259="-","-",VLOOKUP(W$4,Res_ini!$A$20:$AF268,HLOOKUP($F259,Res_ini!$H$29:$AF$30,2,FALSE())+7))</f>
        <v>-</v>
      </c>
      <c r="Y259" s="328" t="str">
        <f>IF($M259="-","-",VLOOKUP(X$4,Res_ini!$A$20:$AF268,HLOOKUP($F259,Res_ini!$H$29:$AF$30,2,FALSE())+7))</f>
        <v>-</v>
      </c>
      <c r="Z259" s="328" t="str">
        <f>IF($M259="-","-",VLOOKUP(Y$4,Res_ini!$A$20:$AF268,HLOOKUP($F259,Res_ini!$H$29:$AF$30,2,FALSE())+7))</f>
        <v>-</v>
      </c>
      <c r="AA259" s="329" t="str">
        <f>IF($M259="-","-",VLOOKUP(Z$4,Res_ini!$A$20:$AF268,HLOOKUP($F259,Res_ini!$H$29:$AF$30,2,FALSE())+7))</f>
        <v>-</v>
      </c>
      <c r="AB259" s="330" t="str">
        <f>IF($M259="-","-",VLOOKUP(AA$4,Res_ini!$A$20:$AF268,HLOOKUP($F259,Res_ini!$H$29:$AF$30,2,FALSE())+7))</f>
        <v>-</v>
      </c>
      <c r="AC259" s="350"/>
      <c r="AD259" s="351"/>
      <c r="AE259" s="351"/>
      <c r="AF259" s="351"/>
      <c r="AG259" s="352"/>
      <c r="AH259" s="213" t="str">
        <f t="shared" si="110"/>
        <v>-</v>
      </c>
      <c r="AI259" s="353" t="str">
        <f t="shared" si="111"/>
        <v>-</v>
      </c>
      <c r="AJ259" s="354" t="str">
        <f t="shared" si="112"/>
        <v>-</v>
      </c>
      <c r="AK259" s="354" t="str">
        <f t="shared" si="113"/>
        <v>-</v>
      </c>
      <c r="AL259" s="354" t="str">
        <f t="shared" si="114"/>
        <v>-</v>
      </c>
      <c r="AM259" s="354" t="str">
        <f t="shared" si="115"/>
        <v>-</v>
      </c>
      <c r="AN259" s="354" t="str">
        <f t="shared" si="116"/>
        <v>-</v>
      </c>
      <c r="AO259" s="354" t="str">
        <f t="shared" si="117"/>
        <v>-</v>
      </c>
      <c r="AP259" s="354" t="str">
        <f t="shared" si="118"/>
        <v>-</v>
      </c>
      <c r="AQ259" s="354" t="str">
        <f t="shared" si="119"/>
        <v>-</v>
      </c>
      <c r="AR259" s="354" t="str">
        <f t="shared" si="120"/>
        <v>-</v>
      </c>
      <c r="AS259" s="354" t="str">
        <f t="shared" si="121"/>
        <v>-</v>
      </c>
      <c r="AT259" s="354" t="str">
        <f t="shared" si="122"/>
        <v>-</v>
      </c>
      <c r="AU259" s="354" t="str">
        <f t="shared" si="123"/>
        <v>-</v>
      </c>
      <c r="AV259" s="354" t="str">
        <f t="shared" si="124"/>
        <v>-</v>
      </c>
      <c r="AW259" s="355" t="str">
        <f t="shared" si="125"/>
        <v>-</v>
      </c>
      <c r="AX259" s="355" t="str">
        <f t="shared" si="126"/>
        <v>-</v>
      </c>
      <c r="AY259" s="355" t="str">
        <f t="shared" si="127"/>
        <v>-</v>
      </c>
      <c r="AZ259" s="355" t="str">
        <f t="shared" si="128"/>
        <v>-</v>
      </c>
      <c r="BA259" s="355" t="str">
        <f t="shared" si="129"/>
        <v>-</v>
      </c>
      <c r="BB259" s="354" t="str">
        <f t="shared" si="130"/>
        <v>-</v>
      </c>
      <c r="BC259" s="354" t="str">
        <f t="shared" si="131"/>
        <v>-</v>
      </c>
      <c r="BD259" s="355" t="str">
        <f t="shared" si="132"/>
        <v>-</v>
      </c>
      <c r="BE259" s="355" t="str">
        <f t="shared" si="133"/>
        <v>-</v>
      </c>
      <c r="BF259" s="355" t="str">
        <f t="shared" si="134"/>
        <v>-</v>
      </c>
      <c r="BG259" s="355" t="str">
        <f t="shared" si="135"/>
        <v>-</v>
      </c>
      <c r="BH259" s="354" t="str">
        <f t="shared" si="136"/>
        <v>-</v>
      </c>
      <c r="BI259" s="355" t="str">
        <f t="shared" si="137"/>
        <v>-</v>
      </c>
      <c r="BJ259" s="356" t="str">
        <f t="shared" si="138"/>
        <v>-</v>
      </c>
      <c r="BK259"/>
      <c r="BL259"/>
      <c r="BM259"/>
      <c r="BN259"/>
      <c r="BO259"/>
    </row>
    <row r="260" spans="1:67" s="124" customFormat="1" ht="17" hidden="1" customHeight="1">
      <c r="A260" s="333" t="str">
        <f t="shared" si="140"/>
        <v>2018_240</v>
      </c>
      <c r="B260" s="333" t="s">
        <v>658</v>
      </c>
      <c r="C260" s="333" t="str">
        <f t="shared" si="109"/>
        <v>---_-</v>
      </c>
      <c r="D260" s="333" t="str">
        <f>IF($M260="-","-",VLOOKUP(C$5,Res_ini!$A$20:$AF269,HLOOKUP($F260,Res_ini!$H$29:$AF$30,2,FALSE())+7))</f>
        <v>-</v>
      </c>
      <c r="E260" s="333">
        <f t="shared" si="139"/>
        <v>60</v>
      </c>
      <c r="F260" s="333" t="str">
        <f t="shared" si="108"/>
        <v>Gee</v>
      </c>
      <c r="G260" s="333" t="str">
        <f>IF($M260="-","-",VLOOKUP(F$5,Res_ini!$A$20:$AF269,HLOOKUP($F260,Res_ini!$H$29:$AF$30,2,FALSE())+7))</f>
        <v>-</v>
      </c>
      <c r="H260" s="357" t="str">
        <f>IF($M260="-","-",VLOOKUP(G$5,Res_ini!$A$20:$AF269,HLOOKUP($F260,Res_ini!$H$29:$AF$30,2,FALSE())+7))</f>
        <v>-</v>
      </c>
      <c r="I260" s="357" t="str">
        <f>IF($M260="-","-",VLOOKUP(H$5,Res_ini!$A$20:$AF269,HLOOKUP($F260,Res_ini!$H$29:$AF$30,2,FALSE())+7))</f>
        <v>-</v>
      </c>
      <c r="J260" s="333" t="str">
        <f>IF($M260="-","-",VLOOKUP(I$5,Res_ini!$A$20:$AF269,HLOOKUP($F260,Res_ini!$H$29:$AF$30,2,FALSE())+7))</f>
        <v>-</v>
      </c>
      <c r="K260" s="333" t="str">
        <f>IF($M260="-","-",VLOOKUP(J$5,Res_ini!$A$20:$AF269,HLOOKUP($F260,Res_ini!$H$29:$AF$30,2,FALSE())+7))</f>
        <v>-</v>
      </c>
      <c r="L260" s="333" t="str">
        <f>IF($M260="-","-",VLOOKUP(K$5,Res_ini!$A$20:$AF269,HLOOKUP($F260,Res_ini!$H$29:$AF$30,2,FALSE())+7))</f>
        <v>-</v>
      </c>
      <c r="M260" s="333" t="str">
        <f>IF(ISERROR(HLOOKUP($F260,Res_ini!$H$29:$AF$30,2,FALSE())),"-",VLOOKUP(L$5,Res_ini!$A$20:$AF269,HLOOKUP($F260,Res_ini!$H$29:$AF$30,2,FALSE())+7))</f>
        <v>-</v>
      </c>
      <c r="N260" s="333" t="str">
        <f>IF($M260="-","-",VLOOKUP(M$5,Res_ini!$A$20:$AF269,HLOOKUP($F260,Res_ini!$H$29:$AF$30,2,FALSE())+7))</f>
        <v>-</v>
      </c>
      <c r="O260" s="358" t="str">
        <f>IF($M260="-","-",VLOOKUP(N$5,Res_ini!$A$20:$AF269,HLOOKUP($F260,Res_ini!$H$29:$AF$30,2,FALSE())+7))</f>
        <v>-</v>
      </c>
      <c r="P260" s="331" t="str">
        <f>IF($M260="-","-",VLOOKUP(O$5,Res_ini!$A$20:$AF269,HLOOKUP($F260,Res_ini!$H$29:$AF$30,2,FALSE())+7))</f>
        <v>-</v>
      </c>
      <c r="Q260" s="331" t="str">
        <f>IF($M260="-","-",VLOOKUP(P$5,Res_ini!$A$20:$AF269,HLOOKUP($F260,Res_ini!$H$29:$AF$30,2,FALSE())+7))</f>
        <v>-</v>
      </c>
      <c r="R260" s="331" t="str">
        <f>IF($M260="-","-",VLOOKUP(Q$5,Res_ini!$A$20:$AF269,HLOOKUP($F260,Res_ini!$H$29:$AF$30,2,FALSE())+7))</f>
        <v>-</v>
      </c>
      <c r="S260" s="331" t="str">
        <f>IF($M260="-","-",VLOOKUP(R$5,Res_ini!$A$20:$AF269,HLOOKUP($F260,Res_ini!$H$29:$AF$30,2,FALSE())+7))</f>
        <v>-</v>
      </c>
      <c r="T260" s="331" t="str">
        <f>IF($M260="-","-",VLOOKUP(S$5,Res_ini!$A$20:$AF269,HLOOKUP($F260,Res_ini!$H$29:$AF$30,2,FALSE())+7))</f>
        <v>-</v>
      </c>
      <c r="U260" s="331" t="str">
        <f>IF($M260="-","-",VLOOKUP(T$5,Res_ini!$A$20:$AF269,HLOOKUP($F260,Res_ini!$H$29:$AF$30,2,FALSE())+7))</f>
        <v>-</v>
      </c>
      <c r="V260" s="331" t="str">
        <f>IF($M260="-","-",VLOOKUP(U$5,Res_ini!$A$20:$AF269,HLOOKUP($F260,Res_ini!$H$29:$AF$30,2,FALSE())+7))</f>
        <v>-</v>
      </c>
      <c r="W260" s="331" t="str">
        <f>IF($M260="-","-",VLOOKUP(V$5,Res_ini!$A$20:$AF269,HLOOKUP($F260,Res_ini!$H$29:$AF$30,2,FALSE())+7))</f>
        <v>-</v>
      </c>
      <c r="X260" s="331" t="str">
        <f>IF($M260="-","-",VLOOKUP(W$5,Res_ini!$A$20:$AF269,HLOOKUP($F260,Res_ini!$H$29:$AF$30,2,FALSE())+7))</f>
        <v>-</v>
      </c>
      <c r="Y260" s="331" t="str">
        <f>IF($M260="-","-",VLOOKUP(X$5,Res_ini!$A$20:$AF269,HLOOKUP($F260,Res_ini!$H$29:$AF$30,2,FALSE())+7))</f>
        <v>-</v>
      </c>
      <c r="Z260" s="331" t="str">
        <f>IF($M260="-","-",VLOOKUP(Y$5,Res_ini!$A$20:$AF269,HLOOKUP($F260,Res_ini!$H$29:$AF$30,2,FALSE())+7))</f>
        <v>-</v>
      </c>
      <c r="AA260" s="332" t="str">
        <f>IF($M260="-","-",VLOOKUP(Z$5,Res_ini!$A$20:$AF269,HLOOKUP($F260,Res_ini!$H$29:$AF$30,2,FALSE())+7))</f>
        <v>-</v>
      </c>
      <c r="AB260" s="333" t="str">
        <f>IF($M260="-","-",VLOOKUP(AA$5,Res_ini!$A$20:$AF269,HLOOKUP($F260,Res_ini!$H$29:$AF$30,2,FALSE())+7))</f>
        <v>-</v>
      </c>
      <c r="AC260" s="359"/>
      <c r="AD260" s="360"/>
      <c r="AE260" s="360"/>
      <c r="AF260" s="360"/>
      <c r="AG260" s="361"/>
      <c r="AH260" s="362" t="str">
        <f t="shared" si="110"/>
        <v>-</v>
      </c>
      <c r="AI260" s="363" t="str">
        <f t="shared" si="111"/>
        <v>-</v>
      </c>
      <c r="AJ260" s="364" t="str">
        <f t="shared" si="112"/>
        <v>-</v>
      </c>
      <c r="AK260" s="364" t="str">
        <f t="shared" si="113"/>
        <v>-</v>
      </c>
      <c r="AL260" s="364" t="str">
        <f t="shared" si="114"/>
        <v>-</v>
      </c>
      <c r="AM260" s="364" t="str">
        <f t="shared" si="115"/>
        <v>-</v>
      </c>
      <c r="AN260" s="364" t="str">
        <f t="shared" si="116"/>
        <v>-</v>
      </c>
      <c r="AO260" s="364" t="str">
        <f t="shared" si="117"/>
        <v>-</v>
      </c>
      <c r="AP260" s="364" t="str">
        <f t="shared" si="118"/>
        <v>-</v>
      </c>
      <c r="AQ260" s="364" t="str">
        <f t="shared" si="119"/>
        <v>-</v>
      </c>
      <c r="AR260" s="364" t="str">
        <f t="shared" si="120"/>
        <v>-</v>
      </c>
      <c r="AS260" s="364" t="str">
        <f t="shared" si="121"/>
        <v>-</v>
      </c>
      <c r="AT260" s="364" t="str">
        <f t="shared" si="122"/>
        <v>-</v>
      </c>
      <c r="AU260" s="364" t="str">
        <f t="shared" si="123"/>
        <v>-</v>
      </c>
      <c r="AV260" s="364" t="str">
        <f t="shared" si="124"/>
        <v>-</v>
      </c>
      <c r="AW260" s="365" t="str">
        <f t="shared" si="125"/>
        <v>-</v>
      </c>
      <c r="AX260" s="365" t="str">
        <f t="shared" si="126"/>
        <v>-</v>
      </c>
      <c r="AY260" s="365" t="str">
        <f t="shared" si="127"/>
        <v>-</v>
      </c>
      <c r="AZ260" s="365" t="str">
        <f t="shared" si="128"/>
        <v>-</v>
      </c>
      <c r="BA260" s="365" t="str">
        <f t="shared" si="129"/>
        <v>-</v>
      </c>
      <c r="BB260" s="364" t="str">
        <f t="shared" si="130"/>
        <v>-</v>
      </c>
      <c r="BC260" s="364" t="str">
        <f t="shared" si="131"/>
        <v>-</v>
      </c>
      <c r="BD260" s="365" t="str">
        <f t="shared" si="132"/>
        <v>-</v>
      </c>
      <c r="BE260" s="365" t="str">
        <f t="shared" si="133"/>
        <v>-</v>
      </c>
      <c r="BF260" s="365" t="str">
        <f t="shared" si="134"/>
        <v>-</v>
      </c>
      <c r="BG260" s="365" t="str">
        <f t="shared" si="135"/>
        <v>-</v>
      </c>
      <c r="BH260" s="364" t="str">
        <f t="shared" si="136"/>
        <v>-</v>
      </c>
      <c r="BI260" s="365" t="str">
        <f t="shared" si="137"/>
        <v>-</v>
      </c>
      <c r="BJ260" s="366" t="str">
        <f t="shared" si="138"/>
        <v>-</v>
      </c>
      <c r="BK260"/>
      <c r="BL260"/>
      <c r="BM260"/>
      <c r="BN260"/>
      <c r="BO260"/>
    </row>
    <row r="261" spans="1:67" s="124" customFormat="1" ht="16" customHeight="1">
      <c r="A261" s="327" t="str">
        <f t="shared" si="140"/>
        <v>2018_241</v>
      </c>
      <c r="B261" s="327" t="s">
        <v>658</v>
      </c>
      <c r="C261" s="327" t="str">
        <f t="shared" si="109"/>
        <v>---_-</v>
      </c>
      <c r="D261" s="327" t="str">
        <f>IF($M261="-","-",VLOOKUP(C$2,Res_ini!$A$20:$AF270,HLOOKUP($F261,Res_ini!$H$29:$AF$30,2,FALSE())+7))</f>
        <v>-</v>
      </c>
      <c r="E261" s="327">
        <f t="shared" si="139"/>
        <v>61</v>
      </c>
      <c r="F261" s="327" t="str">
        <f t="shared" si="108"/>
        <v>Waugni</v>
      </c>
      <c r="G261" s="327" t="str">
        <f>IF($M261="-","-",VLOOKUP(F$2,Res_ini!$A$20:$AF270,HLOOKUP($F261,Res_ini!$H$29:$AF$30,2,FALSE())+7))</f>
        <v>-</v>
      </c>
      <c r="H261" s="338" t="str">
        <f>IF($M261="-","-",VLOOKUP(G$2,Res_ini!$A$20:$AF270,HLOOKUP($F261,Res_ini!$H$29:$AF$30,2,FALSE())+7))</f>
        <v>-</v>
      </c>
      <c r="I261" s="338" t="str">
        <f>IF($M261="-","-",VLOOKUP(H$2,Res_ini!$A$20:$AF270,HLOOKUP($F261,Res_ini!$H$29:$AF$30,2,FALSE())+7))</f>
        <v>-</v>
      </c>
      <c r="J261" s="327" t="str">
        <f>IF($M261="-","-",VLOOKUP(I$2,Res_ini!$A$20:$AF270,HLOOKUP($F261,Res_ini!$H$29:$AF$30,2,FALSE())+7))</f>
        <v>-</v>
      </c>
      <c r="K261" s="327" t="str">
        <f>IF($M261="-","-",VLOOKUP(J$2,Res_ini!$A$20:$AF270,HLOOKUP($F261,Res_ini!$H$29:$AF$30,2,FALSE())+7))</f>
        <v>-</v>
      </c>
      <c r="L261" s="327" t="s">
        <v>3730</v>
      </c>
      <c r="M261" s="327" t="str">
        <f>IF(ISERROR(HLOOKUP($F261,Res_ini!$H$29:$AF$30,2,FALSE())),"-",VLOOKUP(L$2,Res_ini!$A$20:$AF270,HLOOKUP($F261,Res_ini!$H$29:$AF$30,2,FALSE())+7))</f>
        <v>-</v>
      </c>
      <c r="N261" s="327" t="str">
        <f>IF($M261="-","-",VLOOKUP(M$2,Res_ini!$A$20:$AF270,HLOOKUP($F261,Res_ini!$H$29:$AF$30,2,FALSE())+7))</f>
        <v>-</v>
      </c>
      <c r="O261" s="339" t="str">
        <f>IF($M261="-","-",VLOOKUP(N$2,Res_ini!$A$20:$AF270,HLOOKUP($F261,Res_ini!$H$29:$AF$30,2,FALSE())+7))</f>
        <v>-</v>
      </c>
      <c r="P261" s="325" t="str">
        <f>IF($M261="-","-",VLOOKUP(O$2,Res_ini!$A$20:$AF270,HLOOKUP($F261,Res_ini!$H$29:$AF$30,2,FALSE())+7))</f>
        <v>-</v>
      </c>
      <c r="Q261" s="325" t="str">
        <f>IF($M261="-","-",VLOOKUP(P$2,Res_ini!$A$20:$AF270,HLOOKUP($F261,Res_ini!$H$29:$AF$30,2,FALSE())+7))</f>
        <v>-</v>
      </c>
      <c r="R261" s="325" t="str">
        <f>IF($M261="-","-",VLOOKUP(Q$2,Res_ini!$A$20:$AF270,HLOOKUP($F261,Res_ini!$H$29:$AF$30,2,FALSE())+7))</f>
        <v>-</v>
      </c>
      <c r="S261" s="325" t="str">
        <f>IF($M261="-","-",VLOOKUP(R$2,Res_ini!$A$20:$AF270,HLOOKUP($F261,Res_ini!$H$29:$AF$30,2,FALSE())+7))</f>
        <v>-</v>
      </c>
      <c r="T261" s="325" t="str">
        <f>IF($M261="-","-",VLOOKUP(S$2,Res_ini!$A$20:$AF270,HLOOKUP($F261,Res_ini!$H$29:$AF$30,2,FALSE())+7))</f>
        <v>-</v>
      </c>
      <c r="U261" s="325" t="str">
        <f>IF($M261="-","-",VLOOKUP(T$2,Res_ini!$A$20:$AF270,HLOOKUP($F261,Res_ini!$H$29:$AF$30,2,FALSE())+7))</f>
        <v>-</v>
      </c>
      <c r="V261" s="325" t="str">
        <f>IF($M261="-","-",VLOOKUP(U$2,Res_ini!$A$20:$AF270,HLOOKUP($F261,Res_ini!$H$29:$AF$30,2,FALSE())+7))</f>
        <v>-</v>
      </c>
      <c r="W261" s="325" t="str">
        <f>IF($M261="-","-",VLOOKUP(V$2,Res_ini!$A$20:$AF270,HLOOKUP($F261,Res_ini!$H$29:$AF$30,2,FALSE())+7))</f>
        <v>-</v>
      </c>
      <c r="X261" s="325" t="str">
        <f>IF($M261="-","-",VLOOKUP(W$2,Res_ini!$A$20:$AF270,HLOOKUP($F261,Res_ini!$H$29:$AF$30,2,FALSE())+7))</f>
        <v>-</v>
      </c>
      <c r="Y261" s="325" t="str">
        <f>IF($M261="-","-",VLOOKUP(X$2,Res_ini!$A$20:$AF270,HLOOKUP($F261,Res_ini!$H$29:$AF$30,2,FALSE())+7))</f>
        <v>-</v>
      </c>
      <c r="Z261" s="325" t="str">
        <f>IF($M261="-","-",VLOOKUP(Y$2,Res_ini!$A$20:$AF270,HLOOKUP($F261,Res_ini!$H$29:$AF$30,2,FALSE())+7))</f>
        <v>-</v>
      </c>
      <c r="AA261" s="326" t="str">
        <f>IF($M261="-","-",VLOOKUP(Z$2,Res_ini!$A$20:$AF270,HLOOKUP($F261,Res_ini!$H$29:$AF$30,2,FALSE())+7))</f>
        <v>-</v>
      </c>
      <c r="AB261" s="327" t="str">
        <f>IF($M261="-","-",VLOOKUP(AA$2,Res_ini!$A$20:$AF270,HLOOKUP($F261,Res_ini!$H$29:$AF$30,2,FALSE())+7))</f>
        <v>-</v>
      </c>
      <c r="AC261" s="340"/>
      <c r="AD261" s="341"/>
      <c r="AE261" s="341"/>
      <c r="AF261" s="341"/>
      <c r="AG261" s="342"/>
      <c r="AH261" s="343" t="str">
        <f t="shared" si="110"/>
        <v>-</v>
      </c>
      <c r="AI261" s="344" t="str">
        <f t="shared" si="111"/>
        <v>-</v>
      </c>
      <c r="AJ261" s="345" t="str">
        <f t="shared" si="112"/>
        <v>-</v>
      </c>
      <c r="AK261" s="345" t="str">
        <f t="shared" si="113"/>
        <v>-</v>
      </c>
      <c r="AL261" s="345" t="str">
        <f t="shared" si="114"/>
        <v>-</v>
      </c>
      <c r="AM261" s="345" t="str">
        <f t="shared" si="115"/>
        <v>-</v>
      </c>
      <c r="AN261" s="345" t="str">
        <f t="shared" si="116"/>
        <v>-</v>
      </c>
      <c r="AO261" s="345" t="str">
        <f t="shared" si="117"/>
        <v>-</v>
      </c>
      <c r="AP261" s="345" t="str">
        <f t="shared" si="118"/>
        <v>-</v>
      </c>
      <c r="AQ261" s="345" t="str">
        <f t="shared" si="119"/>
        <v>-</v>
      </c>
      <c r="AR261" s="345" t="str">
        <f t="shared" si="120"/>
        <v>-</v>
      </c>
      <c r="AS261" s="345" t="str">
        <f t="shared" si="121"/>
        <v>-</v>
      </c>
      <c r="AT261" s="345" t="str">
        <f t="shared" si="122"/>
        <v>-</v>
      </c>
      <c r="AU261" s="345" t="str">
        <f t="shared" si="123"/>
        <v>-</v>
      </c>
      <c r="AV261" s="345" t="str">
        <f t="shared" si="124"/>
        <v>-</v>
      </c>
      <c r="AW261" s="346" t="str">
        <f t="shared" si="125"/>
        <v>-</v>
      </c>
      <c r="AX261" s="346" t="str">
        <f t="shared" si="126"/>
        <v>-</v>
      </c>
      <c r="AY261" s="346" t="str">
        <f t="shared" si="127"/>
        <v>-</v>
      </c>
      <c r="AZ261" s="346" t="str">
        <f t="shared" si="128"/>
        <v>-</v>
      </c>
      <c r="BA261" s="346" t="str">
        <f t="shared" si="129"/>
        <v>-</v>
      </c>
      <c r="BB261" s="345" t="str">
        <f t="shared" si="130"/>
        <v>-</v>
      </c>
      <c r="BC261" s="345" t="str">
        <f t="shared" si="131"/>
        <v>-</v>
      </c>
      <c r="BD261" s="346" t="str">
        <f t="shared" si="132"/>
        <v>-</v>
      </c>
      <c r="BE261" s="346" t="str">
        <f t="shared" si="133"/>
        <v>-</v>
      </c>
      <c r="BF261" s="346" t="str">
        <f t="shared" si="134"/>
        <v>-</v>
      </c>
      <c r="BG261" s="346" t="str">
        <f t="shared" si="135"/>
        <v>-</v>
      </c>
      <c r="BH261" s="345" t="str">
        <f t="shared" si="136"/>
        <v>-</v>
      </c>
      <c r="BI261" s="346" t="str">
        <f t="shared" si="137"/>
        <v>-</v>
      </c>
      <c r="BJ261" s="347" t="str">
        <f t="shared" si="138"/>
        <v>-</v>
      </c>
      <c r="BK261"/>
      <c r="BL261"/>
      <c r="BM261"/>
      <c r="BN261"/>
      <c r="BO261"/>
    </row>
    <row r="262" spans="1:67" s="124" customFormat="1" ht="17" customHeight="1">
      <c r="A262" s="330" t="str">
        <f t="shared" si="140"/>
        <v>2018_242</v>
      </c>
      <c r="B262" s="330" t="s">
        <v>658</v>
      </c>
      <c r="C262" s="330" t="str">
        <f t="shared" si="109"/>
        <v>---_-</v>
      </c>
      <c r="D262" s="330" t="str">
        <f>IF($M262="-","-",VLOOKUP(C$3,Res_ini!$A$20:$AF271,HLOOKUP($F262,Res_ini!$H$29:$AF$30,2,FALSE())+7))</f>
        <v>-</v>
      </c>
      <c r="E262" s="330">
        <f t="shared" si="139"/>
        <v>61</v>
      </c>
      <c r="F262" s="330" t="str">
        <f t="shared" si="108"/>
        <v>Waugni</v>
      </c>
      <c r="G262" s="330" t="str">
        <f>IF($M262="-","-",VLOOKUP(F$3,Res_ini!$A$20:$AF271,HLOOKUP($F262,Res_ini!$H$29:$AF$30,2,FALSE())+7))</f>
        <v>-</v>
      </c>
      <c r="H262" s="348" t="str">
        <f>IF($M262="-","-",VLOOKUP(G$3,Res_ini!$A$20:$AF271,HLOOKUP($F262,Res_ini!$H$29:$AF$30,2,FALSE())+7))</f>
        <v>-</v>
      </c>
      <c r="I262" s="348" t="str">
        <f>IF($M262="-","-",VLOOKUP(H$3,Res_ini!$A$20:$AF271,HLOOKUP($F262,Res_ini!$H$29:$AF$30,2,FALSE())+7))</f>
        <v>-</v>
      </c>
      <c r="J262" s="330" t="str">
        <f>IF($M262="-","-",VLOOKUP(I$3,Res_ini!$A$20:$AF271,HLOOKUP($F262,Res_ini!$H$29:$AF$30,2,FALSE())+7))</f>
        <v>-</v>
      </c>
      <c r="K262" s="330" t="str">
        <f>IF($M262="-","-",VLOOKUP(J$3,Res_ini!$A$20:$AF271,HLOOKUP($F262,Res_ini!$H$29:$AF$30,2,FALSE())+7))</f>
        <v>-</v>
      </c>
      <c r="L262" s="330" t="s">
        <v>3730</v>
      </c>
      <c r="M262" s="330" t="str">
        <f>IF(ISERROR(HLOOKUP($F262,Res_ini!$H$29:$AF$30,2,FALSE())),"-",VLOOKUP(L$3,Res_ini!$A$20:$AF271,HLOOKUP($F262,Res_ini!$H$29:$AF$30,2,FALSE())+7))</f>
        <v>-</v>
      </c>
      <c r="N262" s="330" t="str">
        <f>IF($M262="-","-",VLOOKUP(M$3,Res_ini!$A$20:$AF271,HLOOKUP($F262,Res_ini!$H$29:$AF$30,2,FALSE())+7))</f>
        <v>-</v>
      </c>
      <c r="O262" s="349" t="str">
        <f>IF($M262="-","-",VLOOKUP(N$3,Res_ini!$A$20:$AF271,HLOOKUP($F262,Res_ini!$H$29:$AF$30,2,FALSE())+7))</f>
        <v>-</v>
      </c>
      <c r="P262" s="328" t="str">
        <f>IF($M262="-","-",VLOOKUP(O$3,Res_ini!$A$20:$AF271,HLOOKUP($F262,Res_ini!$H$29:$AF$30,2,FALSE())+7))</f>
        <v>-</v>
      </c>
      <c r="Q262" s="328" t="str">
        <f>IF($M262="-","-",VLOOKUP(P$3,Res_ini!$A$20:$AF271,HLOOKUP($F262,Res_ini!$H$29:$AF$30,2,FALSE())+7))</f>
        <v>-</v>
      </c>
      <c r="R262" s="328" t="str">
        <f>IF($M262="-","-",VLOOKUP(Q$3,Res_ini!$A$20:$AF271,HLOOKUP($F262,Res_ini!$H$29:$AF$30,2,FALSE())+7))</f>
        <v>-</v>
      </c>
      <c r="S262" s="328" t="str">
        <f>IF($M262="-","-",VLOOKUP(R$3,Res_ini!$A$20:$AF271,HLOOKUP($F262,Res_ini!$H$29:$AF$30,2,FALSE())+7))</f>
        <v>-</v>
      </c>
      <c r="T262" s="328" t="str">
        <f>IF($M262="-","-",VLOOKUP(S$3,Res_ini!$A$20:$AF271,HLOOKUP($F262,Res_ini!$H$29:$AF$30,2,FALSE())+7))</f>
        <v>-</v>
      </c>
      <c r="U262" s="328" t="str">
        <f>IF($M262="-","-",VLOOKUP(T$3,Res_ini!$A$20:$AF271,HLOOKUP($F262,Res_ini!$H$29:$AF$30,2,FALSE())+7))</f>
        <v>-</v>
      </c>
      <c r="V262" s="328" t="str">
        <f>IF($M262="-","-",VLOOKUP(U$3,Res_ini!$A$20:$AF271,HLOOKUP($F262,Res_ini!$H$29:$AF$30,2,FALSE())+7))</f>
        <v>-</v>
      </c>
      <c r="W262" s="328" t="str">
        <f>IF($M262="-","-",VLOOKUP(V$3,Res_ini!$A$20:$AF271,HLOOKUP($F262,Res_ini!$H$29:$AF$30,2,FALSE())+7))</f>
        <v>-</v>
      </c>
      <c r="X262" s="328" t="str">
        <f>IF($M262="-","-",VLOOKUP(W$3,Res_ini!$A$20:$AF271,HLOOKUP($F262,Res_ini!$H$29:$AF$30,2,FALSE())+7))</f>
        <v>-</v>
      </c>
      <c r="Y262" s="328" t="str">
        <f>IF($M262="-","-",VLOOKUP(X$3,Res_ini!$A$20:$AF271,HLOOKUP($F262,Res_ini!$H$29:$AF$30,2,FALSE())+7))</f>
        <v>-</v>
      </c>
      <c r="Z262" s="328" t="str">
        <f>IF($M262="-","-",VLOOKUP(Y$3,Res_ini!$A$20:$AF271,HLOOKUP($F262,Res_ini!$H$29:$AF$30,2,FALSE())+7))</f>
        <v>-</v>
      </c>
      <c r="AA262" s="329" t="str">
        <f>IF($M262="-","-",VLOOKUP(Z$3,Res_ini!$A$20:$AF271,HLOOKUP($F262,Res_ini!$H$29:$AF$30,2,FALSE())+7))</f>
        <v>-</v>
      </c>
      <c r="AB262" s="330" t="str">
        <f>IF($M262="-","-",VLOOKUP(AA$3,Res_ini!$A$20:$AF271,HLOOKUP($F262,Res_ini!$H$29:$AF$30,2,FALSE())+7))</f>
        <v>-</v>
      </c>
      <c r="AC262" s="350"/>
      <c r="AD262" s="351"/>
      <c r="AE262" s="351"/>
      <c r="AF262" s="351"/>
      <c r="AG262" s="352"/>
      <c r="AH262" s="213" t="str">
        <f t="shared" si="110"/>
        <v>-</v>
      </c>
      <c r="AI262" s="353" t="str">
        <f t="shared" si="111"/>
        <v>-</v>
      </c>
      <c r="AJ262" s="354" t="str">
        <f t="shared" si="112"/>
        <v>-</v>
      </c>
      <c r="AK262" s="354" t="str">
        <f t="shared" si="113"/>
        <v>-</v>
      </c>
      <c r="AL262" s="354" t="str">
        <f t="shared" si="114"/>
        <v>-</v>
      </c>
      <c r="AM262" s="354" t="str">
        <f t="shared" si="115"/>
        <v>-</v>
      </c>
      <c r="AN262" s="354" t="str">
        <f t="shared" si="116"/>
        <v>-</v>
      </c>
      <c r="AO262" s="354" t="str">
        <f t="shared" si="117"/>
        <v>-</v>
      </c>
      <c r="AP262" s="354" t="str">
        <f t="shared" si="118"/>
        <v>-</v>
      </c>
      <c r="AQ262" s="354" t="str">
        <f t="shared" si="119"/>
        <v>-</v>
      </c>
      <c r="AR262" s="354" t="str">
        <f t="shared" si="120"/>
        <v>-</v>
      </c>
      <c r="AS262" s="354" t="str">
        <f t="shared" si="121"/>
        <v>-</v>
      </c>
      <c r="AT262" s="354" t="str">
        <f t="shared" si="122"/>
        <v>-</v>
      </c>
      <c r="AU262" s="354" t="str">
        <f t="shared" si="123"/>
        <v>-</v>
      </c>
      <c r="AV262" s="354" t="str">
        <f t="shared" si="124"/>
        <v>-</v>
      </c>
      <c r="AW262" s="355" t="str">
        <f t="shared" si="125"/>
        <v>-</v>
      </c>
      <c r="AX262" s="355" t="str">
        <f t="shared" si="126"/>
        <v>-</v>
      </c>
      <c r="AY262" s="355" t="str">
        <f t="shared" si="127"/>
        <v>-</v>
      </c>
      <c r="AZ262" s="355" t="str">
        <f t="shared" si="128"/>
        <v>-</v>
      </c>
      <c r="BA262" s="355" t="str">
        <f t="shared" si="129"/>
        <v>-</v>
      </c>
      <c r="BB262" s="354" t="str">
        <f t="shared" si="130"/>
        <v>-</v>
      </c>
      <c r="BC262" s="354" t="str">
        <f t="shared" si="131"/>
        <v>-</v>
      </c>
      <c r="BD262" s="355" t="str">
        <f t="shared" si="132"/>
        <v>-</v>
      </c>
      <c r="BE262" s="355" t="str">
        <f t="shared" si="133"/>
        <v>-</v>
      </c>
      <c r="BF262" s="355" t="str">
        <f t="shared" si="134"/>
        <v>-</v>
      </c>
      <c r="BG262" s="355" t="str">
        <f t="shared" si="135"/>
        <v>-</v>
      </c>
      <c r="BH262" s="354" t="str">
        <f t="shared" si="136"/>
        <v>-</v>
      </c>
      <c r="BI262" s="355" t="str">
        <f t="shared" si="137"/>
        <v>-</v>
      </c>
      <c r="BJ262" s="356" t="str">
        <f t="shared" si="138"/>
        <v>-</v>
      </c>
      <c r="BK262"/>
      <c r="BL262"/>
      <c r="BM262"/>
      <c r="BN262"/>
      <c r="BO262"/>
    </row>
    <row r="263" spans="1:67" s="124" customFormat="1" ht="17" customHeight="1">
      <c r="A263" s="330" t="str">
        <f t="shared" si="140"/>
        <v>2018_243</v>
      </c>
      <c r="B263" s="330" t="s">
        <v>658</v>
      </c>
      <c r="C263" s="330" t="str">
        <f t="shared" si="109"/>
        <v>---_-</v>
      </c>
      <c r="D263" s="330" t="str">
        <f>IF($M263="-","-",VLOOKUP(C$4,Res_ini!$A$20:$AF272,HLOOKUP($F263,Res_ini!$H$29:$AF$30,2,FALSE())+7))</f>
        <v>-</v>
      </c>
      <c r="E263" s="330">
        <f t="shared" si="139"/>
        <v>61</v>
      </c>
      <c r="F263" s="330" t="str">
        <f t="shared" si="108"/>
        <v>Waugni</v>
      </c>
      <c r="G263" s="330" t="str">
        <f>IF($M263="-","-",VLOOKUP(F$4,Res_ini!$A$20:$AF272,HLOOKUP($F263,Res_ini!$H$29:$AF$30,2,FALSE())+7))</f>
        <v>-</v>
      </c>
      <c r="H263" s="348" t="str">
        <f>IF($M263="-","-",VLOOKUP(G$4,Res_ini!$A$20:$AF272,HLOOKUP($F263,Res_ini!$H$29:$AF$30,2,FALSE())+7))</f>
        <v>-</v>
      </c>
      <c r="I263" s="348" t="str">
        <f>IF($M263="-","-",VLOOKUP(H$4,Res_ini!$A$20:$AF272,HLOOKUP($F263,Res_ini!$H$29:$AF$30,2,FALSE())+7))</f>
        <v>-</v>
      </c>
      <c r="J263" s="330" t="str">
        <f>IF($M263="-","-",VLOOKUP(I$4,Res_ini!$A$20:$AF272,HLOOKUP($F263,Res_ini!$H$29:$AF$30,2,FALSE())+7))</f>
        <v>-</v>
      </c>
      <c r="K263" s="330" t="str">
        <f>IF($M263="-","-",VLOOKUP(J$4,Res_ini!$A$20:$AF272,HLOOKUP($F263,Res_ini!$H$29:$AF$30,2,FALSE())+7))</f>
        <v>-</v>
      </c>
      <c r="L263" s="330" t="s">
        <v>3730</v>
      </c>
      <c r="M263" s="330" t="str">
        <f>IF(ISERROR(HLOOKUP($F263,Res_ini!$H$29:$AF$30,2,FALSE())),"-",VLOOKUP(L$4,Res_ini!$A$20:$AF272,HLOOKUP($F263,Res_ini!$H$29:$AF$30,2,FALSE())+7))</f>
        <v>-</v>
      </c>
      <c r="N263" s="330" t="str">
        <f>IF($M263="-","-",VLOOKUP(M$4,Res_ini!$A$20:$AF272,HLOOKUP($F263,Res_ini!$H$29:$AF$30,2,FALSE())+7))</f>
        <v>-</v>
      </c>
      <c r="O263" s="349" t="str">
        <f>IF($M263="-","-",VLOOKUP(N$4,Res_ini!$A$20:$AF272,HLOOKUP($F263,Res_ini!$H$29:$AF$30,2,FALSE())+7))</f>
        <v>-</v>
      </c>
      <c r="P263" s="328" t="str">
        <f>IF($M263="-","-",VLOOKUP(O$4,Res_ini!$A$20:$AF272,HLOOKUP($F263,Res_ini!$H$29:$AF$30,2,FALSE())+7))</f>
        <v>-</v>
      </c>
      <c r="Q263" s="328" t="str">
        <f>IF($M263="-","-",VLOOKUP(P$4,Res_ini!$A$20:$AF272,HLOOKUP($F263,Res_ini!$H$29:$AF$30,2,FALSE())+7))</f>
        <v>-</v>
      </c>
      <c r="R263" s="328" t="str">
        <f>IF($M263="-","-",VLOOKUP(Q$4,Res_ini!$A$20:$AF272,HLOOKUP($F263,Res_ini!$H$29:$AF$30,2,FALSE())+7))</f>
        <v>-</v>
      </c>
      <c r="S263" s="328" t="str">
        <f>IF($M263="-","-",VLOOKUP(R$4,Res_ini!$A$20:$AF272,HLOOKUP($F263,Res_ini!$H$29:$AF$30,2,FALSE())+7))</f>
        <v>-</v>
      </c>
      <c r="T263" s="328" t="str">
        <f>IF($M263="-","-",VLOOKUP(S$4,Res_ini!$A$20:$AF272,HLOOKUP($F263,Res_ini!$H$29:$AF$30,2,FALSE())+7))</f>
        <v>-</v>
      </c>
      <c r="U263" s="328" t="str">
        <f>IF($M263="-","-",VLOOKUP(T$4,Res_ini!$A$20:$AF272,HLOOKUP($F263,Res_ini!$H$29:$AF$30,2,FALSE())+7))</f>
        <v>-</v>
      </c>
      <c r="V263" s="328" t="str">
        <f>IF($M263="-","-",VLOOKUP(U$4,Res_ini!$A$20:$AF272,HLOOKUP($F263,Res_ini!$H$29:$AF$30,2,FALSE())+7))</f>
        <v>-</v>
      </c>
      <c r="W263" s="328" t="str">
        <f>IF($M263="-","-",VLOOKUP(V$4,Res_ini!$A$20:$AF272,HLOOKUP($F263,Res_ini!$H$29:$AF$30,2,FALSE())+7))</f>
        <v>-</v>
      </c>
      <c r="X263" s="328" t="str">
        <f>IF($M263="-","-",VLOOKUP(W$4,Res_ini!$A$20:$AF272,HLOOKUP($F263,Res_ini!$H$29:$AF$30,2,FALSE())+7))</f>
        <v>-</v>
      </c>
      <c r="Y263" s="328" t="str">
        <f>IF($M263="-","-",VLOOKUP(X$4,Res_ini!$A$20:$AF272,HLOOKUP($F263,Res_ini!$H$29:$AF$30,2,FALSE())+7))</f>
        <v>-</v>
      </c>
      <c r="Z263" s="328" t="str">
        <f>IF($M263="-","-",VLOOKUP(Y$4,Res_ini!$A$20:$AF272,HLOOKUP($F263,Res_ini!$H$29:$AF$30,2,FALSE())+7))</f>
        <v>-</v>
      </c>
      <c r="AA263" s="329" t="str">
        <f>IF($M263="-","-",VLOOKUP(Z$4,Res_ini!$A$20:$AF272,HLOOKUP($F263,Res_ini!$H$29:$AF$30,2,FALSE())+7))</f>
        <v>-</v>
      </c>
      <c r="AB263" s="330" t="str">
        <f>IF($M263="-","-",VLOOKUP(AA$4,Res_ini!$A$20:$AF272,HLOOKUP($F263,Res_ini!$H$29:$AF$30,2,FALSE())+7))</f>
        <v>-</v>
      </c>
      <c r="AC263" s="350"/>
      <c r="AD263" s="351"/>
      <c r="AE263" s="351"/>
      <c r="AF263" s="351"/>
      <c r="AG263" s="352"/>
      <c r="AH263" s="213" t="str">
        <f t="shared" si="110"/>
        <v>-</v>
      </c>
      <c r="AI263" s="353" t="str">
        <f t="shared" si="111"/>
        <v>-</v>
      </c>
      <c r="AJ263" s="354" t="str">
        <f t="shared" si="112"/>
        <v>-</v>
      </c>
      <c r="AK263" s="354" t="str">
        <f t="shared" si="113"/>
        <v>-</v>
      </c>
      <c r="AL263" s="354" t="str">
        <f t="shared" si="114"/>
        <v>-</v>
      </c>
      <c r="AM263" s="354" t="str">
        <f t="shared" si="115"/>
        <v>-</v>
      </c>
      <c r="AN263" s="354" t="str">
        <f t="shared" si="116"/>
        <v>-</v>
      </c>
      <c r="AO263" s="354" t="str">
        <f t="shared" si="117"/>
        <v>-</v>
      </c>
      <c r="AP263" s="354" t="str">
        <f t="shared" si="118"/>
        <v>-</v>
      </c>
      <c r="AQ263" s="354" t="str">
        <f t="shared" si="119"/>
        <v>-</v>
      </c>
      <c r="AR263" s="354" t="str">
        <f t="shared" si="120"/>
        <v>-</v>
      </c>
      <c r="AS263" s="354" t="str">
        <f t="shared" si="121"/>
        <v>-</v>
      </c>
      <c r="AT263" s="354" t="str">
        <f t="shared" si="122"/>
        <v>-</v>
      </c>
      <c r="AU263" s="354" t="str">
        <f t="shared" si="123"/>
        <v>-</v>
      </c>
      <c r="AV263" s="354" t="str">
        <f t="shared" si="124"/>
        <v>-</v>
      </c>
      <c r="AW263" s="355" t="str">
        <f t="shared" si="125"/>
        <v>-</v>
      </c>
      <c r="AX263" s="355" t="str">
        <f t="shared" si="126"/>
        <v>-</v>
      </c>
      <c r="AY263" s="355" t="str">
        <f t="shared" si="127"/>
        <v>-</v>
      </c>
      <c r="AZ263" s="355" t="str">
        <f t="shared" si="128"/>
        <v>-</v>
      </c>
      <c r="BA263" s="355" t="str">
        <f t="shared" si="129"/>
        <v>-</v>
      </c>
      <c r="BB263" s="354" t="str">
        <f t="shared" si="130"/>
        <v>-</v>
      </c>
      <c r="BC263" s="354" t="str">
        <f t="shared" si="131"/>
        <v>-</v>
      </c>
      <c r="BD263" s="355" t="str">
        <f t="shared" si="132"/>
        <v>-</v>
      </c>
      <c r="BE263" s="355" t="str">
        <f t="shared" si="133"/>
        <v>-</v>
      </c>
      <c r="BF263" s="355" t="str">
        <f t="shared" si="134"/>
        <v>-</v>
      </c>
      <c r="BG263" s="355" t="str">
        <f t="shared" si="135"/>
        <v>-</v>
      </c>
      <c r="BH263" s="354" t="str">
        <f t="shared" si="136"/>
        <v>-</v>
      </c>
      <c r="BI263" s="355" t="str">
        <f t="shared" si="137"/>
        <v>-</v>
      </c>
      <c r="BJ263" s="356" t="str">
        <f t="shared" si="138"/>
        <v>-</v>
      </c>
      <c r="BK263"/>
      <c r="BL263"/>
      <c r="BM263"/>
      <c r="BN263"/>
      <c r="BO263"/>
    </row>
    <row r="264" spans="1:67" s="124" customFormat="1" ht="17" customHeight="1">
      <c r="A264" s="333" t="str">
        <f t="shared" si="140"/>
        <v>2018_244</v>
      </c>
      <c r="B264" s="333" t="s">
        <v>658</v>
      </c>
      <c r="C264" s="333" t="str">
        <f t="shared" si="109"/>
        <v>---_-</v>
      </c>
      <c r="D264" s="333" t="str">
        <f>IF($M264="-","-",VLOOKUP(C$5,Res_ini!$A$20:$AF273,HLOOKUP($F264,Res_ini!$H$29:$AF$30,2,FALSE())+7))</f>
        <v>-</v>
      </c>
      <c r="E264" s="333">
        <f t="shared" si="139"/>
        <v>61</v>
      </c>
      <c r="F264" s="333" t="str">
        <f t="shared" si="108"/>
        <v>Waugni</v>
      </c>
      <c r="G264" s="333" t="str">
        <f>IF($M264="-","-",VLOOKUP(F$5,Res_ini!$A$20:$AF273,HLOOKUP($F264,Res_ini!$H$29:$AF$30,2,FALSE())+7))</f>
        <v>-</v>
      </c>
      <c r="H264" s="357" t="str">
        <f>IF($M264="-","-",VLOOKUP(G$5,Res_ini!$A$20:$AF273,HLOOKUP($F264,Res_ini!$H$29:$AF$30,2,FALSE())+7))</f>
        <v>-</v>
      </c>
      <c r="I264" s="357" t="str">
        <f>IF($M264="-","-",VLOOKUP(H$5,Res_ini!$A$20:$AF273,HLOOKUP($F264,Res_ini!$H$29:$AF$30,2,FALSE())+7))</f>
        <v>-</v>
      </c>
      <c r="J264" s="333" t="str">
        <f>IF($M264="-","-",VLOOKUP(I$5,Res_ini!$A$20:$AF273,HLOOKUP($F264,Res_ini!$H$29:$AF$30,2,FALSE())+7))</f>
        <v>-</v>
      </c>
      <c r="K264" s="333" t="str">
        <f>IF($M264="-","-",VLOOKUP(J$5,Res_ini!$A$20:$AF273,HLOOKUP($F264,Res_ini!$H$29:$AF$30,2,FALSE())+7))</f>
        <v>-</v>
      </c>
      <c r="L264" s="333" t="s">
        <v>3730</v>
      </c>
      <c r="M264" s="333" t="str">
        <f>IF(ISERROR(HLOOKUP($F264,Res_ini!$H$29:$AF$30,2,FALSE())),"-",VLOOKUP(L$5,Res_ini!$A$20:$AF273,HLOOKUP($F264,Res_ini!$H$29:$AF$30,2,FALSE())+7))</f>
        <v>-</v>
      </c>
      <c r="N264" s="333" t="str">
        <f>IF($M264="-","-",VLOOKUP(M$5,Res_ini!$A$20:$AF273,HLOOKUP($F264,Res_ini!$H$29:$AF$30,2,FALSE())+7))</f>
        <v>-</v>
      </c>
      <c r="O264" s="358" t="str">
        <f>IF($M264="-","-",VLOOKUP(N$5,Res_ini!$A$20:$AF273,HLOOKUP($F264,Res_ini!$H$29:$AF$30,2,FALSE())+7))</f>
        <v>-</v>
      </c>
      <c r="P264" s="331" t="str">
        <f>IF($M264="-","-",VLOOKUP(O$5,Res_ini!$A$20:$AF273,HLOOKUP($F264,Res_ini!$H$29:$AF$30,2,FALSE())+7))</f>
        <v>-</v>
      </c>
      <c r="Q264" s="331" t="str">
        <f>IF($M264="-","-",VLOOKUP(P$5,Res_ini!$A$20:$AF273,HLOOKUP($F264,Res_ini!$H$29:$AF$30,2,FALSE())+7))</f>
        <v>-</v>
      </c>
      <c r="R264" s="331" t="str">
        <f>IF($M264="-","-",VLOOKUP(Q$5,Res_ini!$A$20:$AF273,HLOOKUP($F264,Res_ini!$H$29:$AF$30,2,FALSE())+7))</f>
        <v>-</v>
      </c>
      <c r="S264" s="331" t="str">
        <f>IF($M264="-","-",VLOOKUP(R$5,Res_ini!$A$20:$AF273,HLOOKUP($F264,Res_ini!$H$29:$AF$30,2,FALSE())+7))</f>
        <v>-</v>
      </c>
      <c r="T264" s="331" t="str">
        <f>IF($M264="-","-",VLOOKUP(S$5,Res_ini!$A$20:$AF273,HLOOKUP($F264,Res_ini!$H$29:$AF$30,2,FALSE())+7))</f>
        <v>-</v>
      </c>
      <c r="U264" s="331" t="str">
        <f>IF($M264="-","-",VLOOKUP(T$5,Res_ini!$A$20:$AF273,HLOOKUP($F264,Res_ini!$H$29:$AF$30,2,FALSE())+7))</f>
        <v>-</v>
      </c>
      <c r="V264" s="331" t="str">
        <f>IF($M264="-","-",VLOOKUP(U$5,Res_ini!$A$20:$AF273,HLOOKUP($F264,Res_ini!$H$29:$AF$30,2,FALSE())+7))</f>
        <v>-</v>
      </c>
      <c r="W264" s="331" t="str">
        <f>IF($M264="-","-",VLOOKUP(V$5,Res_ini!$A$20:$AF273,HLOOKUP($F264,Res_ini!$H$29:$AF$30,2,FALSE())+7))</f>
        <v>-</v>
      </c>
      <c r="X264" s="331" t="str">
        <f>IF($M264="-","-",VLOOKUP(W$5,Res_ini!$A$20:$AF273,HLOOKUP($F264,Res_ini!$H$29:$AF$30,2,FALSE())+7))</f>
        <v>-</v>
      </c>
      <c r="Y264" s="331" t="str">
        <f>IF($M264="-","-",VLOOKUP(X$5,Res_ini!$A$20:$AF273,HLOOKUP($F264,Res_ini!$H$29:$AF$30,2,FALSE())+7))</f>
        <v>-</v>
      </c>
      <c r="Z264" s="331" t="str">
        <f>IF($M264="-","-",VLOOKUP(Y$5,Res_ini!$A$20:$AF273,HLOOKUP($F264,Res_ini!$H$29:$AF$30,2,FALSE())+7))</f>
        <v>-</v>
      </c>
      <c r="AA264" s="332" t="str">
        <f>IF($M264="-","-",VLOOKUP(Z$5,Res_ini!$A$20:$AF273,HLOOKUP($F264,Res_ini!$H$29:$AF$30,2,FALSE())+7))</f>
        <v>-</v>
      </c>
      <c r="AB264" s="333" t="str">
        <f>IF($M264="-","-",VLOOKUP(AA$5,Res_ini!$A$20:$AF273,HLOOKUP($F264,Res_ini!$H$29:$AF$30,2,FALSE())+7))</f>
        <v>-</v>
      </c>
      <c r="AC264" s="359"/>
      <c r="AD264" s="360"/>
      <c r="AE264" s="360"/>
      <c r="AF264" s="360"/>
      <c r="AG264" s="361"/>
      <c r="AH264" s="362" t="str">
        <f t="shared" si="110"/>
        <v>-</v>
      </c>
      <c r="AI264" s="363" t="str">
        <f t="shared" si="111"/>
        <v>-</v>
      </c>
      <c r="AJ264" s="364" t="str">
        <f t="shared" si="112"/>
        <v>-</v>
      </c>
      <c r="AK264" s="364" t="str">
        <f t="shared" si="113"/>
        <v>-</v>
      </c>
      <c r="AL264" s="364" t="str">
        <f t="shared" si="114"/>
        <v>-</v>
      </c>
      <c r="AM264" s="364" t="str">
        <f t="shared" si="115"/>
        <v>-</v>
      </c>
      <c r="AN264" s="364" t="str">
        <f t="shared" si="116"/>
        <v>-</v>
      </c>
      <c r="AO264" s="364" t="str">
        <f t="shared" si="117"/>
        <v>-</v>
      </c>
      <c r="AP264" s="364" t="str">
        <f t="shared" si="118"/>
        <v>-</v>
      </c>
      <c r="AQ264" s="364" t="str">
        <f t="shared" si="119"/>
        <v>-</v>
      </c>
      <c r="AR264" s="364" t="str">
        <f t="shared" si="120"/>
        <v>-</v>
      </c>
      <c r="AS264" s="364" t="str">
        <f t="shared" si="121"/>
        <v>-</v>
      </c>
      <c r="AT264" s="364" t="str">
        <f t="shared" si="122"/>
        <v>-</v>
      </c>
      <c r="AU264" s="364" t="str">
        <f t="shared" si="123"/>
        <v>-</v>
      </c>
      <c r="AV264" s="364" t="str">
        <f t="shared" si="124"/>
        <v>-</v>
      </c>
      <c r="AW264" s="365" t="str">
        <f t="shared" si="125"/>
        <v>-</v>
      </c>
      <c r="AX264" s="365" t="str">
        <f t="shared" si="126"/>
        <v>-</v>
      </c>
      <c r="AY264" s="365" t="str">
        <f t="shared" si="127"/>
        <v>-</v>
      </c>
      <c r="AZ264" s="365" t="str">
        <f t="shared" si="128"/>
        <v>-</v>
      </c>
      <c r="BA264" s="365" t="str">
        <f t="shared" si="129"/>
        <v>-</v>
      </c>
      <c r="BB264" s="364" t="str">
        <f t="shared" si="130"/>
        <v>-</v>
      </c>
      <c r="BC264" s="364" t="str">
        <f t="shared" si="131"/>
        <v>-</v>
      </c>
      <c r="BD264" s="365" t="str">
        <f t="shared" si="132"/>
        <v>-</v>
      </c>
      <c r="BE264" s="365" t="str">
        <f t="shared" si="133"/>
        <v>-</v>
      </c>
      <c r="BF264" s="365" t="str">
        <f t="shared" si="134"/>
        <v>-</v>
      </c>
      <c r="BG264" s="365" t="str">
        <f t="shared" si="135"/>
        <v>-</v>
      </c>
      <c r="BH264" s="364" t="str">
        <f t="shared" si="136"/>
        <v>-</v>
      </c>
      <c r="BI264" s="365" t="str">
        <f t="shared" si="137"/>
        <v>-</v>
      </c>
      <c r="BJ264" s="366" t="str">
        <f t="shared" si="138"/>
        <v>-</v>
      </c>
      <c r="BK264"/>
      <c r="BL264"/>
      <c r="BM264"/>
      <c r="BN264"/>
      <c r="BO264"/>
    </row>
    <row r="265" spans="1:67" s="124" customFormat="1" ht="17" hidden="1" customHeight="1">
      <c r="A265" s="327" t="str">
        <f t="shared" si="140"/>
        <v>2018_245</v>
      </c>
      <c r="B265" s="327" t="s">
        <v>658</v>
      </c>
      <c r="C265" s="327" t="str">
        <f t="shared" si="109"/>
        <v>---_-</v>
      </c>
      <c r="D265" s="327" t="str">
        <f>IF($M265="-","-",VLOOKUP(C$2,Res_ini!$A$20:$AF274,HLOOKUP($F265,Res_ini!$H$29:$AF$30,2,FALSE())+7))</f>
        <v>-</v>
      </c>
      <c r="E265" s="327">
        <f t="shared" si="139"/>
        <v>62</v>
      </c>
      <c r="F265" s="327" t="str">
        <f t="shared" si="108"/>
        <v>Anemeec</v>
      </c>
      <c r="G265" s="327" t="str">
        <f>IF($M265="-","-",VLOOKUP(F$2,Res_ini!$A$20:$AF274,HLOOKUP($F265,Res_ini!$H$29:$AF$30,2,FALSE())+7))</f>
        <v>-</v>
      </c>
      <c r="H265" s="338" t="str">
        <f>IF($M265="-","-",VLOOKUP(G$2,Res_ini!$A$20:$AF274,HLOOKUP($F265,Res_ini!$H$29:$AF$30,2,FALSE())+7))</f>
        <v>-</v>
      </c>
      <c r="I265" s="338" t="str">
        <f>IF($M265="-","-",VLOOKUP(H$2,Res_ini!$A$20:$AF274,HLOOKUP($F265,Res_ini!$H$29:$AF$30,2,FALSE())+7))</f>
        <v>-</v>
      </c>
      <c r="J265" s="327" t="str">
        <f>IF($M265="-","-",VLOOKUP(I$2,Res_ini!$A$20:$AF274,HLOOKUP($F265,Res_ini!$H$29:$AF$30,2,FALSE())+7))</f>
        <v>-</v>
      </c>
      <c r="K265" s="327" t="str">
        <f>IF($M265="-","-",VLOOKUP(J$2,Res_ini!$A$20:$AF274,HLOOKUP($F265,Res_ini!$H$29:$AF$30,2,FALSE())+7))</f>
        <v>-</v>
      </c>
      <c r="L265" s="327" t="str">
        <f>IF($M265="-","-",VLOOKUP(K$2,Res_ini!$A$20:$AF274,HLOOKUP($F265,Res_ini!$H$29:$AF$30,2,FALSE())+7))</f>
        <v>-</v>
      </c>
      <c r="M265" s="327" t="str">
        <f>IF(ISERROR(HLOOKUP($F265,Res_ini!$H$29:$AF$30,2,FALSE())),"-",VLOOKUP(L$2,Res_ini!$A$20:$AF274,HLOOKUP($F265,Res_ini!$H$29:$AF$30,2,FALSE())+7))</f>
        <v>-</v>
      </c>
      <c r="N265" s="327" t="str">
        <f>IF($M265="-","-",VLOOKUP(M$2,Res_ini!$A$20:$AF274,HLOOKUP($F265,Res_ini!$H$29:$AF$30,2,FALSE())+7))</f>
        <v>-</v>
      </c>
      <c r="O265" s="339" t="str">
        <f>IF($M265="-","-",VLOOKUP(N$2,Res_ini!$A$20:$AF274,HLOOKUP($F265,Res_ini!$H$29:$AF$30,2,FALSE())+7))</f>
        <v>-</v>
      </c>
      <c r="P265" s="325" t="str">
        <f>IF($M265="-","-",VLOOKUP(O$2,Res_ini!$A$20:$AF274,HLOOKUP($F265,Res_ini!$H$29:$AF$30,2,FALSE())+7))</f>
        <v>-</v>
      </c>
      <c r="Q265" s="325" t="str">
        <f>IF($M265="-","-",VLOOKUP(P$2,Res_ini!$A$20:$AF274,HLOOKUP($F265,Res_ini!$H$29:$AF$30,2,FALSE())+7))</f>
        <v>-</v>
      </c>
      <c r="R265" s="325" t="str">
        <f>IF($M265="-","-",VLOOKUP(Q$2,Res_ini!$A$20:$AF274,HLOOKUP($F265,Res_ini!$H$29:$AF$30,2,FALSE())+7))</f>
        <v>-</v>
      </c>
      <c r="S265" s="325" t="str">
        <f>IF($M265="-","-",VLOOKUP(R$2,Res_ini!$A$20:$AF274,HLOOKUP($F265,Res_ini!$H$29:$AF$30,2,FALSE())+7))</f>
        <v>-</v>
      </c>
      <c r="T265" s="325" t="str">
        <f>IF($M265="-","-",VLOOKUP(S$2,Res_ini!$A$20:$AF274,HLOOKUP($F265,Res_ini!$H$29:$AF$30,2,FALSE())+7))</f>
        <v>-</v>
      </c>
      <c r="U265" s="325" t="str">
        <f>IF($M265="-","-",VLOOKUP(T$2,Res_ini!$A$20:$AF274,HLOOKUP($F265,Res_ini!$H$29:$AF$30,2,FALSE())+7))</f>
        <v>-</v>
      </c>
      <c r="V265" s="325" t="str">
        <f>IF($M265="-","-",VLOOKUP(U$2,Res_ini!$A$20:$AF274,HLOOKUP($F265,Res_ini!$H$29:$AF$30,2,FALSE())+7))</f>
        <v>-</v>
      </c>
      <c r="W265" s="325" t="str">
        <f>IF($M265="-","-",VLOOKUP(V$2,Res_ini!$A$20:$AF274,HLOOKUP($F265,Res_ini!$H$29:$AF$30,2,FALSE())+7))</f>
        <v>-</v>
      </c>
      <c r="X265" s="325" t="str">
        <f>IF($M265="-","-",VLOOKUP(W$2,Res_ini!$A$20:$AF274,HLOOKUP($F265,Res_ini!$H$29:$AF$30,2,FALSE())+7))</f>
        <v>-</v>
      </c>
      <c r="Y265" s="325" t="str">
        <f>IF($M265="-","-",VLOOKUP(X$2,Res_ini!$A$20:$AF274,HLOOKUP($F265,Res_ini!$H$29:$AF$30,2,FALSE())+7))</f>
        <v>-</v>
      </c>
      <c r="Z265" s="325" t="str">
        <f>IF($M265="-","-",VLOOKUP(Y$2,Res_ini!$A$20:$AF274,HLOOKUP($F265,Res_ini!$H$29:$AF$30,2,FALSE())+7))</f>
        <v>-</v>
      </c>
      <c r="AA265" s="326" t="str">
        <f>IF($M265="-","-",VLOOKUP(Z$2,Res_ini!$A$20:$AF274,HLOOKUP($F265,Res_ini!$H$29:$AF$30,2,FALSE())+7))</f>
        <v>-</v>
      </c>
      <c r="AB265" s="327" t="str">
        <f>IF($M265="-","-",VLOOKUP(AA$2,Res_ini!$A$20:$AF274,HLOOKUP($F265,Res_ini!$H$29:$AF$30,2,FALSE())+7))</f>
        <v>-</v>
      </c>
      <c r="AC265" s="340"/>
      <c r="AD265" s="341"/>
      <c r="AE265" s="341"/>
      <c r="AF265" s="341"/>
      <c r="AG265" s="342"/>
      <c r="AH265" s="343" t="str">
        <f t="shared" si="110"/>
        <v>-</v>
      </c>
      <c r="AI265" s="344" t="str">
        <f t="shared" si="111"/>
        <v>-</v>
      </c>
      <c r="AJ265" s="345" t="str">
        <f t="shared" si="112"/>
        <v>-</v>
      </c>
      <c r="AK265" s="345" t="str">
        <f t="shared" si="113"/>
        <v>-</v>
      </c>
      <c r="AL265" s="345" t="str">
        <f t="shared" si="114"/>
        <v>-</v>
      </c>
      <c r="AM265" s="345" t="str">
        <f t="shared" si="115"/>
        <v>-</v>
      </c>
      <c r="AN265" s="345" t="str">
        <f t="shared" si="116"/>
        <v>-</v>
      </c>
      <c r="AO265" s="345" t="str">
        <f t="shared" si="117"/>
        <v>-</v>
      </c>
      <c r="AP265" s="345" t="str">
        <f t="shared" si="118"/>
        <v>-</v>
      </c>
      <c r="AQ265" s="345" t="str">
        <f t="shared" si="119"/>
        <v>-</v>
      </c>
      <c r="AR265" s="345" t="str">
        <f t="shared" si="120"/>
        <v>-</v>
      </c>
      <c r="AS265" s="345" t="str">
        <f t="shared" si="121"/>
        <v>-</v>
      </c>
      <c r="AT265" s="345" t="str">
        <f t="shared" si="122"/>
        <v>-</v>
      </c>
      <c r="AU265" s="345" t="str">
        <f t="shared" si="123"/>
        <v>-</v>
      </c>
      <c r="AV265" s="345" t="str">
        <f t="shared" si="124"/>
        <v>-</v>
      </c>
      <c r="AW265" s="346" t="str">
        <f t="shared" si="125"/>
        <v>-</v>
      </c>
      <c r="AX265" s="346" t="str">
        <f t="shared" si="126"/>
        <v>-</v>
      </c>
      <c r="AY265" s="346" t="str">
        <f t="shared" si="127"/>
        <v>-</v>
      </c>
      <c r="AZ265" s="346" t="str">
        <f t="shared" si="128"/>
        <v>-</v>
      </c>
      <c r="BA265" s="346" t="str">
        <f t="shared" si="129"/>
        <v>-</v>
      </c>
      <c r="BB265" s="345" t="str">
        <f t="shared" si="130"/>
        <v>-</v>
      </c>
      <c r="BC265" s="345" t="str">
        <f t="shared" si="131"/>
        <v>-</v>
      </c>
      <c r="BD265" s="346" t="str">
        <f t="shared" si="132"/>
        <v>-</v>
      </c>
      <c r="BE265" s="346" t="str">
        <f t="shared" si="133"/>
        <v>-</v>
      </c>
      <c r="BF265" s="346" t="str">
        <f t="shared" si="134"/>
        <v>-</v>
      </c>
      <c r="BG265" s="346" t="str">
        <f t="shared" si="135"/>
        <v>-</v>
      </c>
      <c r="BH265" s="345" t="str">
        <f t="shared" si="136"/>
        <v>-</v>
      </c>
      <c r="BI265" s="346" t="str">
        <f t="shared" si="137"/>
        <v>-</v>
      </c>
      <c r="BJ265" s="347" t="str">
        <f t="shared" si="138"/>
        <v>-</v>
      </c>
      <c r="BK265"/>
      <c r="BL265"/>
      <c r="BM265"/>
      <c r="BN265"/>
      <c r="BO265"/>
    </row>
    <row r="266" spans="1:67" s="124" customFormat="1" ht="17" hidden="1" customHeight="1">
      <c r="A266" s="330" t="str">
        <f t="shared" si="140"/>
        <v>2018_246</v>
      </c>
      <c r="B266" s="330" t="s">
        <v>658</v>
      </c>
      <c r="C266" s="330" t="str">
        <f t="shared" si="109"/>
        <v>---_-</v>
      </c>
      <c r="D266" s="330" t="str">
        <f>IF($M266="-","-",VLOOKUP(C$3,Res_ini!$A$20:$AF275,HLOOKUP($F266,Res_ini!$H$29:$AF$30,2,FALSE())+7))</f>
        <v>-</v>
      </c>
      <c r="E266" s="330">
        <f t="shared" si="139"/>
        <v>62</v>
      </c>
      <c r="F266" s="330" t="str">
        <f t="shared" si="108"/>
        <v>Anemeec</v>
      </c>
      <c r="G266" s="330" t="str">
        <f>IF($M266="-","-",VLOOKUP(F$3,Res_ini!$A$20:$AF275,HLOOKUP($F266,Res_ini!$H$29:$AF$30,2,FALSE())+7))</f>
        <v>-</v>
      </c>
      <c r="H266" s="348" t="str">
        <f>IF($M266="-","-",VLOOKUP(G$3,Res_ini!$A$20:$AF275,HLOOKUP($F266,Res_ini!$H$29:$AF$30,2,FALSE())+7))</f>
        <v>-</v>
      </c>
      <c r="I266" s="348" t="str">
        <f>IF($M266="-","-",VLOOKUP(H$3,Res_ini!$A$20:$AF275,HLOOKUP($F266,Res_ini!$H$29:$AF$30,2,FALSE())+7))</f>
        <v>-</v>
      </c>
      <c r="J266" s="330" t="str">
        <f>IF($M266="-","-",VLOOKUP(I$3,Res_ini!$A$20:$AF275,HLOOKUP($F266,Res_ini!$H$29:$AF$30,2,FALSE())+7))</f>
        <v>-</v>
      </c>
      <c r="K266" s="330" t="str">
        <f>IF($M266="-","-",VLOOKUP(J$3,Res_ini!$A$20:$AF275,HLOOKUP($F266,Res_ini!$H$29:$AF$30,2,FALSE())+7))</f>
        <v>-</v>
      </c>
      <c r="L266" s="330" t="str">
        <f>IF($M266="-","-",VLOOKUP(K$3,Res_ini!$A$20:$AF275,HLOOKUP($F266,Res_ini!$H$29:$AF$30,2,FALSE())+7))</f>
        <v>-</v>
      </c>
      <c r="M266" s="330" t="str">
        <f>IF(ISERROR(HLOOKUP($F266,Res_ini!$H$29:$AF$30,2,FALSE())),"-",VLOOKUP(L$3,Res_ini!$A$20:$AF275,HLOOKUP($F266,Res_ini!$H$29:$AF$30,2,FALSE())+7))</f>
        <v>-</v>
      </c>
      <c r="N266" s="330" t="str">
        <f>IF($M266="-","-",VLOOKUP(M$3,Res_ini!$A$20:$AF275,HLOOKUP($F266,Res_ini!$H$29:$AF$30,2,FALSE())+7))</f>
        <v>-</v>
      </c>
      <c r="O266" s="349" t="str">
        <f>IF($M266="-","-",VLOOKUP(N$3,Res_ini!$A$20:$AF275,HLOOKUP($F266,Res_ini!$H$29:$AF$30,2,FALSE())+7))</f>
        <v>-</v>
      </c>
      <c r="P266" s="328" t="str">
        <f>IF($M266="-","-",VLOOKUP(O$3,Res_ini!$A$20:$AF275,HLOOKUP($F266,Res_ini!$H$29:$AF$30,2,FALSE())+7))</f>
        <v>-</v>
      </c>
      <c r="Q266" s="328" t="str">
        <f>IF($M266="-","-",VLOOKUP(P$3,Res_ini!$A$20:$AF275,HLOOKUP($F266,Res_ini!$H$29:$AF$30,2,FALSE())+7))</f>
        <v>-</v>
      </c>
      <c r="R266" s="328" t="str">
        <f>IF($M266="-","-",VLOOKUP(Q$3,Res_ini!$A$20:$AF275,HLOOKUP($F266,Res_ini!$H$29:$AF$30,2,FALSE())+7))</f>
        <v>-</v>
      </c>
      <c r="S266" s="328" t="str">
        <f>IF($M266="-","-",VLOOKUP(R$3,Res_ini!$A$20:$AF275,HLOOKUP($F266,Res_ini!$H$29:$AF$30,2,FALSE())+7))</f>
        <v>-</v>
      </c>
      <c r="T266" s="328" t="str">
        <f>IF($M266="-","-",VLOOKUP(S$3,Res_ini!$A$20:$AF275,HLOOKUP($F266,Res_ini!$H$29:$AF$30,2,FALSE())+7))</f>
        <v>-</v>
      </c>
      <c r="U266" s="328" t="str">
        <f>IF($M266="-","-",VLOOKUP(T$3,Res_ini!$A$20:$AF275,HLOOKUP($F266,Res_ini!$H$29:$AF$30,2,FALSE())+7))</f>
        <v>-</v>
      </c>
      <c r="V266" s="328" t="str">
        <f>IF($M266="-","-",VLOOKUP(U$3,Res_ini!$A$20:$AF275,HLOOKUP($F266,Res_ini!$H$29:$AF$30,2,FALSE())+7))</f>
        <v>-</v>
      </c>
      <c r="W266" s="328" t="str">
        <f>IF($M266="-","-",VLOOKUP(V$3,Res_ini!$A$20:$AF275,HLOOKUP($F266,Res_ini!$H$29:$AF$30,2,FALSE())+7))</f>
        <v>-</v>
      </c>
      <c r="X266" s="328" t="str">
        <f>IF($M266="-","-",VLOOKUP(W$3,Res_ini!$A$20:$AF275,HLOOKUP($F266,Res_ini!$H$29:$AF$30,2,FALSE())+7))</f>
        <v>-</v>
      </c>
      <c r="Y266" s="328" t="str">
        <f>IF($M266="-","-",VLOOKUP(X$3,Res_ini!$A$20:$AF275,HLOOKUP($F266,Res_ini!$H$29:$AF$30,2,FALSE())+7))</f>
        <v>-</v>
      </c>
      <c r="Z266" s="328" t="str">
        <f>IF($M266="-","-",VLOOKUP(Y$3,Res_ini!$A$20:$AF275,HLOOKUP($F266,Res_ini!$H$29:$AF$30,2,FALSE())+7))</f>
        <v>-</v>
      </c>
      <c r="AA266" s="329" t="str">
        <f>IF($M266="-","-",VLOOKUP(Z$3,Res_ini!$A$20:$AF275,HLOOKUP($F266,Res_ini!$H$29:$AF$30,2,FALSE())+7))</f>
        <v>-</v>
      </c>
      <c r="AB266" s="330" t="str">
        <f>IF($M266="-","-",VLOOKUP(AA$3,Res_ini!$A$20:$AF275,HLOOKUP($F266,Res_ini!$H$29:$AF$30,2,FALSE())+7))</f>
        <v>-</v>
      </c>
      <c r="AC266" s="350"/>
      <c r="AD266" s="351"/>
      <c r="AE266" s="351"/>
      <c r="AF266" s="351"/>
      <c r="AG266" s="352"/>
      <c r="AH266" s="213" t="str">
        <f t="shared" si="110"/>
        <v>-</v>
      </c>
      <c r="AI266" s="353" t="str">
        <f t="shared" si="111"/>
        <v>-</v>
      </c>
      <c r="AJ266" s="354" t="str">
        <f t="shared" si="112"/>
        <v>-</v>
      </c>
      <c r="AK266" s="354" t="str">
        <f t="shared" si="113"/>
        <v>-</v>
      </c>
      <c r="AL266" s="354" t="str">
        <f t="shared" si="114"/>
        <v>-</v>
      </c>
      <c r="AM266" s="354" t="str">
        <f t="shared" si="115"/>
        <v>-</v>
      </c>
      <c r="AN266" s="354" t="str">
        <f t="shared" si="116"/>
        <v>-</v>
      </c>
      <c r="AO266" s="354" t="str">
        <f t="shared" si="117"/>
        <v>-</v>
      </c>
      <c r="AP266" s="354" t="str">
        <f t="shared" si="118"/>
        <v>-</v>
      </c>
      <c r="AQ266" s="354" t="str">
        <f t="shared" si="119"/>
        <v>-</v>
      </c>
      <c r="AR266" s="354" t="str">
        <f t="shared" si="120"/>
        <v>-</v>
      </c>
      <c r="AS266" s="354" t="str">
        <f t="shared" si="121"/>
        <v>-</v>
      </c>
      <c r="AT266" s="354" t="str">
        <f t="shared" si="122"/>
        <v>-</v>
      </c>
      <c r="AU266" s="354" t="str">
        <f t="shared" si="123"/>
        <v>-</v>
      </c>
      <c r="AV266" s="354" t="str">
        <f t="shared" si="124"/>
        <v>-</v>
      </c>
      <c r="AW266" s="355" t="str">
        <f t="shared" si="125"/>
        <v>-</v>
      </c>
      <c r="AX266" s="355" t="str">
        <f t="shared" si="126"/>
        <v>-</v>
      </c>
      <c r="AY266" s="355" t="str">
        <f t="shared" si="127"/>
        <v>-</v>
      </c>
      <c r="AZ266" s="355" t="str">
        <f t="shared" si="128"/>
        <v>-</v>
      </c>
      <c r="BA266" s="355" t="str">
        <f t="shared" si="129"/>
        <v>-</v>
      </c>
      <c r="BB266" s="354" t="str">
        <f t="shared" si="130"/>
        <v>-</v>
      </c>
      <c r="BC266" s="354" t="str">
        <f t="shared" si="131"/>
        <v>-</v>
      </c>
      <c r="BD266" s="355" t="str">
        <f t="shared" si="132"/>
        <v>-</v>
      </c>
      <c r="BE266" s="355" t="str">
        <f t="shared" si="133"/>
        <v>-</v>
      </c>
      <c r="BF266" s="355" t="str">
        <f t="shared" si="134"/>
        <v>-</v>
      </c>
      <c r="BG266" s="355" t="str">
        <f t="shared" si="135"/>
        <v>-</v>
      </c>
      <c r="BH266" s="354" t="str">
        <f t="shared" si="136"/>
        <v>-</v>
      </c>
      <c r="BI266" s="355" t="str">
        <f t="shared" si="137"/>
        <v>-</v>
      </c>
      <c r="BJ266" s="356" t="str">
        <f t="shared" si="138"/>
        <v>-</v>
      </c>
      <c r="BK266"/>
      <c r="BL266"/>
      <c r="BM266"/>
      <c r="BN266"/>
      <c r="BO266"/>
    </row>
    <row r="267" spans="1:67" s="124" customFormat="1" ht="17" hidden="1" customHeight="1">
      <c r="A267" s="330" t="str">
        <f t="shared" si="140"/>
        <v>2018_247</v>
      </c>
      <c r="B267" s="330" t="s">
        <v>658</v>
      </c>
      <c r="C267" s="330" t="str">
        <f t="shared" si="109"/>
        <v>---_-</v>
      </c>
      <c r="D267" s="330" t="str">
        <f>IF($M267="-","-",VLOOKUP(C$4,Res_ini!$A$20:$AF276,HLOOKUP($F267,Res_ini!$H$29:$AF$30,2,FALSE())+7))</f>
        <v>-</v>
      </c>
      <c r="E267" s="330">
        <f t="shared" si="139"/>
        <v>62</v>
      </c>
      <c r="F267" s="330" t="str">
        <f t="shared" si="108"/>
        <v>Anemeec</v>
      </c>
      <c r="G267" s="330" t="str">
        <f>IF($M267="-","-",VLOOKUP(F$4,Res_ini!$A$20:$AF276,HLOOKUP($F267,Res_ini!$H$29:$AF$30,2,FALSE())+7))</f>
        <v>-</v>
      </c>
      <c r="H267" s="348" t="str">
        <f>IF($M267="-","-",VLOOKUP(G$4,Res_ini!$A$20:$AF276,HLOOKUP($F267,Res_ini!$H$29:$AF$30,2,FALSE())+7))</f>
        <v>-</v>
      </c>
      <c r="I267" s="348" t="str">
        <f>IF($M267="-","-",VLOOKUP(H$4,Res_ini!$A$20:$AF276,HLOOKUP($F267,Res_ini!$H$29:$AF$30,2,FALSE())+7))</f>
        <v>-</v>
      </c>
      <c r="J267" s="330" t="str">
        <f>IF($M267="-","-",VLOOKUP(I$4,Res_ini!$A$20:$AF276,HLOOKUP($F267,Res_ini!$H$29:$AF$30,2,FALSE())+7))</f>
        <v>-</v>
      </c>
      <c r="K267" s="330" t="str">
        <f>IF($M267="-","-",VLOOKUP(J$4,Res_ini!$A$20:$AF276,HLOOKUP($F267,Res_ini!$H$29:$AF$30,2,FALSE())+7))</f>
        <v>-</v>
      </c>
      <c r="L267" s="330" t="str">
        <f>IF($M267="-","-",VLOOKUP(K$4,Res_ini!$A$20:$AF276,HLOOKUP($F267,Res_ini!$H$29:$AF$30,2,FALSE())+7))</f>
        <v>-</v>
      </c>
      <c r="M267" s="330" t="str">
        <f>IF(ISERROR(HLOOKUP($F267,Res_ini!$H$29:$AF$30,2,FALSE())),"-",VLOOKUP(L$4,Res_ini!$A$20:$AF276,HLOOKUP($F267,Res_ini!$H$29:$AF$30,2,FALSE())+7))</f>
        <v>-</v>
      </c>
      <c r="N267" s="330" t="str">
        <f>IF($M267="-","-",VLOOKUP(M$4,Res_ini!$A$20:$AF276,HLOOKUP($F267,Res_ini!$H$29:$AF$30,2,FALSE())+7))</f>
        <v>-</v>
      </c>
      <c r="O267" s="349" t="str">
        <f>IF($M267="-","-",VLOOKUP(N$4,Res_ini!$A$20:$AF276,HLOOKUP($F267,Res_ini!$H$29:$AF$30,2,FALSE())+7))</f>
        <v>-</v>
      </c>
      <c r="P267" s="328" t="str">
        <f>IF($M267="-","-",VLOOKUP(O$4,Res_ini!$A$20:$AF276,HLOOKUP($F267,Res_ini!$H$29:$AF$30,2,FALSE())+7))</f>
        <v>-</v>
      </c>
      <c r="Q267" s="328" t="str">
        <f>IF($M267="-","-",VLOOKUP(P$4,Res_ini!$A$20:$AF276,HLOOKUP($F267,Res_ini!$H$29:$AF$30,2,FALSE())+7))</f>
        <v>-</v>
      </c>
      <c r="R267" s="328" t="str">
        <f>IF($M267="-","-",VLOOKUP(Q$4,Res_ini!$A$20:$AF276,HLOOKUP($F267,Res_ini!$H$29:$AF$30,2,FALSE())+7))</f>
        <v>-</v>
      </c>
      <c r="S267" s="328" t="str">
        <f>IF($M267="-","-",VLOOKUP(R$4,Res_ini!$A$20:$AF276,HLOOKUP($F267,Res_ini!$H$29:$AF$30,2,FALSE())+7))</f>
        <v>-</v>
      </c>
      <c r="T267" s="328" t="str">
        <f>IF($M267="-","-",VLOOKUP(S$4,Res_ini!$A$20:$AF276,HLOOKUP($F267,Res_ini!$H$29:$AF$30,2,FALSE())+7))</f>
        <v>-</v>
      </c>
      <c r="U267" s="328" t="str">
        <f>IF($M267="-","-",VLOOKUP(T$4,Res_ini!$A$20:$AF276,HLOOKUP($F267,Res_ini!$H$29:$AF$30,2,FALSE())+7))</f>
        <v>-</v>
      </c>
      <c r="V267" s="328" t="str">
        <f>IF($M267="-","-",VLOOKUP(U$4,Res_ini!$A$20:$AF276,HLOOKUP($F267,Res_ini!$H$29:$AF$30,2,FALSE())+7))</f>
        <v>-</v>
      </c>
      <c r="W267" s="328" t="str">
        <f>IF($M267="-","-",VLOOKUP(V$4,Res_ini!$A$20:$AF276,HLOOKUP($F267,Res_ini!$H$29:$AF$30,2,FALSE())+7))</f>
        <v>-</v>
      </c>
      <c r="X267" s="328" t="str">
        <f>IF($M267="-","-",VLOOKUP(W$4,Res_ini!$A$20:$AF276,HLOOKUP($F267,Res_ini!$H$29:$AF$30,2,FALSE())+7))</f>
        <v>-</v>
      </c>
      <c r="Y267" s="328" t="str">
        <f>IF($M267="-","-",VLOOKUP(X$4,Res_ini!$A$20:$AF276,HLOOKUP($F267,Res_ini!$H$29:$AF$30,2,FALSE())+7))</f>
        <v>-</v>
      </c>
      <c r="Z267" s="328" t="str">
        <f>IF($M267="-","-",VLOOKUP(Y$4,Res_ini!$A$20:$AF276,HLOOKUP($F267,Res_ini!$H$29:$AF$30,2,FALSE())+7))</f>
        <v>-</v>
      </c>
      <c r="AA267" s="329" t="str">
        <f>IF($M267="-","-",VLOOKUP(Z$4,Res_ini!$A$20:$AF276,HLOOKUP($F267,Res_ini!$H$29:$AF$30,2,FALSE())+7))</f>
        <v>-</v>
      </c>
      <c r="AB267" s="330" t="str">
        <f>IF($M267="-","-",VLOOKUP(AA$4,Res_ini!$A$20:$AF276,HLOOKUP($F267,Res_ini!$H$29:$AF$30,2,FALSE())+7))</f>
        <v>-</v>
      </c>
      <c r="AC267" s="350"/>
      <c r="AD267" s="351"/>
      <c r="AE267" s="351"/>
      <c r="AF267" s="351"/>
      <c r="AG267" s="352"/>
      <c r="AH267" s="213" t="str">
        <f t="shared" si="110"/>
        <v>-</v>
      </c>
      <c r="AI267" s="353" t="str">
        <f t="shared" si="111"/>
        <v>-</v>
      </c>
      <c r="AJ267" s="354" t="str">
        <f t="shared" si="112"/>
        <v>-</v>
      </c>
      <c r="AK267" s="354" t="str">
        <f t="shared" si="113"/>
        <v>-</v>
      </c>
      <c r="AL267" s="354" t="str">
        <f t="shared" si="114"/>
        <v>-</v>
      </c>
      <c r="AM267" s="354" t="str">
        <f t="shared" si="115"/>
        <v>-</v>
      </c>
      <c r="AN267" s="354" t="str">
        <f t="shared" si="116"/>
        <v>-</v>
      </c>
      <c r="AO267" s="354" t="str">
        <f t="shared" si="117"/>
        <v>-</v>
      </c>
      <c r="AP267" s="354" t="str">
        <f t="shared" si="118"/>
        <v>-</v>
      </c>
      <c r="AQ267" s="354" t="str">
        <f t="shared" si="119"/>
        <v>-</v>
      </c>
      <c r="AR267" s="354" t="str">
        <f t="shared" si="120"/>
        <v>-</v>
      </c>
      <c r="AS267" s="354" t="str">
        <f t="shared" si="121"/>
        <v>-</v>
      </c>
      <c r="AT267" s="354" t="str">
        <f t="shared" si="122"/>
        <v>-</v>
      </c>
      <c r="AU267" s="354" t="str">
        <f t="shared" si="123"/>
        <v>-</v>
      </c>
      <c r="AV267" s="354" t="str">
        <f t="shared" si="124"/>
        <v>-</v>
      </c>
      <c r="AW267" s="355" t="str">
        <f t="shared" si="125"/>
        <v>-</v>
      </c>
      <c r="AX267" s="355" t="str">
        <f t="shared" si="126"/>
        <v>-</v>
      </c>
      <c r="AY267" s="355" t="str">
        <f t="shared" si="127"/>
        <v>-</v>
      </c>
      <c r="AZ267" s="355" t="str">
        <f t="shared" si="128"/>
        <v>-</v>
      </c>
      <c r="BA267" s="355" t="str">
        <f t="shared" si="129"/>
        <v>-</v>
      </c>
      <c r="BB267" s="354" t="str">
        <f t="shared" si="130"/>
        <v>-</v>
      </c>
      <c r="BC267" s="354" t="str">
        <f t="shared" si="131"/>
        <v>-</v>
      </c>
      <c r="BD267" s="355" t="str">
        <f t="shared" si="132"/>
        <v>-</v>
      </c>
      <c r="BE267" s="355" t="str">
        <f t="shared" si="133"/>
        <v>-</v>
      </c>
      <c r="BF267" s="355" t="str">
        <f t="shared" si="134"/>
        <v>-</v>
      </c>
      <c r="BG267" s="355" t="str">
        <f t="shared" si="135"/>
        <v>-</v>
      </c>
      <c r="BH267" s="354" t="str">
        <f t="shared" si="136"/>
        <v>-</v>
      </c>
      <c r="BI267" s="355" t="str">
        <f t="shared" si="137"/>
        <v>-</v>
      </c>
      <c r="BJ267" s="356" t="str">
        <f t="shared" si="138"/>
        <v>-</v>
      </c>
      <c r="BK267"/>
      <c r="BL267"/>
      <c r="BM267"/>
      <c r="BN267"/>
      <c r="BO267"/>
    </row>
    <row r="268" spans="1:67" s="124" customFormat="1" ht="17" hidden="1" customHeight="1">
      <c r="A268" s="333" t="str">
        <f t="shared" si="140"/>
        <v>2018_248</v>
      </c>
      <c r="B268" s="333" t="s">
        <v>658</v>
      </c>
      <c r="C268" s="333" t="str">
        <f t="shared" si="109"/>
        <v>---_-</v>
      </c>
      <c r="D268" s="333" t="str">
        <f>IF($M268="-","-",VLOOKUP(C$5,Res_ini!$A$20:$AF277,HLOOKUP($F268,Res_ini!$H$29:$AF$30,2,FALSE())+7))</f>
        <v>-</v>
      </c>
      <c r="E268" s="333">
        <f t="shared" si="139"/>
        <v>62</v>
      </c>
      <c r="F268" s="333" t="str">
        <f t="shared" si="108"/>
        <v>Anemeec</v>
      </c>
      <c r="G268" s="333" t="str">
        <f>IF($M268="-","-",VLOOKUP(F$5,Res_ini!$A$20:$AF277,HLOOKUP($F268,Res_ini!$H$29:$AF$30,2,FALSE())+7))</f>
        <v>-</v>
      </c>
      <c r="H268" s="357" t="str">
        <f>IF($M268="-","-",VLOOKUP(G$5,Res_ini!$A$20:$AF277,HLOOKUP($F268,Res_ini!$H$29:$AF$30,2,FALSE())+7))</f>
        <v>-</v>
      </c>
      <c r="I268" s="357" t="str">
        <f>IF($M268="-","-",VLOOKUP(H$5,Res_ini!$A$20:$AF277,HLOOKUP($F268,Res_ini!$H$29:$AF$30,2,FALSE())+7))</f>
        <v>-</v>
      </c>
      <c r="J268" s="333" t="str">
        <f>IF($M268="-","-",VLOOKUP(I$5,Res_ini!$A$20:$AF277,HLOOKUP($F268,Res_ini!$H$29:$AF$30,2,FALSE())+7))</f>
        <v>-</v>
      </c>
      <c r="K268" s="333" t="str">
        <f>IF($M268="-","-",VLOOKUP(J$5,Res_ini!$A$20:$AF277,HLOOKUP($F268,Res_ini!$H$29:$AF$30,2,FALSE())+7))</f>
        <v>-</v>
      </c>
      <c r="L268" s="333" t="str">
        <f>IF($M268="-","-",VLOOKUP(K$5,Res_ini!$A$20:$AF277,HLOOKUP($F268,Res_ini!$H$29:$AF$30,2,FALSE())+7))</f>
        <v>-</v>
      </c>
      <c r="M268" s="333" t="str">
        <f>IF(ISERROR(HLOOKUP($F268,Res_ini!$H$29:$AF$30,2,FALSE())),"-",VLOOKUP(L$5,Res_ini!$A$20:$AF277,HLOOKUP($F268,Res_ini!$H$29:$AF$30,2,FALSE())+7))</f>
        <v>-</v>
      </c>
      <c r="N268" s="333" t="str">
        <f>IF($M268="-","-",VLOOKUP(M$5,Res_ini!$A$20:$AF277,HLOOKUP($F268,Res_ini!$H$29:$AF$30,2,FALSE())+7))</f>
        <v>-</v>
      </c>
      <c r="O268" s="358" t="str">
        <f>IF($M268="-","-",VLOOKUP(N$5,Res_ini!$A$20:$AF277,HLOOKUP($F268,Res_ini!$H$29:$AF$30,2,FALSE())+7))</f>
        <v>-</v>
      </c>
      <c r="P268" s="331" t="str">
        <f>IF($M268="-","-",VLOOKUP(O$5,Res_ini!$A$20:$AF277,HLOOKUP($F268,Res_ini!$H$29:$AF$30,2,FALSE())+7))</f>
        <v>-</v>
      </c>
      <c r="Q268" s="331" t="str">
        <f>IF($M268="-","-",VLOOKUP(P$5,Res_ini!$A$20:$AF277,HLOOKUP($F268,Res_ini!$H$29:$AF$30,2,FALSE())+7))</f>
        <v>-</v>
      </c>
      <c r="R268" s="331" t="str">
        <f>IF($M268="-","-",VLOOKUP(Q$5,Res_ini!$A$20:$AF277,HLOOKUP($F268,Res_ini!$H$29:$AF$30,2,FALSE())+7))</f>
        <v>-</v>
      </c>
      <c r="S268" s="331" t="str">
        <f>IF($M268="-","-",VLOOKUP(R$5,Res_ini!$A$20:$AF277,HLOOKUP($F268,Res_ini!$H$29:$AF$30,2,FALSE())+7))</f>
        <v>-</v>
      </c>
      <c r="T268" s="331" t="str">
        <f>IF($M268="-","-",VLOOKUP(S$5,Res_ini!$A$20:$AF277,HLOOKUP($F268,Res_ini!$H$29:$AF$30,2,FALSE())+7))</f>
        <v>-</v>
      </c>
      <c r="U268" s="331" t="str">
        <f>IF($M268="-","-",VLOOKUP(T$5,Res_ini!$A$20:$AF277,HLOOKUP($F268,Res_ini!$H$29:$AF$30,2,FALSE())+7))</f>
        <v>-</v>
      </c>
      <c r="V268" s="331" t="str">
        <f>IF($M268="-","-",VLOOKUP(U$5,Res_ini!$A$20:$AF277,HLOOKUP($F268,Res_ini!$H$29:$AF$30,2,FALSE())+7))</f>
        <v>-</v>
      </c>
      <c r="W268" s="331" t="str">
        <f>IF($M268="-","-",VLOOKUP(V$5,Res_ini!$A$20:$AF277,HLOOKUP($F268,Res_ini!$H$29:$AF$30,2,FALSE())+7))</f>
        <v>-</v>
      </c>
      <c r="X268" s="331" t="str">
        <f>IF($M268="-","-",VLOOKUP(W$5,Res_ini!$A$20:$AF277,HLOOKUP($F268,Res_ini!$H$29:$AF$30,2,FALSE())+7))</f>
        <v>-</v>
      </c>
      <c r="Y268" s="331" t="str">
        <f>IF($M268="-","-",VLOOKUP(X$5,Res_ini!$A$20:$AF277,HLOOKUP($F268,Res_ini!$H$29:$AF$30,2,FALSE())+7))</f>
        <v>-</v>
      </c>
      <c r="Z268" s="331" t="str">
        <f>IF($M268="-","-",VLOOKUP(Y$5,Res_ini!$A$20:$AF277,HLOOKUP($F268,Res_ini!$H$29:$AF$30,2,FALSE())+7))</f>
        <v>-</v>
      </c>
      <c r="AA268" s="332" t="str">
        <f>IF($M268="-","-",VLOOKUP(Z$5,Res_ini!$A$20:$AF277,HLOOKUP($F268,Res_ini!$H$29:$AF$30,2,FALSE())+7))</f>
        <v>-</v>
      </c>
      <c r="AB268" s="333" t="str">
        <f>IF($M268="-","-",VLOOKUP(AA$5,Res_ini!$A$20:$AF277,HLOOKUP($F268,Res_ini!$H$29:$AF$30,2,FALSE())+7))</f>
        <v>-</v>
      </c>
      <c r="AC268" s="359"/>
      <c r="AD268" s="360"/>
      <c r="AE268" s="360"/>
      <c r="AF268" s="360"/>
      <c r="AG268" s="361"/>
      <c r="AH268" s="362" t="str">
        <f t="shared" si="110"/>
        <v>-</v>
      </c>
      <c r="AI268" s="363" t="str">
        <f t="shared" si="111"/>
        <v>-</v>
      </c>
      <c r="AJ268" s="364" t="str">
        <f t="shared" si="112"/>
        <v>-</v>
      </c>
      <c r="AK268" s="364" t="str">
        <f t="shared" si="113"/>
        <v>-</v>
      </c>
      <c r="AL268" s="364" t="str">
        <f t="shared" si="114"/>
        <v>-</v>
      </c>
      <c r="AM268" s="364" t="str">
        <f t="shared" si="115"/>
        <v>-</v>
      </c>
      <c r="AN268" s="364" t="str">
        <f t="shared" si="116"/>
        <v>-</v>
      </c>
      <c r="AO268" s="364" t="str">
        <f t="shared" si="117"/>
        <v>-</v>
      </c>
      <c r="AP268" s="364" t="str">
        <f t="shared" si="118"/>
        <v>-</v>
      </c>
      <c r="AQ268" s="364" t="str">
        <f t="shared" si="119"/>
        <v>-</v>
      </c>
      <c r="AR268" s="364" t="str">
        <f t="shared" si="120"/>
        <v>-</v>
      </c>
      <c r="AS268" s="364" t="str">
        <f t="shared" si="121"/>
        <v>-</v>
      </c>
      <c r="AT268" s="364" t="str">
        <f t="shared" si="122"/>
        <v>-</v>
      </c>
      <c r="AU268" s="364" t="str">
        <f t="shared" si="123"/>
        <v>-</v>
      </c>
      <c r="AV268" s="364" t="str">
        <f t="shared" si="124"/>
        <v>-</v>
      </c>
      <c r="AW268" s="365" t="str">
        <f t="shared" si="125"/>
        <v>-</v>
      </c>
      <c r="AX268" s="365" t="str">
        <f t="shared" si="126"/>
        <v>-</v>
      </c>
      <c r="AY268" s="365" t="str">
        <f t="shared" si="127"/>
        <v>-</v>
      </c>
      <c r="AZ268" s="365" t="str">
        <f t="shared" si="128"/>
        <v>-</v>
      </c>
      <c r="BA268" s="365" t="str">
        <f t="shared" si="129"/>
        <v>-</v>
      </c>
      <c r="BB268" s="364" t="str">
        <f t="shared" si="130"/>
        <v>-</v>
      </c>
      <c r="BC268" s="364" t="str">
        <f t="shared" si="131"/>
        <v>-</v>
      </c>
      <c r="BD268" s="365" t="str">
        <f t="shared" si="132"/>
        <v>-</v>
      </c>
      <c r="BE268" s="365" t="str">
        <f t="shared" si="133"/>
        <v>-</v>
      </c>
      <c r="BF268" s="365" t="str">
        <f t="shared" si="134"/>
        <v>-</v>
      </c>
      <c r="BG268" s="365" t="str">
        <f t="shared" si="135"/>
        <v>-</v>
      </c>
      <c r="BH268" s="364" t="str">
        <f t="shared" si="136"/>
        <v>-</v>
      </c>
      <c r="BI268" s="365" t="str">
        <f t="shared" si="137"/>
        <v>-</v>
      </c>
      <c r="BJ268" s="366" t="str">
        <f t="shared" si="138"/>
        <v>-</v>
      </c>
      <c r="BK268"/>
      <c r="BL268"/>
      <c r="BM268"/>
      <c r="BN268"/>
      <c r="BO268"/>
    </row>
    <row r="269" spans="1:67" s="124" customFormat="1" ht="16" hidden="1" customHeight="1">
      <c r="A269" s="327" t="str">
        <f t="shared" si="140"/>
        <v>2018_249</v>
      </c>
      <c r="B269" s="327" t="s">
        <v>658</v>
      </c>
      <c r="C269" s="327" t="str">
        <f t="shared" si="109"/>
        <v>---_-</v>
      </c>
      <c r="D269" s="327" t="str">
        <f>IF($M269="-","-",VLOOKUP(C$2,Res_ini!$A$20:$AF278,HLOOKUP($F269,Res_ini!$H$29:$AF$30,2,FALSE())+7))</f>
        <v>-</v>
      </c>
      <c r="E269" s="327">
        <f t="shared" si="139"/>
        <v>63</v>
      </c>
      <c r="F269" s="327" t="str">
        <f t="shared" si="108"/>
        <v>Mouli Velo</v>
      </c>
      <c r="G269" s="327" t="str">
        <f>IF($M269="-","-",VLOOKUP(F$2,Res_ini!$A$20:$AF278,HLOOKUP($F269,Res_ini!$H$29:$AF$30,2,FALSE())+7))</f>
        <v>-</v>
      </c>
      <c r="H269" s="338" t="str">
        <f>IF($M269="-","-",VLOOKUP(G$2,Res_ini!$A$20:$AF278,HLOOKUP($F269,Res_ini!$H$29:$AF$30,2,FALSE())+7))</f>
        <v>-</v>
      </c>
      <c r="I269" s="338" t="str">
        <f>IF($M269="-","-",VLOOKUP(H$2,Res_ini!$A$20:$AF278,HLOOKUP($F269,Res_ini!$H$29:$AF$30,2,FALSE())+7))</f>
        <v>-</v>
      </c>
      <c r="J269" s="327" t="str">
        <f>IF($M269="-","-",VLOOKUP(I$2,Res_ini!$A$20:$AF278,HLOOKUP($F269,Res_ini!$H$29:$AF$30,2,FALSE())+7))</f>
        <v>-</v>
      </c>
      <c r="K269" s="327" t="str">
        <f>IF($M269="-","-",VLOOKUP(J$2,Res_ini!$A$20:$AF278,HLOOKUP($F269,Res_ini!$H$29:$AF$30,2,FALSE())+7))</f>
        <v>-</v>
      </c>
      <c r="L269" s="327" t="str">
        <f>IF($M269="-","-",VLOOKUP(K$2,Res_ini!$A$20:$AF278,HLOOKUP($F269,Res_ini!$H$29:$AF$30,2,FALSE())+7))</f>
        <v>-</v>
      </c>
      <c r="M269" s="327" t="str">
        <f>IF(ISERROR(HLOOKUP($F269,Res_ini!$H$29:$AF$30,2,FALSE())),"-",VLOOKUP(L$2,Res_ini!$A$20:$AF278,HLOOKUP($F269,Res_ini!$H$29:$AF$30,2,FALSE())+7))</f>
        <v>-</v>
      </c>
      <c r="N269" s="327" t="str">
        <f>IF($M269="-","-",VLOOKUP(M$2,Res_ini!$A$20:$AF278,HLOOKUP($F269,Res_ini!$H$29:$AF$30,2,FALSE())+7))</f>
        <v>-</v>
      </c>
      <c r="O269" s="339" t="str">
        <f>IF($M269="-","-",VLOOKUP(N$2,Res_ini!$A$20:$AF278,HLOOKUP($F269,Res_ini!$H$29:$AF$30,2,FALSE())+7))</f>
        <v>-</v>
      </c>
      <c r="P269" s="325" t="str">
        <f>IF($M269="-","-",VLOOKUP(O$2,Res_ini!$A$20:$AF278,HLOOKUP($F269,Res_ini!$H$29:$AF$30,2,FALSE())+7))</f>
        <v>-</v>
      </c>
      <c r="Q269" s="325" t="str">
        <f>IF($M269="-","-",VLOOKUP(P$2,Res_ini!$A$20:$AF278,HLOOKUP($F269,Res_ini!$H$29:$AF$30,2,FALSE())+7))</f>
        <v>-</v>
      </c>
      <c r="R269" s="325" t="str">
        <f>IF($M269="-","-",VLOOKUP(Q$2,Res_ini!$A$20:$AF278,HLOOKUP($F269,Res_ini!$H$29:$AF$30,2,FALSE())+7))</f>
        <v>-</v>
      </c>
      <c r="S269" s="325" t="str">
        <f>IF($M269="-","-",VLOOKUP(R$2,Res_ini!$A$20:$AF278,HLOOKUP($F269,Res_ini!$H$29:$AF$30,2,FALSE())+7))</f>
        <v>-</v>
      </c>
      <c r="T269" s="325" t="str">
        <f>IF($M269="-","-",VLOOKUP(S$2,Res_ini!$A$20:$AF278,HLOOKUP($F269,Res_ini!$H$29:$AF$30,2,FALSE())+7))</f>
        <v>-</v>
      </c>
      <c r="U269" s="325" t="str">
        <f>IF($M269="-","-",VLOOKUP(T$2,Res_ini!$A$20:$AF278,HLOOKUP($F269,Res_ini!$H$29:$AF$30,2,FALSE())+7))</f>
        <v>-</v>
      </c>
      <c r="V269" s="325" t="str">
        <f>IF($M269="-","-",VLOOKUP(U$2,Res_ini!$A$20:$AF278,HLOOKUP($F269,Res_ini!$H$29:$AF$30,2,FALSE())+7))</f>
        <v>-</v>
      </c>
      <c r="W269" s="325" t="str">
        <f>IF($M269="-","-",VLOOKUP(V$2,Res_ini!$A$20:$AF278,HLOOKUP($F269,Res_ini!$H$29:$AF$30,2,FALSE())+7))</f>
        <v>-</v>
      </c>
      <c r="X269" s="325" t="str">
        <f>IF($M269="-","-",VLOOKUP(W$2,Res_ini!$A$20:$AF278,HLOOKUP($F269,Res_ini!$H$29:$AF$30,2,FALSE())+7))</f>
        <v>-</v>
      </c>
      <c r="Y269" s="325" t="str">
        <f>IF($M269="-","-",VLOOKUP(X$2,Res_ini!$A$20:$AF278,HLOOKUP($F269,Res_ini!$H$29:$AF$30,2,FALSE())+7))</f>
        <v>-</v>
      </c>
      <c r="Z269" s="325" t="str">
        <f>IF($M269="-","-",VLOOKUP(Y$2,Res_ini!$A$20:$AF278,HLOOKUP($F269,Res_ini!$H$29:$AF$30,2,FALSE())+7))</f>
        <v>-</v>
      </c>
      <c r="AA269" s="326" t="str">
        <f>IF($M269="-","-",VLOOKUP(Z$2,Res_ini!$A$20:$AF278,HLOOKUP($F269,Res_ini!$H$29:$AF$30,2,FALSE())+7))</f>
        <v>-</v>
      </c>
      <c r="AB269" s="327" t="str">
        <f>IF($M269="-","-",VLOOKUP(AA$2,Res_ini!$A$20:$AF278,HLOOKUP($F269,Res_ini!$H$29:$AF$30,2,FALSE())+7))</f>
        <v>-</v>
      </c>
      <c r="AC269" s="340"/>
      <c r="AD269" s="341"/>
      <c r="AE269" s="341"/>
      <c r="AF269" s="341"/>
      <c r="AG269" s="342"/>
      <c r="AH269" s="343" t="str">
        <f t="shared" si="110"/>
        <v>-</v>
      </c>
      <c r="AI269" s="344" t="str">
        <f t="shared" si="111"/>
        <v>-</v>
      </c>
      <c r="AJ269" s="345" t="str">
        <f t="shared" si="112"/>
        <v>-</v>
      </c>
      <c r="AK269" s="345" t="str">
        <f t="shared" si="113"/>
        <v>-</v>
      </c>
      <c r="AL269" s="345" t="str">
        <f t="shared" si="114"/>
        <v>-</v>
      </c>
      <c r="AM269" s="345" t="str">
        <f t="shared" si="115"/>
        <v>-</v>
      </c>
      <c r="AN269" s="345" t="str">
        <f t="shared" si="116"/>
        <v>-</v>
      </c>
      <c r="AO269" s="345" t="str">
        <f t="shared" si="117"/>
        <v>-</v>
      </c>
      <c r="AP269" s="345" t="str">
        <f t="shared" si="118"/>
        <v>-</v>
      </c>
      <c r="AQ269" s="345" t="str">
        <f t="shared" si="119"/>
        <v>-</v>
      </c>
      <c r="AR269" s="345" t="str">
        <f t="shared" si="120"/>
        <v>-</v>
      </c>
      <c r="AS269" s="345" t="str">
        <f t="shared" si="121"/>
        <v>-</v>
      </c>
      <c r="AT269" s="345" t="str">
        <f t="shared" si="122"/>
        <v>-</v>
      </c>
      <c r="AU269" s="345" t="str">
        <f t="shared" si="123"/>
        <v>-</v>
      </c>
      <c r="AV269" s="345" t="str">
        <f t="shared" si="124"/>
        <v>-</v>
      </c>
      <c r="AW269" s="346" t="str">
        <f t="shared" si="125"/>
        <v>-</v>
      </c>
      <c r="AX269" s="346" t="str">
        <f t="shared" si="126"/>
        <v>-</v>
      </c>
      <c r="AY269" s="346" t="str">
        <f t="shared" si="127"/>
        <v>-</v>
      </c>
      <c r="AZ269" s="346" t="str">
        <f t="shared" si="128"/>
        <v>-</v>
      </c>
      <c r="BA269" s="346" t="str">
        <f t="shared" si="129"/>
        <v>-</v>
      </c>
      <c r="BB269" s="345" t="str">
        <f t="shared" si="130"/>
        <v>-</v>
      </c>
      <c r="BC269" s="345" t="str">
        <f t="shared" si="131"/>
        <v>-</v>
      </c>
      <c r="BD269" s="346" t="str">
        <f t="shared" si="132"/>
        <v>-</v>
      </c>
      <c r="BE269" s="346" t="str">
        <f t="shared" si="133"/>
        <v>-</v>
      </c>
      <c r="BF269" s="346" t="str">
        <f t="shared" si="134"/>
        <v>-</v>
      </c>
      <c r="BG269" s="346" t="str">
        <f t="shared" si="135"/>
        <v>-</v>
      </c>
      <c r="BH269" s="345" t="str">
        <f t="shared" si="136"/>
        <v>-</v>
      </c>
      <c r="BI269" s="346" t="str">
        <f t="shared" si="137"/>
        <v>-</v>
      </c>
      <c r="BJ269" s="347" t="str">
        <f t="shared" si="138"/>
        <v>-</v>
      </c>
      <c r="BK269"/>
      <c r="BL269"/>
      <c r="BM269"/>
      <c r="BN269"/>
      <c r="BO269"/>
    </row>
    <row r="270" spans="1:67" s="124" customFormat="1" ht="17" hidden="1" customHeight="1">
      <c r="A270" s="330" t="str">
        <f t="shared" si="140"/>
        <v>2018_250</v>
      </c>
      <c r="B270" s="330" t="s">
        <v>658</v>
      </c>
      <c r="C270" s="330" t="str">
        <f t="shared" si="109"/>
        <v>---_-</v>
      </c>
      <c r="D270" s="330" t="str">
        <f>IF($M270="-","-",VLOOKUP(C$3,Res_ini!$A$20:$AF279,HLOOKUP($F270,Res_ini!$H$29:$AF$30,2,FALSE())+7))</f>
        <v>-</v>
      </c>
      <c r="E270" s="330">
        <f t="shared" si="139"/>
        <v>63</v>
      </c>
      <c r="F270" s="330" t="str">
        <f t="shared" si="108"/>
        <v>Mouli Velo</v>
      </c>
      <c r="G270" s="330" t="str">
        <f>IF($M270="-","-",VLOOKUP(F$3,Res_ini!$A$20:$AF279,HLOOKUP($F270,Res_ini!$H$29:$AF$30,2,FALSE())+7))</f>
        <v>-</v>
      </c>
      <c r="H270" s="348" t="str">
        <f>IF($M270="-","-",VLOOKUP(G$3,Res_ini!$A$20:$AF279,HLOOKUP($F270,Res_ini!$H$29:$AF$30,2,FALSE())+7))</f>
        <v>-</v>
      </c>
      <c r="I270" s="348" t="str">
        <f>IF($M270="-","-",VLOOKUP(H$3,Res_ini!$A$20:$AF279,HLOOKUP($F270,Res_ini!$H$29:$AF$30,2,FALSE())+7))</f>
        <v>-</v>
      </c>
      <c r="J270" s="330" t="str">
        <f>IF($M270="-","-",VLOOKUP(I$3,Res_ini!$A$20:$AF279,HLOOKUP($F270,Res_ini!$H$29:$AF$30,2,FALSE())+7))</f>
        <v>-</v>
      </c>
      <c r="K270" s="330" t="str">
        <f>IF($M270="-","-",VLOOKUP(J$3,Res_ini!$A$20:$AF279,HLOOKUP($F270,Res_ini!$H$29:$AF$30,2,FALSE())+7))</f>
        <v>-</v>
      </c>
      <c r="L270" s="330" t="str">
        <f>IF($M270="-","-",VLOOKUP(K$3,Res_ini!$A$20:$AF279,HLOOKUP($F270,Res_ini!$H$29:$AF$30,2,FALSE())+7))</f>
        <v>-</v>
      </c>
      <c r="M270" s="330" t="str">
        <f>IF(ISERROR(HLOOKUP($F270,Res_ini!$H$29:$AF$30,2,FALSE())),"-",VLOOKUP(L$3,Res_ini!$A$20:$AF279,HLOOKUP($F270,Res_ini!$H$29:$AF$30,2,FALSE())+7))</f>
        <v>-</v>
      </c>
      <c r="N270" s="330" t="str">
        <f>IF($M270="-","-",VLOOKUP(M$3,Res_ini!$A$20:$AF279,HLOOKUP($F270,Res_ini!$H$29:$AF$30,2,FALSE())+7))</f>
        <v>-</v>
      </c>
      <c r="O270" s="349" t="str">
        <f>IF($M270="-","-",VLOOKUP(N$3,Res_ini!$A$20:$AF279,HLOOKUP($F270,Res_ini!$H$29:$AF$30,2,FALSE())+7))</f>
        <v>-</v>
      </c>
      <c r="P270" s="328" t="str">
        <f>IF($M270="-","-",VLOOKUP(O$3,Res_ini!$A$20:$AF279,HLOOKUP($F270,Res_ini!$H$29:$AF$30,2,FALSE())+7))</f>
        <v>-</v>
      </c>
      <c r="Q270" s="328" t="str">
        <f>IF($M270="-","-",VLOOKUP(P$3,Res_ini!$A$20:$AF279,HLOOKUP($F270,Res_ini!$H$29:$AF$30,2,FALSE())+7))</f>
        <v>-</v>
      </c>
      <c r="R270" s="328" t="str">
        <f>IF($M270="-","-",VLOOKUP(Q$3,Res_ini!$A$20:$AF279,HLOOKUP($F270,Res_ini!$H$29:$AF$30,2,FALSE())+7))</f>
        <v>-</v>
      </c>
      <c r="S270" s="328" t="str">
        <f>IF($M270="-","-",VLOOKUP(R$3,Res_ini!$A$20:$AF279,HLOOKUP($F270,Res_ini!$H$29:$AF$30,2,FALSE())+7))</f>
        <v>-</v>
      </c>
      <c r="T270" s="328" t="str">
        <f>IF($M270="-","-",VLOOKUP(S$3,Res_ini!$A$20:$AF279,HLOOKUP($F270,Res_ini!$H$29:$AF$30,2,FALSE())+7))</f>
        <v>-</v>
      </c>
      <c r="U270" s="328" t="str">
        <f>IF($M270="-","-",VLOOKUP(T$3,Res_ini!$A$20:$AF279,HLOOKUP($F270,Res_ini!$H$29:$AF$30,2,FALSE())+7))</f>
        <v>-</v>
      </c>
      <c r="V270" s="328" t="str">
        <f>IF($M270="-","-",VLOOKUP(U$3,Res_ini!$A$20:$AF279,HLOOKUP($F270,Res_ini!$H$29:$AF$30,2,FALSE())+7))</f>
        <v>-</v>
      </c>
      <c r="W270" s="328" t="str">
        <f>IF($M270="-","-",VLOOKUP(V$3,Res_ini!$A$20:$AF279,HLOOKUP($F270,Res_ini!$H$29:$AF$30,2,FALSE())+7))</f>
        <v>-</v>
      </c>
      <c r="X270" s="328" t="str">
        <f>IF($M270="-","-",VLOOKUP(W$3,Res_ini!$A$20:$AF279,HLOOKUP($F270,Res_ini!$H$29:$AF$30,2,FALSE())+7))</f>
        <v>-</v>
      </c>
      <c r="Y270" s="328" t="str">
        <f>IF($M270="-","-",VLOOKUP(X$3,Res_ini!$A$20:$AF279,HLOOKUP($F270,Res_ini!$H$29:$AF$30,2,FALSE())+7))</f>
        <v>-</v>
      </c>
      <c r="Z270" s="328" t="str">
        <f>IF($M270="-","-",VLOOKUP(Y$3,Res_ini!$A$20:$AF279,HLOOKUP($F270,Res_ini!$H$29:$AF$30,2,FALSE())+7))</f>
        <v>-</v>
      </c>
      <c r="AA270" s="329" t="str">
        <f>IF($M270="-","-",VLOOKUP(Z$3,Res_ini!$A$20:$AF279,HLOOKUP($F270,Res_ini!$H$29:$AF$30,2,FALSE())+7))</f>
        <v>-</v>
      </c>
      <c r="AB270" s="330" t="str">
        <f>IF($M270="-","-",VLOOKUP(AA$3,Res_ini!$A$20:$AF279,HLOOKUP($F270,Res_ini!$H$29:$AF$30,2,FALSE())+7))</f>
        <v>-</v>
      </c>
      <c r="AC270" s="350"/>
      <c r="AD270" s="351"/>
      <c r="AE270" s="351"/>
      <c r="AF270" s="351"/>
      <c r="AG270" s="352"/>
      <c r="AH270" s="213" t="str">
        <f t="shared" si="110"/>
        <v>-</v>
      </c>
      <c r="AI270" s="353" t="str">
        <f t="shared" si="111"/>
        <v>-</v>
      </c>
      <c r="AJ270" s="354" t="str">
        <f t="shared" si="112"/>
        <v>-</v>
      </c>
      <c r="AK270" s="354" t="str">
        <f t="shared" si="113"/>
        <v>-</v>
      </c>
      <c r="AL270" s="354" t="str">
        <f t="shared" si="114"/>
        <v>-</v>
      </c>
      <c r="AM270" s="354" t="str">
        <f t="shared" si="115"/>
        <v>-</v>
      </c>
      <c r="AN270" s="354" t="str">
        <f t="shared" si="116"/>
        <v>-</v>
      </c>
      <c r="AO270" s="354" t="str">
        <f t="shared" si="117"/>
        <v>-</v>
      </c>
      <c r="AP270" s="354" t="str">
        <f t="shared" si="118"/>
        <v>-</v>
      </c>
      <c r="AQ270" s="354" t="str">
        <f t="shared" si="119"/>
        <v>-</v>
      </c>
      <c r="AR270" s="354" t="str">
        <f t="shared" si="120"/>
        <v>-</v>
      </c>
      <c r="AS270" s="354" t="str">
        <f t="shared" si="121"/>
        <v>-</v>
      </c>
      <c r="AT270" s="354" t="str">
        <f t="shared" si="122"/>
        <v>-</v>
      </c>
      <c r="AU270" s="354" t="str">
        <f t="shared" si="123"/>
        <v>-</v>
      </c>
      <c r="AV270" s="354" t="str">
        <f t="shared" si="124"/>
        <v>-</v>
      </c>
      <c r="AW270" s="355" t="str">
        <f t="shared" si="125"/>
        <v>-</v>
      </c>
      <c r="AX270" s="355" t="str">
        <f t="shared" si="126"/>
        <v>-</v>
      </c>
      <c r="AY270" s="355" t="str">
        <f t="shared" si="127"/>
        <v>-</v>
      </c>
      <c r="AZ270" s="355" t="str">
        <f t="shared" si="128"/>
        <v>-</v>
      </c>
      <c r="BA270" s="355" t="str">
        <f t="shared" si="129"/>
        <v>-</v>
      </c>
      <c r="BB270" s="354" t="str">
        <f t="shared" si="130"/>
        <v>-</v>
      </c>
      <c r="BC270" s="354" t="str">
        <f t="shared" si="131"/>
        <v>-</v>
      </c>
      <c r="BD270" s="355" t="str">
        <f t="shared" si="132"/>
        <v>-</v>
      </c>
      <c r="BE270" s="355" t="str">
        <f t="shared" si="133"/>
        <v>-</v>
      </c>
      <c r="BF270" s="355" t="str">
        <f t="shared" si="134"/>
        <v>-</v>
      </c>
      <c r="BG270" s="355" t="str">
        <f t="shared" si="135"/>
        <v>-</v>
      </c>
      <c r="BH270" s="354" t="str">
        <f t="shared" si="136"/>
        <v>-</v>
      </c>
      <c r="BI270" s="355" t="str">
        <f t="shared" si="137"/>
        <v>-</v>
      </c>
      <c r="BJ270" s="356" t="str">
        <f t="shared" si="138"/>
        <v>-</v>
      </c>
      <c r="BK270"/>
      <c r="BL270"/>
      <c r="BM270"/>
      <c r="BN270"/>
      <c r="BO270"/>
    </row>
    <row r="271" spans="1:67" s="124" customFormat="1" ht="17" hidden="1" customHeight="1">
      <c r="A271" s="330" t="str">
        <f t="shared" si="140"/>
        <v>2018_251</v>
      </c>
      <c r="B271" s="330" t="s">
        <v>658</v>
      </c>
      <c r="C271" s="330" t="str">
        <f t="shared" si="109"/>
        <v>---_-</v>
      </c>
      <c r="D271" s="330" t="str">
        <f>IF($M271="-","-",VLOOKUP(C$4,Res_ini!$A$20:$AF280,HLOOKUP($F271,Res_ini!$H$29:$AF$30,2,FALSE())+7))</f>
        <v>-</v>
      </c>
      <c r="E271" s="330">
        <f t="shared" si="139"/>
        <v>63</v>
      </c>
      <c r="F271" s="330" t="str">
        <f t="shared" si="108"/>
        <v>Mouli Velo</v>
      </c>
      <c r="G271" s="330" t="str">
        <f>IF($M271="-","-",VLOOKUP(F$4,Res_ini!$A$20:$AF280,HLOOKUP($F271,Res_ini!$H$29:$AF$30,2,FALSE())+7))</f>
        <v>-</v>
      </c>
      <c r="H271" s="348" t="str">
        <f>IF($M271="-","-",VLOOKUP(G$4,Res_ini!$A$20:$AF280,HLOOKUP($F271,Res_ini!$H$29:$AF$30,2,FALSE())+7))</f>
        <v>-</v>
      </c>
      <c r="I271" s="348" t="str">
        <f>IF($M271="-","-",VLOOKUP(H$4,Res_ini!$A$20:$AF280,HLOOKUP($F271,Res_ini!$H$29:$AF$30,2,FALSE())+7))</f>
        <v>-</v>
      </c>
      <c r="J271" s="330" t="str">
        <f>IF($M271="-","-",VLOOKUP(I$4,Res_ini!$A$20:$AF280,HLOOKUP($F271,Res_ini!$H$29:$AF$30,2,FALSE())+7))</f>
        <v>-</v>
      </c>
      <c r="K271" s="330" t="str">
        <f>IF($M271="-","-",VLOOKUP(J$4,Res_ini!$A$20:$AF280,HLOOKUP($F271,Res_ini!$H$29:$AF$30,2,FALSE())+7))</f>
        <v>-</v>
      </c>
      <c r="L271" s="330" t="str">
        <f>IF($M271="-","-",VLOOKUP(K$4,Res_ini!$A$20:$AF280,HLOOKUP($F271,Res_ini!$H$29:$AF$30,2,FALSE())+7))</f>
        <v>-</v>
      </c>
      <c r="M271" s="330" t="str">
        <f>IF(ISERROR(HLOOKUP($F271,Res_ini!$H$29:$AF$30,2,FALSE())),"-",VLOOKUP(L$4,Res_ini!$A$20:$AF280,HLOOKUP($F271,Res_ini!$H$29:$AF$30,2,FALSE())+7))</f>
        <v>-</v>
      </c>
      <c r="N271" s="330" t="str">
        <f>IF($M271="-","-",VLOOKUP(M$4,Res_ini!$A$20:$AF280,HLOOKUP($F271,Res_ini!$H$29:$AF$30,2,FALSE())+7))</f>
        <v>-</v>
      </c>
      <c r="O271" s="349" t="str">
        <f>IF($M271="-","-",VLOOKUP(N$4,Res_ini!$A$20:$AF280,HLOOKUP($F271,Res_ini!$H$29:$AF$30,2,FALSE())+7))</f>
        <v>-</v>
      </c>
      <c r="P271" s="328" t="str">
        <f>IF($M271="-","-",VLOOKUP(O$4,Res_ini!$A$20:$AF280,HLOOKUP($F271,Res_ini!$H$29:$AF$30,2,FALSE())+7))</f>
        <v>-</v>
      </c>
      <c r="Q271" s="328" t="str">
        <f>IF($M271="-","-",VLOOKUP(P$4,Res_ini!$A$20:$AF280,HLOOKUP($F271,Res_ini!$H$29:$AF$30,2,FALSE())+7))</f>
        <v>-</v>
      </c>
      <c r="R271" s="328" t="str">
        <f>IF($M271="-","-",VLOOKUP(Q$4,Res_ini!$A$20:$AF280,HLOOKUP($F271,Res_ini!$H$29:$AF$30,2,FALSE())+7))</f>
        <v>-</v>
      </c>
      <c r="S271" s="328" t="str">
        <f>IF($M271="-","-",VLOOKUP(R$4,Res_ini!$A$20:$AF280,HLOOKUP($F271,Res_ini!$H$29:$AF$30,2,FALSE())+7))</f>
        <v>-</v>
      </c>
      <c r="T271" s="328" t="str">
        <f>IF($M271="-","-",VLOOKUP(S$4,Res_ini!$A$20:$AF280,HLOOKUP($F271,Res_ini!$H$29:$AF$30,2,FALSE())+7))</f>
        <v>-</v>
      </c>
      <c r="U271" s="328" t="str">
        <f>IF($M271="-","-",VLOOKUP(T$4,Res_ini!$A$20:$AF280,HLOOKUP($F271,Res_ini!$H$29:$AF$30,2,FALSE())+7))</f>
        <v>-</v>
      </c>
      <c r="V271" s="328" t="str">
        <f>IF($M271="-","-",VLOOKUP(U$4,Res_ini!$A$20:$AF280,HLOOKUP($F271,Res_ini!$H$29:$AF$30,2,FALSE())+7))</f>
        <v>-</v>
      </c>
      <c r="W271" s="328" t="str">
        <f>IF($M271="-","-",VLOOKUP(V$4,Res_ini!$A$20:$AF280,HLOOKUP($F271,Res_ini!$H$29:$AF$30,2,FALSE())+7))</f>
        <v>-</v>
      </c>
      <c r="X271" s="328" t="str">
        <f>IF($M271="-","-",VLOOKUP(W$4,Res_ini!$A$20:$AF280,HLOOKUP($F271,Res_ini!$H$29:$AF$30,2,FALSE())+7))</f>
        <v>-</v>
      </c>
      <c r="Y271" s="328" t="str">
        <f>IF($M271="-","-",VLOOKUP(X$4,Res_ini!$A$20:$AF280,HLOOKUP($F271,Res_ini!$H$29:$AF$30,2,FALSE())+7))</f>
        <v>-</v>
      </c>
      <c r="Z271" s="328" t="str">
        <f>IF($M271="-","-",VLOOKUP(Y$4,Res_ini!$A$20:$AF280,HLOOKUP($F271,Res_ini!$H$29:$AF$30,2,FALSE())+7))</f>
        <v>-</v>
      </c>
      <c r="AA271" s="329" t="str">
        <f>IF($M271="-","-",VLOOKUP(Z$4,Res_ini!$A$20:$AF280,HLOOKUP($F271,Res_ini!$H$29:$AF$30,2,FALSE())+7))</f>
        <v>-</v>
      </c>
      <c r="AB271" s="330" t="str">
        <f>IF($M271="-","-",VLOOKUP(AA$4,Res_ini!$A$20:$AF280,HLOOKUP($F271,Res_ini!$H$29:$AF$30,2,FALSE())+7))</f>
        <v>-</v>
      </c>
      <c r="AC271" s="350"/>
      <c r="AD271" s="351"/>
      <c r="AE271" s="351"/>
      <c r="AF271" s="351"/>
      <c r="AG271" s="352"/>
      <c r="AH271" s="213" t="str">
        <f t="shared" si="110"/>
        <v>-</v>
      </c>
      <c r="AI271" s="353" t="str">
        <f t="shared" si="111"/>
        <v>-</v>
      </c>
      <c r="AJ271" s="354" t="str">
        <f t="shared" si="112"/>
        <v>-</v>
      </c>
      <c r="AK271" s="354" t="str">
        <f t="shared" si="113"/>
        <v>-</v>
      </c>
      <c r="AL271" s="354" t="str">
        <f t="shared" si="114"/>
        <v>-</v>
      </c>
      <c r="AM271" s="354" t="str">
        <f t="shared" si="115"/>
        <v>-</v>
      </c>
      <c r="AN271" s="354" t="str">
        <f t="shared" si="116"/>
        <v>-</v>
      </c>
      <c r="AO271" s="354" t="str">
        <f t="shared" si="117"/>
        <v>-</v>
      </c>
      <c r="AP271" s="354" t="str">
        <f t="shared" si="118"/>
        <v>-</v>
      </c>
      <c r="AQ271" s="354" t="str">
        <f t="shared" si="119"/>
        <v>-</v>
      </c>
      <c r="AR271" s="354" t="str">
        <f t="shared" si="120"/>
        <v>-</v>
      </c>
      <c r="AS271" s="354" t="str">
        <f t="shared" si="121"/>
        <v>-</v>
      </c>
      <c r="AT271" s="354" t="str">
        <f t="shared" si="122"/>
        <v>-</v>
      </c>
      <c r="AU271" s="354" t="str">
        <f t="shared" si="123"/>
        <v>-</v>
      </c>
      <c r="AV271" s="354" t="str">
        <f t="shared" si="124"/>
        <v>-</v>
      </c>
      <c r="AW271" s="355" t="str">
        <f t="shared" si="125"/>
        <v>-</v>
      </c>
      <c r="AX271" s="355" t="str">
        <f t="shared" si="126"/>
        <v>-</v>
      </c>
      <c r="AY271" s="355" t="str">
        <f t="shared" si="127"/>
        <v>-</v>
      </c>
      <c r="AZ271" s="355" t="str">
        <f t="shared" si="128"/>
        <v>-</v>
      </c>
      <c r="BA271" s="355" t="str">
        <f t="shared" si="129"/>
        <v>-</v>
      </c>
      <c r="BB271" s="354" t="str">
        <f t="shared" si="130"/>
        <v>-</v>
      </c>
      <c r="BC271" s="354" t="str">
        <f t="shared" si="131"/>
        <v>-</v>
      </c>
      <c r="BD271" s="355" t="str">
        <f t="shared" si="132"/>
        <v>-</v>
      </c>
      <c r="BE271" s="355" t="str">
        <f t="shared" si="133"/>
        <v>-</v>
      </c>
      <c r="BF271" s="355" t="str">
        <f t="shared" si="134"/>
        <v>-</v>
      </c>
      <c r="BG271" s="355" t="str">
        <f t="shared" si="135"/>
        <v>-</v>
      </c>
      <c r="BH271" s="354" t="str">
        <f t="shared" si="136"/>
        <v>-</v>
      </c>
      <c r="BI271" s="355" t="str">
        <f t="shared" si="137"/>
        <v>-</v>
      </c>
      <c r="BJ271" s="356" t="str">
        <f t="shared" si="138"/>
        <v>-</v>
      </c>
      <c r="BK271"/>
      <c r="BL271"/>
      <c r="BM271"/>
      <c r="BN271"/>
      <c r="BO271"/>
    </row>
    <row r="272" spans="1:67" s="124" customFormat="1" ht="17" hidden="1" customHeight="1">
      <c r="A272" s="333" t="str">
        <f t="shared" si="140"/>
        <v>2018_252</v>
      </c>
      <c r="B272" s="333" t="s">
        <v>658</v>
      </c>
      <c r="C272" s="333" t="str">
        <f t="shared" si="109"/>
        <v>---_-</v>
      </c>
      <c r="D272" s="333" t="str">
        <f>IF($M272="-","-",VLOOKUP(C$5,Res_ini!$A$20:$AF281,HLOOKUP($F272,Res_ini!$H$29:$AF$30,2,FALSE())+7))</f>
        <v>-</v>
      </c>
      <c r="E272" s="333">
        <f t="shared" si="139"/>
        <v>63</v>
      </c>
      <c r="F272" s="333" t="str">
        <f t="shared" si="108"/>
        <v>Mouli Velo</v>
      </c>
      <c r="G272" s="333" t="str">
        <f>IF($M272="-","-",VLOOKUP(F$5,Res_ini!$A$20:$AF281,HLOOKUP($F272,Res_ini!$H$29:$AF$30,2,FALSE())+7))</f>
        <v>-</v>
      </c>
      <c r="H272" s="357" t="str">
        <f>IF($M272="-","-",VLOOKUP(G$5,Res_ini!$A$20:$AF281,HLOOKUP($F272,Res_ini!$H$29:$AF$30,2,FALSE())+7))</f>
        <v>-</v>
      </c>
      <c r="I272" s="357" t="str">
        <f>IF($M272="-","-",VLOOKUP(H$5,Res_ini!$A$20:$AF281,HLOOKUP($F272,Res_ini!$H$29:$AF$30,2,FALSE())+7))</f>
        <v>-</v>
      </c>
      <c r="J272" s="333" t="str">
        <f>IF($M272="-","-",VLOOKUP(I$5,Res_ini!$A$20:$AF281,HLOOKUP($F272,Res_ini!$H$29:$AF$30,2,FALSE())+7))</f>
        <v>-</v>
      </c>
      <c r="K272" s="333" t="str">
        <f>IF($M272="-","-",VLOOKUP(J$5,Res_ini!$A$20:$AF281,HLOOKUP($F272,Res_ini!$H$29:$AF$30,2,FALSE())+7))</f>
        <v>-</v>
      </c>
      <c r="L272" s="333" t="str">
        <f>IF($M272="-","-",VLOOKUP(K$5,Res_ini!$A$20:$AF281,HLOOKUP($F272,Res_ini!$H$29:$AF$30,2,FALSE())+7))</f>
        <v>-</v>
      </c>
      <c r="M272" s="333" t="str">
        <f>IF(ISERROR(HLOOKUP($F272,Res_ini!$H$29:$AF$30,2,FALSE())),"-",VLOOKUP(L$5,Res_ini!$A$20:$AF281,HLOOKUP($F272,Res_ini!$H$29:$AF$30,2,FALSE())+7))</f>
        <v>-</v>
      </c>
      <c r="N272" s="333" t="str">
        <f>IF($M272="-","-",VLOOKUP(M$5,Res_ini!$A$20:$AF281,HLOOKUP($F272,Res_ini!$H$29:$AF$30,2,FALSE())+7))</f>
        <v>-</v>
      </c>
      <c r="O272" s="358" t="str">
        <f>IF($M272="-","-",VLOOKUP(N$5,Res_ini!$A$20:$AF281,HLOOKUP($F272,Res_ini!$H$29:$AF$30,2,FALSE())+7))</f>
        <v>-</v>
      </c>
      <c r="P272" s="331" t="str">
        <f>IF($M272="-","-",VLOOKUP(O$5,Res_ini!$A$20:$AF281,HLOOKUP($F272,Res_ini!$H$29:$AF$30,2,FALSE())+7))</f>
        <v>-</v>
      </c>
      <c r="Q272" s="331" t="str">
        <f>IF($M272="-","-",VLOOKUP(P$5,Res_ini!$A$20:$AF281,HLOOKUP($F272,Res_ini!$H$29:$AF$30,2,FALSE())+7))</f>
        <v>-</v>
      </c>
      <c r="R272" s="331" t="str">
        <f>IF($M272="-","-",VLOOKUP(Q$5,Res_ini!$A$20:$AF281,HLOOKUP($F272,Res_ini!$H$29:$AF$30,2,FALSE())+7))</f>
        <v>-</v>
      </c>
      <c r="S272" s="331" t="str">
        <f>IF($M272="-","-",VLOOKUP(R$5,Res_ini!$A$20:$AF281,HLOOKUP($F272,Res_ini!$H$29:$AF$30,2,FALSE())+7))</f>
        <v>-</v>
      </c>
      <c r="T272" s="331" t="str">
        <f>IF($M272="-","-",VLOOKUP(S$5,Res_ini!$A$20:$AF281,HLOOKUP($F272,Res_ini!$H$29:$AF$30,2,FALSE())+7))</f>
        <v>-</v>
      </c>
      <c r="U272" s="331" t="str">
        <f>IF($M272="-","-",VLOOKUP(T$5,Res_ini!$A$20:$AF281,HLOOKUP($F272,Res_ini!$H$29:$AF$30,2,FALSE())+7))</f>
        <v>-</v>
      </c>
      <c r="V272" s="331" t="str">
        <f>IF($M272="-","-",VLOOKUP(U$5,Res_ini!$A$20:$AF281,HLOOKUP($F272,Res_ini!$H$29:$AF$30,2,FALSE())+7))</f>
        <v>-</v>
      </c>
      <c r="W272" s="331" t="str">
        <f>IF($M272="-","-",VLOOKUP(V$5,Res_ini!$A$20:$AF281,HLOOKUP($F272,Res_ini!$H$29:$AF$30,2,FALSE())+7))</f>
        <v>-</v>
      </c>
      <c r="X272" s="331" t="str">
        <f>IF($M272="-","-",VLOOKUP(W$5,Res_ini!$A$20:$AF281,HLOOKUP($F272,Res_ini!$H$29:$AF$30,2,FALSE())+7))</f>
        <v>-</v>
      </c>
      <c r="Y272" s="331" t="str">
        <f>IF($M272="-","-",VLOOKUP(X$5,Res_ini!$A$20:$AF281,HLOOKUP($F272,Res_ini!$H$29:$AF$30,2,FALSE())+7))</f>
        <v>-</v>
      </c>
      <c r="Z272" s="331" t="str">
        <f>IF($M272="-","-",VLOOKUP(Y$5,Res_ini!$A$20:$AF281,HLOOKUP($F272,Res_ini!$H$29:$AF$30,2,FALSE())+7))</f>
        <v>-</v>
      </c>
      <c r="AA272" s="332" t="str">
        <f>IF($M272="-","-",VLOOKUP(Z$5,Res_ini!$A$20:$AF281,HLOOKUP($F272,Res_ini!$H$29:$AF$30,2,FALSE())+7))</f>
        <v>-</v>
      </c>
      <c r="AB272" s="333" t="str">
        <f>IF($M272="-","-",VLOOKUP(AA$5,Res_ini!$A$20:$AF281,HLOOKUP($F272,Res_ini!$H$29:$AF$30,2,FALSE())+7))</f>
        <v>-</v>
      </c>
      <c r="AC272" s="359"/>
      <c r="AD272" s="360"/>
      <c r="AE272" s="360"/>
      <c r="AF272" s="360"/>
      <c r="AG272" s="361"/>
      <c r="AH272" s="362" t="str">
        <f t="shared" si="110"/>
        <v>-</v>
      </c>
      <c r="AI272" s="363" t="str">
        <f t="shared" si="111"/>
        <v>-</v>
      </c>
      <c r="AJ272" s="364" t="str">
        <f t="shared" si="112"/>
        <v>-</v>
      </c>
      <c r="AK272" s="364" t="str">
        <f t="shared" si="113"/>
        <v>-</v>
      </c>
      <c r="AL272" s="364" t="str">
        <f t="shared" si="114"/>
        <v>-</v>
      </c>
      <c r="AM272" s="364" t="str">
        <f t="shared" si="115"/>
        <v>-</v>
      </c>
      <c r="AN272" s="364" t="str">
        <f t="shared" si="116"/>
        <v>-</v>
      </c>
      <c r="AO272" s="364" t="str">
        <f t="shared" si="117"/>
        <v>-</v>
      </c>
      <c r="AP272" s="364" t="str">
        <f t="shared" si="118"/>
        <v>-</v>
      </c>
      <c r="AQ272" s="364" t="str">
        <f t="shared" si="119"/>
        <v>-</v>
      </c>
      <c r="AR272" s="364" t="str">
        <f t="shared" si="120"/>
        <v>-</v>
      </c>
      <c r="AS272" s="364" t="str">
        <f t="shared" si="121"/>
        <v>-</v>
      </c>
      <c r="AT272" s="364" t="str">
        <f t="shared" si="122"/>
        <v>-</v>
      </c>
      <c r="AU272" s="364" t="str">
        <f t="shared" si="123"/>
        <v>-</v>
      </c>
      <c r="AV272" s="364" t="str">
        <f t="shared" si="124"/>
        <v>-</v>
      </c>
      <c r="AW272" s="365" t="str">
        <f t="shared" si="125"/>
        <v>-</v>
      </c>
      <c r="AX272" s="365" t="str">
        <f t="shared" si="126"/>
        <v>-</v>
      </c>
      <c r="AY272" s="365" t="str">
        <f t="shared" si="127"/>
        <v>-</v>
      </c>
      <c r="AZ272" s="365" t="str">
        <f t="shared" si="128"/>
        <v>-</v>
      </c>
      <c r="BA272" s="365" t="str">
        <f t="shared" si="129"/>
        <v>-</v>
      </c>
      <c r="BB272" s="364" t="str">
        <f t="shared" si="130"/>
        <v>-</v>
      </c>
      <c r="BC272" s="364" t="str">
        <f t="shared" si="131"/>
        <v>-</v>
      </c>
      <c r="BD272" s="365" t="str">
        <f t="shared" si="132"/>
        <v>-</v>
      </c>
      <c r="BE272" s="365" t="str">
        <f t="shared" si="133"/>
        <v>-</v>
      </c>
      <c r="BF272" s="365" t="str">
        <f t="shared" si="134"/>
        <v>-</v>
      </c>
      <c r="BG272" s="365" t="str">
        <f t="shared" si="135"/>
        <v>-</v>
      </c>
      <c r="BH272" s="364" t="str">
        <f t="shared" si="136"/>
        <v>-</v>
      </c>
      <c r="BI272" s="365" t="str">
        <f t="shared" si="137"/>
        <v>-</v>
      </c>
      <c r="BJ272" s="366" t="str">
        <f t="shared" si="138"/>
        <v>-</v>
      </c>
      <c r="BK272"/>
      <c r="BL272"/>
      <c r="BM272"/>
      <c r="BN272"/>
      <c r="BO272"/>
    </row>
    <row r="273" spans="1:67" s="124" customFormat="1" ht="17" hidden="1" customHeight="1">
      <c r="A273" s="327" t="str">
        <f t="shared" si="140"/>
        <v>2018_253</v>
      </c>
      <c r="B273" s="327" t="s">
        <v>658</v>
      </c>
      <c r="C273" s="327" t="str">
        <f t="shared" si="109"/>
        <v>---_-</v>
      </c>
      <c r="D273" s="327" t="str">
        <f>IF($M273="-","-",VLOOKUP(C$2,Res_ini!$A$20:$AF282,HLOOKUP($F273,Res_ini!$H$29:$AF$30,2,FALSE())+7))</f>
        <v>-</v>
      </c>
      <c r="E273" s="327">
        <f t="shared" si="139"/>
        <v>64</v>
      </c>
      <c r="F273" s="327" t="str">
        <f t="shared" si="108"/>
        <v>Ouano</v>
      </c>
      <c r="G273" s="327" t="str">
        <f>IF($M273="-","-",VLOOKUP(F$2,Res_ini!$A$20:$AF282,HLOOKUP($F273,Res_ini!$H$29:$AF$30,2,FALSE())+7))</f>
        <v>-</v>
      </c>
      <c r="H273" s="338" t="str">
        <f>IF($M273="-","-",VLOOKUP(G$2,Res_ini!$A$20:$AF282,HLOOKUP($F273,Res_ini!$H$29:$AF$30,2,FALSE())+7))</f>
        <v>-</v>
      </c>
      <c r="I273" s="338" t="str">
        <f>IF($M273="-","-",VLOOKUP(H$2,Res_ini!$A$20:$AF282,HLOOKUP($F273,Res_ini!$H$29:$AF$30,2,FALSE())+7))</f>
        <v>-</v>
      </c>
      <c r="J273" s="327" t="str">
        <f>IF($M273="-","-",VLOOKUP(I$2,Res_ini!$A$20:$AF282,HLOOKUP($F273,Res_ini!$H$29:$AF$30,2,FALSE())+7))</f>
        <v>-</v>
      </c>
      <c r="K273" s="327" t="str">
        <f>IF($M273="-","-",VLOOKUP(J$2,Res_ini!$A$20:$AF282,HLOOKUP($F273,Res_ini!$H$29:$AF$30,2,FALSE())+7))</f>
        <v>-</v>
      </c>
      <c r="L273" s="327" t="str">
        <f>IF($M273="-","-",VLOOKUP(K$2,Res_ini!$A$20:$AF282,HLOOKUP($F273,Res_ini!$H$29:$AF$30,2,FALSE())+7))</f>
        <v>-</v>
      </c>
      <c r="M273" s="327" t="str">
        <f>IF(ISERROR(HLOOKUP($F273,Res_ini!$H$29:$AF$30,2,FALSE())),"-",VLOOKUP(L$2,Res_ini!$A$20:$AF282,HLOOKUP($F273,Res_ini!$H$29:$AF$30,2,FALSE())+7))</f>
        <v>-</v>
      </c>
      <c r="N273" s="327" t="str">
        <f>IF($M273="-","-",VLOOKUP(M$2,Res_ini!$A$20:$AF282,HLOOKUP($F273,Res_ini!$H$29:$AF$30,2,FALSE())+7))</f>
        <v>-</v>
      </c>
      <c r="O273" s="339" t="str">
        <f>IF($M273="-","-",VLOOKUP(N$2,Res_ini!$A$20:$AF282,HLOOKUP($F273,Res_ini!$H$29:$AF$30,2,FALSE())+7))</f>
        <v>-</v>
      </c>
      <c r="P273" s="325" t="str">
        <f>IF($M273="-","-",VLOOKUP(O$2,Res_ini!$A$20:$AF282,HLOOKUP($F273,Res_ini!$H$29:$AF$30,2,FALSE())+7))</f>
        <v>-</v>
      </c>
      <c r="Q273" s="325" t="str">
        <f>IF($M273="-","-",VLOOKUP(P$2,Res_ini!$A$20:$AF282,HLOOKUP($F273,Res_ini!$H$29:$AF$30,2,FALSE())+7))</f>
        <v>-</v>
      </c>
      <c r="R273" s="325" t="str">
        <f>IF($M273="-","-",VLOOKUP(Q$2,Res_ini!$A$20:$AF282,HLOOKUP($F273,Res_ini!$H$29:$AF$30,2,FALSE())+7))</f>
        <v>-</v>
      </c>
      <c r="S273" s="325" t="str">
        <f>IF($M273="-","-",VLOOKUP(R$2,Res_ini!$A$20:$AF282,HLOOKUP($F273,Res_ini!$H$29:$AF$30,2,FALSE())+7))</f>
        <v>-</v>
      </c>
      <c r="T273" s="325" t="str">
        <f>IF($M273="-","-",VLOOKUP(S$2,Res_ini!$A$20:$AF282,HLOOKUP($F273,Res_ini!$H$29:$AF$30,2,FALSE())+7))</f>
        <v>-</v>
      </c>
      <c r="U273" s="325" t="str">
        <f>IF($M273="-","-",VLOOKUP(T$2,Res_ini!$A$20:$AF282,HLOOKUP($F273,Res_ini!$H$29:$AF$30,2,FALSE())+7))</f>
        <v>-</v>
      </c>
      <c r="V273" s="325" t="str">
        <f>IF($M273="-","-",VLOOKUP(U$2,Res_ini!$A$20:$AF282,HLOOKUP($F273,Res_ini!$H$29:$AF$30,2,FALSE())+7))</f>
        <v>-</v>
      </c>
      <c r="W273" s="325" t="str">
        <f>IF($M273="-","-",VLOOKUP(V$2,Res_ini!$A$20:$AF282,HLOOKUP($F273,Res_ini!$H$29:$AF$30,2,FALSE())+7))</f>
        <v>-</v>
      </c>
      <c r="X273" s="325" t="str">
        <f>IF($M273="-","-",VLOOKUP(W$2,Res_ini!$A$20:$AF282,HLOOKUP($F273,Res_ini!$H$29:$AF$30,2,FALSE())+7))</f>
        <v>-</v>
      </c>
      <c r="Y273" s="325" t="str">
        <f>IF($M273="-","-",VLOOKUP(X$2,Res_ini!$A$20:$AF282,HLOOKUP($F273,Res_ini!$H$29:$AF$30,2,FALSE())+7))</f>
        <v>-</v>
      </c>
      <c r="Z273" s="325" t="str">
        <f>IF($M273="-","-",VLOOKUP(Y$2,Res_ini!$A$20:$AF282,HLOOKUP($F273,Res_ini!$H$29:$AF$30,2,FALSE())+7))</f>
        <v>-</v>
      </c>
      <c r="AA273" s="326" t="str">
        <f>IF($M273="-","-",VLOOKUP(Z$2,Res_ini!$A$20:$AF282,HLOOKUP($F273,Res_ini!$H$29:$AF$30,2,FALSE())+7))</f>
        <v>-</v>
      </c>
      <c r="AB273" s="327" t="str">
        <f>IF($M273="-","-",VLOOKUP(AA$2,Res_ini!$A$20:$AF282,HLOOKUP($F273,Res_ini!$H$29:$AF$30,2,FALSE())+7))</f>
        <v>-</v>
      </c>
      <c r="AC273" s="340"/>
      <c r="AD273" s="341"/>
      <c r="AE273" s="341"/>
      <c r="AF273" s="341"/>
      <c r="AG273" s="342"/>
      <c r="AH273" s="343" t="str">
        <f t="shared" si="110"/>
        <v>-</v>
      </c>
      <c r="AI273" s="344" t="str">
        <f t="shared" si="111"/>
        <v>-</v>
      </c>
      <c r="AJ273" s="345" t="str">
        <f t="shared" si="112"/>
        <v>-</v>
      </c>
      <c r="AK273" s="345" t="str">
        <f t="shared" si="113"/>
        <v>-</v>
      </c>
      <c r="AL273" s="345" t="str">
        <f t="shared" si="114"/>
        <v>-</v>
      </c>
      <c r="AM273" s="345" t="str">
        <f t="shared" si="115"/>
        <v>-</v>
      </c>
      <c r="AN273" s="345" t="str">
        <f t="shared" si="116"/>
        <v>-</v>
      </c>
      <c r="AO273" s="345" t="str">
        <f t="shared" si="117"/>
        <v>-</v>
      </c>
      <c r="AP273" s="345" t="str">
        <f t="shared" si="118"/>
        <v>-</v>
      </c>
      <c r="AQ273" s="345" t="str">
        <f t="shared" si="119"/>
        <v>-</v>
      </c>
      <c r="AR273" s="345" t="str">
        <f t="shared" si="120"/>
        <v>-</v>
      </c>
      <c r="AS273" s="345" t="str">
        <f t="shared" si="121"/>
        <v>-</v>
      </c>
      <c r="AT273" s="345" t="str">
        <f t="shared" si="122"/>
        <v>-</v>
      </c>
      <c r="AU273" s="345" t="str">
        <f t="shared" si="123"/>
        <v>-</v>
      </c>
      <c r="AV273" s="345" t="str">
        <f t="shared" si="124"/>
        <v>-</v>
      </c>
      <c r="AW273" s="346" t="str">
        <f t="shared" si="125"/>
        <v>-</v>
      </c>
      <c r="AX273" s="346" t="str">
        <f t="shared" si="126"/>
        <v>-</v>
      </c>
      <c r="AY273" s="346" t="str">
        <f t="shared" si="127"/>
        <v>-</v>
      </c>
      <c r="AZ273" s="346" t="str">
        <f t="shared" si="128"/>
        <v>-</v>
      </c>
      <c r="BA273" s="346" t="str">
        <f t="shared" si="129"/>
        <v>-</v>
      </c>
      <c r="BB273" s="345" t="str">
        <f t="shared" si="130"/>
        <v>-</v>
      </c>
      <c r="BC273" s="345" t="str">
        <f t="shared" si="131"/>
        <v>-</v>
      </c>
      <c r="BD273" s="346" t="str">
        <f t="shared" si="132"/>
        <v>-</v>
      </c>
      <c r="BE273" s="346" t="str">
        <f t="shared" si="133"/>
        <v>-</v>
      </c>
      <c r="BF273" s="346" t="str">
        <f t="shared" si="134"/>
        <v>-</v>
      </c>
      <c r="BG273" s="346" t="str">
        <f t="shared" si="135"/>
        <v>-</v>
      </c>
      <c r="BH273" s="345" t="str">
        <f t="shared" si="136"/>
        <v>-</v>
      </c>
      <c r="BI273" s="346" t="str">
        <f t="shared" si="137"/>
        <v>-</v>
      </c>
      <c r="BJ273" s="347" t="str">
        <f t="shared" si="138"/>
        <v>-</v>
      </c>
      <c r="BK273"/>
      <c r="BL273"/>
      <c r="BM273"/>
      <c r="BN273"/>
      <c r="BO273"/>
    </row>
    <row r="274" spans="1:67" s="124" customFormat="1" ht="17" hidden="1" customHeight="1">
      <c r="A274" s="330" t="str">
        <f t="shared" si="140"/>
        <v>2018_254</v>
      </c>
      <c r="B274" s="330" t="s">
        <v>658</v>
      </c>
      <c r="C274" s="330" t="str">
        <f t="shared" si="109"/>
        <v>---_-</v>
      </c>
      <c r="D274" s="330" t="str">
        <f>IF($M274="-","-",VLOOKUP(C$3,Res_ini!$A$20:$AF283,HLOOKUP($F274,Res_ini!$H$29:$AF$30,2,FALSE())+7))</f>
        <v>-</v>
      </c>
      <c r="E274" s="330">
        <f t="shared" si="139"/>
        <v>64</v>
      </c>
      <c r="F274" s="330" t="str">
        <f t="shared" si="108"/>
        <v>Ouano</v>
      </c>
      <c r="G274" s="330" t="str">
        <f>IF($M274="-","-",VLOOKUP(F$3,Res_ini!$A$20:$AF283,HLOOKUP($F274,Res_ini!$H$29:$AF$30,2,FALSE())+7))</f>
        <v>-</v>
      </c>
      <c r="H274" s="348" t="str">
        <f>IF($M274="-","-",VLOOKUP(G$3,Res_ini!$A$20:$AF283,HLOOKUP($F274,Res_ini!$H$29:$AF$30,2,FALSE())+7))</f>
        <v>-</v>
      </c>
      <c r="I274" s="348" t="str">
        <f>IF($M274="-","-",VLOOKUP(H$3,Res_ini!$A$20:$AF283,HLOOKUP($F274,Res_ini!$H$29:$AF$30,2,FALSE())+7))</f>
        <v>-</v>
      </c>
      <c r="J274" s="330" t="str">
        <f>IF($M274="-","-",VLOOKUP(I$3,Res_ini!$A$20:$AF283,HLOOKUP($F274,Res_ini!$H$29:$AF$30,2,FALSE())+7))</f>
        <v>-</v>
      </c>
      <c r="K274" s="330" t="str">
        <f>IF($M274="-","-",VLOOKUP(J$3,Res_ini!$A$20:$AF283,HLOOKUP($F274,Res_ini!$H$29:$AF$30,2,FALSE())+7))</f>
        <v>-</v>
      </c>
      <c r="L274" s="330" t="str">
        <f>IF($M274="-","-",VLOOKUP(K$3,Res_ini!$A$20:$AF283,HLOOKUP($F274,Res_ini!$H$29:$AF$30,2,FALSE())+7))</f>
        <v>-</v>
      </c>
      <c r="M274" s="330" t="str">
        <f>IF(ISERROR(HLOOKUP($F274,Res_ini!$H$29:$AF$30,2,FALSE())),"-",VLOOKUP(L$3,Res_ini!$A$20:$AF283,HLOOKUP($F274,Res_ini!$H$29:$AF$30,2,FALSE())+7))</f>
        <v>-</v>
      </c>
      <c r="N274" s="330" t="str">
        <f>IF($M274="-","-",VLOOKUP(M$3,Res_ini!$A$20:$AF283,HLOOKUP($F274,Res_ini!$H$29:$AF$30,2,FALSE())+7))</f>
        <v>-</v>
      </c>
      <c r="O274" s="349" t="str">
        <f>IF($M274="-","-",VLOOKUP(N$3,Res_ini!$A$20:$AF283,HLOOKUP($F274,Res_ini!$H$29:$AF$30,2,FALSE())+7))</f>
        <v>-</v>
      </c>
      <c r="P274" s="328" t="str">
        <f>IF($M274="-","-",VLOOKUP(O$3,Res_ini!$A$20:$AF283,HLOOKUP($F274,Res_ini!$H$29:$AF$30,2,FALSE())+7))</f>
        <v>-</v>
      </c>
      <c r="Q274" s="328" t="str">
        <f>IF($M274="-","-",VLOOKUP(P$3,Res_ini!$A$20:$AF283,HLOOKUP($F274,Res_ini!$H$29:$AF$30,2,FALSE())+7))</f>
        <v>-</v>
      </c>
      <c r="R274" s="328" t="str">
        <f>IF($M274="-","-",VLOOKUP(Q$3,Res_ini!$A$20:$AF283,HLOOKUP($F274,Res_ini!$H$29:$AF$30,2,FALSE())+7))</f>
        <v>-</v>
      </c>
      <c r="S274" s="328" t="str">
        <f>IF($M274="-","-",VLOOKUP(R$3,Res_ini!$A$20:$AF283,HLOOKUP($F274,Res_ini!$H$29:$AF$30,2,FALSE())+7))</f>
        <v>-</v>
      </c>
      <c r="T274" s="328" t="str">
        <f>IF($M274="-","-",VLOOKUP(S$3,Res_ini!$A$20:$AF283,HLOOKUP($F274,Res_ini!$H$29:$AF$30,2,FALSE())+7))</f>
        <v>-</v>
      </c>
      <c r="U274" s="328" t="str">
        <f>IF($M274="-","-",VLOOKUP(T$3,Res_ini!$A$20:$AF283,HLOOKUP($F274,Res_ini!$H$29:$AF$30,2,FALSE())+7))</f>
        <v>-</v>
      </c>
      <c r="V274" s="328" t="str">
        <f>IF($M274="-","-",VLOOKUP(U$3,Res_ini!$A$20:$AF283,HLOOKUP($F274,Res_ini!$H$29:$AF$30,2,FALSE())+7))</f>
        <v>-</v>
      </c>
      <c r="W274" s="328" t="str">
        <f>IF($M274="-","-",VLOOKUP(V$3,Res_ini!$A$20:$AF283,HLOOKUP($F274,Res_ini!$H$29:$AF$30,2,FALSE())+7))</f>
        <v>-</v>
      </c>
      <c r="X274" s="328" t="str">
        <f>IF($M274="-","-",VLOOKUP(W$3,Res_ini!$A$20:$AF283,HLOOKUP($F274,Res_ini!$H$29:$AF$30,2,FALSE())+7))</f>
        <v>-</v>
      </c>
      <c r="Y274" s="328" t="str">
        <f>IF($M274="-","-",VLOOKUP(X$3,Res_ini!$A$20:$AF283,HLOOKUP($F274,Res_ini!$H$29:$AF$30,2,FALSE())+7))</f>
        <v>-</v>
      </c>
      <c r="Z274" s="328" t="str">
        <f>IF($M274="-","-",VLOOKUP(Y$3,Res_ini!$A$20:$AF283,HLOOKUP($F274,Res_ini!$H$29:$AF$30,2,FALSE())+7))</f>
        <v>-</v>
      </c>
      <c r="AA274" s="329" t="str">
        <f>IF($M274="-","-",VLOOKUP(Z$3,Res_ini!$A$20:$AF283,HLOOKUP($F274,Res_ini!$H$29:$AF$30,2,FALSE())+7))</f>
        <v>-</v>
      </c>
      <c r="AB274" s="330" t="str">
        <f>IF($M274="-","-",VLOOKUP(AA$3,Res_ini!$A$20:$AF283,HLOOKUP($F274,Res_ini!$H$29:$AF$30,2,FALSE())+7))</f>
        <v>-</v>
      </c>
      <c r="AC274" s="350"/>
      <c r="AD274" s="351"/>
      <c r="AE274" s="351"/>
      <c r="AF274" s="351"/>
      <c r="AG274" s="352"/>
      <c r="AH274" s="213" t="str">
        <f t="shared" si="110"/>
        <v>-</v>
      </c>
      <c r="AI274" s="353" t="str">
        <f t="shared" si="111"/>
        <v>-</v>
      </c>
      <c r="AJ274" s="354" t="str">
        <f t="shared" si="112"/>
        <v>-</v>
      </c>
      <c r="AK274" s="354" t="str">
        <f t="shared" si="113"/>
        <v>-</v>
      </c>
      <c r="AL274" s="354" t="str">
        <f t="shared" si="114"/>
        <v>-</v>
      </c>
      <c r="AM274" s="354" t="str">
        <f t="shared" si="115"/>
        <v>-</v>
      </c>
      <c r="AN274" s="354" t="str">
        <f t="shared" si="116"/>
        <v>-</v>
      </c>
      <c r="AO274" s="354" t="str">
        <f t="shared" si="117"/>
        <v>-</v>
      </c>
      <c r="AP274" s="354" t="str">
        <f t="shared" si="118"/>
        <v>-</v>
      </c>
      <c r="AQ274" s="354" t="str">
        <f t="shared" si="119"/>
        <v>-</v>
      </c>
      <c r="AR274" s="354" t="str">
        <f t="shared" si="120"/>
        <v>-</v>
      </c>
      <c r="AS274" s="354" t="str">
        <f t="shared" si="121"/>
        <v>-</v>
      </c>
      <c r="AT274" s="354" t="str">
        <f t="shared" si="122"/>
        <v>-</v>
      </c>
      <c r="AU274" s="354" t="str">
        <f t="shared" si="123"/>
        <v>-</v>
      </c>
      <c r="AV274" s="354" t="str">
        <f t="shared" si="124"/>
        <v>-</v>
      </c>
      <c r="AW274" s="355" t="str">
        <f t="shared" si="125"/>
        <v>-</v>
      </c>
      <c r="AX274" s="355" t="str">
        <f t="shared" si="126"/>
        <v>-</v>
      </c>
      <c r="AY274" s="355" t="str">
        <f t="shared" si="127"/>
        <v>-</v>
      </c>
      <c r="AZ274" s="355" t="str">
        <f t="shared" si="128"/>
        <v>-</v>
      </c>
      <c r="BA274" s="355" t="str">
        <f t="shared" si="129"/>
        <v>-</v>
      </c>
      <c r="BB274" s="354" t="str">
        <f t="shared" si="130"/>
        <v>-</v>
      </c>
      <c r="BC274" s="354" t="str">
        <f t="shared" si="131"/>
        <v>-</v>
      </c>
      <c r="BD274" s="355" t="str">
        <f t="shared" si="132"/>
        <v>-</v>
      </c>
      <c r="BE274" s="355" t="str">
        <f t="shared" si="133"/>
        <v>-</v>
      </c>
      <c r="BF274" s="355" t="str">
        <f t="shared" si="134"/>
        <v>-</v>
      </c>
      <c r="BG274" s="355" t="str">
        <f t="shared" si="135"/>
        <v>-</v>
      </c>
      <c r="BH274" s="354" t="str">
        <f t="shared" si="136"/>
        <v>-</v>
      </c>
      <c r="BI274" s="355" t="str">
        <f t="shared" si="137"/>
        <v>-</v>
      </c>
      <c r="BJ274" s="356" t="str">
        <f t="shared" si="138"/>
        <v>-</v>
      </c>
      <c r="BK274"/>
      <c r="BL274"/>
      <c r="BM274"/>
      <c r="BN274"/>
      <c r="BO274"/>
    </row>
    <row r="275" spans="1:67" s="124" customFormat="1" ht="17" hidden="1" customHeight="1">
      <c r="A275" s="330" t="str">
        <f t="shared" si="140"/>
        <v>2018_255</v>
      </c>
      <c r="B275" s="330" t="s">
        <v>658</v>
      </c>
      <c r="C275" s="330" t="str">
        <f t="shared" si="109"/>
        <v>---_-</v>
      </c>
      <c r="D275" s="330" t="str">
        <f>IF($M275="-","-",VLOOKUP(C$4,Res_ini!$A$20:$AF284,HLOOKUP($F275,Res_ini!$H$29:$AF$30,2,FALSE())+7))</f>
        <v>-</v>
      </c>
      <c r="E275" s="330">
        <f t="shared" si="139"/>
        <v>64</v>
      </c>
      <c r="F275" s="330" t="str">
        <f t="shared" si="108"/>
        <v>Ouano</v>
      </c>
      <c r="G275" s="330" t="str">
        <f>IF($M275="-","-",VLOOKUP(F$4,Res_ini!$A$20:$AF284,HLOOKUP($F275,Res_ini!$H$29:$AF$30,2,FALSE())+7))</f>
        <v>-</v>
      </c>
      <c r="H275" s="348" t="str">
        <f>IF($M275="-","-",VLOOKUP(G$4,Res_ini!$A$20:$AF284,HLOOKUP($F275,Res_ini!$H$29:$AF$30,2,FALSE())+7))</f>
        <v>-</v>
      </c>
      <c r="I275" s="348" t="str">
        <f>IF($M275="-","-",VLOOKUP(H$4,Res_ini!$A$20:$AF284,HLOOKUP($F275,Res_ini!$H$29:$AF$30,2,FALSE())+7))</f>
        <v>-</v>
      </c>
      <c r="J275" s="330" t="str">
        <f>IF($M275="-","-",VLOOKUP(I$4,Res_ini!$A$20:$AF284,HLOOKUP($F275,Res_ini!$H$29:$AF$30,2,FALSE())+7))</f>
        <v>-</v>
      </c>
      <c r="K275" s="330" t="str">
        <f>IF($M275="-","-",VLOOKUP(J$4,Res_ini!$A$20:$AF284,HLOOKUP($F275,Res_ini!$H$29:$AF$30,2,FALSE())+7))</f>
        <v>-</v>
      </c>
      <c r="L275" s="330" t="str">
        <f>IF($M275="-","-",VLOOKUP(K$4,Res_ini!$A$20:$AF284,HLOOKUP($F275,Res_ini!$H$29:$AF$30,2,FALSE())+7))</f>
        <v>-</v>
      </c>
      <c r="M275" s="330" t="str">
        <f>IF(ISERROR(HLOOKUP($F275,Res_ini!$H$29:$AF$30,2,FALSE())),"-",VLOOKUP(L$4,Res_ini!$A$20:$AF284,HLOOKUP($F275,Res_ini!$H$29:$AF$30,2,FALSE())+7))</f>
        <v>-</v>
      </c>
      <c r="N275" s="330" t="str">
        <f>IF($M275="-","-",VLOOKUP(M$4,Res_ini!$A$20:$AF284,HLOOKUP($F275,Res_ini!$H$29:$AF$30,2,FALSE())+7))</f>
        <v>-</v>
      </c>
      <c r="O275" s="349" t="str">
        <f>IF($M275="-","-",VLOOKUP(N$4,Res_ini!$A$20:$AF284,HLOOKUP($F275,Res_ini!$H$29:$AF$30,2,FALSE())+7))</f>
        <v>-</v>
      </c>
      <c r="P275" s="328" t="str">
        <f>IF($M275="-","-",VLOOKUP(O$4,Res_ini!$A$20:$AF284,HLOOKUP($F275,Res_ini!$H$29:$AF$30,2,FALSE())+7))</f>
        <v>-</v>
      </c>
      <c r="Q275" s="328" t="str">
        <f>IF($M275="-","-",VLOOKUP(P$4,Res_ini!$A$20:$AF284,HLOOKUP($F275,Res_ini!$H$29:$AF$30,2,FALSE())+7))</f>
        <v>-</v>
      </c>
      <c r="R275" s="328" t="str">
        <f>IF($M275="-","-",VLOOKUP(Q$4,Res_ini!$A$20:$AF284,HLOOKUP($F275,Res_ini!$H$29:$AF$30,2,FALSE())+7))</f>
        <v>-</v>
      </c>
      <c r="S275" s="328" t="str">
        <f>IF($M275="-","-",VLOOKUP(R$4,Res_ini!$A$20:$AF284,HLOOKUP($F275,Res_ini!$H$29:$AF$30,2,FALSE())+7))</f>
        <v>-</v>
      </c>
      <c r="T275" s="328" t="str">
        <f>IF($M275="-","-",VLOOKUP(S$4,Res_ini!$A$20:$AF284,HLOOKUP($F275,Res_ini!$H$29:$AF$30,2,FALSE())+7))</f>
        <v>-</v>
      </c>
      <c r="U275" s="328" t="str">
        <f>IF($M275="-","-",VLOOKUP(T$4,Res_ini!$A$20:$AF284,HLOOKUP($F275,Res_ini!$H$29:$AF$30,2,FALSE())+7))</f>
        <v>-</v>
      </c>
      <c r="V275" s="328" t="str">
        <f>IF($M275="-","-",VLOOKUP(U$4,Res_ini!$A$20:$AF284,HLOOKUP($F275,Res_ini!$H$29:$AF$30,2,FALSE())+7))</f>
        <v>-</v>
      </c>
      <c r="W275" s="328" t="str">
        <f>IF($M275="-","-",VLOOKUP(V$4,Res_ini!$A$20:$AF284,HLOOKUP($F275,Res_ini!$H$29:$AF$30,2,FALSE())+7))</f>
        <v>-</v>
      </c>
      <c r="X275" s="328" t="str">
        <f>IF($M275="-","-",VLOOKUP(W$4,Res_ini!$A$20:$AF284,HLOOKUP($F275,Res_ini!$H$29:$AF$30,2,FALSE())+7))</f>
        <v>-</v>
      </c>
      <c r="Y275" s="328" t="str">
        <f>IF($M275="-","-",VLOOKUP(X$4,Res_ini!$A$20:$AF284,HLOOKUP($F275,Res_ini!$H$29:$AF$30,2,FALSE())+7))</f>
        <v>-</v>
      </c>
      <c r="Z275" s="328" t="str">
        <f>IF($M275="-","-",VLOOKUP(Y$4,Res_ini!$A$20:$AF284,HLOOKUP($F275,Res_ini!$H$29:$AF$30,2,FALSE())+7))</f>
        <v>-</v>
      </c>
      <c r="AA275" s="329" t="str">
        <f>IF($M275="-","-",VLOOKUP(Z$4,Res_ini!$A$20:$AF284,HLOOKUP($F275,Res_ini!$H$29:$AF$30,2,FALSE())+7))</f>
        <v>-</v>
      </c>
      <c r="AB275" s="330" t="str">
        <f>IF($M275="-","-",VLOOKUP(AA$4,Res_ini!$A$20:$AF284,HLOOKUP($F275,Res_ini!$H$29:$AF$30,2,FALSE())+7))</f>
        <v>-</v>
      </c>
      <c r="AC275" s="350"/>
      <c r="AD275" s="351"/>
      <c r="AE275" s="351"/>
      <c r="AF275" s="351"/>
      <c r="AG275" s="352"/>
      <c r="AH275" s="213" t="str">
        <f t="shared" si="110"/>
        <v>-</v>
      </c>
      <c r="AI275" s="353" t="str">
        <f t="shared" si="111"/>
        <v>-</v>
      </c>
      <c r="AJ275" s="354" t="str">
        <f t="shared" si="112"/>
        <v>-</v>
      </c>
      <c r="AK275" s="354" t="str">
        <f t="shared" si="113"/>
        <v>-</v>
      </c>
      <c r="AL275" s="354" t="str">
        <f t="shared" si="114"/>
        <v>-</v>
      </c>
      <c r="AM275" s="354" t="str">
        <f t="shared" si="115"/>
        <v>-</v>
      </c>
      <c r="AN275" s="354" t="str">
        <f t="shared" si="116"/>
        <v>-</v>
      </c>
      <c r="AO275" s="354" t="str">
        <f t="shared" si="117"/>
        <v>-</v>
      </c>
      <c r="AP275" s="354" t="str">
        <f t="shared" si="118"/>
        <v>-</v>
      </c>
      <c r="AQ275" s="354" t="str">
        <f t="shared" si="119"/>
        <v>-</v>
      </c>
      <c r="AR275" s="354" t="str">
        <f t="shared" si="120"/>
        <v>-</v>
      </c>
      <c r="AS275" s="354" t="str">
        <f t="shared" si="121"/>
        <v>-</v>
      </c>
      <c r="AT275" s="354" t="str">
        <f t="shared" si="122"/>
        <v>-</v>
      </c>
      <c r="AU275" s="354" t="str">
        <f t="shared" si="123"/>
        <v>-</v>
      </c>
      <c r="AV275" s="354" t="str">
        <f t="shared" si="124"/>
        <v>-</v>
      </c>
      <c r="AW275" s="355" t="str">
        <f t="shared" si="125"/>
        <v>-</v>
      </c>
      <c r="AX275" s="355" t="str">
        <f t="shared" si="126"/>
        <v>-</v>
      </c>
      <c r="AY275" s="355" t="str">
        <f t="shared" si="127"/>
        <v>-</v>
      </c>
      <c r="AZ275" s="355" t="str">
        <f t="shared" si="128"/>
        <v>-</v>
      </c>
      <c r="BA275" s="355" t="str">
        <f t="shared" si="129"/>
        <v>-</v>
      </c>
      <c r="BB275" s="354" t="str">
        <f t="shared" si="130"/>
        <v>-</v>
      </c>
      <c r="BC275" s="354" t="str">
        <f t="shared" si="131"/>
        <v>-</v>
      </c>
      <c r="BD275" s="355" t="str">
        <f t="shared" si="132"/>
        <v>-</v>
      </c>
      <c r="BE275" s="355" t="str">
        <f t="shared" si="133"/>
        <v>-</v>
      </c>
      <c r="BF275" s="355" t="str">
        <f t="shared" si="134"/>
        <v>-</v>
      </c>
      <c r="BG275" s="355" t="str">
        <f t="shared" si="135"/>
        <v>-</v>
      </c>
      <c r="BH275" s="354" t="str">
        <f t="shared" si="136"/>
        <v>-</v>
      </c>
      <c r="BI275" s="355" t="str">
        <f t="shared" si="137"/>
        <v>-</v>
      </c>
      <c r="BJ275" s="356" t="str">
        <f t="shared" si="138"/>
        <v>-</v>
      </c>
      <c r="BK275"/>
      <c r="BL275"/>
      <c r="BM275"/>
      <c r="BN275"/>
      <c r="BO275"/>
    </row>
    <row r="276" spans="1:67" s="124" customFormat="1" ht="17" hidden="1" customHeight="1">
      <c r="A276" s="333" t="str">
        <f t="shared" si="140"/>
        <v>2018_256</v>
      </c>
      <c r="B276" s="333" t="s">
        <v>658</v>
      </c>
      <c r="C276" s="333" t="str">
        <f t="shared" si="109"/>
        <v>---_-</v>
      </c>
      <c r="D276" s="333" t="str">
        <f>IF($M276="-","-",VLOOKUP(C$5,Res_ini!$A$20:$AF285,HLOOKUP($F276,Res_ini!$H$29:$AF$30,2,FALSE())+7))</f>
        <v>-</v>
      </c>
      <c r="E276" s="333">
        <f t="shared" si="139"/>
        <v>64</v>
      </c>
      <c r="F276" s="333" t="str">
        <f t="shared" si="108"/>
        <v>Ouano</v>
      </c>
      <c r="G276" s="333" t="str">
        <f>IF($M276="-","-",VLOOKUP(F$5,Res_ini!$A$20:$AF285,HLOOKUP($F276,Res_ini!$H$29:$AF$30,2,FALSE())+7))</f>
        <v>-</v>
      </c>
      <c r="H276" s="357" t="str">
        <f>IF($M276="-","-",VLOOKUP(G$5,Res_ini!$A$20:$AF285,HLOOKUP($F276,Res_ini!$H$29:$AF$30,2,FALSE())+7))</f>
        <v>-</v>
      </c>
      <c r="I276" s="357" t="str">
        <f>IF($M276="-","-",VLOOKUP(H$5,Res_ini!$A$20:$AF285,HLOOKUP($F276,Res_ini!$H$29:$AF$30,2,FALSE())+7))</f>
        <v>-</v>
      </c>
      <c r="J276" s="333" t="str">
        <f>IF($M276="-","-",VLOOKUP(I$5,Res_ini!$A$20:$AF285,HLOOKUP($F276,Res_ini!$H$29:$AF$30,2,FALSE())+7))</f>
        <v>-</v>
      </c>
      <c r="K276" s="333" t="str">
        <f>IF($M276="-","-",VLOOKUP(J$5,Res_ini!$A$20:$AF285,HLOOKUP($F276,Res_ini!$H$29:$AF$30,2,FALSE())+7))</f>
        <v>-</v>
      </c>
      <c r="L276" s="333" t="str">
        <f>IF($M276="-","-",VLOOKUP(K$5,Res_ini!$A$20:$AF285,HLOOKUP($F276,Res_ini!$H$29:$AF$30,2,FALSE())+7))</f>
        <v>-</v>
      </c>
      <c r="M276" s="333" t="str">
        <f>IF(ISERROR(HLOOKUP($F276,Res_ini!$H$29:$AF$30,2,FALSE())),"-",VLOOKUP(L$5,Res_ini!$A$20:$AF285,HLOOKUP($F276,Res_ini!$H$29:$AF$30,2,FALSE())+7))</f>
        <v>-</v>
      </c>
      <c r="N276" s="333" t="str">
        <f>IF($M276="-","-",VLOOKUP(M$5,Res_ini!$A$20:$AF285,HLOOKUP($F276,Res_ini!$H$29:$AF$30,2,FALSE())+7))</f>
        <v>-</v>
      </c>
      <c r="O276" s="358" t="str">
        <f>IF($M276="-","-",VLOOKUP(N$5,Res_ini!$A$20:$AF285,HLOOKUP($F276,Res_ini!$H$29:$AF$30,2,FALSE())+7))</f>
        <v>-</v>
      </c>
      <c r="P276" s="331" t="str">
        <f>IF($M276="-","-",VLOOKUP(O$5,Res_ini!$A$20:$AF285,HLOOKUP($F276,Res_ini!$H$29:$AF$30,2,FALSE())+7))</f>
        <v>-</v>
      </c>
      <c r="Q276" s="331" t="str">
        <f>IF($M276="-","-",VLOOKUP(P$5,Res_ini!$A$20:$AF285,HLOOKUP($F276,Res_ini!$H$29:$AF$30,2,FALSE())+7))</f>
        <v>-</v>
      </c>
      <c r="R276" s="331" t="str">
        <f>IF($M276="-","-",VLOOKUP(Q$5,Res_ini!$A$20:$AF285,HLOOKUP($F276,Res_ini!$H$29:$AF$30,2,FALSE())+7))</f>
        <v>-</v>
      </c>
      <c r="S276" s="331" t="str">
        <f>IF($M276="-","-",VLOOKUP(R$5,Res_ini!$A$20:$AF285,HLOOKUP($F276,Res_ini!$H$29:$AF$30,2,FALSE())+7))</f>
        <v>-</v>
      </c>
      <c r="T276" s="331" t="str">
        <f>IF($M276="-","-",VLOOKUP(S$5,Res_ini!$A$20:$AF285,HLOOKUP($F276,Res_ini!$H$29:$AF$30,2,FALSE())+7))</f>
        <v>-</v>
      </c>
      <c r="U276" s="331" t="str">
        <f>IF($M276="-","-",VLOOKUP(T$5,Res_ini!$A$20:$AF285,HLOOKUP($F276,Res_ini!$H$29:$AF$30,2,FALSE())+7))</f>
        <v>-</v>
      </c>
      <c r="V276" s="331" t="str">
        <f>IF($M276="-","-",VLOOKUP(U$5,Res_ini!$A$20:$AF285,HLOOKUP($F276,Res_ini!$H$29:$AF$30,2,FALSE())+7))</f>
        <v>-</v>
      </c>
      <c r="W276" s="331" t="str">
        <f>IF($M276="-","-",VLOOKUP(V$5,Res_ini!$A$20:$AF285,HLOOKUP($F276,Res_ini!$H$29:$AF$30,2,FALSE())+7))</f>
        <v>-</v>
      </c>
      <c r="X276" s="331" t="str">
        <f>IF($M276="-","-",VLOOKUP(W$5,Res_ini!$A$20:$AF285,HLOOKUP($F276,Res_ini!$H$29:$AF$30,2,FALSE())+7))</f>
        <v>-</v>
      </c>
      <c r="Y276" s="331" t="str">
        <f>IF($M276="-","-",VLOOKUP(X$5,Res_ini!$A$20:$AF285,HLOOKUP($F276,Res_ini!$H$29:$AF$30,2,FALSE())+7))</f>
        <v>-</v>
      </c>
      <c r="Z276" s="331" t="str">
        <f>IF($M276="-","-",VLOOKUP(Y$5,Res_ini!$A$20:$AF285,HLOOKUP($F276,Res_ini!$H$29:$AF$30,2,FALSE())+7))</f>
        <v>-</v>
      </c>
      <c r="AA276" s="332" t="str">
        <f>IF($M276="-","-",VLOOKUP(Z$5,Res_ini!$A$20:$AF285,HLOOKUP($F276,Res_ini!$H$29:$AF$30,2,FALSE())+7))</f>
        <v>-</v>
      </c>
      <c r="AB276" s="333" t="str">
        <f>IF($M276="-","-",VLOOKUP(AA$5,Res_ini!$A$20:$AF285,HLOOKUP($F276,Res_ini!$H$29:$AF$30,2,FALSE())+7))</f>
        <v>-</v>
      </c>
      <c r="AC276" s="359"/>
      <c r="AD276" s="360"/>
      <c r="AE276" s="360"/>
      <c r="AF276" s="360"/>
      <c r="AG276" s="361"/>
      <c r="AH276" s="362" t="str">
        <f t="shared" si="110"/>
        <v>-</v>
      </c>
      <c r="AI276" s="363" t="str">
        <f t="shared" si="111"/>
        <v>-</v>
      </c>
      <c r="AJ276" s="364" t="str">
        <f t="shared" si="112"/>
        <v>-</v>
      </c>
      <c r="AK276" s="364" t="str">
        <f t="shared" si="113"/>
        <v>-</v>
      </c>
      <c r="AL276" s="364" t="str">
        <f t="shared" si="114"/>
        <v>-</v>
      </c>
      <c r="AM276" s="364" t="str">
        <f t="shared" si="115"/>
        <v>-</v>
      </c>
      <c r="AN276" s="364" t="str">
        <f t="shared" si="116"/>
        <v>-</v>
      </c>
      <c r="AO276" s="364" t="str">
        <f t="shared" si="117"/>
        <v>-</v>
      </c>
      <c r="AP276" s="364" t="str">
        <f t="shared" si="118"/>
        <v>-</v>
      </c>
      <c r="AQ276" s="364" t="str">
        <f t="shared" si="119"/>
        <v>-</v>
      </c>
      <c r="AR276" s="364" t="str">
        <f t="shared" si="120"/>
        <v>-</v>
      </c>
      <c r="AS276" s="364" t="str">
        <f t="shared" si="121"/>
        <v>-</v>
      </c>
      <c r="AT276" s="364" t="str">
        <f t="shared" si="122"/>
        <v>-</v>
      </c>
      <c r="AU276" s="364" t="str">
        <f t="shared" si="123"/>
        <v>-</v>
      </c>
      <c r="AV276" s="364" t="str">
        <f t="shared" si="124"/>
        <v>-</v>
      </c>
      <c r="AW276" s="365" t="str">
        <f t="shared" si="125"/>
        <v>-</v>
      </c>
      <c r="AX276" s="365" t="str">
        <f t="shared" si="126"/>
        <v>-</v>
      </c>
      <c r="AY276" s="365" t="str">
        <f t="shared" si="127"/>
        <v>-</v>
      </c>
      <c r="AZ276" s="365" t="str">
        <f t="shared" si="128"/>
        <v>-</v>
      </c>
      <c r="BA276" s="365" t="str">
        <f t="shared" si="129"/>
        <v>-</v>
      </c>
      <c r="BB276" s="364" t="str">
        <f t="shared" si="130"/>
        <v>-</v>
      </c>
      <c r="BC276" s="364" t="str">
        <f t="shared" si="131"/>
        <v>-</v>
      </c>
      <c r="BD276" s="365" t="str">
        <f t="shared" si="132"/>
        <v>-</v>
      </c>
      <c r="BE276" s="365" t="str">
        <f t="shared" si="133"/>
        <v>-</v>
      </c>
      <c r="BF276" s="365" t="str">
        <f t="shared" si="134"/>
        <v>-</v>
      </c>
      <c r="BG276" s="365" t="str">
        <f t="shared" si="135"/>
        <v>-</v>
      </c>
      <c r="BH276" s="364" t="str">
        <f t="shared" si="136"/>
        <v>-</v>
      </c>
      <c r="BI276" s="365" t="str">
        <f t="shared" si="137"/>
        <v>-</v>
      </c>
      <c r="BJ276" s="366" t="str">
        <f t="shared" si="138"/>
        <v>-</v>
      </c>
      <c r="BK276"/>
      <c r="BL276"/>
      <c r="BM276"/>
      <c r="BN276"/>
      <c r="BO276"/>
    </row>
    <row r="277" spans="1:67" s="124" customFormat="1" ht="16" hidden="1" customHeight="1">
      <c r="A277" s="327" t="str">
        <f t="shared" si="140"/>
        <v>2018_257</v>
      </c>
      <c r="B277" s="327" t="s">
        <v>658</v>
      </c>
      <c r="C277" s="327" t="str">
        <f t="shared" si="109"/>
        <v>---_-</v>
      </c>
      <c r="D277" s="327" t="str">
        <f>IF($M277="-","-",VLOOKUP(C$2,Res_ini!$A$20:$AF286,HLOOKUP($F277,Res_ini!$H$29:$AF$30,2,FALSE())+7))</f>
        <v>-</v>
      </c>
      <c r="E277" s="327">
        <f t="shared" si="139"/>
        <v>65</v>
      </c>
      <c r="F277" s="327" t="str">
        <f t="shared" si="108"/>
        <v>Isie</v>
      </c>
      <c r="G277" s="327" t="str">
        <f>IF($M277="-","-",VLOOKUP(F$2,Res_ini!$A$20:$AF286,HLOOKUP($F277,Res_ini!$H$29:$AF$30,2,FALSE())+7))</f>
        <v>-</v>
      </c>
      <c r="H277" s="338" t="str">
        <f>IF($M277="-","-",VLOOKUP(G$2,Res_ini!$A$20:$AF286,HLOOKUP($F277,Res_ini!$H$29:$AF$30,2,FALSE())+7))</f>
        <v>-</v>
      </c>
      <c r="I277" s="338" t="str">
        <f>IF($M277="-","-",VLOOKUP(H$2,Res_ini!$A$20:$AF286,HLOOKUP($F277,Res_ini!$H$29:$AF$30,2,FALSE())+7))</f>
        <v>-</v>
      </c>
      <c r="J277" s="327" t="str">
        <f>IF($M277="-","-",VLOOKUP(I$2,Res_ini!$A$20:$AF286,HLOOKUP($F277,Res_ini!$H$29:$AF$30,2,FALSE())+7))</f>
        <v>-</v>
      </c>
      <c r="K277" s="327" t="str">
        <f>IF($M277="-","-",VLOOKUP(J$2,Res_ini!$A$20:$AF286,HLOOKUP($F277,Res_ini!$H$29:$AF$30,2,FALSE())+7))</f>
        <v>-</v>
      </c>
      <c r="L277" s="327" t="str">
        <f>IF($M277="-","-",VLOOKUP(K$2,Res_ini!$A$20:$AF286,HLOOKUP($F277,Res_ini!$H$29:$AF$30,2,FALSE())+7))</f>
        <v>-</v>
      </c>
      <c r="M277" s="327" t="str">
        <f>IF(ISERROR(HLOOKUP($F277,Res_ini!$H$29:$AF$30,2,FALSE())),"-",VLOOKUP(L$2,Res_ini!$A$20:$AF286,HLOOKUP($F277,Res_ini!$H$29:$AF$30,2,FALSE())+7))</f>
        <v>-</v>
      </c>
      <c r="N277" s="327" t="str">
        <f>IF($M277="-","-",VLOOKUP(M$2,Res_ini!$A$20:$AF286,HLOOKUP($F277,Res_ini!$H$29:$AF$30,2,FALSE())+7))</f>
        <v>-</v>
      </c>
      <c r="O277" s="339" t="str">
        <f>IF($M277="-","-",VLOOKUP(N$2,Res_ini!$A$20:$AF286,HLOOKUP($F277,Res_ini!$H$29:$AF$30,2,FALSE())+7))</f>
        <v>-</v>
      </c>
      <c r="P277" s="325" t="str">
        <f>IF($M277="-","-",VLOOKUP(O$2,Res_ini!$A$20:$AF286,HLOOKUP($F277,Res_ini!$H$29:$AF$30,2,FALSE())+7))</f>
        <v>-</v>
      </c>
      <c r="Q277" s="325" t="str">
        <f>IF($M277="-","-",VLOOKUP(P$2,Res_ini!$A$20:$AF286,HLOOKUP($F277,Res_ini!$H$29:$AF$30,2,FALSE())+7))</f>
        <v>-</v>
      </c>
      <c r="R277" s="325" t="str">
        <f>IF($M277="-","-",VLOOKUP(Q$2,Res_ini!$A$20:$AF286,HLOOKUP($F277,Res_ini!$H$29:$AF$30,2,FALSE())+7))</f>
        <v>-</v>
      </c>
      <c r="S277" s="325" t="str">
        <f>IF($M277="-","-",VLOOKUP(R$2,Res_ini!$A$20:$AF286,HLOOKUP($F277,Res_ini!$H$29:$AF$30,2,FALSE())+7))</f>
        <v>-</v>
      </c>
      <c r="T277" s="325" t="str">
        <f>IF($M277="-","-",VLOOKUP(S$2,Res_ini!$A$20:$AF286,HLOOKUP($F277,Res_ini!$H$29:$AF$30,2,FALSE())+7))</f>
        <v>-</v>
      </c>
      <c r="U277" s="325" t="str">
        <f>IF($M277="-","-",VLOOKUP(T$2,Res_ini!$A$20:$AF286,HLOOKUP($F277,Res_ini!$H$29:$AF$30,2,FALSE())+7))</f>
        <v>-</v>
      </c>
      <c r="V277" s="325" t="str">
        <f>IF($M277="-","-",VLOOKUP(U$2,Res_ini!$A$20:$AF286,HLOOKUP($F277,Res_ini!$H$29:$AF$30,2,FALSE())+7))</f>
        <v>-</v>
      </c>
      <c r="W277" s="325" t="str">
        <f>IF($M277="-","-",VLOOKUP(V$2,Res_ini!$A$20:$AF286,HLOOKUP($F277,Res_ini!$H$29:$AF$30,2,FALSE())+7))</f>
        <v>-</v>
      </c>
      <c r="X277" s="325" t="str">
        <f>IF($M277="-","-",VLOOKUP(W$2,Res_ini!$A$20:$AF286,HLOOKUP($F277,Res_ini!$H$29:$AF$30,2,FALSE())+7))</f>
        <v>-</v>
      </c>
      <c r="Y277" s="325" t="str">
        <f>IF($M277="-","-",VLOOKUP(X$2,Res_ini!$A$20:$AF286,HLOOKUP($F277,Res_ini!$H$29:$AF$30,2,FALSE())+7))</f>
        <v>-</v>
      </c>
      <c r="Z277" s="325" t="str">
        <f>IF($M277="-","-",VLOOKUP(Y$2,Res_ini!$A$20:$AF286,HLOOKUP($F277,Res_ini!$H$29:$AF$30,2,FALSE())+7))</f>
        <v>-</v>
      </c>
      <c r="AA277" s="326" t="str">
        <f>IF($M277="-","-",VLOOKUP(Z$2,Res_ini!$A$20:$AF286,HLOOKUP($F277,Res_ini!$H$29:$AF$30,2,FALSE())+7))</f>
        <v>-</v>
      </c>
      <c r="AB277" s="327" t="str">
        <f>IF($M277="-","-",VLOOKUP(AA$2,Res_ini!$A$20:$AF286,HLOOKUP($F277,Res_ini!$H$29:$AF$30,2,FALSE())+7))</f>
        <v>-</v>
      </c>
      <c r="AC277" s="340"/>
      <c r="AD277" s="341"/>
      <c r="AE277" s="341"/>
      <c r="AF277" s="341"/>
      <c r="AG277" s="342"/>
      <c r="AH277" s="343" t="str">
        <f t="shared" si="110"/>
        <v>-</v>
      </c>
      <c r="AI277" s="344" t="str">
        <f t="shared" si="111"/>
        <v>-</v>
      </c>
      <c r="AJ277" s="345" t="str">
        <f t="shared" si="112"/>
        <v>-</v>
      </c>
      <c r="AK277" s="345" t="str">
        <f t="shared" si="113"/>
        <v>-</v>
      </c>
      <c r="AL277" s="345" t="str">
        <f t="shared" si="114"/>
        <v>-</v>
      </c>
      <c r="AM277" s="345" t="str">
        <f t="shared" si="115"/>
        <v>-</v>
      </c>
      <c r="AN277" s="345" t="str">
        <f t="shared" si="116"/>
        <v>-</v>
      </c>
      <c r="AO277" s="345" t="str">
        <f t="shared" si="117"/>
        <v>-</v>
      </c>
      <c r="AP277" s="345" t="str">
        <f t="shared" si="118"/>
        <v>-</v>
      </c>
      <c r="AQ277" s="345" t="str">
        <f t="shared" si="119"/>
        <v>-</v>
      </c>
      <c r="AR277" s="345" t="str">
        <f t="shared" si="120"/>
        <v>-</v>
      </c>
      <c r="AS277" s="345" t="str">
        <f t="shared" si="121"/>
        <v>-</v>
      </c>
      <c r="AT277" s="345" t="str">
        <f t="shared" si="122"/>
        <v>-</v>
      </c>
      <c r="AU277" s="345" t="str">
        <f t="shared" si="123"/>
        <v>-</v>
      </c>
      <c r="AV277" s="345" t="str">
        <f t="shared" si="124"/>
        <v>-</v>
      </c>
      <c r="AW277" s="346" t="str">
        <f t="shared" si="125"/>
        <v>-</v>
      </c>
      <c r="AX277" s="346" t="str">
        <f t="shared" si="126"/>
        <v>-</v>
      </c>
      <c r="AY277" s="346" t="str">
        <f t="shared" si="127"/>
        <v>-</v>
      </c>
      <c r="AZ277" s="346" t="str">
        <f t="shared" si="128"/>
        <v>-</v>
      </c>
      <c r="BA277" s="346" t="str">
        <f t="shared" si="129"/>
        <v>-</v>
      </c>
      <c r="BB277" s="345" t="str">
        <f t="shared" si="130"/>
        <v>-</v>
      </c>
      <c r="BC277" s="345" t="str">
        <f t="shared" si="131"/>
        <v>-</v>
      </c>
      <c r="BD277" s="346" t="str">
        <f t="shared" si="132"/>
        <v>-</v>
      </c>
      <c r="BE277" s="346" t="str">
        <f t="shared" si="133"/>
        <v>-</v>
      </c>
      <c r="BF277" s="346" t="str">
        <f t="shared" si="134"/>
        <v>-</v>
      </c>
      <c r="BG277" s="346" t="str">
        <f t="shared" si="135"/>
        <v>-</v>
      </c>
      <c r="BH277" s="345" t="str">
        <f t="shared" si="136"/>
        <v>-</v>
      </c>
      <c r="BI277" s="346" t="str">
        <f t="shared" si="137"/>
        <v>-</v>
      </c>
      <c r="BJ277" s="347" t="str">
        <f t="shared" si="138"/>
        <v>-</v>
      </c>
      <c r="BK277"/>
      <c r="BL277"/>
      <c r="BM277"/>
      <c r="BN277"/>
      <c r="BO277"/>
    </row>
    <row r="278" spans="1:67" s="124" customFormat="1" ht="17" hidden="1" customHeight="1">
      <c r="A278" s="330" t="str">
        <f t="shared" si="140"/>
        <v>2018_258</v>
      </c>
      <c r="B278" s="330" t="s">
        <v>658</v>
      </c>
      <c r="C278" s="330" t="str">
        <f t="shared" si="109"/>
        <v>---_-</v>
      </c>
      <c r="D278" s="330" t="str">
        <f>IF($M278="-","-",VLOOKUP(C$3,Res_ini!$A$20:$AF287,HLOOKUP($F278,Res_ini!$H$29:$AF$30,2,FALSE())+7))</f>
        <v>-</v>
      </c>
      <c r="E278" s="330">
        <f t="shared" si="139"/>
        <v>65</v>
      </c>
      <c r="F278" s="330" t="str">
        <f t="shared" si="108"/>
        <v>Isie</v>
      </c>
      <c r="G278" s="330" t="str">
        <f>IF($M278="-","-",VLOOKUP(F$3,Res_ini!$A$20:$AF287,HLOOKUP($F278,Res_ini!$H$29:$AF$30,2,FALSE())+7))</f>
        <v>-</v>
      </c>
      <c r="H278" s="348" t="str">
        <f>IF($M278="-","-",VLOOKUP(G$3,Res_ini!$A$20:$AF287,HLOOKUP($F278,Res_ini!$H$29:$AF$30,2,FALSE())+7))</f>
        <v>-</v>
      </c>
      <c r="I278" s="348" t="str">
        <f>IF($M278="-","-",VLOOKUP(H$3,Res_ini!$A$20:$AF287,HLOOKUP($F278,Res_ini!$H$29:$AF$30,2,FALSE())+7))</f>
        <v>-</v>
      </c>
      <c r="J278" s="330" t="str">
        <f>IF($M278="-","-",VLOOKUP(I$3,Res_ini!$A$20:$AF287,HLOOKUP($F278,Res_ini!$H$29:$AF$30,2,FALSE())+7))</f>
        <v>-</v>
      </c>
      <c r="K278" s="330" t="str">
        <f>IF($M278="-","-",VLOOKUP(J$3,Res_ini!$A$20:$AF287,HLOOKUP($F278,Res_ini!$H$29:$AF$30,2,FALSE())+7))</f>
        <v>-</v>
      </c>
      <c r="L278" s="330" t="str">
        <f>IF($M278="-","-",VLOOKUP(K$3,Res_ini!$A$20:$AF287,HLOOKUP($F278,Res_ini!$H$29:$AF$30,2,FALSE())+7))</f>
        <v>-</v>
      </c>
      <c r="M278" s="330" t="str">
        <f>IF(ISERROR(HLOOKUP($F278,Res_ini!$H$29:$AF$30,2,FALSE())),"-",VLOOKUP(L$3,Res_ini!$A$20:$AF287,HLOOKUP($F278,Res_ini!$H$29:$AF$30,2,FALSE())+7))</f>
        <v>-</v>
      </c>
      <c r="N278" s="330" t="str">
        <f>IF($M278="-","-",VLOOKUP(M$3,Res_ini!$A$20:$AF287,HLOOKUP($F278,Res_ini!$H$29:$AF$30,2,FALSE())+7))</f>
        <v>-</v>
      </c>
      <c r="O278" s="349" t="str">
        <f>IF($M278="-","-",VLOOKUP(N$3,Res_ini!$A$20:$AF287,HLOOKUP($F278,Res_ini!$H$29:$AF$30,2,FALSE())+7))</f>
        <v>-</v>
      </c>
      <c r="P278" s="328" t="str">
        <f>IF($M278="-","-",VLOOKUP(O$3,Res_ini!$A$20:$AF287,HLOOKUP($F278,Res_ini!$H$29:$AF$30,2,FALSE())+7))</f>
        <v>-</v>
      </c>
      <c r="Q278" s="328" t="str">
        <f>IF($M278="-","-",VLOOKUP(P$3,Res_ini!$A$20:$AF287,HLOOKUP($F278,Res_ini!$H$29:$AF$30,2,FALSE())+7))</f>
        <v>-</v>
      </c>
      <c r="R278" s="328" t="str">
        <f>IF($M278="-","-",VLOOKUP(Q$3,Res_ini!$A$20:$AF287,HLOOKUP($F278,Res_ini!$H$29:$AF$30,2,FALSE())+7))</f>
        <v>-</v>
      </c>
      <c r="S278" s="328" t="str">
        <f>IF($M278="-","-",VLOOKUP(R$3,Res_ini!$A$20:$AF287,HLOOKUP($F278,Res_ini!$H$29:$AF$30,2,FALSE())+7))</f>
        <v>-</v>
      </c>
      <c r="T278" s="328" t="str">
        <f>IF($M278="-","-",VLOOKUP(S$3,Res_ini!$A$20:$AF287,HLOOKUP($F278,Res_ini!$H$29:$AF$30,2,FALSE())+7))</f>
        <v>-</v>
      </c>
      <c r="U278" s="328" t="str">
        <f>IF($M278="-","-",VLOOKUP(T$3,Res_ini!$A$20:$AF287,HLOOKUP($F278,Res_ini!$H$29:$AF$30,2,FALSE())+7))</f>
        <v>-</v>
      </c>
      <c r="V278" s="328" t="str">
        <f>IF($M278="-","-",VLOOKUP(U$3,Res_ini!$A$20:$AF287,HLOOKUP($F278,Res_ini!$H$29:$AF$30,2,FALSE())+7))</f>
        <v>-</v>
      </c>
      <c r="W278" s="328" t="str">
        <f>IF($M278="-","-",VLOOKUP(V$3,Res_ini!$A$20:$AF287,HLOOKUP($F278,Res_ini!$H$29:$AF$30,2,FALSE())+7))</f>
        <v>-</v>
      </c>
      <c r="X278" s="328" t="str">
        <f>IF($M278="-","-",VLOOKUP(W$3,Res_ini!$A$20:$AF287,HLOOKUP($F278,Res_ini!$H$29:$AF$30,2,FALSE())+7))</f>
        <v>-</v>
      </c>
      <c r="Y278" s="328" t="str">
        <f>IF($M278="-","-",VLOOKUP(X$3,Res_ini!$A$20:$AF287,HLOOKUP($F278,Res_ini!$H$29:$AF$30,2,FALSE())+7))</f>
        <v>-</v>
      </c>
      <c r="Z278" s="328" t="str">
        <f>IF($M278="-","-",VLOOKUP(Y$3,Res_ini!$A$20:$AF287,HLOOKUP($F278,Res_ini!$H$29:$AF$30,2,FALSE())+7))</f>
        <v>-</v>
      </c>
      <c r="AA278" s="329" t="str">
        <f>IF($M278="-","-",VLOOKUP(Z$3,Res_ini!$A$20:$AF287,HLOOKUP($F278,Res_ini!$H$29:$AF$30,2,FALSE())+7))</f>
        <v>-</v>
      </c>
      <c r="AB278" s="330" t="str">
        <f>IF($M278="-","-",VLOOKUP(AA$3,Res_ini!$A$20:$AF287,HLOOKUP($F278,Res_ini!$H$29:$AF$30,2,FALSE())+7))</f>
        <v>-</v>
      </c>
      <c r="AC278" s="350"/>
      <c r="AD278" s="351"/>
      <c r="AE278" s="351"/>
      <c r="AF278" s="351"/>
      <c r="AG278" s="352"/>
      <c r="AH278" s="213" t="str">
        <f t="shared" si="110"/>
        <v>-</v>
      </c>
      <c r="AI278" s="353" t="str">
        <f t="shared" si="111"/>
        <v>-</v>
      </c>
      <c r="AJ278" s="354" t="str">
        <f t="shared" si="112"/>
        <v>-</v>
      </c>
      <c r="AK278" s="354" t="str">
        <f t="shared" si="113"/>
        <v>-</v>
      </c>
      <c r="AL278" s="354" t="str">
        <f t="shared" si="114"/>
        <v>-</v>
      </c>
      <c r="AM278" s="354" t="str">
        <f t="shared" si="115"/>
        <v>-</v>
      </c>
      <c r="AN278" s="354" t="str">
        <f t="shared" si="116"/>
        <v>-</v>
      </c>
      <c r="AO278" s="354" t="str">
        <f t="shared" si="117"/>
        <v>-</v>
      </c>
      <c r="AP278" s="354" t="str">
        <f t="shared" si="118"/>
        <v>-</v>
      </c>
      <c r="AQ278" s="354" t="str">
        <f t="shared" si="119"/>
        <v>-</v>
      </c>
      <c r="AR278" s="354" t="str">
        <f t="shared" si="120"/>
        <v>-</v>
      </c>
      <c r="AS278" s="354" t="str">
        <f t="shared" si="121"/>
        <v>-</v>
      </c>
      <c r="AT278" s="354" t="str">
        <f t="shared" si="122"/>
        <v>-</v>
      </c>
      <c r="AU278" s="354" t="str">
        <f t="shared" si="123"/>
        <v>-</v>
      </c>
      <c r="AV278" s="354" t="str">
        <f t="shared" si="124"/>
        <v>-</v>
      </c>
      <c r="AW278" s="355" t="str">
        <f t="shared" si="125"/>
        <v>-</v>
      </c>
      <c r="AX278" s="355" t="str">
        <f t="shared" si="126"/>
        <v>-</v>
      </c>
      <c r="AY278" s="355" t="str">
        <f t="shared" si="127"/>
        <v>-</v>
      </c>
      <c r="AZ278" s="355" t="str">
        <f t="shared" si="128"/>
        <v>-</v>
      </c>
      <c r="BA278" s="355" t="str">
        <f t="shared" si="129"/>
        <v>-</v>
      </c>
      <c r="BB278" s="354" t="str">
        <f t="shared" si="130"/>
        <v>-</v>
      </c>
      <c r="BC278" s="354" t="str">
        <f t="shared" si="131"/>
        <v>-</v>
      </c>
      <c r="BD278" s="355" t="str">
        <f t="shared" si="132"/>
        <v>-</v>
      </c>
      <c r="BE278" s="355" t="str">
        <f t="shared" si="133"/>
        <v>-</v>
      </c>
      <c r="BF278" s="355" t="str">
        <f t="shared" si="134"/>
        <v>-</v>
      </c>
      <c r="BG278" s="355" t="str">
        <f t="shared" si="135"/>
        <v>-</v>
      </c>
      <c r="BH278" s="354" t="str">
        <f t="shared" si="136"/>
        <v>-</v>
      </c>
      <c r="BI278" s="355" t="str">
        <f t="shared" si="137"/>
        <v>-</v>
      </c>
      <c r="BJ278" s="356" t="str">
        <f t="shared" si="138"/>
        <v>-</v>
      </c>
      <c r="BK278"/>
      <c r="BL278"/>
      <c r="BM278"/>
      <c r="BN278"/>
      <c r="BO278"/>
    </row>
    <row r="279" spans="1:67" s="124" customFormat="1" ht="17" hidden="1" customHeight="1">
      <c r="A279" s="330" t="str">
        <f t="shared" si="140"/>
        <v>2018_259</v>
      </c>
      <c r="B279" s="330" t="s">
        <v>658</v>
      </c>
      <c r="C279" s="330" t="str">
        <f t="shared" si="109"/>
        <v>---_-</v>
      </c>
      <c r="D279" s="330" t="str">
        <f>IF($M279="-","-",VLOOKUP(C$4,Res_ini!$A$20:$AF288,HLOOKUP($F279,Res_ini!$H$29:$AF$30,2,FALSE())+7))</f>
        <v>-</v>
      </c>
      <c r="E279" s="330">
        <f t="shared" si="139"/>
        <v>65</v>
      </c>
      <c r="F279" s="330" t="str">
        <f t="shared" si="108"/>
        <v>Isie</v>
      </c>
      <c r="G279" s="330" t="str">
        <f>IF($M279="-","-",VLOOKUP(F$4,Res_ini!$A$20:$AF288,HLOOKUP($F279,Res_ini!$H$29:$AF$30,2,FALSE())+7))</f>
        <v>-</v>
      </c>
      <c r="H279" s="348" t="str">
        <f>IF($M279="-","-",VLOOKUP(G$4,Res_ini!$A$20:$AF288,HLOOKUP($F279,Res_ini!$H$29:$AF$30,2,FALSE())+7))</f>
        <v>-</v>
      </c>
      <c r="I279" s="348" t="str">
        <f>IF($M279="-","-",VLOOKUP(H$4,Res_ini!$A$20:$AF288,HLOOKUP($F279,Res_ini!$H$29:$AF$30,2,FALSE())+7))</f>
        <v>-</v>
      </c>
      <c r="J279" s="330" t="str">
        <f>IF($M279="-","-",VLOOKUP(I$4,Res_ini!$A$20:$AF288,HLOOKUP($F279,Res_ini!$H$29:$AF$30,2,FALSE())+7))</f>
        <v>-</v>
      </c>
      <c r="K279" s="330" t="str">
        <f>IF($M279="-","-",VLOOKUP(J$4,Res_ini!$A$20:$AF288,HLOOKUP($F279,Res_ini!$H$29:$AF$30,2,FALSE())+7))</f>
        <v>-</v>
      </c>
      <c r="L279" s="330" t="str">
        <f>IF($M279="-","-",VLOOKUP(K$4,Res_ini!$A$20:$AF288,HLOOKUP($F279,Res_ini!$H$29:$AF$30,2,FALSE())+7))</f>
        <v>-</v>
      </c>
      <c r="M279" s="330" t="str">
        <f>IF(ISERROR(HLOOKUP($F279,Res_ini!$H$29:$AF$30,2,FALSE())),"-",VLOOKUP(L$4,Res_ini!$A$20:$AF288,HLOOKUP($F279,Res_ini!$H$29:$AF$30,2,FALSE())+7))</f>
        <v>-</v>
      </c>
      <c r="N279" s="330" t="str">
        <f>IF($M279="-","-",VLOOKUP(M$4,Res_ini!$A$20:$AF288,HLOOKUP($F279,Res_ini!$H$29:$AF$30,2,FALSE())+7))</f>
        <v>-</v>
      </c>
      <c r="O279" s="349" t="str">
        <f>IF($M279="-","-",VLOOKUP(N$4,Res_ini!$A$20:$AF288,HLOOKUP($F279,Res_ini!$H$29:$AF$30,2,FALSE())+7))</f>
        <v>-</v>
      </c>
      <c r="P279" s="328" t="str">
        <f>IF($M279="-","-",VLOOKUP(O$4,Res_ini!$A$20:$AF288,HLOOKUP($F279,Res_ini!$H$29:$AF$30,2,FALSE())+7))</f>
        <v>-</v>
      </c>
      <c r="Q279" s="328" t="str">
        <f>IF($M279="-","-",VLOOKUP(P$4,Res_ini!$A$20:$AF288,HLOOKUP($F279,Res_ini!$H$29:$AF$30,2,FALSE())+7))</f>
        <v>-</v>
      </c>
      <c r="R279" s="328" t="str">
        <f>IF($M279="-","-",VLOOKUP(Q$4,Res_ini!$A$20:$AF288,HLOOKUP($F279,Res_ini!$H$29:$AF$30,2,FALSE())+7))</f>
        <v>-</v>
      </c>
      <c r="S279" s="328" t="str">
        <f>IF($M279="-","-",VLOOKUP(R$4,Res_ini!$A$20:$AF288,HLOOKUP($F279,Res_ini!$H$29:$AF$30,2,FALSE())+7))</f>
        <v>-</v>
      </c>
      <c r="T279" s="328" t="str">
        <f>IF($M279="-","-",VLOOKUP(S$4,Res_ini!$A$20:$AF288,HLOOKUP($F279,Res_ini!$H$29:$AF$30,2,FALSE())+7))</f>
        <v>-</v>
      </c>
      <c r="U279" s="328" t="str">
        <f>IF($M279="-","-",VLOOKUP(T$4,Res_ini!$A$20:$AF288,HLOOKUP($F279,Res_ini!$H$29:$AF$30,2,FALSE())+7))</f>
        <v>-</v>
      </c>
      <c r="V279" s="328" t="str">
        <f>IF($M279="-","-",VLOOKUP(U$4,Res_ini!$A$20:$AF288,HLOOKUP($F279,Res_ini!$H$29:$AF$30,2,FALSE())+7))</f>
        <v>-</v>
      </c>
      <c r="W279" s="328" t="str">
        <f>IF($M279="-","-",VLOOKUP(V$4,Res_ini!$A$20:$AF288,HLOOKUP($F279,Res_ini!$H$29:$AF$30,2,FALSE())+7))</f>
        <v>-</v>
      </c>
      <c r="X279" s="328" t="str">
        <f>IF($M279="-","-",VLOOKUP(W$4,Res_ini!$A$20:$AF288,HLOOKUP($F279,Res_ini!$H$29:$AF$30,2,FALSE())+7))</f>
        <v>-</v>
      </c>
      <c r="Y279" s="328" t="str">
        <f>IF($M279="-","-",VLOOKUP(X$4,Res_ini!$A$20:$AF288,HLOOKUP($F279,Res_ini!$H$29:$AF$30,2,FALSE())+7))</f>
        <v>-</v>
      </c>
      <c r="Z279" s="328" t="str">
        <f>IF($M279="-","-",VLOOKUP(Y$4,Res_ini!$A$20:$AF288,HLOOKUP($F279,Res_ini!$H$29:$AF$30,2,FALSE())+7))</f>
        <v>-</v>
      </c>
      <c r="AA279" s="329" t="str">
        <f>IF($M279="-","-",VLOOKUP(Z$4,Res_ini!$A$20:$AF288,HLOOKUP($F279,Res_ini!$H$29:$AF$30,2,FALSE())+7))</f>
        <v>-</v>
      </c>
      <c r="AB279" s="330" t="str">
        <f>IF($M279="-","-",VLOOKUP(AA$4,Res_ini!$A$20:$AF288,HLOOKUP($F279,Res_ini!$H$29:$AF$30,2,FALSE())+7))</f>
        <v>-</v>
      </c>
      <c r="AC279" s="350"/>
      <c r="AD279" s="351"/>
      <c r="AE279" s="351"/>
      <c r="AF279" s="351"/>
      <c r="AG279" s="352"/>
      <c r="AH279" s="213" t="str">
        <f t="shared" si="110"/>
        <v>-</v>
      </c>
      <c r="AI279" s="353" t="str">
        <f t="shared" si="111"/>
        <v>-</v>
      </c>
      <c r="AJ279" s="354" t="str">
        <f t="shared" si="112"/>
        <v>-</v>
      </c>
      <c r="AK279" s="354" t="str">
        <f t="shared" si="113"/>
        <v>-</v>
      </c>
      <c r="AL279" s="354" t="str">
        <f t="shared" si="114"/>
        <v>-</v>
      </c>
      <c r="AM279" s="354" t="str">
        <f t="shared" si="115"/>
        <v>-</v>
      </c>
      <c r="AN279" s="354" t="str">
        <f t="shared" si="116"/>
        <v>-</v>
      </c>
      <c r="AO279" s="354" t="str">
        <f t="shared" si="117"/>
        <v>-</v>
      </c>
      <c r="AP279" s="354" t="str">
        <f t="shared" si="118"/>
        <v>-</v>
      </c>
      <c r="AQ279" s="354" t="str">
        <f t="shared" si="119"/>
        <v>-</v>
      </c>
      <c r="AR279" s="354" t="str">
        <f t="shared" si="120"/>
        <v>-</v>
      </c>
      <c r="AS279" s="354" t="str">
        <f t="shared" si="121"/>
        <v>-</v>
      </c>
      <c r="AT279" s="354" t="str">
        <f t="shared" si="122"/>
        <v>-</v>
      </c>
      <c r="AU279" s="354" t="str">
        <f t="shared" si="123"/>
        <v>-</v>
      </c>
      <c r="AV279" s="354" t="str">
        <f t="shared" si="124"/>
        <v>-</v>
      </c>
      <c r="AW279" s="355" t="str">
        <f t="shared" si="125"/>
        <v>-</v>
      </c>
      <c r="AX279" s="355" t="str">
        <f t="shared" si="126"/>
        <v>-</v>
      </c>
      <c r="AY279" s="355" t="str">
        <f t="shared" si="127"/>
        <v>-</v>
      </c>
      <c r="AZ279" s="355" t="str">
        <f t="shared" si="128"/>
        <v>-</v>
      </c>
      <c r="BA279" s="355" t="str">
        <f t="shared" si="129"/>
        <v>-</v>
      </c>
      <c r="BB279" s="354" t="str">
        <f t="shared" si="130"/>
        <v>-</v>
      </c>
      <c r="BC279" s="354" t="str">
        <f t="shared" si="131"/>
        <v>-</v>
      </c>
      <c r="BD279" s="355" t="str">
        <f t="shared" si="132"/>
        <v>-</v>
      </c>
      <c r="BE279" s="355" t="str">
        <f t="shared" si="133"/>
        <v>-</v>
      </c>
      <c r="BF279" s="355" t="str">
        <f t="shared" si="134"/>
        <v>-</v>
      </c>
      <c r="BG279" s="355" t="str">
        <f t="shared" si="135"/>
        <v>-</v>
      </c>
      <c r="BH279" s="354" t="str">
        <f t="shared" si="136"/>
        <v>-</v>
      </c>
      <c r="BI279" s="355" t="str">
        <f t="shared" si="137"/>
        <v>-</v>
      </c>
      <c r="BJ279" s="356" t="str">
        <f t="shared" si="138"/>
        <v>-</v>
      </c>
      <c r="BK279"/>
      <c r="BL279"/>
      <c r="BM279"/>
      <c r="BN279"/>
      <c r="BO279"/>
    </row>
    <row r="280" spans="1:67" s="124" customFormat="1" ht="17" hidden="1" customHeight="1">
      <c r="A280" s="333" t="str">
        <f t="shared" si="140"/>
        <v>2018_260</v>
      </c>
      <c r="B280" s="333" t="s">
        <v>658</v>
      </c>
      <c r="C280" s="333" t="str">
        <f t="shared" si="109"/>
        <v>---_-</v>
      </c>
      <c r="D280" s="333" t="str">
        <f>IF($M280="-","-",VLOOKUP(C$5,Res_ini!$A$20:$AF289,HLOOKUP($F280,Res_ini!$H$29:$AF$30,2,FALSE())+7))</f>
        <v>-</v>
      </c>
      <c r="E280" s="333">
        <f t="shared" si="139"/>
        <v>65</v>
      </c>
      <c r="F280" s="333" t="str">
        <f t="shared" si="108"/>
        <v>Isie</v>
      </c>
      <c r="G280" s="333" t="str">
        <f>IF($M280="-","-",VLOOKUP(F$5,Res_ini!$A$20:$AF289,HLOOKUP($F280,Res_ini!$H$29:$AF$30,2,FALSE())+7))</f>
        <v>-</v>
      </c>
      <c r="H280" s="357" t="str">
        <f>IF($M280="-","-",VLOOKUP(G$5,Res_ini!$A$20:$AF289,HLOOKUP($F280,Res_ini!$H$29:$AF$30,2,FALSE())+7))</f>
        <v>-</v>
      </c>
      <c r="I280" s="357" t="str">
        <f>IF($M280="-","-",VLOOKUP(H$5,Res_ini!$A$20:$AF289,HLOOKUP($F280,Res_ini!$H$29:$AF$30,2,FALSE())+7))</f>
        <v>-</v>
      </c>
      <c r="J280" s="333" t="str">
        <f>IF($M280="-","-",VLOOKUP(I$5,Res_ini!$A$20:$AF289,HLOOKUP($F280,Res_ini!$H$29:$AF$30,2,FALSE())+7))</f>
        <v>-</v>
      </c>
      <c r="K280" s="333" t="str">
        <f>IF($M280="-","-",VLOOKUP(J$5,Res_ini!$A$20:$AF289,HLOOKUP($F280,Res_ini!$H$29:$AF$30,2,FALSE())+7))</f>
        <v>-</v>
      </c>
      <c r="L280" s="333" t="str">
        <f>IF($M280="-","-",VLOOKUP(K$5,Res_ini!$A$20:$AF289,HLOOKUP($F280,Res_ini!$H$29:$AF$30,2,FALSE())+7))</f>
        <v>-</v>
      </c>
      <c r="M280" s="333" t="str">
        <f>IF(ISERROR(HLOOKUP($F280,Res_ini!$H$29:$AF$30,2,FALSE())),"-",VLOOKUP(L$5,Res_ini!$A$20:$AF289,HLOOKUP($F280,Res_ini!$H$29:$AF$30,2,FALSE())+7))</f>
        <v>-</v>
      </c>
      <c r="N280" s="333" t="str">
        <f>IF($M280="-","-",VLOOKUP(M$5,Res_ini!$A$20:$AF289,HLOOKUP($F280,Res_ini!$H$29:$AF$30,2,FALSE())+7))</f>
        <v>-</v>
      </c>
      <c r="O280" s="358" t="str">
        <f>IF($M280="-","-",VLOOKUP(N$5,Res_ini!$A$20:$AF289,HLOOKUP($F280,Res_ini!$H$29:$AF$30,2,FALSE())+7))</f>
        <v>-</v>
      </c>
      <c r="P280" s="331" t="str">
        <f>IF($M280="-","-",VLOOKUP(O$5,Res_ini!$A$20:$AF289,HLOOKUP($F280,Res_ini!$H$29:$AF$30,2,FALSE())+7))</f>
        <v>-</v>
      </c>
      <c r="Q280" s="331" t="str">
        <f>IF($M280="-","-",VLOOKUP(P$5,Res_ini!$A$20:$AF289,HLOOKUP($F280,Res_ini!$H$29:$AF$30,2,FALSE())+7))</f>
        <v>-</v>
      </c>
      <c r="R280" s="331" t="str">
        <f>IF($M280="-","-",VLOOKUP(Q$5,Res_ini!$A$20:$AF289,HLOOKUP($F280,Res_ini!$H$29:$AF$30,2,FALSE())+7))</f>
        <v>-</v>
      </c>
      <c r="S280" s="331" t="str">
        <f>IF($M280="-","-",VLOOKUP(R$5,Res_ini!$A$20:$AF289,HLOOKUP($F280,Res_ini!$H$29:$AF$30,2,FALSE())+7))</f>
        <v>-</v>
      </c>
      <c r="T280" s="331" t="str">
        <f>IF($M280="-","-",VLOOKUP(S$5,Res_ini!$A$20:$AF289,HLOOKUP($F280,Res_ini!$H$29:$AF$30,2,FALSE())+7))</f>
        <v>-</v>
      </c>
      <c r="U280" s="331" t="str">
        <f>IF($M280="-","-",VLOOKUP(T$5,Res_ini!$A$20:$AF289,HLOOKUP($F280,Res_ini!$H$29:$AF$30,2,FALSE())+7))</f>
        <v>-</v>
      </c>
      <c r="V280" s="331" t="str">
        <f>IF($M280="-","-",VLOOKUP(U$5,Res_ini!$A$20:$AF289,HLOOKUP($F280,Res_ini!$H$29:$AF$30,2,FALSE())+7))</f>
        <v>-</v>
      </c>
      <c r="W280" s="331" t="str">
        <f>IF($M280="-","-",VLOOKUP(V$5,Res_ini!$A$20:$AF289,HLOOKUP($F280,Res_ini!$H$29:$AF$30,2,FALSE())+7))</f>
        <v>-</v>
      </c>
      <c r="X280" s="331" t="str">
        <f>IF($M280="-","-",VLOOKUP(W$5,Res_ini!$A$20:$AF289,HLOOKUP($F280,Res_ini!$H$29:$AF$30,2,FALSE())+7))</f>
        <v>-</v>
      </c>
      <c r="Y280" s="331" t="str">
        <f>IF($M280="-","-",VLOOKUP(X$5,Res_ini!$A$20:$AF289,HLOOKUP($F280,Res_ini!$H$29:$AF$30,2,FALSE())+7))</f>
        <v>-</v>
      </c>
      <c r="Z280" s="331" t="str">
        <f>IF($M280="-","-",VLOOKUP(Y$5,Res_ini!$A$20:$AF289,HLOOKUP($F280,Res_ini!$H$29:$AF$30,2,FALSE())+7))</f>
        <v>-</v>
      </c>
      <c r="AA280" s="332" t="str">
        <f>IF($M280="-","-",VLOOKUP(Z$5,Res_ini!$A$20:$AF289,HLOOKUP($F280,Res_ini!$H$29:$AF$30,2,FALSE())+7))</f>
        <v>-</v>
      </c>
      <c r="AB280" s="333" t="str">
        <f>IF($M280="-","-",VLOOKUP(AA$5,Res_ini!$A$20:$AF289,HLOOKUP($F280,Res_ini!$H$29:$AF$30,2,FALSE())+7))</f>
        <v>-</v>
      </c>
      <c r="AC280" s="359"/>
      <c r="AD280" s="360"/>
      <c r="AE280" s="360"/>
      <c r="AF280" s="360"/>
      <c r="AG280" s="361"/>
      <c r="AH280" s="362" t="str">
        <f t="shared" si="110"/>
        <v>-</v>
      </c>
      <c r="AI280" s="363" t="str">
        <f t="shared" si="111"/>
        <v>-</v>
      </c>
      <c r="AJ280" s="364" t="str">
        <f t="shared" si="112"/>
        <v>-</v>
      </c>
      <c r="AK280" s="364" t="str">
        <f t="shared" si="113"/>
        <v>-</v>
      </c>
      <c r="AL280" s="364" t="str">
        <f t="shared" si="114"/>
        <v>-</v>
      </c>
      <c r="AM280" s="364" t="str">
        <f t="shared" si="115"/>
        <v>-</v>
      </c>
      <c r="AN280" s="364" t="str">
        <f t="shared" si="116"/>
        <v>-</v>
      </c>
      <c r="AO280" s="364" t="str">
        <f t="shared" si="117"/>
        <v>-</v>
      </c>
      <c r="AP280" s="364" t="str">
        <f t="shared" si="118"/>
        <v>-</v>
      </c>
      <c r="AQ280" s="364" t="str">
        <f t="shared" si="119"/>
        <v>-</v>
      </c>
      <c r="AR280" s="364" t="str">
        <f t="shared" si="120"/>
        <v>-</v>
      </c>
      <c r="AS280" s="364" t="str">
        <f t="shared" si="121"/>
        <v>-</v>
      </c>
      <c r="AT280" s="364" t="str">
        <f t="shared" si="122"/>
        <v>-</v>
      </c>
      <c r="AU280" s="364" t="str">
        <f t="shared" si="123"/>
        <v>-</v>
      </c>
      <c r="AV280" s="364" t="str">
        <f t="shared" si="124"/>
        <v>-</v>
      </c>
      <c r="AW280" s="365" t="str">
        <f t="shared" si="125"/>
        <v>-</v>
      </c>
      <c r="AX280" s="365" t="str">
        <f t="shared" si="126"/>
        <v>-</v>
      </c>
      <c r="AY280" s="365" t="str">
        <f t="shared" si="127"/>
        <v>-</v>
      </c>
      <c r="AZ280" s="365" t="str">
        <f t="shared" si="128"/>
        <v>-</v>
      </c>
      <c r="BA280" s="365" t="str">
        <f t="shared" si="129"/>
        <v>-</v>
      </c>
      <c r="BB280" s="364" t="str">
        <f t="shared" si="130"/>
        <v>-</v>
      </c>
      <c r="BC280" s="364" t="str">
        <f t="shared" si="131"/>
        <v>-</v>
      </c>
      <c r="BD280" s="365" t="str">
        <f t="shared" si="132"/>
        <v>-</v>
      </c>
      <c r="BE280" s="365" t="str">
        <f t="shared" si="133"/>
        <v>-</v>
      </c>
      <c r="BF280" s="365" t="str">
        <f t="shared" si="134"/>
        <v>-</v>
      </c>
      <c r="BG280" s="365" t="str">
        <f t="shared" si="135"/>
        <v>-</v>
      </c>
      <c r="BH280" s="364" t="str">
        <f t="shared" si="136"/>
        <v>-</v>
      </c>
      <c r="BI280" s="365" t="str">
        <f t="shared" si="137"/>
        <v>-</v>
      </c>
      <c r="BJ280" s="366" t="str">
        <f t="shared" si="138"/>
        <v>-</v>
      </c>
      <c r="BK280"/>
      <c r="BL280"/>
      <c r="BM280"/>
      <c r="BN280"/>
      <c r="BO280"/>
    </row>
    <row r="281" spans="1:67" s="124" customFormat="1" ht="17" hidden="1" customHeight="1">
      <c r="A281" s="327" t="str">
        <f t="shared" si="140"/>
        <v>2018_261</v>
      </c>
      <c r="B281" s="327" t="s">
        <v>658</v>
      </c>
      <c r="C281" s="327" t="str">
        <f t="shared" ref="C281:C416" si="141">J281&amp;"-"&amp;M281&amp;"_"&amp;N281</f>
        <v>---_-</v>
      </c>
      <c r="D281" s="327" t="str">
        <f>IF($M281="-","-",VLOOKUP(C$2,Res_ini!$A$20:$AF290,HLOOKUP($F281,Res_ini!$H$29:$AF$30,2,FALSE())+7))</f>
        <v>-</v>
      </c>
      <c r="E281" s="327">
        <f t="shared" si="139"/>
        <v>66</v>
      </c>
      <c r="F281" s="327" t="str">
        <f t="shared" si="108"/>
        <v>Ever Prosperity 2</v>
      </c>
      <c r="G281" s="327" t="str">
        <f>IF($M281="-","-",VLOOKUP(F$2,Res_ini!$A$20:$AF290,HLOOKUP($F281,Res_ini!$H$29:$AF$30,2,FALSE())+7))</f>
        <v>-</v>
      </c>
      <c r="H281" s="338" t="str">
        <f>IF($M281="-","-",VLOOKUP(G$2,Res_ini!$A$20:$AF290,HLOOKUP($F281,Res_ini!$H$29:$AF$30,2,FALSE())+7))</f>
        <v>-</v>
      </c>
      <c r="I281" s="338" t="str">
        <f>IF($M281="-","-",VLOOKUP(H$2,Res_ini!$A$20:$AF290,HLOOKUP($F281,Res_ini!$H$29:$AF$30,2,FALSE())+7))</f>
        <v>-</v>
      </c>
      <c r="J281" s="327" t="str">
        <f>IF($M281="-","-",VLOOKUP(I$2,Res_ini!$A$20:$AF290,HLOOKUP($F281,Res_ini!$H$29:$AF$30,2,FALSE())+7))</f>
        <v>-</v>
      </c>
      <c r="K281" s="327" t="str">
        <f>IF($M281="-","-",VLOOKUP(J$2,Res_ini!$A$20:$AF290,HLOOKUP($F281,Res_ini!$H$29:$AF$30,2,FALSE())+7))</f>
        <v>-</v>
      </c>
      <c r="L281" s="327" t="str">
        <f>IF($M281="-","-",VLOOKUP(K$2,Res_ini!$A$20:$AF290,HLOOKUP($F281,Res_ini!$H$29:$AF$30,2,FALSE())+7))</f>
        <v>-</v>
      </c>
      <c r="M281" s="327" t="str">
        <f>IF(ISERROR(HLOOKUP($F281,Res_ini!$H$29:$AF$30,2,FALSE())),"-",VLOOKUP(L$2,Res_ini!$A$20:$AF290,HLOOKUP($F281,Res_ini!$H$29:$AF$30,2,FALSE())+7))</f>
        <v>-</v>
      </c>
      <c r="N281" s="327" t="str">
        <f>IF($M281="-","-",VLOOKUP(M$2,Res_ini!$A$20:$AF290,HLOOKUP($F281,Res_ini!$H$29:$AF$30,2,FALSE())+7))</f>
        <v>-</v>
      </c>
      <c r="O281" s="339" t="str">
        <f>IF($M281="-","-",VLOOKUP(N$2,Res_ini!$A$20:$AF290,HLOOKUP($F281,Res_ini!$H$29:$AF$30,2,FALSE())+7))</f>
        <v>-</v>
      </c>
      <c r="P281" s="325" t="str">
        <f>IF($M281="-","-",VLOOKUP(O$2,Res_ini!$A$20:$AF290,HLOOKUP($F281,Res_ini!$H$29:$AF$30,2,FALSE())+7))</f>
        <v>-</v>
      </c>
      <c r="Q281" s="325" t="str">
        <f>IF($M281="-","-",VLOOKUP(P$2,Res_ini!$A$20:$AF290,HLOOKUP($F281,Res_ini!$H$29:$AF$30,2,FALSE())+7))</f>
        <v>-</v>
      </c>
      <c r="R281" s="325" t="str">
        <f>IF($M281="-","-",VLOOKUP(Q$2,Res_ini!$A$20:$AF290,HLOOKUP($F281,Res_ini!$H$29:$AF$30,2,FALSE())+7))</f>
        <v>-</v>
      </c>
      <c r="S281" s="325" t="str">
        <f>IF($M281="-","-",VLOOKUP(R$2,Res_ini!$A$20:$AF290,HLOOKUP($F281,Res_ini!$H$29:$AF$30,2,FALSE())+7))</f>
        <v>-</v>
      </c>
      <c r="T281" s="325" t="str">
        <f>IF($M281="-","-",VLOOKUP(S$2,Res_ini!$A$20:$AF290,HLOOKUP($F281,Res_ini!$H$29:$AF$30,2,FALSE())+7))</f>
        <v>-</v>
      </c>
      <c r="U281" s="325" t="str">
        <f>IF($M281="-","-",VLOOKUP(T$2,Res_ini!$A$20:$AF290,HLOOKUP($F281,Res_ini!$H$29:$AF$30,2,FALSE())+7))</f>
        <v>-</v>
      </c>
      <c r="V281" s="325" t="str">
        <f>IF($M281="-","-",VLOOKUP(U$2,Res_ini!$A$20:$AF290,HLOOKUP($F281,Res_ini!$H$29:$AF$30,2,FALSE())+7))</f>
        <v>-</v>
      </c>
      <c r="W281" s="325" t="str">
        <f>IF($M281="-","-",VLOOKUP(V$2,Res_ini!$A$20:$AF290,HLOOKUP($F281,Res_ini!$H$29:$AF$30,2,FALSE())+7))</f>
        <v>-</v>
      </c>
      <c r="X281" s="325" t="str">
        <f>IF($M281="-","-",VLOOKUP(W$2,Res_ini!$A$20:$AF290,HLOOKUP($F281,Res_ini!$H$29:$AF$30,2,FALSE())+7))</f>
        <v>-</v>
      </c>
      <c r="Y281" s="325" t="str">
        <f>IF($M281="-","-",VLOOKUP(X$2,Res_ini!$A$20:$AF290,HLOOKUP($F281,Res_ini!$H$29:$AF$30,2,FALSE())+7))</f>
        <v>-</v>
      </c>
      <c r="Z281" s="325" t="str">
        <f>IF($M281="-","-",VLOOKUP(Y$2,Res_ini!$A$20:$AF290,HLOOKUP($F281,Res_ini!$H$29:$AF$30,2,FALSE())+7))</f>
        <v>-</v>
      </c>
      <c r="AA281" s="326" t="str">
        <f>IF($M281="-","-",VLOOKUP(Z$2,Res_ini!$A$20:$AF290,HLOOKUP($F281,Res_ini!$H$29:$AF$30,2,FALSE())+7))</f>
        <v>-</v>
      </c>
      <c r="AB281" s="327" t="str">
        <f>IF($M281="-","-",VLOOKUP(AA$2,Res_ini!$A$20:$AF290,HLOOKUP($F281,Res_ini!$H$29:$AF$30,2,FALSE())+7))</f>
        <v>-</v>
      </c>
      <c r="AC281" s="340"/>
      <c r="AD281" s="341"/>
      <c r="AE281" s="341"/>
      <c r="AF281" s="341"/>
      <c r="AG281" s="342"/>
      <c r="AH281" s="343" t="str">
        <f t="shared" ref="AH281:AH416" si="142">IF($M281="-","-",O281+P281+Q281+R281)</f>
        <v>-</v>
      </c>
      <c r="AI281" s="344" t="str">
        <f t="shared" ref="AI281:AI416" si="143">IF($M281="-","-",O281*2.5/100)</f>
        <v>-</v>
      </c>
      <c r="AJ281" s="345" t="str">
        <f t="shared" ref="AJ281:AJ416" si="144">IF($M281="-","-",P281*2.5/100)</f>
        <v>-</v>
      </c>
      <c r="AK281" s="345" t="str">
        <f t="shared" ref="AK281:AK416" si="145">IF($M281="-","-",Q281*2.5/100)</f>
        <v>-</v>
      </c>
      <c r="AL281" s="345" t="str">
        <f t="shared" ref="AL281:AL416" si="146">IF($M281="-","-",R281*2.5/100)</f>
        <v>-</v>
      </c>
      <c r="AM281" s="345" t="str">
        <f t="shared" ref="AM281:AM416" si="147">IF($M281="-","-",S281*2.5/100)</f>
        <v>-</v>
      </c>
      <c r="AN281" s="345" t="str">
        <f t="shared" ref="AN281:AN416" si="148">IF($M281="-","-",T281*2.5/100)</f>
        <v>-</v>
      </c>
      <c r="AO281" s="345" t="str">
        <f t="shared" ref="AO281:AO416" si="149">IF($M281="-","-",U281*2.5/100)</f>
        <v>-</v>
      </c>
      <c r="AP281" s="345" t="str">
        <f t="shared" ref="AP281:AP416" si="150">IF($M281="-","-",V281*2.5/100)</f>
        <v>-</v>
      </c>
      <c r="AQ281" s="345" t="str">
        <f t="shared" ref="AQ281:AQ416" si="151">IF($M281="-","-",W281*2.5/100)</f>
        <v>-</v>
      </c>
      <c r="AR281" s="345" t="str">
        <f t="shared" ref="AR281:AR416" si="152">IF($M281="-","-",X281*2.5/100)</f>
        <v>-</v>
      </c>
      <c r="AS281" s="345" t="str">
        <f t="shared" ref="AS281:AS416" si="153">IF($M281="-","-",Y281*2.5/100)</f>
        <v>-</v>
      </c>
      <c r="AT281" s="345" t="str">
        <f t="shared" ref="AT281:AT416" si="154">IF($M281="-","-",Z281*2.5/100)</f>
        <v>-</v>
      </c>
      <c r="AU281" s="345" t="str">
        <f t="shared" ref="AU281:AU416" si="155">IF($M281="-","-",AA281*2.5/100)</f>
        <v>-</v>
      </c>
      <c r="AV281" s="345" t="str">
        <f t="shared" ref="AV281:AV416" si="156">IF($M281="-","-",AH281*2.5/100)</f>
        <v>-</v>
      </c>
      <c r="AW281" s="346" t="str">
        <f t="shared" ref="AW281:AW416" si="157">IF($M281="-","-",ASIN(AI281))</f>
        <v>-</v>
      </c>
      <c r="AX281" s="346" t="str">
        <f t="shared" ref="AX281:AX416" si="158">IF($M281="-","-",ASIN(AJ281))</f>
        <v>-</v>
      </c>
      <c r="AY281" s="346" t="str">
        <f t="shared" ref="AY281:AY416" si="159">IF($M281="-","-",ASIN(AK281))</f>
        <v>-</v>
      </c>
      <c r="AZ281" s="346" t="str">
        <f t="shared" ref="AZ281:AZ416" si="160">IF($M281="-","-",ASIN(AL281))</f>
        <v>-</v>
      </c>
      <c r="BA281" s="346" t="str">
        <f t="shared" ref="BA281:BA416" si="161">IF($M281="-","-",ASIN(AM281))</f>
        <v>-</v>
      </c>
      <c r="BB281" s="345" t="str">
        <f t="shared" ref="BB281:BB416" si="162">IF($M281="-","-",ASIN(AN281))</f>
        <v>-</v>
      </c>
      <c r="BC281" s="345" t="str">
        <f t="shared" ref="BC281:BC416" si="163">IF($M281="-","-",ASIN(AO281))</f>
        <v>-</v>
      </c>
      <c r="BD281" s="346" t="str">
        <f t="shared" ref="BD281:BD416" si="164">IF($M281="-","-",ASIN(AP281))</f>
        <v>-</v>
      </c>
      <c r="BE281" s="346" t="str">
        <f t="shared" ref="BE281:BE416" si="165">IF($M281="-","-",ASIN(AQ281))</f>
        <v>-</v>
      </c>
      <c r="BF281" s="346" t="str">
        <f t="shared" ref="BF281:BF416" si="166">IF($M281="-","-",ASIN(AR281))</f>
        <v>-</v>
      </c>
      <c r="BG281" s="346" t="str">
        <f t="shared" ref="BG281:BG416" si="167">IF($M281="-","-",ASIN(AS281))</f>
        <v>-</v>
      </c>
      <c r="BH281" s="345" t="str">
        <f t="shared" ref="BH281:BH416" si="168">IF($M281="-","-",ASIN(AT281))</f>
        <v>-</v>
      </c>
      <c r="BI281" s="346" t="str">
        <f t="shared" ref="BI281:BI416" si="169">IF($M281="-","-",ASIN(AU281))</f>
        <v>-</v>
      </c>
      <c r="BJ281" s="347" t="str">
        <f t="shared" ref="BJ281:BJ416" si="170">IF($M281="-","-",ASIN(AV281))</f>
        <v>-</v>
      </c>
      <c r="BK281"/>
      <c r="BL281"/>
      <c r="BM281"/>
      <c r="BN281"/>
      <c r="BO281"/>
    </row>
    <row r="282" spans="1:67" s="124" customFormat="1" ht="17" hidden="1" customHeight="1">
      <c r="A282" s="330" t="str">
        <f t="shared" si="140"/>
        <v>2018_262</v>
      </c>
      <c r="B282" s="330" t="s">
        <v>658</v>
      </c>
      <c r="C282" s="330" t="str">
        <f t="shared" si="141"/>
        <v>---_-</v>
      </c>
      <c r="D282" s="330" t="str">
        <f>IF($M282="-","-",VLOOKUP(C$3,Res_ini!$A$20:$AF291,HLOOKUP($F282,Res_ini!$H$29:$AF$30,2,FALSE())+7))</f>
        <v>-</v>
      </c>
      <c r="E282" s="330">
        <f t="shared" ref="E282:E416" si="171">E278+1</f>
        <v>66</v>
      </c>
      <c r="F282" s="330" t="str">
        <f t="shared" si="108"/>
        <v>Ever Prosperity 2</v>
      </c>
      <c r="G282" s="330" t="str">
        <f>IF($M282="-","-",VLOOKUP(F$3,Res_ini!$A$20:$AF291,HLOOKUP($F282,Res_ini!$H$29:$AF$30,2,FALSE())+7))</f>
        <v>-</v>
      </c>
      <c r="H282" s="348" t="str">
        <f>IF($M282="-","-",VLOOKUP(G$3,Res_ini!$A$20:$AF291,HLOOKUP($F282,Res_ini!$H$29:$AF$30,2,FALSE())+7))</f>
        <v>-</v>
      </c>
      <c r="I282" s="348" t="str">
        <f>IF($M282="-","-",VLOOKUP(H$3,Res_ini!$A$20:$AF291,HLOOKUP($F282,Res_ini!$H$29:$AF$30,2,FALSE())+7))</f>
        <v>-</v>
      </c>
      <c r="J282" s="330" t="str">
        <f>IF($M282="-","-",VLOOKUP(I$3,Res_ini!$A$20:$AF291,HLOOKUP($F282,Res_ini!$H$29:$AF$30,2,FALSE())+7))</f>
        <v>-</v>
      </c>
      <c r="K282" s="330" t="str">
        <f>IF($M282="-","-",VLOOKUP(J$3,Res_ini!$A$20:$AF291,HLOOKUP($F282,Res_ini!$H$29:$AF$30,2,FALSE())+7))</f>
        <v>-</v>
      </c>
      <c r="L282" s="330" t="str">
        <f>IF($M282="-","-",VLOOKUP(K$3,Res_ini!$A$20:$AF291,HLOOKUP($F282,Res_ini!$H$29:$AF$30,2,FALSE())+7))</f>
        <v>-</v>
      </c>
      <c r="M282" s="330" t="str">
        <f>IF(ISERROR(HLOOKUP($F282,Res_ini!$H$29:$AF$30,2,FALSE())),"-",VLOOKUP(L$3,Res_ini!$A$20:$AF291,HLOOKUP($F282,Res_ini!$H$29:$AF$30,2,FALSE())+7))</f>
        <v>-</v>
      </c>
      <c r="N282" s="330" t="str">
        <f>IF($M282="-","-",VLOOKUP(M$3,Res_ini!$A$20:$AF291,HLOOKUP($F282,Res_ini!$H$29:$AF$30,2,FALSE())+7))</f>
        <v>-</v>
      </c>
      <c r="O282" s="349" t="str">
        <f>IF($M282="-","-",VLOOKUP(N$3,Res_ini!$A$20:$AF291,HLOOKUP($F282,Res_ini!$H$29:$AF$30,2,FALSE())+7))</f>
        <v>-</v>
      </c>
      <c r="P282" s="328" t="str">
        <f>IF($M282="-","-",VLOOKUP(O$3,Res_ini!$A$20:$AF291,HLOOKUP($F282,Res_ini!$H$29:$AF$30,2,FALSE())+7))</f>
        <v>-</v>
      </c>
      <c r="Q282" s="328" t="str">
        <f>IF($M282="-","-",VLOOKUP(P$3,Res_ini!$A$20:$AF291,HLOOKUP($F282,Res_ini!$H$29:$AF$30,2,FALSE())+7))</f>
        <v>-</v>
      </c>
      <c r="R282" s="328" t="str">
        <f>IF($M282="-","-",VLOOKUP(Q$3,Res_ini!$A$20:$AF291,HLOOKUP($F282,Res_ini!$H$29:$AF$30,2,FALSE())+7))</f>
        <v>-</v>
      </c>
      <c r="S282" s="328" t="str">
        <f>IF($M282="-","-",VLOOKUP(R$3,Res_ini!$A$20:$AF291,HLOOKUP($F282,Res_ini!$H$29:$AF$30,2,FALSE())+7))</f>
        <v>-</v>
      </c>
      <c r="T282" s="328" t="str">
        <f>IF($M282="-","-",VLOOKUP(S$3,Res_ini!$A$20:$AF291,HLOOKUP($F282,Res_ini!$H$29:$AF$30,2,FALSE())+7))</f>
        <v>-</v>
      </c>
      <c r="U282" s="328" t="str">
        <f>IF($M282="-","-",VLOOKUP(T$3,Res_ini!$A$20:$AF291,HLOOKUP($F282,Res_ini!$H$29:$AF$30,2,FALSE())+7))</f>
        <v>-</v>
      </c>
      <c r="V282" s="328" t="str">
        <f>IF($M282="-","-",VLOOKUP(U$3,Res_ini!$A$20:$AF291,HLOOKUP($F282,Res_ini!$H$29:$AF$30,2,FALSE())+7))</f>
        <v>-</v>
      </c>
      <c r="W282" s="328" t="str">
        <f>IF($M282="-","-",VLOOKUP(V$3,Res_ini!$A$20:$AF291,HLOOKUP($F282,Res_ini!$H$29:$AF$30,2,FALSE())+7))</f>
        <v>-</v>
      </c>
      <c r="X282" s="328" t="str">
        <f>IF($M282="-","-",VLOOKUP(W$3,Res_ini!$A$20:$AF291,HLOOKUP($F282,Res_ini!$H$29:$AF$30,2,FALSE())+7))</f>
        <v>-</v>
      </c>
      <c r="Y282" s="328" t="str">
        <f>IF($M282="-","-",VLOOKUP(X$3,Res_ini!$A$20:$AF291,HLOOKUP($F282,Res_ini!$H$29:$AF$30,2,FALSE())+7))</f>
        <v>-</v>
      </c>
      <c r="Z282" s="328" t="str">
        <f>IF($M282="-","-",VLOOKUP(Y$3,Res_ini!$A$20:$AF291,HLOOKUP($F282,Res_ini!$H$29:$AF$30,2,FALSE())+7))</f>
        <v>-</v>
      </c>
      <c r="AA282" s="329" t="str">
        <f>IF($M282="-","-",VLOOKUP(Z$3,Res_ini!$A$20:$AF291,HLOOKUP($F282,Res_ini!$H$29:$AF$30,2,FALSE())+7))</f>
        <v>-</v>
      </c>
      <c r="AB282" s="330" t="str">
        <f>IF($M282="-","-",VLOOKUP(AA$3,Res_ini!$A$20:$AF291,HLOOKUP($F282,Res_ini!$H$29:$AF$30,2,FALSE())+7))</f>
        <v>-</v>
      </c>
      <c r="AC282" s="350"/>
      <c r="AD282" s="351"/>
      <c r="AE282" s="351"/>
      <c r="AF282" s="351"/>
      <c r="AG282" s="352"/>
      <c r="AH282" s="213" t="str">
        <f t="shared" si="142"/>
        <v>-</v>
      </c>
      <c r="AI282" s="353" t="str">
        <f t="shared" si="143"/>
        <v>-</v>
      </c>
      <c r="AJ282" s="354" t="str">
        <f t="shared" si="144"/>
        <v>-</v>
      </c>
      <c r="AK282" s="354" t="str">
        <f t="shared" si="145"/>
        <v>-</v>
      </c>
      <c r="AL282" s="354" t="str">
        <f t="shared" si="146"/>
        <v>-</v>
      </c>
      <c r="AM282" s="354" t="str">
        <f t="shared" si="147"/>
        <v>-</v>
      </c>
      <c r="AN282" s="354" t="str">
        <f t="shared" si="148"/>
        <v>-</v>
      </c>
      <c r="AO282" s="354" t="str">
        <f t="shared" si="149"/>
        <v>-</v>
      </c>
      <c r="AP282" s="354" t="str">
        <f t="shared" si="150"/>
        <v>-</v>
      </c>
      <c r="AQ282" s="354" t="str">
        <f t="shared" si="151"/>
        <v>-</v>
      </c>
      <c r="AR282" s="354" t="str">
        <f t="shared" si="152"/>
        <v>-</v>
      </c>
      <c r="AS282" s="354" t="str">
        <f t="shared" si="153"/>
        <v>-</v>
      </c>
      <c r="AT282" s="354" t="str">
        <f t="shared" si="154"/>
        <v>-</v>
      </c>
      <c r="AU282" s="354" t="str">
        <f t="shared" si="155"/>
        <v>-</v>
      </c>
      <c r="AV282" s="354" t="str">
        <f t="shared" si="156"/>
        <v>-</v>
      </c>
      <c r="AW282" s="355" t="str">
        <f t="shared" si="157"/>
        <v>-</v>
      </c>
      <c r="AX282" s="355" t="str">
        <f t="shared" si="158"/>
        <v>-</v>
      </c>
      <c r="AY282" s="355" t="str">
        <f t="shared" si="159"/>
        <v>-</v>
      </c>
      <c r="AZ282" s="355" t="str">
        <f t="shared" si="160"/>
        <v>-</v>
      </c>
      <c r="BA282" s="355" t="str">
        <f t="shared" si="161"/>
        <v>-</v>
      </c>
      <c r="BB282" s="354" t="str">
        <f t="shared" si="162"/>
        <v>-</v>
      </c>
      <c r="BC282" s="354" t="str">
        <f t="shared" si="163"/>
        <v>-</v>
      </c>
      <c r="BD282" s="355" t="str">
        <f t="shared" si="164"/>
        <v>-</v>
      </c>
      <c r="BE282" s="355" t="str">
        <f t="shared" si="165"/>
        <v>-</v>
      </c>
      <c r="BF282" s="355" t="str">
        <f t="shared" si="166"/>
        <v>-</v>
      </c>
      <c r="BG282" s="355" t="str">
        <f t="shared" si="167"/>
        <v>-</v>
      </c>
      <c r="BH282" s="354" t="str">
        <f t="shared" si="168"/>
        <v>-</v>
      </c>
      <c r="BI282" s="355" t="str">
        <f t="shared" si="169"/>
        <v>-</v>
      </c>
      <c r="BJ282" s="356" t="str">
        <f t="shared" si="170"/>
        <v>-</v>
      </c>
      <c r="BK282"/>
      <c r="BL282"/>
      <c r="BM282"/>
      <c r="BN282"/>
      <c r="BO282"/>
    </row>
    <row r="283" spans="1:67" s="124" customFormat="1" ht="17" hidden="1" customHeight="1">
      <c r="A283" s="330" t="str">
        <f t="shared" si="140"/>
        <v>2018_263</v>
      </c>
      <c r="B283" s="330" t="s">
        <v>658</v>
      </c>
      <c r="C283" s="330" t="str">
        <f t="shared" si="141"/>
        <v>---_-</v>
      </c>
      <c r="D283" s="330" t="str">
        <f>IF($M283="-","-",VLOOKUP(C$4,Res_ini!$A$20:$AF292,HLOOKUP($F283,Res_ini!$H$29:$AF$30,2,FALSE())+7))</f>
        <v>-</v>
      </c>
      <c r="E283" s="330">
        <f t="shared" si="171"/>
        <v>66</v>
      </c>
      <c r="F283" s="330" t="str">
        <f t="shared" si="108"/>
        <v>Ever Prosperity 2</v>
      </c>
      <c r="G283" s="330" t="str">
        <f>IF($M283="-","-",VLOOKUP(F$4,Res_ini!$A$20:$AF292,HLOOKUP($F283,Res_ini!$H$29:$AF$30,2,FALSE())+7))</f>
        <v>-</v>
      </c>
      <c r="H283" s="348" t="str">
        <f>IF($M283="-","-",VLOOKUP(G$4,Res_ini!$A$20:$AF292,HLOOKUP($F283,Res_ini!$H$29:$AF$30,2,FALSE())+7))</f>
        <v>-</v>
      </c>
      <c r="I283" s="348" t="str">
        <f>IF($M283="-","-",VLOOKUP(H$4,Res_ini!$A$20:$AF292,HLOOKUP($F283,Res_ini!$H$29:$AF$30,2,FALSE())+7))</f>
        <v>-</v>
      </c>
      <c r="J283" s="330" t="str">
        <f>IF($M283="-","-",VLOOKUP(I$4,Res_ini!$A$20:$AF292,HLOOKUP($F283,Res_ini!$H$29:$AF$30,2,FALSE())+7))</f>
        <v>-</v>
      </c>
      <c r="K283" s="330" t="str">
        <f>IF($M283="-","-",VLOOKUP(J$4,Res_ini!$A$20:$AF292,HLOOKUP($F283,Res_ini!$H$29:$AF$30,2,FALSE())+7))</f>
        <v>-</v>
      </c>
      <c r="L283" s="330" t="str">
        <f>IF($M283="-","-",VLOOKUP(K$4,Res_ini!$A$20:$AF292,HLOOKUP($F283,Res_ini!$H$29:$AF$30,2,FALSE())+7))</f>
        <v>-</v>
      </c>
      <c r="M283" s="330" t="str">
        <f>IF(ISERROR(HLOOKUP($F283,Res_ini!$H$29:$AF$30,2,FALSE())),"-",VLOOKUP(L$4,Res_ini!$A$20:$AF292,HLOOKUP($F283,Res_ini!$H$29:$AF$30,2,FALSE())+7))</f>
        <v>-</v>
      </c>
      <c r="N283" s="330" t="str">
        <f>IF($M283="-","-",VLOOKUP(M$4,Res_ini!$A$20:$AF292,HLOOKUP($F283,Res_ini!$H$29:$AF$30,2,FALSE())+7))</f>
        <v>-</v>
      </c>
      <c r="O283" s="349" t="str">
        <f>IF($M283="-","-",VLOOKUP(N$4,Res_ini!$A$20:$AF292,HLOOKUP($F283,Res_ini!$H$29:$AF$30,2,FALSE())+7))</f>
        <v>-</v>
      </c>
      <c r="P283" s="328" t="str">
        <f>IF($M283="-","-",VLOOKUP(O$4,Res_ini!$A$20:$AF292,HLOOKUP($F283,Res_ini!$H$29:$AF$30,2,FALSE())+7))</f>
        <v>-</v>
      </c>
      <c r="Q283" s="328" t="str">
        <f>IF($M283="-","-",VLOOKUP(P$4,Res_ini!$A$20:$AF292,HLOOKUP($F283,Res_ini!$H$29:$AF$30,2,FALSE())+7))</f>
        <v>-</v>
      </c>
      <c r="R283" s="328" t="str">
        <f>IF($M283="-","-",VLOOKUP(Q$4,Res_ini!$A$20:$AF292,HLOOKUP($F283,Res_ini!$H$29:$AF$30,2,FALSE())+7))</f>
        <v>-</v>
      </c>
      <c r="S283" s="328" t="str">
        <f>IF($M283="-","-",VLOOKUP(R$4,Res_ini!$A$20:$AF292,HLOOKUP($F283,Res_ini!$H$29:$AF$30,2,FALSE())+7))</f>
        <v>-</v>
      </c>
      <c r="T283" s="328" t="str">
        <f>IF($M283="-","-",VLOOKUP(S$4,Res_ini!$A$20:$AF292,HLOOKUP($F283,Res_ini!$H$29:$AF$30,2,FALSE())+7))</f>
        <v>-</v>
      </c>
      <c r="U283" s="328" t="str">
        <f>IF($M283="-","-",VLOOKUP(T$4,Res_ini!$A$20:$AF292,HLOOKUP($F283,Res_ini!$H$29:$AF$30,2,FALSE())+7))</f>
        <v>-</v>
      </c>
      <c r="V283" s="328" t="str">
        <f>IF($M283="-","-",VLOOKUP(U$4,Res_ini!$A$20:$AF292,HLOOKUP($F283,Res_ini!$H$29:$AF$30,2,FALSE())+7))</f>
        <v>-</v>
      </c>
      <c r="W283" s="328" t="str">
        <f>IF($M283="-","-",VLOOKUP(V$4,Res_ini!$A$20:$AF292,HLOOKUP($F283,Res_ini!$H$29:$AF$30,2,FALSE())+7))</f>
        <v>-</v>
      </c>
      <c r="X283" s="328" t="str">
        <f>IF($M283="-","-",VLOOKUP(W$4,Res_ini!$A$20:$AF292,HLOOKUP($F283,Res_ini!$H$29:$AF$30,2,FALSE())+7))</f>
        <v>-</v>
      </c>
      <c r="Y283" s="328" t="str">
        <f>IF($M283="-","-",VLOOKUP(X$4,Res_ini!$A$20:$AF292,HLOOKUP($F283,Res_ini!$H$29:$AF$30,2,FALSE())+7))</f>
        <v>-</v>
      </c>
      <c r="Z283" s="328" t="str">
        <f>IF($M283="-","-",VLOOKUP(Y$4,Res_ini!$A$20:$AF292,HLOOKUP($F283,Res_ini!$H$29:$AF$30,2,FALSE())+7))</f>
        <v>-</v>
      </c>
      <c r="AA283" s="329" t="str">
        <f>IF($M283="-","-",VLOOKUP(Z$4,Res_ini!$A$20:$AF292,HLOOKUP($F283,Res_ini!$H$29:$AF$30,2,FALSE())+7))</f>
        <v>-</v>
      </c>
      <c r="AB283" s="330" t="str">
        <f>IF($M283="-","-",VLOOKUP(AA$4,Res_ini!$A$20:$AF292,HLOOKUP($F283,Res_ini!$H$29:$AF$30,2,FALSE())+7))</f>
        <v>-</v>
      </c>
      <c r="AC283" s="350"/>
      <c r="AD283" s="351"/>
      <c r="AE283" s="351"/>
      <c r="AF283" s="351"/>
      <c r="AG283" s="352"/>
      <c r="AH283" s="213" t="str">
        <f t="shared" si="142"/>
        <v>-</v>
      </c>
      <c r="AI283" s="353" t="str">
        <f t="shared" si="143"/>
        <v>-</v>
      </c>
      <c r="AJ283" s="354" t="str">
        <f t="shared" si="144"/>
        <v>-</v>
      </c>
      <c r="AK283" s="354" t="str">
        <f t="shared" si="145"/>
        <v>-</v>
      </c>
      <c r="AL283" s="354" t="str">
        <f t="shared" si="146"/>
        <v>-</v>
      </c>
      <c r="AM283" s="354" t="str">
        <f t="shared" si="147"/>
        <v>-</v>
      </c>
      <c r="AN283" s="354" t="str">
        <f t="shared" si="148"/>
        <v>-</v>
      </c>
      <c r="AO283" s="354" t="str">
        <f t="shared" si="149"/>
        <v>-</v>
      </c>
      <c r="AP283" s="354" t="str">
        <f t="shared" si="150"/>
        <v>-</v>
      </c>
      <c r="AQ283" s="354" t="str">
        <f t="shared" si="151"/>
        <v>-</v>
      </c>
      <c r="AR283" s="354" t="str">
        <f t="shared" si="152"/>
        <v>-</v>
      </c>
      <c r="AS283" s="354" t="str">
        <f t="shared" si="153"/>
        <v>-</v>
      </c>
      <c r="AT283" s="354" t="str">
        <f t="shared" si="154"/>
        <v>-</v>
      </c>
      <c r="AU283" s="354" t="str">
        <f t="shared" si="155"/>
        <v>-</v>
      </c>
      <c r="AV283" s="354" t="str">
        <f t="shared" si="156"/>
        <v>-</v>
      </c>
      <c r="AW283" s="355" t="str">
        <f t="shared" si="157"/>
        <v>-</v>
      </c>
      <c r="AX283" s="355" t="str">
        <f t="shared" si="158"/>
        <v>-</v>
      </c>
      <c r="AY283" s="355" t="str">
        <f t="shared" si="159"/>
        <v>-</v>
      </c>
      <c r="AZ283" s="355" t="str">
        <f t="shared" si="160"/>
        <v>-</v>
      </c>
      <c r="BA283" s="355" t="str">
        <f t="shared" si="161"/>
        <v>-</v>
      </c>
      <c r="BB283" s="354" t="str">
        <f t="shared" si="162"/>
        <v>-</v>
      </c>
      <c r="BC283" s="354" t="str">
        <f t="shared" si="163"/>
        <v>-</v>
      </c>
      <c r="BD283" s="355" t="str">
        <f t="shared" si="164"/>
        <v>-</v>
      </c>
      <c r="BE283" s="355" t="str">
        <f t="shared" si="165"/>
        <v>-</v>
      </c>
      <c r="BF283" s="355" t="str">
        <f t="shared" si="166"/>
        <v>-</v>
      </c>
      <c r="BG283" s="355" t="str">
        <f t="shared" si="167"/>
        <v>-</v>
      </c>
      <c r="BH283" s="354" t="str">
        <f t="shared" si="168"/>
        <v>-</v>
      </c>
      <c r="BI283" s="355" t="str">
        <f t="shared" si="169"/>
        <v>-</v>
      </c>
      <c r="BJ283" s="356" t="str">
        <f t="shared" si="170"/>
        <v>-</v>
      </c>
      <c r="BK283"/>
      <c r="BL283"/>
      <c r="BM283"/>
      <c r="BN283"/>
      <c r="BO283"/>
    </row>
    <row r="284" spans="1:67" s="124" customFormat="1" ht="17" hidden="1" customHeight="1">
      <c r="A284" s="333" t="str">
        <f t="shared" si="140"/>
        <v>2018_264</v>
      </c>
      <c r="B284" s="333" t="s">
        <v>658</v>
      </c>
      <c r="C284" s="333" t="str">
        <f t="shared" si="141"/>
        <v>---_-</v>
      </c>
      <c r="D284" s="333" t="str">
        <f>IF($M284="-","-",VLOOKUP(C$5,Res_ini!$A$20:$AF293,HLOOKUP($F284,Res_ini!$H$29:$AF$30,2,FALSE())+7))</f>
        <v>-</v>
      </c>
      <c r="E284" s="333">
        <f t="shared" si="171"/>
        <v>66</v>
      </c>
      <c r="F284" s="333" t="str">
        <f t="shared" si="108"/>
        <v>Ever Prosperity 2</v>
      </c>
      <c r="G284" s="333" t="str">
        <f>IF($M284="-","-",VLOOKUP(F$5,Res_ini!$A$20:$AF293,HLOOKUP($F284,Res_ini!$H$29:$AF$30,2,FALSE())+7))</f>
        <v>-</v>
      </c>
      <c r="H284" s="357" t="str">
        <f>IF($M284="-","-",VLOOKUP(G$5,Res_ini!$A$20:$AF293,HLOOKUP($F284,Res_ini!$H$29:$AF$30,2,FALSE())+7))</f>
        <v>-</v>
      </c>
      <c r="I284" s="357" t="str">
        <f>IF($M284="-","-",VLOOKUP(H$5,Res_ini!$A$20:$AF293,HLOOKUP($F284,Res_ini!$H$29:$AF$30,2,FALSE())+7))</f>
        <v>-</v>
      </c>
      <c r="J284" s="333" t="str">
        <f>IF($M284="-","-",VLOOKUP(I$5,Res_ini!$A$20:$AF293,HLOOKUP($F284,Res_ini!$H$29:$AF$30,2,FALSE())+7))</f>
        <v>-</v>
      </c>
      <c r="K284" s="333" t="str">
        <f>IF($M284="-","-",VLOOKUP(J$5,Res_ini!$A$20:$AF293,HLOOKUP($F284,Res_ini!$H$29:$AF$30,2,FALSE())+7))</f>
        <v>-</v>
      </c>
      <c r="L284" s="333" t="str">
        <f>IF($M284="-","-",VLOOKUP(K$5,Res_ini!$A$20:$AF293,HLOOKUP($F284,Res_ini!$H$29:$AF$30,2,FALSE())+7))</f>
        <v>-</v>
      </c>
      <c r="M284" s="333" t="str">
        <f>IF(ISERROR(HLOOKUP($F284,Res_ini!$H$29:$AF$30,2,FALSE())),"-",VLOOKUP(L$5,Res_ini!$A$20:$AF293,HLOOKUP($F284,Res_ini!$H$29:$AF$30,2,FALSE())+7))</f>
        <v>-</v>
      </c>
      <c r="N284" s="333" t="str">
        <f>IF($M284="-","-",VLOOKUP(M$5,Res_ini!$A$20:$AF293,HLOOKUP($F284,Res_ini!$H$29:$AF$30,2,FALSE())+7))</f>
        <v>-</v>
      </c>
      <c r="O284" s="358" t="str">
        <f>IF($M284="-","-",VLOOKUP(N$5,Res_ini!$A$20:$AF293,HLOOKUP($F284,Res_ini!$H$29:$AF$30,2,FALSE())+7))</f>
        <v>-</v>
      </c>
      <c r="P284" s="331" t="str">
        <f>IF($M284="-","-",VLOOKUP(O$5,Res_ini!$A$20:$AF293,HLOOKUP($F284,Res_ini!$H$29:$AF$30,2,FALSE())+7))</f>
        <v>-</v>
      </c>
      <c r="Q284" s="331" t="str">
        <f>IF($M284="-","-",VLOOKUP(P$5,Res_ini!$A$20:$AF293,HLOOKUP($F284,Res_ini!$H$29:$AF$30,2,FALSE())+7))</f>
        <v>-</v>
      </c>
      <c r="R284" s="331" t="str">
        <f>IF($M284="-","-",VLOOKUP(Q$5,Res_ini!$A$20:$AF293,HLOOKUP($F284,Res_ini!$H$29:$AF$30,2,FALSE())+7))</f>
        <v>-</v>
      </c>
      <c r="S284" s="331" t="str">
        <f>IF($M284="-","-",VLOOKUP(R$5,Res_ini!$A$20:$AF293,HLOOKUP($F284,Res_ini!$H$29:$AF$30,2,FALSE())+7))</f>
        <v>-</v>
      </c>
      <c r="T284" s="331" t="str">
        <f>IF($M284="-","-",VLOOKUP(S$5,Res_ini!$A$20:$AF293,HLOOKUP($F284,Res_ini!$H$29:$AF$30,2,FALSE())+7))</f>
        <v>-</v>
      </c>
      <c r="U284" s="331" t="str">
        <f>IF($M284="-","-",VLOOKUP(T$5,Res_ini!$A$20:$AF293,HLOOKUP($F284,Res_ini!$H$29:$AF$30,2,FALSE())+7))</f>
        <v>-</v>
      </c>
      <c r="V284" s="331" t="str">
        <f>IF($M284="-","-",VLOOKUP(U$5,Res_ini!$A$20:$AF293,HLOOKUP($F284,Res_ini!$H$29:$AF$30,2,FALSE())+7))</f>
        <v>-</v>
      </c>
      <c r="W284" s="331" t="str">
        <f>IF($M284="-","-",VLOOKUP(V$5,Res_ini!$A$20:$AF293,HLOOKUP($F284,Res_ini!$H$29:$AF$30,2,FALSE())+7))</f>
        <v>-</v>
      </c>
      <c r="X284" s="331" t="str">
        <f>IF($M284="-","-",VLOOKUP(W$5,Res_ini!$A$20:$AF293,HLOOKUP($F284,Res_ini!$H$29:$AF$30,2,FALSE())+7))</f>
        <v>-</v>
      </c>
      <c r="Y284" s="331" t="str">
        <f>IF($M284="-","-",VLOOKUP(X$5,Res_ini!$A$20:$AF293,HLOOKUP($F284,Res_ini!$H$29:$AF$30,2,FALSE())+7))</f>
        <v>-</v>
      </c>
      <c r="Z284" s="331" t="str">
        <f>IF($M284="-","-",VLOOKUP(Y$5,Res_ini!$A$20:$AF293,HLOOKUP($F284,Res_ini!$H$29:$AF$30,2,FALSE())+7))</f>
        <v>-</v>
      </c>
      <c r="AA284" s="332" t="str">
        <f>IF($M284="-","-",VLOOKUP(Z$5,Res_ini!$A$20:$AF293,HLOOKUP($F284,Res_ini!$H$29:$AF$30,2,FALSE())+7))</f>
        <v>-</v>
      </c>
      <c r="AB284" s="333" t="str">
        <f>IF($M284="-","-",VLOOKUP(AA$5,Res_ini!$A$20:$AF293,HLOOKUP($F284,Res_ini!$H$29:$AF$30,2,FALSE())+7))</f>
        <v>-</v>
      </c>
      <c r="AC284" s="359"/>
      <c r="AD284" s="360"/>
      <c r="AE284" s="360"/>
      <c r="AF284" s="360"/>
      <c r="AG284" s="361"/>
      <c r="AH284" s="362" t="str">
        <f t="shared" si="142"/>
        <v>-</v>
      </c>
      <c r="AI284" s="363" t="str">
        <f t="shared" si="143"/>
        <v>-</v>
      </c>
      <c r="AJ284" s="364" t="str">
        <f t="shared" si="144"/>
        <v>-</v>
      </c>
      <c r="AK284" s="364" t="str">
        <f t="shared" si="145"/>
        <v>-</v>
      </c>
      <c r="AL284" s="364" t="str">
        <f t="shared" si="146"/>
        <v>-</v>
      </c>
      <c r="AM284" s="364" t="str">
        <f t="shared" si="147"/>
        <v>-</v>
      </c>
      <c r="AN284" s="364" t="str">
        <f t="shared" si="148"/>
        <v>-</v>
      </c>
      <c r="AO284" s="364" t="str">
        <f t="shared" si="149"/>
        <v>-</v>
      </c>
      <c r="AP284" s="364" t="str">
        <f t="shared" si="150"/>
        <v>-</v>
      </c>
      <c r="AQ284" s="364" t="str">
        <f t="shared" si="151"/>
        <v>-</v>
      </c>
      <c r="AR284" s="364" t="str">
        <f t="shared" si="152"/>
        <v>-</v>
      </c>
      <c r="AS284" s="364" t="str">
        <f t="shared" si="153"/>
        <v>-</v>
      </c>
      <c r="AT284" s="364" t="str">
        <f t="shared" si="154"/>
        <v>-</v>
      </c>
      <c r="AU284" s="364" t="str">
        <f t="shared" si="155"/>
        <v>-</v>
      </c>
      <c r="AV284" s="364" t="str">
        <f t="shared" si="156"/>
        <v>-</v>
      </c>
      <c r="AW284" s="365" t="str">
        <f t="shared" si="157"/>
        <v>-</v>
      </c>
      <c r="AX284" s="365" t="str">
        <f t="shared" si="158"/>
        <v>-</v>
      </c>
      <c r="AY284" s="365" t="str">
        <f t="shared" si="159"/>
        <v>-</v>
      </c>
      <c r="AZ284" s="365" t="str">
        <f t="shared" si="160"/>
        <v>-</v>
      </c>
      <c r="BA284" s="365" t="str">
        <f t="shared" si="161"/>
        <v>-</v>
      </c>
      <c r="BB284" s="364" t="str">
        <f t="shared" si="162"/>
        <v>-</v>
      </c>
      <c r="BC284" s="364" t="str">
        <f t="shared" si="163"/>
        <v>-</v>
      </c>
      <c r="BD284" s="365" t="str">
        <f t="shared" si="164"/>
        <v>-</v>
      </c>
      <c r="BE284" s="365" t="str">
        <f t="shared" si="165"/>
        <v>-</v>
      </c>
      <c r="BF284" s="365" t="str">
        <f t="shared" si="166"/>
        <v>-</v>
      </c>
      <c r="BG284" s="365" t="str">
        <f t="shared" si="167"/>
        <v>-</v>
      </c>
      <c r="BH284" s="364" t="str">
        <f t="shared" si="168"/>
        <v>-</v>
      </c>
      <c r="BI284" s="365" t="str">
        <f t="shared" si="169"/>
        <v>-</v>
      </c>
      <c r="BJ284" s="366" t="str">
        <f t="shared" si="170"/>
        <v>-</v>
      </c>
      <c r="BK284"/>
      <c r="BL284"/>
      <c r="BM284"/>
      <c r="BN284"/>
      <c r="BO284"/>
    </row>
    <row r="285" spans="1:67" s="124" customFormat="1" ht="16" hidden="1" customHeight="1">
      <c r="A285" s="327" t="str">
        <f t="shared" si="140"/>
        <v>2018_265</v>
      </c>
      <c r="B285" s="327" t="s">
        <v>658</v>
      </c>
      <c r="C285" s="327" t="str">
        <f t="shared" si="141"/>
        <v>---_-</v>
      </c>
      <c r="D285" s="327" t="str">
        <f>IF($M285="-","-",VLOOKUP(C$2,Res_ini!$A$20:$AF294,HLOOKUP($F285,Res_ini!$H$29:$AF$30,2,FALSE())+7))</f>
        <v>-</v>
      </c>
      <c r="E285" s="327">
        <f t="shared" si="171"/>
        <v>67</v>
      </c>
      <c r="F285" s="327" t="str">
        <f t="shared" si="108"/>
        <v>Fassy</v>
      </c>
      <c r="G285" s="327" t="str">
        <f>IF($M285="-","-",VLOOKUP(F$2,Res_ini!$A$20:$AF294,HLOOKUP($F285,Res_ini!$H$29:$AF$30,2,FALSE())+7))</f>
        <v>-</v>
      </c>
      <c r="H285" s="338" t="str">
        <f>IF($M285="-","-",VLOOKUP(G$2,Res_ini!$A$20:$AF294,HLOOKUP($F285,Res_ini!$H$29:$AF$30,2,FALSE())+7))</f>
        <v>-</v>
      </c>
      <c r="I285" s="338" t="str">
        <f>IF($M285="-","-",VLOOKUP(H$2,Res_ini!$A$20:$AF294,HLOOKUP($F285,Res_ini!$H$29:$AF$30,2,FALSE())+7))</f>
        <v>-</v>
      </c>
      <c r="J285" s="327" t="str">
        <f>IF($M285="-","-",VLOOKUP(I$2,Res_ini!$A$20:$AF294,HLOOKUP($F285,Res_ini!$H$29:$AF$30,2,FALSE())+7))</f>
        <v>-</v>
      </c>
      <c r="K285" s="327" t="str">
        <f>IF($M285="-","-",VLOOKUP(J$2,Res_ini!$A$20:$AF294,HLOOKUP($F285,Res_ini!$H$29:$AF$30,2,FALSE())+7))</f>
        <v>-</v>
      </c>
      <c r="L285" s="327" t="str">
        <f>IF($M285="-","-",VLOOKUP(K$2,Res_ini!$A$20:$AF294,HLOOKUP($F285,Res_ini!$H$29:$AF$30,2,FALSE())+7))</f>
        <v>-</v>
      </c>
      <c r="M285" s="327" t="str">
        <f>IF(ISERROR(HLOOKUP($F285,Res_ini!$H$29:$AF$30,2,FALSE())),"-",VLOOKUP(L$2,Res_ini!$A$20:$AF294,HLOOKUP($F285,Res_ini!$H$29:$AF$30,2,FALSE())+7))</f>
        <v>-</v>
      </c>
      <c r="N285" s="327" t="str">
        <f>IF($M285="-","-",VLOOKUP(M$2,Res_ini!$A$20:$AF294,HLOOKUP($F285,Res_ini!$H$29:$AF$30,2,FALSE())+7))</f>
        <v>-</v>
      </c>
      <c r="O285" s="339" t="str">
        <f>IF($M285="-","-",VLOOKUP(N$2,Res_ini!$A$20:$AF294,HLOOKUP($F285,Res_ini!$H$29:$AF$30,2,FALSE())+7))</f>
        <v>-</v>
      </c>
      <c r="P285" s="325" t="str">
        <f>IF($M285="-","-",VLOOKUP(O$2,Res_ini!$A$20:$AF294,HLOOKUP($F285,Res_ini!$H$29:$AF$30,2,FALSE())+7))</f>
        <v>-</v>
      </c>
      <c r="Q285" s="325" t="str">
        <f>IF($M285="-","-",VLOOKUP(P$2,Res_ini!$A$20:$AF294,HLOOKUP($F285,Res_ini!$H$29:$AF$30,2,FALSE())+7))</f>
        <v>-</v>
      </c>
      <c r="R285" s="325" t="str">
        <f>IF($M285="-","-",VLOOKUP(Q$2,Res_ini!$A$20:$AF294,HLOOKUP($F285,Res_ini!$H$29:$AF$30,2,FALSE())+7))</f>
        <v>-</v>
      </c>
      <c r="S285" s="325" t="str">
        <f>IF($M285="-","-",VLOOKUP(R$2,Res_ini!$A$20:$AF294,HLOOKUP($F285,Res_ini!$H$29:$AF$30,2,FALSE())+7))</f>
        <v>-</v>
      </c>
      <c r="T285" s="325" t="str">
        <f>IF($M285="-","-",VLOOKUP(S$2,Res_ini!$A$20:$AF294,HLOOKUP($F285,Res_ini!$H$29:$AF$30,2,FALSE())+7))</f>
        <v>-</v>
      </c>
      <c r="U285" s="325" t="str">
        <f>IF($M285="-","-",VLOOKUP(T$2,Res_ini!$A$20:$AF294,HLOOKUP($F285,Res_ini!$H$29:$AF$30,2,FALSE())+7))</f>
        <v>-</v>
      </c>
      <c r="V285" s="325" t="str">
        <f>IF($M285="-","-",VLOOKUP(U$2,Res_ini!$A$20:$AF294,HLOOKUP($F285,Res_ini!$H$29:$AF$30,2,FALSE())+7))</f>
        <v>-</v>
      </c>
      <c r="W285" s="325" t="str">
        <f>IF($M285="-","-",VLOOKUP(V$2,Res_ini!$A$20:$AF294,HLOOKUP($F285,Res_ini!$H$29:$AF$30,2,FALSE())+7))</f>
        <v>-</v>
      </c>
      <c r="X285" s="325" t="str">
        <f>IF($M285="-","-",VLOOKUP(W$2,Res_ini!$A$20:$AF294,HLOOKUP($F285,Res_ini!$H$29:$AF$30,2,FALSE())+7))</f>
        <v>-</v>
      </c>
      <c r="Y285" s="325" t="str">
        <f>IF($M285="-","-",VLOOKUP(X$2,Res_ini!$A$20:$AF294,HLOOKUP($F285,Res_ini!$H$29:$AF$30,2,FALSE())+7))</f>
        <v>-</v>
      </c>
      <c r="Z285" s="325" t="str">
        <f>IF($M285="-","-",VLOOKUP(Y$2,Res_ini!$A$20:$AF294,HLOOKUP($F285,Res_ini!$H$29:$AF$30,2,FALSE())+7))</f>
        <v>-</v>
      </c>
      <c r="AA285" s="326" t="str">
        <f>IF($M285="-","-",VLOOKUP(Z$2,Res_ini!$A$20:$AF294,HLOOKUP($F285,Res_ini!$H$29:$AF$30,2,FALSE())+7))</f>
        <v>-</v>
      </c>
      <c r="AB285" s="327" t="str">
        <f>IF($M285="-","-",VLOOKUP(AA$2,Res_ini!$A$20:$AF294,HLOOKUP($F285,Res_ini!$H$29:$AF$30,2,FALSE())+7))</f>
        <v>-</v>
      </c>
      <c r="AC285" s="340"/>
      <c r="AD285" s="341"/>
      <c r="AE285" s="341"/>
      <c r="AF285" s="341"/>
      <c r="AG285" s="342"/>
      <c r="AH285" s="343" t="str">
        <f t="shared" si="142"/>
        <v>-</v>
      </c>
      <c r="AI285" s="344" t="str">
        <f t="shared" si="143"/>
        <v>-</v>
      </c>
      <c r="AJ285" s="345" t="str">
        <f t="shared" si="144"/>
        <v>-</v>
      </c>
      <c r="AK285" s="345" t="str">
        <f t="shared" si="145"/>
        <v>-</v>
      </c>
      <c r="AL285" s="345" t="str">
        <f t="shared" si="146"/>
        <v>-</v>
      </c>
      <c r="AM285" s="345" t="str">
        <f t="shared" si="147"/>
        <v>-</v>
      </c>
      <c r="AN285" s="345" t="str">
        <f t="shared" si="148"/>
        <v>-</v>
      </c>
      <c r="AO285" s="345" t="str">
        <f t="shared" si="149"/>
        <v>-</v>
      </c>
      <c r="AP285" s="345" t="str">
        <f t="shared" si="150"/>
        <v>-</v>
      </c>
      <c r="AQ285" s="345" t="str">
        <f t="shared" si="151"/>
        <v>-</v>
      </c>
      <c r="AR285" s="345" t="str">
        <f t="shared" si="152"/>
        <v>-</v>
      </c>
      <c r="AS285" s="345" t="str">
        <f t="shared" si="153"/>
        <v>-</v>
      </c>
      <c r="AT285" s="345" t="str">
        <f t="shared" si="154"/>
        <v>-</v>
      </c>
      <c r="AU285" s="345" t="str">
        <f t="shared" si="155"/>
        <v>-</v>
      </c>
      <c r="AV285" s="345" t="str">
        <f t="shared" si="156"/>
        <v>-</v>
      </c>
      <c r="AW285" s="346" t="str">
        <f t="shared" si="157"/>
        <v>-</v>
      </c>
      <c r="AX285" s="346" t="str">
        <f t="shared" si="158"/>
        <v>-</v>
      </c>
      <c r="AY285" s="346" t="str">
        <f t="shared" si="159"/>
        <v>-</v>
      </c>
      <c r="AZ285" s="346" t="str">
        <f t="shared" si="160"/>
        <v>-</v>
      </c>
      <c r="BA285" s="346" t="str">
        <f t="shared" si="161"/>
        <v>-</v>
      </c>
      <c r="BB285" s="345" t="str">
        <f t="shared" si="162"/>
        <v>-</v>
      </c>
      <c r="BC285" s="345" t="str">
        <f t="shared" si="163"/>
        <v>-</v>
      </c>
      <c r="BD285" s="346" t="str">
        <f t="shared" si="164"/>
        <v>-</v>
      </c>
      <c r="BE285" s="346" t="str">
        <f t="shared" si="165"/>
        <v>-</v>
      </c>
      <c r="BF285" s="346" t="str">
        <f t="shared" si="166"/>
        <v>-</v>
      </c>
      <c r="BG285" s="346" t="str">
        <f t="shared" si="167"/>
        <v>-</v>
      </c>
      <c r="BH285" s="345" t="str">
        <f t="shared" si="168"/>
        <v>-</v>
      </c>
      <c r="BI285" s="346" t="str">
        <f t="shared" si="169"/>
        <v>-</v>
      </c>
      <c r="BJ285" s="347" t="str">
        <f t="shared" si="170"/>
        <v>-</v>
      </c>
      <c r="BK285"/>
      <c r="BL285"/>
      <c r="BM285"/>
      <c r="BN285"/>
      <c r="BO285"/>
    </row>
    <row r="286" spans="1:67" s="124" customFormat="1" ht="17" hidden="1" customHeight="1">
      <c r="A286" s="330" t="str">
        <f t="shared" si="140"/>
        <v>2018_266</v>
      </c>
      <c r="B286" s="330" t="s">
        <v>658</v>
      </c>
      <c r="C286" s="330" t="str">
        <f t="shared" si="141"/>
        <v>---_-</v>
      </c>
      <c r="D286" s="330" t="str">
        <f>IF($M286="-","-",VLOOKUP(C$3,Res_ini!$A$20:$AF295,HLOOKUP($F286,Res_ini!$H$29:$AF$30,2,FALSE())+7))</f>
        <v>-</v>
      </c>
      <c r="E286" s="330">
        <f t="shared" si="171"/>
        <v>67</v>
      </c>
      <c r="F286" s="330" t="str">
        <f t="shared" si="108"/>
        <v>Fassy</v>
      </c>
      <c r="G286" s="330" t="str">
        <f>IF($M286="-","-",VLOOKUP(F$3,Res_ini!$A$20:$AF295,HLOOKUP($F286,Res_ini!$H$29:$AF$30,2,FALSE())+7))</f>
        <v>-</v>
      </c>
      <c r="H286" s="348" t="str">
        <f>IF($M286="-","-",VLOOKUP(G$3,Res_ini!$A$20:$AF295,HLOOKUP($F286,Res_ini!$H$29:$AF$30,2,FALSE())+7))</f>
        <v>-</v>
      </c>
      <c r="I286" s="348" t="str">
        <f>IF($M286="-","-",VLOOKUP(H$3,Res_ini!$A$20:$AF295,HLOOKUP($F286,Res_ini!$H$29:$AF$30,2,FALSE())+7))</f>
        <v>-</v>
      </c>
      <c r="J286" s="330" t="str">
        <f>IF($M286="-","-",VLOOKUP(I$3,Res_ini!$A$20:$AF295,HLOOKUP($F286,Res_ini!$H$29:$AF$30,2,FALSE())+7))</f>
        <v>-</v>
      </c>
      <c r="K286" s="330" t="str">
        <f>IF($M286="-","-",VLOOKUP(J$3,Res_ini!$A$20:$AF295,HLOOKUP($F286,Res_ini!$H$29:$AF$30,2,FALSE())+7))</f>
        <v>-</v>
      </c>
      <c r="L286" s="330" t="str">
        <f>IF($M286="-","-",VLOOKUP(K$3,Res_ini!$A$20:$AF295,HLOOKUP($F286,Res_ini!$H$29:$AF$30,2,FALSE())+7))</f>
        <v>-</v>
      </c>
      <c r="M286" s="330" t="str">
        <f>IF(ISERROR(HLOOKUP($F286,Res_ini!$H$29:$AF$30,2,FALSE())),"-",VLOOKUP(L$3,Res_ini!$A$20:$AF295,HLOOKUP($F286,Res_ini!$H$29:$AF$30,2,FALSE())+7))</f>
        <v>-</v>
      </c>
      <c r="N286" s="330" t="str">
        <f>IF($M286="-","-",VLOOKUP(M$3,Res_ini!$A$20:$AF295,HLOOKUP($F286,Res_ini!$H$29:$AF$30,2,FALSE())+7))</f>
        <v>-</v>
      </c>
      <c r="O286" s="349" t="str">
        <f>IF($M286="-","-",VLOOKUP(N$3,Res_ini!$A$20:$AF295,HLOOKUP($F286,Res_ini!$H$29:$AF$30,2,FALSE())+7))</f>
        <v>-</v>
      </c>
      <c r="P286" s="328" t="str">
        <f>IF($M286="-","-",VLOOKUP(O$3,Res_ini!$A$20:$AF295,HLOOKUP($F286,Res_ini!$H$29:$AF$30,2,FALSE())+7))</f>
        <v>-</v>
      </c>
      <c r="Q286" s="328" t="str">
        <f>IF($M286="-","-",VLOOKUP(P$3,Res_ini!$A$20:$AF295,HLOOKUP($F286,Res_ini!$H$29:$AF$30,2,FALSE())+7))</f>
        <v>-</v>
      </c>
      <c r="R286" s="328" t="str">
        <f>IF($M286="-","-",VLOOKUP(Q$3,Res_ini!$A$20:$AF295,HLOOKUP($F286,Res_ini!$H$29:$AF$30,2,FALSE())+7))</f>
        <v>-</v>
      </c>
      <c r="S286" s="328" t="str">
        <f>IF($M286="-","-",VLOOKUP(R$3,Res_ini!$A$20:$AF295,HLOOKUP($F286,Res_ini!$H$29:$AF$30,2,FALSE())+7))</f>
        <v>-</v>
      </c>
      <c r="T286" s="328" t="str">
        <f>IF($M286="-","-",VLOOKUP(S$3,Res_ini!$A$20:$AF295,HLOOKUP($F286,Res_ini!$H$29:$AF$30,2,FALSE())+7))</f>
        <v>-</v>
      </c>
      <c r="U286" s="328" t="str">
        <f>IF($M286="-","-",VLOOKUP(T$3,Res_ini!$A$20:$AF295,HLOOKUP($F286,Res_ini!$H$29:$AF$30,2,FALSE())+7))</f>
        <v>-</v>
      </c>
      <c r="V286" s="328" t="str">
        <f>IF($M286="-","-",VLOOKUP(U$3,Res_ini!$A$20:$AF295,HLOOKUP($F286,Res_ini!$H$29:$AF$30,2,FALSE())+7))</f>
        <v>-</v>
      </c>
      <c r="W286" s="328" t="str">
        <f>IF($M286="-","-",VLOOKUP(V$3,Res_ini!$A$20:$AF295,HLOOKUP($F286,Res_ini!$H$29:$AF$30,2,FALSE())+7))</f>
        <v>-</v>
      </c>
      <c r="X286" s="328" t="str">
        <f>IF($M286="-","-",VLOOKUP(W$3,Res_ini!$A$20:$AF295,HLOOKUP($F286,Res_ini!$H$29:$AF$30,2,FALSE())+7))</f>
        <v>-</v>
      </c>
      <c r="Y286" s="328" t="str">
        <f>IF($M286="-","-",VLOOKUP(X$3,Res_ini!$A$20:$AF295,HLOOKUP($F286,Res_ini!$H$29:$AF$30,2,FALSE())+7))</f>
        <v>-</v>
      </c>
      <c r="Z286" s="328" t="str">
        <f>IF($M286="-","-",VLOOKUP(Y$3,Res_ini!$A$20:$AF295,HLOOKUP($F286,Res_ini!$H$29:$AF$30,2,FALSE())+7))</f>
        <v>-</v>
      </c>
      <c r="AA286" s="329" t="str">
        <f>IF($M286="-","-",VLOOKUP(Z$3,Res_ini!$A$20:$AF295,HLOOKUP($F286,Res_ini!$H$29:$AF$30,2,FALSE())+7))</f>
        <v>-</v>
      </c>
      <c r="AB286" s="330" t="str">
        <f>IF($M286="-","-",VLOOKUP(AA$3,Res_ini!$A$20:$AF295,HLOOKUP($F286,Res_ini!$H$29:$AF$30,2,FALSE())+7))</f>
        <v>-</v>
      </c>
      <c r="AC286" s="350"/>
      <c r="AD286" s="351"/>
      <c r="AE286" s="351"/>
      <c r="AF286" s="351"/>
      <c r="AG286" s="352"/>
      <c r="AH286" s="213" t="str">
        <f t="shared" si="142"/>
        <v>-</v>
      </c>
      <c r="AI286" s="353" t="str">
        <f t="shared" si="143"/>
        <v>-</v>
      </c>
      <c r="AJ286" s="354" t="str">
        <f t="shared" si="144"/>
        <v>-</v>
      </c>
      <c r="AK286" s="354" t="str">
        <f t="shared" si="145"/>
        <v>-</v>
      </c>
      <c r="AL286" s="354" t="str">
        <f t="shared" si="146"/>
        <v>-</v>
      </c>
      <c r="AM286" s="354" t="str">
        <f t="shared" si="147"/>
        <v>-</v>
      </c>
      <c r="AN286" s="354" t="str">
        <f t="shared" si="148"/>
        <v>-</v>
      </c>
      <c r="AO286" s="354" t="str">
        <f t="shared" si="149"/>
        <v>-</v>
      </c>
      <c r="AP286" s="354" t="str">
        <f t="shared" si="150"/>
        <v>-</v>
      </c>
      <c r="AQ286" s="354" t="str">
        <f t="shared" si="151"/>
        <v>-</v>
      </c>
      <c r="AR286" s="354" t="str">
        <f t="shared" si="152"/>
        <v>-</v>
      </c>
      <c r="AS286" s="354" t="str">
        <f t="shared" si="153"/>
        <v>-</v>
      </c>
      <c r="AT286" s="354" t="str">
        <f t="shared" si="154"/>
        <v>-</v>
      </c>
      <c r="AU286" s="354" t="str">
        <f t="shared" si="155"/>
        <v>-</v>
      </c>
      <c r="AV286" s="354" t="str">
        <f t="shared" si="156"/>
        <v>-</v>
      </c>
      <c r="AW286" s="355" t="str">
        <f t="shared" si="157"/>
        <v>-</v>
      </c>
      <c r="AX286" s="355" t="str">
        <f t="shared" si="158"/>
        <v>-</v>
      </c>
      <c r="AY286" s="355" t="str">
        <f t="shared" si="159"/>
        <v>-</v>
      </c>
      <c r="AZ286" s="355" t="str">
        <f t="shared" si="160"/>
        <v>-</v>
      </c>
      <c r="BA286" s="355" t="str">
        <f t="shared" si="161"/>
        <v>-</v>
      </c>
      <c r="BB286" s="354" t="str">
        <f t="shared" si="162"/>
        <v>-</v>
      </c>
      <c r="BC286" s="354" t="str">
        <f t="shared" si="163"/>
        <v>-</v>
      </c>
      <c r="BD286" s="355" t="str">
        <f t="shared" si="164"/>
        <v>-</v>
      </c>
      <c r="BE286" s="355" t="str">
        <f t="shared" si="165"/>
        <v>-</v>
      </c>
      <c r="BF286" s="355" t="str">
        <f t="shared" si="166"/>
        <v>-</v>
      </c>
      <c r="BG286" s="355" t="str">
        <f t="shared" si="167"/>
        <v>-</v>
      </c>
      <c r="BH286" s="354" t="str">
        <f t="shared" si="168"/>
        <v>-</v>
      </c>
      <c r="BI286" s="355" t="str">
        <f t="shared" si="169"/>
        <v>-</v>
      </c>
      <c r="BJ286" s="356" t="str">
        <f t="shared" si="170"/>
        <v>-</v>
      </c>
      <c r="BK286"/>
      <c r="BL286"/>
      <c r="BM286"/>
      <c r="BN286"/>
      <c r="BO286"/>
    </row>
    <row r="287" spans="1:67" s="124" customFormat="1" ht="17" hidden="1" customHeight="1">
      <c r="A287" s="330" t="str">
        <f t="shared" si="140"/>
        <v>2018_267</v>
      </c>
      <c r="B287" s="330" t="s">
        <v>658</v>
      </c>
      <c r="C287" s="330" t="str">
        <f t="shared" si="141"/>
        <v>---_-</v>
      </c>
      <c r="D287" s="330" t="str">
        <f>IF($M287="-","-",VLOOKUP(C$4,Res_ini!$A$20:$AF296,HLOOKUP($F287,Res_ini!$H$29:$AF$30,2,FALSE())+7))</f>
        <v>-</v>
      </c>
      <c r="E287" s="330">
        <f t="shared" si="171"/>
        <v>67</v>
      </c>
      <c r="F287" s="330" t="str">
        <f t="shared" si="108"/>
        <v>Fassy</v>
      </c>
      <c r="G287" s="330" t="str">
        <f>IF($M287="-","-",VLOOKUP(F$4,Res_ini!$A$20:$AF296,HLOOKUP($F287,Res_ini!$H$29:$AF$30,2,FALSE())+7))</f>
        <v>-</v>
      </c>
      <c r="H287" s="348" t="str">
        <f>IF($M287="-","-",VLOOKUP(G$4,Res_ini!$A$20:$AF296,HLOOKUP($F287,Res_ini!$H$29:$AF$30,2,FALSE())+7))</f>
        <v>-</v>
      </c>
      <c r="I287" s="348" t="str">
        <f>IF($M287="-","-",VLOOKUP(H$4,Res_ini!$A$20:$AF296,HLOOKUP($F287,Res_ini!$H$29:$AF$30,2,FALSE())+7))</f>
        <v>-</v>
      </c>
      <c r="J287" s="330" t="str">
        <f>IF($M287="-","-",VLOOKUP(I$4,Res_ini!$A$20:$AF296,HLOOKUP($F287,Res_ini!$H$29:$AF$30,2,FALSE())+7))</f>
        <v>-</v>
      </c>
      <c r="K287" s="330" t="str">
        <f>IF($M287="-","-",VLOOKUP(J$4,Res_ini!$A$20:$AF296,HLOOKUP($F287,Res_ini!$H$29:$AF$30,2,FALSE())+7))</f>
        <v>-</v>
      </c>
      <c r="L287" s="330" t="str">
        <f>IF($M287="-","-",VLOOKUP(K$4,Res_ini!$A$20:$AF296,HLOOKUP($F287,Res_ini!$H$29:$AF$30,2,FALSE())+7))</f>
        <v>-</v>
      </c>
      <c r="M287" s="330" t="str">
        <f>IF(ISERROR(HLOOKUP($F287,Res_ini!$H$29:$AF$30,2,FALSE())),"-",VLOOKUP(L$4,Res_ini!$A$20:$AF296,HLOOKUP($F287,Res_ini!$H$29:$AF$30,2,FALSE())+7))</f>
        <v>-</v>
      </c>
      <c r="N287" s="330" t="str">
        <f>IF($M287="-","-",VLOOKUP(M$4,Res_ini!$A$20:$AF296,HLOOKUP($F287,Res_ini!$H$29:$AF$30,2,FALSE())+7))</f>
        <v>-</v>
      </c>
      <c r="O287" s="349" t="str">
        <f>IF($M287="-","-",VLOOKUP(N$4,Res_ini!$A$20:$AF296,HLOOKUP($F287,Res_ini!$H$29:$AF$30,2,FALSE())+7))</f>
        <v>-</v>
      </c>
      <c r="P287" s="328" t="str">
        <f>IF($M287="-","-",VLOOKUP(O$4,Res_ini!$A$20:$AF296,HLOOKUP($F287,Res_ini!$H$29:$AF$30,2,FALSE())+7))</f>
        <v>-</v>
      </c>
      <c r="Q287" s="328" t="str">
        <f>IF($M287="-","-",VLOOKUP(P$4,Res_ini!$A$20:$AF296,HLOOKUP($F287,Res_ini!$H$29:$AF$30,2,FALSE())+7))</f>
        <v>-</v>
      </c>
      <c r="R287" s="328" t="str">
        <f>IF($M287="-","-",VLOOKUP(Q$4,Res_ini!$A$20:$AF296,HLOOKUP($F287,Res_ini!$H$29:$AF$30,2,FALSE())+7))</f>
        <v>-</v>
      </c>
      <c r="S287" s="328" t="str">
        <f>IF($M287="-","-",VLOOKUP(R$4,Res_ini!$A$20:$AF296,HLOOKUP($F287,Res_ini!$H$29:$AF$30,2,FALSE())+7))</f>
        <v>-</v>
      </c>
      <c r="T287" s="328" t="str">
        <f>IF($M287="-","-",VLOOKUP(S$4,Res_ini!$A$20:$AF296,HLOOKUP($F287,Res_ini!$H$29:$AF$30,2,FALSE())+7))</f>
        <v>-</v>
      </c>
      <c r="U287" s="328" t="str">
        <f>IF($M287="-","-",VLOOKUP(T$4,Res_ini!$A$20:$AF296,HLOOKUP($F287,Res_ini!$H$29:$AF$30,2,FALSE())+7))</f>
        <v>-</v>
      </c>
      <c r="V287" s="328" t="str">
        <f>IF($M287="-","-",VLOOKUP(U$4,Res_ini!$A$20:$AF296,HLOOKUP($F287,Res_ini!$H$29:$AF$30,2,FALSE())+7))</f>
        <v>-</v>
      </c>
      <c r="W287" s="328" t="str">
        <f>IF($M287="-","-",VLOOKUP(V$4,Res_ini!$A$20:$AF296,HLOOKUP($F287,Res_ini!$H$29:$AF$30,2,FALSE())+7))</f>
        <v>-</v>
      </c>
      <c r="X287" s="328" t="str">
        <f>IF($M287="-","-",VLOOKUP(W$4,Res_ini!$A$20:$AF296,HLOOKUP($F287,Res_ini!$H$29:$AF$30,2,FALSE())+7))</f>
        <v>-</v>
      </c>
      <c r="Y287" s="328" t="str">
        <f>IF($M287="-","-",VLOOKUP(X$4,Res_ini!$A$20:$AF296,HLOOKUP($F287,Res_ini!$H$29:$AF$30,2,FALSE())+7))</f>
        <v>-</v>
      </c>
      <c r="Z287" s="328" t="str">
        <f>IF($M287="-","-",VLOOKUP(Y$4,Res_ini!$A$20:$AF296,HLOOKUP($F287,Res_ini!$H$29:$AF$30,2,FALSE())+7))</f>
        <v>-</v>
      </c>
      <c r="AA287" s="329" t="str">
        <f>IF($M287="-","-",VLOOKUP(Z$4,Res_ini!$A$20:$AF296,HLOOKUP($F287,Res_ini!$H$29:$AF$30,2,FALSE())+7))</f>
        <v>-</v>
      </c>
      <c r="AB287" s="330" t="str">
        <f>IF($M287="-","-",VLOOKUP(AA$4,Res_ini!$A$20:$AF296,HLOOKUP($F287,Res_ini!$H$29:$AF$30,2,FALSE())+7))</f>
        <v>-</v>
      </c>
      <c r="AC287" s="350"/>
      <c r="AD287" s="351"/>
      <c r="AE287" s="351"/>
      <c r="AF287" s="351"/>
      <c r="AG287" s="352"/>
      <c r="AH287" s="213" t="str">
        <f t="shared" si="142"/>
        <v>-</v>
      </c>
      <c r="AI287" s="353" t="str">
        <f t="shared" si="143"/>
        <v>-</v>
      </c>
      <c r="AJ287" s="354" t="str">
        <f t="shared" si="144"/>
        <v>-</v>
      </c>
      <c r="AK287" s="354" t="str">
        <f t="shared" si="145"/>
        <v>-</v>
      </c>
      <c r="AL287" s="354" t="str">
        <f t="shared" si="146"/>
        <v>-</v>
      </c>
      <c r="AM287" s="354" t="str">
        <f t="shared" si="147"/>
        <v>-</v>
      </c>
      <c r="AN287" s="354" t="str">
        <f t="shared" si="148"/>
        <v>-</v>
      </c>
      <c r="AO287" s="354" t="str">
        <f t="shared" si="149"/>
        <v>-</v>
      </c>
      <c r="AP287" s="354" t="str">
        <f t="shared" si="150"/>
        <v>-</v>
      </c>
      <c r="AQ287" s="354" t="str">
        <f t="shared" si="151"/>
        <v>-</v>
      </c>
      <c r="AR287" s="354" t="str">
        <f t="shared" si="152"/>
        <v>-</v>
      </c>
      <c r="AS287" s="354" t="str">
        <f t="shared" si="153"/>
        <v>-</v>
      </c>
      <c r="AT287" s="354" t="str">
        <f t="shared" si="154"/>
        <v>-</v>
      </c>
      <c r="AU287" s="354" t="str">
        <f t="shared" si="155"/>
        <v>-</v>
      </c>
      <c r="AV287" s="354" t="str">
        <f t="shared" si="156"/>
        <v>-</v>
      </c>
      <c r="AW287" s="355" t="str">
        <f t="shared" si="157"/>
        <v>-</v>
      </c>
      <c r="AX287" s="355" t="str">
        <f t="shared" si="158"/>
        <v>-</v>
      </c>
      <c r="AY287" s="355" t="str">
        <f t="shared" si="159"/>
        <v>-</v>
      </c>
      <c r="AZ287" s="355" t="str">
        <f t="shared" si="160"/>
        <v>-</v>
      </c>
      <c r="BA287" s="355" t="str">
        <f t="shared" si="161"/>
        <v>-</v>
      </c>
      <c r="BB287" s="354" t="str">
        <f t="shared" si="162"/>
        <v>-</v>
      </c>
      <c r="BC287" s="354" t="str">
        <f t="shared" si="163"/>
        <v>-</v>
      </c>
      <c r="BD287" s="355" t="str">
        <f t="shared" si="164"/>
        <v>-</v>
      </c>
      <c r="BE287" s="355" t="str">
        <f t="shared" si="165"/>
        <v>-</v>
      </c>
      <c r="BF287" s="355" t="str">
        <f t="shared" si="166"/>
        <v>-</v>
      </c>
      <c r="BG287" s="355" t="str">
        <f t="shared" si="167"/>
        <v>-</v>
      </c>
      <c r="BH287" s="354" t="str">
        <f t="shared" si="168"/>
        <v>-</v>
      </c>
      <c r="BI287" s="355" t="str">
        <f t="shared" si="169"/>
        <v>-</v>
      </c>
      <c r="BJ287" s="356" t="str">
        <f t="shared" si="170"/>
        <v>-</v>
      </c>
      <c r="BK287"/>
      <c r="BL287"/>
      <c r="BM287"/>
      <c r="BN287"/>
      <c r="BO287"/>
    </row>
    <row r="288" spans="1:67" s="124" customFormat="1" ht="17" hidden="1" customHeight="1">
      <c r="A288" s="333" t="str">
        <f t="shared" si="140"/>
        <v>2018_268</v>
      </c>
      <c r="B288" s="333" t="s">
        <v>658</v>
      </c>
      <c r="C288" s="333" t="str">
        <f t="shared" si="141"/>
        <v>---_-</v>
      </c>
      <c r="D288" s="333" t="str">
        <f>IF($M288="-","-",VLOOKUP(C$5,Res_ini!$A$20:$AF297,HLOOKUP($F288,Res_ini!$H$29:$AF$30,2,FALSE())+7))</f>
        <v>-</v>
      </c>
      <c r="E288" s="333">
        <f t="shared" si="171"/>
        <v>67</v>
      </c>
      <c r="F288" s="333" t="str">
        <f t="shared" si="108"/>
        <v>Fassy</v>
      </c>
      <c r="G288" s="333" t="str">
        <f>IF($M288="-","-",VLOOKUP(F$5,Res_ini!$A$20:$AF297,HLOOKUP($F288,Res_ini!$H$29:$AF$30,2,FALSE())+7))</f>
        <v>-</v>
      </c>
      <c r="H288" s="357" t="str">
        <f>IF($M288="-","-",VLOOKUP(G$5,Res_ini!$A$20:$AF297,HLOOKUP($F288,Res_ini!$H$29:$AF$30,2,FALSE())+7))</f>
        <v>-</v>
      </c>
      <c r="I288" s="357" t="str">
        <f>IF($M288="-","-",VLOOKUP(H$5,Res_ini!$A$20:$AF297,HLOOKUP($F288,Res_ini!$H$29:$AF$30,2,FALSE())+7))</f>
        <v>-</v>
      </c>
      <c r="J288" s="333" t="str">
        <f>IF($M288="-","-",VLOOKUP(I$5,Res_ini!$A$20:$AF297,HLOOKUP($F288,Res_ini!$H$29:$AF$30,2,FALSE())+7))</f>
        <v>-</v>
      </c>
      <c r="K288" s="333" t="str">
        <f>IF($M288="-","-",VLOOKUP(J$5,Res_ini!$A$20:$AF297,HLOOKUP($F288,Res_ini!$H$29:$AF$30,2,FALSE())+7))</f>
        <v>-</v>
      </c>
      <c r="L288" s="333" t="str">
        <f>IF($M288="-","-",VLOOKUP(K$5,Res_ini!$A$20:$AF297,HLOOKUP($F288,Res_ini!$H$29:$AF$30,2,FALSE())+7))</f>
        <v>-</v>
      </c>
      <c r="M288" s="333" t="str">
        <f>IF(ISERROR(HLOOKUP($F288,Res_ini!$H$29:$AF$30,2,FALSE())),"-",VLOOKUP(L$5,Res_ini!$A$20:$AF297,HLOOKUP($F288,Res_ini!$H$29:$AF$30,2,FALSE())+7))</f>
        <v>-</v>
      </c>
      <c r="N288" s="333" t="str">
        <f>IF($M288="-","-",VLOOKUP(M$5,Res_ini!$A$20:$AF297,HLOOKUP($F288,Res_ini!$H$29:$AF$30,2,FALSE())+7))</f>
        <v>-</v>
      </c>
      <c r="O288" s="358" t="str">
        <f>IF($M288="-","-",VLOOKUP(N$5,Res_ini!$A$20:$AF297,HLOOKUP($F288,Res_ini!$H$29:$AF$30,2,FALSE())+7))</f>
        <v>-</v>
      </c>
      <c r="P288" s="331" t="str">
        <f>IF($M288="-","-",VLOOKUP(O$5,Res_ini!$A$20:$AF297,HLOOKUP($F288,Res_ini!$H$29:$AF$30,2,FALSE())+7))</f>
        <v>-</v>
      </c>
      <c r="Q288" s="331" t="str">
        <f>IF($M288="-","-",VLOOKUP(P$5,Res_ini!$A$20:$AF297,HLOOKUP($F288,Res_ini!$H$29:$AF$30,2,FALSE())+7))</f>
        <v>-</v>
      </c>
      <c r="R288" s="331" t="str">
        <f>IF($M288="-","-",VLOOKUP(Q$5,Res_ini!$A$20:$AF297,HLOOKUP($F288,Res_ini!$H$29:$AF$30,2,FALSE())+7))</f>
        <v>-</v>
      </c>
      <c r="S288" s="331" t="str">
        <f>IF($M288="-","-",VLOOKUP(R$5,Res_ini!$A$20:$AF297,HLOOKUP($F288,Res_ini!$H$29:$AF$30,2,FALSE())+7))</f>
        <v>-</v>
      </c>
      <c r="T288" s="331" t="str">
        <f>IF($M288="-","-",VLOOKUP(S$5,Res_ini!$A$20:$AF297,HLOOKUP($F288,Res_ini!$H$29:$AF$30,2,FALSE())+7))</f>
        <v>-</v>
      </c>
      <c r="U288" s="331" t="str">
        <f>IF($M288="-","-",VLOOKUP(T$5,Res_ini!$A$20:$AF297,HLOOKUP($F288,Res_ini!$H$29:$AF$30,2,FALSE())+7))</f>
        <v>-</v>
      </c>
      <c r="V288" s="331" t="str">
        <f>IF($M288="-","-",VLOOKUP(U$5,Res_ini!$A$20:$AF297,HLOOKUP($F288,Res_ini!$H$29:$AF$30,2,FALSE())+7))</f>
        <v>-</v>
      </c>
      <c r="W288" s="331" t="str">
        <f>IF($M288="-","-",VLOOKUP(V$5,Res_ini!$A$20:$AF297,HLOOKUP($F288,Res_ini!$H$29:$AF$30,2,FALSE())+7))</f>
        <v>-</v>
      </c>
      <c r="X288" s="331" t="str">
        <f>IF($M288="-","-",VLOOKUP(W$5,Res_ini!$A$20:$AF297,HLOOKUP($F288,Res_ini!$H$29:$AF$30,2,FALSE())+7))</f>
        <v>-</v>
      </c>
      <c r="Y288" s="331" t="str">
        <f>IF($M288="-","-",VLOOKUP(X$5,Res_ini!$A$20:$AF297,HLOOKUP($F288,Res_ini!$H$29:$AF$30,2,FALSE())+7))</f>
        <v>-</v>
      </c>
      <c r="Z288" s="331" t="str">
        <f>IF($M288="-","-",VLOOKUP(Y$5,Res_ini!$A$20:$AF297,HLOOKUP($F288,Res_ini!$H$29:$AF$30,2,FALSE())+7))</f>
        <v>-</v>
      </c>
      <c r="AA288" s="332" t="str">
        <f>IF($M288="-","-",VLOOKUP(Z$5,Res_ini!$A$20:$AF297,HLOOKUP($F288,Res_ini!$H$29:$AF$30,2,FALSE())+7))</f>
        <v>-</v>
      </c>
      <c r="AB288" s="333" t="str">
        <f>IF($M288="-","-",VLOOKUP(AA$5,Res_ini!$A$20:$AF297,HLOOKUP($F288,Res_ini!$H$29:$AF$30,2,FALSE())+7))</f>
        <v>-</v>
      </c>
      <c r="AC288" s="359"/>
      <c r="AD288" s="360"/>
      <c r="AE288" s="360"/>
      <c r="AF288" s="360"/>
      <c r="AG288" s="361"/>
      <c r="AH288" s="362" t="str">
        <f t="shared" si="142"/>
        <v>-</v>
      </c>
      <c r="AI288" s="363" t="str">
        <f t="shared" si="143"/>
        <v>-</v>
      </c>
      <c r="AJ288" s="364" t="str">
        <f t="shared" si="144"/>
        <v>-</v>
      </c>
      <c r="AK288" s="364" t="str">
        <f t="shared" si="145"/>
        <v>-</v>
      </c>
      <c r="AL288" s="364" t="str">
        <f t="shared" si="146"/>
        <v>-</v>
      </c>
      <c r="AM288" s="364" t="str">
        <f t="shared" si="147"/>
        <v>-</v>
      </c>
      <c r="AN288" s="364" t="str">
        <f t="shared" si="148"/>
        <v>-</v>
      </c>
      <c r="AO288" s="364" t="str">
        <f t="shared" si="149"/>
        <v>-</v>
      </c>
      <c r="AP288" s="364" t="str">
        <f t="shared" si="150"/>
        <v>-</v>
      </c>
      <c r="AQ288" s="364" t="str">
        <f t="shared" si="151"/>
        <v>-</v>
      </c>
      <c r="AR288" s="364" t="str">
        <f t="shared" si="152"/>
        <v>-</v>
      </c>
      <c r="AS288" s="364" t="str">
        <f t="shared" si="153"/>
        <v>-</v>
      </c>
      <c r="AT288" s="364" t="str">
        <f t="shared" si="154"/>
        <v>-</v>
      </c>
      <c r="AU288" s="364" t="str">
        <f t="shared" si="155"/>
        <v>-</v>
      </c>
      <c r="AV288" s="364" t="str">
        <f t="shared" si="156"/>
        <v>-</v>
      </c>
      <c r="AW288" s="365" t="str">
        <f t="shared" si="157"/>
        <v>-</v>
      </c>
      <c r="AX288" s="365" t="str">
        <f t="shared" si="158"/>
        <v>-</v>
      </c>
      <c r="AY288" s="365" t="str">
        <f t="shared" si="159"/>
        <v>-</v>
      </c>
      <c r="AZ288" s="365" t="str">
        <f t="shared" si="160"/>
        <v>-</v>
      </c>
      <c r="BA288" s="365" t="str">
        <f t="shared" si="161"/>
        <v>-</v>
      </c>
      <c r="BB288" s="364" t="str">
        <f t="shared" si="162"/>
        <v>-</v>
      </c>
      <c r="BC288" s="364" t="str">
        <f t="shared" si="163"/>
        <v>-</v>
      </c>
      <c r="BD288" s="365" t="str">
        <f t="shared" si="164"/>
        <v>-</v>
      </c>
      <c r="BE288" s="365" t="str">
        <f t="shared" si="165"/>
        <v>-</v>
      </c>
      <c r="BF288" s="365" t="str">
        <f t="shared" si="166"/>
        <v>-</v>
      </c>
      <c r="BG288" s="365" t="str">
        <f t="shared" si="167"/>
        <v>-</v>
      </c>
      <c r="BH288" s="364" t="str">
        <f t="shared" si="168"/>
        <v>-</v>
      </c>
      <c r="BI288" s="365" t="str">
        <f t="shared" si="169"/>
        <v>-</v>
      </c>
      <c r="BJ288" s="366" t="str">
        <f t="shared" si="170"/>
        <v>-</v>
      </c>
      <c r="BK288"/>
      <c r="BL288"/>
      <c r="BM288"/>
      <c r="BN288"/>
      <c r="BO288"/>
    </row>
    <row r="289" spans="1:67" s="124" customFormat="1" ht="17" hidden="1" customHeight="1">
      <c r="A289" s="327" t="str">
        <f t="shared" si="140"/>
        <v>2018_269</v>
      </c>
      <c r="B289" s="327" t="s">
        <v>658</v>
      </c>
      <c r="C289" s="327" t="str">
        <f t="shared" si="141"/>
        <v>---_-</v>
      </c>
      <c r="D289" s="327" t="str">
        <f>IF($M289="-","-",VLOOKUP(C$2,Res_ini!$A$20:$AF298,HLOOKUP($F289,Res_ini!$H$29:$AF$30,2,FALSE())+7))</f>
        <v>-</v>
      </c>
      <c r="E289" s="327">
        <f t="shared" si="171"/>
        <v>68</v>
      </c>
      <c r="F289" s="327" t="str">
        <f t="shared" si="108"/>
        <v>Niu</v>
      </c>
      <c r="G289" s="327" t="str">
        <f>IF($M289="-","-",VLOOKUP(F$2,Res_ini!$A$20:$AF298,HLOOKUP($F289,Res_ini!$H$29:$AF$30,2,FALSE())+7))</f>
        <v>-</v>
      </c>
      <c r="H289" s="338" t="str">
        <f>IF($M289="-","-",VLOOKUP(G$2,Res_ini!$A$20:$AF298,HLOOKUP($F289,Res_ini!$H$29:$AF$30,2,FALSE())+7))</f>
        <v>-</v>
      </c>
      <c r="I289" s="338" t="str">
        <f>IF($M289="-","-",VLOOKUP(H$2,Res_ini!$A$20:$AF298,HLOOKUP($F289,Res_ini!$H$29:$AF$30,2,FALSE())+7))</f>
        <v>-</v>
      </c>
      <c r="J289" s="327" t="str">
        <f>IF($M289="-","-",VLOOKUP(I$2,Res_ini!$A$20:$AF298,HLOOKUP($F289,Res_ini!$H$29:$AF$30,2,FALSE())+7))</f>
        <v>-</v>
      </c>
      <c r="K289" s="327" t="str">
        <f>IF($M289="-","-",VLOOKUP(J$2,Res_ini!$A$20:$AF298,HLOOKUP($F289,Res_ini!$H$29:$AF$30,2,FALSE())+7))</f>
        <v>-</v>
      </c>
      <c r="L289" s="327" t="str">
        <f>IF($M289="-","-",VLOOKUP(K$2,Res_ini!$A$20:$AF298,HLOOKUP($F289,Res_ini!$H$29:$AF$30,2,FALSE())+7))</f>
        <v>-</v>
      </c>
      <c r="M289" s="327" t="str">
        <f>IF(ISERROR(HLOOKUP($F289,Res_ini!$H$29:$AF$30,2,FALSE())),"-",VLOOKUP(L$2,Res_ini!$A$20:$AF298,HLOOKUP($F289,Res_ini!$H$29:$AF$30,2,FALSE())+7))</f>
        <v>-</v>
      </c>
      <c r="N289" s="327" t="str">
        <f>IF($M289="-","-",VLOOKUP(M$2,Res_ini!$A$20:$AF298,HLOOKUP($F289,Res_ini!$H$29:$AF$30,2,FALSE())+7))</f>
        <v>-</v>
      </c>
      <c r="O289" s="339" t="str">
        <f>IF($M289="-","-",VLOOKUP(N$2,Res_ini!$A$20:$AF298,HLOOKUP($F289,Res_ini!$H$29:$AF$30,2,FALSE())+7))</f>
        <v>-</v>
      </c>
      <c r="P289" s="325" t="str">
        <f>IF($M289="-","-",VLOOKUP(O$2,Res_ini!$A$20:$AF298,HLOOKUP($F289,Res_ini!$H$29:$AF$30,2,FALSE())+7))</f>
        <v>-</v>
      </c>
      <c r="Q289" s="325" t="str">
        <f>IF($M289="-","-",VLOOKUP(P$2,Res_ini!$A$20:$AF298,HLOOKUP($F289,Res_ini!$H$29:$AF$30,2,FALSE())+7))</f>
        <v>-</v>
      </c>
      <c r="R289" s="325" t="str">
        <f>IF($M289="-","-",VLOOKUP(Q$2,Res_ini!$A$20:$AF298,HLOOKUP($F289,Res_ini!$H$29:$AF$30,2,FALSE())+7))</f>
        <v>-</v>
      </c>
      <c r="S289" s="325" t="str">
        <f>IF($M289="-","-",VLOOKUP(R$2,Res_ini!$A$20:$AF298,HLOOKUP($F289,Res_ini!$H$29:$AF$30,2,FALSE())+7))</f>
        <v>-</v>
      </c>
      <c r="T289" s="325" t="str">
        <f>IF($M289="-","-",VLOOKUP(S$2,Res_ini!$A$20:$AF298,HLOOKUP($F289,Res_ini!$H$29:$AF$30,2,FALSE())+7))</f>
        <v>-</v>
      </c>
      <c r="U289" s="325" t="str">
        <f>IF($M289="-","-",VLOOKUP(T$2,Res_ini!$A$20:$AF298,HLOOKUP($F289,Res_ini!$H$29:$AF$30,2,FALSE())+7))</f>
        <v>-</v>
      </c>
      <c r="V289" s="325" t="str">
        <f>IF($M289="-","-",VLOOKUP(U$2,Res_ini!$A$20:$AF298,HLOOKUP($F289,Res_ini!$H$29:$AF$30,2,FALSE())+7))</f>
        <v>-</v>
      </c>
      <c r="W289" s="325" t="str">
        <f>IF($M289="-","-",VLOOKUP(V$2,Res_ini!$A$20:$AF298,HLOOKUP($F289,Res_ini!$H$29:$AF$30,2,FALSE())+7))</f>
        <v>-</v>
      </c>
      <c r="X289" s="325" t="str">
        <f>IF($M289="-","-",VLOOKUP(W$2,Res_ini!$A$20:$AF298,HLOOKUP($F289,Res_ini!$H$29:$AF$30,2,FALSE())+7))</f>
        <v>-</v>
      </c>
      <c r="Y289" s="325" t="str">
        <f>IF($M289="-","-",VLOOKUP(X$2,Res_ini!$A$20:$AF298,HLOOKUP($F289,Res_ini!$H$29:$AF$30,2,FALSE())+7))</f>
        <v>-</v>
      </c>
      <c r="Z289" s="325" t="str">
        <f>IF($M289="-","-",VLOOKUP(Y$2,Res_ini!$A$20:$AF298,HLOOKUP($F289,Res_ini!$H$29:$AF$30,2,FALSE())+7))</f>
        <v>-</v>
      </c>
      <c r="AA289" s="326" t="str">
        <f>IF($M289="-","-",VLOOKUP(Z$2,Res_ini!$A$20:$AF298,HLOOKUP($F289,Res_ini!$H$29:$AF$30,2,FALSE())+7))</f>
        <v>-</v>
      </c>
      <c r="AB289" s="327" t="str">
        <f>IF($M289="-","-",VLOOKUP(AA$2,Res_ini!$A$20:$AF298,HLOOKUP($F289,Res_ini!$H$29:$AF$30,2,FALSE())+7))</f>
        <v>-</v>
      </c>
      <c r="AC289" s="340"/>
      <c r="AD289" s="341"/>
      <c r="AE289" s="341"/>
      <c r="AF289" s="341"/>
      <c r="AG289" s="342"/>
      <c r="AH289" s="343" t="str">
        <f t="shared" si="142"/>
        <v>-</v>
      </c>
      <c r="AI289" s="344" t="str">
        <f t="shared" si="143"/>
        <v>-</v>
      </c>
      <c r="AJ289" s="345" t="str">
        <f t="shared" si="144"/>
        <v>-</v>
      </c>
      <c r="AK289" s="345" t="str">
        <f t="shared" si="145"/>
        <v>-</v>
      </c>
      <c r="AL289" s="345" t="str">
        <f t="shared" si="146"/>
        <v>-</v>
      </c>
      <c r="AM289" s="345" t="str">
        <f t="shared" si="147"/>
        <v>-</v>
      </c>
      <c r="AN289" s="345" t="str">
        <f t="shared" si="148"/>
        <v>-</v>
      </c>
      <c r="AO289" s="345" t="str">
        <f t="shared" si="149"/>
        <v>-</v>
      </c>
      <c r="AP289" s="345" t="str">
        <f t="shared" si="150"/>
        <v>-</v>
      </c>
      <c r="AQ289" s="345" t="str">
        <f t="shared" si="151"/>
        <v>-</v>
      </c>
      <c r="AR289" s="345" t="str">
        <f t="shared" si="152"/>
        <v>-</v>
      </c>
      <c r="AS289" s="345" t="str">
        <f t="shared" si="153"/>
        <v>-</v>
      </c>
      <c r="AT289" s="345" t="str">
        <f t="shared" si="154"/>
        <v>-</v>
      </c>
      <c r="AU289" s="345" t="str">
        <f t="shared" si="155"/>
        <v>-</v>
      </c>
      <c r="AV289" s="345" t="str">
        <f t="shared" si="156"/>
        <v>-</v>
      </c>
      <c r="AW289" s="346" t="str">
        <f t="shared" si="157"/>
        <v>-</v>
      </c>
      <c r="AX289" s="346" t="str">
        <f t="shared" si="158"/>
        <v>-</v>
      </c>
      <c r="AY289" s="346" t="str">
        <f t="shared" si="159"/>
        <v>-</v>
      </c>
      <c r="AZ289" s="346" t="str">
        <f t="shared" si="160"/>
        <v>-</v>
      </c>
      <c r="BA289" s="346" t="str">
        <f t="shared" si="161"/>
        <v>-</v>
      </c>
      <c r="BB289" s="345" t="str">
        <f t="shared" si="162"/>
        <v>-</v>
      </c>
      <c r="BC289" s="345" t="str">
        <f t="shared" si="163"/>
        <v>-</v>
      </c>
      <c r="BD289" s="346" t="str">
        <f t="shared" si="164"/>
        <v>-</v>
      </c>
      <c r="BE289" s="346" t="str">
        <f t="shared" si="165"/>
        <v>-</v>
      </c>
      <c r="BF289" s="346" t="str">
        <f t="shared" si="166"/>
        <v>-</v>
      </c>
      <c r="BG289" s="346" t="str">
        <f t="shared" si="167"/>
        <v>-</v>
      </c>
      <c r="BH289" s="345" t="str">
        <f t="shared" si="168"/>
        <v>-</v>
      </c>
      <c r="BI289" s="346" t="str">
        <f t="shared" si="169"/>
        <v>-</v>
      </c>
      <c r="BJ289" s="347" t="str">
        <f t="shared" si="170"/>
        <v>-</v>
      </c>
      <c r="BK289"/>
      <c r="BL289"/>
      <c r="BM289"/>
      <c r="BN289"/>
      <c r="BO289"/>
    </row>
    <row r="290" spans="1:67" s="124" customFormat="1" ht="17" hidden="1" customHeight="1">
      <c r="A290" s="330" t="str">
        <f t="shared" si="140"/>
        <v>2018_270</v>
      </c>
      <c r="B290" s="330" t="s">
        <v>658</v>
      </c>
      <c r="C290" s="330" t="str">
        <f t="shared" si="141"/>
        <v>---_-</v>
      </c>
      <c r="D290" s="330" t="str">
        <f>IF($M290="-","-",VLOOKUP(C$3,Res_ini!$A$20:$AF299,HLOOKUP($F290,Res_ini!$H$29:$AF$30,2,FALSE())+7))</f>
        <v>-</v>
      </c>
      <c r="E290" s="330">
        <f t="shared" si="171"/>
        <v>68</v>
      </c>
      <c r="F290" s="330" t="str">
        <f t="shared" si="108"/>
        <v>Niu</v>
      </c>
      <c r="G290" s="330" t="str">
        <f>IF($M290="-","-",VLOOKUP(F$3,Res_ini!$A$20:$AF299,HLOOKUP($F290,Res_ini!$H$29:$AF$30,2,FALSE())+7))</f>
        <v>-</v>
      </c>
      <c r="H290" s="348" t="str">
        <f>IF($M290="-","-",VLOOKUP(G$3,Res_ini!$A$20:$AF299,HLOOKUP($F290,Res_ini!$H$29:$AF$30,2,FALSE())+7))</f>
        <v>-</v>
      </c>
      <c r="I290" s="348" t="str">
        <f>IF($M290="-","-",VLOOKUP(H$3,Res_ini!$A$20:$AF299,HLOOKUP($F290,Res_ini!$H$29:$AF$30,2,FALSE())+7))</f>
        <v>-</v>
      </c>
      <c r="J290" s="330" t="str">
        <f>IF($M290="-","-",VLOOKUP(I$3,Res_ini!$A$20:$AF299,HLOOKUP($F290,Res_ini!$H$29:$AF$30,2,FALSE())+7))</f>
        <v>-</v>
      </c>
      <c r="K290" s="330" t="str">
        <f>IF($M290="-","-",VLOOKUP(J$3,Res_ini!$A$20:$AF299,HLOOKUP($F290,Res_ini!$H$29:$AF$30,2,FALSE())+7))</f>
        <v>-</v>
      </c>
      <c r="L290" s="330" t="str">
        <f>IF($M290="-","-",VLOOKUP(K$3,Res_ini!$A$20:$AF299,HLOOKUP($F290,Res_ini!$H$29:$AF$30,2,FALSE())+7))</f>
        <v>-</v>
      </c>
      <c r="M290" s="330" t="str">
        <f>IF(ISERROR(HLOOKUP($F290,Res_ini!$H$29:$AF$30,2,FALSE())),"-",VLOOKUP(L$3,Res_ini!$A$20:$AF299,HLOOKUP($F290,Res_ini!$H$29:$AF$30,2,FALSE())+7))</f>
        <v>-</v>
      </c>
      <c r="N290" s="330" t="str">
        <f>IF($M290="-","-",VLOOKUP(M$3,Res_ini!$A$20:$AF299,HLOOKUP($F290,Res_ini!$H$29:$AF$30,2,FALSE())+7))</f>
        <v>-</v>
      </c>
      <c r="O290" s="349" t="str">
        <f>IF($M290="-","-",VLOOKUP(N$3,Res_ini!$A$20:$AF299,HLOOKUP($F290,Res_ini!$H$29:$AF$30,2,FALSE())+7))</f>
        <v>-</v>
      </c>
      <c r="P290" s="328" t="str">
        <f>IF($M290="-","-",VLOOKUP(O$3,Res_ini!$A$20:$AF299,HLOOKUP($F290,Res_ini!$H$29:$AF$30,2,FALSE())+7))</f>
        <v>-</v>
      </c>
      <c r="Q290" s="328" t="str">
        <f>IF($M290="-","-",VLOOKUP(P$3,Res_ini!$A$20:$AF299,HLOOKUP($F290,Res_ini!$H$29:$AF$30,2,FALSE())+7))</f>
        <v>-</v>
      </c>
      <c r="R290" s="328" t="str">
        <f>IF($M290="-","-",VLOOKUP(Q$3,Res_ini!$A$20:$AF299,HLOOKUP($F290,Res_ini!$H$29:$AF$30,2,FALSE())+7))</f>
        <v>-</v>
      </c>
      <c r="S290" s="328" t="str">
        <f>IF($M290="-","-",VLOOKUP(R$3,Res_ini!$A$20:$AF299,HLOOKUP($F290,Res_ini!$H$29:$AF$30,2,FALSE())+7))</f>
        <v>-</v>
      </c>
      <c r="T290" s="328" t="str">
        <f>IF($M290="-","-",VLOOKUP(S$3,Res_ini!$A$20:$AF299,HLOOKUP($F290,Res_ini!$H$29:$AF$30,2,FALSE())+7))</f>
        <v>-</v>
      </c>
      <c r="U290" s="328" t="str">
        <f>IF($M290="-","-",VLOOKUP(T$3,Res_ini!$A$20:$AF299,HLOOKUP($F290,Res_ini!$H$29:$AF$30,2,FALSE())+7))</f>
        <v>-</v>
      </c>
      <c r="V290" s="328" t="str">
        <f>IF($M290="-","-",VLOOKUP(U$3,Res_ini!$A$20:$AF299,HLOOKUP($F290,Res_ini!$H$29:$AF$30,2,FALSE())+7))</f>
        <v>-</v>
      </c>
      <c r="W290" s="328" t="str">
        <f>IF($M290="-","-",VLOOKUP(V$3,Res_ini!$A$20:$AF299,HLOOKUP($F290,Res_ini!$H$29:$AF$30,2,FALSE())+7))</f>
        <v>-</v>
      </c>
      <c r="X290" s="328" t="str">
        <f>IF($M290="-","-",VLOOKUP(W$3,Res_ini!$A$20:$AF299,HLOOKUP($F290,Res_ini!$H$29:$AF$30,2,FALSE())+7))</f>
        <v>-</v>
      </c>
      <c r="Y290" s="328" t="str">
        <f>IF($M290="-","-",VLOOKUP(X$3,Res_ini!$A$20:$AF299,HLOOKUP($F290,Res_ini!$H$29:$AF$30,2,FALSE())+7))</f>
        <v>-</v>
      </c>
      <c r="Z290" s="328" t="str">
        <f>IF($M290="-","-",VLOOKUP(Y$3,Res_ini!$A$20:$AF299,HLOOKUP($F290,Res_ini!$H$29:$AF$30,2,FALSE())+7))</f>
        <v>-</v>
      </c>
      <c r="AA290" s="329" t="str">
        <f>IF($M290="-","-",VLOOKUP(Z$3,Res_ini!$A$20:$AF299,HLOOKUP($F290,Res_ini!$H$29:$AF$30,2,FALSE())+7))</f>
        <v>-</v>
      </c>
      <c r="AB290" s="330" t="str">
        <f>IF($M290="-","-",VLOOKUP(AA$3,Res_ini!$A$20:$AF299,HLOOKUP($F290,Res_ini!$H$29:$AF$30,2,FALSE())+7))</f>
        <v>-</v>
      </c>
      <c r="AC290" s="350"/>
      <c r="AD290" s="351"/>
      <c r="AE290" s="351"/>
      <c r="AF290" s="351"/>
      <c r="AG290" s="352"/>
      <c r="AH290" s="213" t="str">
        <f t="shared" si="142"/>
        <v>-</v>
      </c>
      <c r="AI290" s="353" t="str">
        <f t="shared" si="143"/>
        <v>-</v>
      </c>
      <c r="AJ290" s="354" t="str">
        <f t="shared" si="144"/>
        <v>-</v>
      </c>
      <c r="AK290" s="354" t="str">
        <f t="shared" si="145"/>
        <v>-</v>
      </c>
      <c r="AL290" s="354" t="str">
        <f t="shared" si="146"/>
        <v>-</v>
      </c>
      <c r="AM290" s="354" t="str">
        <f t="shared" si="147"/>
        <v>-</v>
      </c>
      <c r="AN290" s="354" t="str">
        <f t="shared" si="148"/>
        <v>-</v>
      </c>
      <c r="AO290" s="354" t="str">
        <f t="shared" si="149"/>
        <v>-</v>
      </c>
      <c r="AP290" s="354" t="str">
        <f t="shared" si="150"/>
        <v>-</v>
      </c>
      <c r="AQ290" s="354" t="str">
        <f t="shared" si="151"/>
        <v>-</v>
      </c>
      <c r="AR290" s="354" t="str">
        <f t="shared" si="152"/>
        <v>-</v>
      </c>
      <c r="AS290" s="354" t="str">
        <f t="shared" si="153"/>
        <v>-</v>
      </c>
      <c r="AT290" s="354" t="str">
        <f t="shared" si="154"/>
        <v>-</v>
      </c>
      <c r="AU290" s="354" t="str">
        <f t="shared" si="155"/>
        <v>-</v>
      </c>
      <c r="AV290" s="354" t="str">
        <f t="shared" si="156"/>
        <v>-</v>
      </c>
      <c r="AW290" s="355" t="str">
        <f t="shared" si="157"/>
        <v>-</v>
      </c>
      <c r="AX290" s="355" t="str">
        <f t="shared" si="158"/>
        <v>-</v>
      </c>
      <c r="AY290" s="355" t="str">
        <f t="shared" si="159"/>
        <v>-</v>
      </c>
      <c r="AZ290" s="355" t="str">
        <f t="shared" si="160"/>
        <v>-</v>
      </c>
      <c r="BA290" s="355" t="str">
        <f t="shared" si="161"/>
        <v>-</v>
      </c>
      <c r="BB290" s="354" t="str">
        <f t="shared" si="162"/>
        <v>-</v>
      </c>
      <c r="BC290" s="354" t="str">
        <f t="shared" si="163"/>
        <v>-</v>
      </c>
      <c r="BD290" s="355" t="str">
        <f t="shared" si="164"/>
        <v>-</v>
      </c>
      <c r="BE290" s="355" t="str">
        <f t="shared" si="165"/>
        <v>-</v>
      </c>
      <c r="BF290" s="355" t="str">
        <f t="shared" si="166"/>
        <v>-</v>
      </c>
      <c r="BG290" s="355" t="str">
        <f t="shared" si="167"/>
        <v>-</v>
      </c>
      <c r="BH290" s="354" t="str">
        <f t="shared" si="168"/>
        <v>-</v>
      </c>
      <c r="BI290" s="355" t="str">
        <f t="shared" si="169"/>
        <v>-</v>
      </c>
      <c r="BJ290" s="356" t="str">
        <f t="shared" si="170"/>
        <v>-</v>
      </c>
      <c r="BK290"/>
      <c r="BL290"/>
      <c r="BM290"/>
      <c r="BN290"/>
      <c r="BO290"/>
    </row>
    <row r="291" spans="1:67" s="124" customFormat="1" ht="17" hidden="1" customHeight="1">
      <c r="A291" s="330" t="str">
        <f t="shared" si="140"/>
        <v>2018_271</v>
      </c>
      <c r="B291" s="330" t="s">
        <v>658</v>
      </c>
      <c r="C291" s="330" t="str">
        <f t="shared" si="141"/>
        <v>---_-</v>
      </c>
      <c r="D291" s="330" t="str">
        <f>IF($M291="-","-",VLOOKUP(C$4,Res_ini!$A$20:$AF300,HLOOKUP($F291,Res_ini!$H$29:$AF$30,2,FALSE())+7))</f>
        <v>-</v>
      </c>
      <c r="E291" s="330">
        <f t="shared" si="171"/>
        <v>68</v>
      </c>
      <c r="F291" s="330" t="str">
        <f t="shared" si="108"/>
        <v>Niu</v>
      </c>
      <c r="G291" s="330" t="str">
        <f>IF($M291="-","-",VLOOKUP(F$4,Res_ini!$A$20:$AF300,HLOOKUP($F291,Res_ini!$H$29:$AF$30,2,FALSE())+7))</f>
        <v>-</v>
      </c>
      <c r="H291" s="348" t="str">
        <f>IF($M291="-","-",VLOOKUP(G$4,Res_ini!$A$20:$AF300,HLOOKUP($F291,Res_ini!$H$29:$AF$30,2,FALSE())+7))</f>
        <v>-</v>
      </c>
      <c r="I291" s="348" t="str">
        <f>IF($M291="-","-",VLOOKUP(H$4,Res_ini!$A$20:$AF300,HLOOKUP($F291,Res_ini!$H$29:$AF$30,2,FALSE())+7))</f>
        <v>-</v>
      </c>
      <c r="J291" s="330" t="str">
        <f>IF($M291="-","-",VLOOKUP(I$4,Res_ini!$A$20:$AF300,HLOOKUP($F291,Res_ini!$H$29:$AF$30,2,FALSE())+7))</f>
        <v>-</v>
      </c>
      <c r="K291" s="330" t="str">
        <f>IF($M291="-","-",VLOOKUP(J$4,Res_ini!$A$20:$AF300,HLOOKUP($F291,Res_ini!$H$29:$AF$30,2,FALSE())+7))</f>
        <v>-</v>
      </c>
      <c r="L291" s="330" t="str">
        <f>IF($M291="-","-",VLOOKUP(K$4,Res_ini!$A$20:$AF300,HLOOKUP($F291,Res_ini!$H$29:$AF$30,2,FALSE())+7))</f>
        <v>-</v>
      </c>
      <c r="M291" s="330" t="str">
        <f>IF(ISERROR(HLOOKUP($F291,Res_ini!$H$29:$AF$30,2,FALSE())),"-",VLOOKUP(L$4,Res_ini!$A$20:$AF300,HLOOKUP($F291,Res_ini!$H$29:$AF$30,2,FALSE())+7))</f>
        <v>-</v>
      </c>
      <c r="N291" s="330" t="str">
        <f>IF($M291="-","-",VLOOKUP(M$4,Res_ini!$A$20:$AF300,HLOOKUP($F291,Res_ini!$H$29:$AF$30,2,FALSE())+7))</f>
        <v>-</v>
      </c>
      <c r="O291" s="349" t="str">
        <f>IF($M291="-","-",VLOOKUP(N$4,Res_ini!$A$20:$AF300,HLOOKUP($F291,Res_ini!$H$29:$AF$30,2,FALSE())+7))</f>
        <v>-</v>
      </c>
      <c r="P291" s="328" t="str">
        <f>IF($M291="-","-",VLOOKUP(O$4,Res_ini!$A$20:$AF300,HLOOKUP($F291,Res_ini!$H$29:$AF$30,2,FALSE())+7))</f>
        <v>-</v>
      </c>
      <c r="Q291" s="328" t="str">
        <f>IF($M291="-","-",VLOOKUP(P$4,Res_ini!$A$20:$AF300,HLOOKUP($F291,Res_ini!$H$29:$AF$30,2,FALSE())+7))</f>
        <v>-</v>
      </c>
      <c r="R291" s="328" t="str">
        <f>IF($M291="-","-",VLOOKUP(Q$4,Res_ini!$A$20:$AF300,HLOOKUP($F291,Res_ini!$H$29:$AF$30,2,FALSE())+7))</f>
        <v>-</v>
      </c>
      <c r="S291" s="328" t="str">
        <f>IF($M291="-","-",VLOOKUP(R$4,Res_ini!$A$20:$AF300,HLOOKUP($F291,Res_ini!$H$29:$AF$30,2,FALSE())+7))</f>
        <v>-</v>
      </c>
      <c r="T291" s="328" t="str">
        <f>IF($M291="-","-",VLOOKUP(S$4,Res_ini!$A$20:$AF300,HLOOKUP($F291,Res_ini!$H$29:$AF$30,2,FALSE())+7))</f>
        <v>-</v>
      </c>
      <c r="U291" s="328" t="str">
        <f>IF($M291="-","-",VLOOKUP(T$4,Res_ini!$A$20:$AF300,HLOOKUP($F291,Res_ini!$H$29:$AF$30,2,FALSE())+7))</f>
        <v>-</v>
      </c>
      <c r="V291" s="328" t="str">
        <f>IF($M291="-","-",VLOOKUP(U$4,Res_ini!$A$20:$AF300,HLOOKUP($F291,Res_ini!$H$29:$AF$30,2,FALSE())+7))</f>
        <v>-</v>
      </c>
      <c r="W291" s="328" t="str">
        <f>IF($M291="-","-",VLOOKUP(V$4,Res_ini!$A$20:$AF300,HLOOKUP($F291,Res_ini!$H$29:$AF$30,2,FALSE())+7))</f>
        <v>-</v>
      </c>
      <c r="X291" s="328" t="str">
        <f>IF($M291="-","-",VLOOKUP(W$4,Res_ini!$A$20:$AF300,HLOOKUP($F291,Res_ini!$H$29:$AF$30,2,FALSE())+7))</f>
        <v>-</v>
      </c>
      <c r="Y291" s="328" t="str">
        <f>IF($M291="-","-",VLOOKUP(X$4,Res_ini!$A$20:$AF300,HLOOKUP($F291,Res_ini!$H$29:$AF$30,2,FALSE())+7))</f>
        <v>-</v>
      </c>
      <c r="Z291" s="328" t="str">
        <f>IF($M291="-","-",VLOOKUP(Y$4,Res_ini!$A$20:$AF300,HLOOKUP($F291,Res_ini!$H$29:$AF$30,2,FALSE())+7))</f>
        <v>-</v>
      </c>
      <c r="AA291" s="329" t="str">
        <f>IF($M291="-","-",VLOOKUP(Z$4,Res_ini!$A$20:$AF300,HLOOKUP($F291,Res_ini!$H$29:$AF$30,2,FALSE())+7))</f>
        <v>-</v>
      </c>
      <c r="AB291" s="330" t="str">
        <f>IF($M291="-","-",VLOOKUP(AA$4,Res_ini!$A$20:$AF300,HLOOKUP($F291,Res_ini!$H$29:$AF$30,2,FALSE())+7))</f>
        <v>-</v>
      </c>
      <c r="AC291" s="350"/>
      <c r="AD291" s="351"/>
      <c r="AE291" s="351"/>
      <c r="AF291" s="351"/>
      <c r="AG291" s="352"/>
      <c r="AH291" s="213" t="str">
        <f t="shared" si="142"/>
        <v>-</v>
      </c>
      <c r="AI291" s="353" t="str">
        <f t="shared" si="143"/>
        <v>-</v>
      </c>
      <c r="AJ291" s="354" t="str">
        <f t="shared" si="144"/>
        <v>-</v>
      </c>
      <c r="AK291" s="354" t="str">
        <f t="shared" si="145"/>
        <v>-</v>
      </c>
      <c r="AL291" s="354" t="str">
        <f t="shared" si="146"/>
        <v>-</v>
      </c>
      <c r="AM291" s="354" t="str">
        <f t="shared" si="147"/>
        <v>-</v>
      </c>
      <c r="AN291" s="354" t="str">
        <f t="shared" si="148"/>
        <v>-</v>
      </c>
      <c r="AO291" s="354" t="str">
        <f t="shared" si="149"/>
        <v>-</v>
      </c>
      <c r="AP291" s="354" t="str">
        <f t="shared" si="150"/>
        <v>-</v>
      </c>
      <c r="AQ291" s="354" t="str">
        <f t="shared" si="151"/>
        <v>-</v>
      </c>
      <c r="AR291" s="354" t="str">
        <f t="shared" si="152"/>
        <v>-</v>
      </c>
      <c r="AS291" s="354" t="str">
        <f t="shared" si="153"/>
        <v>-</v>
      </c>
      <c r="AT291" s="354" t="str">
        <f t="shared" si="154"/>
        <v>-</v>
      </c>
      <c r="AU291" s="354" t="str">
        <f t="shared" si="155"/>
        <v>-</v>
      </c>
      <c r="AV291" s="354" t="str">
        <f t="shared" si="156"/>
        <v>-</v>
      </c>
      <c r="AW291" s="355" t="str">
        <f t="shared" si="157"/>
        <v>-</v>
      </c>
      <c r="AX291" s="355" t="str">
        <f t="shared" si="158"/>
        <v>-</v>
      </c>
      <c r="AY291" s="355" t="str">
        <f t="shared" si="159"/>
        <v>-</v>
      </c>
      <c r="AZ291" s="355" t="str">
        <f t="shared" si="160"/>
        <v>-</v>
      </c>
      <c r="BA291" s="355" t="str">
        <f t="shared" si="161"/>
        <v>-</v>
      </c>
      <c r="BB291" s="354" t="str">
        <f t="shared" si="162"/>
        <v>-</v>
      </c>
      <c r="BC291" s="354" t="str">
        <f t="shared" si="163"/>
        <v>-</v>
      </c>
      <c r="BD291" s="355" t="str">
        <f t="shared" si="164"/>
        <v>-</v>
      </c>
      <c r="BE291" s="355" t="str">
        <f t="shared" si="165"/>
        <v>-</v>
      </c>
      <c r="BF291" s="355" t="str">
        <f t="shared" si="166"/>
        <v>-</v>
      </c>
      <c r="BG291" s="355" t="str">
        <f t="shared" si="167"/>
        <v>-</v>
      </c>
      <c r="BH291" s="354" t="str">
        <f t="shared" si="168"/>
        <v>-</v>
      </c>
      <c r="BI291" s="355" t="str">
        <f t="shared" si="169"/>
        <v>-</v>
      </c>
      <c r="BJ291" s="356" t="str">
        <f t="shared" si="170"/>
        <v>-</v>
      </c>
      <c r="BK291"/>
      <c r="BL291"/>
      <c r="BM291"/>
      <c r="BN291"/>
      <c r="BO291"/>
    </row>
    <row r="292" spans="1:67" s="124" customFormat="1" ht="17" hidden="1" customHeight="1">
      <c r="A292" s="333" t="str">
        <f t="shared" si="140"/>
        <v>2018_272</v>
      </c>
      <c r="B292" s="333" t="s">
        <v>658</v>
      </c>
      <c r="C292" s="333" t="str">
        <f t="shared" si="141"/>
        <v>---_-</v>
      </c>
      <c r="D292" s="333" t="str">
        <f>IF($M292="-","-",VLOOKUP(C$5,Res_ini!$A$20:$AF301,HLOOKUP($F292,Res_ini!$H$29:$AF$30,2,FALSE())+7))</f>
        <v>-</v>
      </c>
      <c r="E292" s="333">
        <f t="shared" si="171"/>
        <v>68</v>
      </c>
      <c r="F292" s="333" t="str">
        <f t="shared" si="108"/>
        <v>Niu</v>
      </c>
      <c r="G292" s="333" t="str">
        <f>IF($M292="-","-",VLOOKUP(F$5,Res_ini!$A$20:$AF301,HLOOKUP($F292,Res_ini!$H$29:$AF$30,2,FALSE())+7))</f>
        <v>-</v>
      </c>
      <c r="H292" s="357" t="str">
        <f>IF($M292="-","-",VLOOKUP(G$5,Res_ini!$A$20:$AF301,HLOOKUP($F292,Res_ini!$H$29:$AF$30,2,FALSE())+7))</f>
        <v>-</v>
      </c>
      <c r="I292" s="357" t="str">
        <f>IF($M292="-","-",VLOOKUP(H$5,Res_ini!$A$20:$AF301,HLOOKUP($F292,Res_ini!$H$29:$AF$30,2,FALSE())+7))</f>
        <v>-</v>
      </c>
      <c r="J292" s="333" t="str">
        <f>IF($M292="-","-",VLOOKUP(I$5,Res_ini!$A$20:$AF301,HLOOKUP($F292,Res_ini!$H$29:$AF$30,2,FALSE())+7))</f>
        <v>-</v>
      </c>
      <c r="K292" s="333" t="str">
        <f>IF($M292="-","-",VLOOKUP(J$5,Res_ini!$A$20:$AF301,HLOOKUP($F292,Res_ini!$H$29:$AF$30,2,FALSE())+7))</f>
        <v>-</v>
      </c>
      <c r="L292" s="333" t="str">
        <f>IF($M292="-","-",VLOOKUP(K$5,Res_ini!$A$20:$AF301,HLOOKUP($F292,Res_ini!$H$29:$AF$30,2,FALSE())+7))</f>
        <v>-</v>
      </c>
      <c r="M292" s="333" t="str">
        <f>IF(ISERROR(HLOOKUP($F292,Res_ini!$H$29:$AF$30,2,FALSE())),"-",VLOOKUP(L$5,Res_ini!$A$20:$AF301,HLOOKUP($F292,Res_ini!$H$29:$AF$30,2,FALSE())+7))</f>
        <v>-</v>
      </c>
      <c r="N292" s="333" t="str">
        <f>IF($M292="-","-",VLOOKUP(M$5,Res_ini!$A$20:$AF301,HLOOKUP($F292,Res_ini!$H$29:$AF$30,2,FALSE())+7))</f>
        <v>-</v>
      </c>
      <c r="O292" s="358" t="str">
        <f>IF($M292="-","-",VLOOKUP(N$5,Res_ini!$A$20:$AF301,HLOOKUP($F292,Res_ini!$H$29:$AF$30,2,FALSE())+7))</f>
        <v>-</v>
      </c>
      <c r="P292" s="331" t="str">
        <f>IF($M292="-","-",VLOOKUP(O$5,Res_ini!$A$20:$AF301,HLOOKUP($F292,Res_ini!$H$29:$AF$30,2,FALSE())+7))</f>
        <v>-</v>
      </c>
      <c r="Q292" s="331" t="str">
        <f>IF($M292="-","-",VLOOKUP(P$5,Res_ini!$A$20:$AF301,HLOOKUP($F292,Res_ini!$H$29:$AF$30,2,FALSE())+7))</f>
        <v>-</v>
      </c>
      <c r="R292" s="331" t="str">
        <f>IF($M292="-","-",VLOOKUP(Q$5,Res_ini!$A$20:$AF301,HLOOKUP($F292,Res_ini!$H$29:$AF$30,2,FALSE())+7))</f>
        <v>-</v>
      </c>
      <c r="S292" s="331" t="str">
        <f>IF($M292="-","-",VLOOKUP(R$5,Res_ini!$A$20:$AF301,HLOOKUP($F292,Res_ini!$H$29:$AF$30,2,FALSE())+7))</f>
        <v>-</v>
      </c>
      <c r="T292" s="331" t="str">
        <f>IF($M292="-","-",VLOOKUP(S$5,Res_ini!$A$20:$AF301,HLOOKUP($F292,Res_ini!$H$29:$AF$30,2,FALSE())+7))</f>
        <v>-</v>
      </c>
      <c r="U292" s="331" t="str">
        <f>IF($M292="-","-",VLOOKUP(T$5,Res_ini!$A$20:$AF301,HLOOKUP($F292,Res_ini!$H$29:$AF$30,2,FALSE())+7))</f>
        <v>-</v>
      </c>
      <c r="V292" s="331" t="str">
        <f>IF($M292="-","-",VLOOKUP(U$5,Res_ini!$A$20:$AF301,HLOOKUP($F292,Res_ini!$H$29:$AF$30,2,FALSE())+7))</f>
        <v>-</v>
      </c>
      <c r="W292" s="331" t="str">
        <f>IF($M292="-","-",VLOOKUP(V$5,Res_ini!$A$20:$AF301,HLOOKUP($F292,Res_ini!$H$29:$AF$30,2,FALSE())+7))</f>
        <v>-</v>
      </c>
      <c r="X292" s="331" t="str">
        <f>IF($M292="-","-",VLOOKUP(W$5,Res_ini!$A$20:$AF301,HLOOKUP($F292,Res_ini!$H$29:$AF$30,2,FALSE())+7))</f>
        <v>-</v>
      </c>
      <c r="Y292" s="331" t="str">
        <f>IF($M292="-","-",VLOOKUP(X$5,Res_ini!$A$20:$AF301,HLOOKUP($F292,Res_ini!$H$29:$AF$30,2,FALSE())+7))</f>
        <v>-</v>
      </c>
      <c r="Z292" s="331" t="str">
        <f>IF($M292="-","-",VLOOKUP(Y$5,Res_ini!$A$20:$AF301,HLOOKUP($F292,Res_ini!$H$29:$AF$30,2,FALSE())+7))</f>
        <v>-</v>
      </c>
      <c r="AA292" s="332" t="str">
        <f>IF($M292="-","-",VLOOKUP(Z$5,Res_ini!$A$20:$AF301,HLOOKUP($F292,Res_ini!$H$29:$AF$30,2,FALSE())+7))</f>
        <v>-</v>
      </c>
      <c r="AB292" s="333" t="str">
        <f>IF($M292="-","-",VLOOKUP(AA$5,Res_ini!$A$20:$AF301,HLOOKUP($F292,Res_ini!$H$29:$AF$30,2,FALSE())+7))</f>
        <v>-</v>
      </c>
      <c r="AC292" s="359"/>
      <c r="AD292" s="360"/>
      <c r="AE292" s="360"/>
      <c r="AF292" s="360"/>
      <c r="AG292" s="361"/>
      <c r="AH292" s="362" t="str">
        <f t="shared" si="142"/>
        <v>-</v>
      </c>
      <c r="AI292" s="363" t="str">
        <f t="shared" si="143"/>
        <v>-</v>
      </c>
      <c r="AJ292" s="364" t="str">
        <f t="shared" si="144"/>
        <v>-</v>
      </c>
      <c r="AK292" s="364" t="str">
        <f t="shared" si="145"/>
        <v>-</v>
      </c>
      <c r="AL292" s="364" t="str">
        <f t="shared" si="146"/>
        <v>-</v>
      </c>
      <c r="AM292" s="364" t="str">
        <f t="shared" si="147"/>
        <v>-</v>
      </c>
      <c r="AN292" s="364" t="str">
        <f t="shared" si="148"/>
        <v>-</v>
      </c>
      <c r="AO292" s="364" t="str">
        <f t="shared" si="149"/>
        <v>-</v>
      </c>
      <c r="AP292" s="364" t="str">
        <f t="shared" si="150"/>
        <v>-</v>
      </c>
      <c r="AQ292" s="364" t="str">
        <f t="shared" si="151"/>
        <v>-</v>
      </c>
      <c r="AR292" s="364" t="str">
        <f t="shared" si="152"/>
        <v>-</v>
      </c>
      <c r="AS292" s="364" t="str">
        <f t="shared" si="153"/>
        <v>-</v>
      </c>
      <c r="AT292" s="364" t="str">
        <f t="shared" si="154"/>
        <v>-</v>
      </c>
      <c r="AU292" s="364" t="str">
        <f t="shared" si="155"/>
        <v>-</v>
      </c>
      <c r="AV292" s="364" t="str">
        <f t="shared" si="156"/>
        <v>-</v>
      </c>
      <c r="AW292" s="365" t="str">
        <f t="shared" si="157"/>
        <v>-</v>
      </c>
      <c r="AX292" s="365" t="str">
        <f t="shared" si="158"/>
        <v>-</v>
      </c>
      <c r="AY292" s="365" t="str">
        <f t="shared" si="159"/>
        <v>-</v>
      </c>
      <c r="AZ292" s="365" t="str">
        <f t="shared" si="160"/>
        <v>-</v>
      </c>
      <c r="BA292" s="365" t="str">
        <f t="shared" si="161"/>
        <v>-</v>
      </c>
      <c r="BB292" s="364" t="str">
        <f t="shared" si="162"/>
        <v>-</v>
      </c>
      <c r="BC292" s="364" t="str">
        <f t="shared" si="163"/>
        <v>-</v>
      </c>
      <c r="BD292" s="365" t="str">
        <f t="shared" si="164"/>
        <v>-</v>
      </c>
      <c r="BE292" s="365" t="str">
        <f t="shared" si="165"/>
        <v>-</v>
      </c>
      <c r="BF292" s="365" t="str">
        <f t="shared" si="166"/>
        <v>-</v>
      </c>
      <c r="BG292" s="365" t="str">
        <f t="shared" si="167"/>
        <v>-</v>
      </c>
      <c r="BH292" s="364" t="str">
        <f t="shared" si="168"/>
        <v>-</v>
      </c>
      <c r="BI292" s="365" t="str">
        <f t="shared" si="169"/>
        <v>-</v>
      </c>
      <c r="BJ292" s="366" t="str">
        <f t="shared" si="170"/>
        <v>-</v>
      </c>
      <c r="BK292"/>
      <c r="BL292"/>
      <c r="BM292"/>
      <c r="BN292"/>
      <c r="BO292"/>
    </row>
    <row r="293" spans="1:67" s="124" customFormat="1" ht="16" hidden="1" customHeight="1">
      <c r="A293" s="327" t="str">
        <f t="shared" si="140"/>
        <v>2018_273</v>
      </c>
      <c r="B293" s="327" t="s">
        <v>658</v>
      </c>
      <c r="C293" s="327" t="str">
        <f t="shared" ref="C293:C356" si="172">J293&amp;"-"&amp;M293&amp;"_"&amp;N293</f>
        <v>---_-</v>
      </c>
      <c r="D293" s="327" t="str">
        <f>IF($M293="-","-",VLOOKUP(C$2,Res_ini!$A$20:$AF182,HLOOKUP($F293,Res_ini!$H$29:$AF$30,2,FALSE())+7))</f>
        <v>-</v>
      </c>
      <c r="E293" s="327">
        <f t="shared" si="171"/>
        <v>69</v>
      </c>
      <c r="F293" s="327" t="str">
        <f t="shared" si="108"/>
        <v>Nyekonpu</v>
      </c>
      <c r="G293" s="327" t="str">
        <f>IF($M293="-","-",VLOOKUP(F$2,Res_ini!$A$20:$AF182,HLOOKUP($F293,Res_ini!$H$29:$AF$30,2,FALSE())+7))</f>
        <v>-</v>
      </c>
      <c r="H293" s="338" t="str">
        <f>IF($M293="-","-",VLOOKUP(G$2,Res_ini!$A$20:$AF182,HLOOKUP($F293,Res_ini!$H$29:$AF$30,2,FALSE())+7))</f>
        <v>-</v>
      </c>
      <c r="I293" s="338" t="str">
        <f>IF($M293="-","-",VLOOKUP(H$2,Res_ini!$A$20:$AF182,HLOOKUP($F293,Res_ini!$H$29:$AF$30,2,FALSE())+7))</f>
        <v>-</v>
      </c>
      <c r="J293" s="327" t="str">
        <f>IF($M293="-","-",VLOOKUP(I$2,Res_ini!$A$20:$AF182,HLOOKUP($F293,Res_ini!$H$29:$AF$30,2,FALSE())+7))</f>
        <v>-</v>
      </c>
      <c r="K293" s="327" t="str">
        <f>IF($M293="-","-",VLOOKUP(J$2,Res_ini!$A$20:$AF182,HLOOKUP($F293,Res_ini!$H$29:$AF$30,2,FALSE())+7))</f>
        <v>-</v>
      </c>
      <c r="L293" s="327" t="str">
        <f>IF($M293="-","-",VLOOKUP(K$2,Res_ini!$A$20:$AF182,HLOOKUP($F293,Res_ini!$H$29:$AF$30,2,FALSE())+7))</f>
        <v>-</v>
      </c>
      <c r="M293" s="327" t="str">
        <f>IF(ISERROR(HLOOKUP($F293,Res_ini!$H$29:$AF$30,2,FALSE())),"-",VLOOKUP(L$2,Res_ini!$A$20:$AF182,HLOOKUP($F293,Res_ini!$H$29:$AF$30,2,FALSE())+7))</f>
        <v>-</v>
      </c>
      <c r="N293" s="327" t="str">
        <f>IF($M293="-","-",VLOOKUP(M$2,Res_ini!$A$20:$AF182,HLOOKUP($F293,Res_ini!$H$29:$AF$30,2,FALSE())+7))</f>
        <v>-</v>
      </c>
      <c r="O293" s="339" t="str">
        <f>IF($M293="-","-",VLOOKUP(N$2,Res_ini!$A$20:$AF182,HLOOKUP($F293,Res_ini!$H$29:$AF$30,2,FALSE())+7))</f>
        <v>-</v>
      </c>
      <c r="P293" s="325" t="str">
        <f>IF($M293="-","-",VLOOKUP(O$2,Res_ini!$A$20:$AF182,HLOOKUP($F293,Res_ini!$H$29:$AF$30,2,FALSE())+7))</f>
        <v>-</v>
      </c>
      <c r="Q293" s="325" t="str">
        <f>IF($M293="-","-",VLOOKUP(P$2,Res_ini!$A$20:$AF182,HLOOKUP($F293,Res_ini!$H$29:$AF$30,2,FALSE())+7))</f>
        <v>-</v>
      </c>
      <c r="R293" s="325" t="str">
        <f>IF($M293="-","-",VLOOKUP(Q$2,Res_ini!$A$20:$AF182,HLOOKUP($F293,Res_ini!$H$29:$AF$30,2,FALSE())+7))</f>
        <v>-</v>
      </c>
      <c r="S293" s="325" t="str">
        <f>IF($M293="-","-",VLOOKUP(R$2,Res_ini!$A$20:$AF182,HLOOKUP($F293,Res_ini!$H$29:$AF$30,2,FALSE())+7))</f>
        <v>-</v>
      </c>
      <c r="T293" s="325" t="str">
        <f>IF($M293="-","-",VLOOKUP(S$2,Res_ini!$A$20:$AF182,HLOOKUP($F293,Res_ini!$H$29:$AF$30,2,FALSE())+7))</f>
        <v>-</v>
      </c>
      <c r="U293" s="325" t="str">
        <f>IF($M293="-","-",VLOOKUP(T$2,Res_ini!$A$20:$AF182,HLOOKUP($F293,Res_ini!$H$29:$AF$30,2,FALSE())+7))</f>
        <v>-</v>
      </c>
      <c r="V293" s="325" t="str">
        <f>IF($M293="-","-",VLOOKUP(U$2,Res_ini!$A$20:$AF182,HLOOKUP($F293,Res_ini!$H$29:$AF$30,2,FALSE())+7))</f>
        <v>-</v>
      </c>
      <c r="W293" s="325" t="str">
        <f>IF($M293="-","-",VLOOKUP(V$2,Res_ini!$A$20:$AF182,HLOOKUP($F293,Res_ini!$H$29:$AF$30,2,FALSE())+7))</f>
        <v>-</v>
      </c>
      <c r="X293" s="325" t="str">
        <f>IF($M293="-","-",VLOOKUP(W$2,Res_ini!$A$20:$AF182,HLOOKUP($F293,Res_ini!$H$29:$AF$30,2,FALSE())+7))</f>
        <v>-</v>
      </c>
      <c r="Y293" s="325" t="str">
        <f>IF($M293="-","-",VLOOKUP(X$2,Res_ini!$A$20:$AF182,HLOOKUP($F293,Res_ini!$H$29:$AF$30,2,FALSE())+7))</f>
        <v>-</v>
      </c>
      <c r="Z293" s="325" t="str">
        <f>IF($M293="-","-",VLOOKUP(Y$2,Res_ini!$A$20:$AF182,HLOOKUP($F293,Res_ini!$H$29:$AF$30,2,FALSE())+7))</f>
        <v>-</v>
      </c>
      <c r="AA293" s="326" t="str">
        <f>IF($M293="-","-",VLOOKUP(Z$2,Res_ini!$A$20:$AF182,HLOOKUP($F293,Res_ini!$H$29:$AF$30,2,FALSE())+7))</f>
        <v>-</v>
      </c>
      <c r="AB293" s="327" t="str">
        <f>IF($M293="-","-",VLOOKUP(AA$2,Res_ini!$A$20:$AF182,HLOOKUP($F293,Res_ini!$H$29:$AF$30,2,FALSE())+7))</f>
        <v>-</v>
      </c>
      <c r="AC293" s="340"/>
      <c r="AD293" s="341"/>
      <c r="AE293" s="341"/>
      <c r="AF293" s="341"/>
      <c r="AG293" s="342"/>
      <c r="AH293" s="343" t="str">
        <f t="shared" ref="AH293:AH356" si="173">IF($M293="-","-",O293+P293+Q293+R293)</f>
        <v>-</v>
      </c>
      <c r="AI293" s="344" t="str">
        <f t="shared" ref="AI293:AI356" si="174">IF($M293="-","-",O293*2.5/100)</f>
        <v>-</v>
      </c>
      <c r="AJ293" s="345" t="str">
        <f t="shared" ref="AJ293:AJ356" si="175">IF($M293="-","-",P293*2.5/100)</f>
        <v>-</v>
      </c>
      <c r="AK293" s="345" t="str">
        <f t="shared" ref="AK293:AK356" si="176">IF($M293="-","-",Q293*2.5/100)</f>
        <v>-</v>
      </c>
      <c r="AL293" s="345" t="str">
        <f t="shared" ref="AL293:AL356" si="177">IF($M293="-","-",R293*2.5/100)</f>
        <v>-</v>
      </c>
      <c r="AM293" s="345" t="str">
        <f t="shared" ref="AM293:AM356" si="178">IF($M293="-","-",S293*2.5/100)</f>
        <v>-</v>
      </c>
      <c r="AN293" s="345" t="str">
        <f t="shared" ref="AN293:AN356" si="179">IF($M293="-","-",T293*2.5/100)</f>
        <v>-</v>
      </c>
      <c r="AO293" s="345" t="str">
        <f t="shared" ref="AO293:AO356" si="180">IF($M293="-","-",U293*2.5/100)</f>
        <v>-</v>
      </c>
      <c r="AP293" s="345" t="str">
        <f t="shared" ref="AP293:AP356" si="181">IF($M293="-","-",V293*2.5/100)</f>
        <v>-</v>
      </c>
      <c r="AQ293" s="345" t="str">
        <f t="shared" ref="AQ293:AQ356" si="182">IF($M293="-","-",W293*2.5/100)</f>
        <v>-</v>
      </c>
      <c r="AR293" s="345" t="str">
        <f t="shared" ref="AR293:AR356" si="183">IF($M293="-","-",X293*2.5/100)</f>
        <v>-</v>
      </c>
      <c r="AS293" s="345" t="str">
        <f t="shared" ref="AS293:AS356" si="184">IF($M293="-","-",Y293*2.5/100)</f>
        <v>-</v>
      </c>
      <c r="AT293" s="345" t="str">
        <f t="shared" ref="AT293:AT356" si="185">IF($M293="-","-",Z293*2.5/100)</f>
        <v>-</v>
      </c>
      <c r="AU293" s="345" t="str">
        <f t="shared" ref="AU293:AU356" si="186">IF($M293="-","-",AA293*2.5/100)</f>
        <v>-</v>
      </c>
      <c r="AV293" s="345" t="str">
        <f t="shared" ref="AV293:AV356" si="187">IF($M293="-","-",AH293*2.5/100)</f>
        <v>-</v>
      </c>
      <c r="AW293" s="346" t="str">
        <f t="shared" ref="AW293:AW356" si="188">IF($M293="-","-",ASIN(AI293))</f>
        <v>-</v>
      </c>
      <c r="AX293" s="346" t="str">
        <f t="shared" ref="AX293:AX356" si="189">IF($M293="-","-",ASIN(AJ293))</f>
        <v>-</v>
      </c>
      <c r="AY293" s="346" t="str">
        <f t="shared" ref="AY293:AY356" si="190">IF($M293="-","-",ASIN(AK293))</f>
        <v>-</v>
      </c>
      <c r="AZ293" s="346" t="str">
        <f t="shared" ref="AZ293:AZ356" si="191">IF($M293="-","-",ASIN(AL293))</f>
        <v>-</v>
      </c>
      <c r="BA293" s="346" t="str">
        <f t="shared" ref="BA293:BA356" si="192">IF($M293="-","-",ASIN(AM293))</f>
        <v>-</v>
      </c>
      <c r="BB293" s="345" t="str">
        <f t="shared" ref="BB293:BB356" si="193">IF($M293="-","-",ASIN(AN293))</f>
        <v>-</v>
      </c>
      <c r="BC293" s="345" t="str">
        <f t="shared" ref="BC293:BC356" si="194">IF($M293="-","-",ASIN(AO293))</f>
        <v>-</v>
      </c>
      <c r="BD293" s="346" t="str">
        <f t="shared" ref="BD293:BD356" si="195">IF($M293="-","-",ASIN(AP293))</f>
        <v>-</v>
      </c>
      <c r="BE293" s="346" t="str">
        <f t="shared" ref="BE293:BE356" si="196">IF($M293="-","-",ASIN(AQ293))</f>
        <v>-</v>
      </c>
      <c r="BF293" s="346" t="str">
        <f t="shared" ref="BF293:BF356" si="197">IF($M293="-","-",ASIN(AR293))</f>
        <v>-</v>
      </c>
      <c r="BG293" s="346" t="str">
        <f t="shared" ref="BG293:BG356" si="198">IF($M293="-","-",ASIN(AS293))</f>
        <v>-</v>
      </c>
      <c r="BH293" s="345" t="str">
        <f t="shared" ref="BH293:BH356" si="199">IF($M293="-","-",ASIN(AT293))</f>
        <v>-</v>
      </c>
      <c r="BI293" s="346" t="str">
        <f t="shared" ref="BI293:BI356" si="200">IF($M293="-","-",ASIN(AU293))</f>
        <v>-</v>
      </c>
      <c r="BJ293" s="347" t="str">
        <f t="shared" ref="BJ293:BJ356" si="201">IF($M293="-","-",ASIN(AV293))</f>
        <v>-</v>
      </c>
      <c r="BK293"/>
      <c r="BL293"/>
      <c r="BM293"/>
      <c r="BN293"/>
      <c r="BO293"/>
    </row>
    <row r="294" spans="1:67" s="124" customFormat="1" ht="17" hidden="1" customHeight="1">
      <c r="A294" s="330" t="str">
        <f t="shared" si="140"/>
        <v>2018_274</v>
      </c>
      <c r="B294" s="330" t="s">
        <v>658</v>
      </c>
      <c r="C294" s="330" t="str">
        <f t="shared" si="172"/>
        <v>---_-</v>
      </c>
      <c r="D294" s="330" t="str">
        <f>IF($M294="-","-",VLOOKUP(C$3,Res_ini!$A$20:$AF183,HLOOKUP($F294,Res_ini!$H$29:$AF$30,2,FALSE())+7))</f>
        <v>-</v>
      </c>
      <c r="E294" s="330">
        <f t="shared" si="171"/>
        <v>69</v>
      </c>
      <c r="F294" s="330" t="str">
        <f t="shared" si="108"/>
        <v>Nyekonpu</v>
      </c>
      <c r="G294" s="330" t="str">
        <f>IF($M294="-","-",VLOOKUP(F$3,Res_ini!$A$20:$AF183,HLOOKUP($F294,Res_ini!$H$29:$AF$30,2,FALSE())+7))</f>
        <v>-</v>
      </c>
      <c r="H294" s="348" t="str">
        <f>IF($M294="-","-",VLOOKUP(G$3,Res_ini!$A$20:$AF183,HLOOKUP($F294,Res_ini!$H$29:$AF$30,2,FALSE())+7))</f>
        <v>-</v>
      </c>
      <c r="I294" s="348" t="str">
        <f>IF($M294="-","-",VLOOKUP(H$3,Res_ini!$A$20:$AF183,HLOOKUP($F294,Res_ini!$H$29:$AF$30,2,FALSE())+7))</f>
        <v>-</v>
      </c>
      <c r="J294" s="330" t="str">
        <f>IF($M294="-","-",VLOOKUP(I$3,Res_ini!$A$20:$AF183,HLOOKUP($F294,Res_ini!$H$29:$AF$30,2,FALSE())+7))</f>
        <v>-</v>
      </c>
      <c r="K294" s="330" t="str">
        <f>IF($M294="-","-",VLOOKUP(J$3,Res_ini!$A$20:$AF183,HLOOKUP($F294,Res_ini!$H$29:$AF$30,2,FALSE())+7))</f>
        <v>-</v>
      </c>
      <c r="L294" s="330" t="str">
        <f>IF($M294="-","-",VLOOKUP(K$3,Res_ini!$A$20:$AF183,HLOOKUP($F294,Res_ini!$H$29:$AF$30,2,FALSE())+7))</f>
        <v>-</v>
      </c>
      <c r="M294" s="330" t="str">
        <f>IF(ISERROR(HLOOKUP($F294,Res_ini!$H$29:$AF$30,2,FALSE())),"-",VLOOKUP(L$3,Res_ini!$A$20:$AF183,HLOOKUP($F294,Res_ini!$H$29:$AF$30,2,FALSE())+7))</f>
        <v>-</v>
      </c>
      <c r="N294" s="330" t="str">
        <f>IF($M294="-","-",VLOOKUP(M$3,Res_ini!$A$20:$AF183,HLOOKUP($F294,Res_ini!$H$29:$AF$30,2,FALSE())+7))</f>
        <v>-</v>
      </c>
      <c r="O294" s="349" t="str">
        <f>IF($M294="-","-",VLOOKUP(N$3,Res_ini!$A$20:$AF183,HLOOKUP($F294,Res_ini!$H$29:$AF$30,2,FALSE())+7))</f>
        <v>-</v>
      </c>
      <c r="P294" s="328" t="str">
        <f>IF($M294="-","-",VLOOKUP(O$3,Res_ini!$A$20:$AF183,HLOOKUP($F294,Res_ini!$H$29:$AF$30,2,FALSE())+7))</f>
        <v>-</v>
      </c>
      <c r="Q294" s="328" t="str">
        <f>IF($M294="-","-",VLOOKUP(P$3,Res_ini!$A$20:$AF183,HLOOKUP($F294,Res_ini!$H$29:$AF$30,2,FALSE())+7))</f>
        <v>-</v>
      </c>
      <c r="R294" s="328" t="str">
        <f>IF($M294="-","-",VLOOKUP(Q$3,Res_ini!$A$20:$AF183,HLOOKUP($F294,Res_ini!$H$29:$AF$30,2,FALSE())+7))</f>
        <v>-</v>
      </c>
      <c r="S294" s="328" t="str">
        <f>IF($M294="-","-",VLOOKUP(R$3,Res_ini!$A$20:$AF183,HLOOKUP($F294,Res_ini!$H$29:$AF$30,2,FALSE())+7))</f>
        <v>-</v>
      </c>
      <c r="T294" s="328" t="str">
        <f>IF($M294="-","-",VLOOKUP(S$3,Res_ini!$A$20:$AF183,HLOOKUP($F294,Res_ini!$H$29:$AF$30,2,FALSE())+7))</f>
        <v>-</v>
      </c>
      <c r="U294" s="328" t="str">
        <f>IF($M294="-","-",VLOOKUP(T$3,Res_ini!$A$20:$AF183,HLOOKUP($F294,Res_ini!$H$29:$AF$30,2,FALSE())+7))</f>
        <v>-</v>
      </c>
      <c r="V294" s="328" t="str">
        <f>IF($M294="-","-",VLOOKUP(U$3,Res_ini!$A$20:$AF183,HLOOKUP($F294,Res_ini!$H$29:$AF$30,2,FALSE())+7))</f>
        <v>-</v>
      </c>
      <c r="W294" s="328" t="str">
        <f>IF($M294="-","-",VLOOKUP(V$3,Res_ini!$A$20:$AF183,HLOOKUP($F294,Res_ini!$H$29:$AF$30,2,FALSE())+7))</f>
        <v>-</v>
      </c>
      <c r="X294" s="328" t="str">
        <f>IF($M294="-","-",VLOOKUP(W$3,Res_ini!$A$20:$AF183,HLOOKUP($F294,Res_ini!$H$29:$AF$30,2,FALSE())+7))</f>
        <v>-</v>
      </c>
      <c r="Y294" s="328" t="str">
        <f>IF($M294="-","-",VLOOKUP(X$3,Res_ini!$A$20:$AF183,HLOOKUP($F294,Res_ini!$H$29:$AF$30,2,FALSE())+7))</f>
        <v>-</v>
      </c>
      <c r="Z294" s="328" t="str">
        <f>IF($M294="-","-",VLOOKUP(Y$3,Res_ini!$A$20:$AF183,HLOOKUP($F294,Res_ini!$H$29:$AF$30,2,FALSE())+7))</f>
        <v>-</v>
      </c>
      <c r="AA294" s="329" t="str">
        <f>IF($M294="-","-",VLOOKUP(Z$3,Res_ini!$A$20:$AF183,HLOOKUP($F294,Res_ini!$H$29:$AF$30,2,FALSE())+7))</f>
        <v>-</v>
      </c>
      <c r="AB294" s="330" t="str">
        <f>IF($M294="-","-",VLOOKUP(AA$3,Res_ini!$A$20:$AF183,HLOOKUP($F294,Res_ini!$H$29:$AF$30,2,FALSE())+7))</f>
        <v>-</v>
      </c>
      <c r="AC294" s="350"/>
      <c r="AD294" s="351"/>
      <c r="AE294" s="351"/>
      <c r="AF294" s="351"/>
      <c r="AG294" s="352"/>
      <c r="AH294" s="213" t="str">
        <f t="shared" si="173"/>
        <v>-</v>
      </c>
      <c r="AI294" s="353" t="str">
        <f t="shared" si="174"/>
        <v>-</v>
      </c>
      <c r="AJ294" s="354" t="str">
        <f t="shared" si="175"/>
        <v>-</v>
      </c>
      <c r="AK294" s="354" t="str">
        <f t="shared" si="176"/>
        <v>-</v>
      </c>
      <c r="AL294" s="354" t="str">
        <f t="shared" si="177"/>
        <v>-</v>
      </c>
      <c r="AM294" s="354" t="str">
        <f t="shared" si="178"/>
        <v>-</v>
      </c>
      <c r="AN294" s="354" t="str">
        <f t="shared" si="179"/>
        <v>-</v>
      </c>
      <c r="AO294" s="354" t="str">
        <f t="shared" si="180"/>
        <v>-</v>
      </c>
      <c r="AP294" s="354" t="str">
        <f t="shared" si="181"/>
        <v>-</v>
      </c>
      <c r="AQ294" s="354" t="str">
        <f t="shared" si="182"/>
        <v>-</v>
      </c>
      <c r="AR294" s="354" t="str">
        <f t="shared" si="183"/>
        <v>-</v>
      </c>
      <c r="AS294" s="354" t="str">
        <f t="shared" si="184"/>
        <v>-</v>
      </c>
      <c r="AT294" s="354" t="str">
        <f t="shared" si="185"/>
        <v>-</v>
      </c>
      <c r="AU294" s="354" t="str">
        <f t="shared" si="186"/>
        <v>-</v>
      </c>
      <c r="AV294" s="354" t="str">
        <f t="shared" si="187"/>
        <v>-</v>
      </c>
      <c r="AW294" s="355" t="str">
        <f t="shared" si="188"/>
        <v>-</v>
      </c>
      <c r="AX294" s="355" t="str">
        <f t="shared" si="189"/>
        <v>-</v>
      </c>
      <c r="AY294" s="355" t="str">
        <f t="shared" si="190"/>
        <v>-</v>
      </c>
      <c r="AZ294" s="355" t="str">
        <f t="shared" si="191"/>
        <v>-</v>
      </c>
      <c r="BA294" s="355" t="str">
        <f t="shared" si="192"/>
        <v>-</v>
      </c>
      <c r="BB294" s="354" t="str">
        <f t="shared" si="193"/>
        <v>-</v>
      </c>
      <c r="BC294" s="354" t="str">
        <f t="shared" si="194"/>
        <v>-</v>
      </c>
      <c r="BD294" s="355" t="str">
        <f t="shared" si="195"/>
        <v>-</v>
      </c>
      <c r="BE294" s="355" t="str">
        <f t="shared" si="196"/>
        <v>-</v>
      </c>
      <c r="BF294" s="355" t="str">
        <f t="shared" si="197"/>
        <v>-</v>
      </c>
      <c r="BG294" s="355" t="str">
        <f t="shared" si="198"/>
        <v>-</v>
      </c>
      <c r="BH294" s="354" t="str">
        <f t="shared" si="199"/>
        <v>-</v>
      </c>
      <c r="BI294" s="355" t="str">
        <f t="shared" si="200"/>
        <v>-</v>
      </c>
      <c r="BJ294" s="356" t="str">
        <f t="shared" si="201"/>
        <v>-</v>
      </c>
      <c r="BK294"/>
      <c r="BL294"/>
      <c r="BM294"/>
      <c r="BN294"/>
      <c r="BO294"/>
    </row>
    <row r="295" spans="1:67" s="124" customFormat="1" ht="17" hidden="1" customHeight="1">
      <c r="A295" s="330" t="str">
        <f t="shared" si="140"/>
        <v>2018_275</v>
      </c>
      <c r="B295" s="330" t="s">
        <v>658</v>
      </c>
      <c r="C295" s="330" t="str">
        <f t="shared" si="172"/>
        <v>---_-</v>
      </c>
      <c r="D295" s="330" t="str">
        <f>IF($M295="-","-",VLOOKUP(C$4,Res_ini!$A$20:$AF184,HLOOKUP($F295,Res_ini!$H$29:$AF$30,2,FALSE())+7))</f>
        <v>-</v>
      </c>
      <c r="E295" s="330">
        <f t="shared" si="171"/>
        <v>69</v>
      </c>
      <c r="F295" s="330" t="str">
        <f t="shared" si="108"/>
        <v>Nyekonpu</v>
      </c>
      <c r="G295" s="330" t="str">
        <f>IF($M295="-","-",VLOOKUP(F$4,Res_ini!$A$20:$AF184,HLOOKUP($F295,Res_ini!$H$29:$AF$30,2,FALSE())+7))</f>
        <v>-</v>
      </c>
      <c r="H295" s="348" t="str">
        <f>IF($M295="-","-",VLOOKUP(G$4,Res_ini!$A$20:$AF184,HLOOKUP($F295,Res_ini!$H$29:$AF$30,2,FALSE())+7))</f>
        <v>-</v>
      </c>
      <c r="I295" s="348" t="str">
        <f>IF($M295="-","-",VLOOKUP(H$4,Res_ini!$A$20:$AF184,HLOOKUP($F295,Res_ini!$H$29:$AF$30,2,FALSE())+7))</f>
        <v>-</v>
      </c>
      <c r="J295" s="330" t="str">
        <f>IF($M295="-","-",VLOOKUP(I$4,Res_ini!$A$20:$AF184,HLOOKUP($F295,Res_ini!$H$29:$AF$30,2,FALSE())+7))</f>
        <v>-</v>
      </c>
      <c r="K295" s="330" t="str">
        <f>IF($M295="-","-",VLOOKUP(J$4,Res_ini!$A$20:$AF184,HLOOKUP($F295,Res_ini!$H$29:$AF$30,2,FALSE())+7))</f>
        <v>-</v>
      </c>
      <c r="L295" s="330" t="str">
        <f>IF($M295="-","-",VLOOKUP(K$4,Res_ini!$A$20:$AF184,HLOOKUP($F295,Res_ini!$H$29:$AF$30,2,FALSE())+7))</f>
        <v>-</v>
      </c>
      <c r="M295" s="330" t="str">
        <f>IF(ISERROR(HLOOKUP($F295,Res_ini!$H$29:$AF$30,2,FALSE())),"-",VLOOKUP(L$4,Res_ini!$A$20:$AF184,HLOOKUP($F295,Res_ini!$H$29:$AF$30,2,FALSE())+7))</f>
        <v>-</v>
      </c>
      <c r="N295" s="330" t="str">
        <f>IF($M295="-","-",VLOOKUP(M$4,Res_ini!$A$20:$AF184,HLOOKUP($F295,Res_ini!$H$29:$AF$30,2,FALSE())+7))</f>
        <v>-</v>
      </c>
      <c r="O295" s="349" t="str">
        <f>IF($M295="-","-",VLOOKUP(N$4,Res_ini!$A$20:$AF184,HLOOKUP($F295,Res_ini!$H$29:$AF$30,2,FALSE())+7))</f>
        <v>-</v>
      </c>
      <c r="P295" s="328" t="str">
        <f>IF($M295="-","-",VLOOKUP(O$4,Res_ini!$A$20:$AF184,HLOOKUP($F295,Res_ini!$H$29:$AF$30,2,FALSE())+7))</f>
        <v>-</v>
      </c>
      <c r="Q295" s="328" t="str">
        <f>IF($M295="-","-",VLOOKUP(P$4,Res_ini!$A$20:$AF184,HLOOKUP($F295,Res_ini!$H$29:$AF$30,2,FALSE())+7))</f>
        <v>-</v>
      </c>
      <c r="R295" s="328" t="str">
        <f>IF($M295="-","-",VLOOKUP(Q$4,Res_ini!$A$20:$AF184,HLOOKUP($F295,Res_ini!$H$29:$AF$30,2,FALSE())+7))</f>
        <v>-</v>
      </c>
      <c r="S295" s="328" t="str">
        <f>IF($M295="-","-",VLOOKUP(R$4,Res_ini!$A$20:$AF184,HLOOKUP($F295,Res_ini!$H$29:$AF$30,2,FALSE())+7))</f>
        <v>-</v>
      </c>
      <c r="T295" s="328" t="str">
        <f>IF($M295="-","-",VLOOKUP(S$4,Res_ini!$A$20:$AF184,HLOOKUP($F295,Res_ini!$H$29:$AF$30,2,FALSE())+7))</f>
        <v>-</v>
      </c>
      <c r="U295" s="328" t="str">
        <f>IF($M295="-","-",VLOOKUP(T$4,Res_ini!$A$20:$AF184,HLOOKUP($F295,Res_ini!$H$29:$AF$30,2,FALSE())+7))</f>
        <v>-</v>
      </c>
      <c r="V295" s="328" t="str">
        <f>IF($M295="-","-",VLOOKUP(U$4,Res_ini!$A$20:$AF184,HLOOKUP($F295,Res_ini!$H$29:$AF$30,2,FALSE())+7))</f>
        <v>-</v>
      </c>
      <c r="W295" s="328" t="str">
        <f>IF($M295="-","-",VLOOKUP(V$4,Res_ini!$A$20:$AF184,HLOOKUP($F295,Res_ini!$H$29:$AF$30,2,FALSE())+7))</f>
        <v>-</v>
      </c>
      <c r="X295" s="328" t="str">
        <f>IF($M295="-","-",VLOOKUP(W$4,Res_ini!$A$20:$AF184,HLOOKUP($F295,Res_ini!$H$29:$AF$30,2,FALSE())+7))</f>
        <v>-</v>
      </c>
      <c r="Y295" s="328" t="str">
        <f>IF($M295="-","-",VLOOKUP(X$4,Res_ini!$A$20:$AF184,HLOOKUP($F295,Res_ini!$H$29:$AF$30,2,FALSE())+7))</f>
        <v>-</v>
      </c>
      <c r="Z295" s="328" t="str">
        <f>IF($M295="-","-",VLOOKUP(Y$4,Res_ini!$A$20:$AF184,HLOOKUP($F295,Res_ini!$H$29:$AF$30,2,FALSE())+7))</f>
        <v>-</v>
      </c>
      <c r="AA295" s="329" t="str">
        <f>IF($M295="-","-",VLOOKUP(Z$4,Res_ini!$A$20:$AF184,HLOOKUP($F295,Res_ini!$H$29:$AF$30,2,FALSE())+7))</f>
        <v>-</v>
      </c>
      <c r="AB295" s="330" t="str">
        <f>IF($M295="-","-",VLOOKUP(AA$4,Res_ini!$A$20:$AF184,HLOOKUP($F295,Res_ini!$H$29:$AF$30,2,FALSE())+7))</f>
        <v>-</v>
      </c>
      <c r="AC295" s="350"/>
      <c r="AD295" s="351"/>
      <c r="AE295" s="351"/>
      <c r="AF295" s="351"/>
      <c r="AG295" s="352"/>
      <c r="AH295" s="213" t="str">
        <f t="shared" si="173"/>
        <v>-</v>
      </c>
      <c r="AI295" s="353" t="str">
        <f t="shared" si="174"/>
        <v>-</v>
      </c>
      <c r="AJ295" s="354" t="str">
        <f t="shared" si="175"/>
        <v>-</v>
      </c>
      <c r="AK295" s="354" t="str">
        <f t="shared" si="176"/>
        <v>-</v>
      </c>
      <c r="AL295" s="354" t="str">
        <f t="shared" si="177"/>
        <v>-</v>
      </c>
      <c r="AM295" s="354" t="str">
        <f t="shared" si="178"/>
        <v>-</v>
      </c>
      <c r="AN295" s="354" t="str">
        <f t="shared" si="179"/>
        <v>-</v>
      </c>
      <c r="AO295" s="354" t="str">
        <f t="shared" si="180"/>
        <v>-</v>
      </c>
      <c r="AP295" s="354" t="str">
        <f t="shared" si="181"/>
        <v>-</v>
      </c>
      <c r="AQ295" s="354" t="str">
        <f t="shared" si="182"/>
        <v>-</v>
      </c>
      <c r="AR295" s="354" t="str">
        <f t="shared" si="183"/>
        <v>-</v>
      </c>
      <c r="AS295" s="354" t="str">
        <f t="shared" si="184"/>
        <v>-</v>
      </c>
      <c r="AT295" s="354" t="str">
        <f t="shared" si="185"/>
        <v>-</v>
      </c>
      <c r="AU295" s="354" t="str">
        <f t="shared" si="186"/>
        <v>-</v>
      </c>
      <c r="AV295" s="354" t="str">
        <f t="shared" si="187"/>
        <v>-</v>
      </c>
      <c r="AW295" s="355" t="str">
        <f t="shared" si="188"/>
        <v>-</v>
      </c>
      <c r="AX295" s="355" t="str">
        <f t="shared" si="189"/>
        <v>-</v>
      </c>
      <c r="AY295" s="355" t="str">
        <f t="shared" si="190"/>
        <v>-</v>
      </c>
      <c r="AZ295" s="355" t="str">
        <f t="shared" si="191"/>
        <v>-</v>
      </c>
      <c r="BA295" s="355" t="str">
        <f t="shared" si="192"/>
        <v>-</v>
      </c>
      <c r="BB295" s="354" t="str">
        <f t="shared" si="193"/>
        <v>-</v>
      </c>
      <c r="BC295" s="354" t="str">
        <f t="shared" si="194"/>
        <v>-</v>
      </c>
      <c r="BD295" s="355" t="str">
        <f t="shared" si="195"/>
        <v>-</v>
      </c>
      <c r="BE295" s="355" t="str">
        <f t="shared" si="196"/>
        <v>-</v>
      </c>
      <c r="BF295" s="355" t="str">
        <f t="shared" si="197"/>
        <v>-</v>
      </c>
      <c r="BG295" s="355" t="str">
        <f t="shared" si="198"/>
        <v>-</v>
      </c>
      <c r="BH295" s="354" t="str">
        <f t="shared" si="199"/>
        <v>-</v>
      </c>
      <c r="BI295" s="355" t="str">
        <f t="shared" si="200"/>
        <v>-</v>
      </c>
      <c r="BJ295" s="356" t="str">
        <f t="shared" si="201"/>
        <v>-</v>
      </c>
      <c r="BK295"/>
      <c r="BL295"/>
      <c r="BM295"/>
      <c r="BN295"/>
      <c r="BO295"/>
    </row>
    <row r="296" spans="1:67" s="124" customFormat="1" ht="17" hidden="1" customHeight="1">
      <c r="A296" s="333" t="str">
        <f t="shared" si="140"/>
        <v>2018_276</v>
      </c>
      <c r="B296" s="333" t="s">
        <v>658</v>
      </c>
      <c r="C296" s="333" t="str">
        <f t="shared" si="172"/>
        <v>---_-</v>
      </c>
      <c r="D296" s="333" t="str">
        <f>IF($M296="-","-",VLOOKUP(C$5,Res_ini!$A$20:$AF185,HLOOKUP($F296,Res_ini!$H$29:$AF$30,2,FALSE())+7))</f>
        <v>-</v>
      </c>
      <c r="E296" s="333">
        <f t="shared" si="171"/>
        <v>69</v>
      </c>
      <c r="F296" s="333" t="str">
        <f t="shared" si="108"/>
        <v>Nyekonpu</v>
      </c>
      <c r="G296" s="333" t="str">
        <f>IF($M296="-","-",VLOOKUP(F$5,Res_ini!$A$20:$AF185,HLOOKUP($F296,Res_ini!$H$29:$AF$30,2,FALSE())+7))</f>
        <v>-</v>
      </c>
      <c r="H296" s="357" t="str">
        <f>IF($M296="-","-",VLOOKUP(G$5,Res_ini!$A$20:$AF185,HLOOKUP($F296,Res_ini!$H$29:$AF$30,2,FALSE())+7))</f>
        <v>-</v>
      </c>
      <c r="I296" s="357" t="str">
        <f>IF($M296="-","-",VLOOKUP(H$5,Res_ini!$A$20:$AF185,HLOOKUP($F296,Res_ini!$H$29:$AF$30,2,FALSE())+7))</f>
        <v>-</v>
      </c>
      <c r="J296" s="333" t="str">
        <f>IF($M296="-","-",VLOOKUP(I$5,Res_ini!$A$20:$AF185,HLOOKUP($F296,Res_ini!$H$29:$AF$30,2,FALSE())+7))</f>
        <v>-</v>
      </c>
      <c r="K296" s="333" t="str">
        <f>IF($M296="-","-",VLOOKUP(J$5,Res_ini!$A$20:$AF185,HLOOKUP($F296,Res_ini!$H$29:$AF$30,2,FALSE())+7))</f>
        <v>-</v>
      </c>
      <c r="L296" s="333" t="str">
        <f>IF($M296="-","-",VLOOKUP(K$5,Res_ini!$A$20:$AF185,HLOOKUP($F296,Res_ini!$H$29:$AF$30,2,FALSE())+7))</f>
        <v>-</v>
      </c>
      <c r="M296" s="333" t="str">
        <f>IF(ISERROR(HLOOKUP($F296,Res_ini!$H$29:$AF$30,2,FALSE())),"-",VLOOKUP(L$5,Res_ini!$A$20:$AF185,HLOOKUP($F296,Res_ini!$H$29:$AF$30,2,FALSE())+7))</f>
        <v>-</v>
      </c>
      <c r="N296" s="333" t="str">
        <f>IF($M296="-","-",VLOOKUP(M$5,Res_ini!$A$20:$AF185,HLOOKUP($F296,Res_ini!$H$29:$AF$30,2,FALSE())+7))</f>
        <v>-</v>
      </c>
      <c r="O296" s="358" t="str">
        <f>IF($M296="-","-",VLOOKUP(N$5,Res_ini!$A$20:$AF185,HLOOKUP($F296,Res_ini!$H$29:$AF$30,2,FALSE())+7))</f>
        <v>-</v>
      </c>
      <c r="P296" s="331" t="str">
        <f>IF($M296="-","-",VLOOKUP(O$5,Res_ini!$A$20:$AF185,HLOOKUP($F296,Res_ini!$H$29:$AF$30,2,FALSE())+7))</f>
        <v>-</v>
      </c>
      <c r="Q296" s="331" t="str">
        <f>IF($M296="-","-",VLOOKUP(P$5,Res_ini!$A$20:$AF185,HLOOKUP($F296,Res_ini!$H$29:$AF$30,2,FALSE())+7))</f>
        <v>-</v>
      </c>
      <c r="R296" s="331" t="str">
        <f>IF($M296="-","-",VLOOKUP(Q$5,Res_ini!$A$20:$AF185,HLOOKUP($F296,Res_ini!$H$29:$AF$30,2,FALSE())+7))</f>
        <v>-</v>
      </c>
      <c r="S296" s="331" t="str">
        <f>IF($M296="-","-",VLOOKUP(R$5,Res_ini!$A$20:$AF185,HLOOKUP($F296,Res_ini!$H$29:$AF$30,2,FALSE())+7))</f>
        <v>-</v>
      </c>
      <c r="T296" s="331" t="str">
        <f>IF($M296="-","-",VLOOKUP(S$5,Res_ini!$A$20:$AF185,HLOOKUP($F296,Res_ini!$H$29:$AF$30,2,FALSE())+7))</f>
        <v>-</v>
      </c>
      <c r="U296" s="331" t="str">
        <f>IF($M296="-","-",VLOOKUP(T$5,Res_ini!$A$20:$AF185,HLOOKUP($F296,Res_ini!$H$29:$AF$30,2,FALSE())+7))</f>
        <v>-</v>
      </c>
      <c r="V296" s="331" t="str">
        <f>IF($M296="-","-",VLOOKUP(U$5,Res_ini!$A$20:$AF185,HLOOKUP($F296,Res_ini!$H$29:$AF$30,2,FALSE())+7))</f>
        <v>-</v>
      </c>
      <c r="W296" s="331" t="str">
        <f>IF($M296="-","-",VLOOKUP(V$5,Res_ini!$A$20:$AF185,HLOOKUP($F296,Res_ini!$H$29:$AF$30,2,FALSE())+7))</f>
        <v>-</v>
      </c>
      <c r="X296" s="331" t="str">
        <f>IF($M296="-","-",VLOOKUP(W$5,Res_ini!$A$20:$AF185,HLOOKUP($F296,Res_ini!$H$29:$AF$30,2,FALSE())+7))</f>
        <v>-</v>
      </c>
      <c r="Y296" s="331" t="str">
        <f>IF($M296="-","-",VLOOKUP(X$5,Res_ini!$A$20:$AF185,HLOOKUP($F296,Res_ini!$H$29:$AF$30,2,FALSE())+7))</f>
        <v>-</v>
      </c>
      <c r="Z296" s="331" t="str">
        <f>IF($M296="-","-",VLOOKUP(Y$5,Res_ini!$A$20:$AF185,HLOOKUP($F296,Res_ini!$H$29:$AF$30,2,FALSE())+7))</f>
        <v>-</v>
      </c>
      <c r="AA296" s="332" t="str">
        <f>IF($M296="-","-",VLOOKUP(Z$5,Res_ini!$A$20:$AF185,HLOOKUP($F296,Res_ini!$H$29:$AF$30,2,FALSE())+7))</f>
        <v>-</v>
      </c>
      <c r="AB296" s="333" t="str">
        <f>IF($M296="-","-",VLOOKUP(AA$5,Res_ini!$A$20:$AF185,HLOOKUP($F296,Res_ini!$H$29:$AF$30,2,FALSE())+7))</f>
        <v>-</v>
      </c>
      <c r="AC296" s="359"/>
      <c r="AD296" s="360"/>
      <c r="AE296" s="360"/>
      <c r="AF296" s="360"/>
      <c r="AG296" s="361"/>
      <c r="AH296" s="362" t="str">
        <f t="shared" si="173"/>
        <v>-</v>
      </c>
      <c r="AI296" s="363" t="str">
        <f t="shared" si="174"/>
        <v>-</v>
      </c>
      <c r="AJ296" s="364" t="str">
        <f t="shared" si="175"/>
        <v>-</v>
      </c>
      <c r="AK296" s="364" t="str">
        <f t="shared" si="176"/>
        <v>-</v>
      </c>
      <c r="AL296" s="364" t="str">
        <f t="shared" si="177"/>
        <v>-</v>
      </c>
      <c r="AM296" s="364" t="str">
        <f t="shared" si="178"/>
        <v>-</v>
      </c>
      <c r="AN296" s="364" t="str">
        <f t="shared" si="179"/>
        <v>-</v>
      </c>
      <c r="AO296" s="364" t="str">
        <f t="shared" si="180"/>
        <v>-</v>
      </c>
      <c r="AP296" s="364" t="str">
        <f t="shared" si="181"/>
        <v>-</v>
      </c>
      <c r="AQ296" s="364" t="str">
        <f t="shared" si="182"/>
        <v>-</v>
      </c>
      <c r="AR296" s="364" t="str">
        <f t="shared" si="183"/>
        <v>-</v>
      </c>
      <c r="AS296" s="364" t="str">
        <f t="shared" si="184"/>
        <v>-</v>
      </c>
      <c r="AT296" s="364" t="str">
        <f t="shared" si="185"/>
        <v>-</v>
      </c>
      <c r="AU296" s="364" t="str">
        <f t="shared" si="186"/>
        <v>-</v>
      </c>
      <c r="AV296" s="364" t="str">
        <f t="shared" si="187"/>
        <v>-</v>
      </c>
      <c r="AW296" s="365" t="str">
        <f t="shared" si="188"/>
        <v>-</v>
      </c>
      <c r="AX296" s="365" t="str">
        <f t="shared" si="189"/>
        <v>-</v>
      </c>
      <c r="AY296" s="365" t="str">
        <f t="shared" si="190"/>
        <v>-</v>
      </c>
      <c r="AZ296" s="365" t="str">
        <f t="shared" si="191"/>
        <v>-</v>
      </c>
      <c r="BA296" s="365" t="str">
        <f t="shared" si="192"/>
        <v>-</v>
      </c>
      <c r="BB296" s="364" t="str">
        <f t="shared" si="193"/>
        <v>-</v>
      </c>
      <c r="BC296" s="364" t="str">
        <f t="shared" si="194"/>
        <v>-</v>
      </c>
      <c r="BD296" s="365" t="str">
        <f t="shared" si="195"/>
        <v>-</v>
      </c>
      <c r="BE296" s="365" t="str">
        <f t="shared" si="196"/>
        <v>-</v>
      </c>
      <c r="BF296" s="365" t="str">
        <f t="shared" si="197"/>
        <v>-</v>
      </c>
      <c r="BG296" s="365" t="str">
        <f t="shared" si="198"/>
        <v>-</v>
      </c>
      <c r="BH296" s="364" t="str">
        <f t="shared" si="199"/>
        <v>-</v>
      </c>
      <c r="BI296" s="365" t="str">
        <f t="shared" si="200"/>
        <v>-</v>
      </c>
      <c r="BJ296" s="366" t="str">
        <f t="shared" si="201"/>
        <v>-</v>
      </c>
      <c r="BK296"/>
      <c r="BL296"/>
      <c r="BM296"/>
      <c r="BN296"/>
      <c r="BO296"/>
    </row>
    <row r="297" spans="1:67" s="124" customFormat="1" ht="16" hidden="1" customHeight="1">
      <c r="A297" s="327" t="str">
        <f t="shared" si="140"/>
        <v>2018_277</v>
      </c>
      <c r="B297" s="327" t="s">
        <v>658</v>
      </c>
      <c r="C297" s="327" t="str">
        <f t="shared" si="172"/>
        <v>---_-</v>
      </c>
      <c r="D297" s="327" t="str">
        <f>IF($M297="-","-",VLOOKUP(C$2,Res_ini!$A$20:$AF186,HLOOKUP($F297,Res_ini!$H$29:$AF$30,2,FALSE())+7))</f>
        <v>-</v>
      </c>
      <c r="E297" s="327">
        <f t="shared" si="171"/>
        <v>70</v>
      </c>
      <c r="F297" s="327" t="str">
        <f t="shared" si="108"/>
        <v>Pe Iejere</v>
      </c>
      <c r="G297" s="327" t="str">
        <f>IF($M297="-","-",VLOOKUP(F$2,Res_ini!$A$20:$AF186,HLOOKUP($F297,Res_ini!$H$29:$AF$30,2,FALSE())+7))</f>
        <v>-</v>
      </c>
      <c r="H297" s="338" t="str">
        <f>IF($M297="-","-",VLOOKUP(G$2,Res_ini!$A$20:$AF186,HLOOKUP($F297,Res_ini!$H$29:$AF$30,2,FALSE())+7))</f>
        <v>-</v>
      </c>
      <c r="I297" s="338" t="str">
        <f>IF($M297="-","-",VLOOKUP(H$2,Res_ini!$A$20:$AF186,HLOOKUP($F297,Res_ini!$H$29:$AF$30,2,FALSE())+7))</f>
        <v>-</v>
      </c>
      <c r="J297" s="327" t="str">
        <f>IF($M297="-","-",VLOOKUP(I$2,Res_ini!$A$20:$AF186,HLOOKUP($F297,Res_ini!$H$29:$AF$30,2,FALSE())+7))</f>
        <v>-</v>
      </c>
      <c r="K297" s="327" t="str">
        <f>IF($M297="-","-",VLOOKUP(J$2,Res_ini!$A$20:$AF186,HLOOKUP($F297,Res_ini!$H$29:$AF$30,2,FALSE())+7))</f>
        <v>-</v>
      </c>
      <c r="L297" s="327" t="str">
        <f>IF($M297="-","-",VLOOKUP(K$2,Res_ini!$A$20:$AF186,HLOOKUP($F297,Res_ini!$H$29:$AF$30,2,FALSE())+7))</f>
        <v>-</v>
      </c>
      <c r="M297" s="327" t="str">
        <f>IF(ISERROR(HLOOKUP($F297,Res_ini!$H$29:$AF$30,2,FALSE())),"-",VLOOKUP(L$2,Res_ini!$A$20:$AF186,HLOOKUP($F297,Res_ini!$H$29:$AF$30,2,FALSE())+7))</f>
        <v>-</v>
      </c>
      <c r="N297" s="327" t="str">
        <f>IF($M297="-","-",VLOOKUP(M$2,Res_ini!$A$20:$AF186,HLOOKUP($F297,Res_ini!$H$29:$AF$30,2,FALSE())+7))</f>
        <v>-</v>
      </c>
      <c r="O297" s="339" t="str">
        <f>IF($M297="-","-",VLOOKUP(N$2,Res_ini!$A$20:$AF186,HLOOKUP($F297,Res_ini!$H$29:$AF$30,2,FALSE())+7))</f>
        <v>-</v>
      </c>
      <c r="P297" s="325" t="str">
        <f>IF($M297="-","-",VLOOKUP(O$2,Res_ini!$A$20:$AF186,HLOOKUP($F297,Res_ini!$H$29:$AF$30,2,FALSE())+7))</f>
        <v>-</v>
      </c>
      <c r="Q297" s="325" t="str">
        <f>IF($M297="-","-",VLOOKUP(P$2,Res_ini!$A$20:$AF186,HLOOKUP($F297,Res_ini!$H$29:$AF$30,2,FALSE())+7))</f>
        <v>-</v>
      </c>
      <c r="R297" s="325" t="str">
        <f>IF($M297="-","-",VLOOKUP(Q$2,Res_ini!$A$20:$AF186,HLOOKUP($F297,Res_ini!$H$29:$AF$30,2,FALSE())+7))</f>
        <v>-</v>
      </c>
      <c r="S297" s="325" t="str">
        <f>IF($M297="-","-",VLOOKUP(R$2,Res_ini!$A$20:$AF186,HLOOKUP($F297,Res_ini!$H$29:$AF$30,2,FALSE())+7))</f>
        <v>-</v>
      </c>
      <c r="T297" s="325" t="str">
        <f>IF($M297="-","-",VLOOKUP(S$2,Res_ini!$A$20:$AF186,HLOOKUP($F297,Res_ini!$H$29:$AF$30,2,FALSE())+7))</f>
        <v>-</v>
      </c>
      <c r="U297" s="325" t="str">
        <f>IF($M297="-","-",VLOOKUP(T$2,Res_ini!$A$20:$AF186,HLOOKUP($F297,Res_ini!$H$29:$AF$30,2,FALSE())+7))</f>
        <v>-</v>
      </c>
      <c r="V297" s="325" t="str">
        <f>IF($M297="-","-",VLOOKUP(U$2,Res_ini!$A$20:$AF186,HLOOKUP($F297,Res_ini!$H$29:$AF$30,2,FALSE())+7))</f>
        <v>-</v>
      </c>
      <c r="W297" s="325" t="str">
        <f>IF($M297="-","-",VLOOKUP(V$2,Res_ini!$A$20:$AF186,HLOOKUP($F297,Res_ini!$H$29:$AF$30,2,FALSE())+7))</f>
        <v>-</v>
      </c>
      <c r="X297" s="325" t="str">
        <f>IF($M297="-","-",VLOOKUP(W$2,Res_ini!$A$20:$AF186,HLOOKUP($F297,Res_ini!$H$29:$AF$30,2,FALSE())+7))</f>
        <v>-</v>
      </c>
      <c r="Y297" s="325" t="str">
        <f>IF($M297="-","-",VLOOKUP(X$2,Res_ini!$A$20:$AF186,HLOOKUP($F297,Res_ini!$H$29:$AF$30,2,FALSE())+7))</f>
        <v>-</v>
      </c>
      <c r="Z297" s="325" t="str">
        <f>IF($M297="-","-",VLOOKUP(Y$2,Res_ini!$A$20:$AF186,HLOOKUP($F297,Res_ini!$H$29:$AF$30,2,FALSE())+7))</f>
        <v>-</v>
      </c>
      <c r="AA297" s="326" t="str">
        <f>IF($M297="-","-",VLOOKUP(Z$2,Res_ini!$A$20:$AF186,HLOOKUP($F297,Res_ini!$H$29:$AF$30,2,FALSE())+7))</f>
        <v>-</v>
      </c>
      <c r="AB297" s="327" t="str">
        <f>IF($M297="-","-",VLOOKUP(AA$2,Res_ini!$A$20:$AF186,HLOOKUP($F297,Res_ini!$H$29:$AF$30,2,FALSE())+7))</f>
        <v>-</v>
      </c>
      <c r="AC297" s="340"/>
      <c r="AD297" s="341"/>
      <c r="AE297" s="341"/>
      <c r="AF297" s="341"/>
      <c r="AG297" s="342"/>
      <c r="AH297" s="343" t="str">
        <f t="shared" si="173"/>
        <v>-</v>
      </c>
      <c r="AI297" s="344" t="str">
        <f t="shared" si="174"/>
        <v>-</v>
      </c>
      <c r="AJ297" s="345" t="str">
        <f t="shared" si="175"/>
        <v>-</v>
      </c>
      <c r="AK297" s="345" t="str">
        <f t="shared" si="176"/>
        <v>-</v>
      </c>
      <c r="AL297" s="345" t="str">
        <f t="shared" si="177"/>
        <v>-</v>
      </c>
      <c r="AM297" s="345" t="str">
        <f t="shared" si="178"/>
        <v>-</v>
      </c>
      <c r="AN297" s="345" t="str">
        <f t="shared" si="179"/>
        <v>-</v>
      </c>
      <c r="AO297" s="345" t="str">
        <f t="shared" si="180"/>
        <v>-</v>
      </c>
      <c r="AP297" s="345" t="str">
        <f t="shared" si="181"/>
        <v>-</v>
      </c>
      <c r="AQ297" s="345" t="str">
        <f t="shared" si="182"/>
        <v>-</v>
      </c>
      <c r="AR297" s="345" t="str">
        <f t="shared" si="183"/>
        <v>-</v>
      </c>
      <c r="AS297" s="345" t="str">
        <f t="shared" si="184"/>
        <v>-</v>
      </c>
      <c r="AT297" s="345" t="str">
        <f t="shared" si="185"/>
        <v>-</v>
      </c>
      <c r="AU297" s="345" t="str">
        <f t="shared" si="186"/>
        <v>-</v>
      </c>
      <c r="AV297" s="345" t="str">
        <f t="shared" si="187"/>
        <v>-</v>
      </c>
      <c r="AW297" s="346" t="str">
        <f t="shared" si="188"/>
        <v>-</v>
      </c>
      <c r="AX297" s="346" t="str">
        <f t="shared" si="189"/>
        <v>-</v>
      </c>
      <c r="AY297" s="346" t="str">
        <f t="shared" si="190"/>
        <v>-</v>
      </c>
      <c r="AZ297" s="346" t="str">
        <f t="shared" si="191"/>
        <v>-</v>
      </c>
      <c r="BA297" s="346" t="str">
        <f t="shared" si="192"/>
        <v>-</v>
      </c>
      <c r="BB297" s="345" t="str">
        <f t="shared" si="193"/>
        <v>-</v>
      </c>
      <c r="BC297" s="345" t="str">
        <f t="shared" si="194"/>
        <v>-</v>
      </c>
      <c r="BD297" s="346" t="str">
        <f t="shared" si="195"/>
        <v>-</v>
      </c>
      <c r="BE297" s="346" t="str">
        <f t="shared" si="196"/>
        <v>-</v>
      </c>
      <c r="BF297" s="346" t="str">
        <f t="shared" si="197"/>
        <v>-</v>
      </c>
      <c r="BG297" s="346" t="str">
        <f t="shared" si="198"/>
        <v>-</v>
      </c>
      <c r="BH297" s="345" t="str">
        <f t="shared" si="199"/>
        <v>-</v>
      </c>
      <c r="BI297" s="346" t="str">
        <f t="shared" si="200"/>
        <v>-</v>
      </c>
      <c r="BJ297" s="347" t="str">
        <f t="shared" si="201"/>
        <v>-</v>
      </c>
      <c r="BK297"/>
      <c r="BL297"/>
      <c r="BM297"/>
      <c r="BN297"/>
      <c r="BO297"/>
    </row>
    <row r="298" spans="1:67" s="124" customFormat="1" ht="17" hidden="1" customHeight="1">
      <c r="A298" s="330" t="str">
        <f t="shared" si="140"/>
        <v>2018_278</v>
      </c>
      <c r="B298" s="330" t="s">
        <v>658</v>
      </c>
      <c r="C298" s="330" t="str">
        <f t="shared" si="172"/>
        <v>---_-</v>
      </c>
      <c r="D298" s="330" t="str">
        <f>IF($M298="-","-",VLOOKUP(C$3,Res_ini!$A$20:$AF187,HLOOKUP($F298,Res_ini!$H$29:$AF$30,2,FALSE())+7))</f>
        <v>-</v>
      </c>
      <c r="E298" s="330">
        <f t="shared" si="171"/>
        <v>70</v>
      </c>
      <c r="F298" s="330" t="str">
        <f t="shared" si="108"/>
        <v>Pe Iejere</v>
      </c>
      <c r="G298" s="330" t="str">
        <f>IF($M298="-","-",VLOOKUP(F$3,Res_ini!$A$20:$AF187,HLOOKUP($F298,Res_ini!$H$29:$AF$30,2,FALSE())+7))</f>
        <v>-</v>
      </c>
      <c r="H298" s="348" t="str">
        <f>IF($M298="-","-",VLOOKUP(G$3,Res_ini!$A$20:$AF187,HLOOKUP($F298,Res_ini!$H$29:$AF$30,2,FALSE())+7))</f>
        <v>-</v>
      </c>
      <c r="I298" s="348" t="str">
        <f>IF($M298="-","-",VLOOKUP(H$3,Res_ini!$A$20:$AF187,HLOOKUP($F298,Res_ini!$H$29:$AF$30,2,FALSE())+7))</f>
        <v>-</v>
      </c>
      <c r="J298" s="330" t="str">
        <f>IF($M298="-","-",VLOOKUP(I$3,Res_ini!$A$20:$AF187,HLOOKUP($F298,Res_ini!$H$29:$AF$30,2,FALSE())+7))</f>
        <v>-</v>
      </c>
      <c r="K298" s="330" t="str">
        <f>IF($M298="-","-",VLOOKUP(J$3,Res_ini!$A$20:$AF187,HLOOKUP($F298,Res_ini!$H$29:$AF$30,2,FALSE())+7))</f>
        <v>-</v>
      </c>
      <c r="L298" s="330" t="str">
        <f>IF($M298="-","-",VLOOKUP(K$3,Res_ini!$A$20:$AF187,HLOOKUP($F298,Res_ini!$H$29:$AF$30,2,FALSE())+7))</f>
        <v>-</v>
      </c>
      <c r="M298" s="330" t="str">
        <f>IF(ISERROR(HLOOKUP($F298,Res_ini!$H$29:$AF$30,2,FALSE())),"-",VLOOKUP(L$3,Res_ini!$A$20:$AF187,HLOOKUP($F298,Res_ini!$H$29:$AF$30,2,FALSE())+7))</f>
        <v>-</v>
      </c>
      <c r="N298" s="330" t="str">
        <f>IF($M298="-","-",VLOOKUP(M$3,Res_ini!$A$20:$AF187,HLOOKUP($F298,Res_ini!$H$29:$AF$30,2,FALSE())+7))</f>
        <v>-</v>
      </c>
      <c r="O298" s="349" t="str">
        <f>IF($M298="-","-",VLOOKUP(N$3,Res_ini!$A$20:$AF187,HLOOKUP($F298,Res_ini!$H$29:$AF$30,2,FALSE())+7))</f>
        <v>-</v>
      </c>
      <c r="P298" s="328" t="str">
        <f>IF($M298="-","-",VLOOKUP(O$3,Res_ini!$A$20:$AF187,HLOOKUP($F298,Res_ini!$H$29:$AF$30,2,FALSE())+7))</f>
        <v>-</v>
      </c>
      <c r="Q298" s="328" t="str">
        <f>IF($M298="-","-",VLOOKUP(P$3,Res_ini!$A$20:$AF187,HLOOKUP($F298,Res_ini!$H$29:$AF$30,2,FALSE())+7))</f>
        <v>-</v>
      </c>
      <c r="R298" s="328" t="str">
        <f>IF($M298="-","-",VLOOKUP(Q$3,Res_ini!$A$20:$AF187,HLOOKUP($F298,Res_ini!$H$29:$AF$30,2,FALSE())+7))</f>
        <v>-</v>
      </c>
      <c r="S298" s="328" t="str">
        <f>IF($M298="-","-",VLOOKUP(R$3,Res_ini!$A$20:$AF187,HLOOKUP($F298,Res_ini!$H$29:$AF$30,2,FALSE())+7))</f>
        <v>-</v>
      </c>
      <c r="T298" s="328" t="str">
        <f>IF($M298="-","-",VLOOKUP(S$3,Res_ini!$A$20:$AF187,HLOOKUP($F298,Res_ini!$H$29:$AF$30,2,FALSE())+7))</f>
        <v>-</v>
      </c>
      <c r="U298" s="328" t="str">
        <f>IF($M298="-","-",VLOOKUP(T$3,Res_ini!$A$20:$AF187,HLOOKUP($F298,Res_ini!$H$29:$AF$30,2,FALSE())+7))</f>
        <v>-</v>
      </c>
      <c r="V298" s="328" t="str">
        <f>IF($M298="-","-",VLOOKUP(U$3,Res_ini!$A$20:$AF187,HLOOKUP($F298,Res_ini!$H$29:$AF$30,2,FALSE())+7))</f>
        <v>-</v>
      </c>
      <c r="W298" s="328" t="str">
        <f>IF($M298="-","-",VLOOKUP(V$3,Res_ini!$A$20:$AF187,HLOOKUP($F298,Res_ini!$H$29:$AF$30,2,FALSE())+7))</f>
        <v>-</v>
      </c>
      <c r="X298" s="328" t="str">
        <f>IF($M298="-","-",VLOOKUP(W$3,Res_ini!$A$20:$AF187,HLOOKUP($F298,Res_ini!$H$29:$AF$30,2,FALSE())+7))</f>
        <v>-</v>
      </c>
      <c r="Y298" s="328" t="str">
        <f>IF($M298="-","-",VLOOKUP(X$3,Res_ini!$A$20:$AF187,HLOOKUP($F298,Res_ini!$H$29:$AF$30,2,FALSE())+7))</f>
        <v>-</v>
      </c>
      <c r="Z298" s="328" t="str">
        <f>IF($M298="-","-",VLOOKUP(Y$3,Res_ini!$A$20:$AF187,HLOOKUP($F298,Res_ini!$H$29:$AF$30,2,FALSE())+7))</f>
        <v>-</v>
      </c>
      <c r="AA298" s="329" t="str">
        <f>IF($M298="-","-",VLOOKUP(Z$3,Res_ini!$A$20:$AF187,HLOOKUP($F298,Res_ini!$H$29:$AF$30,2,FALSE())+7))</f>
        <v>-</v>
      </c>
      <c r="AB298" s="330" t="str">
        <f>IF($M298="-","-",VLOOKUP(AA$3,Res_ini!$A$20:$AF187,HLOOKUP($F298,Res_ini!$H$29:$AF$30,2,FALSE())+7))</f>
        <v>-</v>
      </c>
      <c r="AC298" s="350"/>
      <c r="AD298" s="351"/>
      <c r="AE298" s="351"/>
      <c r="AF298" s="351"/>
      <c r="AG298" s="352"/>
      <c r="AH298" s="213" t="str">
        <f t="shared" si="173"/>
        <v>-</v>
      </c>
      <c r="AI298" s="353" t="str">
        <f t="shared" si="174"/>
        <v>-</v>
      </c>
      <c r="AJ298" s="354" t="str">
        <f t="shared" si="175"/>
        <v>-</v>
      </c>
      <c r="AK298" s="354" t="str">
        <f t="shared" si="176"/>
        <v>-</v>
      </c>
      <c r="AL298" s="354" t="str">
        <f t="shared" si="177"/>
        <v>-</v>
      </c>
      <c r="AM298" s="354" t="str">
        <f t="shared" si="178"/>
        <v>-</v>
      </c>
      <c r="AN298" s="354" t="str">
        <f t="shared" si="179"/>
        <v>-</v>
      </c>
      <c r="AO298" s="354" t="str">
        <f t="shared" si="180"/>
        <v>-</v>
      </c>
      <c r="AP298" s="354" t="str">
        <f t="shared" si="181"/>
        <v>-</v>
      </c>
      <c r="AQ298" s="354" t="str">
        <f t="shared" si="182"/>
        <v>-</v>
      </c>
      <c r="AR298" s="354" t="str">
        <f t="shared" si="183"/>
        <v>-</v>
      </c>
      <c r="AS298" s="354" t="str">
        <f t="shared" si="184"/>
        <v>-</v>
      </c>
      <c r="AT298" s="354" t="str">
        <f t="shared" si="185"/>
        <v>-</v>
      </c>
      <c r="AU298" s="354" t="str">
        <f t="shared" si="186"/>
        <v>-</v>
      </c>
      <c r="AV298" s="354" t="str">
        <f t="shared" si="187"/>
        <v>-</v>
      </c>
      <c r="AW298" s="355" t="str">
        <f t="shared" si="188"/>
        <v>-</v>
      </c>
      <c r="AX298" s="355" t="str">
        <f t="shared" si="189"/>
        <v>-</v>
      </c>
      <c r="AY298" s="355" t="str">
        <f t="shared" si="190"/>
        <v>-</v>
      </c>
      <c r="AZ298" s="355" t="str">
        <f t="shared" si="191"/>
        <v>-</v>
      </c>
      <c r="BA298" s="355" t="str">
        <f t="shared" si="192"/>
        <v>-</v>
      </c>
      <c r="BB298" s="354" t="str">
        <f t="shared" si="193"/>
        <v>-</v>
      </c>
      <c r="BC298" s="354" t="str">
        <f t="shared" si="194"/>
        <v>-</v>
      </c>
      <c r="BD298" s="355" t="str">
        <f t="shared" si="195"/>
        <v>-</v>
      </c>
      <c r="BE298" s="355" t="str">
        <f t="shared" si="196"/>
        <v>-</v>
      </c>
      <c r="BF298" s="355" t="str">
        <f t="shared" si="197"/>
        <v>-</v>
      </c>
      <c r="BG298" s="355" t="str">
        <f t="shared" si="198"/>
        <v>-</v>
      </c>
      <c r="BH298" s="354" t="str">
        <f t="shared" si="199"/>
        <v>-</v>
      </c>
      <c r="BI298" s="355" t="str">
        <f t="shared" si="200"/>
        <v>-</v>
      </c>
      <c r="BJ298" s="356" t="str">
        <f t="shared" si="201"/>
        <v>-</v>
      </c>
      <c r="BK298"/>
      <c r="BL298"/>
      <c r="BM298"/>
      <c r="BN298"/>
      <c r="BO298"/>
    </row>
    <row r="299" spans="1:67" s="124" customFormat="1" ht="17" hidden="1" customHeight="1">
      <c r="A299" s="330" t="str">
        <f t="shared" si="140"/>
        <v>2018_279</v>
      </c>
      <c r="B299" s="330" t="s">
        <v>658</v>
      </c>
      <c r="C299" s="330" t="str">
        <f t="shared" si="172"/>
        <v>---_-</v>
      </c>
      <c r="D299" s="330" t="str">
        <f>IF($M299="-","-",VLOOKUP(C$4,Res_ini!$A$20:$AF188,HLOOKUP($F299,Res_ini!$H$29:$AF$30,2,FALSE())+7))</f>
        <v>-</v>
      </c>
      <c r="E299" s="330">
        <f t="shared" si="171"/>
        <v>70</v>
      </c>
      <c r="F299" s="330" t="str">
        <f t="shared" si="108"/>
        <v>Pe Iejere</v>
      </c>
      <c r="G299" s="330" t="str">
        <f>IF($M299="-","-",VLOOKUP(F$4,Res_ini!$A$20:$AF188,HLOOKUP($F299,Res_ini!$H$29:$AF$30,2,FALSE())+7))</f>
        <v>-</v>
      </c>
      <c r="H299" s="348" t="str">
        <f>IF($M299="-","-",VLOOKUP(G$4,Res_ini!$A$20:$AF188,HLOOKUP($F299,Res_ini!$H$29:$AF$30,2,FALSE())+7))</f>
        <v>-</v>
      </c>
      <c r="I299" s="348" t="str">
        <f>IF($M299="-","-",VLOOKUP(H$4,Res_ini!$A$20:$AF188,HLOOKUP($F299,Res_ini!$H$29:$AF$30,2,FALSE())+7))</f>
        <v>-</v>
      </c>
      <c r="J299" s="330" t="str">
        <f>IF($M299="-","-",VLOOKUP(I$4,Res_ini!$A$20:$AF188,HLOOKUP($F299,Res_ini!$H$29:$AF$30,2,FALSE())+7))</f>
        <v>-</v>
      </c>
      <c r="K299" s="330" t="str">
        <f>IF($M299="-","-",VLOOKUP(J$4,Res_ini!$A$20:$AF188,HLOOKUP($F299,Res_ini!$H$29:$AF$30,2,FALSE())+7))</f>
        <v>-</v>
      </c>
      <c r="L299" s="330" t="str">
        <f>IF($M299="-","-",VLOOKUP(K$4,Res_ini!$A$20:$AF188,HLOOKUP($F299,Res_ini!$H$29:$AF$30,2,FALSE())+7))</f>
        <v>-</v>
      </c>
      <c r="M299" s="330" t="str">
        <f>IF(ISERROR(HLOOKUP($F299,Res_ini!$H$29:$AF$30,2,FALSE())),"-",VLOOKUP(L$4,Res_ini!$A$20:$AF188,HLOOKUP($F299,Res_ini!$H$29:$AF$30,2,FALSE())+7))</f>
        <v>-</v>
      </c>
      <c r="N299" s="330" t="str">
        <f>IF($M299="-","-",VLOOKUP(M$4,Res_ini!$A$20:$AF188,HLOOKUP($F299,Res_ini!$H$29:$AF$30,2,FALSE())+7))</f>
        <v>-</v>
      </c>
      <c r="O299" s="349" t="str">
        <f>IF($M299="-","-",VLOOKUP(N$4,Res_ini!$A$20:$AF188,HLOOKUP($F299,Res_ini!$H$29:$AF$30,2,FALSE())+7))</f>
        <v>-</v>
      </c>
      <c r="P299" s="328" t="str">
        <f>IF($M299="-","-",VLOOKUP(O$4,Res_ini!$A$20:$AF188,HLOOKUP($F299,Res_ini!$H$29:$AF$30,2,FALSE())+7))</f>
        <v>-</v>
      </c>
      <c r="Q299" s="328" t="str">
        <f>IF($M299="-","-",VLOOKUP(P$4,Res_ini!$A$20:$AF188,HLOOKUP($F299,Res_ini!$H$29:$AF$30,2,FALSE())+7))</f>
        <v>-</v>
      </c>
      <c r="R299" s="328" t="str">
        <f>IF($M299="-","-",VLOOKUP(Q$4,Res_ini!$A$20:$AF188,HLOOKUP($F299,Res_ini!$H$29:$AF$30,2,FALSE())+7))</f>
        <v>-</v>
      </c>
      <c r="S299" s="328" t="str">
        <f>IF($M299="-","-",VLOOKUP(R$4,Res_ini!$A$20:$AF188,HLOOKUP($F299,Res_ini!$H$29:$AF$30,2,FALSE())+7))</f>
        <v>-</v>
      </c>
      <c r="T299" s="328" t="str">
        <f>IF($M299="-","-",VLOOKUP(S$4,Res_ini!$A$20:$AF188,HLOOKUP($F299,Res_ini!$H$29:$AF$30,2,FALSE())+7))</f>
        <v>-</v>
      </c>
      <c r="U299" s="328" t="str">
        <f>IF($M299="-","-",VLOOKUP(T$4,Res_ini!$A$20:$AF188,HLOOKUP($F299,Res_ini!$H$29:$AF$30,2,FALSE())+7))</f>
        <v>-</v>
      </c>
      <c r="V299" s="328" t="str">
        <f>IF($M299="-","-",VLOOKUP(U$4,Res_ini!$A$20:$AF188,HLOOKUP($F299,Res_ini!$H$29:$AF$30,2,FALSE())+7))</f>
        <v>-</v>
      </c>
      <c r="W299" s="328" t="str">
        <f>IF($M299="-","-",VLOOKUP(V$4,Res_ini!$A$20:$AF188,HLOOKUP($F299,Res_ini!$H$29:$AF$30,2,FALSE())+7))</f>
        <v>-</v>
      </c>
      <c r="X299" s="328" t="str">
        <f>IF($M299="-","-",VLOOKUP(W$4,Res_ini!$A$20:$AF188,HLOOKUP($F299,Res_ini!$H$29:$AF$30,2,FALSE())+7))</f>
        <v>-</v>
      </c>
      <c r="Y299" s="328" t="str">
        <f>IF($M299="-","-",VLOOKUP(X$4,Res_ini!$A$20:$AF188,HLOOKUP($F299,Res_ini!$H$29:$AF$30,2,FALSE())+7))</f>
        <v>-</v>
      </c>
      <c r="Z299" s="328" t="str">
        <f>IF($M299="-","-",VLOOKUP(Y$4,Res_ini!$A$20:$AF188,HLOOKUP($F299,Res_ini!$H$29:$AF$30,2,FALSE())+7))</f>
        <v>-</v>
      </c>
      <c r="AA299" s="329" t="str">
        <f>IF($M299="-","-",VLOOKUP(Z$4,Res_ini!$A$20:$AF188,HLOOKUP($F299,Res_ini!$H$29:$AF$30,2,FALSE())+7))</f>
        <v>-</v>
      </c>
      <c r="AB299" s="330" t="str">
        <f>IF($M299="-","-",VLOOKUP(AA$4,Res_ini!$A$20:$AF188,HLOOKUP($F299,Res_ini!$H$29:$AF$30,2,FALSE())+7))</f>
        <v>-</v>
      </c>
      <c r="AC299" s="350"/>
      <c r="AD299" s="351"/>
      <c r="AE299" s="351"/>
      <c r="AF299" s="351"/>
      <c r="AG299" s="352"/>
      <c r="AH299" s="213" t="str">
        <f t="shared" si="173"/>
        <v>-</v>
      </c>
      <c r="AI299" s="353" t="str">
        <f t="shared" si="174"/>
        <v>-</v>
      </c>
      <c r="AJ299" s="354" t="str">
        <f t="shared" si="175"/>
        <v>-</v>
      </c>
      <c r="AK299" s="354" t="str">
        <f t="shared" si="176"/>
        <v>-</v>
      </c>
      <c r="AL299" s="354" t="str">
        <f t="shared" si="177"/>
        <v>-</v>
      </c>
      <c r="AM299" s="354" t="str">
        <f t="shared" si="178"/>
        <v>-</v>
      </c>
      <c r="AN299" s="354" t="str">
        <f t="shared" si="179"/>
        <v>-</v>
      </c>
      <c r="AO299" s="354" t="str">
        <f t="shared" si="180"/>
        <v>-</v>
      </c>
      <c r="AP299" s="354" t="str">
        <f t="shared" si="181"/>
        <v>-</v>
      </c>
      <c r="AQ299" s="354" t="str">
        <f t="shared" si="182"/>
        <v>-</v>
      </c>
      <c r="AR299" s="354" t="str">
        <f t="shared" si="183"/>
        <v>-</v>
      </c>
      <c r="AS299" s="354" t="str">
        <f t="shared" si="184"/>
        <v>-</v>
      </c>
      <c r="AT299" s="354" t="str">
        <f t="shared" si="185"/>
        <v>-</v>
      </c>
      <c r="AU299" s="354" t="str">
        <f t="shared" si="186"/>
        <v>-</v>
      </c>
      <c r="AV299" s="354" t="str">
        <f t="shared" si="187"/>
        <v>-</v>
      </c>
      <c r="AW299" s="355" t="str">
        <f t="shared" si="188"/>
        <v>-</v>
      </c>
      <c r="AX299" s="355" t="str">
        <f t="shared" si="189"/>
        <v>-</v>
      </c>
      <c r="AY299" s="355" t="str">
        <f t="shared" si="190"/>
        <v>-</v>
      </c>
      <c r="AZ299" s="355" t="str">
        <f t="shared" si="191"/>
        <v>-</v>
      </c>
      <c r="BA299" s="355" t="str">
        <f t="shared" si="192"/>
        <v>-</v>
      </c>
      <c r="BB299" s="354" t="str">
        <f t="shared" si="193"/>
        <v>-</v>
      </c>
      <c r="BC299" s="354" t="str">
        <f t="shared" si="194"/>
        <v>-</v>
      </c>
      <c r="BD299" s="355" t="str">
        <f t="shared" si="195"/>
        <v>-</v>
      </c>
      <c r="BE299" s="355" t="str">
        <f t="shared" si="196"/>
        <v>-</v>
      </c>
      <c r="BF299" s="355" t="str">
        <f t="shared" si="197"/>
        <v>-</v>
      </c>
      <c r="BG299" s="355" t="str">
        <f t="shared" si="198"/>
        <v>-</v>
      </c>
      <c r="BH299" s="354" t="str">
        <f t="shared" si="199"/>
        <v>-</v>
      </c>
      <c r="BI299" s="355" t="str">
        <f t="shared" si="200"/>
        <v>-</v>
      </c>
      <c r="BJ299" s="356" t="str">
        <f t="shared" si="201"/>
        <v>-</v>
      </c>
      <c r="BK299"/>
      <c r="BL299"/>
      <c r="BM299"/>
      <c r="BN299"/>
      <c r="BO299"/>
    </row>
    <row r="300" spans="1:67" s="124" customFormat="1" ht="17" hidden="1" customHeight="1">
      <c r="A300" s="333" t="str">
        <f t="shared" si="140"/>
        <v>2018_280</v>
      </c>
      <c r="B300" s="333" t="s">
        <v>658</v>
      </c>
      <c r="C300" s="333" t="str">
        <f t="shared" si="172"/>
        <v>---_-</v>
      </c>
      <c r="D300" s="333" t="str">
        <f>IF($M300="-","-",VLOOKUP(C$5,Res_ini!$A$20:$AF189,HLOOKUP($F300,Res_ini!$H$29:$AF$30,2,FALSE())+7))</f>
        <v>-</v>
      </c>
      <c r="E300" s="333">
        <f t="shared" si="171"/>
        <v>70</v>
      </c>
      <c r="F300" s="333" t="str">
        <f t="shared" si="108"/>
        <v>Pe Iejere</v>
      </c>
      <c r="G300" s="333" t="str">
        <f>IF($M300="-","-",VLOOKUP(F$5,Res_ini!$A$20:$AF189,HLOOKUP($F300,Res_ini!$H$29:$AF$30,2,FALSE())+7))</f>
        <v>-</v>
      </c>
      <c r="H300" s="357" t="str">
        <f>IF($M300="-","-",VLOOKUP(G$5,Res_ini!$A$20:$AF189,HLOOKUP($F300,Res_ini!$H$29:$AF$30,2,FALSE())+7))</f>
        <v>-</v>
      </c>
      <c r="I300" s="357" t="str">
        <f>IF($M300="-","-",VLOOKUP(H$5,Res_ini!$A$20:$AF189,HLOOKUP($F300,Res_ini!$H$29:$AF$30,2,FALSE())+7))</f>
        <v>-</v>
      </c>
      <c r="J300" s="333" t="str">
        <f>IF($M300="-","-",VLOOKUP(I$5,Res_ini!$A$20:$AF189,HLOOKUP($F300,Res_ini!$H$29:$AF$30,2,FALSE())+7))</f>
        <v>-</v>
      </c>
      <c r="K300" s="333" t="str">
        <f>IF($M300="-","-",VLOOKUP(J$5,Res_ini!$A$20:$AF189,HLOOKUP($F300,Res_ini!$H$29:$AF$30,2,FALSE())+7))</f>
        <v>-</v>
      </c>
      <c r="L300" s="333" t="str">
        <f>IF($M300="-","-",VLOOKUP(K$5,Res_ini!$A$20:$AF189,HLOOKUP($F300,Res_ini!$H$29:$AF$30,2,FALSE())+7))</f>
        <v>-</v>
      </c>
      <c r="M300" s="333" t="str">
        <f>IF(ISERROR(HLOOKUP($F300,Res_ini!$H$29:$AF$30,2,FALSE())),"-",VLOOKUP(L$5,Res_ini!$A$20:$AF189,HLOOKUP($F300,Res_ini!$H$29:$AF$30,2,FALSE())+7))</f>
        <v>-</v>
      </c>
      <c r="N300" s="333" t="str">
        <f>IF($M300="-","-",VLOOKUP(M$5,Res_ini!$A$20:$AF189,HLOOKUP($F300,Res_ini!$H$29:$AF$30,2,FALSE())+7))</f>
        <v>-</v>
      </c>
      <c r="O300" s="358" t="str">
        <f>IF($M300="-","-",VLOOKUP(N$5,Res_ini!$A$20:$AF189,HLOOKUP($F300,Res_ini!$H$29:$AF$30,2,FALSE())+7))</f>
        <v>-</v>
      </c>
      <c r="P300" s="331" t="str">
        <f>IF($M300="-","-",VLOOKUP(O$5,Res_ini!$A$20:$AF189,HLOOKUP($F300,Res_ini!$H$29:$AF$30,2,FALSE())+7))</f>
        <v>-</v>
      </c>
      <c r="Q300" s="331" t="str">
        <f>IF($M300="-","-",VLOOKUP(P$5,Res_ini!$A$20:$AF189,HLOOKUP($F300,Res_ini!$H$29:$AF$30,2,FALSE())+7))</f>
        <v>-</v>
      </c>
      <c r="R300" s="331" t="str">
        <f>IF($M300="-","-",VLOOKUP(Q$5,Res_ini!$A$20:$AF189,HLOOKUP($F300,Res_ini!$H$29:$AF$30,2,FALSE())+7))</f>
        <v>-</v>
      </c>
      <c r="S300" s="331" t="str">
        <f>IF($M300="-","-",VLOOKUP(R$5,Res_ini!$A$20:$AF189,HLOOKUP($F300,Res_ini!$H$29:$AF$30,2,FALSE())+7))</f>
        <v>-</v>
      </c>
      <c r="T300" s="331" t="str">
        <f>IF($M300="-","-",VLOOKUP(S$5,Res_ini!$A$20:$AF189,HLOOKUP($F300,Res_ini!$H$29:$AF$30,2,FALSE())+7))</f>
        <v>-</v>
      </c>
      <c r="U300" s="331" t="str">
        <f>IF($M300="-","-",VLOOKUP(T$5,Res_ini!$A$20:$AF189,HLOOKUP($F300,Res_ini!$H$29:$AF$30,2,FALSE())+7))</f>
        <v>-</v>
      </c>
      <c r="V300" s="331" t="str">
        <f>IF($M300="-","-",VLOOKUP(U$5,Res_ini!$A$20:$AF189,HLOOKUP($F300,Res_ini!$H$29:$AF$30,2,FALSE())+7))</f>
        <v>-</v>
      </c>
      <c r="W300" s="331" t="str">
        <f>IF($M300="-","-",VLOOKUP(V$5,Res_ini!$A$20:$AF189,HLOOKUP($F300,Res_ini!$H$29:$AF$30,2,FALSE())+7))</f>
        <v>-</v>
      </c>
      <c r="X300" s="331" t="str">
        <f>IF($M300="-","-",VLOOKUP(W$5,Res_ini!$A$20:$AF189,HLOOKUP($F300,Res_ini!$H$29:$AF$30,2,FALSE())+7))</f>
        <v>-</v>
      </c>
      <c r="Y300" s="331" t="str">
        <f>IF($M300="-","-",VLOOKUP(X$5,Res_ini!$A$20:$AF189,HLOOKUP($F300,Res_ini!$H$29:$AF$30,2,FALSE())+7))</f>
        <v>-</v>
      </c>
      <c r="Z300" s="331" t="str">
        <f>IF($M300="-","-",VLOOKUP(Y$5,Res_ini!$A$20:$AF189,HLOOKUP($F300,Res_ini!$H$29:$AF$30,2,FALSE())+7))</f>
        <v>-</v>
      </c>
      <c r="AA300" s="332" t="str">
        <f>IF($M300="-","-",VLOOKUP(Z$5,Res_ini!$A$20:$AF189,HLOOKUP($F300,Res_ini!$H$29:$AF$30,2,FALSE())+7))</f>
        <v>-</v>
      </c>
      <c r="AB300" s="333" t="str">
        <f>IF($M300="-","-",VLOOKUP(AA$5,Res_ini!$A$20:$AF189,HLOOKUP($F300,Res_ini!$H$29:$AF$30,2,FALSE())+7))</f>
        <v>-</v>
      </c>
      <c r="AC300" s="359"/>
      <c r="AD300" s="360"/>
      <c r="AE300" s="360"/>
      <c r="AF300" s="360"/>
      <c r="AG300" s="361"/>
      <c r="AH300" s="362" t="str">
        <f t="shared" si="173"/>
        <v>-</v>
      </c>
      <c r="AI300" s="363" t="str">
        <f t="shared" si="174"/>
        <v>-</v>
      </c>
      <c r="AJ300" s="364" t="str">
        <f t="shared" si="175"/>
        <v>-</v>
      </c>
      <c r="AK300" s="364" t="str">
        <f t="shared" si="176"/>
        <v>-</v>
      </c>
      <c r="AL300" s="364" t="str">
        <f t="shared" si="177"/>
        <v>-</v>
      </c>
      <c r="AM300" s="364" t="str">
        <f t="shared" si="178"/>
        <v>-</v>
      </c>
      <c r="AN300" s="364" t="str">
        <f t="shared" si="179"/>
        <v>-</v>
      </c>
      <c r="AO300" s="364" t="str">
        <f t="shared" si="180"/>
        <v>-</v>
      </c>
      <c r="AP300" s="364" t="str">
        <f t="shared" si="181"/>
        <v>-</v>
      </c>
      <c r="AQ300" s="364" t="str">
        <f t="shared" si="182"/>
        <v>-</v>
      </c>
      <c r="AR300" s="364" t="str">
        <f t="shared" si="183"/>
        <v>-</v>
      </c>
      <c r="AS300" s="364" t="str">
        <f t="shared" si="184"/>
        <v>-</v>
      </c>
      <c r="AT300" s="364" t="str">
        <f t="shared" si="185"/>
        <v>-</v>
      </c>
      <c r="AU300" s="364" t="str">
        <f t="shared" si="186"/>
        <v>-</v>
      </c>
      <c r="AV300" s="364" t="str">
        <f t="shared" si="187"/>
        <v>-</v>
      </c>
      <c r="AW300" s="365" t="str">
        <f t="shared" si="188"/>
        <v>-</v>
      </c>
      <c r="AX300" s="365" t="str">
        <f t="shared" si="189"/>
        <v>-</v>
      </c>
      <c r="AY300" s="365" t="str">
        <f t="shared" si="190"/>
        <v>-</v>
      </c>
      <c r="AZ300" s="365" t="str">
        <f t="shared" si="191"/>
        <v>-</v>
      </c>
      <c r="BA300" s="365" t="str">
        <f t="shared" si="192"/>
        <v>-</v>
      </c>
      <c r="BB300" s="364" t="str">
        <f t="shared" si="193"/>
        <v>-</v>
      </c>
      <c r="BC300" s="364" t="str">
        <f t="shared" si="194"/>
        <v>-</v>
      </c>
      <c r="BD300" s="365" t="str">
        <f t="shared" si="195"/>
        <v>-</v>
      </c>
      <c r="BE300" s="365" t="str">
        <f t="shared" si="196"/>
        <v>-</v>
      </c>
      <c r="BF300" s="365" t="str">
        <f t="shared" si="197"/>
        <v>-</v>
      </c>
      <c r="BG300" s="365" t="str">
        <f t="shared" si="198"/>
        <v>-</v>
      </c>
      <c r="BH300" s="364" t="str">
        <f t="shared" si="199"/>
        <v>-</v>
      </c>
      <c r="BI300" s="365" t="str">
        <f t="shared" si="200"/>
        <v>-</v>
      </c>
      <c r="BJ300" s="366" t="str">
        <f t="shared" si="201"/>
        <v>-</v>
      </c>
      <c r="BK300"/>
      <c r="BL300"/>
      <c r="BM300"/>
      <c r="BN300"/>
      <c r="BO300"/>
    </row>
    <row r="301" spans="1:67" s="124" customFormat="1" ht="16" hidden="1" customHeight="1">
      <c r="A301" s="327" t="str">
        <f t="shared" si="140"/>
        <v>2018_281</v>
      </c>
      <c r="B301" s="327" t="s">
        <v>658</v>
      </c>
      <c r="C301" s="327" t="str">
        <f t="shared" si="172"/>
        <v>---_-</v>
      </c>
      <c r="D301" s="327" t="str">
        <f>IF($M301="-","-",VLOOKUP(C$2,Res_ini!$A$20:$AF190,HLOOKUP($F301,Res_ini!$H$29:$AF$30,2,FALSE())+7))</f>
        <v>-</v>
      </c>
      <c r="E301" s="327">
        <f t="shared" si="171"/>
        <v>71</v>
      </c>
      <c r="F301" s="327" t="str">
        <f t="shared" si="108"/>
        <v>Ma ieno</v>
      </c>
      <c r="G301" s="327" t="str">
        <f>IF($M301="-","-",VLOOKUP(F$2,Res_ini!$A$20:$AF190,HLOOKUP($F301,Res_ini!$H$29:$AF$30,2,FALSE())+7))</f>
        <v>-</v>
      </c>
      <c r="H301" s="338" t="str">
        <f>IF($M301="-","-",VLOOKUP(G$2,Res_ini!$A$20:$AF190,HLOOKUP($F301,Res_ini!$H$29:$AF$30,2,FALSE())+7))</f>
        <v>-</v>
      </c>
      <c r="I301" s="338" t="str">
        <f>IF($M301="-","-",VLOOKUP(H$2,Res_ini!$A$20:$AF190,HLOOKUP($F301,Res_ini!$H$29:$AF$30,2,FALSE())+7))</f>
        <v>-</v>
      </c>
      <c r="J301" s="327" t="str">
        <f>IF($M301="-","-",VLOOKUP(I$2,Res_ini!$A$20:$AF190,HLOOKUP($F301,Res_ini!$H$29:$AF$30,2,FALSE())+7))</f>
        <v>-</v>
      </c>
      <c r="K301" s="327" t="str">
        <f>IF($M301="-","-",VLOOKUP(J$2,Res_ini!$A$20:$AF190,HLOOKUP($F301,Res_ini!$H$29:$AF$30,2,FALSE())+7))</f>
        <v>-</v>
      </c>
      <c r="L301" s="327" t="str">
        <f>IF($M301="-","-",VLOOKUP(K$2,Res_ini!$A$20:$AF190,HLOOKUP($F301,Res_ini!$H$29:$AF$30,2,FALSE())+7))</f>
        <v>-</v>
      </c>
      <c r="M301" s="327" t="str">
        <f>IF(ISERROR(HLOOKUP($F301,Res_ini!$H$29:$AF$30,2,FALSE())),"-",VLOOKUP(L$2,Res_ini!$A$20:$AF190,HLOOKUP($F301,Res_ini!$H$29:$AF$30,2,FALSE())+7))</f>
        <v>-</v>
      </c>
      <c r="N301" s="327" t="str">
        <f>IF($M301="-","-",VLOOKUP(M$2,Res_ini!$A$20:$AF190,HLOOKUP($F301,Res_ini!$H$29:$AF$30,2,FALSE())+7))</f>
        <v>-</v>
      </c>
      <c r="O301" s="339" t="str">
        <f>IF($M301="-","-",VLOOKUP(N$2,Res_ini!$A$20:$AF190,HLOOKUP($F301,Res_ini!$H$29:$AF$30,2,FALSE())+7))</f>
        <v>-</v>
      </c>
      <c r="P301" s="325" t="str">
        <f>IF($M301="-","-",VLOOKUP(O$2,Res_ini!$A$20:$AF190,HLOOKUP($F301,Res_ini!$H$29:$AF$30,2,FALSE())+7))</f>
        <v>-</v>
      </c>
      <c r="Q301" s="325" t="str">
        <f>IF($M301="-","-",VLOOKUP(P$2,Res_ini!$A$20:$AF190,HLOOKUP($F301,Res_ini!$H$29:$AF$30,2,FALSE())+7))</f>
        <v>-</v>
      </c>
      <c r="R301" s="325" t="str">
        <f>IF($M301="-","-",VLOOKUP(Q$2,Res_ini!$A$20:$AF190,HLOOKUP($F301,Res_ini!$H$29:$AF$30,2,FALSE())+7))</f>
        <v>-</v>
      </c>
      <c r="S301" s="325" t="str">
        <f>IF($M301="-","-",VLOOKUP(R$2,Res_ini!$A$20:$AF190,HLOOKUP($F301,Res_ini!$H$29:$AF$30,2,FALSE())+7))</f>
        <v>-</v>
      </c>
      <c r="T301" s="325" t="str">
        <f>IF($M301="-","-",VLOOKUP(S$2,Res_ini!$A$20:$AF190,HLOOKUP($F301,Res_ini!$H$29:$AF$30,2,FALSE())+7))</f>
        <v>-</v>
      </c>
      <c r="U301" s="325" t="str">
        <f>IF($M301="-","-",VLOOKUP(T$2,Res_ini!$A$20:$AF190,HLOOKUP($F301,Res_ini!$H$29:$AF$30,2,FALSE())+7))</f>
        <v>-</v>
      </c>
      <c r="V301" s="325" t="str">
        <f>IF($M301="-","-",VLOOKUP(U$2,Res_ini!$A$20:$AF190,HLOOKUP($F301,Res_ini!$H$29:$AF$30,2,FALSE())+7))</f>
        <v>-</v>
      </c>
      <c r="W301" s="325" t="str">
        <f>IF($M301="-","-",VLOOKUP(V$2,Res_ini!$A$20:$AF190,HLOOKUP($F301,Res_ini!$H$29:$AF$30,2,FALSE())+7))</f>
        <v>-</v>
      </c>
      <c r="X301" s="325" t="str">
        <f>IF($M301="-","-",VLOOKUP(W$2,Res_ini!$A$20:$AF190,HLOOKUP($F301,Res_ini!$H$29:$AF$30,2,FALSE())+7))</f>
        <v>-</v>
      </c>
      <c r="Y301" s="325" t="str">
        <f>IF($M301="-","-",VLOOKUP(X$2,Res_ini!$A$20:$AF190,HLOOKUP($F301,Res_ini!$H$29:$AF$30,2,FALSE())+7))</f>
        <v>-</v>
      </c>
      <c r="Z301" s="325" t="str">
        <f>IF($M301="-","-",VLOOKUP(Y$2,Res_ini!$A$20:$AF190,HLOOKUP($F301,Res_ini!$H$29:$AF$30,2,FALSE())+7))</f>
        <v>-</v>
      </c>
      <c r="AA301" s="326" t="str">
        <f>IF($M301="-","-",VLOOKUP(Z$2,Res_ini!$A$20:$AF190,HLOOKUP($F301,Res_ini!$H$29:$AF$30,2,FALSE())+7))</f>
        <v>-</v>
      </c>
      <c r="AB301" s="327" t="str">
        <f>IF($M301="-","-",VLOOKUP(AA$2,Res_ini!$A$20:$AF190,HLOOKUP($F301,Res_ini!$H$29:$AF$30,2,FALSE())+7))</f>
        <v>-</v>
      </c>
      <c r="AC301" s="340"/>
      <c r="AD301" s="341"/>
      <c r="AE301" s="341"/>
      <c r="AF301" s="341"/>
      <c r="AG301" s="342"/>
      <c r="AH301" s="343" t="str">
        <f t="shared" si="173"/>
        <v>-</v>
      </c>
      <c r="AI301" s="344" t="str">
        <f t="shared" si="174"/>
        <v>-</v>
      </c>
      <c r="AJ301" s="345" t="str">
        <f t="shared" si="175"/>
        <v>-</v>
      </c>
      <c r="AK301" s="345" t="str">
        <f t="shared" si="176"/>
        <v>-</v>
      </c>
      <c r="AL301" s="345" t="str">
        <f t="shared" si="177"/>
        <v>-</v>
      </c>
      <c r="AM301" s="345" t="str">
        <f t="shared" si="178"/>
        <v>-</v>
      </c>
      <c r="AN301" s="345" t="str">
        <f t="shared" si="179"/>
        <v>-</v>
      </c>
      <c r="AO301" s="345" t="str">
        <f t="shared" si="180"/>
        <v>-</v>
      </c>
      <c r="AP301" s="345" t="str">
        <f t="shared" si="181"/>
        <v>-</v>
      </c>
      <c r="AQ301" s="345" t="str">
        <f t="shared" si="182"/>
        <v>-</v>
      </c>
      <c r="AR301" s="345" t="str">
        <f t="shared" si="183"/>
        <v>-</v>
      </c>
      <c r="AS301" s="345" t="str">
        <f t="shared" si="184"/>
        <v>-</v>
      </c>
      <c r="AT301" s="345" t="str">
        <f t="shared" si="185"/>
        <v>-</v>
      </c>
      <c r="AU301" s="345" t="str">
        <f t="shared" si="186"/>
        <v>-</v>
      </c>
      <c r="AV301" s="345" t="str">
        <f t="shared" si="187"/>
        <v>-</v>
      </c>
      <c r="AW301" s="346" t="str">
        <f t="shared" si="188"/>
        <v>-</v>
      </c>
      <c r="AX301" s="346" t="str">
        <f t="shared" si="189"/>
        <v>-</v>
      </c>
      <c r="AY301" s="346" t="str">
        <f t="shared" si="190"/>
        <v>-</v>
      </c>
      <c r="AZ301" s="346" t="str">
        <f t="shared" si="191"/>
        <v>-</v>
      </c>
      <c r="BA301" s="346" t="str">
        <f t="shared" si="192"/>
        <v>-</v>
      </c>
      <c r="BB301" s="345" t="str">
        <f t="shared" si="193"/>
        <v>-</v>
      </c>
      <c r="BC301" s="345" t="str">
        <f t="shared" si="194"/>
        <v>-</v>
      </c>
      <c r="BD301" s="346" t="str">
        <f t="shared" si="195"/>
        <v>-</v>
      </c>
      <c r="BE301" s="346" t="str">
        <f t="shared" si="196"/>
        <v>-</v>
      </c>
      <c r="BF301" s="346" t="str">
        <f t="shared" si="197"/>
        <v>-</v>
      </c>
      <c r="BG301" s="346" t="str">
        <f t="shared" si="198"/>
        <v>-</v>
      </c>
      <c r="BH301" s="345" t="str">
        <f t="shared" si="199"/>
        <v>-</v>
      </c>
      <c r="BI301" s="346" t="str">
        <f t="shared" si="200"/>
        <v>-</v>
      </c>
      <c r="BJ301" s="347" t="str">
        <f t="shared" si="201"/>
        <v>-</v>
      </c>
      <c r="BK301"/>
      <c r="BL301"/>
      <c r="BM301"/>
      <c r="BN301"/>
      <c r="BO301"/>
    </row>
    <row r="302" spans="1:67" s="124" customFormat="1" ht="17" hidden="1" customHeight="1">
      <c r="A302" s="330" t="str">
        <f t="shared" si="140"/>
        <v>2018_282</v>
      </c>
      <c r="B302" s="330" t="s">
        <v>658</v>
      </c>
      <c r="C302" s="330" t="str">
        <f t="shared" si="172"/>
        <v>---_-</v>
      </c>
      <c r="D302" s="330" t="str">
        <f>IF($M302="-","-",VLOOKUP(C$3,Res_ini!$A$20:$AF191,HLOOKUP($F302,Res_ini!$H$29:$AF$30,2,FALSE())+7))</f>
        <v>-</v>
      </c>
      <c r="E302" s="330">
        <f t="shared" si="171"/>
        <v>71</v>
      </c>
      <c r="F302" s="330" t="str">
        <f t="shared" si="108"/>
        <v>Ma ieno</v>
      </c>
      <c r="G302" s="330" t="str">
        <f>IF($M302="-","-",VLOOKUP(F$3,Res_ini!$A$20:$AF191,HLOOKUP($F302,Res_ini!$H$29:$AF$30,2,FALSE())+7))</f>
        <v>-</v>
      </c>
      <c r="H302" s="348" t="str">
        <f>IF($M302="-","-",VLOOKUP(G$3,Res_ini!$A$20:$AF191,HLOOKUP($F302,Res_ini!$H$29:$AF$30,2,FALSE())+7))</f>
        <v>-</v>
      </c>
      <c r="I302" s="348" t="str">
        <f>IF($M302="-","-",VLOOKUP(H$3,Res_ini!$A$20:$AF191,HLOOKUP($F302,Res_ini!$H$29:$AF$30,2,FALSE())+7))</f>
        <v>-</v>
      </c>
      <c r="J302" s="330" t="str">
        <f>IF($M302="-","-",VLOOKUP(I$3,Res_ini!$A$20:$AF191,HLOOKUP($F302,Res_ini!$H$29:$AF$30,2,FALSE())+7))</f>
        <v>-</v>
      </c>
      <c r="K302" s="330" t="str">
        <f>IF($M302="-","-",VLOOKUP(J$3,Res_ini!$A$20:$AF191,HLOOKUP($F302,Res_ini!$H$29:$AF$30,2,FALSE())+7))</f>
        <v>-</v>
      </c>
      <c r="L302" s="330" t="str">
        <f>IF($M302="-","-",VLOOKUP(K$3,Res_ini!$A$20:$AF191,HLOOKUP($F302,Res_ini!$H$29:$AF$30,2,FALSE())+7))</f>
        <v>-</v>
      </c>
      <c r="M302" s="330" t="str">
        <f>IF(ISERROR(HLOOKUP($F302,Res_ini!$H$29:$AF$30,2,FALSE())),"-",VLOOKUP(L$3,Res_ini!$A$20:$AF191,HLOOKUP($F302,Res_ini!$H$29:$AF$30,2,FALSE())+7))</f>
        <v>-</v>
      </c>
      <c r="N302" s="330" t="str">
        <f>IF($M302="-","-",VLOOKUP(M$3,Res_ini!$A$20:$AF191,HLOOKUP($F302,Res_ini!$H$29:$AF$30,2,FALSE())+7))</f>
        <v>-</v>
      </c>
      <c r="O302" s="349" t="str">
        <f>IF($M302="-","-",VLOOKUP(N$3,Res_ini!$A$20:$AF191,HLOOKUP($F302,Res_ini!$H$29:$AF$30,2,FALSE())+7))</f>
        <v>-</v>
      </c>
      <c r="P302" s="328" t="str">
        <f>IF($M302="-","-",VLOOKUP(O$3,Res_ini!$A$20:$AF191,HLOOKUP($F302,Res_ini!$H$29:$AF$30,2,FALSE())+7))</f>
        <v>-</v>
      </c>
      <c r="Q302" s="328" t="str">
        <f>IF($M302="-","-",VLOOKUP(P$3,Res_ini!$A$20:$AF191,HLOOKUP($F302,Res_ini!$H$29:$AF$30,2,FALSE())+7))</f>
        <v>-</v>
      </c>
      <c r="R302" s="328" t="str">
        <f>IF($M302="-","-",VLOOKUP(Q$3,Res_ini!$A$20:$AF191,HLOOKUP($F302,Res_ini!$H$29:$AF$30,2,FALSE())+7))</f>
        <v>-</v>
      </c>
      <c r="S302" s="328" t="str">
        <f>IF($M302="-","-",VLOOKUP(R$3,Res_ini!$A$20:$AF191,HLOOKUP($F302,Res_ini!$H$29:$AF$30,2,FALSE())+7))</f>
        <v>-</v>
      </c>
      <c r="T302" s="328" t="str">
        <f>IF($M302="-","-",VLOOKUP(S$3,Res_ini!$A$20:$AF191,HLOOKUP($F302,Res_ini!$H$29:$AF$30,2,FALSE())+7))</f>
        <v>-</v>
      </c>
      <c r="U302" s="328" t="str">
        <f>IF($M302="-","-",VLOOKUP(T$3,Res_ini!$A$20:$AF191,HLOOKUP($F302,Res_ini!$H$29:$AF$30,2,FALSE())+7))</f>
        <v>-</v>
      </c>
      <c r="V302" s="328" t="str">
        <f>IF($M302="-","-",VLOOKUP(U$3,Res_ini!$A$20:$AF191,HLOOKUP($F302,Res_ini!$H$29:$AF$30,2,FALSE())+7))</f>
        <v>-</v>
      </c>
      <c r="W302" s="328" t="str">
        <f>IF($M302="-","-",VLOOKUP(V$3,Res_ini!$A$20:$AF191,HLOOKUP($F302,Res_ini!$H$29:$AF$30,2,FALSE())+7))</f>
        <v>-</v>
      </c>
      <c r="X302" s="328" t="str">
        <f>IF($M302="-","-",VLOOKUP(W$3,Res_ini!$A$20:$AF191,HLOOKUP($F302,Res_ini!$H$29:$AF$30,2,FALSE())+7))</f>
        <v>-</v>
      </c>
      <c r="Y302" s="328" t="str">
        <f>IF($M302="-","-",VLOOKUP(X$3,Res_ini!$A$20:$AF191,HLOOKUP($F302,Res_ini!$H$29:$AF$30,2,FALSE())+7))</f>
        <v>-</v>
      </c>
      <c r="Z302" s="328" t="str">
        <f>IF($M302="-","-",VLOOKUP(Y$3,Res_ini!$A$20:$AF191,HLOOKUP($F302,Res_ini!$H$29:$AF$30,2,FALSE())+7))</f>
        <v>-</v>
      </c>
      <c r="AA302" s="329" t="str">
        <f>IF($M302="-","-",VLOOKUP(Z$3,Res_ini!$A$20:$AF191,HLOOKUP($F302,Res_ini!$H$29:$AF$30,2,FALSE())+7))</f>
        <v>-</v>
      </c>
      <c r="AB302" s="330" t="str">
        <f>IF($M302="-","-",VLOOKUP(AA$3,Res_ini!$A$20:$AF191,HLOOKUP($F302,Res_ini!$H$29:$AF$30,2,FALSE())+7))</f>
        <v>-</v>
      </c>
      <c r="AC302" s="350"/>
      <c r="AD302" s="351"/>
      <c r="AE302" s="351"/>
      <c r="AF302" s="351"/>
      <c r="AG302" s="352"/>
      <c r="AH302" s="213" t="str">
        <f t="shared" si="173"/>
        <v>-</v>
      </c>
      <c r="AI302" s="353" t="str">
        <f t="shared" si="174"/>
        <v>-</v>
      </c>
      <c r="AJ302" s="354" t="str">
        <f t="shared" si="175"/>
        <v>-</v>
      </c>
      <c r="AK302" s="354" t="str">
        <f t="shared" si="176"/>
        <v>-</v>
      </c>
      <c r="AL302" s="354" t="str">
        <f t="shared" si="177"/>
        <v>-</v>
      </c>
      <c r="AM302" s="354" t="str">
        <f t="shared" si="178"/>
        <v>-</v>
      </c>
      <c r="AN302" s="354" t="str">
        <f t="shared" si="179"/>
        <v>-</v>
      </c>
      <c r="AO302" s="354" t="str">
        <f t="shared" si="180"/>
        <v>-</v>
      </c>
      <c r="AP302" s="354" t="str">
        <f t="shared" si="181"/>
        <v>-</v>
      </c>
      <c r="AQ302" s="354" t="str">
        <f t="shared" si="182"/>
        <v>-</v>
      </c>
      <c r="AR302" s="354" t="str">
        <f t="shared" si="183"/>
        <v>-</v>
      </c>
      <c r="AS302" s="354" t="str">
        <f t="shared" si="184"/>
        <v>-</v>
      </c>
      <c r="AT302" s="354" t="str">
        <f t="shared" si="185"/>
        <v>-</v>
      </c>
      <c r="AU302" s="354" t="str">
        <f t="shared" si="186"/>
        <v>-</v>
      </c>
      <c r="AV302" s="354" t="str">
        <f t="shared" si="187"/>
        <v>-</v>
      </c>
      <c r="AW302" s="355" t="str">
        <f t="shared" si="188"/>
        <v>-</v>
      </c>
      <c r="AX302" s="355" t="str">
        <f t="shared" si="189"/>
        <v>-</v>
      </c>
      <c r="AY302" s="355" t="str">
        <f t="shared" si="190"/>
        <v>-</v>
      </c>
      <c r="AZ302" s="355" t="str">
        <f t="shared" si="191"/>
        <v>-</v>
      </c>
      <c r="BA302" s="355" t="str">
        <f t="shared" si="192"/>
        <v>-</v>
      </c>
      <c r="BB302" s="354" t="str">
        <f t="shared" si="193"/>
        <v>-</v>
      </c>
      <c r="BC302" s="354" t="str">
        <f t="shared" si="194"/>
        <v>-</v>
      </c>
      <c r="BD302" s="355" t="str">
        <f t="shared" si="195"/>
        <v>-</v>
      </c>
      <c r="BE302" s="355" t="str">
        <f t="shared" si="196"/>
        <v>-</v>
      </c>
      <c r="BF302" s="355" t="str">
        <f t="shared" si="197"/>
        <v>-</v>
      </c>
      <c r="BG302" s="355" t="str">
        <f t="shared" si="198"/>
        <v>-</v>
      </c>
      <c r="BH302" s="354" t="str">
        <f t="shared" si="199"/>
        <v>-</v>
      </c>
      <c r="BI302" s="355" t="str">
        <f t="shared" si="200"/>
        <v>-</v>
      </c>
      <c r="BJ302" s="356" t="str">
        <f t="shared" si="201"/>
        <v>-</v>
      </c>
      <c r="BK302"/>
      <c r="BL302"/>
      <c r="BM302"/>
      <c r="BN302"/>
      <c r="BO302"/>
    </row>
    <row r="303" spans="1:67" s="124" customFormat="1" ht="17" hidden="1" customHeight="1">
      <c r="A303" s="330" t="str">
        <f t="shared" si="140"/>
        <v>2018_283</v>
      </c>
      <c r="B303" s="330" t="s">
        <v>658</v>
      </c>
      <c r="C303" s="330" t="str">
        <f t="shared" si="172"/>
        <v>---_-</v>
      </c>
      <c r="D303" s="330" t="str">
        <f>IF($M303="-","-",VLOOKUP(C$4,Res_ini!$A$20:$AF192,HLOOKUP($F303,Res_ini!$H$29:$AF$30,2,FALSE())+7))</f>
        <v>-</v>
      </c>
      <c r="E303" s="330">
        <f t="shared" si="171"/>
        <v>71</v>
      </c>
      <c r="F303" s="330" t="str">
        <f t="shared" si="108"/>
        <v>Ma ieno</v>
      </c>
      <c r="G303" s="330" t="str">
        <f>IF($M303="-","-",VLOOKUP(F$4,Res_ini!$A$20:$AF192,HLOOKUP($F303,Res_ini!$H$29:$AF$30,2,FALSE())+7))</f>
        <v>-</v>
      </c>
      <c r="H303" s="348" t="str">
        <f>IF($M303="-","-",VLOOKUP(G$4,Res_ini!$A$20:$AF192,HLOOKUP($F303,Res_ini!$H$29:$AF$30,2,FALSE())+7))</f>
        <v>-</v>
      </c>
      <c r="I303" s="348" t="str">
        <f>IF($M303="-","-",VLOOKUP(H$4,Res_ini!$A$20:$AF192,HLOOKUP($F303,Res_ini!$H$29:$AF$30,2,FALSE())+7))</f>
        <v>-</v>
      </c>
      <c r="J303" s="330" t="str">
        <f>IF($M303="-","-",VLOOKUP(I$4,Res_ini!$A$20:$AF192,HLOOKUP($F303,Res_ini!$H$29:$AF$30,2,FALSE())+7))</f>
        <v>-</v>
      </c>
      <c r="K303" s="330" t="str">
        <f>IF($M303="-","-",VLOOKUP(J$4,Res_ini!$A$20:$AF192,HLOOKUP($F303,Res_ini!$H$29:$AF$30,2,FALSE())+7))</f>
        <v>-</v>
      </c>
      <c r="L303" s="330" t="str">
        <f>IF($M303="-","-",VLOOKUP(K$4,Res_ini!$A$20:$AF192,HLOOKUP($F303,Res_ini!$H$29:$AF$30,2,FALSE())+7))</f>
        <v>-</v>
      </c>
      <c r="M303" s="330" t="str">
        <f>IF(ISERROR(HLOOKUP($F303,Res_ini!$H$29:$AF$30,2,FALSE())),"-",VLOOKUP(L$4,Res_ini!$A$20:$AF192,HLOOKUP($F303,Res_ini!$H$29:$AF$30,2,FALSE())+7))</f>
        <v>-</v>
      </c>
      <c r="N303" s="330" t="str">
        <f>IF($M303="-","-",VLOOKUP(M$4,Res_ini!$A$20:$AF192,HLOOKUP($F303,Res_ini!$H$29:$AF$30,2,FALSE())+7))</f>
        <v>-</v>
      </c>
      <c r="O303" s="349" t="str">
        <f>IF($M303="-","-",VLOOKUP(N$4,Res_ini!$A$20:$AF192,HLOOKUP($F303,Res_ini!$H$29:$AF$30,2,FALSE())+7))</f>
        <v>-</v>
      </c>
      <c r="P303" s="328" t="str">
        <f>IF($M303="-","-",VLOOKUP(O$4,Res_ini!$A$20:$AF192,HLOOKUP($F303,Res_ini!$H$29:$AF$30,2,FALSE())+7))</f>
        <v>-</v>
      </c>
      <c r="Q303" s="328" t="str">
        <f>IF($M303="-","-",VLOOKUP(P$4,Res_ini!$A$20:$AF192,HLOOKUP($F303,Res_ini!$H$29:$AF$30,2,FALSE())+7))</f>
        <v>-</v>
      </c>
      <c r="R303" s="328" t="str">
        <f>IF($M303="-","-",VLOOKUP(Q$4,Res_ini!$A$20:$AF192,HLOOKUP($F303,Res_ini!$H$29:$AF$30,2,FALSE())+7))</f>
        <v>-</v>
      </c>
      <c r="S303" s="328" t="str">
        <f>IF($M303="-","-",VLOOKUP(R$4,Res_ini!$A$20:$AF192,HLOOKUP($F303,Res_ini!$H$29:$AF$30,2,FALSE())+7))</f>
        <v>-</v>
      </c>
      <c r="T303" s="328" t="str">
        <f>IF($M303="-","-",VLOOKUP(S$4,Res_ini!$A$20:$AF192,HLOOKUP($F303,Res_ini!$H$29:$AF$30,2,FALSE())+7))</f>
        <v>-</v>
      </c>
      <c r="U303" s="328" t="str">
        <f>IF($M303="-","-",VLOOKUP(T$4,Res_ini!$A$20:$AF192,HLOOKUP($F303,Res_ini!$H$29:$AF$30,2,FALSE())+7))</f>
        <v>-</v>
      </c>
      <c r="V303" s="328" t="str">
        <f>IF($M303="-","-",VLOOKUP(U$4,Res_ini!$A$20:$AF192,HLOOKUP($F303,Res_ini!$H$29:$AF$30,2,FALSE())+7))</f>
        <v>-</v>
      </c>
      <c r="W303" s="328" t="str">
        <f>IF($M303="-","-",VLOOKUP(V$4,Res_ini!$A$20:$AF192,HLOOKUP($F303,Res_ini!$H$29:$AF$30,2,FALSE())+7))</f>
        <v>-</v>
      </c>
      <c r="X303" s="328" t="str">
        <f>IF($M303="-","-",VLOOKUP(W$4,Res_ini!$A$20:$AF192,HLOOKUP($F303,Res_ini!$H$29:$AF$30,2,FALSE())+7))</f>
        <v>-</v>
      </c>
      <c r="Y303" s="328" t="str">
        <f>IF($M303="-","-",VLOOKUP(X$4,Res_ini!$A$20:$AF192,HLOOKUP($F303,Res_ini!$H$29:$AF$30,2,FALSE())+7))</f>
        <v>-</v>
      </c>
      <c r="Z303" s="328" t="str">
        <f>IF($M303="-","-",VLOOKUP(Y$4,Res_ini!$A$20:$AF192,HLOOKUP($F303,Res_ini!$H$29:$AF$30,2,FALSE())+7))</f>
        <v>-</v>
      </c>
      <c r="AA303" s="329" t="str">
        <f>IF($M303="-","-",VLOOKUP(Z$4,Res_ini!$A$20:$AF192,HLOOKUP($F303,Res_ini!$H$29:$AF$30,2,FALSE())+7))</f>
        <v>-</v>
      </c>
      <c r="AB303" s="330" t="str">
        <f>IF($M303="-","-",VLOOKUP(AA$4,Res_ini!$A$20:$AF192,HLOOKUP($F303,Res_ini!$H$29:$AF$30,2,FALSE())+7))</f>
        <v>-</v>
      </c>
      <c r="AC303" s="350"/>
      <c r="AD303" s="351"/>
      <c r="AE303" s="351"/>
      <c r="AF303" s="351"/>
      <c r="AG303" s="352"/>
      <c r="AH303" s="213" t="str">
        <f t="shared" si="173"/>
        <v>-</v>
      </c>
      <c r="AI303" s="353" t="str">
        <f t="shared" si="174"/>
        <v>-</v>
      </c>
      <c r="AJ303" s="354" t="str">
        <f t="shared" si="175"/>
        <v>-</v>
      </c>
      <c r="AK303" s="354" t="str">
        <f t="shared" si="176"/>
        <v>-</v>
      </c>
      <c r="AL303" s="354" t="str">
        <f t="shared" si="177"/>
        <v>-</v>
      </c>
      <c r="AM303" s="354" t="str">
        <f t="shared" si="178"/>
        <v>-</v>
      </c>
      <c r="AN303" s="354" t="str">
        <f t="shared" si="179"/>
        <v>-</v>
      </c>
      <c r="AO303" s="354" t="str">
        <f t="shared" si="180"/>
        <v>-</v>
      </c>
      <c r="AP303" s="354" t="str">
        <f t="shared" si="181"/>
        <v>-</v>
      </c>
      <c r="AQ303" s="354" t="str">
        <f t="shared" si="182"/>
        <v>-</v>
      </c>
      <c r="AR303" s="354" t="str">
        <f t="shared" si="183"/>
        <v>-</v>
      </c>
      <c r="AS303" s="354" t="str">
        <f t="shared" si="184"/>
        <v>-</v>
      </c>
      <c r="AT303" s="354" t="str">
        <f t="shared" si="185"/>
        <v>-</v>
      </c>
      <c r="AU303" s="354" t="str">
        <f t="shared" si="186"/>
        <v>-</v>
      </c>
      <c r="AV303" s="354" t="str">
        <f t="shared" si="187"/>
        <v>-</v>
      </c>
      <c r="AW303" s="355" t="str">
        <f t="shared" si="188"/>
        <v>-</v>
      </c>
      <c r="AX303" s="355" t="str">
        <f t="shared" si="189"/>
        <v>-</v>
      </c>
      <c r="AY303" s="355" t="str">
        <f t="shared" si="190"/>
        <v>-</v>
      </c>
      <c r="AZ303" s="355" t="str">
        <f t="shared" si="191"/>
        <v>-</v>
      </c>
      <c r="BA303" s="355" t="str">
        <f t="shared" si="192"/>
        <v>-</v>
      </c>
      <c r="BB303" s="354" t="str">
        <f t="shared" si="193"/>
        <v>-</v>
      </c>
      <c r="BC303" s="354" t="str">
        <f t="shared" si="194"/>
        <v>-</v>
      </c>
      <c r="BD303" s="355" t="str">
        <f t="shared" si="195"/>
        <v>-</v>
      </c>
      <c r="BE303" s="355" t="str">
        <f t="shared" si="196"/>
        <v>-</v>
      </c>
      <c r="BF303" s="355" t="str">
        <f t="shared" si="197"/>
        <v>-</v>
      </c>
      <c r="BG303" s="355" t="str">
        <f t="shared" si="198"/>
        <v>-</v>
      </c>
      <c r="BH303" s="354" t="str">
        <f t="shared" si="199"/>
        <v>-</v>
      </c>
      <c r="BI303" s="355" t="str">
        <f t="shared" si="200"/>
        <v>-</v>
      </c>
      <c r="BJ303" s="356" t="str">
        <f t="shared" si="201"/>
        <v>-</v>
      </c>
      <c r="BK303"/>
      <c r="BL303"/>
      <c r="BM303"/>
      <c r="BN303"/>
      <c r="BO303"/>
    </row>
    <row r="304" spans="1:67" s="124" customFormat="1" ht="17" hidden="1" customHeight="1">
      <c r="A304" s="333" t="str">
        <f t="shared" si="140"/>
        <v>2018_284</v>
      </c>
      <c r="B304" s="333" t="s">
        <v>658</v>
      </c>
      <c r="C304" s="333" t="str">
        <f t="shared" si="172"/>
        <v>---_-</v>
      </c>
      <c r="D304" s="333" t="str">
        <f>IF($M304="-","-",VLOOKUP(C$5,Res_ini!$A$20:$AF193,HLOOKUP($F304,Res_ini!$H$29:$AF$30,2,FALSE())+7))</f>
        <v>-</v>
      </c>
      <c r="E304" s="333">
        <f t="shared" si="171"/>
        <v>71</v>
      </c>
      <c r="F304" s="333" t="str">
        <f t="shared" si="108"/>
        <v>Ma ieno</v>
      </c>
      <c r="G304" s="333" t="str">
        <f>IF($M304="-","-",VLOOKUP(F$5,Res_ini!$A$20:$AF193,HLOOKUP($F304,Res_ini!$H$29:$AF$30,2,FALSE())+7))</f>
        <v>-</v>
      </c>
      <c r="H304" s="357" t="str">
        <f>IF($M304="-","-",VLOOKUP(G$5,Res_ini!$A$20:$AF193,HLOOKUP($F304,Res_ini!$H$29:$AF$30,2,FALSE())+7))</f>
        <v>-</v>
      </c>
      <c r="I304" s="357" t="str">
        <f>IF($M304="-","-",VLOOKUP(H$5,Res_ini!$A$20:$AF193,HLOOKUP($F304,Res_ini!$H$29:$AF$30,2,FALSE())+7))</f>
        <v>-</v>
      </c>
      <c r="J304" s="333" t="str">
        <f>IF($M304="-","-",VLOOKUP(I$5,Res_ini!$A$20:$AF193,HLOOKUP($F304,Res_ini!$H$29:$AF$30,2,FALSE())+7))</f>
        <v>-</v>
      </c>
      <c r="K304" s="333" t="str">
        <f>IF($M304="-","-",VLOOKUP(J$5,Res_ini!$A$20:$AF193,HLOOKUP($F304,Res_ini!$H$29:$AF$30,2,FALSE())+7))</f>
        <v>-</v>
      </c>
      <c r="L304" s="333" t="str">
        <f>IF($M304="-","-",VLOOKUP(K$5,Res_ini!$A$20:$AF193,HLOOKUP($F304,Res_ini!$H$29:$AF$30,2,FALSE())+7))</f>
        <v>-</v>
      </c>
      <c r="M304" s="333" t="str">
        <f>IF(ISERROR(HLOOKUP($F304,Res_ini!$H$29:$AF$30,2,FALSE())),"-",VLOOKUP(L$5,Res_ini!$A$20:$AF193,HLOOKUP($F304,Res_ini!$H$29:$AF$30,2,FALSE())+7))</f>
        <v>-</v>
      </c>
      <c r="N304" s="333" t="str">
        <f>IF($M304="-","-",VLOOKUP(M$5,Res_ini!$A$20:$AF193,HLOOKUP($F304,Res_ini!$H$29:$AF$30,2,FALSE())+7))</f>
        <v>-</v>
      </c>
      <c r="O304" s="358" t="str">
        <f>IF($M304="-","-",VLOOKUP(N$5,Res_ini!$A$20:$AF193,HLOOKUP($F304,Res_ini!$H$29:$AF$30,2,FALSE())+7))</f>
        <v>-</v>
      </c>
      <c r="P304" s="331" t="str">
        <f>IF($M304="-","-",VLOOKUP(O$5,Res_ini!$A$20:$AF193,HLOOKUP($F304,Res_ini!$H$29:$AF$30,2,FALSE())+7))</f>
        <v>-</v>
      </c>
      <c r="Q304" s="331" t="str">
        <f>IF($M304="-","-",VLOOKUP(P$5,Res_ini!$A$20:$AF193,HLOOKUP($F304,Res_ini!$H$29:$AF$30,2,FALSE())+7))</f>
        <v>-</v>
      </c>
      <c r="R304" s="331" t="str">
        <f>IF($M304="-","-",VLOOKUP(Q$5,Res_ini!$A$20:$AF193,HLOOKUP($F304,Res_ini!$H$29:$AF$30,2,FALSE())+7))</f>
        <v>-</v>
      </c>
      <c r="S304" s="331" t="str">
        <f>IF($M304="-","-",VLOOKUP(R$5,Res_ini!$A$20:$AF193,HLOOKUP($F304,Res_ini!$H$29:$AF$30,2,FALSE())+7))</f>
        <v>-</v>
      </c>
      <c r="T304" s="331" t="str">
        <f>IF($M304="-","-",VLOOKUP(S$5,Res_ini!$A$20:$AF193,HLOOKUP($F304,Res_ini!$H$29:$AF$30,2,FALSE())+7))</f>
        <v>-</v>
      </c>
      <c r="U304" s="331" t="str">
        <f>IF($M304="-","-",VLOOKUP(T$5,Res_ini!$A$20:$AF193,HLOOKUP($F304,Res_ini!$H$29:$AF$30,2,FALSE())+7))</f>
        <v>-</v>
      </c>
      <c r="V304" s="331" t="str">
        <f>IF($M304="-","-",VLOOKUP(U$5,Res_ini!$A$20:$AF193,HLOOKUP($F304,Res_ini!$H$29:$AF$30,2,FALSE())+7))</f>
        <v>-</v>
      </c>
      <c r="W304" s="331" t="str">
        <f>IF($M304="-","-",VLOOKUP(V$5,Res_ini!$A$20:$AF193,HLOOKUP($F304,Res_ini!$H$29:$AF$30,2,FALSE())+7))</f>
        <v>-</v>
      </c>
      <c r="X304" s="331" t="str">
        <f>IF($M304="-","-",VLOOKUP(W$5,Res_ini!$A$20:$AF193,HLOOKUP($F304,Res_ini!$H$29:$AF$30,2,FALSE())+7))</f>
        <v>-</v>
      </c>
      <c r="Y304" s="331" t="str">
        <f>IF($M304="-","-",VLOOKUP(X$5,Res_ini!$A$20:$AF193,HLOOKUP($F304,Res_ini!$H$29:$AF$30,2,FALSE())+7))</f>
        <v>-</v>
      </c>
      <c r="Z304" s="331" t="str">
        <f>IF($M304="-","-",VLOOKUP(Y$5,Res_ini!$A$20:$AF193,HLOOKUP($F304,Res_ini!$H$29:$AF$30,2,FALSE())+7))</f>
        <v>-</v>
      </c>
      <c r="AA304" s="332" t="str">
        <f>IF($M304="-","-",VLOOKUP(Z$5,Res_ini!$A$20:$AF193,HLOOKUP($F304,Res_ini!$H$29:$AF$30,2,FALSE())+7))</f>
        <v>-</v>
      </c>
      <c r="AB304" s="333" t="str">
        <f>IF($M304="-","-",VLOOKUP(AA$5,Res_ini!$A$20:$AF193,HLOOKUP($F304,Res_ini!$H$29:$AF$30,2,FALSE())+7))</f>
        <v>-</v>
      </c>
      <c r="AC304" s="359"/>
      <c r="AD304" s="360"/>
      <c r="AE304" s="360"/>
      <c r="AF304" s="360"/>
      <c r="AG304" s="361"/>
      <c r="AH304" s="362" t="str">
        <f t="shared" si="173"/>
        <v>-</v>
      </c>
      <c r="AI304" s="363" t="str">
        <f t="shared" si="174"/>
        <v>-</v>
      </c>
      <c r="AJ304" s="364" t="str">
        <f t="shared" si="175"/>
        <v>-</v>
      </c>
      <c r="AK304" s="364" t="str">
        <f t="shared" si="176"/>
        <v>-</v>
      </c>
      <c r="AL304" s="364" t="str">
        <f t="shared" si="177"/>
        <v>-</v>
      </c>
      <c r="AM304" s="364" t="str">
        <f t="shared" si="178"/>
        <v>-</v>
      </c>
      <c r="AN304" s="364" t="str">
        <f t="shared" si="179"/>
        <v>-</v>
      </c>
      <c r="AO304" s="364" t="str">
        <f t="shared" si="180"/>
        <v>-</v>
      </c>
      <c r="AP304" s="364" t="str">
        <f t="shared" si="181"/>
        <v>-</v>
      </c>
      <c r="AQ304" s="364" t="str">
        <f t="shared" si="182"/>
        <v>-</v>
      </c>
      <c r="AR304" s="364" t="str">
        <f t="shared" si="183"/>
        <v>-</v>
      </c>
      <c r="AS304" s="364" t="str">
        <f t="shared" si="184"/>
        <v>-</v>
      </c>
      <c r="AT304" s="364" t="str">
        <f t="shared" si="185"/>
        <v>-</v>
      </c>
      <c r="AU304" s="364" t="str">
        <f t="shared" si="186"/>
        <v>-</v>
      </c>
      <c r="AV304" s="364" t="str">
        <f t="shared" si="187"/>
        <v>-</v>
      </c>
      <c r="AW304" s="365" t="str">
        <f t="shared" si="188"/>
        <v>-</v>
      </c>
      <c r="AX304" s="365" t="str">
        <f t="shared" si="189"/>
        <v>-</v>
      </c>
      <c r="AY304" s="365" t="str">
        <f t="shared" si="190"/>
        <v>-</v>
      </c>
      <c r="AZ304" s="365" t="str">
        <f t="shared" si="191"/>
        <v>-</v>
      </c>
      <c r="BA304" s="365" t="str">
        <f t="shared" si="192"/>
        <v>-</v>
      </c>
      <c r="BB304" s="364" t="str">
        <f t="shared" si="193"/>
        <v>-</v>
      </c>
      <c r="BC304" s="364" t="str">
        <f t="shared" si="194"/>
        <v>-</v>
      </c>
      <c r="BD304" s="365" t="str">
        <f t="shared" si="195"/>
        <v>-</v>
      </c>
      <c r="BE304" s="365" t="str">
        <f t="shared" si="196"/>
        <v>-</v>
      </c>
      <c r="BF304" s="365" t="str">
        <f t="shared" si="197"/>
        <v>-</v>
      </c>
      <c r="BG304" s="365" t="str">
        <f t="shared" si="198"/>
        <v>-</v>
      </c>
      <c r="BH304" s="364" t="str">
        <f t="shared" si="199"/>
        <v>-</v>
      </c>
      <c r="BI304" s="365" t="str">
        <f t="shared" si="200"/>
        <v>-</v>
      </c>
      <c r="BJ304" s="366" t="str">
        <f t="shared" si="201"/>
        <v>-</v>
      </c>
      <c r="BK304"/>
      <c r="BL304"/>
      <c r="BM304"/>
      <c r="BN304"/>
      <c r="BO304"/>
    </row>
    <row r="305" spans="1:67" s="124" customFormat="1" ht="16" hidden="1" customHeight="1">
      <c r="A305" s="327" t="str">
        <f t="shared" si="140"/>
        <v>2018_285</v>
      </c>
      <c r="B305" s="327" t="s">
        <v>658</v>
      </c>
      <c r="C305" s="327" t="str">
        <f t="shared" si="172"/>
        <v>2018-Leunag_1</v>
      </c>
      <c r="D305" s="327" t="str">
        <f>IF($M305="-","-",VLOOKUP(C$2,Res_ini!$A$20:$AF194,HLOOKUP($F305,Res_ini!$H$29:$AF$30,2,FALSE())+7))</f>
        <v>PIT</v>
      </c>
      <c r="E305" s="327">
        <f t="shared" si="171"/>
        <v>72</v>
      </c>
      <c r="F305" s="327" t="str">
        <f t="shared" si="108"/>
        <v>Leunag</v>
      </c>
      <c r="G305" s="327" t="str">
        <f>IF($M305="-","-",VLOOKUP(F$2,Res_ini!$A$20:$AF194,HLOOKUP($F305,Res_ini!$H$29:$AF$30,2,FALSE())+7))</f>
        <v>Nouvelle Calédonie</v>
      </c>
      <c r="H305" s="338">
        <f>IF($M305="-","-",VLOOKUP(G$2,Res_ini!$A$20:$AF194,HLOOKUP($F305,Res_ini!$H$29:$AF$30,2,FALSE())+7))</f>
        <v>43606</v>
      </c>
      <c r="I305" s="338">
        <f>IF($M305="-","-",VLOOKUP(H$2,Res_ini!$A$20:$AF194,HLOOKUP($F305,Res_ini!$H$29:$AF$30,2,FALSE())+7))</f>
        <v>43654</v>
      </c>
      <c r="J305" s="327">
        <f>IF($M305="-","-",VLOOKUP(I$2,Res_ini!$A$20:$AF194,HLOOKUP($F305,Res_ini!$H$29:$AF$30,2,FALSE())+7))</f>
        <v>2018</v>
      </c>
      <c r="K305" s="327" t="str">
        <f>IF($M305="-","-",VLOOKUP(J$2,Res_ini!$A$20:$AF194,HLOOKUP($F305,Res_ini!$H$29:$AF$30,2,FALSE())+7))</f>
        <v>Province Iles</v>
      </c>
      <c r="L305" s="327" t="str">
        <f>IF($M305="-","-",VLOOKUP(K$2,Res_ini!$A$20:$AF194,HLOOKUP($F305,Res_ini!$H$29:$AF$30,2,FALSE())+7))</f>
        <v>Tadine</v>
      </c>
      <c r="M305" s="327" t="str">
        <f>IF(ISERROR(HLOOKUP($F305,Res_ini!$H$29:$AF$30,2,FALSE())),"-",VLOOKUP(L$2,Res_ini!$A$20:$AF194,HLOOKUP($F305,Res_ini!$H$29:$AF$30,2,FALSE())+7))</f>
        <v>Leunag</v>
      </c>
      <c r="N305" s="327">
        <f>IF($M305="-","-",VLOOKUP(M$2,Res_ini!$A$20:$AF194,HLOOKUP($F305,Res_ini!$H$29:$AF$30,2,FALSE())+7))</f>
        <v>1</v>
      </c>
      <c r="O305" s="339">
        <f>IF($M305="-","-",VLOOKUP(N$2,Res_ini!$A$20:$AF194,HLOOKUP($F305,Res_ini!$H$29:$AF$30,2,FALSE())+7))</f>
        <v>1</v>
      </c>
      <c r="P305" s="325">
        <f>IF($M305="-","-",VLOOKUP(O$2,Res_ini!$A$20:$AF194,HLOOKUP($F305,Res_ini!$H$29:$AF$30,2,FALSE())+7))</f>
        <v>0</v>
      </c>
      <c r="Q305" s="325">
        <f>IF($M305="-","-",VLOOKUP(P$2,Res_ini!$A$20:$AF194,HLOOKUP($F305,Res_ini!$H$29:$AF$30,2,FALSE())+7))</f>
        <v>9</v>
      </c>
      <c r="R305" s="325">
        <f>IF($M305="-","-",VLOOKUP(Q$2,Res_ini!$A$20:$AF194,HLOOKUP($F305,Res_ini!$H$29:$AF$30,2,FALSE())+7))</f>
        <v>3</v>
      </c>
      <c r="S305" s="325">
        <f>IF($M305="-","-",VLOOKUP(R$2,Res_ini!$A$20:$AF194,HLOOKUP($F305,Res_ini!$H$29:$AF$30,2,FALSE())+7))</f>
        <v>6</v>
      </c>
      <c r="T305" s="325">
        <f>IF($M305="-","-",VLOOKUP(S$2,Res_ini!$A$20:$AF194,HLOOKUP($F305,Res_ini!$H$29:$AF$30,2,FALSE())+7))</f>
        <v>0</v>
      </c>
      <c r="U305" s="325">
        <f>IF($M305="-","-",VLOOKUP(T$2,Res_ini!$A$20:$AF194,HLOOKUP($F305,Res_ini!$H$29:$AF$30,2,FALSE())+7))</f>
        <v>0</v>
      </c>
      <c r="V305" s="325">
        <f>IF($M305="-","-",VLOOKUP(U$2,Res_ini!$A$20:$AF194,HLOOKUP($F305,Res_ini!$H$29:$AF$30,2,FALSE())+7))</f>
        <v>0</v>
      </c>
      <c r="W305" s="325">
        <f>IF($M305="-","-",VLOOKUP(V$2,Res_ini!$A$20:$AF194,HLOOKUP($F305,Res_ini!$H$29:$AF$30,2,FALSE())+7))</f>
        <v>21</v>
      </c>
      <c r="X305" s="325">
        <f>IF($M305="-","-",VLOOKUP(W$2,Res_ini!$A$20:$AF194,HLOOKUP($F305,Res_ini!$H$29:$AF$30,2,FALSE())+7))</f>
        <v>0</v>
      </c>
      <c r="Y305" s="325">
        <f>IF($M305="-","-",VLOOKUP(X$2,Res_ini!$A$20:$AF194,HLOOKUP($F305,Res_ini!$H$29:$AF$30,2,FALSE())+7))</f>
        <v>0</v>
      </c>
      <c r="Z305" s="325">
        <f>IF($M305="-","-",VLOOKUP(Y$2,Res_ini!$A$20:$AF194,HLOOKUP($F305,Res_ini!$H$29:$AF$30,2,FALSE())+7))</f>
        <v>0</v>
      </c>
      <c r="AA305" s="326">
        <f>IF($M305="-","-",VLOOKUP(Z$2,Res_ini!$A$20:$AF194,HLOOKUP($F305,Res_ini!$H$29:$AF$30,2,FALSE())+7))</f>
        <v>0</v>
      </c>
      <c r="AB305" s="327">
        <f>IF($M305="-","-",VLOOKUP(AA$2,Res_ini!$A$20:$AF194,HLOOKUP($F305,Res_ini!$H$29:$AF$30,2,FALSE())+7))</f>
        <v>40</v>
      </c>
      <c r="AC305" s="340"/>
      <c r="AD305" s="341"/>
      <c r="AE305" s="341"/>
      <c r="AF305" s="341"/>
      <c r="AG305" s="342"/>
      <c r="AH305" s="343">
        <f t="shared" si="173"/>
        <v>13</v>
      </c>
      <c r="AI305" s="344">
        <f t="shared" si="174"/>
        <v>2.5000000000000001E-2</v>
      </c>
      <c r="AJ305" s="345">
        <f t="shared" si="175"/>
        <v>0</v>
      </c>
      <c r="AK305" s="345">
        <f t="shared" si="176"/>
        <v>0.22500000000000001</v>
      </c>
      <c r="AL305" s="345">
        <f t="shared" si="177"/>
        <v>7.4999999999999997E-2</v>
      </c>
      <c r="AM305" s="345">
        <f t="shared" si="178"/>
        <v>0.15</v>
      </c>
      <c r="AN305" s="345">
        <f t="shared" si="179"/>
        <v>0</v>
      </c>
      <c r="AO305" s="345">
        <f t="shared" si="180"/>
        <v>0</v>
      </c>
      <c r="AP305" s="345">
        <f t="shared" si="181"/>
        <v>0</v>
      </c>
      <c r="AQ305" s="345">
        <f t="shared" si="182"/>
        <v>0.52500000000000002</v>
      </c>
      <c r="AR305" s="345">
        <f t="shared" si="183"/>
        <v>0</v>
      </c>
      <c r="AS305" s="345">
        <f t="shared" si="184"/>
        <v>0</v>
      </c>
      <c r="AT305" s="345">
        <f t="shared" si="185"/>
        <v>0</v>
      </c>
      <c r="AU305" s="345">
        <f t="shared" si="186"/>
        <v>0</v>
      </c>
      <c r="AV305" s="345">
        <f t="shared" si="187"/>
        <v>0.32500000000000001</v>
      </c>
      <c r="AW305" s="346">
        <f t="shared" si="188"/>
        <v>2.5002604899361139E-2</v>
      </c>
      <c r="AX305" s="346">
        <f t="shared" si="189"/>
        <v>0</v>
      </c>
      <c r="AY305" s="346">
        <f t="shared" si="190"/>
        <v>0.22694303617851994</v>
      </c>
      <c r="AZ305" s="346">
        <f t="shared" si="191"/>
        <v>7.5070491076716539E-2</v>
      </c>
      <c r="BA305" s="346">
        <f t="shared" si="192"/>
        <v>0.15056827277668605</v>
      </c>
      <c r="BB305" s="345">
        <f t="shared" si="193"/>
        <v>0</v>
      </c>
      <c r="BC305" s="345">
        <f t="shared" si="194"/>
        <v>0</v>
      </c>
      <c r="BD305" s="346">
        <f t="shared" si="195"/>
        <v>0</v>
      </c>
      <c r="BE305" s="346">
        <f t="shared" si="196"/>
        <v>0.55271511309678323</v>
      </c>
      <c r="BF305" s="346">
        <f t="shared" si="197"/>
        <v>0</v>
      </c>
      <c r="BG305" s="346">
        <f t="shared" si="198"/>
        <v>0</v>
      </c>
      <c r="BH305" s="345">
        <f t="shared" si="199"/>
        <v>0</v>
      </c>
      <c r="BI305" s="346">
        <f t="shared" si="200"/>
        <v>0</v>
      </c>
      <c r="BJ305" s="347">
        <f t="shared" si="201"/>
        <v>0.33101172808929452</v>
      </c>
      <c r="BK305"/>
      <c r="BL305"/>
      <c r="BM305"/>
      <c r="BN305"/>
      <c r="BO305"/>
    </row>
    <row r="306" spans="1:67" s="124" customFormat="1" ht="17" hidden="1" customHeight="1">
      <c r="A306" s="330" t="str">
        <f t="shared" si="140"/>
        <v>2018_286</v>
      </c>
      <c r="B306" s="330" t="s">
        <v>658</v>
      </c>
      <c r="C306" s="330" t="str">
        <f t="shared" si="172"/>
        <v>2018-Leunag_2</v>
      </c>
      <c r="D306" s="330" t="str">
        <f>IF($M306="-","-",VLOOKUP(C$3,Res_ini!$A$20:$AF195,HLOOKUP($F306,Res_ini!$H$29:$AF$30,2,FALSE())+7))</f>
        <v>PIT</v>
      </c>
      <c r="E306" s="330">
        <f t="shared" si="171"/>
        <v>72</v>
      </c>
      <c r="F306" s="330" t="str">
        <f t="shared" si="108"/>
        <v>Leunag</v>
      </c>
      <c r="G306" s="330" t="str">
        <f>IF($M306="-","-",VLOOKUP(F$3,Res_ini!$A$20:$AF195,HLOOKUP($F306,Res_ini!$H$29:$AF$30,2,FALSE())+7))</f>
        <v>Nouvelle Calédonie</v>
      </c>
      <c r="H306" s="348">
        <f>IF($M306="-","-",VLOOKUP(G$3,Res_ini!$A$20:$AF195,HLOOKUP($F306,Res_ini!$H$29:$AF$30,2,FALSE())+7))</f>
        <v>43606</v>
      </c>
      <c r="I306" s="348">
        <f>IF($M306="-","-",VLOOKUP(H$3,Res_ini!$A$20:$AF195,HLOOKUP($F306,Res_ini!$H$29:$AF$30,2,FALSE())+7))</f>
        <v>43654</v>
      </c>
      <c r="J306" s="330">
        <f>IF($M306="-","-",VLOOKUP(I$3,Res_ini!$A$20:$AF195,HLOOKUP($F306,Res_ini!$H$29:$AF$30,2,FALSE())+7))</f>
        <v>2018</v>
      </c>
      <c r="K306" s="330" t="str">
        <f>IF($M306="-","-",VLOOKUP(J$3,Res_ini!$A$20:$AF195,HLOOKUP($F306,Res_ini!$H$29:$AF$30,2,FALSE())+7))</f>
        <v>Province Iles</v>
      </c>
      <c r="L306" s="330" t="str">
        <f>IF($M306="-","-",VLOOKUP(K$3,Res_ini!$A$20:$AF195,HLOOKUP($F306,Res_ini!$H$29:$AF$30,2,FALSE())+7))</f>
        <v>Tadine</v>
      </c>
      <c r="M306" s="330" t="str">
        <f>IF(ISERROR(HLOOKUP($F306,Res_ini!$H$29:$AF$30,2,FALSE())),"-",VLOOKUP(L$3,Res_ini!$A$20:$AF195,HLOOKUP($F306,Res_ini!$H$29:$AF$30,2,FALSE())+7))</f>
        <v>Leunag</v>
      </c>
      <c r="N306" s="330">
        <f>IF($M306="-","-",VLOOKUP(M$3,Res_ini!$A$20:$AF195,HLOOKUP($F306,Res_ini!$H$29:$AF$30,2,FALSE())+7))</f>
        <v>2</v>
      </c>
      <c r="O306" s="349">
        <f>IF($M306="-","-",VLOOKUP(N$3,Res_ini!$A$20:$AF195,HLOOKUP($F306,Res_ini!$H$29:$AF$30,2,FALSE())+7))</f>
        <v>0</v>
      </c>
      <c r="P306" s="328">
        <f>IF($M306="-","-",VLOOKUP(O$3,Res_ini!$A$20:$AF195,HLOOKUP($F306,Res_ini!$H$29:$AF$30,2,FALSE())+7))</f>
        <v>1</v>
      </c>
      <c r="Q306" s="328">
        <f>IF($M306="-","-",VLOOKUP(P$3,Res_ini!$A$20:$AF195,HLOOKUP($F306,Res_ini!$H$29:$AF$30,2,FALSE())+7))</f>
        <v>14</v>
      </c>
      <c r="R306" s="328">
        <f>IF($M306="-","-",VLOOKUP(Q$3,Res_ini!$A$20:$AF195,HLOOKUP($F306,Res_ini!$H$29:$AF$30,2,FALSE())+7))</f>
        <v>0</v>
      </c>
      <c r="S306" s="328">
        <f>IF($M306="-","-",VLOOKUP(R$3,Res_ini!$A$20:$AF195,HLOOKUP($F306,Res_ini!$H$29:$AF$30,2,FALSE())+7))</f>
        <v>1</v>
      </c>
      <c r="T306" s="328">
        <f>IF($M306="-","-",VLOOKUP(S$3,Res_ini!$A$20:$AF195,HLOOKUP($F306,Res_ini!$H$29:$AF$30,2,FALSE())+7))</f>
        <v>0</v>
      </c>
      <c r="U306" s="328">
        <f>IF($M306="-","-",VLOOKUP(T$3,Res_ini!$A$20:$AF195,HLOOKUP($F306,Res_ini!$H$29:$AF$30,2,FALSE())+7))</f>
        <v>3</v>
      </c>
      <c r="V306" s="328">
        <f>IF($M306="-","-",VLOOKUP(U$3,Res_ini!$A$20:$AF195,HLOOKUP($F306,Res_ini!$H$29:$AF$30,2,FALSE())+7))</f>
        <v>0</v>
      </c>
      <c r="W306" s="328">
        <f>IF($M306="-","-",VLOOKUP(V$3,Res_ini!$A$20:$AF195,HLOOKUP($F306,Res_ini!$H$29:$AF$30,2,FALSE())+7))</f>
        <v>19</v>
      </c>
      <c r="X306" s="328">
        <f>IF($M306="-","-",VLOOKUP(W$3,Res_ini!$A$20:$AF195,HLOOKUP($F306,Res_ini!$H$29:$AF$30,2,FALSE())+7))</f>
        <v>1</v>
      </c>
      <c r="Y306" s="328">
        <f>IF($M306="-","-",VLOOKUP(X$3,Res_ini!$A$20:$AF195,HLOOKUP($F306,Res_ini!$H$29:$AF$30,2,FALSE())+7))</f>
        <v>1</v>
      </c>
      <c r="Z306" s="328">
        <f>IF($M306="-","-",VLOOKUP(Y$3,Res_ini!$A$20:$AF195,HLOOKUP($F306,Res_ini!$H$29:$AF$30,2,FALSE())+7))</f>
        <v>0</v>
      </c>
      <c r="AA306" s="329">
        <f>IF($M306="-","-",VLOOKUP(Z$3,Res_ini!$A$20:$AF195,HLOOKUP($F306,Res_ini!$H$29:$AF$30,2,FALSE())+7))</f>
        <v>0</v>
      </c>
      <c r="AB306" s="330">
        <f>IF($M306="-","-",VLOOKUP(AA$3,Res_ini!$A$20:$AF195,HLOOKUP($F306,Res_ini!$H$29:$AF$30,2,FALSE())+7))</f>
        <v>40</v>
      </c>
      <c r="AC306" s="350"/>
      <c r="AD306" s="351"/>
      <c r="AE306" s="351"/>
      <c r="AF306" s="351"/>
      <c r="AG306" s="352"/>
      <c r="AH306" s="213">
        <f t="shared" si="173"/>
        <v>15</v>
      </c>
      <c r="AI306" s="353">
        <f t="shared" si="174"/>
        <v>0</v>
      </c>
      <c r="AJ306" s="354">
        <f t="shared" si="175"/>
        <v>2.5000000000000001E-2</v>
      </c>
      <c r="AK306" s="354">
        <f t="shared" si="176"/>
        <v>0.35</v>
      </c>
      <c r="AL306" s="354">
        <f t="shared" si="177"/>
        <v>0</v>
      </c>
      <c r="AM306" s="354">
        <f t="shared" si="178"/>
        <v>2.5000000000000001E-2</v>
      </c>
      <c r="AN306" s="354">
        <f t="shared" si="179"/>
        <v>0</v>
      </c>
      <c r="AO306" s="354">
        <f t="shared" si="180"/>
        <v>7.4999999999999997E-2</v>
      </c>
      <c r="AP306" s="354">
        <f t="shared" si="181"/>
        <v>0</v>
      </c>
      <c r="AQ306" s="354">
        <f t="shared" si="182"/>
        <v>0.47499999999999998</v>
      </c>
      <c r="AR306" s="354">
        <f t="shared" si="183"/>
        <v>2.5000000000000001E-2</v>
      </c>
      <c r="AS306" s="354">
        <f t="shared" si="184"/>
        <v>2.5000000000000001E-2</v>
      </c>
      <c r="AT306" s="354">
        <f t="shared" si="185"/>
        <v>0</v>
      </c>
      <c r="AU306" s="354">
        <f t="shared" si="186"/>
        <v>0</v>
      </c>
      <c r="AV306" s="354">
        <f t="shared" si="187"/>
        <v>0.375</v>
      </c>
      <c r="AW306" s="355">
        <f t="shared" si="188"/>
        <v>0</v>
      </c>
      <c r="AX306" s="355">
        <f t="shared" si="189"/>
        <v>2.5002604899361139E-2</v>
      </c>
      <c r="AY306" s="355">
        <f t="shared" si="190"/>
        <v>0.35757110364551026</v>
      </c>
      <c r="AZ306" s="355">
        <f t="shared" si="191"/>
        <v>0</v>
      </c>
      <c r="BA306" s="355">
        <f t="shared" si="192"/>
        <v>2.5002604899361139E-2</v>
      </c>
      <c r="BB306" s="354">
        <f t="shared" si="193"/>
        <v>0</v>
      </c>
      <c r="BC306" s="354">
        <f t="shared" si="194"/>
        <v>7.5070491076716539E-2</v>
      </c>
      <c r="BD306" s="355">
        <f t="shared" si="195"/>
        <v>0</v>
      </c>
      <c r="BE306" s="355">
        <f t="shared" si="196"/>
        <v>0.49496403171689457</v>
      </c>
      <c r="BF306" s="355">
        <f t="shared" si="197"/>
        <v>2.5002604899361139E-2</v>
      </c>
      <c r="BG306" s="355">
        <f t="shared" si="198"/>
        <v>2.5002604899361139E-2</v>
      </c>
      <c r="BH306" s="354">
        <f t="shared" si="199"/>
        <v>0</v>
      </c>
      <c r="BI306" s="355">
        <f t="shared" si="200"/>
        <v>0</v>
      </c>
      <c r="BJ306" s="356">
        <f t="shared" si="201"/>
        <v>0.38439677449563908</v>
      </c>
      <c r="BK306"/>
      <c r="BL306"/>
      <c r="BM306"/>
      <c r="BN306"/>
      <c r="BO306"/>
    </row>
    <row r="307" spans="1:67" s="124" customFormat="1" ht="17" hidden="1" customHeight="1">
      <c r="A307" s="330" t="str">
        <f t="shared" si="140"/>
        <v>2018_287</v>
      </c>
      <c r="B307" s="330" t="s">
        <v>658</v>
      </c>
      <c r="C307" s="330" t="str">
        <f t="shared" si="172"/>
        <v>2018-Leunag_3</v>
      </c>
      <c r="D307" s="330" t="str">
        <f>IF($M307="-","-",VLOOKUP(C$4,Res_ini!$A$20:$AF196,HLOOKUP($F307,Res_ini!$H$29:$AF$30,2,FALSE())+7))</f>
        <v>PIT</v>
      </c>
      <c r="E307" s="330">
        <f t="shared" si="171"/>
        <v>72</v>
      </c>
      <c r="F307" s="330" t="str">
        <f t="shared" si="108"/>
        <v>Leunag</v>
      </c>
      <c r="G307" s="330" t="str">
        <f>IF($M307="-","-",VLOOKUP(F$4,Res_ini!$A$20:$AF196,HLOOKUP($F307,Res_ini!$H$29:$AF$30,2,FALSE())+7))</f>
        <v>Nouvelle Calédonie</v>
      </c>
      <c r="H307" s="348">
        <f>IF($M307="-","-",VLOOKUP(G$4,Res_ini!$A$20:$AF196,HLOOKUP($F307,Res_ini!$H$29:$AF$30,2,FALSE())+7))</f>
        <v>43606</v>
      </c>
      <c r="I307" s="348">
        <f>IF($M307="-","-",VLOOKUP(H$4,Res_ini!$A$20:$AF196,HLOOKUP($F307,Res_ini!$H$29:$AF$30,2,FALSE())+7))</f>
        <v>43654</v>
      </c>
      <c r="J307" s="330">
        <f>IF($M307="-","-",VLOOKUP(I$4,Res_ini!$A$20:$AF196,HLOOKUP($F307,Res_ini!$H$29:$AF$30,2,FALSE())+7))</f>
        <v>2018</v>
      </c>
      <c r="K307" s="330" t="str">
        <f>IF($M307="-","-",VLOOKUP(J$4,Res_ini!$A$20:$AF196,HLOOKUP($F307,Res_ini!$H$29:$AF$30,2,FALSE())+7))</f>
        <v>Province Iles</v>
      </c>
      <c r="L307" s="330" t="str">
        <f>IF($M307="-","-",VLOOKUP(K$4,Res_ini!$A$20:$AF196,HLOOKUP($F307,Res_ini!$H$29:$AF$30,2,FALSE())+7))</f>
        <v>Tadine</v>
      </c>
      <c r="M307" s="330" t="str">
        <f>IF(ISERROR(HLOOKUP($F307,Res_ini!$H$29:$AF$30,2,FALSE())),"-",VLOOKUP(L$4,Res_ini!$A$20:$AF196,HLOOKUP($F307,Res_ini!$H$29:$AF$30,2,FALSE())+7))</f>
        <v>Leunag</v>
      </c>
      <c r="N307" s="330">
        <f>IF($M307="-","-",VLOOKUP(M$4,Res_ini!$A$20:$AF196,HLOOKUP($F307,Res_ini!$H$29:$AF$30,2,FALSE())+7))</f>
        <v>3</v>
      </c>
      <c r="O307" s="349">
        <f>IF($M307="-","-",VLOOKUP(N$4,Res_ini!$A$20:$AF196,HLOOKUP($F307,Res_ini!$H$29:$AF$30,2,FALSE())+7))</f>
        <v>0</v>
      </c>
      <c r="P307" s="328">
        <f>IF($M307="-","-",VLOOKUP(O$4,Res_ini!$A$20:$AF196,HLOOKUP($F307,Res_ini!$H$29:$AF$30,2,FALSE())+7))</f>
        <v>1</v>
      </c>
      <c r="Q307" s="328">
        <f>IF($M307="-","-",VLOOKUP(P$4,Res_ini!$A$20:$AF196,HLOOKUP($F307,Res_ini!$H$29:$AF$30,2,FALSE())+7))</f>
        <v>12</v>
      </c>
      <c r="R307" s="328">
        <f>IF($M307="-","-",VLOOKUP(Q$4,Res_ini!$A$20:$AF196,HLOOKUP($F307,Res_ini!$H$29:$AF$30,2,FALSE())+7))</f>
        <v>2</v>
      </c>
      <c r="S307" s="328">
        <f>IF($M307="-","-",VLOOKUP(R$4,Res_ini!$A$20:$AF196,HLOOKUP($F307,Res_ini!$H$29:$AF$30,2,FALSE())+7))</f>
        <v>0</v>
      </c>
      <c r="T307" s="328">
        <f>IF($M307="-","-",VLOOKUP(S$4,Res_ini!$A$20:$AF196,HLOOKUP($F307,Res_ini!$H$29:$AF$30,2,FALSE())+7))</f>
        <v>0</v>
      </c>
      <c r="U307" s="328">
        <f>IF($M307="-","-",VLOOKUP(T$4,Res_ini!$A$20:$AF196,HLOOKUP($F307,Res_ini!$H$29:$AF$30,2,FALSE())+7))</f>
        <v>0</v>
      </c>
      <c r="V307" s="328">
        <f>IF($M307="-","-",VLOOKUP(U$4,Res_ini!$A$20:$AF196,HLOOKUP($F307,Res_ini!$H$29:$AF$30,2,FALSE())+7))</f>
        <v>0</v>
      </c>
      <c r="W307" s="328">
        <f>IF($M307="-","-",VLOOKUP(V$4,Res_ini!$A$20:$AF196,HLOOKUP($F307,Res_ini!$H$29:$AF$30,2,FALSE())+7))</f>
        <v>25</v>
      </c>
      <c r="X307" s="328">
        <f>IF($M307="-","-",VLOOKUP(W$4,Res_ini!$A$20:$AF196,HLOOKUP($F307,Res_ini!$H$29:$AF$30,2,FALSE())+7))</f>
        <v>0</v>
      </c>
      <c r="Y307" s="328">
        <f>IF($M307="-","-",VLOOKUP(X$4,Res_ini!$A$20:$AF196,HLOOKUP($F307,Res_ini!$H$29:$AF$30,2,FALSE())+7))</f>
        <v>0</v>
      </c>
      <c r="Z307" s="328">
        <f>IF($M307="-","-",VLOOKUP(Y$4,Res_ini!$A$20:$AF196,HLOOKUP($F307,Res_ini!$H$29:$AF$30,2,FALSE())+7))</f>
        <v>0</v>
      </c>
      <c r="AA307" s="329">
        <f>IF($M307="-","-",VLOOKUP(Z$4,Res_ini!$A$20:$AF196,HLOOKUP($F307,Res_ini!$H$29:$AF$30,2,FALSE())+7))</f>
        <v>0</v>
      </c>
      <c r="AB307" s="330">
        <f>IF($M307="-","-",VLOOKUP(AA$4,Res_ini!$A$20:$AF196,HLOOKUP($F307,Res_ini!$H$29:$AF$30,2,FALSE())+7))</f>
        <v>40</v>
      </c>
      <c r="AC307" s="350"/>
      <c r="AD307" s="351"/>
      <c r="AE307" s="351"/>
      <c r="AF307" s="351"/>
      <c r="AG307" s="352"/>
      <c r="AH307" s="213">
        <f t="shared" si="173"/>
        <v>15</v>
      </c>
      <c r="AI307" s="353">
        <f t="shared" si="174"/>
        <v>0</v>
      </c>
      <c r="AJ307" s="354">
        <f t="shared" si="175"/>
        <v>2.5000000000000001E-2</v>
      </c>
      <c r="AK307" s="354">
        <f t="shared" si="176"/>
        <v>0.3</v>
      </c>
      <c r="AL307" s="354">
        <f t="shared" si="177"/>
        <v>0.05</v>
      </c>
      <c r="AM307" s="354">
        <f t="shared" si="178"/>
        <v>0</v>
      </c>
      <c r="AN307" s="354">
        <f t="shared" si="179"/>
        <v>0</v>
      </c>
      <c r="AO307" s="354">
        <f t="shared" si="180"/>
        <v>0</v>
      </c>
      <c r="AP307" s="354">
        <f t="shared" si="181"/>
        <v>0</v>
      </c>
      <c r="AQ307" s="354">
        <f t="shared" si="182"/>
        <v>0.625</v>
      </c>
      <c r="AR307" s="354">
        <f t="shared" si="183"/>
        <v>0</v>
      </c>
      <c r="AS307" s="354">
        <f t="shared" si="184"/>
        <v>0</v>
      </c>
      <c r="AT307" s="354">
        <f t="shared" si="185"/>
        <v>0</v>
      </c>
      <c r="AU307" s="354">
        <f t="shared" si="186"/>
        <v>0</v>
      </c>
      <c r="AV307" s="354">
        <f t="shared" si="187"/>
        <v>0.375</v>
      </c>
      <c r="AW307" s="355">
        <f t="shared" si="188"/>
        <v>0</v>
      </c>
      <c r="AX307" s="355">
        <f t="shared" si="189"/>
        <v>2.5002604899361139E-2</v>
      </c>
      <c r="AY307" s="355">
        <f t="shared" si="190"/>
        <v>0.30469265401539752</v>
      </c>
      <c r="AZ307" s="355">
        <f t="shared" si="191"/>
        <v>5.0020856805770016E-2</v>
      </c>
      <c r="BA307" s="355">
        <f t="shared" si="192"/>
        <v>0</v>
      </c>
      <c r="BB307" s="354">
        <f t="shared" si="193"/>
        <v>0</v>
      </c>
      <c r="BC307" s="354">
        <f t="shared" si="194"/>
        <v>0</v>
      </c>
      <c r="BD307" s="355">
        <f t="shared" si="195"/>
        <v>0</v>
      </c>
      <c r="BE307" s="355">
        <f t="shared" si="196"/>
        <v>0.67513153293703165</v>
      </c>
      <c r="BF307" s="355">
        <f t="shared" si="197"/>
        <v>0</v>
      </c>
      <c r="BG307" s="355">
        <f t="shared" si="198"/>
        <v>0</v>
      </c>
      <c r="BH307" s="354">
        <f t="shared" si="199"/>
        <v>0</v>
      </c>
      <c r="BI307" s="355">
        <f t="shared" si="200"/>
        <v>0</v>
      </c>
      <c r="BJ307" s="356">
        <f t="shared" si="201"/>
        <v>0.38439677449563908</v>
      </c>
      <c r="BK307"/>
      <c r="BL307"/>
      <c r="BM307"/>
      <c r="BN307"/>
      <c r="BO307"/>
    </row>
    <row r="308" spans="1:67" s="124" customFormat="1" ht="17" hidden="1" customHeight="1">
      <c r="A308" s="333" t="str">
        <f t="shared" si="140"/>
        <v>2018_288</v>
      </c>
      <c r="B308" s="333" t="s">
        <v>658</v>
      </c>
      <c r="C308" s="333" t="str">
        <f t="shared" si="172"/>
        <v>2018-Leunag_4</v>
      </c>
      <c r="D308" s="333" t="str">
        <f>IF($M308="-","-",VLOOKUP(C$5,Res_ini!$A$20:$AF197,HLOOKUP($F308,Res_ini!$H$29:$AF$30,2,FALSE())+7))</f>
        <v>PIT</v>
      </c>
      <c r="E308" s="333">
        <f t="shared" si="171"/>
        <v>72</v>
      </c>
      <c r="F308" s="333" t="str">
        <f t="shared" si="108"/>
        <v>Leunag</v>
      </c>
      <c r="G308" s="333" t="str">
        <f>IF($M308="-","-",VLOOKUP(F$5,Res_ini!$A$20:$AF197,HLOOKUP($F308,Res_ini!$H$29:$AF$30,2,FALSE())+7))</f>
        <v>Nouvelle Calédonie</v>
      </c>
      <c r="H308" s="357">
        <f>IF($M308="-","-",VLOOKUP(G$5,Res_ini!$A$20:$AF197,HLOOKUP($F308,Res_ini!$H$29:$AF$30,2,FALSE())+7))</f>
        <v>43606</v>
      </c>
      <c r="I308" s="357">
        <f>IF($M308="-","-",VLOOKUP(H$5,Res_ini!$A$20:$AF197,HLOOKUP($F308,Res_ini!$H$29:$AF$30,2,FALSE())+7))</f>
        <v>43654</v>
      </c>
      <c r="J308" s="333">
        <f>IF($M308="-","-",VLOOKUP(I$5,Res_ini!$A$20:$AF197,HLOOKUP($F308,Res_ini!$H$29:$AF$30,2,FALSE())+7))</f>
        <v>2018</v>
      </c>
      <c r="K308" s="333" t="str">
        <f>IF($M308="-","-",VLOOKUP(J$5,Res_ini!$A$20:$AF197,HLOOKUP($F308,Res_ini!$H$29:$AF$30,2,FALSE())+7))</f>
        <v>Province Iles</v>
      </c>
      <c r="L308" s="333" t="str">
        <f>IF($M308="-","-",VLOOKUP(K$5,Res_ini!$A$20:$AF197,HLOOKUP($F308,Res_ini!$H$29:$AF$30,2,FALSE())+7))</f>
        <v>Tadine</v>
      </c>
      <c r="M308" s="333" t="str">
        <f>IF(ISERROR(HLOOKUP($F308,Res_ini!$H$29:$AF$30,2,FALSE())),"-",VLOOKUP(L$5,Res_ini!$A$20:$AF197,HLOOKUP($F308,Res_ini!$H$29:$AF$30,2,FALSE())+7))</f>
        <v>Leunag</v>
      </c>
      <c r="N308" s="333">
        <f>IF($M308="-","-",VLOOKUP(M$5,Res_ini!$A$20:$AF197,HLOOKUP($F308,Res_ini!$H$29:$AF$30,2,FALSE())+7))</f>
        <v>4</v>
      </c>
      <c r="O308" s="358">
        <f>IF($M308="-","-",VLOOKUP(N$5,Res_ini!$A$20:$AF197,HLOOKUP($F308,Res_ini!$H$29:$AF$30,2,FALSE())+7))</f>
        <v>1</v>
      </c>
      <c r="P308" s="331">
        <f>IF($M308="-","-",VLOOKUP(O$5,Res_ini!$A$20:$AF197,HLOOKUP($F308,Res_ini!$H$29:$AF$30,2,FALSE())+7))</f>
        <v>1</v>
      </c>
      <c r="Q308" s="331">
        <f>IF($M308="-","-",VLOOKUP(P$5,Res_ini!$A$20:$AF197,HLOOKUP($F308,Res_ini!$H$29:$AF$30,2,FALSE())+7))</f>
        <v>16</v>
      </c>
      <c r="R308" s="331">
        <f>IF($M308="-","-",VLOOKUP(Q$5,Res_ini!$A$20:$AF197,HLOOKUP($F308,Res_ini!$H$29:$AF$30,2,FALSE())+7))</f>
        <v>0</v>
      </c>
      <c r="S308" s="331">
        <f>IF($M308="-","-",VLOOKUP(R$5,Res_ini!$A$20:$AF197,HLOOKUP($F308,Res_ini!$H$29:$AF$30,2,FALSE())+7))</f>
        <v>5</v>
      </c>
      <c r="T308" s="331">
        <f>IF($M308="-","-",VLOOKUP(S$5,Res_ini!$A$20:$AF197,HLOOKUP($F308,Res_ini!$H$29:$AF$30,2,FALSE())+7))</f>
        <v>0</v>
      </c>
      <c r="U308" s="331">
        <f>IF($M308="-","-",VLOOKUP(T$5,Res_ini!$A$20:$AF197,HLOOKUP($F308,Res_ini!$H$29:$AF$30,2,FALSE())+7))</f>
        <v>1</v>
      </c>
      <c r="V308" s="331">
        <f>IF($M308="-","-",VLOOKUP(U$5,Res_ini!$A$20:$AF197,HLOOKUP($F308,Res_ini!$H$29:$AF$30,2,FALSE())+7))</f>
        <v>0</v>
      </c>
      <c r="W308" s="331">
        <f>IF($M308="-","-",VLOOKUP(V$5,Res_ini!$A$20:$AF197,HLOOKUP($F308,Res_ini!$H$29:$AF$30,2,FALSE())+7))</f>
        <v>15</v>
      </c>
      <c r="X308" s="331">
        <f>IF($M308="-","-",VLOOKUP(W$5,Res_ini!$A$20:$AF197,HLOOKUP($F308,Res_ini!$H$29:$AF$30,2,FALSE())+7))</f>
        <v>1</v>
      </c>
      <c r="Y308" s="331">
        <f>IF($M308="-","-",VLOOKUP(X$5,Res_ini!$A$20:$AF197,HLOOKUP($F308,Res_ini!$H$29:$AF$30,2,FALSE())+7))</f>
        <v>0</v>
      </c>
      <c r="Z308" s="331">
        <f>IF($M308="-","-",VLOOKUP(Y$5,Res_ini!$A$20:$AF197,HLOOKUP($F308,Res_ini!$H$29:$AF$30,2,FALSE())+7))</f>
        <v>0</v>
      </c>
      <c r="AA308" s="332">
        <f>IF($M308="-","-",VLOOKUP(Z$5,Res_ini!$A$20:$AF197,HLOOKUP($F308,Res_ini!$H$29:$AF$30,2,FALSE())+7))</f>
        <v>0</v>
      </c>
      <c r="AB308" s="333">
        <f>IF($M308="-","-",VLOOKUP(AA$5,Res_ini!$A$20:$AF197,HLOOKUP($F308,Res_ini!$H$29:$AF$30,2,FALSE())+7))</f>
        <v>40</v>
      </c>
      <c r="AC308" s="359"/>
      <c r="AD308" s="360"/>
      <c r="AE308" s="360"/>
      <c r="AF308" s="360"/>
      <c r="AG308" s="361"/>
      <c r="AH308" s="362">
        <f t="shared" si="173"/>
        <v>18</v>
      </c>
      <c r="AI308" s="363">
        <f t="shared" si="174"/>
        <v>2.5000000000000001E-2</v>
      </c>
      <c r="AJ308" s="364">
        <f t="shared" si="175"/>
        <v>2.5000000000000001E-2</v>
      </c>
      <c r="AK308" s="364">
        <f t="shared" si="176"/>
        <v>0.4</v>
      </c>
      <c r="AL308" s="364">
        <f t="shared" si="177"/>
        <v>0</v>
      </c>
      <c r="AM308" s="364">
        <f t="shared" si="178"/>
        <v>0.125</v>
      </c>
      <c r="AN308" s="364">
        <f t="shared" si="179"/>
        <v>0</v>
      </c>
      <c r="AO308" s="364">
        <f t="shared" si="180"/>
        <v>2.5000000000000001E-2</v>
      </c>
      <c r="AP308" s="364">
        <f t="shared" si="181"/>
        <v>0</v>
      </c>
      <c r="AQ308" s="364">
        <f t="shared" si="182"/>
        <v>0.375</v>
      </c>
      <c r="AR308" s="364">
        <f t="shared" si="183"/>
        <v>2.5000000000000001E-2</v>
      </c>
      <c r="AS308" s="364">
        <f t="shared" si="184"/>
        <v>0</v>
      </c>
      <c r="AT308" s="364">
        <f t="shared" si="185"/>
        <v>0</v>
      </c>
      <c r="AU308" s="364">
        <f t="shared" si="186"/>
        <v>0</v>
      </c>
      <c r="AV308" s="364">
        <f t="shared" si="187"/>
        <v>0.45</v>
      </c>
      <c r="AW308" s="365">
        <f t="shared" si="188"/>
        <v>2.5002604899361139E-2</v>
      </c>
      <c r="AX308" s="365">
        <f t="shared" si="189"/>
        <v>2.5002604899361139E-2</v>
      </c>
      <c r="AY308" s="365">
        <f t="shared" si="190"/>
        <v>0.41151684606748801</v>
      </c>
      <c r="AZ308" s="365">
        <f t="shared" si="191"/>
        <v>0</v>
      </c>
      <c r="BA308" s="365">
        <f t="shared" si="192"/>
        <v>0.12532783116806537</v>
      </c>
      <c r="BB308" s="364">
        <f t="shared" si="193"/>
        <v>0</v>
      </c>
      <c r="BC308" s="364">
        <f t="shared" si="194"/>
        <v>2.5002604899361139E-2</v>
      </c>
      <c r="BD308" s="365">
        <f t="shared" si="195"/>
        <v>0</v>
      </c>
      <c r="BE308" s="365">
        <f t="shared" si="196"/>
        <v>0.38439677449563908</v>
      </c>
      <c r="BF308" s="365">
        <f t="shared" si="197"/>
        <v>2.5002604899361139E-2</v>
      </c>
      <c r="BG308" s="365">
        <f t="shared" si="198"/>
        <v>0</v>
      </c>
      <c r="BH308" s="364">
        <f t="shared" si="199"/>
        <v>0</v>
      </c>
      <c r="BI308" s="365">
        <f t="shared" si="200"/>
        <v>0</v>
      </c>
      <c r="BJ308" s="366">
        <f t="shared" si="201"/>
        <v>0.46676533904729633</v>
      </c>
      <c r="BK308"/>
      <c r="BL308"/>
      <c r="BM308"/>
      <c r="BN308"/>
      <c r="BO308"/>
    </row>
    <row r="309" spans="1:67" s="124" customFormat="1" ht="16" hidden="1" customHeight="1">
      <c r="A309" s="327" t="str">
        <f t="shared" si="140"/>
        <v>2018_289</v>
      </c>
      <c r="B309" s="327" t="s">
        <v>658</v>
      </c>
      <c r="C309" s="327" t="str">
        <f t="shared" si="172"/>
        <v>2018-Mujero_1</v>
      </c>
      <c r="D309" s="327" t="str">
        <f>IF($M309="-","-",VLOOKUP(C$2,Res_ini!$A$20:$AF198,HLOOKUP($F309,Res_ini!$H$29:$AF$30,2,FALSE())+7))</f>
        <v>PIT</v>
      </c>
      <c r="E309" s="327">
        <f t="shared" si="171"/>
        <v>73</v>
      </c>
      <c r="F309" s="327" t="str">
        <f t="shared" si="108"/>
        <v>Mujero</v>
      </c>
      <c r="G309" s="327" t="str">
        <f>IF($M309="-","-",VLOOKUP(F$2,Res_ini!$A$20:$AF198,HLOOKUP($F309,Res_ini!$H$29:$AF$30,2,FALSE())+7))</f>
        <v>Nouvelle Calédonie</v>
      </c>
      <c r="H309" s="338">
        <f>IF($M309="-","-",VLOOKUP(G$2,Res_ini!$A$20:$AF198,HLOOKUP($F309,Res_ini!$H$29:$AF$30,2,FALSE())+7))</f>
        <v>43606</v>
      </c>
      <c r="I309" s="338">
        <f>IF($M309="-","-",VLOOKUP(H$2,Res_ini!$A$20:$AF198,HLOOKUP($F309,Res_ini!$H$29:$AF$30,2,FALSE())+7))</f>
        <v>43654</v>
      </c>
      <c r="J309" s="327">
        <f>IF($M309="-","-",VLOOKUP(I$2,Res_ini!$A$20:$AF198,HLOOKUP($F309,Res_ini!$H$29:$AF$30,2,FALSE())+7))</f>
        <v>2018</v>
      </c>
      <c r="K309" s="327" t="str">
        <f>IF($M309="-","-",VLOOKUP(J$2,Res_ini!$A$20:$AF198,HLOOKUP($F309,Res_ini!$H$29:$AF$30,2,FALSE())+7))</f>
        <v>Province Iles</v>
      </c>
      <c r="L309" s="327" t="str">
        <f>IF($M309="-","-",VLOOKUP(K$2,Res_ini!$A$20:$AF198,HLOOKUP($F309,Res_ini!$H$29:$AF$30,2,FALSE())+7))</f>
        <v>Tadine</v>
      </c>
      <c r="M309" s="327" t="str">
        <f>IF(ISERROR(HLOOKUP($F309,Res_ini!$H$29:$AF$30,2,FALSE())),"-",VLOOKUP(L$2,Res_ini!$A$20:$AF198,HLOOKUP($F309,Res_ini!$H$29:$AF$30,2,FALSE())+7))</f>
        <v>Mujero</v>
      </c>
      <c r="N309" s="327">
        <f>IF($M309="-","-",VLOOKUP(M$2,Res_ini!$A$20:$AF198,HLOOKUP($F309,Res_ini!$H$29:$AF$30,2,FALSE())+7))</f>
        <v>1</v>
      </c>
      <c r="O309" s="339">
        <f>IF($M309="-","-",VLOOKUP(N$2,Res_ini!$A$20:$AF198,HLOOKUP($F309,Res_ini!$H$29:$AF$30,2,FALSE())+7))</f>
        <v>0</v>
      </c>
      <c r="P309" s="325">
        <f>IF($M309="-","-",VLOOKUP(O$2,Res_ini!$A$20:$AF198,HLOOKUP($F309,Res_ini!$H$29:$AF$30,2,FALSE())+7))</f>
        <v>3</v>
      </c>
      <c r="Q309" s="325">
        <f>IF($M309="-","-",VLOOKUP(P$2,Res_ini!$A$20:$AF198,HLOOKUP($F309,Res_ini!$H$29:$AF$30,2,FALSE())+7))</f>
        <v>15</v>
      </c>
      <c r="R309" s="325">
        <f>IF($M309="-","-",VLOOKUP(Q$2,Res_ini!$A$20:$AF198,HLOOKUP($F309,Res_ini!$H$29:$AF$30,2,FALSE())+7))</f>
        <v>0</v>
      </c>
      <c r="S309" s="325">
        <f>IF($M309="-","-",VLOOKUP(R$2,Res_ini!$A$20:$AF198,HLOOKUP($F309,Res_ini!$H$29:$AF$30,2,FALSE())+7))</f>
        <v>0</v>
      </c>
      <c r="T309" s="325">
        <f>IF($M309="-","-",VLOOKUP(S$2,Res_ini!$A$20:$AF198,HLOOKUP($F309,Res_ini!$H$29:$AF$30,2,FALSE())+7))</f>
        <v>0</v>
      </c>
      <c r="U309" s="325">
        <f>IF($M309="-","-",VLOOKUP(T$2,Res_ini!$A$20:$AF198,HLOOKUP($F309,Res_ini!$H$29:$AF$30,2,FALSE())+7))</f>
        <v>1</v>
      </c>
      <c r="V309" s="325">
        <f>IF($M309="-","-",VLOOKUP(U$2,Res_ini!$A$20:$AF198,HLOOKUP($F309,Res_ini!$H$29:$AF$30,2,FALSE())+7))</f>
        <v>0</v>
      </c>
      <c r="W309" s="325">
        <f>IF($M309="-","-",VLOOKUP(V$2,Res_ini!$A$20:$AF198,HLOOKUP($F309,Res_ini!$H$29:$AF$30,2,FALSE())+7))</f>
        <v>21</v>
      </c>
      <c r="X309" s="325">
        <f>IF($M309="-","-",VLOOKUP(W$2,Res_ini!$A$20:$AF198,HLOOKUP($F309,Res_ini!$H$29:$AF$30,2,FALSE())+7))</f>
        <v>0</v>
      </c>
      <c r="Y309" s="325">
        <f>IF($M309="-","-",VLOOKUP(X$2,Res_ini!$A$20:$AF198,HLOOKUP($F309,Res_ini!$H$29:$AF$30,2,FALSE())+7))</f>
        <v>0</v>
      </c>
      <c r="Z309" s="325">
        <f>IF($M309="-","-",VLOOKUP(Y$2,Res_ini!$A$20:$AF198,HLOOKUP($F309,Res_ini!$H$29:$AF$30,2,FALSE())+7))</f>
        <v>0</v>
      </c>
      <c r="AA309" s="326">
        <f>IF($M309="-","-",VLOOKUP(Z$2,Res_ini!$A$20:$AF198,HLOOKUP($F309,Res_ini!$H$29:$AF$30,2,FALSE())+7))</f>
        <v>0</v>
      </c>
      <c r="AB309" s="327">
        <f>IF($M309="-","-",VLOOKUP(AA$2,Res_ini!$A$20:$AF198,HLOOKUP($F309,Res_ini!$H$29:$AF$30,2,FALSE())+7))</f>
        <v>40</v>
      </c>
      <c r="AC309" s="340"/>
      <c r="AD309" s="341"/>
      <c r="AE309" s="341"/>
      <c r="AF309" s="341"/>
      <c r="AG309" s="342"/>
      <c r="AH309" s="343">
        <f t="shared" si="173"/>
        <v>18</v>
      </c>
      <c r="AI309" s="344">
        <f t="shared" si="174"/>
        <v>0</v>
      </c>
      <c r="AJ309" s="345">
        <f t="shared" si="175"/>
        <v>7.4999999999999997E-2</v>
      </c>
      <c r="AK309" s="345">
        <f t="shared" si="176"/>
        <v>0.375</v>
      </c>
      <c r="AL309" s="345">
        <f t="shared" si="177"/>
        <v>0</v>
      </c>
      <c r="AM309" s="345">
        <f t="shared" si="178"/>
        <v>0</v>
      </c>
      <c r="AN309" s="345">
        <f t="shared" si="179"/>
        <v>0</v>
      </c>
      <c r="AO309" s="345">
        <f t="shared" si="180"/>
        <v>2.5000000000000001E-2</v>
      </c>
      <c r="AP309" s="345">
        <f t="shared" si="181"/>
        <v>0</v>
      </c>
      <c r="AQ309" s="345">
        <f t="shared" si="182"/>
        <v>0.52500000000000002</v>
      </c>
      <c r="AR309" s="345">
        <f t="shared" si="183"/>
        <v>0</v>
      </c>
      <c r="AS309" s="345">
        <f t="shared" si="184"/>
        <v>0</v>
      </c>
      <c r="AT309" s="345">
        <f t="shared" si="185"/>
        <v>0</v>
      </c>
      <c r="AU309" s="345">
        <f t="shared" si="186"/>
        <v>0</v>
      </c>
      <c r="AV309" s="345">
        <f t="shared" si="187"/>
        <v>0.45</v>
      </c>
      <c r="AW309" s="346">
        <f t="shared" si="188"/>
        <v>0</v>
      </c>
      <c r="AX309" s="346">
        <f t="shared" si="189"/>
        <v>7.5070491076716539E-2</v>
      </c>
      <c r="AY309" s="346">
        <f t="shared" si="190"/>
        <v>0.38439677449563908</v>
      </c>
      <c r="AZ309" s="346">
        <f t="shared" si="191"/>
        <v>0</v>
      </c>
      <c r="BA309" s="346">
        <f t="shared" si="192"/>
        <v>0</v>
      </c>
      <c r="BB309" s="345">
        <f t="shared" si="193"/>
        <v>0</v>
      </c>
      <c r="BC309" s="345">
        <f t="shared" si="194"/>
        <v>2.5002604899361139E-2</v>
      </c>
      <c r="BD309" s="346">
        <f t="shared" si="195"/>
        <v>0</v>
      </c>
      <c r="BE309" s="346">
        <f t="shared" si="196"/>
        <v>0.55271511309678323</v>
      </c>
      <c r="BF309" s="346">
        <f t="shared" si="197"/>
        <v>0</v>
      </c>
      <c r="BG309" s="346">
        <f t="shared" si="198"/>
        <v>0</v>
      </c>
      <c r="BH309" s="345">
        <f t="shared" si="199"/>
        <v>0</v>
      </c>
      <c r="BI309" s="346">
        <f t="shared" si="200"/>
        <v>0</v>
      </c>
      <c r="BJ309" s="347">
        <f t="shared" si="201"/>
        <v>0.46676533904729633</v>
      </c>
      <c r="BK309"/>
      <c r="BL309"/>
      <c r="BM309"/>
      <c r="BN309"/>
      <c r="BO309"/>
    </row>
    <row r="310" spans="1:67" s="124" customFormat="1" ht="17" hidden="1" customHeight="1">
      <c r="A310" s="330" t="str">
        <f t="shared" si="140"/>
        <v>2018_290</v>
      </c>
      <c r="B310" s="330" t="s">
        <v>658</v>
      </c>
      <c r="C310" s="330" t="str">
        <f t="shared" si="172"/>
        <v>2018-Mujero_2</v>
      </c>
      <c r="D310" s="330" t="str">
        <f>IF($M310="-","-",VLOOKUP(C$3,Res_ini!$A$20:$AF199,HLOOKUP($F310,Res_ini!$H$29:$AF$30,2,FALSE())+7))</f>
        <v>PIT</v>
      </c>
      <c r="E310" s="330">
        <f t="shared" si="171"/>
        <v>73</v>
      </c>
      <c r="F310" s="330" t="str">
        <f t="shared" si="108"/>
        <v>Mujero</v>
      </c>
      <c r="G310" s="330" t="str">
        <f>IF($M310="-","-",VLOOKUP(F$3,Res_ini!$A$20:$AF199,HLOOKUP($F310,Res_ini!$H$29:$AF$30,2,FALSE())+7))</f>
        <v>Nouvelle Calédonie</v>
      </c>
      <c r="H310" s="348">
        <f>IF($M310="-","-",VLOOKUP(G$3,Res_ini!$A$20:$AF199,HLOOKUP($F310,Res_ini!$H$29:$AF$30,2,FALSE())+7))</f>
        <v>43606</v>
      </c>
      <c r="I310" s="348">
        <f>IF($M310="-","-",VLOOKUP(H$3,Res_ini!$A$20:$AF199,HLOOKUP($F310,Res_ini!$H$29:$AF$30,2,FALSE())+7))</f>
        <v>43654</v>
      </c>
      <c r="J310" s="330">
        <f>IF($M310="-","-",VLOOKUP(I$3,Res_ini!$A$20:$AF199,HLOOKUP($F310,Res_ini!$H$29:$AF$30,2,FALSE())+7))</f>
        <v>2018</v>
      </c>
      <c r="K310" s="330" t="str">
        <f>IF($M310="-","-",VLOOKUP(J$3,Res_ini!$A$20:$AF199,HLOOKUP($F310,Res_ini!$H$29:$AF$30,2,FALSE())+7))</f>
        <v>Province Iles</v>
      </c>
      <c r="L310" s="330" t="str">
        <f>IF($M310="-","-",VLOOKUP(K$3,Res_ini!$A$20:$AF199,HLOOKUP($F310,Res_ini!$H$29:$AF$30,2,FALSE())+7))</f>
        <v>Tadine</v>
      </c>
      <c r="M310" s="330" t="str">
        <f>IF(ISERROR(HLOOKUP($F310,Res_ini!$H$29:$AF$30,2,FALSE())),"-",VLOOKUP(L$3,Res_ini!$A$20:$AF199,HLOOKUP($F310,Res_ini!$H$29:$AF$30,2,FALSE())+7))</f>
        <v>Mujero</v>
      </c>
      <c r="N310" s="330">
        <f>IF($M310="-","-",VLOOKUP(M$3,Res_ini!$A$20:$AF199,HLOOKUP($F310,Res_ini!$H$29:$AF$30,2,FALSE())+7))</f>
        <v>2</v>
      </c>
      <c r="O310" s="349">
        <f>IF($M310="-","-",VLOOKUP(N$3,Res_ini!$A$20:$AF199,HLOOKUP($F310,Res_ini!$H$29:$AF$30,2,FALSE())+7))</f>
        <v>0</v>
      </c>
      <c r="P310" s="328">
        <f>IF($M310="-","-",VLOOKUP(O$3,Res_ini!$A$20:$AF199,HLOOKUP($F310,Res_ini!$H$29:$AF$30,2,FALSE())+7))</f>
        <v>2</v>
      </c>
      <c r="Q310" s="328">
        <f>IF($M310="-","-",VLOOKUP(P$3,Res_ini!$A$20:$AF199,HLOOKUP($F310,Res_ini!$H$29:$AF$30,2,FALSE())+7))</f>
        <v>10</v>
      </c>
      <c r="R310" s="328">
        <f>IF($M310="-","-",VLOOKUP(Q$3,Res_ini!$A$20:$AF199,HLOOKUP($F310,Res_ini!$H$29:$AF$30,2,FALSE())+7))</f>
        <v>1</v>
      </c>
      <c r="S310" s="328">
        <f>IF($M310="-","-",VLOOKUP(R$3,Res_ini!$A$20:$AF199,HLOOKUP($F310,Res_ini!$H$29:$AF$30,2,FALSE())+7))</f>
        <v>7</v>
      </c>
      <c r="T310" s="328">
        <f>IF($M310="-","-",VLOOKUP(S$3,Res_ini!$A$20:$AF199,HLOOKUP($F310,Res_ini!$H$29:$AF$30,2,FALSE())+7))</f>
        <v>0</v>
      </c>
      <c r="U310" s="328">
        <f>IF($M310="-","-",VLOOKUP(T$3,Res_ini!$A$20:$AF199,HLOOKUP($F310,Res_ini!$H$29:$AF$30,2,FALSE())+7))</f>
        <v>0</v>
      </c>
      <c r="V310" s="328">
        <f>IF($M310="-","-",VLOOKUP(U$3,Res_ini!$A$20:$AF199,HLOOKUP($F310,Res_ini!$H$29:$AF$30,2,FALSE())+7))</f>
        <v>0</v>
      </c>
      <c r="W310" s="328">
        <f>IF($M310="-","-",VLOOKUP(V$3,Res_ini!$A$20:$AF199,HLOOKUP($F310,Res_ini!$H$29:$AF$30,2,FALSE())+7))</f>
        <v>20</v>
      </c>
      <c r="X310" s="328">
        <f>IF($M310="-","-",VLOOKUP(W$3,Res_ini!$A$20:$AF199,HLOOKUP($F310,Res_ini!$H$29:$AF$30,2,FALSE())+7))</f>
        <v>0</v>
      </c>
      <c r="Y310" s="328">
        <f>IF($M310="-","-",VLOOKUP(X$3,Res_ini!$A$20:$AF199,HLOOKUP($F310,Res_ini!$H$29:$AF$30,2,FALSE())+7))</f>
        <v>0</v>
      </c>
      <c r="Z310" s="328">
        <f>IF($M310="-","-",VLOOKUP(Y$3,Res_ini!$A$20:$AF199,HLOOKUP($F310,Res_ini!$H$29:$AF$30,2,FALSE())+7))</f>
        <v>0</v>
      </c>
      <c r="AA310" s="329">
        <f>IF($M310="-","-",VLOOKUP(Z$3,Res_ini!$A$20:$AF199,HLOOKUP($F310,Res_ini!$H$29:$AF$30,2,FALSE())+7))</f>
        <v>0</v>
      </c>
      <c r="AB310" s="330">
        <f>IF($M310="-","-",VLOOKUP(AA$3,Res_ini!$A$20:$AF199,HLOOKUP($F310,Res_ini!$H$29:$AF$30,2,FALSE())+7))</f>
        <v>40</v>
      </c>
      <c r="AC310" s="350"/>
      <c r="AD310" s="351"/>
      <c r="AE310" s="351"/>
      <c r="AF310" s="351"/>
      <c r="AG310" s="352"/>
      <c r="AH310" s="213">
        <f t="shared" si="173"/>
        <v>13</v>
      </c>
      <c r="AI310" s="353">
        <f t="shared" si="174"/>
        <v>0</v>
      </c>
      <c r="AJ310" s="354">
        <f t="shared" si="175"/>
        <v>0.05</v>
      </c>
      <c r="AK310" s="354">
        <f t="shared" si="176"/>
        <v>0.25</v>
      </c>
      <c r="AL310" s="354">
        <f t="shared" si="177"/>
        <v>2.5000000000000001E-2</v>
      </c>
      <c r="AM310" s="354">
        <f t="shared" si="178"/>
        <v>0.17499999999999999</v>
      </c>
      <c r="AN310" s="354">
        <f t="shared" si="179"/>
        <v>0</v>
      </c>
      <c r="AO310" s="354">
        <f t="shared" si="180"/>
        <v>0</v>
      </c>
      <c r="AP310" s="354">
        <f t="shared" si="181"/>
        <v>0</v>
      </c>
      <c r="AQ310" s="354">
        <f t="shared" si="182"/>
        <v>0.5</v>
      </c>
      <c r="AR310" s="354">
        <f t="shared" si="183"/>
        <v>0</v>
      </c>
      <c r="AS310" s="354">
        <f t="shared" si="184"/>
        <v>0</v>
      </c>
      <c r="AT310" s="354">
        <f t="shared" si="185"/>
        <v>0</v>
      </c>
      <c r="AU310" s="354">
        <f t="shared" si="186"/>
        <v>0</v>
      </c>
      <c r="AV310" s="354">
        <f t="shared" si="187"/>
        <v>0.32500000000000001</v>
      </c>
      <c r="AW310" s="355">
        <f t="shared" si="188"/>
        <v>0</v>
      </c>
      <c r="AX310" s="355">
        <f t="shared" si="189"/>
        <v>5.0020856805770016E-2</v>
      </c>
      <c r="AY310" s="355">
        <f t="shared" si="190"/>
        <v>0.25268025514207865</v>
      </c>
      <c r="AZ310" s="355">
        <f t="shared" si="191"/>
        <v>2.5002604899361139E-2</v>
      </c>
      <c r="BA310" s="355">
        <f t="shared" si="192"/>
        <v>0.17590576816371625</v>
      </c>
      <c r="BB310" s="354">
        <f t="shared" si="193"/>
        <v>0</v>
      </c>
      <c r="BC310" s="354">
        <f t="shared" si="194"/>
        <v>0</v>
      </c>
      <c r="BD310" s="355">
        <f t="shared" si="195"/>
        <v>0</v>
      </c>
      <c r="BE310" s="355">
        <f t="shared" si="196"/>
        <v>0.52359877559829893</v>
      </c>
      <c r="BF310" s="355">
        <f t="shared" si="197"/>
        <v>0</v>
      </c>
      <c r="BG310" s="355">
        <f t="shared" si="198"/>
        <v>0</v>
      </c>
      <c r="BH310" s="354">
        <f t="shared" si="199"/>
        <v>0</v>
      </c>
      <c r="BI310" s="355">
        <f t="shared" si="200"/>
        <v>0</v>
      </c>
      <c r="BJ310" s="356">
        <f t="shared" si="201"/>
        <v>0.33101172808929452</v>
      </c>
      <c r="BK310"/>
      <c r="BL310"/>
      <c r="BM310"/>
      <c r="BN310"/>
      <c r="BO310"/>
    </row>
    <row r="311" spans="1:67" s="124" customFormat="1" ht="17" hidden="1" customHeight="1">
      <c r="A311" s="330" t="str">
        <f t="shared" si="140"/>
        <v>2018_291</v>
      </c>
      <c r="B311" s="330" t="s">
        <v>658</v>
      </c>
      <c r="C311" s="330" t="str">
        <f t="shared" si="172"/>
        <v>2018-Mujero_3</v>
      </c>
      <c r="D311" s="330" t="str">
        <f>IF($M311="-","-",VLOOKUP(C$4,Res_ini!$A$20:$AF200,HLOOKUP($F311,Res_ini!$H$29:$AF$30,2,FALSE())+7))</f>
        <v>PIT</v>
      </c>
      <c r="E311" s="330">
        <f t="shared" si="171"/>
        <v>73</v>
      </c>
      <c r="F311" s="330" t="str">
        <f t="shared" si="108"/>
        <v>Mujero</v>
      </c>
      <c r="G311" s="330" t="str">
        <f>IF($M311="-","-",VLOOKUP(F$4,Res_ini!$A$20:$AF200,HLOOKUP($F311,Res_ini!$H$29:$AF$30,2,FALSE())+7))</f>
        <v>Nouvelle Calédonie</v>
      </c>
      <c r="H311" s="348">
        <f>IF($M311="-","-",VLOOKUP(G$4,Res_ini!$A$20:$AF200,HLOOKUP($F311,Res_ini!$H$29:$AF$30,2,FALSE())+7))</f>
        <v>43606</v>
      </c>
      <c r="I311" s="348">
        <f>IF($M311="-","-",VLOOKUP(H$4,Res_ini!$A$20:$AF200,HLOOKUP($F311,Res_ini!$H$29:$AF$30,2,FALSE())+7))</f>
        <v>43654</v>
      </c>
      <c r="J311" s="330">
        <f>IF($M311="-","-",VLOOKUP(I$4,Res_ini!$A$20:$AF200,HLOOKUP($F311,Res_ini!$H$29:$AF$30,2,FALSE())+7))</f>
        <v>2018</v>
      </c>
      <c r="K311" s="330" t="str">
        <f>IF($M311="-","-",VLOOKUP(J$4,Res_ini!$A$20:$AF200,HLOOKUP($F311,Res_ini!$H$29:$AF$30,2,FALSE())+7))</f>
        <v>Province Iles</v>
      </c>
      <c r="L311" s="330" t="str">
        <f>IF($M311="-","-",VLOOKUP(K$4,Res_ini!$A$20:$AF200,HLOOKUP($F311,Res_ini!$H$29:$AF$30,2,FALSE())+7))</f>
        <v>Tadine</v>
      </c>
      <c r="M311" s="330" t="str">
        <f>IF(ISERROR(HLOOKUP($F311,Res_ini!$H$29:$AF$30,2,FALSE())),"-",VLOOKUP(L$4,Res_ini!$A$20:$AF200,HLOOKUP($F311,Res_ini!$H$29:$AF$30,2,FALSE())+7))</f>
        <v>Mujero</v>
      </c>
      <c r="N311" s="330">
        <f>IF($M311="-","-",VLOOKUP(M$4,Res_ini!$A$20:$AF200,HLOOKUP($F311,Res_ini!$H$29:$AF$30,2,FALSE())+7))</f>
        <v>3</v>
      </c>
      <c r="O311" s="349">
        <f>IF($M311="-","-",VLOOKUP(N$4,Res_ini!$A$20:$AF200,HLOOKUP($F311,Res_ini!$H$29:$AF$30,2,FALSE())+7))</f>
        <v>0</v>
      </c>
      <c r="P311" s="328">
        <f>IF($M311="-","-",VLOOKUP(O$4,Res_ini!$A$20:$AF200,HLOOKUP($F311,Res_ini!$H$29:$AF$30,2,FALSE())+7))</f>
        <v>1</v>
      </c>
      <c r="Q311" s="328">
        <f>IF($M311="-","-",VLOOKUP(P$4,Res_ini!$A$20:$AF200,HLOOKUP($F311,Res_ini!$H$29:$AF$30,2,FALSE())+7))</f>
        <v>22</v>
      </c>
      <c r="R311" s="328">
        <f>IF($M311="-","-",VLOOKUP(Q$4,Res_ini!$A$20:$AF200,HLOOKUP($F311,Res_ini!$H$29:$AF$30,2,FALSE())+7))</f>
        <v>1</v>
      </c>
      <c r="S311" s="328">
        <f>IF($M311="-","-",VLOOKUP(R$4,Res_ini!$A$20:$AF200,HLOOKUP($F311,Res_ini!$H$29:$AF$30,2,FALSE())+7))</f>
        <v>0</v>
      </c>
      <c r="T311" s="328">
        <f>IF($M311="-","-",VLOOKUP(S$4,Res_ini!$A$20:$AF200,HLOOKUP($F311,Res_ini!$H$29:$AF$30,2,FALSE())+7))</f>
        <v>0</v>
      </c>
      <c r="U311" s="328">
        <f>IF($M311="-","-",VLOOKUP(T$4,Res_ini!$A$20:$AF200,HLOOKUP($F311,Res_ini!$H$29:$AF$30,2,FALSE())+7))</f>
        <v>2</v>
      </c>
      <c r="V311" s="328">
        <f>IF($M311="-","-",VLOOKUP(U$4,Res_ini!$A$20:$AF200,HLOOKUP($F311,Res_ini!$H$29:$AF$30,2,FALSE())+7))</f>
        <v>0</v>
      </c>
      <c r="W311" s="328">
        <f>IF($M311="-","-",VLOOKUP(V$4,Res_ini!$A$20:$AF200,HLOOKUP($F311,Res_ini!$H$29:$AF$30,2,FALSE())+7))</f>
        <v>14</v>
      </c>
      <c r="X311" s="328">
        <f>IF($M311="-","-",VLOOKUP(W$4,Res_ini!$A$20:$AF200,HLOOKUP($F311,Res_ini!$H$29:$AF$30,2,FALSE())+7))</f>
        <v>0</v>
      </c>
      <c r="Y311" s="328">
        <f>IF($M311="-","-",VLOOKUP(X$4,Res_ini!$A$20:$AF200,HLOOKUP($F311,Res_ini!$H$29:$AF$30,2,FALSE())+7))</f>
        <v>0</v>
      </c>
      <c r="Z311" s="328">
        <f>IF($M311="-","-",VLOOKUP(Y$4,Res_ini!$A$20:$AF200,HLOOKUP($F311,Res_ini!$H$29:$AF$30,2,FALSE())+7))</f>
        <v>0</v>
      </c>
      <c r="AA311" s="329">
        <f>IF($M311="-","-",VLOOKUP(Z$4,Res_ini!$A$20:$AF200,HLOOKUP($F311,Res_ini!$H$29:$AF$30,2,FALSE())+7))</f>
        <v>0</v>
      </c>
      <c r="AB311" s="330">
        <f>IF($M311="-","-",VLOOKUP(AA$4,Res_ini!$A$20:$AF200,HLOOKUP($F311,Res_ini!$H$29:$AF$30,2,FALSE())+7))</f>
        <v>40</v>
      </c>
      <c r="AC311" s="350"/>
      <c r="AD311" s="351"/>
      <c r="AE311" s="351"/>
      <c r="AF311" s="351"/>
      <c r="AG311" s="352"/>
      <c r="AH311" s="213">
        <f t="shared" si="173"/>
        <v>24</v>
      </c>
      <c r="AI311" s="353">
        <f t="shared" si="174"/>
        <v>0</v>
      </c>
      <c r="AJ311" s="354">
        <f t="shared" si="175"/>
        <v>2.5000000000000001E-2</v>
      </c>
      <c r="AK311" s="354">
        <f t="shared" si="176"/>
        <v>0.55000000000000004</v>
      </c>
      <c r="AL311" s="354">
        <f t="shared" si="177"/>
        <v>2.5000000000000001E-2</v>
      </c>
      <c r="AM311" s="354">
        <f t="shared" si="178"/>
        <v>0</v>
      </c>
      <c r="AN311" s="354">
        <f t="shared" si="179"/>
        <v>0</v>
      </c>
      <c r="AO311" s="354">
        <f t="shared" si="180"/>
        <v>0.05</v>
      </c>
      <c r="AP311" s="354">
        <f t="shared" si="181"/>
        <v>0</v>
      </c>
      <c r="AQ311" s="354">
        <f t="shared" si="182"/>
        <v>0.35</v>
      </c>
      <c r="AR311" s="354">
        <f t="shared" si="183"/>
        <v>0</v>
      </c>
      <c r="AS311" s="354">
        <f t="shared" si="184"/>
        <v>0</v>
      </c>
      <c r="AT311" s="354">
        <f t="shared" si="185"/>
        <v>0</v>
      </c>
      <c r="AU311" s="354">
        <f t="shared" si="186"/>
        <v>0</v>
      </c>
      <c r="AV311" s="354">
        <f t="shared" si="187"/>
        <v>0.6</v>
      </c>
      <c r="AW311" s="355">
        <f t="shared" si="188"/>
        <v>0</v>
      </c>
      <c r="AX311" s="355">
        <f t="shared" si="189"/>
        <v>2.5002604899361139E-2</v>
      </c>
      <c r="AY311" s="355">
        <f t="shared" si="190"/>
        <v>0.58236423786874347</v>
      </c>
      <c r="AZ311" s="355">
        <f t="shared" si="191"/>
        <v>2.5002604899361139E-2</v>
      </c>
      <c r="BA311" s="355">
        <f t="shared" si="192"/>
        <v>0</v>
      </c>
      <c r="BB311" s="354">
        <f t="shared" si="193"/>
        <v>0</v>
      </c>
      <c r="BC311" s="354">
        <f t="shared" si="194"/>
        <v>5.0020856805770016E-2</v>
      </c>
      <c r="BD311" s="355">
        <f t="shared" si="195"/>
        <v>0</v>
      </c>
      <c r="BE311" s="355">
        <f t="shared" si="196"/>
        <v>0.35757110364551026</v>
      </c>
      <c r="BF311" s="355">
        <f t="shared" si="197"/>
        <v>0</v>
      </c>
      <c r="BG311" s="355">
        <f t="shared" si="198"/>
        <v>0</v>
      </c>
      <c r="BH311" s="354">
        <f t="shared" si="199"/>
        <v>0</v>
      </c>
      <c r="BI311" s="355">
        <f t="shared" si="200"/>
        <v>0</v>
      </c>
      <c r="BJ311" s="356">
        <f t="shared" si="201"/>
        <v>0.64350110879328437</v>
      </c>
      <c r="BK311"/>
      <c r="BL311"/>
      <c r="BM311"/>
      <c r="BN311"/>
      <c r="BO311"/>
    </row>
    <row r="312" spans="1:67" s="124" customFormat="1" ht="17" hidden="1" customHeight="1">
      <c r="A312" s="333" t="str">
        <f t="shared" si="140"/>
        <v>2018_292</v>
      </c>
      <c r="B312" s="333" t="s">
        <v>658</v>
      </c>
      <c r="C312" s="333" t="str">
        <f t="shared" si="172"/>
        <v>2018-Mujero_4</v>
      </c>
      <c r="D312" s="333" t="str">
        <f>IF($M312="-","-",VLOOKUP(C$5,Res_ini!$A$20:$AF201,HLOOKUP($F312,Res_ini!$H$29:$AF$30,2,FALSE())+7))</f>
        <v>PIT</v>
      </c>
      <c r="E312" s="333">
        <f t="shared" si="171"/>
        <v>73</v>
      </c>
      <c r="F312" s="333" t="str">
        <f t="shared" si="108"/>
        <v>Mujero</v>
      </c>
      <c r="G312" s="333" t="str">
        <f>IF($M312="-","-",VLOOKUP(F$5,Res_ini!$A$20:$AF201,HLOOKUP($F312,Res_ini!$H$29:$AF$30,2,FALSE())+7))</f>
        <v>Nouvelle Calédonie</v>
      </c>
      <c r="H312" s="357">
        <f>IF($M312="-","-",VLOOKUP(G$5,Res_ini!$A$20:$AF201,HLOOKUP($F312,Res_ini!$H$29:$AF$30,2,FALSE())+7))</f>
        <v>43606</v>
      </c>
      <c r="I312" s="357">
        <f>IF($M312="-","-",VLOOKUP(H$5,Res_ini!$A$20:$AF201,HLOOKUP($F312,Res_ini!$H$29:$AF$30,2,FALSE())+7))</f>
        <v>43654</v>
      </c>
      <c r="J312" s="333">
        <f>IF($M312="-","-",VLOOKUP(I$5,Res_ini!$A$20:$AF201,HLOOKUP($F312,Res_ini!$H$29:$AF$30,2,FALSE())+7))</f>
        <v>2018</v>
      </c>
      <c r="K312" s="333" t="str">
        <f>IF($M312="-","-",VLOOKUP(J$5,Res_ini!$A$20:$AF201,HLOOKUP($F312,Res_ini!$H$29:$AF$30,2,FALSE())+7))</f>
        <v>Province Iles</v>
      </c>
      <c r="L312" s="333" t="str">
        <f>IF($M312="-","-",VLOOKUP(K$5,Res_ini!$A$20:$AF201,HLOOKUP($F312,Res_ini!$H$29:$AF$30,2,FALSE())+7))</f>
        <v>Tadine</v>
      </c>
      <c r="M312" s="333" t="str">
        <f>IF(ISERROR(HLOOKUP($F312,Res_ini!$H$29:$AF$30,2,FALSE())),"-",VLOOKUP(L$5,Res_ini!$A$20:$AF201,HLOOKUP($F312,Res_ini!$H$29:$AF$30,2,FALSE())+7))</f>
        <v>Mujero</v>
      </c>
      <c r="N312" s="333">
        <f>IF($M312="-","-",VLOOKUP(M$5,Res_ini!$A$20:$AF201,HLOOKUP($F312,Res_ini!$H$29:$AF$30,2,FALSE())+7))</f>
        <v>4</v>
      </c>
      <c r="O312" s="358">
        <f>IF($M312="-","-",VLOOKUP(N$5,Res_ini!$A$20:$AF201,HLOOKUP($F312,Res_ini!$H$29:$AF$30,2,FALSE())+7))</f>
        <v>0</v>
      </c>
      <c r="P312" s="331">
        <f>IF($M312="-","-",VLOOKUP(O$5,Res_ini!$A$20:$AF201,HLOOKUP($F312,Res_ini!$H$29:$AF$30,2,FALSE())+7))</f>
        <v>6</v>
      </c>
      <c r="Q312" s="331">
        <f>IF($M312="-","-",VLOOKUP(P$5,Res_ini!$A$20:$AF201,HLOOKUP($F312,Res_ini!$H$29:$AF$30,2,FALSE())+7))</f>
        <v>12</v>
      </c>
      <c r="R312" s="331">
        <f>IF($M312="-","-",VLOOKUP(Q$5,Res_ini!$A$20:$AF201,HLOOKUP($F312,Res_ini!$H$29:$AF$30,2,FALSE())+7))</f>
        <v>2</v>
      </c>
      <c r="S312" s="331">
        <f>IF($M312="-","-",VLOOKUP(R$5,Res_ini!$A$20:$AF201,HLOOKUP($F312,Res_ini!$H$29:$AF$30,2,FALSE())+7))</f>
        <v>1</v>
      </c>
      <c r="T312" s="331">
        <f>IF($M312="-","-",VLOOKUP(S$5,Res_ini!$A$20:$AF201,HLOOKUP($F312,Res_ini!$H$29:$AF$30,2,FALSE())+7))</f>
        <v>0</v>
      </c>
      <c r="U312" s="331">
        <f>IF($M312="-","-",VLOOKUP(T$5,Res_ini!$A$20:$AF201,HLOOKUP($F312,Res_ini!$H$29:$AF$30,2,FALSE())+7))</f>
        <v>0</v>
      </c>
      <c r="V312" s="331">
        <f>IF($M312="-","-",VLOOKUP(U$5,Res_ini!$A$20:$AF201,HLOOKUP($F312,Res_ini!$H$29:$AF$30,2,FALSE())+7))</f>
        <v>0</v>
      </c>
      <c r="W312" s="331">
        <f>IF($M312="-","-",VLOOKUP(V$5,Res_ini!$A$20:$AF201,HLOOKUP($F312,Res_ini!$H$29:$AF$30,2,FALSE())+7))</f>
        <v>19</v>
      </c>
      <c r="X312" s="331">
        <f>IF($M312="-","-",VLOOKUP(W$5,Res_ini!$A$20:$AF201,HLOOKUP($F312,Res_ini!$H$29:$AF$30,2,FALSE())+7))</f>
        <v>0</v>
      </c>
      <c r="Y312" s="331">
        <f>IF($M312="-","-",VLOOKUP(X$5,Res_ini!$A$20:$AF201,HLOOKUP($F312,Res_ini!$H$29:$AF$30,2,FALSE())+7))</f>
        <v>0</v>
      </c>
      <c r="Z312" s="331">
        <f>IF($M312="-","-",VLOOKUP(Y$5,Res_ini!$A$20:$AF201,HLOOKUP($F312,Res_ini!$H$29:$AF$30,2,FALSE())+7))</f>
        <v>0</v>
      </c>
      <c r="AA312" s="332">
        <f>IF($M312="-","-",VLOOKUP(Z$5,Res_ini!$A$20:$AF201,HLOOKUP($F312,Res_ini!$H$29:$AF$30,2,FALSE())+7))</f>
        <v>0</v>
      </c>
      <c r="AB312" s="333">
        <f>IF($M312="-","-",VLOOKUP(AA$5,Res_ini!$A$20:$AF201,HLOOKUP($F312,Res_ini!$H$29:$AF$30,2,FALSE())+7))</f>
        <v>40</v>
      </c>
      <c r="AC312" s="359"/>
      <c r="AD312" s="360"/>
      <c r="AE312" s="360"/>
      <c r="AF312" s="360"/>
      <c r="AG312" s="361"/>
      <c r="AH312" s="362">
        <f t="shared" si="173"/>
        <v>20</v>
      </c>
      <c r="AI312" s="363">
        <f t="shared" si="174"/>
        <v>0</v>
      </c>
      <c r="AJ312" s="364">
        <f t="shared" si="175"/>
        <v>0.15</v>
      </c>
      <c r="AK312" s="364">
        <f t="shared" si="176"/>
        <v>0.3</v>
      </c>
      <c r="AL312" s="364">
        <f t="shared" si="177"/>
        <v>0.05</v>
      </c>
      <c r="AM312" s="364">
        <f t="shared" si="178"/>
        <v>2.5000000000000001E-2</v>
      </c>
      <c r="AN312" s="364">
        <f t="shared" si="179"/>
        <v>0</v>
      </c>
      <c r="AO312" s="364">
        <f t="shared" si="180"/>
        <v>0</v>
      </c>
      <c r="AP312" s="364">
        <f t="shared" si="181"/>
        <v>0</v>
      </c>
      <c r="AQ312" s="364">
        <f t="shared" si="182"/>
        <v>0.47499999999999998</v>
      </c>
      <c r="AR312" s="364">
        <f t="shared" si="183"/>
        <v>0</v>
      </c>
      <c r="AS312" s="364">
        <f t="shared" si="184"/>
        <v>0</v>
      </c>
      <c r="AT312" s="364">
        <f t="shared" si="185"/>
        <v>0</v>
      </c>
      <c r="AU312" s="364">
        <f t="shared" si="186"/>
        <v>0</v>
      </c>
      <c r="AV312" s="364">
        <f t="shared" si="187"/>
        <v>0.5</v>
      </c>
      <c r="AW312" s="365">
        <f t="shared" si="188"/>
        <v>0</v>
      </c>
      <c r="AX312" s="365">
        <f t="shared" si="189"/>
        <v>0.15056827277668605</v>
      </c>
      <c r="AY312" s="365">
        <f t="shared" si="190"/>
        <v>0.30469265401539752</v>
      </c>
      <c r="AZ312" s="365">
        <f t="shared" si="191"/>
        <v>5.0020856805770016E-2</v>
      </c>
      <c r="BA312" s="365">
        <f t="shared" si="192"/>
        <v>2.5002604899361139E-2</v>
      </c>
      <c r="BB312" s="364">
        <f t="shared" si="193"/>
        <v>0</v>
      </c>
      <c r="BC312" s="364">
        <f t="shared" si="194"/>
        <v>0</v>
      </c>
      <c r="BD312" s="365">
        <f t="shared" si="195"/>
        <v>0</v>
      </c>
      <c r="BE312" s="365">
        <f t="shared" si="196"/>
        <v>0.49496403171689457</v>
      </c>
      <c r="BF312" s="365">
        <f t="shared" si="197"/>
        <v>0</v>
      </c>
      <c r="BG312" s="365">
        <f t="shared" si="198"/>
        <v>0</v>
      </c>
      <c r="BH312" s="364">
        <f t="shared" si="199"/>
        <v>0</v>
      </c>
      <c r="BI312" s="365">
        <f t="shared" si="200"/>
        <v>0</v>
      </c>
      <c r="BJ312" s="366">
        <f t="shared" si="201"/>
        <v>0.52359877559829893</v>
      </c>
      <c r="BK312"/>
      <c r="BL312"/>
      <c r="BM312"/>
      <c r="BN312"/>
      <c r="BO312"/>
    </row>
    <row r="313" spans="1:67" s="124" customFormat="1" ht="16" hidden="1" customHeight="1">
      <c r="A313" s="327" t="str">
        <f t="shared" si="140"/>
        <v>2018_293</v>
      </c>
      <c r="B313" s="327" t="s">
        <v>658</v>
      </c>
      <c r="C313" s="327" t="str">
        <f t="shared" si="172"/>
        <v>2018-Wabao_1</v>
      </c>
      <c r="D313" s="327" t="str">
        <f>IF($M313="-","-",VLOOKUP(C$2,Res_ini!$A$20:$AF202,HLOOKUP($F313,Res_ini!$H$29:$AF$30,2,FALSE())+7))</f>
        <v>PIT</v>
      </c>
      <c r="E313" s="327">
        <f t="shared" si="171"/>
        <v>74</v>
      </c>
      <c r="F313" s="327" t="str">
        <f t="shared" si="108"/>
        <v>Wabao</v>
      </c>
      <c r="G313" s="327" t="str">
        <f>IF($M313="-","-",VLOOKUP(F$2,Res_ini!$A$20:$AF202,HLOOKUP($F313,Res_ini!$H$29:$AF$30,2,FALSE())+7))</f>
        <v>Nouvelle Calédonie</v>
      </c>
      <c r="H313" s="338">
        <f>IF($M313="-","-",VLOOKUP(G$2,Res_ini!$A$20:$AF202,HLOOKUP($F313,Res_ini!$H$29:$AF$30,2,FALSE())+7))</f>
        <v>43605</v>
      </c>
      <c r="I313" s="338">
        <f>IF($M313="-","-",VLOOKUP(H$2,Res_ini!$A$20:$AF202,HLOOKUP($F313,Res_ini!$H$29:$AF$30,2,FALSE())+7))</f>
        <v>43654</v>
      </c>
      <c r="J313" s="327">
        <f>IF($M313="-","-",VLOOKUP(I$2,Res_ini!$A$20:$AF202,HLOOKUP($F313,Res_ini!$H$29:$AF$30,2,FALSE())+7))</f>
        <v>2018</v>
      </c>
      <c r="K313" s="327" t="str">
        <f>IF($M313="-","-",VLOOKUP(J$2,Res_ini!$A$20:$AF202,HLOOKUP($F313,Res_ini!$H$29:$AF$30,2,FALSE())+7))</f>
        <v>Province Iles</v>
      </c>
      <c r="L313" s="327" t="str">
        <f>IF($M313="-","-",VLOOKUP(K$2,Res_ini!$A$20:$AF202,HLOOKUP($F313,Res_ini!$H$29:$AF$30,2,FALSE())+7))</f>
        <v>Wabao-Yejele</v>
      </c>
      <c r="M313" s="327" t="str">
        <f>IF(ISERROR(HLOOKUP($F313,Res_ini!$H$29:$AF$30,2,FALSE())),"-",VLOOKUP(L$2,Res_ini!$A$20:$AF202,HLOOKUP($F313,Res_ini!$H$29:$AF$30,2,FALSE())+7))</f>
        <v>Wabao</v>
      </c>
      <c r="N313" s="327">
        <f>IF($M313="-","-",VLOOKUP(M$2,Res_ini!$A$20:$AF202,HLOOKUP($F313,Res_ini!$H$29:$AF$30,2,FALSE())+7))</f>
        <v>1</v>
      </c>
      <c r="O313" s="339">
        <f>IF($M313="-","-",VLOOKUP(N$2,Res_ini!$A$20:$AF202,HLOOKUP($F313,Res_ini!$H$29:$AF$30,2,FALSE())+7))</f>
        <v>0</v>
      </c>
      <c r="P313" s="325">
        <f>IF($M313="-","-",VLOOKUP(O$2,Res_ini!$A$20:$AF202,HLOOKUP($F313,Res_ini!$H$29:$AF$30,2,FALSE())+7))</f>
        <v>0</v>
      </c>
      <c r="Q313" s="325">
        <f>IF($M313="-","-",VLOOKUP(P$2,Res_ini!$A$20:$AF202,HLOOKUP($F313,Res_ini!$H$29:$AF$30,2,FALSE())+7))</f>
        <v>5</v>
      </c>
      <c r="R313" s="325">
        <f>IF($M313="-","-",VLOOKUP(Q$2,Res_ini!$A$20:$AF202,HLOOKUP($F313,Res_ini!$H$29:$AF$30,2,FALSE())+7))</f>
        <v>3</v>
      </c>
      <c r="S313" s="325">
        <f>IF($M313="-","-",VLOOKUP(R$2,Res_ini!$A$20:$AF202,HLOOKUP($F313,Res_ini!$H$29:$AF$30,2,FALSE())+7))</f>
        <v>4</v>
      </c>
      <c r="T313" s="325">
        <f>IF($M313="-","-",VLOOKUP(S$2,Res_ini!$A$20:$AF202,HLOOKUP($F313,Res_ini!$H$29:$AF$30,2,FALSE())+7))</f>
        <v>0</v>
      </c>
      <c r="U313" s="325">
        <f>IF($M313="-","-",VLOOKUP(T$2,Res_ini!$A$20:$AF202,HLOOKUP($F313,Res_ini!$H$29:$AF$30,2,FALSE())+7))</f>
        <v>3</v>
      </c>
      <c r="V313" s="325">
        <f>IF($M313="-","-",VLOOKUP(U$2,Res_ini!$A$20:$AF202,HLOOKUP($F313,Res_ini!$H$29:$AF$30,2,FALSE())+7))</f>
        <v>0</v>
      </c>
      <c r="W313" s="325">
        <f>IF($M313="-","-",VLOOKUP(V$2,Res_ini!$A$20:$AF202,HLOOKUP($F313,Res_ini!$H$29:$AF$30,2,FALSE())+7))</f>
        <v>21</v>
      </c>
      <c r="X313" s="325">
        <f>IF($M313="-","-",VLOOKUP(W$2,Res_ini!$A$20:$AF202,HLOOKUP($F313,Res_ini!$H$29:$AF$30,2,FALSE())+7))</f>
        <v>2</v>
      </c>
      <c r="Y313" s="325">
        <f>IF($M313="-","-",VLOOKUP(X$2,Res_ini!$A$20:$AF202,HLOOKUP($F313,Res_ini!$H$29:$AF$30,2,FALSE())+7))</f>
        <v>2</v>
      </c>
      <c r="Z313" s="325">
        <f>IF($M313="-","-",VLOOKUP(Y$2,Res_ini!$A$20:$AF202,HLOOKUP($F313,Res_ini!$H$29:$AF$30,2,FALSE())+7))</f>
        <v>0</v>
      </c>
      <c r="AA313" s="326">
        <f>IF($M313="-","-",VLOOKUP(Z$2,Res_ini!$A$20:$AF202,HLOOKUP($F313,Res_ini!$H$29:$AF$30,2,FALSE())+7))</f>
        <v>0</v>
      </c>
      <c r="AB313" s="327">
        <f>IF($M313="-","-",VLOOKUP(AA$2,Res_ini!$A$20:$AF202,HLOOKUP($F313,Res_ini!$H$29:$AF$30,2,FALSE())+7))</f>
        <v>40</v>
      </c>
      <c r="AC313" s="340"/>
      <c r="AD313" s="341"/>
      <c r="AE313" s="341"/>
      <c r="AF313" s="341"/>
      <c r="AG313" s="342"/>
      <c r="AH313" s="343">
        <f t="shared" si="173"/>
        <v>8</v>
      </c>
      <c r="AI313" s="344">
        <f t="shared" si="174"/>
        <v>0</v>
      </c>
      <c r="AJ313" s="345">
        <f t="shared" si="175"/>
        <v>0</v>
      </c>
      <c r="AK313" s="345">
        <f t="shared" si="176"/>
        <v>0.125</v>
      </c>
      <c r="AL313" s="345">
        <f t="shared" si="177"/>
        <v>7.4999999999999997E-2</v>
      </c>
      <c r="AM313" s="345">
        <f t="shared" si="178"/>
        <v>0.1</v>
      </c>
      <c r="AN313" s="345">
        <f t="shared" si="179"/>
        <v>0</v>
      </c>
      <c r="AO313" s="345">
        <f t="shared" si="180"/>
        <v>7.4999999999999997E-2</v>
      </c>
      <c r="AP313" s="345">
        <f t="shared" si="181"/>
        <v>0</v>
      </c>
      <c r="AQ313" s="345">
        <f t="shared" si="182"/>
        <v>0.52500000000000002</v>
      </c>
      <c r="AR313" s="345">
        <f t="shared" si="183"/>
        <v>0.05</v>
      </c>
      <c r="AS313" s="345">
        <f t="shared" si="184"/>
        <v>0.05</v>
      </c>
      <c r="AT313" s="345">
        <f t="shared" si="185"/>
        <v>0</v>
      </c>
      <c r="AU313" s="345">
        <f t="shared" si="186"/>
        <v>0</v>
      </c>
      <c r="AV313" s="345">
        <f t="shared" si="187"/>
        <v>0.2</v>
      </c>
      <c r="AW313" s="346">
        <f t="shared" si="188"/>
        <v>0</v>
      </c>
      <c r="AX313" s="346">
        <f t="shared" si="189"/>
        <v>0</v>
      </c>
      <c r="AY313" s="346">
        <f t="shared" si="190"/>
        <v>0.12532783116806537</v>
      </c>
      <c r="AZ313" s="346">
        <f t="shared" si="191"/>
        <v>7.5070491076716539E-2</v>
      </c>
      <c r="BA313" s="346">
        <f t="shared" si="192"/>
        <v>0.1001674211615598</v>
      </c>
      <c r="BB313" s="345">
        <f t="shared" si="193"/>
        <v>0</v>
      </c>
      <c r="BC313" s="345">
        <f t="shared" si="194"/>
        <v>7.5070491076716539E-2</v>
      </c>
      <c r="BD313" s="346">
        <f t="shared" si="195"/>
        <v>0</v>
      </c>
      <c r="BE313" s="346">
        <f t="shared" si="196"/>
        <v>0.55271511309678323</v>
      </c>
      <c r="BF313" s="346">
        <f t="shared" si="197"/>
        <v>5.0020856805770016E-2</v>
      </c>
      <c r="BG313" s="346">
        <f t="shared" si="198"/>
        <v>5.0020856805770016E-2</v>
      </c>
      <c r="BH313" s="345">
        <f t="shared" si="199"/>
        <v>0</v>
      </c>
      <c r="BI313" s="346">
        <f t="shared" si="200"/>
        <v>0</v>
      </c>
      <c r="BJ313" s="347">
        <f t="shared" si="201"/>
        <v>0.20135792079033082</v>
      </c>
      <c r="BK313"/>
      <c r="BL313"/>
      <c r="BM313"/>
      <c r="BN313"/>
      <c r="BO313"/>
    </row>
    <row r="314" spans="1:67" s="124" customFormat="1" ht="17" hidden="1" customHeight="1">
      <c r="A314" s="330" t="str">
        <f t="shared" ref="A314:A377" si="202">G$18&amp;"_"&amp;TEXT(ROW(314:314)-20,"000")</f>
        <v>2018_294</v>
      </c>
      <c r="B314" s="330" t="s">
        <v>658</v>
      </c>
      <c r="C314" s="330" t="str">
        <f t="shared" si="172"/>
        <v>2018-Wabao_2</v>
      </c>
      <c r="D314" s="330" t="str">
        <f>IF($M314="-","-",VLOOKUP(C$3,Res_ini!$A$20:$AF203,HLOOKUP($F314,Res_ini!$H$29:$AF$30,2,FALSE())+7))</f>
        <v>PIT</v>
      </c>
      <c r="E314" s="330">
        <f t="shared" si="171"/>
        <v>74</v>
      </c>
      <c r="F314" s="330" t="str">
        <f t="shared" si="108"/>
        <v>Wabao</v>
      </c>
      <c r="G314" s="330" t="str">
        <f>IF($M314="-","-",VLOOKUP(F$3,Res_ini!$A$20:$AF203,HLOOKUP($F314,Res_ini!$H$29:$AF$30,2,FALSE())+7))</f>
        <v>Nouvelle Calédonie</v>
      </c>
      <c r="H314" s="348">
        <f>IF($M314="-","-",VLOOKUP(G$3,Res_ini!$A$20:$AF203,HLOOKUP($F314,Res_ini!$H$29:$AF$30,2,FALSE())+7))</f>
        <v>43605</v>
      </c>
      <c r="I314" s="348">
        <f>IF($M314="-","-",VLOOKUP(H$3,Res_ini!$A$20:$AF203,HLOOKUP($F314,Res_ini!$H$29:$AF$30,2,FALSE())+7))</f>
        <v>43654</v>
      </c>
      <c r="J314" s="330">
        <f>IF($M314="-","-",VLOOKUP(I$3,Res_ini!$A$20:$AF203,HLOOKUP($F314,Res_ini!$H$29:$AF$30,2,FALSE())+7))</f>
        <v>2018</v>
      </c>
      <c r="K314" s="330" t="str">
        <f>IF($M314="-","-",VLOOKUP(J$3,Res_ini!$A$20:$AF203,HLOOKUP($F314,Res_ini!$H$29:$AF$30,2,FALSE())+7))</f>
        <v>Province Iles</v>
      </c>
      <c r="L314" s="330" t="str">
        <f>IF($M314="-","-",VLOOKUP(K$3,Res_ini!$A$20:$AF203,HLOOKUP($F314,Res_ini!$H$29:$AF$30,2,FALSE())+7))</f>
        <v>Wabao-Yejele</v>
      </c>
      <c r="M314" s="330" t="str">
        <f>IF(ISERROR(HLOOKUP($F314,Res_ini!$H$29:$AF$30,2,FALSE())),"-",VLOOKUP(L$3,Res_ini!$A$20:$AF203,HLOOKUP($F314,Res_ini!$H$29:$AF$30,2,FALSE())+7))</f>
        <v>Wabao</v>
      </c>
      <c r="N314" s="330">
        <f>IF($M314="-","-",VLOOKUP(M$3,Res_ini!$A$20:$AF203,HLOOKUP($F314,Res_ini!$H$29:$AF$30,2,FALSE())+7))</f>
        <v>2</v>
      </c>
      <c r="O314" s="349">
        <f>IF($M314="-","-",VLOOKUP(N$3,Res_ini!$A$20:$AF203,HLOOKUP($F314,Res_ini!$H$29:$AF$30,2,FALSE())+7))</f>
        <v>0</v>
      </c>
      <c r="P314" s="328">
        <f>IF($M314="-","-",VLOOKUP(O$3,Res_ini!$A$20:$AF203,HLOOKUP($F314,Res_ini!$H$29:$AF$30,2,FALSE())+7))</f>
        <v>0</v>
      </c>
      <c r="Q314" s="328">
        <f>IF($M314="-","-",VLOOKUP(P$3,Res_ini!$A$20:$AF203,HLOOKUP($F314,Res_ini!$H$29:$AF$30,2,FALSE())+7))</f>
        <v>6</v>
      </c>
      <c r="R314" s="328">
        <f>IF($M314="-","-",VLOOKUP(Q$3,Res_ini!$A$20:$AF203,HLOOKUP($F314,Res_ini!$H$29:$AF$30,2,FALSE())+7))</f>
        <v>0</v>
      </c>
      <c r="S314" s="328">
        <f>IF($M314="-","-",VLOOKUP(R$3,Res_ini!$A$20:$AF203,HLOOKUP($F314,Res_ini!$H$29:$AF$30,2,FALSE())+7))</f>
        <v>0</v>
      </c>
      <c r="T314" s="328">
        <f>IF($M314="-","-",VLOOKUP(S$3,Res_ini!$A$20:$AF203,HLOOKUP($F314,Res_ini!$H$29:$AF$30,2,FALSE())+7))</f>
        <v>0</v>
      </c>
      <c r="U314" s="328">
        <f>IF($M314="-","-",VLOOKUP(T$3,Res_ini!$A$20:$AF203,HLOOKUP($F314,Res_ini!$H$29:$AF$30,2,FALSE())+7))</f>
        <v>1</v>
      </c>
      <c r="V314" s="328">
        <f>IF($M314="-","-",VLOOKUP(U$3,Res_ini!$A$20:$AF203,HLOOKUP($F314,Res_ini!$H$29:$AF$30,2,FALSE())+7))</f>
        <v>0</v>
      </c>
      <c r="W314" s="328">
        <f>IF($M314="-","-",VLOOKUP(V$3,Res_ini!$A$20:$AF203,HLOOKUP($F314,Res_ini!$H$29:$AF$30,2,FALSE())+7))</f>
        <v>20</v>
      </c>
      <c r="X314" s="328">
        <f>IF($M314="-","-",VLOOKUP(W$3,Res_ini!$A$20:$AF203,HLOOKUP($F314,Res_ini!$H$29:$AF$30,2,FALSE())+7))</f>
        <v>2</v>
      </c>
      <c r="Y314" s="328">
        <f>IF($M314="-","-",VLOOKUP(X$3,Res_ini!$A$20:$AF203,HLOOKUP($F314,Res_ini!$H$29:$AF$30,2,FALSE())+7))</f>
        <v>11</v>
      </c>
      <c r="Z314" s="328">
        <f>IF($M314="-","-",VLOOKUP(Y$3,Res_ini!$A$20:$AF203,HLOOKUP($F314,Res_ini!$H$29:$AF$30,2,FALSE())+7))</f>
        <v>0</v>
      </c>
      <c r="AA314" s="329">
        <f>IF($M314="-","-",VLOOKUP(Z$3,Res_ini!$A$20:$AF203,HLOOKUP($F314,Res_ini!$H$29:$AF$30,2,FALSE())+7))</f>
        <v>0</v>
      </c>
      <c r="AB314" s="330">
        <f>IF($M314="-","-",VLOOKUP(AA$3,Res_ini!$A$20:$AF203,HLOOKUP($F314,Res_ini!$H$29:$AF$30,2,FALSE())+7))</f>
        <v>40</v>
      </c>
      <c r="AC314" s="350"/>
      <c r="AD314" s="351"/>
      <c r="AE314" s="351"/>
      <c r="AF314" s="351"/>
      <c r="AG314" s="352"/>
      <c r="AH314" s="213">
        <f t="shared" si="173"/>
        <v>6</v>
      </c>
      <c r="AI314" s="353">
        <f t="shared" si="174"/>
        <v>0</v>
      </c>
      <c r="AJ314" s="354">
        <f t="shared" si="175"/>
        <v>0</v>
      </c>
      <c r="AK314" s="354">
        <f t="shared" si="176"/>
        <v>0.15</v>
      </c>
      <c r="AL314" s="354">
        <f t="shared" si="177"/>
        <v>0</v>
      </c>
      <c r="AM314" s="354">
        <f t="shared" si="178"/>
        <v>0</v>
      </c>
      <c r="AN314" s="354">
        <f t="shared" si="179"/>
        <v>0</v>
      </c>
      <c r="AO314" s="354">
        <f t="shared" si="180"/>
        <v>2.5000000000000001E-2</v>
      </c>
      <c r="AP314" s="354">
        <f t="shared" si="181"/>
        <v>0</v>
      </c>
      <c r="AQ314" s="354">
        <f t="shared" si="182"/>
        <v>0.5</v>
      </c>
      <c r="AR314" s="354">
        <f t="shared" si="183"/>
        <v>0.05</v>
      </c>
      <c r="AS314" s="354">
        <f t="shared" si="184"/>
        <v>0.27500000000000002</v>
      </c>
      <c r="AT314" s="354">
        <f t="shared" si="185"/>
        <v>0</v>
      </c>
      <c r="AU314" s="354">
        <f t="shared" si="186"/>
        <v>0</v>
      </c>
      <c r="AV314" s="354">
        <f t="shared" si="187"/>
        <v>0.15</v>
      </c>
      <c r="AW314" s="355">
        <f t="shared" si="188"/>
        <v>0</v>
      </c>
      <c r="AX314" s="355">
        <f t="shared" si="189"/>
        <v>0</v>
      </c>
      <c r="AY314" s="355">
        <f t="shared" si="190"/>
        <v>0.15056827277668605</v>
      </c>
      <c r="AZ314" s="355">
        <f t="shared" si="191"/>
        <v>0</v>
      </c>
      <c r="BA314" s="355">
        <f t="shared" si="192"/>
        <v>0</v>
      </c>
      <c r="BB314" s="354">
        <f t="shared" si="193"/>
        <v>0</v>
      </c>
      <c r="BC314" s="354">
        <f t="shared" si="194"/>
        <v>2.5002604899361139E-2</v>
      </c>
      <c r="BD314" s="355">
        <f t="shared" si="195"/>
        <v>0</v>
      </c>
      <c r="BE314" s="355">
        <f t="shared" si="196"/>
        <v>0.52359877559829893</v>
      </c>
      <c r="BF314" s="355">
        <f t="shared" si="197"/>
        <v>5.0020856805770016E-2</v>
      </c>
      <c r="BG314" s="355">
        <f t="shared" si="198"/>
        <v>0.2785897023916506</v>
      </c>
      <c r="BH314" s="354">
        <f t="shared" si="199"/>
        <v>0</v>
      </c>
      <c r="BI314" s="355">
        <f t="shared" si="200"/>
        <v>0</v>
      </c>
      <c r="BJ314" s="356">
        <f t="shared" si="201"/>
        <v>0.15056827277668605</v>
      </c>
      <c r="BK314"/>
      <c r="BL314"/>
      <c r="BM314"/>
      <c r="BN314"/>
      <c r="BO314"/>
    </row>
    <row r="315" spans="1:67" s="124" customFormat="1" ht="17" hidden="1" customHeight="1">
      <c r="A315" s="330" t="str">
        <f t="shared" si="202"/>
        <v>2018_295</v>
      </c>
      <c r="B315" s="330" t="s">
        <v>658</v>
      </c>
      <c r="C315" s="330" t="str">
        <f t="shared" si="172"/>
        <v>2018-Wabao_3</v>
      </c>
      <c r="D315" s="330" t="str">
        <f>IF($M315="-","-",VLOOKUP(C$4,Res_ini!$A$20:$AF204,HLOOKUP($F315,Res_ini!$H$29:$AF$30,2,FALSE())+7))</f>
        <v>PIT</v>
      </c>
      <c r="E315" s="330">
        <f t="shared" si="171"/>
        <v>74</v>
      </c>
      <c r="F315" s="330" t="str">
        <f t="shared" si="108"/>
        <v>Wabao</v>
      </c>
      <c r="G315" s="330" t="str">
        <f>IF($M315="-","-",VLOOKUP(F$4,Res_ini!$A$20:$AF204,HLOOKUP($F315,Res_ini!$H$29:$AF$30,2,FALSE())+7))</f>
        <v>Nouvelle Calédonie</v>
      </c>
      <c r="H315" s="348">
        <f>IF($M315="-","-",VLOOKUP(G$4,Res_ini!$A$20:$AF204,HLOOKUP($F315,Res_ini!$H$29:$AF$30,2,FALSE())+7))</f>
        <v>43605</v>
      </c>
      <c r="I315" s="348">
        <f>IF($M315="-","-",VLOOKUP(H$4,Res_ini!$A$20:$AF204,HLOOKUP($F315,Res_ini!$H$29:$AF$30,2,FALSE())+7))</f>
        <v>43654</v>
      </c>
      <c r="J315" s="330">
        <f>IF($M315="-","-",VLOOKUP(I$4,Res_ini!$A$20:$AF204,HLOOKUP($F315,Res_ini!$H$29:$AF$30,2,FALSE())+7))</f>
        <v>2018</v>
      </c>
      <c r="K315" s="330" t="str">
        <f>IF($M315="-","-",VLOOKUP(J$4,Res_ini!$A$20:$AF204,HLOOKUP($F315,Res_ini!$H$29:$AF$30,2,FALSE())+7))</f>
        <v>Province Iles</v>
      </c>
      <c r="L315" s="330" t="str">
        <f>IF($M315="-","-",VLOOKUP(K$4,Res_ini!$A$20:$AF204,HLOOKUP($F315,Res_ini!$H$29:$AF$30,2,FALSE())+7))</f>
        <v>Wabao-Yejele</v>
      </c>
      <c r="M315" s="330" t="str">
        <f>IF(ISERROR(HLOOKUP($F315,Res_ini!$H$29:$AF$30,2,FALSE())),"-",VLOOKUP(L$4,Res_ini!$A$20:$AF204,HLOOKUP($F315,Res_ini!$H$29:$AF$30,2,FALSE())+7))</f>
        <v>Wabao</v>
      </c>
      <c r="N315" s="330">
        <f>IF($M315="-","-",VLOOKUP(M$4,Res_ini!$A$20:$AF204,HLOOKUP($F315,Res_ini!$H$29:$AF$30,2,FALSE())+7))</f>
        <v>3</v>
      </c>
      <c r="O315" s="349">
        <f>IF($M315="-","-",VLOOKUP(N$4,Res_ini!$A$20:$AF204,HLOOKUP($F315,Res_ini!$H$29:$AF$30,2,FALSE())+7))</f>
        <v>0</v>
      </c>
      <c r="P315" s="328">
        <f>IF($M315="-","-",VLOOKUP(O$4,Res_ini!$A$20:$AF204,HLOOKUP($F315,Res_ini!$H$29:$AF$30,2,FALSE())+7))</f>
        <v>1</v>
      </c>
      <c r="Q315" s="328">
        <f>IF($M315="-","-",VLOOKUP(P$4,Res_ini!$A$20:$AF204,HLOOKUP($F315,Res_ini!$H$29:$AF$30,2,FALSE())+7))</f>
        <v>9</v>
      </c>
      <c r="R315" s="328">
        <f>IF($M315="-","-",VLOOKUP(Q$4,Res_ini!$A$20:$AF204,HLOOKUP($F315,Res_ini!$H$29:$AF$30,2,FALSE())+7))</f>
        <v>0</v>
      </c>
      <c r="S315" s="328">
        <f>IF($M315="-","-",VLOOKUP(R$4,Res_ini!$A$20:$AF204,HLOOKUP($F315,Res_ini!$H$29:$AF$30,2,FALSE())+7))</f>
        <v>0</v>
      </c>
      <c r="T315" s="328">
        <f>IF($M315="-","-",VLOOKUP(S$4,Res_ini!$A$20:$AF204,HLOOKUP($F315,Res_ini!$H$29:$AF$30,2,FALSE())+7))</f>
        <v>0</v>
      </c>
      <c r="U315" s="328">
        <f>IF($M315="-","-",VLOOKUP(T$4,Res_ini!$A$20:$AF204,HLOOKUP($F315,Res_ini!$H$29:$AF$30,2,FALSE())+7))</f>
        <v>6</v>
      </c>
      <c r="V315" s="328">
        <f>IF($M315="-","-",VLOOKUP(U$4,Res_ini!$A$20:$AF204,HLOOKUP($F315,Res_ini!$H$29:$AF$30,2,FALSE())+7))</f>
        <v>0</v>
      </c>
      <c r="W315" s="328">
        <f>IF($M315="-","-",VLOOKUP(V$4,Res_ini!$A$20:$AF204,HLOOKUP($F315,Res_ini!$H$29:$AF$30,2,FALSE())+7))</f>
        <v>21</v>
      </c>
      <c r="X315" s="328">
        <f>IF($M315="-","-",VLOOKUP(W$4,Res_ini!$A$20:$AF204,HLOOKUP($F315,Res_ini!$H$29:$AF$30,2,FALSE())+7))</f>
        <v>0</v>
      </c>
      <c r="Y315" s="328">
        <f>IF($M315="-","-",VLOOKUP(X$4,Res_ini!$A$20:$AF204,HLOOKUP($F315,Res_ini!$H$29:$AF$30,2,FALSE())+7))</f>
        <v>3</v>
      </c>
      <c r="Z315" s="328">
        <f>IF($M315="-","-",VLOOKUP(Y$4,Res_ini!$A$20:$AF204,HLOOKUP($F315,Res_ini!$H$29:$AF$30,2,FALSE())+7))</f>
        <v>0</v>
      </c>
      <c r="AA315" s="329">
        <f>IF($M315="-","-",VLOOKUP(Z$4,Res_ini!$A$20:$AF204,HLOOKUP($F315,Res_ini!$H$29:$AF$30,2,FALSE())+7))</f>
        <v>0</v>
      </c>
      <c r="AB315" s="330">
        <f>IF($M315="-","-",VLOOKUP(AA$4,Res_ini!$A$20:$AF204,HLOOKUP($F315,Res_ini!$H$29:$AF$30,2,FALSE())+7))</f>
        <v>40</v>
      </c>
      <c r="AC315" s="350"/>
      <c r="AD315" s="351"/>
      <c r="AE315" s="351"/>
      <c r="AF315" s="351"/>
      <c r="AG315" s="352"/>
      <c r="AH315" s="213">
        <f t="shared" si="173"/>
        <v>10</v>
      </c>
      <c r="AI315" s="353">
        <f t="shared" si="174"/>
        <v>0</v>
      </c>
      <c r="AJ315" s="354">
        <f t="shared" si="175"/>
        <v>2.5000000000000001E-2</v>
      </c>
      <c r="AK315" s="354">
        <f t="shared" si="176"/>
        <v>0.22500000000000001</v>
      </c>
      <c r="AL315" s="354">
        <f t="shared" si="177"/>
        <v>0</v>
      </c>
      <c r="AM315" s="354">
        <f t="shared" si="178"/>
        <v>0</v>
      </c>
      <c r="AN315" s="354">
        <f t="shared" si="179"/>
        <v>0</v>
      </c>
      <c r="AO315" s="354">
        <f t="shared" si="180"/>
        <v>0.15</v>
      </c>
      <c r="AP315" s="354">
        <f t="shared" si="181"/>
        <v>0</v>
      </c>
      <c r="AQ315" s="354">
        <f t="shared" si="182"/>
        <v>0.52500000000000002</v>
      </c>
      <c r="AR315" s="354">
        <f t="shared" si="183"/>
        <v>0</v>
      </c>
      <c r="AS315" s="354">
        <f t="shared" si="184"/>
        <v>7.4999999999999997E-2</v>
      </c>
      <c r="AT315" s="354">
        <f t="shared" si="185"/>
        <v>0</v>
      </c>
      <c r="AU315" s="354">
        <f t="shared" si="186"/>
        <v>0</v>
      </c>
      <c r="AV315" s="354">
        <f t="shared" si="187"/>
        <v>0.25</v>
      </c>
      <c r="AW315" s="355">
        <f t="shared" si="188"/>
        <v>0</v>
      </c>
      <c r="AX315" s="355">
        <f t="shared" si="189"/>
        <v>2.5002604899361139E-2</v>
      </c>
      <c r="AY315" s="355">
        <f t="shared" si="190"/>
        <v>0.22694303617851994</v>
      </c>
      <c r="AZ315" s="355">
        <f t="shared" si="191"/>
        <v>0</v>
      </c>
      <c r="BA315" s="355">
        <f t="shared" si="192"/>
        <v>0</v>
      </c>
      <c r="BB315" s="354">
        <f t="shared" si="193"/>
        <v>0</v>
      </c>
      <c r="BC315" s="354">
        <f t="shared" si="194"/>
        <v>0.15056827277668605</v>
      </c>
      <c r="BD315" s="355">
        <f t="shared" si="195"/>
        <v>0</v>
      </c>
      <c r="BE315" s="355">
        <f t="shared" si="196"/>
        <v>0.55271511309678323</v>
      </c>
      <c r="BF315" s="355">
        <f t="shared" si="197"/>
        <v>0</v>
      </c>
      <c r="BG315" s="355">
        <f t="shared" si="198"/>
        <v>7.5070491076716539E-2</v>
      </c>
      <c r="BH315" s="354">
        <f t="shared" si="199"/>
        <v>0</v>
      </c>
      <c r="BI315" s="355">
        <f t="shared" si="200"/>
        <v>0</v>
      </c>
      <c r="BJ315" s="356">
        <f t="shared" si="201"/>
        <v>0.25268025514207865</v>
      </c>
      <c r="BK315"/>
      <c r="BL315"/>
      <c r="BM315"/>
      <c r="BN315"/>
      <c r="BO315"/>
    </row>
    <row r="316" spans="1:67" s="124" customFormat="1" ht="17" hidden="1" customHeight="1">
      <c r="A316" s="333" t="str">
        <f t="shared" si="202"/>
        <v>2018_296</v>
      </c>
      <c r="B316" s="333" t="s">
        <v>658</v>
      </c>
      <c r="C316" s="333" t="str">
        <f t="shared" si="172"/>
        <v>2018-Wabao_4</v>
      </c>
      <c r="D316" s="333" t="str">
        <f>IF($M316="-","-",VLOOKUP(C$5,Res_ini!$A$20:$AF205,HLOOKUP($F316,Res_ini!$H$29:$AF$30,2,FALSE())+7))</f>
        <v>PIT</v>
      </c>
      <c r="E316" s="333">
        <f t="shared" si="171"/>
        <v>74</v>
      </c>
      <c r="F316" s="333" t="str">
        <f t="shared" si="108"/>
        <v>Wabao</v>
      </c>
      <c r="G316" s="333" t="str">
        <f>IF($M316="-","-",VLOOKUP(F$5,Res_ini!$A$20:$AF205,HLOOKUP($F316,Res_ini!$H$29:$AF$30,2,FALSE())+7))</f>
        <v>Nouvelle Calédonie</v>
      </c>
      <c r="H316" s="357">
        <f>IF($M316="-","-",VLOOKUP(G$5,Res_ini!$A$20:$AF205,HLOOKUP($F316,Res_ini!$H$29:$AF$30,2,FALSE())+7))</f>
        <v>43605</v>
      </c>
      <c r="I316" s="357">
        <f>IF($M316="-","-",VLOOKUP(H$5,Res_ini!$A$20:$AF205,HLOOKUP($F316,Res_ini!$H$29:$AF$30,2,FALSE())+7))</f>
        <v>43654</v>
      </c>
      <c r="J316" s="333">
        <f>IF($M316="-","-",VLOOKUP(I$5,Res_ini!$A$20:$AF205,HLOOKUP($F316,Res_ini!$H$29:$AF$30,2,FALSE())+7))</f>
        <v>2018</v>
      </c>
      <c r="K316" s="333" t="str">
        <f>IF($M316="-","-",VLOOKUP(J$5,Res_ini!$A$20:$AF205,HLOOKUP($F316,Res_ini!$H$29:$AF$30,2,FALSE())+7))</f>
        <v>Province Iles</v>
      </c>
      <c r="L316" s="333" t="str">
        <f>IF($M316="-","-",VLOOKUP(K$5,Res_ini!$A$20:$AF205,HLOOKUP($F316,Res_ini!$H$29:$AF$30,2,FALSE())+7))</f>
        <v>Wabao-Yejele</v>
      </c>
      <c r="M316" s="333" t="str">
        <f>IF(ISERROR(HLOOKUP($F316,Res_ini!$H$29:$AF$30,2,FALSE())),"-",VLOOKUP(L$5,Res_ini!$A$20:$AF205,HLOOKUP($F316,Res_ini!$H$29:$AF$30,2,FALSE())+7))</f>
        <v>Wabao</v>
      </c>
      <c r="N316" s="333">
        <f>IF($M316="-","-",VLOOKUP(M$5,Res_ini!$A$20:$AF205,HLOOKUP($F316,Res_ini!$H$29:$AF$30,2,FALSE())+7))</f>
        <v>4</v>
      </c>
      <c r="O316" s="358">
        <f>IF($M316="-","-",VLOOKUP(N$5,Res_ini!$A$20:$AF205,HLOOKUP($F316,Res_ini!$H$29:$AF$30,2,FALSE())+7))</f>
        <v>4</v>
      </c>
      <c r="P316" s="331">
        <f>IF($M316="-","-",VLOOKUP(O$5,Res_ini!$A$20:$AF205,HLOOKUP($F316,Res_ini!$H$29:$AF$30,2,FALSE())+7))</f>
        <v>1</v>
      </c>
      <c r="Q316" s="331">
        <f>IF($M316="-","-",VLOOKUP(P$5,Res_ini!$A$20:$AF205,HLOOKUP($F316,Res_ini!$H$29:$AF$30,2,FALSE())+7))</f>
        <v>5</v>
      </c>
      <c r="R316" s="331">
        <f>IF($M316="-","-",VLOOKUP(Q$5,Res_ini!$A$20:$AF205,HLOOKUP($F316,Res_ini!$H$29:$AF$30,2,FALSE())+7))</f>
        <v>0</v>
      </c>
      <c r="S316" s="331">
        <f>IF($M316="-","-",VLOOKUP(R$5,Res_ini!$A$20:$AF205,HLOOKUP($F316,Res_ini!$H$29:$AF$30,2,FALSE())+7))</f>
        <v>0</v>
      </c>
      <c r="T316" s="331">
        <f>IF($M316="-","-",VLOOKUP(S$5,Res_ini!$A$20:$AF205,HLOOKUP($F316,Res_ini!$H$29:$AF$30,2,FALSE())+7))</f>
        <v>0</v>
      </c>
      <c r="U316" s="331">
        <f>IF($M316="-","-",VLOOKUP(T$5,Res_ini!$A$20:$AF205,HLOOKUP($F316,Res_ini!$H$29:$AF$30,2,FALSE())+7))</f>
        <v>3</v>
      </c>
      <c r="V316" s="331">
        <f>IF($M316="-","-",VLOOKUP(U$5,Res_ini!$A$20:$AF205,HLOOKUP($F316,Res_ini!$H$29:$AF$30,2,FALSE())+7))</f>
        <v>0</v>
      </c>
      <c r="W316" s="331">
        <f>IF($M316="-","-",VLOOKUP(V$5,Res_ini!$A$20:$AF205,HLOOKUP($F316,Res_ini!$H$29:$AF$30,2,FALSE())+7))</f>
        <v>17</v>
      </c>
      <c r="X316" s="331">
        <f>IF($M316="-","-",VLOOKUP(W$5,Res_ini!$A$20:$AF205,HLOOKUP($F316,Res_ini!$H$29:$AF$30,2,FALSE())+7))</f>
        <v>0</v>
      </c>
      <c r="Y316" s="331">
        <f>IF($M316="-","-",VLOOKUP(X$5,Res_ini!$A$20:$AF205,HLOOKUP($F316,Res_ini!$H$29:$AF$30,2,FALSE())+7))</f>
        <v>10</v>
      </c>
      <c r="Z316" s="331">
        <f>IF($M316="-","-",VLOOKUP(Y$5,Res_ini!$A$20:$AF205,HLOOKUP($F316,Res_ini!$H$29:$AF$30,2,FALSE())+7))</f>
        <v>0</v>
      </c>
      <c r="AA316" s="332">
        <f>IF($M316="-","-",VLOOKUP(Z$5,Res_ini!$A$20:$AF205,HLOOKUP($F316,Res_ini!$H$29:$AF$30,2,FALSE())+7))</f>
        <v>0</v>
      </c>
      <c r="AB316" s="333">
        <f>IF($M316="-","-",VLOOKUP(AA$5,Res_ini!$A$20:$AF205,HLOOKUP($F316,Res_ini!$H$29:$AF$30,2,FALSE())+7))</f>
        <v>40</v>
      </c>
      <c r="AC316" s="359"/>
      <c r="AD316" s="360"/>
      <c r="AE316" s="360"/>
      <c r="AF316" s="360"/>
      <c r="AG316" s="361"/>
      <c r="AH316" s="362">
        <f t="shared" si="173"/>
        <v>10</v>
      </c>
      <c r="AI316" s="363">
        <f t="shared" si="174"/>
        <v>0.1</v>
      </c>
      <c r="AJ316" s="364">
        <f t="shared" si="175"/>
        <v>2.5000000000000001E-2</v>
      </c>
      <c r="AK316" s="364">
        <f t="shared" si="176"/>
        <v>0.125</v>
      </c>
      <c r="AL316" s="364">
        <f t="shared" si="177"/>
        <v>0</v>
      </c>
      <c r="AM316" s="364">
        <f t="shared" si="178"/>
        <v>0</v>
      </c>
      <c r="AN316" s="364">
        <f t="shared" si="179"/>
        <v>0</v>
      </c>
      <c r="AO316" s="364">
        <f t="shared" si="180"/>
        <v>7.4999999999999997E-2</v>
      </c>
      <c r="AP316" s="364">
        <f t="shared" si="181"/>
        <v>0</v>
      </c>
      <c r="AQ316" s="364">
        <f t="shared" si="182"/>
        <v>0.42499999999999999</v>
      </c>
      <c r="AR316" s="364">
        <f t="shared" si="183"/>
        <v>0</v>
      </c>
      <c r="AS316" s="364">
        <f t="shared" si="184"/>
        <v>0.25</v>
      </c>
      <c r="AT316" s="364">
        <f t="shared" si="185"/>
        <v>0</v>
      </c>
      <c r="AU316" s="364">
        <f t="shared" si="186"/>
        <v>0</v>
      </c>
      <c r="AV316" s="364">
        <f t="shared" si="187"/>
        <v>0.25</v>
      </c>
      <c r="AW316" s="365">
        <f t="shared" si="188"/>
        <v>0.1001674211615598</v>
      </c>
      <c r="AX316" s="365">
        <f t="shared" si="189"/>
        <v>2.5002604899361139E-2</v>
      </c>
      <c r="AY316" s="365">
        <f t="shared" si="190"/>
        <v>0.12532783116806537</v>
      </c>
      <c r="AZ316" s="365">
        <f t="shared" si="191"/>
        <v>0</v>
      </c>
      <c r="BA316" s="365">
        <f t="shared" si="192"/>
        <v>0</v>
      </c>
      <c r="BB316" s="364">
        <f t="shared" si="193"/>
        <v>0</v>
      </c>
      <c r="BC316" s="364">
        <f t="shared" si="194"/>
        <v>7.5070491076716539E-2</v>
      </c>
      <c r="BD316" s="365">
        <f t="shared" si="195"/>
        <v>0</v>
      </c>
      <c r="BE316" s="365">
        <f t="shared" si="196"/>
        <v>0.43896188560976068</v>
      </c>
      <c r="BF316" s="365">
        <f t="shared" si="197"/>
        <v>0</v>
      </c>
      <c r="BG316" s="365">
        <f t="shared" si="198"/>
        <v>0.25268025514207865</v>
      </c>
      <c r="BH316" s="364">
        <f t="shared" si="199"/>
        <v>0</v>
      </c>
      <c r="BI316" s="365">
        <f t="shared" si="200"/>
        <v>0</v>
      </c>
      <c r="BJ316" s="366">
        <f t="shared" si="201"/>
        <v>0.25268025514207865</v>
      </c>
      <c r="BK316"/>
      <c r="BL316"/>
      <c r="BM316"/>
      <c r="BN316"/>
      <c r="BO316"/>
    </row>
    <row r="317" spans="1:67" s="124" customFormat="1" ht="16" hidden="1" customHeight="1">
      <c r="A317" s="327" t="str">
        <f t="shared" si="202"/>
        <v>2018_297</v>
      </c>
      <c r="B317" s="327" t="s">
        <v>658</v>
      </c>
      <c r="C317" s="327" t="str">
        <f t="shared" si="172"/>
        <v>2018-Yejele_1</v>
      </c>
      <c r="D317" s="327" t="str">
        <f>IF($M317="-","-",VLOOKUP(C$2,Res_ini!$A$20:$AF206,HLOOKUP($F317,Res_ini!$H$29:$AF$30,2,FALSE())+7))</f>
        <v>PIT</v>
      </c>
      <c r="E317" s="327">
        <f t="shared" si="171"/>
        <v>75</v>
      </c>
      <c r="F317" s="327" t="str">
        <f t="shared" si="108"/>
        <v>Yejele</v>
      </c>
      <c r="G317" s="327" t="str">
        <f>IF($M317="-","-",VLOOKUP(F$2,Res_ini!$A$20:$AF206,HLOOKUP($F317,Res_ini!$H$29:$AF$30,2,FALSE())+7))</f>
        <v>Nouvelle Calédonie</v>
      </c>
      <c r="H317" s="338">
        <f>IF($M317="-","-",VLOOKUP(G$2,Res_ini!$A$20:$AF206,HLOOKUP($F317,Res_ini!$H$29:$AF$30,2,FALSE())+7))</f>
        <v>43605</v>
      </c>
      <c r="I317" s="338">
        <f>IF($M317="-","-",VLOOKUP(H$2,Res_ini!$A$20:$AF206,HLOOKUP($F317,Res_ini!$H$29:$AF$30,2,FALSE())+7))</f>
        <v>43654</v>
      </c>
      <c r="J317" s="327">
        <f>IF($M317="-","-",VLOOKUP(I$2,Res_ini!$A$20:$AF206,HLOOKUP($F317,Res_ini!$H$29:$AF$30,2,FALSE())+7))</f>
        <v>2018</v>
      </c>
      <c r="K317" s="327" t="str">
        <f>IF($M317="-","-",VLOOKUP(J$2,Res_ini!$A$20:$AF206,HLOOKUP($F317,Res_ini!$H$29:$AF$30,2,FALSE())+7))</f>
        <v>Province Iles</v>
      </c>
      <c r="L317" s="327" t="str">
        <f>IF($M317="-","-",VLOOKUP(K$2,Res_ini!$A$20:$AF206,HLOOKUP($F317,Res_ini!$H$29:$AF$30,2,FALSE())+7))</f>
        <v>Wabao-Yejele</v>
      </c>
      <c r="M317" s="327" t="str">
        <f>IF(ISERROR(HLOOKUP($F317,Res_ini!$H$29:$AF$30,2,FALSE())),"-",VLOOKUP(L$2,Res_ini!$A$20:$AF206,HLOOKUP($F317,Res_ini!$H$29:$AF$30,2,FALSE())+7))</f>
        <v>Yejele</v>
      </c>
      <c r="N317" s="327">
        <f>IF($M317="-","-",VLOOKUP(M$2,Res_ini!$A$20:$AF206,HLOOKUP($F317,Res_ini!$H$29:$AF$30,2,FALSE())+7))</f>
        <v>1</v>
      </c>
      <c r="O317" s="339">
        <f>IF($M317="-","-",VLOOKUP(N$2,Res_ini!$A$20:$AF206,HLOOKUP($F317,Res_ini!$H$29:$AF$30,2,FALSE())+7))</f>
        <v>3</v>
      </c>
      <c r="P317" s="325">
        <f>IF($M317="-","-",VLOOKUP(O$2,Res_ini!$A$20:$AF206,HLOOKUP($F317,Res_ini!$H$29:$AF$30,2,FALSE())+7))</f>
        <v>1</v>
      </c>
      <c r="Q317" s="325">
        <f>IF($M317="-","-",VLOOKUP(P$2,Res_ini!$A$20:$AF206,HLOOKUP($F317,Res_ini!$H$29:$AF$30,2,FALSE())+7))</f>
        <v>5</v>
      </c>
      <c r="R317" s="325">
        <f>IF($M317="-","-",VLOOKUP(Q$2,Res_ini!$A$20:$AF206,HLOOKUP($F317,Res_ini!$H$29:$AF$30,2,FALSE())+7))</f>
        <v>0</v>
      </c>
      <c r="S317" s="325">
        <f>IF($M317="-","-",VLOOKUP(R$2,Res_ini!$A$20:$AF206,HLOOKUP($F317,Res_ini!$H$29:$AF$30,2,FALSE())+7))</f>
        <v>0</v>
      </c>
      <c r="T317" s="325">
        <f>IF($M317="-","-",VLOOKUP(S$2,Res_ini!$A$20:$AF206,HLOOKUP($F317,Res_ini!$H$29:$AF$30,2,FALSE())+7))</f>
        <v>0</v>
      </c>
      <c r="U317" s="325">
        <f>IF($M317="-","-",VLOOKUP(T$2,Res_ini!$A$20:$AF206,HLOOKUP($F317,Res_ini!$H$29:$AF$30,2,FALSE())+7))</f>
        <v>4</v>
      </c>
      <c r="V317" s="325">
        <f>IF($M317="-","-",VLOOKUP(U$2,Res_ini!$A$20:$AF206,HLOOKUP($F317,Res_ini!$H$29:$AF$30,2,FALSE())+7))</f>
        <v>0</v>
      </c>
      <c r="W317" s="325">
        <f>IF($M317="-","-",VLOOKUP(V$2,Res_ini!$A$20:$AF206,HLOOKUP($F317,Res_ini!$H$29:$AF$30,2,FALSE())+7))</f>
        <v>17</v>
      </c>
      <c r="X317" s="325">
        <f>IF($M317="-","-",VLOOKUP(W$2,Res_ini!$A$20:$AF206,HLOOKUP($F317,Res_ini!$H$29:$AF$30,2,FALSE())+7))</f>
        <v>1</v>
      </c>
      <c r="Y317" s="325">
        <f>IF($M317="-","-",VLOOKUP(X$2,Res_ini!$A$20:$AF206,HLOOKUP($F317,Res_ini!$H$29:$AF$30,2,FALSE())+7))</f>
        <v>8</v>
      </c>
      <c r="Z317" s="325">
        <f>IF($M317="-","-",VLOOKUP(Y$2,Res_ini!$A$20:$AF206,HLOOKUP($F317,Res_ini!$H$29:$AF$30,2,FALSE())+7))</f>
        <v>0</v>
      </c>
      <c r="AA317" s="326">
        <f>IF($M317="-","-",VLOOKUP(Z$2,Res_ini!$A$20:$AF206,HLOOKUP($F317,Res_ini!$H$29:$AF$30,2,FALSE())+7))</f>
        <v>1</v>
      </c>
      <c r="AB317" s="327">
        <f>IF($M317="-","-",VLOOKUP(AA$2,Res_ini!$A$20:$AF206,HLOOKUP($F317,Res_ini!$H$29:$AF$30,2,FALSE())+7))</f>
        <v>40</v>
      </c>
      <c r="AC317" s="340"/>
      <c r="AD317" s="341"/>
      <c r="AE317" s="341"/>
      <c r="AF317" s="341"/>
      <c r="AG317" s="342"/>
      <c r="AH317" s="343">
        <f t="shared" si="173"/>
        <v>9</v>
      </c>
      <c r="AI317" s="344">
        <f t="shared" si="174"/>
        <v>7.4999999999999997E-2</v>
      </c>
      <c r="AJ317" s="345">
        <f t="shared" si="175"/>
        <v>2.5000000000000001E-2</v>
      </c>
      <c r="AK317" s="345">
        <f t="shared" si="176"/>
        <v>0.125</v>
      </c>
      <c r="AL317" s="345">
        <f t="shared" si="177"/>
        <v>0</v>
      </c>
      <c r="AM317" s="345">
        <f t="shared" si="178"/>
        <v>0</v>
      </c>
      <c r="AN317" s="345">
        <f t="shared" si="179"/>
        <v>0</v>
      </c>
      <c r="AO317" s="345">
        <f t="shared" si="180"/>
        <v>0.1</v>
      </c>
      <c r="AP317" s="345">
        <f t="shared" si="181"/>
        <v>0</v>
      </c>
      <c r="AQ317" s="345">
        <f t="shared" si="182"/>
        <v>0.42499999999999999</v>
      </c>
      <c r="AR317" s="345">
        <f t="shared" si="183"/>
        <v>2.5000000000000001E-2</v>
      </c>
      <c r="AS317" s="345">
        <f t="shared" si="184"/>
        <v>0.2</v>
      </c>
      <c r="AT317" s="345">
        <f t="shared" si="185"/>
        <v>0</v>
      </c>
      <c r="AU317" s="345">
        <f t="shared" si="186"/>
        <v>2.5000000000000001E-2</v>
      </c>
      <c r="AV317" s="345">
        <f t="shared" si="187"/>
        <v>0.22500000000000001</v>
      </c>
      <c r="AW317" s="346">
        <f t="shared" si="188"/>
        <v>7.5070491076716539E-2</v>
      </c>
      <c r="AX317" s="346">
        <f t="shared" si="189"/>
        <v>2.5002604899361139E-2</v>
      </c>
      <c r="AY317" s="346">
        <f t="shared" si="190"/>
        <v>0.12532783116806537</v>
      </c>
      <c r="AZ317" s="346">
        <f t="shared" si="191"/>
        <v>0</v>
      </c>
      <c r="BA317" s="346">
        <f t="shared" si="192"/>
        <v>0</v>
      </c>
      <c r="BB317" s="345">
        <f t="shared" si="193"/>
        <v>0</v>
      </c>
      <c r="BC317" s="345">
        <f t="shared" si="194"/>
        <v>0.1001674211615598</v>
      </c>
      <c r="BD317" s="346">
        <f t="shared" si="195"/>
        <v>0</v>
      </c>
      <c r="BE317" s="346">
        <f t="shared" si="196"/>
        <v>0.43896188560976068</v>
      </c>
      <c r="BF317" s="346">
        <f t="shared" si="197"/>
        <v>2.5002604899361139E-2</v>
      </c>
      <c r="BG317" s="346">
        <f t="shared" si="198"/>
        <v>0.20135792079033082</v>
      </c>
      <c r="BH317" s="345">
        <f t="shared" si="199"/>
        <v>0</v>
      </c>
      <c r="BI317" s="346">
        <f t="shared" si="200"/>
        <v>2.5002604899361139E-2</v>
      </c>
      <c r="BJ317" s="347">
        <f t="shared" si="201"/>
        <v>0.22694303617851994</v>
      </c>
      <c r="BK317"/>
      <c r="BL317"/>
      <c r="BM317"/>
      <c r="BN317"/>
      <c r="BO317"/>
    </row>
    <row r="318" spans="1:67" s="124" customFormat="1" ht="17" hidden="1" customHeight="1">
      <c r="A318" s="330" t="str">
        <f t="shared" si="202"/>
        <v>2018_298</v>
      </c>
      <c r="B318" s="330" t="s">
        <v>658</v>
      </c>
      <c r="C318" s="330" t="str">
        <f t="shared" si="172"/>
        <v>2018-Yejele_2</v>
      </c>
      <c r="D318" s="330" t="str">
        <f>IF($M318="-","-",VLOOKUP(C$3,Res_ini!$A$20:$AF207,HLOOKUP($F318,Res_ini!$H$29:$AF$30,2,FALSE())+7))</f>
        <v>PIT</v>
      </c>
      <c r="E318" s="330">
        <f t="shared" si="171"/>
        <v>75</v>
      </c>
      <c r="F318" s="330" t="str">
        <f t="shared" si="108"/>
        <v>Yejele</v>
      </c>
      <c r="G318" s="330" t="str">
        <f>IF($M318="-","-",VLOOKUP(F$3,Res_ini!$A$20:$AF207,HLOOKUP($F318,Res_ini!$H$29:$AF$30,2,FALSE())+7))</f>
        <v>Nouvelle Calédonie</v>
      </c>
      <c r="H318" s="348">
        <f>IF($M318="-","-",VLOOKUP(G$3,Res_ini!$A$20:$AF207,HLOOKUP($F318,Res_ini!$H$29:$AF$30,2,FALSE())+7))</f>
        <v>43605</v>
      </c>
      <c r="I318" s="348">
        <f>IF($M318="-","-",VLOOKUP(H$3,Res_ini!$A$20:$AF207,HLOOKUP($F318,Res_ini!$H$29:$AF$30,2,FALSE())+7))</f>
        <v>43654</v>
      </c>
      <c r="J318" s="330">
        <f>IF($M318="-","-",VLOOKUP(I$3,Res_ini!$A$20:$AF207,HLOOKUP($F318,Res_ini!$H$29:$AF$30,2,FALSE())+7))</f>
        <v>2018</v>
      </c>
      <c r="K318" s="330" t="str">
        <f>IF($M318="-","-",VLOOKUP(J$3,Res_ini!$A$20:$AF207,HLOOKUP($F318,Res_ini!$H$29:$AF$30,2,FALSE())+7))</f>
        <v>Province Iles</v>
      </c>
      <c r="L318" s="330" t="str">
        <f>IF($M318="-","-",VLOOKUP(K$3,Res_ini!$A$20:$AF207,HLOOKUP($F318,Res_ini!$H$29:$AF$30,2,FALSE())+7))</f>
        <v>Wabao-Yejele</v>
      </c>
      <c r="M318" s="330" t="str">
        <f>IF(ISERROR(HLOOKUP($F318,Res_ini!$H$29:$AF$30,2,FALSE())),"-",VLOOKUP(L$3,Res_ini!$A$20:$AF207,HLOOKUP($F318,Res_ini!$H$29:$AF$30,2,FALSE())+7))</f>
        <v>Yejele</v>
      </c>
      <c r="N318" s="330">
        <f>IF($M318="-","-",VLOOKUP(M$3,Res_ini!$A$20:$AF207,HLOOKUP($F318,Res_ini!$H$29:$AF$30,2,FALSE())+7))</f>
        <v>2</v>
      </c>
      <c r="O318" s="349">
        <f>IF($M318="-","-",VLOOKUP(N$3,Res_ini!$A$20:$AF207,HLOOKUP($F318,Res_ini!$H$29:$AF$30,2,FALSE())+7))</f>
        <v>2</v>
      </c>
      <c r="P318" s="328">
        <f>IF($M318="-","-",VLOOKUP(O$3,Res_ini!$A$20:$AF207,HLOOKUP($F318,Res_ini!$H$29:$AF$30,2,FALSE())+7))</f>
        <v>1</v>
      </c>
      <c r="Q318" s="328">
        <f>IF($M318="-","-",VLOOKUP(P$3,Res_ini!$A$20:$AF207,HLOOKUP($F318,Res_ini!$H$29:$AF$30,2,FALSE())+7))</f>
        <v>2</v>
      </c>
      <c r="R318" s="328">
        <f>IF($M318="-","-",VLOOKUP(Q$3,Res_ini!$A$20:$AF207,HLOOKUP($F318,Res_ini!$H$29:$AF$30,2,FALSE())+7))</f>
        <v>0</v>
      </c>
      <c r="S318" s="328">
        <f>IF($M318="-","-",VLOOKUP(R$3,Res_ini!$A$20:$AF207,HLOOKUP($F318,Res_ini!$H$29:$AF$30,2,FALSE())+7))</f>
        <v>0</v>
      </c>
      <c r="T318" s="328">
        <f>IF($M318="-","-",VLOOKUP(S$3,Res_ini!$A$20:$AF207,HLOOKUP($F318,Res_ini!$H$29:$AF$30,2,FALSE())+7))</f>
        <v>0</v>
      </c>
      <c r="U318" s="328">
        <f>IF($M318="-","-",VLOOKUP(T$3,Res_ini!$A$20:$AF207,HLOOKUP($F318,Res_ini!$H$29:$AF$30,2,FALSE())+7))</f>
        <v>8</v>
      </c>
      <c r="V318" s="328">
        <f>IF($M318="-","-",VLOOKUP(U$3,Res_ini!$A$20:$AF207,HLOOKUP($F318,Res_ini!$H$29:$AF$30,2,FALSE())+7))</f>
        <v>0</v>
      </c>
      <c r="W318" s="328">
        <f>IF($M318="-","-",VLOOKUP(V$3,Res_ini!$A$20:$AF207,HLOOKUP($F318,Res_ini!$H$29:$AF$30,2,FALSE())+7))</f>
        <v>7</v>
      </c>
      <c r="X318" s="328">
        <f>IF($M318="-","-",VLOOKUP(W$3,Res_ini!$A$20:$AF207,HLOOKUP($F318,Res_ini!$H$29:$AF$30,2,FALSE())+7))</f>
        <v>0</v>
      </c>
      <c r="Y318" s="328">
        <f>IF($M318="-","-",VLOOKUP(X$3,Res_ini!$A$20:$AF207,HLOOKUP($F318,Res_ini!$H$29:$AF$30,2,FALSE())+7))</f>
        <v>18</v>
      </c>
      <c r="Z318" s="328">
        <f>IF($M318="-","-",VLOOKUP(Y$3,Res_ini!$A$20:$AF207,HLOOKUP($F318,Res_ini!$H$29:$AF$30,2,FALSE())+7))</f>
        <v>0</v>
      </c>
      <c r="AA318" s="329">
        <f>IF($M318="-","-",VLOOKUP(Z$3,Res_ini!$A$20:$AF207,HLOOKUP($F318,Res_ini!$H$29:$AF$30,2,FALSE())+7))</f>
        <v>2</v>
      </c>
      <c r="AB318" s="330">
        <f>IF($M318="-","-",VLOOKUP(AA$3,Res_ini!$A$20:$AF207,HLOOKUP($F318,Res_ini!$H$29:$AF$30,2,FALSE())+7))</f>
        <v>40</v>
      </c>
      <c r="AC318" s="350"/>
      <c r="AD318" s="351"/>
      <c r="AE318" s="351"/>
      <c r="AF318" s="351"/>
      <c r="AG318" s="352"/>
      <c r="AH318" s="213">
        <f t="shared" si="173"/>
        <v>5</v>
      </c>
      <c r="AI318" s="353">
        <f t="shared" si="174"/>
        <v>0.05</v>
      </c>
      <c r="AJ318" s="354">
        <f t="shared" si="175"/>
        <v>2.5000000000000001E-2</v>
      </c>
      <c r="AK318" s="354">
        <f t="shared" si="176"/>
        <v>0.05</v>
      </c>
      <c r="AL318" s="354">
        <f t="shared" si="177"/>
        <v>0</v>
      </c>
      <c r="AM318" s="354">
        <f t="shared" si="178"/>
        <v>0</v>
      </c>
      <c r="AN318" s="354">
        <f t="shared" si="179"/>
        <v>0</v>
      </c>
      <c r="AO318" s="354">
        <f t="shared" si="180"/>
        <v>0.2</v>
      </c>
      <c r="AP318" s="354">
        <f t="shared" si="181"/>
        <v>0</v>
      </c>
      <c r="AQ318" s="354">
        <f t="shared" si="182"/>
        <v>0.17499999999999999</v>
      </c>
      <c r="AR318" s="354">
        <f t="shared" si="183"/>
        <v>0</v>
      </c>
      <c r="AS318" s="354">
        <f t="shared" si="184"/>
        <v>0.45</v>
      </c>
      <c r="AT318" s="354">
        <f t="shared" si="185"/>
        <v>0</v>
      </c>
      <c r="AU318" s="354">
        <f t="shared" si="186"/>
        <v>0.05</v>
      </c>
      <c r="AV318" s="354">
        <f t="shared" si="187"/>
        <v>0.125</v>
      </c>
      <c r="AW318" s="355">
        <f t="shared" si="188"/>
        <v>5.0020856805770016E-2</v>
      </c>
      <c r="AX318" s="355">
        <f t="shared" si="189"/>
        <v>2.5002604899361139E-2</v>
      </c>
      <c r="AY318" s="355">
        <f t="shared" si="190"/>
        <v>5.0020856805770016E-2</v>
      </c>
      <c r="AZ318" s="355">
        <f t="shared" si="191"/>
        <v>0</v>
      </c>
      <c r="BA318" s="355">
        <f t="shared" si="192"/>
        <v>0</v>
      </c>
      <c r="BB318" s="354">
        <f t="shared" si="193"/>
        <v>0</v>
      </c>
      <c r="BC318" s="354">
        <f t="shared" si="194"/>
        <v>0.20135792079033082</v>
      </c>
      <c r="BD318" s="355">
        <f t="shared" si="195"/>
        <v>0</v>
      </c>
      <c r="BE318" s="355">
        <f t="shared" si="196"/>
        <v>0.17590576816371625</v>
      </c>
      <c r="BF318" s="355">
        <f t="shared" si="197"/>
        <v>0</v>
      </c>
      <c r="BG318" s="355">
        <f t="shared" si="198"/>
        <v>0.46676533904729633</v>
      </c>
      <c r="BH318" s="354">
        <f t="shared" si="199"/>
        <v>0</v>
      </c>
      <c r="BI318" s="355">
        <f t="shared" si="200"/>
        <v>5.0020856805770016E-2</v>
      </c>
      <c r="BJ318" s="356">
        <f t="shared" si="201"/>
        <v>0.12532783116806537</v>
      </c>
      <c r="BK318"/>
      <c r="BL318"/>
      <c r="BM318"/>
      <c r="BN318"/>
      <c r="BO318"/>
    </row>
    <row r="319" spans="1:67" s="124" customFormat="1" ht="17" hidden="1" customHeight="1">
      <c r="A319" s="330" t="str">
        <f t="shared" si="202"/>
        <v>2018_299</v>
      </c>
      <c r="B319" s="330" t="s">
        <v>658</v>
      </c>
      <c r="C319" s="330" t="str">
        <f t="shared" si="172"/>
        <v>2018-Yejele_3</v>
      </c>
      <c r="D319" s="330" t="str">
        <f>IF($M319="-","-",VLOOKUP(C$4,Res_ini!$A$20:$AF208,HLOOKUP($F319,Res_ini!$H$29:$AF$30,2,FALSE())+7))</f>
        <v>PIT</v>
      </c>
      <c r="E319" s="330">
        <f t="shared" si="171"/>
        <v>75</v>
      </c>
      <c r="F319" s="330" t="str">
        <f t="shared" si="108"/>
        <v>Yejele</v>
      </c>
      <c r="G319" s="330" t="str">
        <f>IF($M319="-","-",VLOOKUP(F$4,Res_ini!$A$20:$AF208,HLOOKUP($F319,Res_ini!$H$29:$AF$30,2,FALSE())+7))</f>
        <v>Nouvelle Calédonie</v>
      </c>
      <c r="H319" s="348">
        <f>IF($M319="-","-",VLOOKUP(G$4,Res_ini!$A$20:$AF208,HLOOKUP($F319,Res_ini!$H$29:$AF$30,2,FALSE())+7))</f>
        <v>43605</v>
      </c>
      <c r="I319" s="348">
        <f>IF($M319="-","-",VLOOKUP(H$4,Res_ini!$A$20:$AF208,HLOOKUP($F319,Res_ini!$H$29:$AF$30,2,FALSE())+7))</f>
        <v>43654</v>
      </c>
      <c r="J319" s="330">
        <f>IF($M319="-","-",VLOOKUP(I$4,Res_ini!$A$20:$AF208,HLOOKUP($F319,Res_ini!$H$29:$AF$30,2,FALSE())+7))</f>
        <v>2018</v>
      </c>
      <c r="K319" s="330" t="str">
        <f>IF($M319="-","-",VLOOKUP(J$4,Res_ini!$A$20:$AF208,HLOOKUP($F319,Res_ini!$H$29:$AF$30,2,FALSE())+7))</f>
        <v>Province Iles</v>
      </c>
      <c r="L319" s="330" t="str">
        <f>IF($M319="-","-",VLOOKUP(K$4,Res_ini!$A$20:$AF208,HLOOKUP($F319,Res_ini!$H$29:$AF$30,2,FALSE())+7))</f>
        <v>Wabao-Yejele</v>
      </c>
      <c r="M319" s="330" t="str">
        <f>IF(ISERROR(HLOOKUP($F319,Res_ini!$H$29:$AF$30,2,FALSE())),"-",VLOOKUP(L$4,Res_ini!$A$20:$AF208,HLOOKUP($F319,Res_ini!$H$29:$AF$30,2,FALSE())+7))</f>
        <v>Yejele</v>
      </c>
      <c r="N319" s="330">
        <f>IF($M319="-","-",VLOOKUP(M$4,Res_ini!$A$20:$AF208,HLOOKUP($F319,Res_ini!$H$29:$AF$30,2,FALSE())+7))</f>
        <v>3</v>
      </c>
      <c r="O319" s="349">
        <f>IF($M319="-","-",VLOOKUP(N$4,Res_ini!$A$20:$AF208,HLOOKUP($F319,Res_ini!$H$29:$AF$30,2,FALSE())+7))</f>
        <v>0</v>
      </c>
      <c r="P319" s="328">
        <f>IF($M319="-","-",VLOOKUP(O$4,Res_ini!$A$20:$AF208,HLOOKUP($F319,Res_ini!$H$29:$AF$30,2,FALSE())+7))</f>
        <v>1</v>
      </c>
      <c r="Q319" s="328">
        <f>IF($M319="-","-",VLOOKUP(P$4,Res_ini!$A$20:$AF208,HLOOKUP($F319,Res_ini!$H$29:$AF$30,2,FALSE())+7))</f>
        <v>4</v>
      </c>
      <c r="R319" s="328">
        <f>IF($M319="-","-",VLOOKUP(Q$4,Res_ini!$A$20:$AF208,HLOOKUP($F319,Res_ini!$H$29:$AF$30,2,FALSE())+7))</f>
        <v>0</v>
      </c>
      <c r="S319" s="328">
        <f>IF($M319="-","-",VLOOKUP(R$4,Res_ini!$A$20:$AF208,HLOOKUP($F319,Res_ini!$H$29:$AF$30,2,FALSE())+7))</f>
        <v>0</v>
      </c>
      <c r="T319" s="328">
        <f>IF($M319="-","-",VLOOKUP(S$4,Res_ini!$A$20:$AF208,HLOOKUP($F319,Res_ini!$H$29:$AF$30,2,FALSE())+7))</f>
        <v>0</v>
      </c>
      <c r="U319" s="328">
        <f>IF($M319="-","-",VLOOKUP(T$4,Res_ini!$A$20:$AF208,HLOOKUP($F319,Res_ini!$H$29:$AF$30,2,FALSE())+7))</f>
        <v>9</v>
      </c>
      <c r="V319" s="328">
        <f>IF($M319="-","-",VLOOKUP(U$4,Res_ini!$A$20:$AF208,HLOOKUP($F319,Res_ini!$H$29:$AF$30,2,FALSE())+7))</f>
        <v>0</v>
      </c>
      <c r="W319" s="328">
        <f>IF($M319="-","-",VLOOKUP(V$4,Res_ini!$A$20:$AF208,HLOOKUP($F319,Res_ini!$H$29:$AF$30,2,FALSE())+7))</f>
        <v>13</v>
      </c>
      <c r="X319" s="328">
        <f>IF($M319="-","-",VLOOKUP(W$4,Res_ini!$A$20:$AF208,HLOOKUP($F319,Res_ini!$H$29:$AF$30,2,FALSE())+7))</f>
        <v>1</v>
      </c>
      <c r="Y319" s="328">
        <f>IF($M319="-","-",VLOOKUP(X$4,Res_ini!$A$20:$AF208,HLOOKUP($F319,Res_ini!$H$29:$AF$30,2,FALSE())+7))</f>
        <v>9</v>
      </c>
      <c r="Z319" s="328">
        <f>IF($M319="-","-",VLOOKUP(Y$4,Res_ini!$A$20:$AF208,HLOOKUP($F319,Res_ini!$H$29:$AF$30,2,FALSE())+7))</f>
        <v>0</v>
      </c>
      <c r="AA319" s="329">
        <f>IF($M319="-","-",VLOOKUP(Z$4,Res_ini!$A$20:$AF208,HLOOKUP($F319,Res_ini!$H$29:$AF$30,2,FALSE())+7))</f>
        <v>3</v>
      </c>
      <c r="AB319" s="330">
        <f>IF($M319="-","-",VLOOKUP(AA$4,Res_ini!$A$20:$AF208,HLOOKUP($F319,Res_ini!$H$29:$AF$30,2,FALSE())+7))</f>
        <v>40</v>
      </c>
      <c r="AC319" s="350"/>
      <c r="AD319" s="351"/>
      <c r="AE319" s="351"/>
      <c r="AF319" s="351"/>
      <c r="AG319" s="352"/>
      <c r="AH319" s="213">
        <f t="shared" si="173"/>
        <v>5</v>
      </c>
      <c r="AI319" s="353">
        <f t="shared" si="174"/>
        <v>0</v>
      </c>
      <c r="AJ319" s="354">
        <f t="shared" si="175"/>
        <v>2.5000000000000001E-2</v>
      </c>
      <c r="AK319" s="354">
        <f t="shared" si="176"/>
        <v>0.1</v>
      </c>
      <c r="AL319" s="354">
        <f t="shared" si="177"/>
        <v>0</v>
      </c>
      <c r="AM319" s="354">
        <f t="shared" si="178"/>
        <v>0</v>
      </c>
      <c r="AN319" s="354">
        <f t="shared" si="179"/>
        <v>0</v>
      </c>
      <c r="AO319" s="354">
        <f t="shared" si="180"/>
        <v>0.22500000000000001</v>
      </c>
      <c r="AP319" s="354">
        <f t="shared" si="181"/>
        <v>0</v>
      </c>
      <c r="AQ319" s="354">
        <f t="shared" si="182"/>
        <v>0.32500000000000001</v>
      </c>
      <c r="AR319" s="354">
        <f t="shared" si="183"/>
        <v>2.5000000000000001E-2</v>
      </c>
      <c r="AS319" s="354">
        <f t="shared" si="184"/>
        <v>0.22500000000000001</v>
      </c>
      <c r="AT319" s="354">
        <f t="shared" si="185"/>
        <v>0</v>
      </c>
      <c r="AU319" s="354">
        <f t="shared" si="186"/>
        <v>7.4999999999999997E-2</v>
      </c>
      <c r="AV319" s="354">
        <f t="shared" si="187"/>
        <v>0.125</v>
      </c>
      <c r="AW319" s="355">
        <f t="shared" si="188"/>
        <v>0</v>
      </c>
      <c r="AX319" s="355">
        <f t="shared" si="189"/>
        <v>2.5002604899361139E-2</v>
      </c>
      <c r="AY319" s="355">
        <f t="shared" si="190"/>
        <v>0.1001674211615598</v>
      </c>
      <c r="AZ319" s="355">
        <f t="shared" si="191"/>
        <v>0</v>
      </c>
      <c r="BA319" s="355">
        <f t="shared" si="192"/>
        <v>0</v>
      </c>
      <c r="BB319" s="354">
        <f t="shared" si="193"/>
        <v>0</v>
      </c>
      <c r="BC319" s="354">
        <f t="shared" si="194"/>
        <v>0.22694303617851994</v>
      </c>
      <c r="BD319" s="355">
        <f t="shared" si="195"/>
        <v>0</v>
      </c>
      <c r="BE319" s="355">
        <f t="shared" si="196"/>
        <v>0.33101172808929452</v>
      </c>
      <c r="BF319" s="355">
        <f t="shared" si="197"/>
        <v>2.5002604899361139E-2</v>
      </c>
      <c r="BG319" s="355">
        <f t="shared" si="198"/>
        <v>0.22694303617851994</v>
      </c>
      <c r="BH319" s="354">
        <f t="shared" si="199"/>
        <v>0</v>
      </c>
      <c r="BI319" s="355">
        <f t="shared" si="200"/>
        <v>7.5070491076716539E-2</v>
      </c>
      <c r="BJ319" s="356">
        <f t="shared" si="201"/>
        <v>0.12532783116806537</v>
      </c>
      <c r="BK319"/>
      <c r="BL319"/>
      <c r="BM319"/>
      <c r="BN319"/>
      <c r="BO319"/>
    </row>
    <row r="320" spans="1:67" s="124" customFormat="1" ht="17" hidden="1" customHeight="1">
      <c r="A320" s="333" t="str">
        <f t="shared" si="202"/>
        <v>2018_300</v>
      </c>
      <c r="B320" s="333" t="s">
        <v>658</v>
      </c>
      <c r="C320" s="333" t="str">
        <f t="shared" si="172"/>
        <v>2018-Yejele_4</v>
      </c>
      <c r="D320" s="333" t="str">
        <f>IF($M320="-","-",VLOOKUP(C$5,Res_ini!$A$20:$AF209,HLOOKUP($F320,Res_ini!$H$29:$AF$30,2,FALSE())+7))</f>
        <v>PIT</v>
      </c>
      <c r="E320" s="333">
        <f t="shared" si="171"/>
        <v>75</v>
      </c>
      <c r="F320" s="333" t="str">
        <f t="shared" si="108"/>
        <v>Yejele</v>
      </c>
      <c r="G320" s="333" t="str">
        <f>IF($M320="-","-",VLOOKUP(F$5,Res_ini!$A$20:$AF209,HLOOKUP($F320,Res_ini!$H$29:$AF$30,2,FALSE())+7))</f>
        <v>Nouvelle Calédonie</v>
      </c>
      <c r="H320" s="357">
        <f>IF($M320="-","-",VLOOKUP(G$5,Res_ini!$A$20:$AF209,HLOOKUP($F320,Res_ini!$H$29:$AF$30,2,FALSE())+7))</f>
        <v>43605</v>
      </c>
      <c r="I320" s="357">
        <f>IF($M320="-","-",VLOOKUP(H$5,Res_ini!$A$20:$AF209,HLOOKUP($F320,Res_ini!$H$29:$AF$30,2,FALSE())+7))</f>
        <v>43654</v>
      </c>
      <c r="J320" s="333">
        <f>IF($M320="-","-",VLOOKUP(I$5,Res_ini!$A$20:$AF209,HLOOKUP($F320,Res_ini!$H$29:$AF$30,2,FALSE())+7))</f>
        <v>2018</v>
      </c>
      <c r="K320" s="333" t="str">
        <f>IF($M320="-","-",VLOOKUP(J$5,Res_ini!$A$20:$AF209,HLOOKUP($F320,Res_ini!$H$29:$AF$30,2,FALSE())+7))</f>
        <v>Province Iles</v>
      </c>
      <c r="L320" s="333" t="str">
        <f>IF($M320="-","-",VLOOKUP(K$5,Res_ini!$A$20:$AF209,HLOOKUP($F320,Res_ini!$H$29:$AF$30,2,FALSE())+7))</f>
        <v>Wabao-Yejele</v>
      </c>
      <c r="M320" s="333" t="str">
        <f>IF(ISERROR(HLOOKUP($F320,Res_ini!$H$29:$AF$30,2,FALSE())),"-",VLOOKUP(L$5,Res_ini!$A$20:$AF209,HLOOKUP($F320,Res_ini!$H$29:$AF$30,2,FALSE())+7))</f>
        <v>Yejele</v>
      </c>
      <c r="N320" s="333">
        <f>IF($M320="-","-",VLOOKUP(M$5,Res_ini!$A$20:$AF209,HLOOKUP($F320,Res_ini!$H$29:$AF$30,2,FALSE())+7))</f>
        <v>4</v>
      </c>
      <c r="O320" s="358">
        <f>IF($M320="-","-",VLOOKUP(N$5,Res_ini!$A$20:$AF209,HLOOKUP($F320,Res_ini!$H$29:$AF$30,2,FALSE())+7))</f>
        <v>0</v>
      </c>
      <c r="P320" s="331">
        <f>IF($M320="-","-",VLOOKUP(O$5,Res_ini!$A$20:$AF209,HLOOKUP($F320,Res_ini!$H$29:$AF$30,2,FALSE())+7))</f>
        <v>3</v>
      </c>
      <c r="Q320" s="331">
        <f>IF($M320="-","-",VLOOKUP(P$5,Res_ini!$A$20:$AF209,HLOOKUP($F320,Res_ini!$H$29:$AF$30,2,FALSE())+7))</f>
        <v>5</v>
      </c>
      <c r="R320" s="331">
        <f>IF($M320="-","-",VLOOKUP(Q$5,Res_ini!$A$20:$AF209,HLOOKUP($F320,Res_ini!$H$29:$AF$30,2,FALSE())+7))</f>
        <v>0</v>
      </c>
      <c r="S320" s="331">
        <f>IF($M320="-","-",VLOOKUP(R$5,Res_ini!$A$20:$AF209,HLOOKUP($F320,Res_ini!$H$29:$AF$30,2,FALSE())+7))</f>
        <v>0</v>
      </c>
      <c r="T320" s="331">
        <f>IF($M320="-","-",VLOOKUP(S$5,Res_ini!$A$20:$AF209,HLOOKUP($F320,Res_ini!$H$29:$AF$30,2,FALSE())+7))</f>
        <v>0</v>
      </c>
      <c r="U320" s="331">
        <f>IF($M320="-","-",VLOOKUP(T$5,Res_ini!$A$20:$AF209,HLOOKUP($F320,Res_ini!$H$29:$AF$30,2,FALSE())+7))</f>
        <v>5</v>
      </c>
      <c r="V320" s="331">
        <f>IF($M320="-","-",VLOOKUP(U$5,Res_ini!$A$20:$AF209,HLOOKUP($F320,Res_ini!$H$29:$AF$30,2,FALSE())+7))</f>
        <v>0</v>
      </c>
      <c r="W320" s="331">
        <f>IF($M320="-","-",VLOOKUP(V$5,Res_ini!$A$20:$AF209,HLOOKUP($F320,Res_ini!$H$29:$AF$30,2,FALSE())+7))</f>
        <v>9</v>
      </c>
      <c r="X320" s="331">
        <f>IF($M320="-","-",VLOOKUP(W$5,Res_ini!$A$20:$AF209,HLOOKUP($F320,Res_ini!$H$29:$AF$30,2,FALSE())+7))</f>
        <v>0</v>
      </c>
      <c r="Y320" s="331">
        <f>IF($M320="-","-",VLOOKUP(X$5,Res_ini!$A$20:$AF209,HLOOKUP($F320,Res_ini!$H$29:$AF$30,2,FALSE())+7))</f>
        <v>17</v>
      </c>
      <c r="Z320" s="331">
        <f>IF($M320="-","-",VLOOKUP(Y$5,Res_ini!$A$20:$AF209,HLOOKUP($F320,Res_ini!$H$29:$AF$30,2,FALSE())+7))</f>
        <v>0</v>
      </c>
      <c r="AA320" s="332">
        <f>IF($M320="-","-",VLOOKUP(Z$5,Res_ini!$A$20:$AF209,HLOOKUP($F320,Res_ini!$H$29:$AF$30,2,FALSE())+7))</f>
        <v>1</v>
      </c>
      <c r="AB320" s="333">
        <f>IF($M320="-","-",VLOOKUP(AA$5,Res_ini!$A$20:$AF209,HLOOKUP($F320,Res_ini!$H$29:$AF$30,2,FALSE())+7))</f>
        <v>40</v>
      </c>
      <c r="AC320" s="359"/>
      <c r="AD320" s="360"/>
      <c r="AE320" s="360"/>
      <c r="AF320" s="360"/>
      <c r="AG320" s="361"/>
      <c r="AH320" s="362">
        <f t="shared" si="173"/>
        <v>8</v>
      </c>
      <c r="AI320" s="363">
        <f t="shared" si="174"/>
        <v>0</v>
      </c>
      <c r="AJ320" s="364">
        <f t="shared" si="175"/>
        <v>7.4999999999999997E-2</v>
      </c>
      <c r="AK320" s="364">
        <f t="shared" si="176"/>
        <v>0.125</v>
      </c>
      <c r="AL320" s="364">
        <f t="shared" si="177"/>
        <v>0</v>
      </c>
      <c r="AM320" s="364">
        <f t="shared" si="178"/>
        <v>0</v>
      </c>
      <c r="AN320" s="364">
        <f t="shared" si="179"/>
        <v>0</v>
      </c>
      <c r="AO320" s="364">
        <f t="shared" si="180"/>
        <v>0.125</v>
      </c>
      <c r="AP320" s="364">
        <f t="shared" si="181"/>
        <v>0</v>
      </c>
      <c r="AQ320" s="364">
        <f t="shared" si="182"/>
        <v>0.22500000000000001</v>
      </c>
      <c r="AR320" s="364">
        <f t="shared" si="183"/>
        <v>0</v>
      </c>
      <c r="AS320" s="364">
        <f t="shared" si="184"/>
        <v>0.42499999999999999</v>
      </c>
      <c r="AT320" s="364">
        <f t="shared" si="185"/>
        <v>0</v>
      </c>
      <c r="AU320" s="364">
        <f t="shared" si="186"/>
        <v>2.5000000000000001E-2</v>
      </c>
      <c r="AV320" s="364">
        <f t="shared" si="187"/>
        <v>0.2</v>
      </c>
      <c r="AW320" s="365">
        <f t="shared" si="188"/>
        <v>0</v>
      </c>
      <c r="AX320" s="365">
        <f t="shared" si="189"/>
        <v>7.5070491076716539E-2</v>
      </c>
      <c r="AY320" s="365">
        <f t="shared" si="190"/>
        <v>0.12532783116806537</v>
      </c>
      <c r="AZ320" s="365">
        <f t="shared" si="191"/>
        <v>0</v>
      </c>
      <c r="BA320" s="365">
        <f t="shared" si="192"/>
        <v>0</v>
      </c>
      <c r="BB320" s="364">
        <f t="shared" si="193"/>
        <v>0</v>
      </c>
      <c r="BC320" s="364">
        <f t="shared" si="194"/>
        <v>0.12532783116806537</v>
      </c>
      <c r="BD320" s="365">
        <f t="shared" si="195"/>
        <v>0</v>
      </c>
      <c r="BE320" s="365">
        <f t="shared" si="196"/>
        <v>0.22694303617851994</v>
      </c>
      <c r="BF320" s="365">
        <f t="shared" si="197"/>
        <v>0</v>
      </c>
      <c r="BG320" s="365">
        <f t="shared" si="198"/>
        <v>0.43896188560976068</v>
      </c>
      <c r="BH320" s="364">
        <f t="shared" si="199"/>
        <v>0</v>
      </c>
      <c r="BI320" s="365">
        <f t="shared" si="200"/>
        <v>2.5002604899361139E-2</v>
      </c>
      <c r="BJ320" s="366">
        <f t="shared" si="201"/>
        <v>0.20135792079033082</v>
      </c>
      <c r="BK320"/>
      <c r="BL320"/>
      <c r="BM320"/>
      <c r="BN320"/>
      <c r="BO320"/>
    </row>
    <row r="321" spans="1:67" s="124" customFormat="1" ht="16" hidden="1" customHeight="1">
      <c r="A321" s="327" t="str">
        <f t="shared" si="202"/>
        <v>2018_301</v>
      </c>
      <c r="B321" s="327" t="s">
        <v>658</v>
      </c>
      <c r="C321" s="327" t="str">
        <f t="shared" si="172"/>
        <v>2018-Kanaï_1</v>
      </c>
      <c r="D321" s="327" t="str">
        <f>IF($M321="-","-",VLOOKUP(C$2,Res_ini!$A$20:$AF210,HLOOKUP($F321,Res_ini!$H$29:$AF$30,2,FALSE())+7))</f>
        <v>PIT</v>
      </c>
      <c r="E321" s="327">
        <f t="shared" si="171"/>
        <v>76</v>
      </c>
      <c r="F321" s="327" t="str">
        <f t="shared" si="108"/>
        <v>Kanaï</v>
      </c>
      <c r="G321" s="327" t="str">
        <f>IF($M321="-","-",VLOOKUP(F$2,Res_ini!$A$20:$AF210,HLOOKUP($F321,Res_ini!$H$29:$AF$30,2,FALSE())+7))</f>
        <v>Nouvelle Calédonie</v>
      </c>
      <c r="H321" s="338">
        <f>IF($M321="-","-",VLOOKUP(G$2,Res_ini!$A$20:$AF210,HLOOKUP($F321,Res_ini!$H$29:$AF$30,2,FALSE())+7))</f>
        <v>43621</v>
      </c>
      <c r="I321" s="338">
        <f>IF($M321="-","-",VLOOKUP(H$2,Res_ini!$A$20:$AF210,HLOOKUP($F321,Res_ini!$H$29:$AF$30,2,FALSE())+7))</f>
        <v>43654</v>
      </c>
      <c r="J321" s="327">
        <f>IF($M321="-","-",VLOOKUP(I$2,Res_ini!$A$20:$AF210,HLOOKUP($F321,Res_ini!$H$29:$AF$30,2,FALSE())+7))</f>
        <v>2018</v>
      </c>
      <c r="K321" s="327" t="str">
        <f>IF($M321="-","-",VLOOKUP(J$2,Res_ini!$A$20:$AF210,HLOOKUP($F321,Res_ini!$H$29:$AF$30,2,FALSE())+7))</f>
        <v>Province Iles</v>
      </c>
      <c r="L321" s="327" t="str">
        <f>IF($M321="-","-",VLOOKUP(K$2,Res_ini!$A$20:$AF210,HLOOKUP($F321,Res_ini!$H$29:$AF$30,2,FALSE())+7))</f>
        <v>Mou</v>
      </c>
      <c r="M321" s="327" t="str">
        <f>IF(ISERROR(HLOOKUP($F321,Res_ini!$H$29:$AF$30,2,FALSE())),"-",VLOOKUP(L$2,Res_ini!$A$20:$AF210,HLOOKUP($F321,Res_ini!$H$29:$AF$30,2,FALSE())+7))</f>
        <v>Kanaï</v>
      </c>
      <c r="N321" s="327">
        <f>IF($M321="-","-",VLOOKUP(M$2,Res_ini!$A$20:$AF210,HLOOKUP($F321,Res_ini!$H$29:$AF$30,2,FALSE())+7))</f>
        <v>1</v>
      </c>
      <c r="O321" s="339">
        <f>IF($M321="-","-",VLOOKUP(N$2,Res_ini!$A$20:$AF210,HLOOKUP($F321,Res_ini!$H$29:$AF$30,2,FALSE())+7))</f>
        <v>0</v>
      </c>
      <c r="P321" s="325">
        <f>IF($M321="-","-",VLOOKUP(O$2,Res_ini!$A$20:$AF210,HLOOKUP($F321,Res_ini!$H$29:$AF$30,2,FALSE())+7))</f>
        <v>1</v>
      </c>
      <c r="Q321" s="325">
        <f>IF($M321="-","-",VLOOKUP(P$2,Res_ini!$A$20:$AF210,HLOOKUP($F321,Res_ini!$H$29:$AF$30,2,FALSE())+7))</f>
        <v>8</v>
      </c>
      <c r="R321" s="325">
        <f>IF($M321="-","-",VLOOKUP(Q$2,Res_ini!$A$20:$AF210,HLOOKUP($F321,Res_ini!$H$29:$AF$30,2,FALSE())+7))</f>
        <v>0</v>
      </c>
      <c r="S321" s="325">
        <f>IF($M321="-","-",VLOOKUP(R$2,Res_ini!$A$20:$AF210,HLOOKUP($F321,Res_ini!$H$29:$AF$30,2,FALSE())+7))</f>
        <v>2</v>
      </c>
      <c r="T321" s="325">
        <f>IF($M321="-","-",VLOOKUP(S$2,Res_ini!$A$20:$AF210,HLOOKUP($F321,Res_ini!$H$29:$AF$30,2,FALSE())+7))</f>
        <v>0</v>
      </c>
      <c r="U321" s="325">
        <f>IF($M321="-","-",VLOOKUP(T$2,Res_ini!$A$20:$AF210,HLOOKUP($F321,Res_ini!$H$29:$AF$30,2,FALSE())+7))</f>
        <v>5</v>
      </c>
      <c r="V321" s="325">
        <f>IF($M321="-","-",VLOOKUP(U$2,Res_ini!$A$20:$AF210,HLOOKUP($F321,Res_ini!$H$29:$AF$30,2,FALSE())+7))</f>
        <v>0</v>
      </c>
      <c r="W321" s="325">
        <f>IF($M321="-","-",VLOOKUP(V$2,Res_ini!$A$20:$AF210,HLOOKUP($F321,Res_ini!$H$29:$AF$30,2,FALSE())+7))</f>
        <v>11</v>
      </c>
      <c r="X321" s="325">
        <f>IF($M321="-","-",VLOOKUP(W$2,Res_ini!$A$20:$AF210,HLOOKUP($F321,Res_ini!$H$29:$AF$30,2,FALSE())+7))</f>
        <v>0</v>
      </c>
      <c r="Y321" s="325">
        <f>IF($M321="-","-",VLOOKUP(X$2,Res_ini!$A$20:$AF210,HLOOKUP($F321,Res_ini!$H$29:$AF$30,2,FALSE())+7))</f>
        <v>13</v>
      </c>
      <c r="Z321" s="325">
        <f>IF($M321="-","-",VLOOKUP(Y$2,Res_ini!$A$20:$AF210,HLOOKUP($F321,Res_ini!$H$29:$AF$30,2,FALSE())+7))</f>
        <v>0</v>
      </c>
      <c r="AA321" s="326">
        <f>IF($M321="-","-",VLOOKUP(Z$2,Res_ini!$A$20:$AF210,HLOOKUP($F321,Res_ini!$H$29:$AF$30,2,FALSE())+7))</f>
        <v>0</v>
      </c>
      <c r="AB321" s="327">
        <f>IF($M321="-","-",VLOOKUP(AA$2,Res_ini!$A$20:$AF210,HLOOKUP($F321,Res_ini!$H$29:$AF$30,2,FALSE())+7))</f>
        <v>40</v>
      </c>
      <c r="AC321" s="340"/>
      <c r="AD321" s="341"/>
      <c r="AE321" s="341"/>
      <c r="AF321" s="341"/>
      <c r="AG321" s="342"/>
      <c r="AH321" s="343">
        <f t="shared" si="173"/>
        <v>9</v>
      </c>
      <c r="AI321" s="344">
        <f t="shared" si="174"/>
        <v>0</v>
      </c>
      <c r="AJ321" s="345">
        <f t="shared" si="175"/>
        <v>2.5000000000000001E-2</v>
      </c>
      <c r="AK321" s="345">
        <f t="shared" si="176"/>
        <v>0.2</v>
      </c>
      <c r="AL321" s="345">
        <f t="shared" si="177"/>
        <v>0</v>
      </c>
      <c r="AM321" s="345">
        <f t="shared" si="178"/>
        <v>0.05</v>
      </c>
      <c r="AN321" s="345">
        <f t="shared" si="179"/>
        <v>0</v>
      </c>
      <c r="AO321" s="345">
        <f t="shared" si="180"/>
        <v>0.125</v>
      </c>
      <c r="AP321" s="345">
        <f t="shared" si="181"/>
        <v>0</v>
      </c>
      <c r="AQ321" s="345">
        <f t="shared" si="182"/>
        <v>0.27500000000000002</v>
      </c>
      <c r="AR321" s="345">
        <f t="shared" si="183"/>
        <v>0</v>
      </c>
      <c r="AS321" s="345">
        <f t="shared" si="184"/>
        <v>0.32500000000000001</v>
      </c>
      <c r="AT321" s="345">
        <f t="shared" si="185"/>
        <v>0</v>
      </c>
      <c r="AU321" s="345">
        <f t="shared" si="186"/>
        <v>0</v>
      </c>
      <c r="AV321" s="345">
        <f t="shared" si="187"/>
        <v>0.22500000000000001</v>
      </c>
      <c r="AW321" s="346">
        <f t="shared" si="188"/>
        <v>0</v>
      </c>
      <c r="AX321" s="346">
        <f t="shared" si="189"/>
        <v>2.5002604899361139E-2</v>
      </c>
      <c r="AY321" s="346">
        <f t="shared" si="190"/>
        <v>0.20135792079033082</v>
      </c>
      <c r="AZ321" s="346">
        <f t="shared" si="191"/>
        <v>0</v>
      </c>
      <c r="BA321" s="346">
        <f t="shared" si="192"/>
        <v>5.0020856805770016E-2</v>
      </c>
      <c r="BB321" s="345">
        <f t="shared" si="193"/>
        <v>0</v>
      </c>
      <c r="BC321" s="345">
        <f t="shared" si="194"/>
        <v>0.12532783116806537</v>
      </c>
      <c r="BD321" s="346">
        <f t="shared" si="195"/>
        <v>0</v>
      </c>
      <c r="BE321" s="346">
        <f t="shared" si="196"/>
        <v>0.2785897023916506</v>
      </c>
      <c r="BF321" s="346">
        <f t="shared" si="197"/>
        <v>0</v>
      </c>
      <c r="BG321" s="346">
        <f t="shared" si="198"/>
        <v>0.33101172808929452</v>
      </c>
      <c r="BH321" s="345">
        <f t="shared" si="199"/>
        <v>0</v>
      </c>
      <c r="BI321" s="346">
        <f t="shared" si="200"/>
        <v>0</v>
      </c>
      <c r="BJ321" s="347">
        <f t="shared" si="201"/>
        <v>0.22694303617851994</v>
      </c>
      <c r="BK321"/>
      <c r="BL321"/>
      <c r="BM321"/>
      <c r="BN321"/>
      <c r="BO321"/>
    </row>
    <row r="322" spans="1:67" s="124" customFormat="1" ht="17" hidden="1" customHeight="1">
      <c r="A322" s="330" t="str">
        <f t="shared" si="202"/>
        <v>2018_302</v>
      </c>
      <c r="B322" s="330" t="s">
        <v>658</v>
      </c>
      <c r="C322" s="330" t="str">
        <f t="shared" si="172"/>
        <v>2018-Kanaï_2</v>
      </c>
      <c r="D322" s="330" t="str">
        <f>IF($M322="-","-",VLOOKUP(C$3,Res_ini!$A$20:$AF211,HLOOKUP($F322,Res_ini!$H$29:$AF$30,2,FALSE())+7))</f>
        <v>PIT</v>
      </c>
      <c r="E322" s="330">
        <f t="shared" si="171"/>
        <v>76</v>
      </c>
      <c r="F322" s="330" t="str">
        <f t="shared" si="108"/>
        <v>Kanaï</v>
      </c>
      <c r="G322" s="330" t="str">
        <f>IF($M322="-","-",VLOOKUP(F$3,Res_ini!$A$20:$AF211,HLOOKUP($F322,Res_ini!$H$29:$AF$30,2,FALSE())+7))</f>
        <v>Nouvelle Calédonie</v>
      </c>
      <c r="H322" s="348">
        <f>IF($M322="-","-",VLOOKUP(G$3,Res_ini!$A$20:$AF211,HLOOKUP($F322,Res_ini!$H$29:$AF$30,2,FALSE())+7))</f>
        <v>43621</v>
      </c>
      <c r="I322" s="348">
        <f>IF($M322="-","-",VLOOKUP(H$3,Res_ini!$A$20:$AF211,HLOOKUP($F322,Res_ini!$H$29:$AF$30,2,FALSE())+7))</f>
        <v>43654</v>
      </c>
      <c r="J322" s="330">
        <f>IF($M322="-","-",VLOOKUP(I$3,Res_ini!$A$20:$AF211,HLOOKUP($F322,Res_ini!$H$29:$AF$30,2,FALSE())+7))</f>
        <v>2018</v>
      </c>
      <c r="K322" s="330" t="str">
        <f>IF($M322="-","-",VLOOKUP(J$3,Res_ini!$A$20:$AF211,HLOOKUP($F322,Res_ini!$H$29:$AF$30,2,FALSE())+7))</f>
        <v>Province Iles</v>
      </c>
      <c r="L322" s="330" t="str">
        <f>IF($M322="-","-",VLOOKUP(K$3,Res_ini!$A$20:$AF211,HLOOKUP($F322,Res_ini!$H$29:$AF$30,2,FALSE())+7))</f>
        <v>Mou</v>
      </c>
      <c r="M322" s="330" t="str">
        <f>IF(ISERROR(HLOOKUP($F322,Res_ini!$H$29:$AF$30,2,FALSE())),"-",VLOOKUP(L$3,Res_ini!$A$20:$AF211,HLOOKUP($F322,Res_ini!$H$29:$AF$30,2,FALSE())+7))</f>
        <v>Kanaï</v>
      </c>
      <c r="N322" s="330">
        <f>IF($M322="-","-",VLOOKUP(M$3,Res_ini!$A$20:$AF211,HLOOKUP($F322,Res_ini!$H$29:$AF$30,2,FALSE())+7))</f>
        <v>2</v>
      </c>
      <c r="O322" s="349">
        <f>IF($M322="-","-",VLOOKUP(N$3,Res_ini!$A$20:$AF211,HLOOKUP($F322,Res_ini!$H$29:$AF$30,2,FALSE())+7))</f>
        <v>0</v>
      </c>
      <c r="P322" s="328">
        <f>IF($M322="-","-",VLOOKUP(O$3,Res_ini!$A$20:$AF211,HLOOKUP($F322,Res_ini!$H$29:$AF$30,2,FALSE())+7))</f>
        <v>0</v>
      </c>
      <c r="Q322" s="328">
        <f>IF($M322="-","-",VLOOKUP(P$3,Res_ini!$A$20:$AF211,HLOOKUP($F322,Res_ini!$H$29:$AF$30,2,FALSE())+7))</f>
        <v>6</v>
      </c>
      <c r="R322" s="328">
        <f>IF($M322="-","-",VLOOKUP(Q$3,Res_ini!$A$20:$AF211,HLOOKUP($F322,Res_ini!$H$29:$AF$30,2,FALSE())+7))</f>
        <v>0</v>
      </c>
      <c r="S322" s="328">
        <f>IF($M322="-","-",VLOOKUP(R$3,Res_ini!$A$20:$AF211,HLOOKUP($F322,Res_ini!$H$29:$AF$30,2,FALSE())+7))</f>
        <v>2</v>
      </c>
      <c r="T322" s="328">
        <f>IF($M322="-","-",VLOOKUP(S$3,Res_ini!$A$20:$AF211,HLOOKUP($F322,Res_ini!$H$29:$AF$30,2,FALSE())+7))</f>
        <v>0</v>
      </c>
      <c r="U322" s="328">
        <f>IF($M322="-","-",VLOOKUP(T$3,Res_ini!$A$20:$AF211,HLOOKUP($F322,Res_ini!$H$29:$AF$30,2,FALSE())+7))</f>
        <v>5</v>
      </c>
      <c r="V322" s="328">
        <f>IF($M322="-","-",VLOOKUP(U$3,Res_ini!$A$20:$AF211,HLOOKUP($F322,Res_ini!$H$29:$AF$30,2,FALSE())+7))</f>
        <v>0</v>
      </c>
      <c r="W322" s="328">
        <f>IF($M322="-","-",VLOOKUP(V$3,Res_ini!$A$20:$AF211,HLOOKUP($F322,Res_ini!$H$29:$AF$30,2,FALSE())+7))</f>
        <v>16</v>
      </c>
      <c r="X322" s="328">
        <f>IF($M322="-","-",VLOOKUP(W$3,Res_ini!$A$20:$AF211,HLOOKUP($F322,Res_ini!$H$29:$AF$30,2,FALSE())+7))</f>
        <v>5</v>
      </c>
      <c r="Y322" s="328">
        <f>IF($M322="-","-",VLOOKUP(X$3,Res_ini!$A$20:$AF211,HLOOKUP($F322,Res_ini!$H$29:$AF$30,2,FALSE())+7))</f>
        <v>6</v>
      </c>
      <c r="Z322" s="328">
        <f>IF($M322="-","-",VLOOKUP(Y$3,Res_ini!$A$20:$AF211,HLOOKUP($F322,Res_ini!$H$29:$AF$30,2,FALSE())+7))</f>
        <v>0</v>
      </c>
      <c r="AA322" s="329">
        <f>IF($M322="-","-",VLOOKUP(Z$3,Res_ini!$A$20:$AF211,HLOOKUP($F322,Res_ini!$H$29:$AF$30,2,FALSE())+7))</f>
        <v>0</v>
      </c>
      <c r="AB322" s="330">
        <f>IF($M322="-","-",VLOOKUP(AA$3,Res_ini!$A$20:$AF211,HLOOKUP($F322,Res_ini!$H$29:$AF$30,2,FALSE())+7))</f>
        <v>40</v>
      </c>
      <c r="AC322" s="350"/>
      <c r="AD322" s="351"/>
      <c r="AE322" s="351"/>
      <c r="AF322" s="351"/>
      <c r="AG322" s="352"/>
      <c r="AH322" s="213">
        <f t="shared" si="173"/>
        <v>6</v>
      </c>
      <c r="AI322" s="353">
        <f t="shared" si="174"/>
        <v>0</v>
      </c>
      <c r="AJ322" s="354">
        <f t="shared" si="175"/>
        <v>0</v>
      </c>
      <c r="AK322" s="354">
        <f t="shared" si="176"/>
        <v>0.15</v>
      </c>
      <c r="AL322" s="354">
        <f t="shared" si="177"/>
        <v>0</v>
      </c>
      <c r="AM322" s="354">
        <f t="shared" si="178"/>
        <v>0.05</v>
      </c>
      <c r="AN322" s="354">
        <f t="shared" si="179"/>
        <v>0</v>
      </c>
      <c r="AO322" s="354">
        <f t="shared" si="180"/>
        <v>0.125</v>
      </c>
      <c r="AP322" s="354">
        <f t="shared" si="181"/>
        <v>0</v>
      </c>
      <c r="AQ322" s="354">
        <f t="shared" si="182"/>
        <v>0.4</v>
      </c>
      <c r="AR322" s="354">
        <f t="shared" si="183"/>
        <v>0.125</v>
      </c>
      <c r="AS322" s="354">
        <f t="shared" si="184"/>
        <v>0.15</v>
      </c>
      <c r="AT322" s="354">
        <f t="shared" si="185"/>
        <v>0</v>
      </c>
      <c r="AU322" s="354">
        <f t="shared" si="186"/>
        <v>0</v>
      </c>
      <c r="AV322" s="354">
        <f t="shared" si="187"/>
        <v>0.15</v>
      </c>
      <c r="AW322" s="355">
        <f t="shared" si="188"/>
        <v>0</v>
      </c>
      <c r="AX322" s="355">
        <f t="shared" si="189"/>
        <v>0</v>
      </c>
      <c r="AY322" s="355">
        <f t="shared" si="190"/>
        <v>0.15056827277668605</v>
      </c>
      <c r="AZ322" s="355">
        <f t="shared" si="191"/>
        <v>0</v>
      </c>
      <c r="BA322" s="355">
        <f t="shared" si="192"/>
        <v>5.0020856805770016E-2</v>
      </c>
      <c r="BB322" s="354">
        <f t="shared" si="193"/>
        <v>0</v>
      </c>
      <c r="BC322" s="354">
        <f t="shared" si="194"/>
        <v>0.12532783116806537</v>
      </c>
      <c r="BD322" s="355">
        <f t="shared" si="195"/>
        <v>0</v>
      </c>
      <c r="BE322" s="355">
        <f t="shared" si="196"/>
        <v>0.41151684606748801</v>
      </c>
      <c r="BF322" s="355">
        <f t="shared" si="197"/>
        <v>0.12532783116806537</v>
      </c>
      <c r="BG322" s="355">
        <f t="shared" si="198"/>
        <v>0.15056827277668605</v>
      </c>
      <c r="BH322" s="354">
        <f t="shared" si="199"/>
        <v>0</v>
      </c>
      <c r="BI322" s="355">
        <f t="shared" si="200"/>
        <v>0</v>
      </c>
      <c r="BJ322" s="356">
        <f t="shared" si="201"/>
        <v>0.15056827277668605</v>
      </c>
      <c r="BK322"/>
      <c r="BL322"/>
      <c r="BM322"/>
      <c r="BN322"/>
      <c r="BO322"/>
    </row>
    <row r="323" spans="1:67" s="124" customFormat="1" ht="17" hidden="1" customHeight="1">
      <c r="A323" s="330" t="str">
        <f t="shared" si="202"/>
        <v>2018_303</v>
      </c>
      <c r="B323" s="330" t="s">
        <v>658</v>
      </c>
      <c r="C323" s="330" t="str">
        <f t="shared" si="172"/>
        <v>2018-Kanaï_3</v>
      </c>
      <c r="D323" s="330" t="str">
        <f>IF($M323="-","-",VLOOKUP(C$4,Res_ini!$A$20:$AF212,HLOOKUP($F323,Res_ini!$H$29:$AF$30,2,FALSE())+7))</f>
        <v>PIT</v>
      </c>
      <c r="E323" s="330">
        <f t="shared" si="171"/>
        <v>76</v>
      </c>
      <c r="F323" s="330" t="str">
        <f t="shared" si="108"/>
        <v>Kanaï</v>
      </c>
      <c r="G323" s="330" t="str">
        <f>IF($M323="-","-",VLOOKUP(F$4,Res_ini!$A$20:$AF212,HLOOKUP($F323,Res_ini!$H$29:$AF$30,2,FALSE())+7))</f>
        <v>Nouvelle Calédonie</v>
      </c>
      <c r="H323" s="348">
        <f>IF($M323="-","-",VLOOKUP(G$4,Res_ini!$A$20:$AF212,HLOOKUP($F323,Res_ini!$H$29:$AF$30,2,FALSE())+7))</f>
        <v>43621</v>
      </c>
      <c r="I323" s="348">
        <f>IF($M323="-","-",VLOOKUP(H$4,Res_ini!$A$20:$AF212,HLOOKUP($F323,Res_ini!$H$29:$AF$30,2,FALSE())+7))</f>
        <v>43654</v>
      </c>
      <c r="J323" s="330">
        <f>IF($M323="-","-",VLOOKUP(I$4,Res_ini!$A$20:$AF212,HLOOKUP($F323,Res_ini!$H$29:$AF$30,2,FALSE())+7))</f>
        <v>2018</v>
      </c>
      <c r="K323" s="330" t="str">
        <f>IF($M323="-","-",VLOOKUP(J$4,Res_ini!$A$20:$AF212,HLOOKUP($F323,Res_ini!$H$29:$AF$30,2,FALSE())+7))</f>
        <v>Province Iles</v>
      </c>
      <c r="L323" s="330" t="str">
        <f>IF($M323="-","-",VLOOKUP(K$4,Res_ini!$A$20:$AF212,HLOOKUP($F323,Res_ini!$H$29:$AF$30,2,FALSE())+7))</f>
        <v>Mou</v>
      </c>
      <c r="M323" s="330" t="str">
        <f>IF(ISERROR(HLOOKUP($F323,Res_ini!$H$29:$AF$30,2,FALSE())),"-",VLOOKUP(L$4,Res_ini!$A$20:$AF212,HLOOKUP($F323,Res_ini!$H$29:$AF$30,2,FALSE())+7))</f>
        <v>Kanaï</v>
      </c>
      <c r="N323" s="330">
        <f>IF($M323="-","-",VLOOKUP(M$4,Res_ini!$A$20:$AF212,HLOOKUP($F323,Res_ini!$H$29:$AF$30,2,FALSE())+7))</f>
        <v>3</v>
      </c>
      <c r="O323" s="349">
        <f>IF($M323="-","-",VLOOKUP(N$4,Res_ini!$A$20:$AF212,HLOOKUP($F323,Res_ini!$H$29:$AF$30,2,FALSE())+7))</f>
        <v>0</v>
      </c>
      <c r="P323" s="328">
        <f>IF($M323="-","-",VLOOKUP(O$4,Res_ini!$A$20:$AF212,HLOOKUP($F323,Res_ini!$H$29:$AF$30,2,FALSE())+7))</f>
        <v>1</v>
      </c>
      <c r="Q323" s="328">
        <f>IF($M323="-","-",VLOOKUP(P$4,Res_ini!$A$20:$AF212,HLOOKUP($F323,Res_ini!$H$29:$AF$30,2,FALSE())+7))</f>
        <v>7</v>
      </c>
      <c r="R323" s="328">
        <f>IF($M323="-","-",VLOOKUP(Q$4,Res_ini!$A$20:$AF212,HLOOKUP($F323,Res_ini!$H$29:$AF$30,2,FALSE())+7))</f>
        <v>1</v>
      </c>
      <c r="S323" s="328">
        <f>IF($M323="-","-",VLOOKUP(R$4,Res_ini!$A$20:$AF212,HLOOKUP($F323,Res_ini!$H$29:$AF$30,2,FALSE())+7))</f>
        <v>2</v>
      </c>
      <c r="T323" s="328">
        <f>IF($M323="-","-",VLOOKUP(S$4,Res_ini!$A$20:$AF212,HLOOKUP($F323,Res_ini!$H$29:$AF$30,2,FALSE())+7))</f>
        <v>0</v>
      </c>
      <c r="U323" s="328">
        <f>IF($M323="-","-",VLOOKUP(T$4,Res_ini!$A$20:$AF212,HLOOKUP($F323,Res_ini!$H$29:$AF$30,2,FALSE())+7))</f>
        <v>7</v>
      </c>
      <c r="V323" s="328">
        <f>IF($M323="-","-",VLOOKUP(U$4,Res_ini!$A$20:$AF212,HLOOKUP($F323,Res_ini!$H$29:$AF$30,2,FALSE())+7))</f>
        <v>0</v>
      </c>
      <c r="W323" s="328">
        <f>IF($M323="-","-",VLOOKUP(V$4,Res_ini!$A$20:$AF212,HLOOKUP($F323,Res_ini!$H$29:$AF$30,2,FALSE())+7))</f>
        <v>12</v>
      </c>
      <c r="X323" s="328">
        <f>IF($M323="-","-",VLOOKUP(W$4,Res_ini!$A$20:$AF212,HLOOKUP($F323,Res_ini!$H$29:$AF$30,2,FALSE())+7))</f>
        <v>1</v>
      </c>
      <c r="Y323" s="328">
        <f>IF($M323="-","-",VLOOKUP(X$4,Res_ini!$A$20:$AF212,HLOOKUP($F323,Res_ini!$H$29:$AF$30,2,FALSE())+7))</f>
        <v>9</v>
      </c>
      <c r="Z323" s="328">
        <f>IF($M323="-","-",VLOOKUP(Y$4,Res_ini!$A$20:$AF212,HLOOKUP($F323,Res_ini!$H$29:$AF$30,2,FALSE())+7))</f>
        <v>0</v>
      </c>
      <c r="AA323" s="329">
        <f>IF($M323="-","-",VLOOKUP(Z$4,Res_ini!$A$20:$AF212,HLOOKUP($F323,Res_ini!$H$29:$AF$30,2,FALSE())+7))</f>
        <v>0</v>
      </c>
      <c r="AB323" s="330">
        <f>IF($M323="-","-",VLOOKUP(AA$4,Res_ini!$A$20:$AF212,HLOOKUP($F323,Res_ini!$H$29:$AF$30,2,FALSE())+7))</f>
        <v>40</v>
      </c>
      <c r="AC323" s="350"/>
      <c r="AD323" s="351"/>
      <c r="AE323" s="351"/>
      <c r="AF323" s="351"/>
      <c r="AG323" s="352"/>
      <c r="AH323" s="213">
        <f t="shared" si="173"/>
        <v>9</v>
      </c>
      <c r="AI323" s="353">
        <f t="shared" si="174"/>
        <v>0</v>
      </c>
      <c r="AJ323" s="354">
        <f t="shared" si="175"/>
        <v>2.5000000000000001E-2</v>
      </c>
      <c r="AK323" s="354">
        <f t="shared" si="176"/>
        <v>0.17499999999999999</v>
      </c>
      <c r="AL323" s="354">
        <f t="shared" si="177"/>
        <v>2.5000000000000001E-2</v>
      </c>
      <c r="AM323" s="354">
        <f t="shared" si="178"/>
        <v>0.05</v>
      </c>
      <c r="AN323" s="354">
        <f t="shared" si="179"/>
        <v>0</v>
      </c>
      <c r="AO323" s="354">
        <f t="shared" si="180"/>
        <v>0.17499999999999999</v>
      </c>
      <c r="AP323" s="354">
        <f t="shared" si="181"/>
        <v>0</v>
      </c>
      <c r="AQ323" s="354">
        <f t="shared" si="182"/>
        <v>0.3</v>
      </c>
      <c r="AR323" s="354">
        <f t="shared" si="183"/>
        <v>2.5000000000000001E-2</v>
      </c>
      <c r="AS323" s="354">
        <f t="shared" si="184"/>
        <v>0.22500000000000001</v>
      </c>
      <c r="AT323" s="354">
        <f t="shared" si="185"/>
        <v>0</v>
      </c>
      <c r="AU323" s="354">
        <f t="shared" si="186"/>
        <v>0</v>
      </c>
      <c r="AV323" s="354">
        <f t="shared" si="187"/>
        <v>0.22500000000000001</v>
      </c>
      <c r="AW323" s="355">
        <f t="shared" si="188"/>
        <v>0</v>
      </c>
      <c r="AX323" s="355">
        <f t="shared" si="189"/>
        <v>2.5002604899361139E-2</v>
      </c>
      <c r="AY323" s="355">
        <f t="shared" si="190"/>
        <v>0.17590576816371625</v>
      </c>
      <c r="AZ323" s="355">
        <f t="shared" si="191"/>
        <v>2.5002604899361139E-2</v>
      </c>
      <c r="BA323" s="355">
        <f t="shared" si="192"/>
        <v>5.0020856805770016E-2</v>
      </c>
      <c r="BB323" s="354">
        <f t="shared" si="193"/>
        <v>0</v>
      </c>
      <c r="BC323" s="354">
        <f t="shared" si="194"/>
        <v>0.17590576816371625</v>
      </c>
      <c r="BD323" s="355">
        <f t="shared" si="195"/>
        <v>0</v>
      </c>
      <c r="BE323" s="355">
        <f t="shared" si="196"/>
        <v>0.30469265401539752</v>
      </c>
      <c r="BF323" s="355">
        <f t="shared" si="197"/>
        <v>2.5002604899361139E-2</v>
      </c>
      <c r="BG323" s="355">
        <f t="shared" si="198"/>
        <v>0.22694303617851994</v>
      </c>
      <c r="BH323" s="354">
        <f t="shared" si="199"/>
        <v>0</v>
      </c>
      <c r="BI323" s="355">
        <f t="shared" si="200"/>
        <v>0</v>
      </c>
      <c r="BJ323" s="356">
        <f t="shared" si="201"/>
        <v>0.22694303617851994</v>
      </c>
      <c r="BK323"/>
      <c r="BL323"/>
      <c r="BM323"/>
      <c r="BN323"/>
      <c r="BO323"/>
    </row>
    <row r="324" spans="1:67" s="124" customFormat="1" ht="17" hidden="1" customHeight="1">
      <c r="A324" s="333" t="str">
        <f t="shared" si="202"/>
        <v>2018_304</v>
      </c>
      <c r="B324" s="333" t="s">
        <v>658</v>
      </c>
      <c r="C324" s="333" t="str">
        <f t="shared" si="172"/>
        <v>2018-Kanaï_4</v>
      </c>
      <c r="D324" s="333" t="str">
        <f>IF($M324="-","-",VLOOKUP(C$5,Res_ini!$A$20:$AF213,HLOOKUP($F324,Res_ini!$H$29:$AF$30,2,FALSE())+7))</f>
        <v>PIT</v>
      </c>
      <c r="E324" s="333">
        <f t="shared" si="171"/>
        <v>76</v>
      </c>
      <c r="F324" s="333" t="str">
        <f t="shared" si="108"/>
        <v>Kanaï</v>
      </c>
      <c r="G324" s="333" t="str">
        <f>IF($M324="-","-",VLOOKUP(F$5,Res_ini!$A$20:$AF213,HLOOKUP($F324,Res_ini!$H$29:$AF$30,2,FALSE())+7))</f>
        <v>Nouvelle Calédonie</v>
      </c>
      <c r="H324" s="357">
        <f>IF($M324="-","-",VLOOKUP(G$5,Res_ini!$A$20:$AF213,HLOOKUP($F324,Res_ini!$H$29:$AF$30,2,FALSE())+7))</f>
        <v>43621</v>
      </c>
      <c r="I324" s="357">
        <f>IF($M324="-","-",VLOOKUP(H$5,Res_ini!$A$20:$AF213,HLOOKUP($F324,Res_ini!$H$29:$AF$30,2,FALSE())+7))</f>
        <v>43654</v>
      </c>
      <c r="J324" s="333">
        <f>IF($M324="-","-",VLOOKUP(I$5,Res_ini!$A$20:$AF213,HLOOKUP($F324,Res_ini!$H$29:$AF$30,2,FALSE())+7))</f>
        <v>2018</v>
      </c>
      <c r="K324" s="333" t="str">
        <f>IF($M324="-","-",VLOOKUP(J$5,Res_ini!$A$20:$AF213,HLOOKUP($F324,Res_ini!$H$29:$AF$30,2,FALSE())+7))</f>
        <v>Province Iles</v>
      </c>
      <c r="L324" s="333" t="str">
        <f>IF($M324="-","-",VLOOKUP(K$5,Res_ini!$A$20:$AF213,HLOOKUP($F324,Res_ini!$H$29:$AF$30,2,FALSE())+7))</f>
        <v>Mou</v>
      </c>
      <c r="M324" s="333" t="str">
        <f>IF(ISERROR(HLOOKUP($F324,Res_ini!$H$29:$AF$30,2,FALSE())),"-",VLOOKUP(L$5,Res_ini!$A$20:$AF213,HLOOKUP($F324,Res_ini!$H$29:$AF$30,2,FALSE())+7))</f>
        <v>Kanaï</v>
      </c>
      <c r="N324" s="333">
        <f>IF($M324="-","-",VLOOKUP(M$5,Res_ini!$A$20:$AF213,HLOOKUP($F324,Res_ini!$H$29:$AF$30,2,FALSE())+7))</f>
        <v>4</v>
      </c>
      <c r="O324" s="358">
        <f>IF($M324="-","-",VLOOKUP(N$5,Res_ini!$A$20:$AF213,HLOOKUP($F324,Res_ini!$H$29:$AF$30,2,FALSE())+7))</f>
        <v>0</v>
      </c>
      <c r="P324" s="331">
        <f>IF($M324="-","-",VLOOKUP(O$5,Res_ini!$A$20:$AF213,HLOOKUP($F324,Res_ini!$H$29:$AF$30,2,FALSE())+7))</f>
        <v>0</v>
      </c>
      <c r="Q324" s="331">
        <f>IF($M324="-","-",VLOOKUP(P$5,Res_ini!$A$20:$AF213,HLOOKUP($F324,Res_ini!$H$29:$AF$30,2,FALSE())+7))</f>
        <v>8</v>
      </c>
      <c r="R324" s="331">
        <f>IF($M324="-","-",VLOOKUP(Q$5,Res_ini!$A$20:$AF213,HLOOKUP($F324,Res_ini!$H$29:$AF$30,2,FALSE())+7))</f>
        <v>0</v>
      </c>
      <c r="S324" s="331">
        <f>IF($M324="-","-",VLOOKUP(R$5,Res_ini!$A$20:$AF213,HLOOKUP($F324,Res_ini!$H$29:$AF$30,2,FALSE())+7))</f>
        <v>0</v>
      </c>
      <c r="T324" s="331">
        <f>IF($M324="-","-",VLOOKUP(S$5,Res_ini!$A$20:$AF213,HLOOKUP($F324,Res_ini!$H$29:$AF$30,2,FALSE())+7))</f>
        <v>0</v>
      </c>
      <c r="U324" s="331">
        <f>IF($M324="-","-",VLOOKUP(T$5,Res_ini!$A$20:$AF213,HLOOKUP($F324,Res_ini!$H$29:$AF$30,2,FALSE())+7))</f>
        <v>7</v>
      </c>
      <c r="V324" s="331">
        <f>IF($M324="-","-",VLOOKUP(U$5,Res_ini!$A$20:$AF213,HLOOKUP($F324,Res_ini!$H$29:$AF$30,2,FALSE())+7))</f>
        <v>0</v>
      </c>
      <c r="W324" s="331">
        <f>IF($M324="-","-",VLOOKUP(V$5,Res_ini!$A$20:$AF213,HLOOKUP($F324,Res_ini!$H$29:$AF$30,2,FALSE())+7))</f>
        <v>11</v>
      </c>
      <c r="X324" s="331">
        <f>IF($M324="-","-",VLOOKUP(W$5,Res_ini!$A$20:$AF213,HLOOKUP($F324,Res_ini!$H$29:$AF$30,2,FALSE())+7))</f>
        <v>6</v>
      </c>
      <c r="Y324" s="331">
        <f>IF($M324="-","-",VLOOKUP(X$5,Res_ini!$A$20:$AF213,HLOOKUP($F324,Res_ini!$H$29:$AF$30,2,FALSE())+7))</f>
        <v>8</v>
      </c>
      <c r="Z324" s="331">
        <f>IF($M324="-","-",VLOOKUP(Y$5,Res_ini!$A$20:$AF213,HLOOKUP($F324,Res_ini!$H$29:$AF$30,2,FALSE())+7))</f>
        <v>0</v>
      </c>
      <c r="AA324" s="332">
        <f>IF($M324="-","-",VLOOKUP(Z$5,Res_ini!$A$20:$AF213,HLOOKUP($F324,Res_ini!$H$29:$AF$30,2,FALSE())+7))</f>
        <v>0</v>
      </c>
      <c r="AB324" s="333">
        <f>IF($M324="-","-",VLOOKUP(AA$5,Res_ini!$A$20:$AF213,HLOOKUP($F324,Res_ini!$H$29:$AF$30,2,FALSE())+7))</f>
        <v>40</v>
      </c>
      <c r="AC324" s="359"/>
      <c r="AD324" s="360"/>
      <c r="AE324" s="360"/>
      <c r="AF324" s="360"/>
      <c r="AG324" s="361"/>
      <c r="AH324" s="362">
        <f t="shared" si="173"/>
        <v>8</v>
      </c>
      <c r="AI324" s="363">
        <f t="shared" si="174"/>
        <v>0</v>
      </c>
      <c r="AJ324" s="364">
        <f t="shared" si="175"/>
        <v>0</v>
      </c>
      <c r="AK324" s="364">
        <f t="shared" si="176"/>
        <v>0.2</v>
      </c>
      <c r="AL324" s="364">
        <f t="shared" si="177"/>
        <v>0</v>
      </c>
      <c r="AM324" s="364">
        <f t="shared" si="178"/>
        <v>0</v>
      </c>
      <c r="AN324" s="364">
        <f t="shared" si="179"/>
        <v>0</v>
      </c>
      <c r="AO324" s="364">
        <f t="shared" si="180"/>
        <v>0.17499999999999999</v>
      </c>
      <c r="AP324" s="364">
        <f t="shared" si="181"/>
        <v>0</v>
      </c>
      <c r="AQ324" s="364">
        <f t="shared" si="182"/>
        <v>0.27500000000000002</v>
      </c>
      <c r="AR324" s="364">
        <f t="shared" si="183"/>
        <v>0.15</v>
      </c>
      <c r="AS324" s="364">
        <f t="shared" si="184"/>
        <v>0.2</v>
      </c>
      <c r="AT324" s="364">
        <f t="shared" si="185"/>
        <v>0</v>
      </c>
      <c r="AU324" s="364">
        <f t="shared" si="186"/>
        <v>0</v>
      </c>
      <c r="AV324" s="364">
        <f t="shared" si="187"/>
        <v>0.2</v>
      </c>
      <c r="AW324" s="365">
        <f t="shared" si="188"/>
        <v>0</v>
      </c>
      <c r="AX324" s="365">
        <f t="shared" si="189"/>
        <v>0</v>
      </c>
      <c r="AY324" s="365">
        <f t="shared" si="190"/>
        <v>0.20135792079033082</v>
      </c>
      <c r="AZ324" s="365">
        <f t="shared" si="191"/>
        <v>0</v>
      </c>
      <c r="BA324" s="365">
        <f t="shared" si="192"/>
        <v>0</v>
      </c>
      <c r="BB324" s="364">
        <f t="shared" si="193"/>
        <v>0</v>
      </c>
      <c r="BC324" s="364">
        <f t="shared" si="194"/>
        <v>0.17590576816371625</v>
      </c>
      <c r="BD324" s="365">
        <f t="shared" si="195"/>
        <v>0</v>
      </c>
      <c r="BE324" s="365">
        <f t="shared" si="196"/>
        <v>0.2785897023916506</v>
      </c>
      <c r="BF324" s="365">
        <f t="shared" si="197"/>
        <v>0.15056827277668605</v>
      </c>
      <c r="BG324" s="365">
        <f t="shared" si="198"/>
        <v>0.20135792079033082</v>
      </c>
      <c r="BH324" s="364">
        <f t="shared" si="199"/>
        <v>0</v>
      </c>
      <c r="BI324" s="365">
        <f t="shared" si="200"/>
        <v>0</v>
      </c>
      <c r="BJ324" s="366">
        <f t="shared" si="201"/>
        <v>0.20135792079033082</v>
      </c>
      <c r="BK324"/>
      <c r="BL324"/>
      <c r="BM324"/>
      <c r="BN324"/>
      <c r="BO324"/>
    </row>
    <row r="325" spans="1:67" s="124" customFormat="1" ht="16" hidden="1" customHeight="1">
      <c r="A325" s="327" t="str">
        <f t="shared" si="202"/>
        <v>2018_305</v>
      </c>
      <c r="B325" s="327" t="s">
        <v>658</v>
      </c>
      <c r="C325" s="327" t="str">
        <f t="shared" si="172"/>
        <v>2018-Hniekej_1</v>
      </c>
      <c r="D325" s="327" t="str">
        <f>IF($M325="-","-",VLOOKUP(C$2,Res_ini!$A$20:$AF214,HLOOKUP($F325,Res_ini!$H$29:$AF$30,2,FALSE())+7))</f>
        <v>PIT</v>
      </c>
      <c r="E325" s="327">
        <f t="shared" si="171"/>
        <v>77</v>
      </c>
      <c r="F325" s="327" t="str">
        <f t="shared" si="108"/>
        <v>Hniekej</v>
      </c>
      <c r="G325" s="327" t="str">
        <f>IF($M325="-","-",VLOOKUP(F$2,Res_ini!$A$20:$AF214,HLOOKUP($F325,Res_ini!$H$29:$AF$30,2,FALSE())+7))</f>
        <v>Nouvelle Calédonie</v>
      </c>
      <c r="H325" s="338">
        <f>IF($M325="-","-",VLOOKUP(G$2,Res_ini!$A$20:$AF214,HLOOKUP($F325,Res_ini!$H$29:$AF$30,2,FALSE())+7))</f>
        <v>43621</v>
      </c>
      <c r="I325" s="338">
        <f>IF($M325="-","-",VLOOKUP(H$2,Res_ini!$A$20:$AF214,HLOOKUP($F325,Res_ini!$H$29:$AF$30,2,FALSE())+7))</f>
        <v>43654</v>
      </c>
      <c r="J325" s="327">
        <f>IF($M325="-","-",VLOOKUP(I$2,Res_ini!$A$20:$AF214,HLOOKUP($F325,Res_ini!$H$29:$AF$30,2,FALSE())+7))</f>
        <v>2018</v>
      </c>
      <c r="K325" s="327" t="str">
        <f>IF($M325="-","-",VLOOKUP(J$2,Res_ini!$A$20:$AF214,HLOOKUP($F325,Res_ini!$H$29:$AF$30,2,FALSE())+7))</f>
        <v>Province Iles</v>
      </c>
      <c r="L325" s="327" t="str">
        <f>IF($M325="-","-",VLOOKUP(K$2,Res_ini!$A$20:$AF214,HLOOKUP($F325,Res_ini!$H$29:$AF$30,2,FALSE())+7))</f>
        <v>Mou</v>
      </c>
      <c r="M325" s="327" t="str">
        <f>IF(ISERROR(HLOOKUP($F325,Res_ini!$H$29:$AF$30,2,FALSE())),"-",VLOOKUP(L$2,Res_ini!$A$20:$AF214,HLOOKUP($F325,Res_ini!$H$29:$AF$30,2,FALSE())+7))</f>
        <v>Hniekej</v>
      </c>
      <c r="N325" s="327">
        <f>IF($M325="-","-",VLOOKUP(M$2,Res_ini!$A$20:$AF214,HLOOKUP($F325,Res_ini!$H$29:$AF$30,2,FALSE())+7))</f>
        <v>1</v>
      </c>
      <c r="O325" s="339">
        <f>IF($M325="-","-",VLOOKUP(N$2,Res_ini!$A$20:$AF214,HLOOKUP($F325,Res_ini!$H$29:$AF$30,2,FALSE())+7))</f>
        <v>1</v>
      </c>
      <c r="P325" s="325">
        <f>IF($M325="-","-",VLOOKUP(O$2,Res_ini!$A$20:$AF214,HLOOKUP($F325,Res_ini!$H$29:$AF$30,2,FALSE())+7))</f>
        <v>1</v>
      </c>
      <c r="Q325" s="325">
        <f>IF($M325="-","-",VLOOKUP(P$2,Res_ini!$A$20:$AF214,HLOOKUP($F325,Res_ini!$H$29:$AF$30,2,FALSE())+7))</f>
        <v>5</v>
      </c>
      <c r="R325" s="325">
        <f>IF($M325="-","-",VLOOKUP(Q$2,Res_ini!$A$20:$AF214,HLOOKUP($F325,Res_ini!$H$29:$AF$30,2,FALSE())+7))</f>
        <v>0</v>
      </c>
      <c r="S325" s="325">
        <f>IF($M325="-","-",VLOOKUP(R$2,Res_ini!$A$20:$AF214,HLOOKUP($F325,Res_ini!$H$29:$AF$30,2,FALSE())+7))</f>
        <v>1</v>
      </c>
      <c r="T325" s="325">
        <f>IF($M325="-","-",VLOOKUP(S$2,Res_ini!$A$20:$AF214,HLOOKUP($F325,Res_ini!$H$29:$AF$30,2,FALSE())+7))</f>
        <v>0</v>
      </c>
      <c r="U325" s="325">
        <f>IF($M325="-","-",VLOOKUP(T$2,Res_ini!$A$20:$AF214,HLOOKUP($F325,Res_ini!$H$29:$AF$30,2,FALSE())+7))</f>
        <v>10</v>
      </c>
      <c r="V325" s="325">
        <f>IF($M325="-","-",VLOOKUP(U$2,Res_ini!$A$20:$AF214,HLOOKUP($F325,Res_ini!$H$29:$AF$30,2,FALSE())+7))</f>
        <v>0</v>
      </c>
      <c r="W325" s="325">
        <f>IF($M325="-","-",VLOOKUP(V$2,Res_ini!$A$20:$AF214,HLOOKUP($F325,Res_ini!$H$29:$AF$30,2,FALSE())+7))</f>
        <v>15</v>
      </c>
      <c r="X325" s="325">
        <f>IF($M325="-","-",VLOOKUP(W$2,Res_ini!$A$20:$AF214,HLOOKUP($F325,Res_ini!$H$29:$AF$30,2,FALSE())+7))</f>
        <v>1</v>
      </c>
      <c r="Y325" s="325">
        <f>IF($M325="-","-",VLOOKUP(X$2,Res_ini!$A$20:$AF214,HLOOKUP($F325,Res_ini!$H$29:$AF$30,2,FALSE())+7))</f>
        <v>6</v>
      </c>
      <c r="Z325" s="325">
        <f>IF($M325="-","-",VLOOKUP(Y$2,Res_ini!$A$20:$AF214,HLOOKUP($F325,Res_ini!$H$29:$AF$30,2,FALSE())+7))</f>
        <v>0</v>
      </c>
      <c r="AA325" s="326">
        <f>IF($M325="-","-",VLOOKUP(Z$2,Res_ini!$A$20:$AF214,HLOOKUP($F325,Res_ini!$H$29:$AF$30,2,FALSE())+7))</f>
        <v>0</v>
      </c>
      <c r="AB325" s="327">
        <f>IF($M325="-","-",VLOOKUP(AA$2,Res_ini!$A$20:$AF214,HLOOKUP($F325,Res_ini!$H$29:$AF$30,2,FALSE())+7))</f>
        <v>40</v>
      </c>
      <c r="AC325" s="340"/>
      <c r="AD325" s="341"/>
      <c r="AE325" s="341"/>
      <c r="AF325" s="341"/>
      <c r="AG325" s="342"/>
      <c r="AH325" s="343">
        <f t="shared" si="173"/>
        <v>7</v>
      </c>
      <c r="AI325" s="344">
        <f t="shared" si="174"/>
        <v>2.5000000000000001E-2</v>
      </c>
      <c r="AJ325" s="345">
        <f t="shared" si="175"/>
        <v>2.5000000000000001E-2</v>
      </c>
      <c r="AK325" s="345">
        <f t="shared" si="176"/>
        <v>0.125</v>
      </c>
      <c r="AL325" s="345">
        <f t="shared" si="177"/>
        <v>0</v>
      </c>
      <c r="AM325" s="345">
        <f t="shared" si="178"/>
        <v>2.5000000000000001E-2</v>
      </c>
      <c r="AN325" s="345">
        <f t="shared" si="179"/>
        <v>0</v>
      </c>
      <c r="AO325" s="345">
        <f t="shared" si="180"/>
        <v>0.25</v>
      </c>
      <c r="AP325" s="345">
        <f t="shared" si="181"/>
        <v>0</v>
      </c>
      <c r="AQ325" s="345">
        <f t="shared" si="182"/>
        <v>0.375</v>
      </c>
      <c r="AR325" s="345">
        <f t="shared" si="183"/>
        <v>2.5000000000000001E-2</v>
      </c>
      <c r="AS325" s="345">
        <f t="shared" si="184"/>
        <v>0.15</v>
      </c>
      <c r="AT325" s="345">
        <f t="shared" si="185"/>
        <v>0</v>
      </c>
      <c r="AU325" s="345">
        <f t="shared" si="186"/>
        <v>0</v>
      </c>
      <c r="AV325" s="345">
        <f t="shared" si="187"/>
        <v>0.17499999999999999</v>
      </c>
      <c r="AW325" s="346">
        <f t="shared" si="188"/>
        <v>2.5002604899361139E-2</v>
      </c>
      <c r="AX325" s="346">
        <f t="shared" si="189"/>
        <v>2.5002604899361139E-2</v>
      </c>
      <c r="AY325" s="346">
        <f t="shared" si="190"/>
        <v>0.12532783116806537</v>
      </c>
      <c r="AZ325" s="346">
        <f t="shared" si="191"/>
        <v>0</v>
      </c>
      <c r="BA325" s="346">
        <f t="shared" si="192"/>
        <v>2.5002604899361139E-2</v>
      </c>
      <c r="BB325" s="345">
        <f t="shared" si="193"/>
        <v>0</v>
      </c>
      <c r="BC325" s="345">
        <f t="shared" si="194"/>
        <v>0.25268025514207865</v>
      </c>
      <c r="BD325" s="346">
        <f t="shared" si="195"/>
        <v>0</v>
      </c>
      <c r="BE325" s="346">
        <f t="shared" si="196"/>
        <v>0.38439677449563908</v>
      </c>
      <c r="BF325" s="346">
        <f t="shared" si="197"/>
        <v>2.5002604899361139E-2</v>
      </c>
      <c r="BG325" s="346">
        <f t="shared" si="198"/>
        <v>0.15056827277668605</v>
      </c>
      <c r="BH325" s="345">
        <f t="shared" si="199"/>
        <v>0</v>
      </c>
      <c r="BI325" s="346">
        <f t="shared" si="200"/>
        <v>0</v>
      </c>
      <c r="BJ325" s="347">
        <f t="shared" si="201"/>
        <v>0.17590576816371625</v>
      </c>
      <c r="BK325"/>
      <c r="BL325"/>
      <c r="BM325"/>
      <c r="BN325"/>
      <c r="BO325"/>
    </row>
    <row r="326" spans="1:67" s="124" customFormat="1" ht="17" hidden="1" customHeight="1">
      <c r="A326" s="330" t="str">
        <f t="shared" si="202"/>
        <v>2018_306</v>
      </c>
      <c r="B326" s="330" t="s">
        <v>658</v>
      </c>
      <c r="C326" s="330" t="str">
        <f t="shared" si="172"/>
        <v>2018-Hniekej_2</v>
      </c>
      <c r="D326" s="330" t="str">
        <f>IF($M326="-","-",VLOOKUP(C$3,Res_ini!$A$20:$AF215,HLOOKUP($F326,Res_ini!$H$29:$AF$30,2,FALSE())+7))</f>
        <v>PIT</v>
      </c>
      <c r="E326" s="330">
        <f t="shared" si="171"/>
        <v>77</v>
      </c>
      <c r="F326" s="330" t="str">
        <f t="shared" si="108"/>
        <v>Hniekej</v>
      </c>
      <c r="G326" s="330" t="str">
        <f>IF($M326="-","-",VLOOKUP(F$3,Res_ini!$A$20:$AF215,HLOOKUP($F326,Res_ini!$H$29:$AF$30,2,FALSE())+7))</f>
        <v>Nouvelle Calédonie</v>
      </c>
      <c r="H326" s="348">
        <f>IF($M326="-","-",VLOOKUP(G$3,Res_ini!$A$20:$AF215,HLOOKUP($F326,Res_ini!$H$29:$AF$30,2,FALSE())+7))</f>
        <v>43621</v>
      </c>
      <c r="I326" s="348">
        <f>IF($M326="-","-",VLOOKUP(H$3,Res_ini!$A$20:$AF215,HLOOKUP($F326,Res_ini!$H$29:$AF$30,2,FALSE())+7))</f>
        <v>43654</v>
      </c>
      <c r="J326" s="330">
        <f>IF($M326="-","-",VLOOKUP(I$3,Res_ini!$A$20:$AF215,HLOOKUP($F326,Res_ini!$H$29:$AF$30,2,FALSE())+7))</f>
        <v>2018</v>
      </c>
      <c r="K326" s="330" t="str">
        <f>IF($M326="-","-",VLOOKUP(J$3,Res_ini!$A$20:$AF215,HLOOKUP($F326,Res_ini!$H$29:$AF$30,2,FALSE())+7))</f>
        <v>Province Iles</v>
      </c>
      <c r="L326" s="330" t="str">
        <f>IF($M326="-","-",VLOOKUP(K$3,Res_ini!$A$20:$AF215,HLOOKUP($F326,Res_ini!$H$29:$AF$30,2,FALSE())+7))</f>
        <v>Mou</v>
      </c>
      <c r="M326" s="330" t="str">
        <f>IF(ISERROR(HLOOKUP($F326,Res_ini!$H$29:$AF$30,2,FALSE())),"-",VLOOKUP(L$3,Res_ini!$A$20:$AF215,HLOOKUP($F326,Res_ini!$H$29:$AF$30,2,FALSE())+7))</f>
        <v>Hniekej</v>
      </c>
      <c r="N326" s="330">
        <f>IF($M326="-","-",VLOOKUP(M$3,Res_ini!$A$20:$AF215,HLOOKUP($F326,Res_ini!$H$29:$AF$30,2,FALSE())+7))</f>
        <v>2</v>
      </c>
      <c r="O326" s="349">
        <f>IF($M326="-","-",VLOOKUP(N$3,Res_ini!$A$20:$AF215,HLOOKUP($F326,Res_ini!$H$29:$AF$30,2,FALSE())+7))</f>
        <v>3</v>
      </c>
      <c r="P326" s="328">
        <f>IF($M326="-","-",VLOOKUP(O$3,Res_ini!$A$20:$AF215,HLOOKUP($F326,Res_ini!$H$29:$AF$30,2,FALSE())+7))</f>
        <v>2</v>
      </c>
      <c r="Q326" s="328">
        <f>IF($M326="-","-",VLOOKUP(P$3,Res_ini!$A$20:$AF215,HLOOKUP($F326,Res_ini!$H$29:$AF$30,2,FALSE())+7))</f>
        <v>4</v>
      </c>
      <c r="R326" s="328">
        <f>IF($M326="-","-",VLOOKUP(Q$3,Res_ini!$A$20:$AF215,HLOOKUP($F326,Res_ini!$H$29:$AF$30,2,FALSE())+7))</f>
        <v>0</v>
      </c>
      <c r="S326" s="328">
        <f>IF($M326="-","-",VLOOKUP(R$3,Res_ini!$A$20:$AF215,HLOOKUP($F326,Res_ini!$H$29:$AF$30,2,FALSE())+7))</f>
        <v>0</v>
      </c>
      <c r="T326" s="328">
        <f>IF($M326="-","-",VLOOKUP(S$3,Res_ini!$A$20:$AF215,HLOOKUP($F326,Res_ini!$H$29:$AF$30,2,FALSE())+7))</f>
        <v>0</v>
      </c>
      <c r="U326" s="328">
        <f>IF($M326="-","-",VLOOKUP(T$3,Res_ini!$A$20:$AF215,HLOOKUP($F326,Res_ini!$H$29:$AF$30,2,FALSE())+7))</f>
        <v>4</v>
      </c>
      <c r="V326" s="328">
        <f>IF($M326="-","-",VLOOKUP(U$3,Res_ini!$A$20:$AF215,HLOOKUP($F326,Res_ini!$H$29:$AF$30,2,FALSE())+7))</f>
        <v>0</v>
      </c>
      <c r="W326" s="328">
        <f>IF($M326="-","-",VLOOKUP(V$3,Res_ini!$A$20:$AF215,HLOOKUP($F326,Res_ini!$H$29:$AF$30,2,FALSE())+7))</f>
        <v>16</v>
      </c>
      <c r="X326" s="328">
        <f>IF($M326="-","-",VLOOKUP(W$3,Res_ini!$A$20:$AF215,HLOOKUP($F326,Res_ini!$H$29:$AF$30,2,FALSE())+7))</f>
        <v>3</v>
      </c>
      <c r="Y326" s="328">
        <f>IF($M326="-","-",VLOOKUP(X$3,Res_ini!$A$20:$AF215,HLOOKUP($F326,Res_ini!$H$29:$AF$30,2,FALSE())+7))</f>
        <v>8</v>
      </c>
      <c r="Z326" s="328">
        <f>IF($M326="-","-",VLOOKUP(Y$3,Res_ini!$A$20:$AF215,HLOOKUP($F326,Res_ini!$H$29:$AF$30,2,FALSE())+7))</f>
        <v>0</v>
      </c>
      <c r="AA326" s="329">
        <f>IF($M326="-","-",VLOOKUP(Z$3,Res_ini!$A$20:$AF215,HLOOKUP($F326,Res_ini!$H$29:$AF$30,2,FALSE())+7))</f>
        <v>0</v>
      </c>
      <c r="AB326" s="330">
        <f>IF($M326="-","-",VLOOKUP(AA$3,Res_ini!$A$20:$AF215,HLOOKUP($F326,Res_ini!$H$29:$AF$30,2,FALSE())+7))</f>
        <v>40</v>
      </c>
      <c r="AC326" s="350"/>
      <c r="AD326" s="351"/>
      <c r="AE326" s="351"/>
      <c r="AF326" s="351"/>
      <c r="AG326" s="352"/>
      <c r="AH326" s="213">
        <f t="shared" si="173"/>
        <v>9</v>
      </c>
      <c r="AI326" s="353">
        <f t="shared" si="174"/>
        <v>7.4999999999999997E-2</v>
      </c>
      <c r="AJ326" s="354">
        <f t="shared" si="175"/>
        <v>0.05</v>
      </c>
      <c r="AK326" s="354">
        <f t="shared" si="176"/>
        <v>0.1</v>
      </c>
      <c r="AL326" s="354">
        <f t="shared" si="177"/>
        <v>0</v>
      </c>
      <c r="AM326" s="354">
        <f t="shared" si="178"/>
        <v>0</v>
      </c>
      <c r="AN326" s="354">
        <f t="shared" si="179"/>
        <v>0</v>
      </c>
      <c r="AO326" s="354">
        <f t="shared" si="180"/>
        <v>0.1</v>
      </c>
      <c r="AP326" s="354">
        <f t="shared" si="181"/>
        <v>0</v>
      </c>
      <c r="AQ326" s="354">
        <f t="shared" si="182"/>
        <v>0.4</v>
      </c>
      <c r="AR326" s="354">
        <f t="shared" si="183"/>
        <v>7.4999999999999997E-2</v>
      </c>
      <c r="AS326" s="354">
        <f t="shared" si="184"/>
        <v>0.2</v>
      </c>
      <c r="AT326" s="354">
        <f t="shared" si="185"/>
        <v>0</v>
      </c>
      <c r="AU326" s="354">
        <f t="shared" si="186"/>
        <v>0</v>
      </c>
      <c r="AV326" s="354">
        <f t="shared" si="187"/>
        <v>0.22500000000000001</v>
      </c>
      <c r="AW326" s="355">
        <f t="shared" si="188"/>
        <v>7.5070491076716539E-2</v>
      </c>
      <c r="AX326" s="355">
        <f t="shared" si="189"/>
        <v>5.0020856805770016E-2</v>
      </c>
      <c r="AY326" s="355">
        <f t="shared" si="190"/>
        <v>0.1001674211615598</v>
      </c>
      <c r="AZ326" s="355">
        <f t="shared" si="191"/>
        <v>0</v>
      </c>
      <c r="BA326" s="355">
        <f t="shared" si="192"/>
        <v>0</v>
      </c>
      <c r="BB326" s="354">
        <f t="shared" si="193"/>
        <v>0</v>
      </c>
      <c r="BC326" s="354">
        <f t="shared" si="194"/>
        <v>0.1001674211615598</v>
      </c>
      <c r="BD326" s="355">
        <f t="shared" si="195"/>
        <v>0</v>
      </c>
      <c r="BE326" s="355">
        <f t="shared" si="196"/>
        <v>0.41151684606748801</v>
      </c>
      <c r="BF326" s="355">
        <f t="shared" si="197"/>
        <v>7.5070491076716539E-2</v>
      </c>
      <c r="BG326" s="355">
        <f t="shared" si="198"/>
        <v>0.20135792079033082</v>
      </c>
      <c r="BH326" s="354">
        <f t="shared" si="199"/>
        <v>0</v>
      </c>
      <c r="BI326" s="355">
        <f t="shared" si="200"/>
        <v>0</v>
      </c>
      <c r="BJ326" s="356">
        <f t="shared" si="201"/>
        <v>0.22694303617851994</v>
      </c>
      <c r="BK326"/>
      <c r="BL326"/>
      <c r="BM326"/>
      <c r="BN326"/>
      <c r="BO326"/>
    </row>
    <row r="327" spans="1:67" s="124" customFormat="1" ht="17" hidden="1" customHeight="1">
      <c r="A327" s="330" t="str">
        <f t="shared" si="202"/>
        <v>2018_307</v>
      </c>
      <c r="B327" s="330" t="s">
        <v>658</v>
      </c>
      <c r="C327" s="330" t="str">
        <f t="shared" si="172"/>
        <v>2018-Hniekej_3</v>
      </c>
      <c r="D327" s="330" t="str">
        <f>IF($M327="-","-",VLOOKUP(C$4,Res_ini!$A$20:$AF216,HLOOKUP($F327,Res_ini!$H$29:$AF$30,2,FALSE())+7))</f>
        <v>PIT</v>
      </c>
      <c r="E327" s="330">
        <f t="shared" si="171"/>
        <v>77</v>
      </c>
      <c r="F327" s="330" t="str">
        <f t="shared" si="108"/>
        <v>Hniekej</v>
      </c>
      <c r="G327" s="330" t="str">
        <f>IF($M327="-","-",VLOOKUP(F$4,Res_ini!$A$20:$AF216,HLOOKUP($F327,Res_ini!$H$29:$AF$30,2,FALSE())+7))</f>
        <v>Nouvelle Calédonie</v>
      </c>
      <c r="H327" s="348">
        <f>IF($M327="-","-",VLOOKUP(G$4,Res_ini!$A$20:$AF216,HLOOKUP($F327,Res_ini!$H$29:$AF$30,2,FALSE())+7))</f>
        <v>43621</v>
      </c>
      <c r="I327" s="348">
        <f>IF($M327="-","-",VLOOKUP(H$4,Res_ini!$A$20:$AF216,HLOOKUP($F327,Res_ini!$H$29:$AF$30,2,FALSE())+7))</f>
        <v>43654</v>
      </c>
      <c r="J327" s="330">
        <f>IF($M327="-","-",VLOOKUP(I$4,Res_ini!$A$20:$AF216,HLOOKUP($F327,Res_ini!$H$29:$AF$30,2,FALSE())+7))</f>
        <v>2018</v>
      </c>
      <c r="K327" s="330" t="str">
        <f>IF($M327="-","-",VLOOKUP(J$4,Res_ini!$A$20:$AF216,HLOOKUP($F327,Res_ini!$H$29:$AF$30,2,FALSE())+7))</f>
        <v>Province Iles</v>
      </c>
      <c r="L327" s="330" t="str">
        <f>IF($M327="-","-",VLOOKUP(K$4,Res_ini!$A$20:$AF216,HLOOKUP($F327,Res_ini!$H$29:$AF$30,2,FALSE())+7))</f>
        <v>Mou</v>
      </c>
      <c r="M327" s="330" t="str">
        <f>IF(ISERROR(HLOOKUP($F327,Res_ini!$H$29:$AF$30,2,FALSE())),"-",VLOOKUP(L$4,Res_ini!$A$20:$AF216,HLOOKUP($F327,Res_ini!$H$29:$AF$30,2,FALSE())+7))</f>
        <v>Hniekej</v>
      </c>
      <c r="N327" s="330">
        <f>IF($M327="-","-",VLOOKUP(M$4,Res_ini!$A$20:$AF216,HLOOKUP($F327,Res_ini!$H$29:$AF$30,2,FALSE())+7))</f>
        <v>3</v>
      </c>
      <c r="O327" s="349">
        <f>IF($M327="-","-",VLOOKUP(N$4,Res_ini!$A$20:$AF216,HLOOKUP($F327,Res_ini!$H$29:$AF$30,2,FALSE())+7))</f>
        <v>1</v>
      </c>
      <c r="P327" s="328">
        <f>IF($M327="-","-",VLOOKUP(O$4,Res_ini!$A$20:$AF216,HLOOKUP($F327,Res_ini!$H$29:$AF$30,2,FALSE())+7))</f>
        <v>1</v>
      </c>
      <c r="Q327" s="328">
        <f>IF($M327="-","-",VLOOKUP(P$4,Res_ini!$A$20:$AF216,HLOOKUP($F327,Res_ini!$H$29:$AF$30,2,FALSE())+7))</f>
        <v>5</v>
      </c>
      <c r="R327" s="328">
        <f>IF($M327="-","-",VLOOKUP(Q$4,Res_ini!$A$20:$AF216,HLOOKUP($F327,Res_ini!$H$29:$AF$30,2,FALSE())+7))</f>
        <v>1</v>
      </c>
      <c r="S327" s="328">
        <f>IF($M327="-","-",VLOOKUP(R$4,Res_ini!$A$20:$AF216,HLOOKUP($F327,Res_ini!$H$29:$AF$30,2,FALSE())+7))</f>
        <v>1</v>
      </c>
      <c r="T327" s="328">
        <f>IF($M327="-","-",VLOOKUP(S$4,Res_ini!$A$20:$AF216,HLOOKUP($F327,Res_ini!$H$29:$AF$30,2,FALSE())+7))</f>
        <v>0</v>
      </c>
      <c r="U327" s="328">
        <f>IF($M327="-","-",VLOOKUP(T$4,Res_ini!$A$20:$AF216,HLOOKUP($F327,Res_ini!$H$29:$AF$30,2,FALSE())+7))</f>
        <v>6</v>
      </c>
      <c r="V327" s="328">
        <f>IF($M327="-","-",VLOOKUP(U$4,Res_ini!$A$20:$AF216,HLOOKUP($F327,Res_ini!$H$29:$AF$30,2,FALSE())+7))</f>
        <v>0</v>
      </c>
      <c r="W327" s="328">
        <f>IF($M327="-","-",VLOOKUP(V$4,Res_ini!$A$20:$AF216,HLOOKUP($F327,Res_ini!$H$29:$AF$30,2,FALSE())+7))</f>
        <v>16</v>
      </c>
      <c r="X327" s="328">
        <f>IF($M327="-","-",VLOOKUP(W$4,Res_ini!$A$20:$AF216,HLOOKUP($F327,Res_ini!$H$29:$AF$30,2,FALSE())+7))</f>
        <v>3</v>
      </c>
      <c r="Y327" s="328">
        <f>IF($M327="-","-",VLOOKUP(X$4,Res_ini!$A$20:$AF216,HLOOKUP($F327,Res_ini!$H$29:$AF$30,2,FALSE())+7))</f>
        <v>6</v>
      </c>
      <c r="Z327" s="328">
        <f>IF($M327="-","-",VLOOKUP(Y$4,Res_ini!$A$20:$AF216,HLOOKUP($F327,Res_ini!$H$29:$AF$30,2,FALSE())+7))</f>
        <v>0</v>
      </c>
      <c r="AA327" s="329">
        <f>IF($M327="-","-",VLOOKUP(Z$4,Res_ini!$A$20:$AF216,HLOOKUP($F327,Res_ini!$H$29:$AF$30,2,FALSE())+7))</f>
        <v>0</v>
      </c>
      <c r="AB327" s="330">
        <f>IF($M327="-","-",VLOOKUP(AA$4,Res_ini!$A$20:$AF216,HLOOKUP($F327,Res_ini!$H$29:$AF$30,2,FALSE())+7))</f>
        <v>40</v>
      </c>
      <c r="AC327" s="350"/>
      <c r="AD327" s="351"/>
      <c r="AE327" s="351"/>
      <c r="AF327" s="351"/>
      <c r="AG327" s="352"/>
      <c r="AH327" s="213">
        <f t="shared" si="173"/>
        <v>8</v>
      </c>
      <c r="AI327" s="353">
        <f t="shared" si="174"/>
        <v>2.5000000000000001E-2</v>
      </c>
      <c r="AJ327" s="354">
        <f t="shared" si="175"/>
        <v>2.5000000000000001E-2</v>
      </c>
      <c r="AK327" s="354">
        <f t="shared" si="176"/>
        <v>0.125</v>
      </c>
      <c r="AL327" s="354">
        <f t="shared" si="177"/>
        <v>2.5000000000000001E-2</v>
      </c>
      <c r="AM327" s="354">
        <f t="shared" si="178"/>
        <v>2.5000000000000001E-2</v>
      </c>
      <c r="AN327" s="354">
        <f t="shared" si="179"/>
        <v>0</v>
      </c>
      <c r="AO327" s="354">
        <f t="shared" si="180"/>
        <v>0.15</v>
      </c>
      <c r="AP327" s="354">
        <f t="shared" si="181"/>
        <v>0</v>
      </c>
      <c r="AQ327" s="354">
        <f t="shared" si="182"/>
        <v>0.4</v>
      </c>
      <c r="AR327" s="354">
        <f t="shared" si="183"/>
        <v>7.4999999999999997E-2</v>
      </c>
      <c r="AS327" s="354">
        <f t="shared" si="184"/>
        <v>0.15</v>
      </c>
      <c r="AT327" s="354">
        <f t="shared" si="185"/>
        <v>0</v>
      </c>
      <c r="AU327" s="354">
        <f t="shared" si="186"/>
        <v>0</v>
      </c>
      <c r="AV327" s="354">
        <f t="shared" si="187"/>
        <v>0.2</v>
      </c>
      <c r="AW327" s="355">
        <f t="shared" si="188"/>
        <v>2.5002604899361139E-2</v>
      </c>
      <c r="AX327" s="355">
        <f t="shared" si="189"/>
        <v>2.5002604899361139E-2</v>
      </c>
      <c r="AY327" s="355">
        <f t="shared" si="190"/>
        <v>0.12532783116806537</v>
      </c>
      <c r="AZ327" s="355">
        <f t="shared" si="191"/>
        <v>2.5002604899361139E-2</v>
      </c>
      <c r="BA327" s="355">
        <f t="shared" si="192"/>
        <v>2.5002604899361139E-2</v>
      </c>
      <c r="BB327" s="354">
        <f t="shared" si="193"/>
        <v>0</v>
      </c>
      <c r="BC327" s="354">
        <f t="shared" si="194"/>
        <v>0.15056827277668605</v>
      </c>
      <c r="BD327" s="355">
        <f t="shared" si="195"/>
        <v>0</v>
      </c>
      <c r="BE327" s="355">
        <f t="shared" si="196"/>
        <v>0.41151684606748801</v>
      </c>
      <c r="BF327" s="355">
        <f t="shared" si="197"/>
        <v>7.5070491076716539E-2</v>
      </c>
      <c r="BG327" s="355">
        <f t="shared" si="198"/>
        <v>0.15056827277668605</v>
      </c>
      <c r="BH327" s="354">
        <f t="shared" si="199"/>
        <v>0</v>
      </c>
      <c r="BI327" s="355">
        <f t="shared" si="200"/>
        <v>0</v>
      </c>
      <c r="BJ327" s="356">
        <f t="shared" si="201"/>
        <v>0.20135792079033082</v>
      </c>
      <c r="BK327"/>
      <c r="BL327"/>
      <c r="BM327"/>
      <c r="BN327"/>
      <c r="BO327"/>
    </row>
    <row r="328" spans="1:67" s="124" customFormat="1" ht="17" hidden="1" customHeight="1">
      <c r="A328" s="333" t="str">
        <f t="shared" si="202"/>
        <v>2018_308</v>
      </c>
      <c r="B328" s="333" t="s">
        <v>658</v>
      </c>
      <c r="C328" s="333" t="str">
        <f t="shared" si="172"/>
        <v>2018-Hniekej_4</v>
      </c>
      <c r="D328" s="333" t="str">
        <f>IF($M328="-","-",VLOOKUP(C$5,Res_ini!$A$20:$AF217,HLOOKUP($F328,Res_ini!$H$29:$AF$30,2,FALSE())+7))</f>
        <v>PIT</v>
      </c>
      <c r="E328" s="333">
        <f t="shared" si="171"/>
        <v>77</v>
      </c>
      <c r="F328" s="333" t="str">
        <f t="shared" si="108"/>
        <v>Hniekej</v>
      </c>
      <c r="G328" s="333" t="str">
        <f>IF($M328="-","-",VLOOKUP(F$5,Res_ini!$A$20:$AF217,HLOOKUP($F328,Res_ini!$H$29:$AF$30,2,FALSE())+7))</f>
        <v>Nouvelle Calédonie</v>
      </c>
      <c r="H328" s="357">
        <f>IF($M328="-","-",VLOOKUP(G$5,Res_ini!$A$20:$AF217,HLOOKUP($F328,Res_ini!$H$29:$AF$30,2,FALSE())+7))</f>
        <v>43621</v>
      </c>
      <c r="I328" s="357">
        <f>IF($M328="-","-",VLOOKUP(H$5,Res_ini!$A$20:$AF217,HLOOKUP($F328,Res_ini!$H$29:$AF$30,2,FALSE())+7))</f>
        <v>43654</v>
      </c>
      <c r="J328" s="333">
        <f>IF($M328="-","-",VLOOKUP(I$5,Res_ini!$A$20:$AF217,HLOOKUP($F328,Res_ini!$H$29:$AF$30,2,FALSE())+7))</f>
        <v>2018</v>
      </c>
      <c r="K328" s="333" t="str">
        <f>IF($M328="-","-",VLOOKUP(J$5,Res_ini!$A$20:$AF217,HLOOKUP($F328,Res_ini!$H$29:$AF$30,2,FALSE())+7))</f>
        <v>Province Iles</v>
      </c>
      <c r="L328" s="333" t="str">
        <f>IF($M328="-","-",VLOOKUP(K$5,Res_ini!$A$20:$AF217,HLOOKUP($F328,Res_ini!$H$29:$AF$30,2,FALSE())+7))</f>
        <v>Mou</v>
      </c>
      <c r="M328" s="333" t="str">
        <f>IF(ISERROR(HLOOKUP($F328,Res_ini!$H$29:$AF$30,2,FALSE())),"-",VLOOKUP(L$5,Res_ini!$A$20:$AF217,HLOOKUP($F328,Res_ini!$H$29:$AF$30,2,FALSE())+7))</f>
        <v>Hniekej</v>
      </c>
      <c r="N328" s="333">
        <f>IF($M328="-","-",VLOOKUP(M$5,Res_ini!$A$20:$AF217,HLOOKUP($F328,Res_ini!$H$29:$AF$30,2,FALSE())+7))</f>
        <v>4</v>
      </c>
      <c r="O328" s="358">
        <f>IF($M328="-","-",VLOOKUP(N$5,Res_ini!$A$20:$AF217,HLOOKUP($F328,Res_ini!$H$29:$AF$30,2,FALSE())+7))</f>
        <v>1</v>
      </c>
      <c r="P328" s="331">
        <f>IF($M328="-","-",VLOOKUP(O$5,Res_ini!$A$20:$AF217,HLOOKUP($F328,Res_ini!$H$29:$AF$30,2,FALSE())+7))</f>
        <v>2</v>
      </c>
      <c r="Q328" s="331">
        <f>IF($M328="-","-",VLOOKUP(P$5,Res_ini!$A$20:$AF217,HLOOKUP($F328,Res_ini!$H$29:$AF$30,2,FALSE())+7))</f>
        <v>2</v>
      </c>
      <c r="R328" s="331">
        <f>IF($M328="-","-",VLOOKUP(Q$5,Res_ini!$A$20:$AF217,HLOOKUP($F328,Res_ini!$H$29:$AF$30,2,FALSE())+7))</f>
        <v>0</v>
      </c>
      <c r="S328" s="331">
        <f>IF($M328="-","-",VLOOKUP(R$5,Res_ini!$A$20:$AF217,HLOOKUP($F328,Res_ini!$H$29:$AF$30,2,FALSE())+7))</f>
        <v>1</v>
      </c>
      <c r="T328" s="331">
        <f>IF($M328="-","-",VLOOKUP(S$5,Res_ini!$A$20:$AF217,HLOOKUP($F328,Res_ini!$H$29:$AF$30,2,FALSE())+7))</f>
        <v>0</v>
      </c>
      <c r="U328" s="331">
        <f>IF($M328="-","-",VLOOKUP(T$5,Res_ini!$A$20:$AF217,HLOOKUP($F328,Res_ini!$H$29:$AF$30,2,FALSE())+7))</f>
        <v>12</v>
      </c>
      <c r="V328" s="331">
        <f>IF($M328="-","-",VLOOKUP(U$5,Res_ini!$A$20:$AF217,HLOOKUP($F328,Res_ini!$H$29:$AF$30,2,FALSE())+7))</f>
        <v>0</v>
      </c>
      <c r="W328" s="331">
        <f>IF($M328="-","-",VLOOKUP(V$5,Res_ini!$A$20:$AF217,HLOOKUP($F328,Res_ini!$H$29:$AF$30,2,FALSE())+7))</f>
        <v>13</v>
      </c>
      <c r="X328" s="331">
        <f>IF($M328="-","-",VLOOKUP(W$5,Res_ini!$A$20:$AF217,HLOOKUP($F328,Res_ini!$H$29:$AF$30,2,FALSE())+7))</f>
        <v>3</v>
      </c>
      <c r="Y328" s="331">
        <f>IF($M328="-","-",VLOOKUP(X$5,Res_ini!$A$20:$AF217,HLOOKUP($F328,Res_ini!$H$29:$AF$30,2,FALSE())+7))</f>
        <v>6</v>
      </c>
      <c r="Z328" s="331">
        <f>IF($M328="-","-",VLOOKUP(Y$5,Res_ini!$A$20:$AF217,HLOOKUP($F328,Res_ini!$H$29:$AF$30,2,FALSE())+7))</f>
        <v>0</v>
      </c>
      <c r="AA328" s="332">
        <f>IF($M328="-","-",VLOOKUP(Z$5,Res_ini!$A$20:$AF217,HLOOKUP($F328,Res_ini!$H$29:$AF$30,2,FALSE())+7))</f>
        <v>0</v>
      </c>
      <c r="AB328" s="333">
        <f>IF($M328="-","-",VLOOKUP(AA$5,Res_ini!$A$20:$AF217,HLOOKUP($F328,Res_ini!$H$29:$AF$30,2,FALSE())+7))</f>
        <v>40</v>
      </c>
      <c r="AC328" s="359"/>
      <c r="AD328" s="360"/>
      <c r="AE328" s="360"/>
      <c r="AF328" s="360"/>
      <c r="AG328" s="361"/>
      <c r="AH328" s="362">
        <f t="shared" si="173"/>
        <v>5</v>
      </c>
      <c r="AI328" s="363">
        <f t="shared" si="174"/>
        <v>2.5000000000000001E-2</v>
      </c>
      <c r="AJ328" s="364">
        <f t="shared" si="175"/>
        <v>0.05</v>
      </c>
      <c r="AK328" s="364">
        <f t="shared" si="176"/>
        <v>0.05</v>
      </c>
      <c r="AL328" s="364">
        <f t="shared" si="177"/>
        <v>0</v>
      </c>
      <c r="AM328" s="364">
        <f t="shared" si="178"/>
        <v>2.5000000000000001E-2</v>
      </c>
      <c r="AN328" s="364">
        <f t="shared" si="179"/>
        <v>0</v>
      </c>
      <c r="AO328" s="364">
        <f t="shared" si="180"/>
        <v>0.3</v>
      </c>
      <c r="AP328" s="364">
        <f t="shared" si="181"/>
        <v>0</v>
      </c>
      <c r="AQ328" s="364">
        <f t="shared" si="182"/>
        <v>0.32500000000000001</v>
      </c>
      <c r="AR328" s="364">
        <f t="shared" si="183"/>
        <v>7.4999999999999997E-2</v>
      </c>
      <c r="AS328" s="364">
        <f t="shared" si="184"/>
        <v>0.15</v>
      </c>
      <c r="AT328" s="364">
        <f t="shared" si="185"/>
        <v>0</v>
      </c>
      <c r="AU328" s="364">
        <f t="shared" si="186"/>
        <v>0</v>
      </c>
      <c r="AV328" s="364">
        <f t="shared" si="187"/>
        <v>0.125</v>
      </c>
      <c r="AW328" s="365">
        <f t="shared" si="188"/>
        <v>2.5002604899361139E-2</v>
      </c>
      <c r="AX328" s="365">
        <f t="shared" si="189"/>
        <v>5.0020856805770016E-2</v>
      </c>
      <c r="AY328" s="365">
        <f t="shared" si="190"/>
        <v>5.0020856805770016E-2</v>
      </c>
      <c r="AZ328" s="365">
        <f t="shared" si="191"/>
        <v>0</v>
      </c>
      <c r="BA328" s="365">
        <f t="shared" si="192"/>
        <v>2.5002604899361139E-2</v>
      </c>
      <c r="BB328" s="364">
        <f t="shared" si="193"/>
        <v>0</v>
      </c>
      <c r="BC328" s="364">
        <f t="shared" si="194"/>
        <v>0.30469265401539752</v>
      </c>
      <c r="BD328" s="365">
        <f t="shared" si="195"/>
        <v>0</v>
      </c>
      <c r="BE328" s="365">
        <f t="shared" si="196"/>
        <v>0.33101172808929452</v>
      </c>
      <c r="BF328" s="365">
        <f t="shared" si="197"/>
        <v>7.5070491076716539E-2</v>
      </c>
      <c r="BG328" s="365">
        <f t="shared" si="198"/>
        <v>0.15056827277668605</v>
      </c>
      <c r="BH328" s="364">
        <f t="shared" si="199"/>
        <v>0</v>
      </c>
      <c r="BI328" s="365">
        <f t="shared" si="200"/>
        <v>0</v>
      </c>
      <c r="BJ328" s="366">
        <f t="shared" si="201"/>
        <v>0.12532783116806537</v>
      </c>
      <c r="BK328"/>
      <c r="BL328"/>
      <c r="BM328"/>
      <c r="BN328"/>
      <c r="BO328"/>
    </row>
    <row r="329" spans="1:67" s="124" customFormat="1" ht="16" hidden="1" customHeight="1">
      <c r="A329" s="327" t="str">
        <f t="shared" si="202"/>
        <v>2018_309</v>
      </c>
      <c r="B329" s="327" t="s">
        <v>658</v>
      </c>
      <c r="C329" s="327" t="str">
        <f t="shared" si="172"/>
        <v>2018-N'Goni_1</v>
      </c>
      <c r="D329" s="327" t="str">
        <f>IF($M329="-","-",VLOOKUP(C$2,Res_ini!$A$20:$AF218,HLOOKUP($F329,Res_ini!$H$29:$AF$30,2,FALSE())+7))</f>
        <v>PIT</v>
      </c>
      <c r="E329" s="327">
        <f t="shared" si="171"/>
        <v>78</v>
      </c>
      <c r="F329" s="327" t="str">
        <f t="shared" si="108"/>
        <v>N'Goni</v>
      </c>
      <c r="G329" s="327" t="str">
        <f>IF($M329="-","-",VLOOKUP(F$2,Res_ini!$A$20:$AF218,HLOOKUP($F329,Res_ini!$H$29:$AF$30,2,FALSE())+7))</f>
        <v>Nouvelle Calédonie</v>
      </c>
      <c r="H329" s="338">
        <f>IF($M329="-","-",VLOOKUP(G$2,Res_ini!$A$20:$AF218,HLOOKUP($F329,Res_ini!$H$29:$AF$30,2,FALSE())+7))</f>
        <v>43664</v>
      </c>
      <c r="I329" s="338">
        <f>IF($M329="-","-",VLOOKUP(H$2,Res_ini!$A$20:$AF218,HLOOKUP($F329,Res_ini!$H$29:$AF$30,2,FALSE())+7))</f>
        <v>43684</v>
      </c>
      <c r="J329" s="327">
        <f>IF($M329="-","-",VLOOKUP(I$2,Res_ini!$A$20:$AF218,HLOOKUP($F329,Res_ini!$H$29:$AF$30,2,FALSE())+7))</f>
        <v>2018</v>
      </c>
      <c r="K329" s="327" t="str">
        <f>IF($M329="-","-",VLOOKUP(J$2,Res_ini!$A$20:$AF218,HLOOKUP($F329,Res_ini!$H$29:$AF$30,2,FALSE())+7))</f>
        <v>Province des îles Loyauté</v>
      </c>
      <c r="L329" s="327" t="str">
        <f>IF($M329="-","-",VLOOKUP(K$2,Res_ini!$A$20:$AF218,HLOOKUP($F329,Res_ini!$H$29:$AF$30,2,FALSE())+7))</f>
        <v>Easo</v>
      </c>
      <c r="M329" s="327" t="str">
        <f>IF(ISERROR(HLOOKUP($F329,Res_ini!$H$29:$AF$30,2,FALSE())),"-",VLOOKUP(L$2,Res_ini!$A$20:$AF218,HLOOKUP($F329,Res_ini!$H$29:$AF$30,2,FALSE())+7))</f>
        <v>N'Goni</v>
      </c>
      <c r="N329" s="327">
        <f>IF($M329="-","-",VLOOKUP(M$2,Res_ini!$A$20:$AF218,HLOOKUP($F329,Res_ini!$H$29:$AF$30,2,FALSE())+7))</f>
        <v>1</v>
      </c>
      <c r="O329" s="339">
        <f>IF($M329="-","-",VLOOKUP(N$2,Res_ini!$A$20:$AF218,HLOOKUP($F329,Res_ini!$H$29:$AF$30,2,FALSE())+7))</f>
        <v>3</v>
      </c>
      <c r="P329" s="325">
        <f>IF($M329="-","-",VLOOKUP(O$2,Res_ini!$A$20:$AF218,HLOOKUP($F329,Res_ini!$H$29:$AF$30,2,FALSE())+7))</f>
        <v>1</v>
      </c>
      <c r="Q329" s="325">
        <f>IF($M329="-","-",VLOOKUP(P$2,Res_ini!$A$20:$AF218,HLOOKUP($F329,Res_ini!$H$29:$AF$30,2,FALSE())+7))</f>
        <v>8</v>
      </c>
      <c r="R329" s="325">
        <f>IF($M329="-","-",VLOOKUP(Q$2,Res_ini!$A$20:$AF218,HLOOKUP($F329,Res_ini!$H$29:$AF$30,2,FALSE())+7))</f>
        <v>0</v>
      </c>
      <c r="S329" s="325">
        <f>IF($M329="-","-",VLOOKUP(R$2,Res_ini!$A$20:$AF218,HLOOKUP($F329,Res_ini!$H$29:$AF$30,2,FALSE())+7))</f>
        <v>0</v>
      </c>
      <c r="T329" s="325">
        <f>IF($M329="-","-",VLOOKUP(S$2,Res_ini!$A$20:$AF218,HLOOKUP($F329,Res_ini!$H$29:$AF$30,2,FALSE())+7))</f>
        <v>0</v>
      </c>
      <c r="U329" s="325">
        <f>IF($M329="-","-",VLOOKUP(T$2,Res_ini!$A$20:$AF218,HLOOKUP($F329,Res_ini!$H$29:$AF$30,2,FALSE())+7))</f>
        <v>0</v>
      </c>
      <c r="V329" s="325">
        <f>IF($M329="-","-",VLOOKUP(U$2,Res_ini!$A$20:$AF218,HLOOKUP($F329,Res_ini!$H$29:$AF$30,2,FALSE())+7))</f>
        <v>0</v>
      </c>
      <c r="W329" s="325">
        <f>IF($M329="-","-",VLOOKUP(V$2,Res_ini!$A$20:$AF218,HLOOKUP($F329,Res_ini!$H$29:$AF$30,2,FALSE())+7))</f>
        <v>14</v>
      </c>
      <c r="X329" s="325">
        <f>IF($M329="-","-",VLOOKUP(W$2,Res_ini!$A$20:$AF218,HLOOKUP($F329,Res_ini!$H$29:$AF$30,2,FALSE())+7))</f>
        <v>12</v>
      </c>
      <c r="Y329" s="325">
        <f>IF($M329="-","-",VLOOKUP(X$2,Res_ini!$A$20:$AF218,HLOOKUP($F329,Res_ini!$H$29:$AF$30,2,FALSE())+7))</f>
        <v>2</v>
      </c>
      <c r="Z329" s="325">
        <f>IF($M329="-","-",VLOOKUP(Y$2,Res_ini!$A$20:$AF218,HLOOKUP($F329,Res_ini!$H$29:$AF$30,2,FALSE())+7))</f>
        <v>0</v>
      </c>
      <c r="AA329" s="326">
        <f>IF($M329="-","-",VLOOKUP(Z$2,Res_ini!$A$20:$AF218,HLOOKUP($F329,Res_ini!$H$29:$AF$30,2,FALSE())+7))</f>
        <v>0</v>
      </c>
      <c r="AB329" s="327">
        <f>IF($M329="-","-",VLOOKUP(AA$2,Res_ini!$A$20:$AF218,HLOOKUP($F329,Res_ini!$H$29:$AF$30,2,FALSE())+7))</f>
        <v>40</v>
      </c>
      <c r="AC329" s="340"/>
      <c r="AD329" s="341"/>
      <c r="AE329" s="341"/>
      <c r="AF329" s="341"/>
      <c r="AG329" s="342"/>
      <c r="AH329" s="343">
        <f t="shared" si="173"/>
        <v>12</v>
      </c>
      <c r="AI329" s="344">
        <f t="shared" si="174"/>
        <v>7.4999999999999997E-2</v>
      </c>
      <c r="AJ329" s="345">
        <f t="shared" si="175"/>
        <v>2.5000000000000001E-2</v>
      </c>
      <c r="AK329" s="345">
        <f t="shared" si="176"/>
        <v>0.2</v>
      </c>
      <c r="AL329" s="345">
        <f t="shared" si="177"/>
        <v>0</v>
      </c>
      <c r="AM329" s="345">
        <f t="shared" si="178"/>
        <v>0</v>
      </c>
      <c r="AN329" s="345">
        <f t="shared" si="179"/>
        <v>0</v>
      </c>
      <c r="AO329" s="345">
        <f t="shared" si="180"/>
        <v>0</v>
      </c>
      <c r="AP329" s="345">
        <f t="shared" si="181"/>
        <v>0</v>
      </c>
      <c r="AQ329" s="345">
        <f t="shared" si="182"/>
        <v>0.35</v>
      </c>
      <c r="AR329" s="345">
        <f t="shared" si="183"/>
        <v>0.3</v>
      </c>
      <c r="AS329" s="345">
        <f t="shared" si="184"/>
        <v>0.05</v>
      </c>
      <c r="AT329" s="345">
        <f t="shared" si="185"/>
        <v>0</v>
      </c>
      <c r="AU329" s="345">
        <f t="shared" si="186"/>
        <v>0</v>
      </c>
      <c r="AV329" s="345">
        <f t="shared" si="187"/>
        <v>0.3</v>
      </c>
      <c r="AW329" s="346">
        <f t="shared" si="188"/>
        <v>7.5070491076716539E-2</v>
      </c>
      <c r="AX329" s="346">
        <f t="shared" si="189"/>
        <v>2.5002604899361139E-2</v>
      </c>
      <c r="AY329" s="346">
        <f t="shared" si="190"/>
        <v>0.20135792079033082</v>
      </c>
      <c r="AZ329" s="346">
        <f t="shared" si="191"/>
        <v>0</v>
      </c>
      <c r="BA329" s="346">
        <f t="shared" si="192"/>
        <v>0</v>
      </c>
      <c r="BB329" s="345">
        <f t="shared" si="193"/>
        <v>0</v>
      </c>
      <c r="BC329" s="345">
        <f t="shared" si="194"/>
        <v>0</v>
      </c>
      <c r="BD329" s="346">
        <f t="shared" si="195"/>
        <v>0</v>
      </c>
      <c r="BE329" s="346">
        <f t="shared" si="196"/>
        <v>0.35757110364551026</v>
      </c>
      <c r="BF329" s="346">
        <f t="shared" si="197"/>
        <v>0.30469265401539752</v>
      </c>
      <c r="BG329" s="346">
        <f t="shared" si="198"/>
        <v>5.0020856805770016E-2</v>
      </c>
      <c r="BH329" s="345">
        <f t="shared" si="199"/>
        <v>0</v>
      </c>
      <c r="BI329" s="346">
        <f t="shared" si="200"/>
        <v>0</v>
      </c>
      <c r="BJ329" s="347">
        <f t="shared" si="201"/>
        <v>0.30469265401539752</v>
      </c>
      <c r="BK329"/>
      <c r="BL329"/>
      <c r="BM329"/>
      <c r="BN329"/>
      <c r="BO329"/>
    </row>
    <row r="330" spans="1:67" s="124" customFormat="1" ht="17" hidden="1" customHeight="1">
      <c r="A330" s="330" t="str">
        <f t="shared" si="202"/>
        <v>2018_310</v>
      </c>
      <c r="B330" s="330" t="s">
        <v>658</v>
      </c>
      <c r="C330" s="330" t="str">
        <f t="shared" si="172"/>
        <v>2018-N'Goni_2</v>
      </c>
      <c r="D330" s="330" t="str">
        <f>IF($M330="-","-",VLOOKUP(C$3,Res_ini!$A$20:$AF219,HLOOKUP($F330,Res_ini!$H$29:$AF$30,2,FALSE())+7))</f>
        <v>PIT</v>
      </c>
      <c r="E330" s="330">
        <f t="shared" si="171"/>
        <v>78</v>
      </c>
      <c r="F330" s="330" t="str">
        <f t="shared" si="108"/>
        <v>N'Goni</v>
      </c>
      <c r="G330" s="330" t="str">
        <f>IF($M330="-","-",VLOOKUP(F$3,Res_ini!$A$20:$AF219,HLOOKUP($F330,Res_ini!$H$29:$AF$30,2,FALSE())+7))</f>
        <v>Nouvelle Calédonie</v>
      </c>
      <c r="H330" s="348">
        <f>IF($M330="-","-",VLOOKUP(G$3,Res_ini!$A$20:$AF219,HLOOKUP($F330,Res_ini!$H$29:$AF$30,2,FALSE())+7))</f>
        <v>43664</v>
      </c>
      <c r="I330" s="348">
        <f>IF($M330="-","-",VLOOKUP(H$3,Res_ini!$A$20:$AF219,HLOOKUP($F330,Res_ini!$H$29:$AF$30,2,FALSE())+7))</f>
        <v>43684</v>
      </c>
      <c r="J330" s="330">
        <f>IF($M330="-","-",VLOOKUP(I$3,Res_ini!$A$20:$AF219,HLOOKUP($F330,Res_ini!$H$29:$AF$30,2,FALSE())+7))</f>
        <v>2018</v>
      </c>
      <c r="K330" s="330" t="str">
        <f>IF($M330="-","-",VLOOKUP(J$3,Res_ini!$A$20:$AF219,HLOOKUP($F330,Res_ini!$H$29:$AF$30,2,FALSE())+7))</f>
        <v>Province des îles Loyauté</v>
      </c>
      <c r="L330" s="330" t="str">
        <f>IF($M330="-","-",VLOOKUP(K$3,Res_ini!$A$20:$AF219,HLOOKUP($F330,Res_ini!$H$29:$AF$30,2,FALSE())+7))</f>
        <v>Easo</v>
      </c>
      <c r="M330" s="330" t="str">
        <f>IF(ISERROR(HLOOKUP($F330,Res_ini!$H$29:$AF$30,2,FALSE())),"-",VLOOKUP(L$3,Res_ini!$A$20:$AF219,HLOOKUP($F330,Res_ini!$H$29:$AF$30,2,FALSE())+7))</f>
        <v>N'Goni</v>
      </c>
      <c r="N330" s="330">
        <f>IF($M330="-","-",VLOOKUP(M$3,Res_ini!$A$20:$AF219,HLOOKUP($F330,Res_ini!$H$29:$AF$30,2,FALSE())+7))</f>
        <v>2</v>
      </c>
      <c r="O330" s="349">
        <f>IF($M330="-","-",VLOOKUP(N$3,Res_ini!$A$20:$AF219,HLOOKUP($F330,Res_ini!$H$29:$AF$30,2,FALSE())+7))</f>
        <v>1</v>
      </c>
      <c r="P330" s="328">
        <f>IF($M330="-","-",VLOOKUP(O$3,Res_ini!$A$20:$AF219,HLOOKUP($F330,Res_ini!$H$29:$AF$30,2,FALSE())+7))</f>
        <v>1</v>
      </c>
      <c r="Q330" s="328">
        <f>IF($M330="-","-",VLOOKUP(P$3,Res_ini!$A$20:$AF219,HLOOKUP($F330,Res_ini!$H$29:$AF$30,2,FALSE())+7))</f>
        <v>20</v>
      </c>
      <c r="R330" s="328">
        <f>IF($M330="-","-",VLOOKUP(Q$3,Res_ini!$A$20:$AF219,HLOOKUP($F330,Res_ini!$H$29:$AF$30,2,FALSE())+7))</f>
        <v>0</v>
      </c>
      <c r="S330" s="328">
        <f>IF($M330="-","-",VLOOKUP(R$3,Res_ini!$A$20:$AF219,HLOOKUP($F330,Res_ini!$H$29:$AF$30,2,FALSE())+7))</f>
        <v>0</v>
      </c>
      <c r="T330" s="328">
        <f>IF($M330="-","-",VLOOKUP(S$3,Res_ini!$A$20:$AF219,HLOOKUP($F330,Res_ini!$H$29:$AF$30,2,FALSE())+7))</f>
        <v>0</v>
      </c>
      <c r="U330" s="328">
        <f>IF($M330="-","-",VLOOKUP(T$3,Res_ini!$A$20:$AF219,HLOOKUP($F330,Res_ini!$H$29:$AF$30,2,FALSE())+7))</f>
        <v>0</v>
      </c>
      <c r="V330" s="328">
        <f>IF($M330="-","-",VLOOKUP(U$3,Res_ini!$A$20:$AF219,HLOOKUP($F330,Res_ini!$H$29:$AF$30,2,FALSE())+7))</f>
        <v>0</v>
      </c>
      <c r="W330" s="328">
        <f>IF($M330="-","-",VLOOKUP(V$3,Res_ini!$A$20:$AF219,HLOOKUP($F330,Res_ini!$H$29:$AF$30,2,FALSE())+7))</f>
        <v>11</v>
      </c>
      <c r="X330" s="328">
        <f>IF($M330="-","-",VLOOKUP(W$3,Res_ini!$A$20:$AF219,HLOOKUP($F330,Res_ini!$H$29:$AF$30,2,FALSE())+7))</f>
        <v>6</v>
      </c>
      <c r="Y330" s="328">
        <f>IF($M330="-","-",VLOOKUP(X$3,Res_ini!$A$20:$AF219,HLOOKUP($F330,Res_ini!$H$29:$AF$30,2,FALSE())+7))</f>
        <v>1</v>
      </c>
      <c r="Z330" s="328">
        <f>IF($M330="-","-",VLOOKUP(Y$3,Res_ini!$A$20:$AF219,HLOOKUP($F330,Res_ini!$H$29:$AF$30,2,FALSE())+7))</f>
        <v>0</v>
      </c>
      <c r="AA330" s="329">
        <f>IF($M330="-","-",VLOOKUP(Z$3,Res_ini!$A$20:$AF219,HLOOKUP($F330,Res_ini!$H$29:$AF$30,2,FALSE())+7))</f>
        <v>0</v>
      </c>
      <c r="AB330" s="330">
        <f>IF($M330="-","-",VLOOKUP(AA$3,Res_ini!$A$20:$AF219,HLOOKUP($F330,Res_ini!$H$29:$AF$30,2,FALSE())+7))</f>
        <v>40</v>
      </c>
      <c r="AC330" s="350"/>
      <c r="AD330" s="351"/>
      <c r="AE330" s="351"/>
      <c r="AF330" s="351"/>
      <c r="AG330" s="352"/>
      <c r="AH330" s="213">
        <f t="shared" si="173"/>
        <v>22</v>
      </c>
      <c r="AI330" s="353">
        <f t="shared" si="174"/>
        <v>2.5000000000000001E-2</v>
      </c>
      <c r="AJ330" s="354">
        <f t="shared" si="175"/>
        <v>2.5000000000000001E-2</v>
      </c>
      <c r="AK330" s="354">
        <f t="shared" si="176"/>
        <v>0.5</v>
      </c>
      <c r="AL330" s="354">
        <f t="shared" si="177"/>
        <v>0</v>
      </c>
      <c r="AM330" s="354">
        <f t="shared" si="178"/>
        <v>0</v>
      </c>
      <c r="AN330" s="354">
        <f t="shared" si="179"/>
        <v>0</v>
      </c>
      <c r="AO330" s="354">
        <f t="shared" si="180"/>
        <v>0</v>
      </c>
      <c r="AP330" s="354">
        <f t="shared" si="181"/>
        <v>0</v>
      </c>
      <c r="AQ330" s="354">
        <f t="shared" si="182"/>
        <v>0.27500000000000002</v>
      </c>
      <c r="AR330" s="354">
        <f t="shared" si="183"/>
        <v>0.15</v>
      </c>
      <c r="AS330" s="354">
        <f t="shared" si="184"/>
        <v>2.5000000000000001E-2</v>
      </c>
      <c r="AT330" s="354">
        <f t="shared" si="185"/>
        <v>0</v>
      </c>
      <c r="AU330" s="354">
        <f t="shared" si="186"/>
        <v>0</v>
      </c>
      <c r="AV330" s="354">
        <f t="shared" si="187"/>
        <v>0.55000000000000004</v>
      </c>
      <c r="AW330" s="355">
        <f t="shared" si="188"/>
        <v>2.5002604899361139E-2</v>
      </c>
      <c r="AX330" s="355">
        <f t="shared" si="189"/>
        <v>2.5002604899361139E-2</v>
      </c>
      <c r="AY330" s="355">
        <f t="shared" si="190"/>
        <v>0.52359877559829893</v>
      </c>
      <c r="AZ330" s="355">
        <f t="shared" si="191"/>
        <v>0</v>
      </c>
      <c r="BA330" s="355">
        <f t="shared" si="192"/>
        <v>0</v>
      </c>
      <c r="BB330" s="354">
        <f t="shared" si="193"/>
        <v>0</v>
      </c>
      <c r="BC330" s="354">
        <f t="shared" si="194"/>
        <v>0</v>
      </c>
      <c r="BD330" s="355">
        <f t="shared" si="195"/>
        <v>0</v>
      </c>
      <c r="BE330" s="355">
        <f t="shared" si="196"/>
        <v>0.2785897023916506</v>
      </c>
      <c r="BF330" s="355">
        <f t="shared" si="197"/>
        <v>0.15056827277668605</v>
      </c>
      <c r="BG330" s="355">
        <f t="shared" si="198"/>
        <v>2.5002604899361139E-2</v>
      </c>
      <c r="BH330" s="354">
        <f t="shared" si="199"/>
        <v>0</v>
      </c>
      <c r="BI330" s="355">
        <f t="shared" si="200"/>
        <v>0</v>
      </c>
      <c r="BJ330" s="356">
        <f t="shared" si="201"/>
        <v>0.58236423786874347</v>
      </c>
      <c r="BK330"/>
      <c r="BL330"/>
      <c r="BM330"/>
      <c r="BN330"/>
      <c r="BO330"/>
    </row>
    <row r="331" spans="1:67" s="124" customFormat="1" ht="17" hidden="1" customHeight="1">
      <c r="A331" s="330" t="str">
        <f t="shared" si="202"/>
        <v>2018_311</v>
      </c>
      <c r="B331" s="330" t="s">
        <v>658</v>
      </c>
      <c r="C331" s="330" t="str">
        <f t="shared" si="172"/>
        <v>2018-N'Goni_3</v>
      </c>
      <c r="D331" s="330" t="str">
        <f>IF($M331="-","-",VLOOKUP(C$4,Res_ini!$A$20:$AF220,HLOOKUP($F331,Res_ini!$H$29:$AF$30,2,FALSE())+7))</f>
        <v>PIT</v>
      </c>
      <c r="E331" s="330">
        <f t="shared" si="171"/>
        <v>78</v>
      </c>
      <c r="F331" s="330" t="str">
        <f t="shared" si="108"/>
        <v>N'Goni</v>
      </c>
      <c r="G331" s="330" t="str">
        <f>IF($M331="-","-",VLOOKUP(F$4,Res_ini!$A$20:$AF220,HLOOKUP($F331,Res_ini!$H$29:$AF$30,2,FALSE())+7))</f>
        <v>Nouvelle Calédonie</v>
      </c>
      <c r="H331" s="348">
        <f>IF($M331="-","-",VLOOKUP(G$4,Res_ini!$A$20:$AF220,HLOOKUP($F331,Res_ini!$H$29:$AF$30,2,FALSE())+7))</f>
        <v>43664</v>
      </c>
      <c r="I331" s="348">
        <f>IF($M331="-","-",VLOOKUP(H$4,Res_ini!$A$20:$AF220,HLOOKUP($F331,Res_ini!$H$29:$AF$30,2,FALSE())+7))</f>
        <v>43684</v>
      </c>
      <c r="J331" s="330">
        <f>IF($M331="-","-",VLOOKUP(I$4,Res_ini!$A$20:$AF220,HLOOKUP($F331,Res_ini!$H$29:$AF$30,2,FALSE())+7))</f>
        <v>2018</v>
      </c>
      <c r="K331" s="330" t="str">
        <f>IF($M331="-","-",VLOOKUP(J$4,Res_ini!$A$20:$AF220,HLOOKUP($F331,Res_ini!$H$29:$AF$30,2,FALSE())+7))</f>
        <v>Province des îles Loyauté</v>
      </c>
      <c r="L331" s="330" t="str">
        <f>IF($M331="-","-",VLOOKUP(K$4,Res_ini!$A$20:$AF220,HLOOKUP($F331,Res_ini!$H$29:$AF$30,2,FALSE())+7))</f>
        <v>Easo</v>
      </c>
      <c r="M331" s="330" t="str">
        <f>IF(ISERROR(HLOOKUP($F331,Res_ini!$H$29:$AF$30,2,FALSE())),"-",VLOOKUP(L$4,Res_ini!$A$20:$AF220,HLOOKUP($F331,Res_ini!$H$29:$AF$30,2,FALSE())+7))</f>
        <v>N'Goni</v>
      </c>
      <c r="N331" s="330">
        <f>IF($M331="-","-",VLOOKUP(M$4,Res_ini!$A$20:$AF220,HLOOKUP($F331,Res_ini!$H$29:$AF$30,2,FALSE())+7))</f>
        <v>3</v>
      </c>
      <c r="O331" s="349">
        <f>IF($M331="-","-",VLOOKUP(N$4,Res_ini!$A$20:$AF220,HLOOKUP($F331,Res_ini!$H$29:$AF$30,2,FALSE())+7))</f>
        <v>0</v>
      </c>
      <c r="P331" s="328">
        <f>IF($M331="-","-",VLOOKUP(O$4,Res_ini!$A$20:$AF220,HLOOKUP($F331,Res_ini!$H$29:$AF$30,2,FALSE())+7))</f>
        <v>0</v>
      </c>
      <c r="Q331" s="328">
        <f>IF($M331="-","-",VLOOKUP(P$4,Res_ini!$A$20:$AF220,HLOOKUP($F331,Res_ini!$H$29:$AF$30,2,FALSE())+7))</f>
        <v>6</v>
      </c>
      <c r="R331" s="328">
        <f>IF($M331="-","-",VLOOKUP(Q$4,Res_ini!$A$20:$AF220,HLOOKUP($F331,Res_ini!$H$29:$AF$30,2,FALSE())+7))</f>
        <v>0</v>
      </c>
      <c r="S331" s="328">
        <f>IF($M331="-","-",VLOOKUP(R$4,Res_ini!$A$20:$AF220,HLOOKUP($F331,Res_ini!$H$29:$AF$30,2,FALSE())+7))</f>
        <v>3</v>
      </c>
      <c r="T331" s="328">
        <f>IF($M331="-","-",VLOOKUP(S$4,Res_ini!$A$20:$AF220,HLOOKUP($F331,Res_ini!$H$29:$AF$30,2,FALSE())+7))</f>
        <v>0</v>
      </c>
      <c r="U331" s="328">
        <f>IF($M331="-","-",VLOOKUP(T$4,Res_ini!$A$20:$AF220,HLOOKUP($F331,Res_ini!$H$29:$AF$30,2,FALSE())+7))</f>
        <v>0</v>
      </c>
      <c r="V331" s="328">
        <f>IF($M331="-","-",VLOOKUP(U$4,Res_ini!$A$20:$AF220,HLOOKUP($F331,Res_ini!$H$29:$AF$30,2,FALSE())+7))</f>
        <v>0</v>
      </c>
      <c r="W331" s="328">
        <f>IF($M331="-","-",VLOOKUP(V$4,Res_ini!$A$20:$AF220,HLOOKUP($F331,Res_ini!$H$29:$AF$30,2,FALSE())+7))</f>
        <v>18</v>
      </c>
      <c r="X331" s="328">
        <f>IF($M331="-","-",VLOOKUP(W$4,Res_ini!$A$20:$AF220,HLOOKUP($F331,Res_ini!$H$29:$AF$30,2,FALSE())+7))</f>
        <v>13</v>
      </c>
      <c r="Y331" s="328">
        <f>IF($M331="-","-",VLOOKUP(X$4,Res_ini!$A$20:$AF220,HLOOKUP($F331,Res_ini!$H$29:$AF$30,2,FALSE())+7))</f>
        <v>0</v>
      </c>
      <c r="Z331" s="328">
        <f>IF($M331="-","-",VLOOKUP(Y$4,Res_ini!$A$20:$AF220,HLOOKUP($F331,Res_ini!$H$29:$AF$30,2,FALSE())+7))</f>
        <v>0</v>
      </c>
      <c r="AA331" s="329">
        <f>IF($M331="-","-",VLOOKUP(Z$4,Res_ini!$A$20:$AF220,HLOOKUP($F331,Res_ini!$H$29:$AF$30,2,FALSE())+7))</f>
        <v>0</v>
      </c>
      <c r="AB331" s="330">
        <f>IF($M331="-","-",VLOOKUP(AA$4,Res_ini!$A$20:$AF220,HLOOKUP($F331,Res_ini!$H$29:$AF$30,2,FALSE())+7))</f>
        <v>40</v>
      </c>
      <c r="AC331" s="350"/>
      <c r="AD331" s="351"/>
      <c r="AE331" s="351"/>
      <c r="AF331" s="351"/>
      <c r="AG331" s="352"/>
      <c r="AH331" s="213">
        <f t="shared" si="173"/>
        <v>6</v>
      </c>
      <c r="AI331" s="353">
        <f t="shared" si="174"/>
        <v>0</v>
      </c>
      <c r="AJ331" s="354">
        <f t="shared" si="175"/>
        <v>0</v>
      </c>
      <c r="AK331" s="354">
        <f t="shared" si="176"/>
        <v>0.15</v>
      </c>
      <c r="AL331" s="354">
        <f t="shared" si="177"/>
        <v>0</v>
      </c>
      <c r="AM331" s="354">
        <f t="shared" si="178"/>
        <v>7.4999999999999997E-2</v>
      </c>
      <c r="AN331" s="354">
        <f t="shared" si="179"/>
        <v>0</v>
      </c>
      <c r="AO331" s="354">
        <f t="shared" si="180"/>
        <v>0</v>
      </c>
      <c r="AP331" s="354">
        <f t="shared" si="181"/>
        <v>0</v>
      </c>
      <c r="AQ331" s="354">
        <f t="shared" si="182"/>
        <v>0.45</v>
      </c>
      <c r="AR331" s="354">
        <f t="shared" si="183"/>
        <v>0.32500000000000001</v>
      </c>
      <c r="AS331" s="354">
        <f t="shared" si="184"/>
        <v>0</v>
      </c>
      <c r="AT331" s="354">
        <f t="shared" si="185"/>
        <v>0</v>
      </c>
      <c r="AU331" s="354">
        <f t="shared" si="186"/>
        <v>0</v>
      </c>
      <c r="AV331" s="354">
        <f t="shared" si="187"/>
        <v>0.15</v>
      </c>
      <c r="AW331" s="355">
        <f t="shared" si="188"/>
        <v>0</v>
      </c>
      <c r="AX331" s="355">
        <f t="shared" si="189"/>
        <v>0</v>
      </c>
      <c r="AY331" s="355">
        <f t="shared" si="190"/>
        <v>0.15056827277668605</v>
      </c>
      <c r="AZ331" s="355">
        <f t="shared" si="191"/>
        <v>0</v>
      </c>
      <c r="BA331" s="355">
        <f t="shared" si="192"/>
        <v>7.5070491076716539E-2</v>
      </c>
      <c r="BB331" s="354">
        <f t="shared" si="193"/>
        <v>0</v>
      </c>
      <c r="BC331" s="354">
        <f t="shared" si="194"/>
        <v>0</v>
      </c>
      <c r="BD331" s="355">
        <f t="shared" si="195"/>
        <v>0</v>
      </c>
      <c r="BE331" s="355">
        <f t="shared" si="196"/>
        <v>0.46676533904729633</v>
      </c>
      <c r="BF331" s="355">
        <f t="shared" si="197"/>
        <v>0.33101172808929452</v>
      </c>
      <c r="BG331" s="355">
        <f t="shared" si="198"/>
        <v>0</v>
      </c>
      <c r="BH331" s="354">
        <f t="shared" si="199"/>
        <v>0</v>
      </c>
      <c r="BI331" s="355">
        <f t="shared" si="200"/>
        <v>0</v>
      </c>
      <c r="BJ331" s="356">
        <f t="shared" si="201"/>
        <v>0.15056827277668605</v>
      </c>
      <c r="BK331"/>
      <c r="BL331"/>
      <c r="BM331"/>
      <c r="BN331"/>
      <c r="BO331"/>
    </row>
    <row r="332" spans="1:67" s="124" customFormat="1" ht="17" hidden="1" customHeight="1">
      <c r="A332" s="333" t="str">
        <f t="shared" si="202"/>
        <v>2018_312</v>
      </c>
      <c r="B332" s="333" t="s">
        <v>658</v>
      </c>
      <c r="C332" s="333" t="str">
        <f t="shared" si="172"/>
        <v>2018-N'Goni_4</v>
      </c>
      <c r="D332" s="333" t="str">
        <f>IF($M332="-","-",VLOOKUP(C$5,Res_ini!$A$20:$AF221,HLOOKUP($F332,Res_ini!$H$29:$AF$30,2,FALSE())+7))</f>
        <v>PIT</v>
      </c>
      <c r="E332" s="333">
        <f t="shared" si="171"/>
        <v>78</v>
      </c>
      <c r="F332" s="333" t="str">
        <f t="shared" si="108"/>
        <v>N'Goni</v>
      </c>
      <c r="G332" s="333" t="str">
        <f>IF($M332="-","-",VLOOKUP(F$5,Res_ini!$A$20:$AF221,HLOOKUP($F332,Res_ini!$H$29:$AF$30,2,FALSE())+7))</f>
        <v>Nouvelle Calédonie</v>
      </c>
      <c r="H332" s="357">
        <f>IF($M332="-","-",VLOOKUP(G$5,Res_ini!$A$20:$AF221,HLOOKUP($F332,Res_ini!$H$29:$AF$30,2,FALSE())+7))</f>
        <v>43664</v>
      </c>
      <c r="I332" s="357">
        <f>IF($M332="-","-",VLOOKUP(H$5,Res_ini!$A$20:$AF221,HLOOKUP($F332,Res_ini!$H$29:$AF$30,2,FALSE())+7))</f>
        <v>43684</v>
      </c>
      <c r="J332" s="333">
        <f>IF($M332="-","-",VLOOKUP(I$5,Res_ini!$A$20:$AF221,HLOOKUP($F332,Res_ini!$H$29:$AF$30,2,FALSE())+7))</f>
        <v>2018</v>
      </c>
      <c r="K332" s="333" t="str">
        <f>IF($M332="-","-",VLOOKUP(J$5,Res_ini!$A$20:$AF221,HLOOKUP($F332,Res_ini!$H$29:$AF$30,2,FALSE())+7))</f>
        <v>Province des îles Loyauté</v>
      </c>
      <c r="L332" s="333" t="str">
        <f>IF($M332="-","-",VLOOKUP(K$5,Res_ini!$A$20:$AF221,HLOOKUP($F332,Res_ini!$H$29:$AF$30,2,FALSE())+7))</f>
        <v>Easo</v>
      </c>
      <c r="M332" s="333" t="str">
        <f>IF(ISERROR(HLOOKUP($F332,Res_ini!$H$29:$AF$30,2,FALSE())),"-",VLOOKUP(L$5,Res_ini!$A$20:$AF221,HLOOKUP($F332,Res_ini!$H$29:$AF$30,2,FALSE())+7))</f>
        <v>N'Goni</v>
      </c>
      <c r="N332" s="333">
        <f>IF($M332="-","-",VLOOKUP(M$5,Res_ini!$A$20:$AF221,HLOOKUP($F332,Res_ini!$H$29:$AF$30,2,FALSE())+7))</f>
        <v>4</v>
      </c>
      <c r="O332" s="358">
        <f>IF($M332="-","-",VLOOKUP(N$5,Res_ini!$A$20:$AF221,HLOOKUP($F332,Res_ini!$H$29:$AF$30,2,FALSE())+7))</f>
        <v>0</v>
      </c>
      <c r="P332" s="331">
        <f>IF($M332="-","-",VLOOKUP(O$5,Res_ini!$A$20:$AF221,HLOOKUP($F332,Res_ini!$H$29:$AF$30,2,FALSE())+7))</f>
        <v>1</v>
      </c>
      <c r="Q332" s="331">
        <f>IF($M332="-","-",VLOOKUP(P$5,Res_ini!$A$20:$AF221,HLOOKUP($F332,Res_ini!$H$29:$AF$30,2,FALSE())+7))</f>
        <v>13</v>
      </c>
      <c r="R332" s="331">
        <f>IF($M332="-","-",VLOOKUP(Q$5,Res_ini!$A$20:$AF221,HLOOKUP($F332,Res_ini!$H$29:$AF$30,2,FALSE())+7))</f>
        <v>3</v>
      </c>
      <c r="S332" s="331">
        <f>IF($M332="-","-",VLOOKUP(R$5,Res_ini!$A$20:$AF221,HLOOKUP($F332,Res_ini!$H$29:$AF$30,2,FALSE())+7))</f>
        <v>0</v>
      </c>
      <c r="T332" s="331">
        <f>IF($M332="-","-",VLOOKUP(S$5,Res_ini!$A$20:$AF221,HLOOKUP($F332,Res_ini!$H$29:$AF$30,2,FALSE())+7))</f>
        <v>0</v>
      </c>
      <c r="U332" s="331">
        <f>IF($M332="-","-",VLOOKUP(T$5,Res_ini!$A$20:$AF221,HLOOKUP($F332,Res_ini!$H$29:$AF$30,2,FALSE())+7))</f>
        <v>0</v>
      </c>
      <c r="V332" s="331">
        <f>IF($M332="-","-",VLOOKUP(U$5,Res_ini!$A$20:$AF221,HLOOKUP($F332,Res_ini!$H$29:$AF$30,2,FALSE())+7))</f>
        <v>0</v>
      </c>
      <c r="W332" s="331">
        <f>IF($M332="-","-",VLOOKUP(V$5,Res_ini!$A$20:$AF221,HLOOKUP($F332,Res_ini!$H$29:$AF$30,2,FALSE())+7))</f>
        <v>22</v>
      </c>
      <c r="X332" s="331">
        <f>IF($M332="-","-",VLOOKUP(W$5,Res_ini!$A$20:$AF221,HLOOKUP($F332,Res_ini!$H$29:$AF$30,2,FALSE())+7))</f>
        <v>1</v>
      </c>
      <c r="Y332" s="331">
        <f>IF($M332="-","-",VLOOKUP(X$5,Res_ini!$A$20:$AF221,HLOOKUP($F332,Res_ini!$H$29:$AF$30,2,FALSE())+7))</f>
        <v>0</v>
      </c>
      <c r="Z332" s="331">
        <f>IF($M332="-","-",VLOOKUP(Y$5,Res_ini!$A$20:$AF221,HLOOKUP($F332,Res_ini!$H$29:$AF$30,2,FALSE())+7))</f>
        <v>0</v>
      </c>
      <c r="AA332" s="332">
        <f>IF($M332="-","-",VLOOKUP(Z$5,Res_ini!$A$20:$AF221,HLOOKUP($F332,Res_ini!$H$29:$AF$30,2,FALSE())+7))</f>
        <v>0</v>
      </c>
      <c r="AB332" s="333">
        <f>IF($M332="-","-",VLOOKUP(AA$5,Res_ini!$A$20:$AF221,HLOOKUP($F332,Res_ini!$H$29:$AF$30,2,FALSE())+7))</f>
        <v>40</v>
      </c>
      <c r="AC332" s="359"/>
      <c r="AD332" s="360"/>
      <c r="AE332" s="360"/>
      <c r="AF332" s="360"/>
      <c r="AG332" s="361"/>
      <c r="AH332" s="362">
        <f t="shared" si="173"/>
        <v>17</v>
      </c>
      <c r="AI332" s="363">
        <f t="shared" si="174"/>
        <v>0</v>
      </c>
      <c r="AJ332" s="364">
        <f t="shared" si="175"/>
        <v>2.5000000000000001E-2</v>
      </c>
      <c r="AK332" s="364">
        <f t="shared" si="176"/>
        <v>0.32500000000000001</v>
      </c>
      <c r="AL332" s="364">
        <f t="shared" si="177"/>
        <v>7.4999999999999997E-2</v>
      </c>
      <c r="AM332" s="364">
        <f t="shared" si="178"/>
        <v>0</v>
      </c>
      <c r="AN332" s="364">
        <f t="shared" si="179"/>
        <v>0</v>
      </c>
      <c r="AO332" s="364">
        <f t="shared" si="180"/>
        <v>0</v>
      </c>
      <c r="AP332" s="364">
        <f t="shared" si="181"/>
        <v>0</v>
      </c>
      <c r="AQ332" s="364">
        <f t="shared" si="182"/>
        <v>0.55000000000000004</v>
      </c>
      <c r="AR332" s="364">
        <f t="shared" si="183"/>
        <v>2.5000000000000001E-2</v>
      </c>
      <c r="AS332" s="364">
        <f t="shared" si="184"/>
        <v>0</v>
      </c>
      <c r="AT332" s="364">
        <f t="shared" si="185"/>
        <v>0</v>
      </c>
      <c r="AU332" s="364">
        <f t="shared" si="186"/>
        <v>0</v>
      </c>
      <c r="AV332" s="364">
        <f t="shared" si="187"/>
        <v>0.42499999999999999</v>
      </c>
      <c r="AW332" s="365">
        <f t="shared" si="188"/>
        <v>0</v>
      </c>
      <c r="AX332" s="365">
        <f t="shared" si="189"/>
        <v>2.5002604899361139E-2</v>
      </c>
      <c r="AY332" s="365">
        <f t="shared" si="190"/>
        <v>0.33101172808929452</v>
      </c>
      <c r="AZ332" s="365">
        <f t="shared" si="191"/>
        <v>7.5070491076716539E-2</v>
      </c>
      <c r="BA332" s="365">
        <f t="shared" si="192"/>
        <v>0</v>
      </c>
      <c r="BB332" s="364">
        <f t="shared" si="193"/>
        <v>0</v>
      </c>
      <c r="BC332" s="364">
        <f t="shared" si="194"/>
        <v>0</v>
      </c>
      <c r="BD332" s="365">
        <f t="shared" si="195"/>
        <v>0</v>
      </c>
      <c r="BE332" s="365">
        <f t="shared" si="196"/>
        <v>0.58236423786874347</v>
      </c>
      <c r="BF332" s="365">
        <f t="shared" si="197"/>
        <v>2.5002604899361139E-2</v>
      </c>
      <c r="BG332" s="365">
        <f t="shared" si="198"/>
        <v>0</v>
      </c>
      <c r="BH332" s="364">
        <f t="shared" si="199"/>
        <v>0</v>
      </c>
      <c r="BI332" s="365">
        <f t="shared" si="200"/>
        <v>0</v>
      </c>
      <c r="BJ332" s="366">
        <f t="shared" si="201"/>
        <v>0.43896188560976068</v>
      </c>
      <c r="BK332"/>
      <c r="BL332"/>
      <c r="BM332"/>
      <c r="BN332"/>
      <c r="BO332"/>
    </row>
    <row r="333" spans="1:67" s="124" customFormat="1" ht="16" hidden="1" customHeight="1">
      <c r="A333" s="327" t="str">
        <f t="shared" si="202"/>
        <v>2018_313</v>
      </c>
      <c r="B333" s="327" t="s">
        <v>658</v>
      </c>
      <c r="C333" s="327" t="str">
        <f t="shared" si="172"/>
        <v>2018-Engeny_1</v>
      </c>
      <c r="D333" s="327" t="str">
        <f>IF($M333="-","-",VLOOKUP(C$2,Res_ini!$A$20:$AF222,HLOOKUP($F333,Res_ini!$H$29:$AF$30,2,FALSE())+7))</f>
        <v>PIT</v>
      </c>
      <c r="E333" s="327">
        <f t="shared" si="171"/>
        <v>79</v>
      </c>
      <c r="F333" s="327" t="str">
        <f t="shared" si="108"/>
        <v>Engeny</v>
      </c>
      <c r="G333" s="327" t="str">
        <f>IF($M333="-","-",VLOOKUP(F$2,Res_ini!$A$20:$AF222,HLOOKUP($F333,Res_ini!$H$29:$AF$30,2,FALSE())+7))</f>
        <v>Nouvelle Calédonie</v>
      </c>
      <c r="H333" s="338">
        <f>IF($M333="-","-",VLOOKUP(G$2,Res_ini!$A$20:$AF222,HLOOKUP($F333,Res_ini!$H$29:$AF$30,2,FALSE())+7))</f>
        <v>43664</v>
      </c>
      <c r="I333" s="338">
        <f>IF($M333="-","-",VLOOKUP(H$2,Res_ini!$A$20:$AF222,HLOOKUP($F333,Res_ini!$H$29:$AF$30,2,FALSE())+7))</f>
        <v>43684</v>
      </c>
      <c r="J333" s="327">
        <f>IF($M333="-","-",VLOOKUP(I$2,Res_ini!$A$20:$AF222,HLOOKUP($F333,Res_ini!$H$29:$AF$30,2,FALSE())+7))</f>
        <v>2018</v>
      </c>
      <c r="K333" s="327" t="str">
        <f>IF($M333="-","-",VLOOKUP(J$2,Res_ini!$A$20:$AF222,HLOOKUP($F333,Res_ini!$H$29:$AF$30,2,FALSE())+7))</f>
        <v>Province des îles Loyauté</v>
      </c>
      <c r="L333" s="327" t="str">
        <f>IF($M333="-","-",VLOOKUP(K$2,Res_ini!$A$20:$AF222,HLOOKUP($F333,Res_ini!$H$29:$AF$30,2,FALSE())+7))</f>
        <v>Easo</v>
      </c>
      <c r="M333" s="327" t="str">
        <f>IF(ISERROR(HLOOKUP($F333,Res_ini!$H$29:$AF$30,2,FALSE())),"-",VLOOKUP(L$2,Res_ini!$A$20:$AF222,HLOOKUP($F333,Res_ini!$H$29:$AF$30,2,FALSE())+7))</f>
        <v>Engeny</v>
      </c>
      <c r="N333" s="327">
        <f>IF($M333="-","-",VLOOKUP(M$2,Res_ini!$A$20:$AF222,HLOOKUP($F333,Res_ini!$H$29:$AF$30,2,FALSE())+7))</f>
        <v>1</v>
      </c>
      <c r="O333" s="339">
        <f>IF($M333="-","-",VLOOKUP(N$2,Res_ini!$A$20:$AF222,HLOOKUP($F333,Res_ini!$H$29:$AF$30,2,FALSE())+7))</f>
        <v>0</v>
      </c>
      <c r="P333" s="325">
        <f>IF($M333="-","-",VLOOKUP(O$2,Res_ini!$A$20:$AF222,HLOOKUP($F333,Res_ini!$H$29:$AF$30,2,FALSE())+7))</f>
        <v>8</v>
      </c>
      <c r="Q333" s="325">
        <f>IF($M333="-","-",VLOOKUP(P$2,Res_ini!$A$20:$AF222,HLOOKUP($F333,Res_ini!$H$29:$AF$30,2,FALSE())+7))</f>
        <v>20</v>
      </c>
      <c r="R333" s="325">
        <f>IF($M333="-","-",VLOOKUP(Q$2,Res_ini!$A$20:$AF222,HLOOKUP($F333,Res_ini!$H$29:$AF$30,2,FALSE())+7))</f>
        <v>2</v>
      </c>
      <c r="S333" s="325">
        <f>IF($M333="-","-",VLOOKUP(R$2,Res_ini!$A$20:$AF222,HLOOKUP($F333,Res_ini!$H$29:$AF$30,2,FALSE())+7))</f>
        <v>3</v>
      </c>
      <c r="T333" s="325">
        <f>IF($M333="-","-",VLOOKUP(S$2,Res_ini!$A$20:$AF222,HLOOKUP($F333,Res_ini!$H$29:$AF$30,2,FALSE())+7))</f>
        <v>0</v>
      </c>
      <c r="U333" s="325">
        <f>IF($M333="-","-",VLOOKUP(T$2,Res_ini!$A$20:$AF222,HLOOKUP($F333,Res_ini!$H$29:$AF$30,2,FALSE())+7))</f>
        <v>0</v>
      </c>
      <c r="V333" s="325">
        <f>IF($M333="-","-",VLOOKUP(U$2,Res_ini!$A$20:$AF222,HLOOKUP($F333,Res_ini!$H$29:$AF$30,2,FALSE())+7))</f>
        <v>0</v>
      </c>
      <c r="W333" s="325">
        <f>IF($M333="-","-",VLOOKUP(V$2,Res_ini!$A$20:$AF222,HLOOKUP($F333,Res_ini!$H$29:$AF$30,2,FALSE())+7))</f>
        <v>5</v>
      </c>
      <c r="X333" s="325">
        <f>IF($M333="-","-",VLOOKUP(W$2,Res_ini!$A$20:$AF222,HLOOKUP($F333,Res_ini!$H$29:$AF$30,2,FALSE())+7))</f>
        <v>2</v>
      </c>
      <c r="Y333" s="325">
        <f>IF($M333="-","-",VLOOKUP(X$2,Res_ini!$A$20:$AF222,HLOOKUP($F333,Res_ini!$H$29:$AF$30,2,FALSE())+7))</f>
        <v>0</v>
      </c>
      <c r="Z333" s="325">
        <f>IF($M333="-","-",VLOOKUP(Y$2,Res_ini!$A$20:$AF222,HLOOKUP($F333,Res_ini!$H$29:$AF$30,2,FALSE())+7))</f>
        <v>0</v>
      </c>
      <c r="AA333" s="326">
        <f>IF($M333="-","-",VLOOKUP(Z$2,Res_ini!$A$20:$AF222,HLOOKUP($F333,Res_ini!$H$29:$AF$30,2,FALSE())+7))</f>
        <v>0</v>
      </c>
      <c r="AB333" s="327">
        <f>IF($M333="-","-",VLOOKUP(AA$2,Res_ini!$A$20:$AF222,HLOOKUP($F333,Res_ini!$H$29:$AF$30,2,FALSE())+7))</f>
        <v>40</v>
      </c>
      <c r="AC333" s="340"/>
      <c r="AD333" s="341"/>
      <c r="AE333" s="341"/>
      <c r="AF333" s="341"/>
      <c r="AG333" s="342"/>
      <c r="AH333" s="343">
        <f t="shared" si="173"/>
        <v>30</v>
      </c>
      <c r="AI333" s="344">
        <f t="shared" si="174"/>
        <v>0</v>
      </c>
      <c r="AJ333" s="345">
        <f t="shared" si="175"/>
        <v>0.2</v>
      </c>
      <c r="AK333" s="345">
        <f t="shared" si="176"/>
        <v>0.5</v>
      </c>
      <c r="AL333" s="345">
        <f t="shared" si="177"/>
        <v>0.05</v>
      </c>
      <c r="AM333" s="345">
        <f t="shared" si="178"/>
        <v>7.4999999999999997E-2</v>
      </c>
      <c r="AN333" s="345">
        <f t="shared" si="179"/>
        <v>0</v>
      </c>
      <c r="AO333" s="345">
        <f t="shared" si="180"/>
        <v>0</v>
      </c>
      <c r="AP333" s="345">
        <f t="shared" si="181"/>
        <v>0</v>
      </c>
      <c r="AQ333" s="345">
        <f t="shared" si="182"/>
        <v>0.125</v>
      </c>
      <c r="AR333" s="345">
        <f t="shared" si="183"/>
        <v>0.05</v>
      </c>
      <c r="AS333" s="345">
        <f t="shared" si="184"/>
        <v>0</v>
      </c>
      <c r="AT333" s="345">
        <f t="shared" si="185"/>
        <v>0</v>
      </c>
      <c r="AU333" s="345">
        <f t="shared" si="186"/>
        <v>0</v>
      </c>
      <c r="AV333" s="345">
        <f t="shared" si="187"/>
        <v>0.75</v>
      </c>
      <c r="AW333" s="346">
        <f t="shared" si="188"/>
        <v>0</v>
      </c>
      <c r="AX333" s="346">
        <f t="shared" si="189"/>
        <v>0.20135792079033082</v>
      </c>
      <c r="AY333" s="346">
        <f t="shared" si="190"/>
        <v>0.52359877559829893</v>
      </c>
      <c r="AZ333" s="346">
        <f t="shared" si="191"/>
        <v>5.0020856805770016E-2</v>
      </c>
      <c r="BA333" s="346">
        <f t="shared" si="192"/>
        <v>7.5070491076716539E-2</v>
      </c>
      <c r="BB333" s="345">
        <f t="shared" si="193"/>
        <v>0</v>
      </c>
      <c r="BC333" s="345">
        <f t="shared" si="194"/>
        <v>0</v>
      </c>
      <c r="BD333" s="346">
        <f t="shared" si="195"/>
        <v>0</v>
      </c>
      <c r="BE333" s="346">
        <f t="shared" si="196"/>
        <v>0.12532783116806537</v>
      </c>
      <c r="BF333" s="346">
        <f t="shared" si="197"/>
        <v>5.0020856805770016E-2</v>
      </c>
      <c r="BG333" s="346">
        <f t="shared" si="198"/>
        <v>0</v>
      </c>
      <c r="BH333" s="345">
        <f t="shared" si="199"/>
        <v>0</v>
      </c>
      <c r="BI333" s="346">
        <f t="shared" si="200"/>
        <v>0</v>
      </c>
      <c r="BJ333" s="347">
        <f t="shared" si="201"/>
        <v>0.848062078981481</v>
      </c>
      <c r="BK333"/>
      <c r="BL333"/>
      <c r="BM333"/>
      <c r="BN333"/>
      <c r="BO333"/>
    </row>
    <row r="334" spans="1:67" s="124" customFormat="1" ht="17" hidden="1" customHeight="1">
      <c r="A334" s="330" t="str">
        <f t="shared" si="202"/>
        <v>2018_314</v>
      </c>
      <c r="B334" s="330" t="s">
        <v>658</v>
      </c>
      <c r="C334" s="330" t="str">
        <f t="shared" si="172"/>
        <v>2018-Engeny_2</v>
      </c>
      <c r="D334" s="330" t="str">
        <f>IF($M334="-","-",VLOOKUP(C$3,Res_ini!$A$20:$AF223,HLOOKUP($F334,Res_ini!$H$29:$AF$30,2,FALSE())+7))</f>
        <v>PIT</v>
      </c>
      <c r="E334" s="330">
        <f t="shared" si="171"/>
        <v>79</v>
      </c>
      <c r="F334" s="330" t="str">
        <f t="shared" si="108"/>
        <v>Engeny</v>
      </c>
      <c r="G334" s="330" t="str">
        <f>IF($M334="-","-",VLOOKUP(F$3,Res_ini!$A$20:$AF223,HLOOKUP($F334,Res_ini!$H$29:$AF$30,2,FALSE())+7))</f>
        <v>Nouvelle Calédonie</v>
      </c>
      <c r="H334" s="348">
        <f>IF($M334="-","-",VLOOKUP(G$3,Res_ini!$A$20:$AF223,HLOOKUP($F334,Res_ini!$H$29:$AF$30,2,FALSE())+7))</f>
        <v>43664</v>
      </c>
      <c r="I334" s="348">
        <f>IF($M334="-","-",VLOOKUP(H$3,Res_ini!$A$20:$AF223,HLOOKUP($F334,Res_ini!$H$29:$AF$30,2,FALSE())+7))</f>
        <v>43684</v>
      </c>
      <c r="J334" s="330">
        <f>IF($M334="-","-",VLOOKUP(I$3,Res_ini!$A$20:$AF223,HLOOKUP($F334,Res_ini!$H$29:$AF$30,2,FALSE())+7))</f>
        <v>2018</v>
      </c>
      <c r="K334" s="330" t="str">
        <f>IF($M334="-","-",VLOOKUP(J$3,Res_ini!$A$20:$AF223,HLOOKUP($F334,Res_ini!$H$29:$AF$30,2,FALSE())+7))</f>
        <v>Province des îles Loyauté</v>
      </c>
      <c r="L334" s="330" t="str">
        <f>IF($M334="-","-",VLOOKUP(K$3,Res_ini!$A$20:$AF223,HLOOKUP($F334,Res_ini!$H$29:$AF$30,2,FALSE())+7))</f>
        <v>Easo</v>
      </c>
      <c r="M334" s="330" t="str">
        <f>IF(ISERROR(HLOOKUP($F334,Res_ini!$H$29:$AF$30,2,FALSE())),"-",VLOOKUP(L$3,Res_ini!$A$20:$AF223,HLOOKUP($F334,Res_ini!$H$29:$AF$30,2,FALSE())+7))</f>
        <v>Engeny</v>
      </c>
      <c r="N334" s="330">
        <f>IF($M334="-","-",VLOOKUP(M$3,Res_ini!$A$20:$AF223,HLOOKUP($F334,Res_ini!$H$29:$AF$30,2,FALSE())+7))</f>
        <v>2</v>
      </c>
      <c r="O334" s="349">
        <f>IF($M334="-","-",VLOOKUP(N$3,Res_ini!$A$20:$AF223,HLOOKUP($F334,Res_ini!$H$29:$AF$30,2,FALSE())+7))</f>
        <v>5</v>
      </c>
      <c r="P334" s="328">
        <f>IF($M334="-","-",VLOOKUP(O$3,Res_ini!$A$20:$AF223,HLOOKUP($F334,Res_ini!$H$29:$AF$30,2,FALSE())+7))</f>
        <v>5</v>
      </c>
      <c r="Q334" s="328">
        <f>IF($M334="-","-",VLOOKUP(P$3,Res_ini!$A$20:$AF223,HLOOKUP($F334,Res_ini!$H$29:$AF$30,2,FALSE())+7))</f>
        <v>16</v>
      </c>
      <c r="R334" s="328">
        <f>IF($M334="-","-",VLOOKUP(Q$3,Res_ini!$A$20:$AF223,HLOOKUP($F334,Res_ini!$H$29:$AF$30,2,FALSE())+7))</f>
        <v>0</v>
      </c>
      <c r="S334" s="328">
        <f>IF($M334="-","-",VLOOKUP(R$3,Res_ini!$A$20:$AF223,HLOOKUP($F334,Res_ini!$H$29:$AF$30,2,FALSE())+7))</f>
        <v>0</v>
      </c>
      <c r="T334" s="328">
        <f>IF($M334="-","-",VLOOKUP(S$3,Res_ini!$A$20:$AF223,HLOOKUP($F334,Res_ini!$H$29:$AF$30,2,FALSE())+7))</f>
        <v>0</v>
      </c>
      <c r="U334" s="328">
        <f>IF($M334="-","-",VLOOKUP(T$3,Res_ini!$A$20:$AF223,HLOOKUP($F334,Res_ini!$H$29:$AF$30,2,FALSE())+7))</f>
        <v>2</v>
      </c>
      <c r="V334" s="328">
        <f>IF($M334="-","-",VLOOKUP(U$3,Res_ini!$A$20:$AF223,HLOOKUP($F334,Res_ini!$H$29:$AF$30,2,FALSE())+7))</f>
        <v>0</v>
      </c>
      <c r="W334" s="328">
        <f>IF($M334="-","-",VLOOKUP(V$3,Res_ini!$A$20:$AF223,HLOOKUP($F334,Res_ini!$H$29:$AF$30,2,FALSE())+7))</f>
        <v>12</v>
      </c>
      <c r="X334" s="328">
        <f>IF($M334="-","-",VLOOKUP(W$3,Res_ini!$A$20:$AF223,HLOOKUP($F334,Res_ini!$H$29:$AF$30,2,FALSE())+7))</f>
        <v>0</v>
      </c>
      <c r="Y334" s="328">
        <f>IF($M334="-","-",VLOOKUP(X$3,Res_ini!$A$20:$AF223,HLOOKUP($F334,Res_ini!$H$29:$AF$30,2,FALSE())+7))</f>
        <v>0</v>
      </c>
      <c r="Z334" s="328">
        <f>IF($M334="-","-",VLOOKUP(Y$3,Res_ini!$A$20:$AF223,HLOOKUP($F334,Res_ini!$H$29:$AF$30,2,FALSE())+7))</f>
        <v>0</v>
      </c>
      <c r="AA334" s="329">
        <f>IF($M334="-","-",VLOOKUP(Z$3,Res_ini!$A$20:$AF223,HLOOKUP($F334,Res_ini!$H$29:$AF$30,2,FALSE())+7))</f>
        <v>0</v>
      </c>
      <c r="AB334" s="330">
        <f>IF($M334="-","-",VLOOKUP(AA$3,Res_ini!$A$20:$AF223,HLOOKUP($F334,Res_ini!$H$29:$AF$30,2,FALSE())+7))</f>
        <v>40</v>
      </c>
      <c r="AC334" s="350"/>
      <c r="AD334" s="351"/>
      <c r="AE334" s="351"/>
      <c r="AF334" s="351"/>
      <c r="AG334" s="352"/>
      <c r="AH334" s="213">
        <f t="shared" si="173"/>
        <v>26</v>
      </c>
      <c r="AI334" s="353">
        <f t="shared" si="174"/>
        <v>0.125</v>
      </c>
      <c r="AJ334" s="354">
        <f t="shared" si="175"/>
        <v>0.125</v>
      </c>
      <c r="AK334" s="354">
        <f t="shared" si="176"/>
        <v>0.4</v>
      </c>
      <c r="AL334" s="354">
        <f t="shared" si="177"/>
        <v>0</v>
      </c>
      <c r="AM334" s="354">
        <f t="shared" si="178"/>
        <v>0</v>
      </c>
      <c r="AN334" s="354">
        <f t="shared" si="179"/>
        <v>0</v>
      </c>
      <c r="AO334" s="354">
        <f t="shared" si="180"/>
        <v>0.05</v>
      </c>
      <c r="AP334" s="354">
        <f t="shared" si="181"/>
        <v>0</v>
      </c>
      <c r="AQ334" s="354">
        <f t="shared" si="182"/>
        <v>0.3</v>
      </c>
      <c r="AR334" s="354">
        <f t="shared" si="183"/>
        <v>0</v>
      </c>
      <c r="AS334" s="354">
        <f t="shared" si="184"/>
        <v>0</v>
      </c>
      <c r="AT334" s="354">
        <f t="shared" si="185"/>
        <v>0</v>
      </c>
      <c r="AU334" s="354">
        <f t="shared" si="186"/>
        <v>0</v>
      </c>
      <c r="AV334" s="354">
        <f t="shared" si="187"/>
        <v>0.65</v>
      </c>
      <c r="AW334" s="355">
        <f t="shared" si="188"/>
        <v>0.12532783116806537</v>
      </c>
      <c r="AX334" s="355">
        <f t="shared" si="189"/>
        <v>0.12532783116806537</v>
      </c>
      <c r="AY334" s="355">
        <f t="shared" si="190"/>
        <v>0.41151684606748801</v>
      </c>
      <c r="AZ334" s="355">
        <f t="shared" si="191"/>
        <v>0</v>
      </c>
      <c r="BA334" s="355">
        <f t="shared" si="192"/>
        <v>0</v>
      </c>
      <c r="BB334" s="354">
        <f t="shared" si="193"/>
        <v>0</v>
      </c>
      <c r="BC334" s="354">
        <f t="shared" si="194"/>
        <v>5.0020856805770016E-2</v>
      </c>
      <c r="BD334" s="355">
        <f t="shared" si="195"/>
        <v>0</v>
      </c>
      <c r="BE334" s="355">
        <f t="shared" si="196"/>
        <v>0.30469265401539752</v>
      </c>
      <c r="BF334" s="355">
        <f t="shared" si="197"/>
        <v>0</v>
      </c>
      <c r="BG334" s="355">
        <f t="shared" si="198"/>
        <v>0</v>
      </c>
      <c r="BH334" s="354">
        <f t="shared" si="199"/>
        <v>0</v>
      </c>
      <c r="BI334" s="355">
        <f t="shared" si="200"/>
        <v>0</v>
      </c>
      <c r="BJ334" s="356">
        <f t="shared" si="201"/>
        <v>0.70758443672535554</v>
      </c>
      <c r="BK334"/>
      <c r="BL334"/>
      <c r="BM334"/>
      <c r="BN334"/>
      <c r="BO334"/>
    </row>
    <row r="335" spans="1:67" s="124" customFormat="1" ht="17" hidden="1" customHeight="1">
      <c r="A335" s="330" t="str">
        <f t="shared" si="202"/>
        <v>2018_315</v>
      </c>
      <c r="B335" s="330" t="s">
        <v>658</v>
      </c>
      <c r="C335" s="330" t="str">
        <f t="shared" si="172"/>
        <v>2018-Engeny_3</v>
      </c>
      <c r="D335" s="330" t="str">
        <f>IF($M335="-","-",VLOOKUP(C$4,Res_ini!$A$20:$AF224,HLOOKUP($F335,Res_ini!$H$29:$AF$30,2,FALSE())+7))</f>
        <v>PIT</v>
      </c>
      <c r="E335" s="330">
        <f t="shared" si="171"/>
        <v>79</v>
      </c>
      <c r="F335" s="330" t="str">
        <f t="shared" si="108"/>
        <v>Engeny</v>
      </c>
      <c r="G335" s="330" t="str">
        <f>IF($M335="-","-",VLOOKUP(F$4,Res_ini!$A$20:$AF224,HLOOKUP($F335,Res_ini!$H$29:$AF$30,2,FALSE())+7))</f>
        <v>Nouvelle Calédonie</v>
      </c>
      <c r="H335" s="348">
        <f>IF($M335="-","-",VLOOKUP(G$4,Res_ini!$A$20:$AF224,HLOOKUP($F335,Res_ini!$H$29:$AF$30,2,FALSE())+7))</f>
        <v>43664</v>
      </c>
      <c r="I335" s="348">
        <f>IF($M335="-","-",VLOOKUP(H$4,Res_ini!$A$20:$AF224,HLOOKUP($F335,Res_ini!$H$29:$AF$30,2,FALSE())+7))</f>
        <v>43684</v>
      </c>
      <c r="J335" s="330">
        <f>IF($M335="-","-",VLOOKUP(I$4,Res_ini!$A$20:$AF224,HLOOKUP($F335,Res_ini!$H$29:$AF$30,2,FALSE())+7))</f>
        <v>2018</v>
      </c>
      <c r="K335" s="330" t="str">
        <f>IF($M335="-","-",VLOOKUP(J$4,Res_ini!$A$20:$AF224,HLOOKUP($F335,Res_ini!$H$29:$AF$30,2,FALSE())+7))</f>
        <v>Province des îles Loyauté</v>
      </c>
      <c r="L335" s="330" t="str">
        <f>IF($M335="-","-",VLOOKUP(K$4,Res_ini!$A$20:$AF224,HLOOKUP($F335,Res_ini!$H$29:$AF$30,2,FALSE())+7))</f>
        <v>Easo</v>
      </c>
      <c r="M335" s="330" t="str">
        <f>IF(ISERROR(HLOOKUP($F335,Res_ini!$H$29:$AF$30,2,FALSE())),"-",VLOOKUP(L$4,Res_ini!$A$20:$AF224,HLOOKUP($F335,Res_ini!$H$29:$AF$30,2,FALSE())+7))</f>
        <v>Engeny</v>
      </c>
      <c r="N335" s="330">
        <f>IF($M335="-","-",VLOOKUP(M$4,Res_ini!$A$20:$AF224,HLOOKUP($F335,Res_ini!$H$29:$AF$30,2,FALSE())+7))</f>
        <v>3</v>
      </c>
      <c r="O335" s="349">
        <f>IF($M335="-","-",VLOOKUP(N$4,Res_ini!$A$20:$AF224,HLOOKUP($F335,Res_ini!$H$29:$AF$30,2,FALSE())+7))</f>
        <v>1</v>
      </c>
      <c r="P335" s="328">
        <f>IF($M335="-","-",VLOOKUP(O$4,Res_ini!$A$20:$AF224,HLOOKUP($F335,Res_ini!$H$29:$AF$30,2,FALSE())+7))</f>
        <v>0</v>
      </c>
      <c r="Q335" s="328">
        <f>IF($M335="-","-",VLOOKUP(P$4,Res_ini!$A$20:$AF224,HLOOKUP($F335,Res_ini!$H$29:$AF$30,2,FALSE())+7))</f>
        <v>24</v>
      </c>
      <c r="R335" s="328">
        <f>IF($M335="-","-",VLOOKUP(Q$4,Res_ini!$A$20:$AF224,HLOOKUP($F335,Res_ini!$H$29:$AF$30,2,FALSE())+7))</f>
        <v>4</v>
      </c>
      <c r="S335" s="328">
        <f>IF($M335="-","-",VLOOKUP(R$4,Res_ini!$A$20:$AF224,HLOOKUP($F335,Res_ini!$H$29:$AF$30,2,FALSE())+7))</f>
        <v>0</v>
      </c>
      <c r="T335" s="328">
        <f>IF($M335="-","-",VLOOKUP(S$4,Res_ini!$A$20:$AF224,HLOOKUP($F335,Res_ini!$H$29:$AF$30,2,FALSE())+7))</f>
        <v>0</v>
      </c>
      <c r="U335" s="328">
        <f>IF($M335="-","-",VLOOKUP(T$4,Res_ini!$A$20:$AF224,HLOOKUP($F335,Res_ini!$H$29:$AF$30,2,FALSE())+7))</f>
        <v>1</v>
      </c>
      <c r="V335" s="328">
        <f>IF($M335="-","-",VLOOKUP(U$4,Res_ini!$A$20:$AF224,HLOOKUP($F335,Res_ini!$H$29:$AF$30,2,FALSE())+7))</f>
        <v>0</v>
      </c>
      <c r="W335" s="328">
        <f>IF($M335="-","-",VLOOKUP(V$4,Res_ini!$A$20:$AF224,HLOOKUP($F335,Res_ini!$H$29:$AF$30,2,FALSE())+7))</f>
        <v>10</v>
      </c>
      <c r="X335" s="328">
        <f>IF($M335="-","-",VLOOKUP(W$4,Res_ini!$A$20:$AF224,HLOOKUP($F335,Res_ini!$H$29:$AF$30,2,FALSE())+7))</f>
        <v>0</v>
      </c>
      <c r="Y335" s="328">
        <f>IF($M335="-","-",VLOOKUP(X$4,Res_ini!$A$20:$AF224,HLOOKUP($F335,Res_ini!$H$29:$AF$30,2,FALSE())+7))</f>
        <v>0</v>
      </c>
      <c r="Z335" s="328">
        <f>IF($M335="-","-",VLOOKUP(Y$4,Res_ini!$A$20:$AF224,HLOOKUP($F335,Res_ini!$H$29:$AF$30,2,FALSE())+7))</f>
        <v>0</v>
      </c>
      <c r="AA335" s="329">
        <f>IF($M335="-","-",VLOOKUP(Z$4,Res_ini!$A$20:$AF224,HLOOKUP($F335,Res_ini!$H$29:$AF$30,2,FALSE())+7))</f>
        <v>0</v>
      </c>
      <c r="AB335" s="330">
        <f>IF($M335="-","-",VLOOKUP(AA$4,Res_ini!$A$20:$AF224,HLOOKUP($F335,Res_ini!$H$29:$AF$30,2,FALSE())+7))</f>
        <v>40</v>
      </c>
      <c r="AC335" s="350"/>
      <c r="AD335" s="351"/>
      <c r="AE335" s="351"/>
      <c r="AF335" s="351"/>
      <c r="AG335" s="352"/>
      <c r="AH335" s="213">
        <f t="shared" si="173"/>
        <v>29</v>
      </c>
      <c r="AI335" s="353">
        <f t="shared" si="174"/>
        <v>2.5000000000000001E-2</v>
      </c>
      <c r="AJ335" s="354">
        <f t="shared" si="175"/>
        <v>0</v>
      </c>
      <c r="AK335" s="354">
        <f t="shared" si="176"/>
        <v>0.6</v>
      </c>
      <c r="AL335" s="354">
        <f t="shared" si="177"/>
        <v>0.1</v>
      </c>
      <c r="AM335" s="354">
        <f t="shared" si="178"/>
        <v>0</v>
      </c>
      <c r="AN335" s="354">
        <f t="shared" si="179"/>
        <v>0</v>
      </c>
      <c r="AO335" s="354">
        <f t="shared" si="180"/>
        <v>2.5000000000000001E-2</v>
      </c>
      <c r="AP335" s="354">
        <f t="shared" si="181"/>
        <v>0</v>
      </c>
      <c r="AQ335" s="354">
        <f t="shared" si="182"/>
        <v>0.25</v>
      </c>
      <c r="AR335" s="354">
        <f t="shared" si="183"/>
        <v>0</v>
      </c>
      <c r="AS335" s="354">
        <f t="shared" si="184"/>
        <v>0</v>
      </c>
      <c r="AT335" s="354">
        <f t="shared" si="185"/>
        <v>0</v>
      </c>
      <c r="AU335" s="354">
        <f t="shared" si="186"/>
        <v>0</v>
      </c>
      <c r="AV335" s="354">
        <f t="shared" si="187"/>
        <v>0.72499999999999998</v>
      </c>
      <c r="AW335" s="355">
        <f t="shared" si="188"/>
        <v>2.5002604899361139E-2</v>
      </c>
      <c r="AX335" s="355">
        <f t="shared" si="189"/>
        <v>0</v>
      </c>
      <c r="AY335" s="355">
        <f t="shared" si="190"/>
        <v>0.64350110879328437</v>
      </c>
      <c r="AZ335" s="355">
        <f t="shared" si="191"/>
        <v>0.1001674211615598</v>
      </c>
      <c r="BA335" s="355">
        <f t="shared" si="192"/>
        <v>0</v>
      </c>
      <c r="BB335" s="354">
        <f t="shared" si="193"/>
        <v>0</v>
      </c>
      <c r="BC335" s="354">
        <f t="shared" si="194"/>
        <v>2.5002604899361139E-2</v>
      </c>
      <c r="BD335" s="355">
        <f t="shared" si="195"/>
        <v>0</v>
      </c>
      <c r="BE335" s="355">
        <f t="shared" si="196"/>
        <v>0.25268025514207865</v>
      </c>
      <c r="BF335" s="355">
        <f t="shared" si="197"/>
        <v>0</v>
      </c>
      <c r="BG335" s="355">
        <f t="shared" si="198"/>
        <v>0</v>
      </c>
      <c r="BH335" s="354">
        <f t="shared" si="199"/>
        <v>0</v>
      </c>
      <c r="BI335" s="355">
        <f t="shared" si="200"/>
        <v>0</v>
      </c>
      <c r="BJ335" s="356">
        <f t="shared" si="201"/>
        <v>0.81103439428758151</v>
      </c>
      <c r="BK335"/>
      <c r="BL335"/>
      <c r="BM335"/>
      <c r="BN335"/>
      <c r="BO335"/>
    </row>
    <row r="336" spans="1:67" s="124" customFormat="1" ht="17" hidden="1" customHeight="1">
      <c r="A336" s="333" t="str">
        <f t="shared" si="202"/>
        <v>2018_316</v>
      </c>
      <c r="B336" s="333" t="s">
        <v>658</v>
      </c>
      <c r="C336" s="333" t="str">
        <f t="shared" si="172"/>
        <v>2018-Engeny_4</v>
      </c>
      <c r="D336" s="333" t="str">
        <f>IF($M336="-","-",VLOOKUP(C$5,Res_ini!$A$20:$AF225,HLOOKUP($F336,Res_ini!$H$29:$AF$30,2,FALSE())+7))</f>
        <v>PIT</v>
      </c>
      <c r="E336" s="333">
        <f t="shared" si="171"/>
        <v>79</v>
      </c>
      <c r="F336" s="333" t="str">
        <f t="shared" si="108"/>
        <v>Engeny</v>
      </c>
      <c r="G336" s="333" t="str">
        <f>IF($M336="-","-",VLOOKUP(F$5,Res_ini!$A$20:$AF225,HLOOKUP($F336,Res_ini!$H$29:$AF$30,2,FALSE())+7))</f>
        <v>Nouvelle Calédonie</v>
      </c>
      <c r="H336" s="357">
        <f>IF($M336="-","-",VLOOKUP(G$5,Res_ini!$A$20:$AF225,HLOOKUP($F336,Res_ini!$H$29:$AF$30,2,FALSE())+7))</f>
        <v>43664</v>
      </c>
      <c r="I336" s="357">
        <f>IF($M336="-","-",VLOOKUP(H$5,Res_ini!$A$20:$AF225,HLOOKUP($F336,Res_ini!$H$29:$AF$30,2,FALSE())+7))</f>
        <v>43684</v>
      </c>
      <c r="J336" s="333">
        <f>IF($M336="-","-",VLOOKUP(I$5,Res_ini!$A$20:$AF225,HLOOKUP($F336,Res_ini!$H$29:$AF$30,2,FALSE())+7))</f>
        <v>2018</v>
      </c>
      <c r="K336" s="333" t="str">
        <f>IF($M336="-","-",VLOOKUP(J$5,Res_ini!$A$20:$AF225,HLOOKUP($F336,Res_ini!$H$29:$AF$30,2,FALSE())+7))</f>
        <v>Province des îles Loyauté</v>
      </c>
      <c r="L336" s="333" t="str">
        <f>IF($M336="-","-",VLOOKUP(K$5,Res_ini!$A$20:$AF225,HLOOKUP($F336,Res_ini!$H$29:$AF$30,2,FALSE())+7))</f>
        <v>Easo</v>
      </c>
      <c r="M336" s="333" t="str">
        <f>IF(ISERROR(HLOOKUP($F336,Res_ini!$H$29:$AF$30,2,FALSE())),"-",VLOOKUP(L$5,Res_ini!$A$20:$AF225,HLOOKUP($F336,Res_ini!$H$29:$AF$30,2,FALSE())+7))</f>
        <v>Engeny</v>
      </c>
      <c r="N336" s="333">
        <f>IF($M336="-","-",VLOOKUP(M$5,Res_ini!$A$20:$AF225,HLOOKUP($F336,Res_ini!$H$29:$AF$30,2,FALSE())+7))</f>
        <v>4</v>
      </c>
      <c r="O336" s="358">
        <f>IF($M336="-","-",VLOOKUP(N$5,Res_ini!$A$20:$AF225,HLOOKUP($F336,Res_ini!$H$29:$AF$30,2,FALSE())+7))</f>
        <v>3</v>
      </c>
      <c r="P336" s="331">
        <f>IF($M336="-","-",VLOOKUP(O$5,Res_ini!$A$20:$AF225,HLOOKUP($F336,Res_ini!$H$29:$AF$30,2,FALSE())+7))</f>
        <v>5</v>
      </c>
      <c r="Q336" s="331">
        <f>IF($M336="-","-",VLOOKUP(P$5,Res_ini!$A$20:$AF225,HLOOKUP($F336,Res_ini!$H$29:$AF$30,2,FALSE())+7))</f>
        <v>15</v>
      </c>
      <c r="R336" s="331">
        <f>IF($M336="-","-",VLOOKUP(Q$5,Res_ini!$A$20:$AF225,HLOOKUP($F336,Res_ini!$H$29:$AF$30,2,FALSE())+7))</f>
        <v>0</v>
      </c>
      <c r="S336" s="331">
        <f>IF($M336="-","-",VLOOKUP(R$5,Res_ini!$A$20:$AF225,HLOOKUP($F336,Res_ini!$H$29:$AF$30,2,FALSE())+7))</f>
        <v>0</v>
      </c>
      <c r="T336" s="331">
        <f>IF($M336="-","-",VLOOKUP(S$5,Res_ini!$A$20:$AF225,HLOOKUP($F336,Res_ini!$H$29:$AF$30,2,FALSE())+7))</f>
        <v>0</v>
      </c>
      <c r="U336" s="331">
        <f>IF($M336="-","-",VLOOKUP(T$5,Res_ini!$A$20:$AF225,HLOOKUP($F336,Res_ini!$H$29:$AF$30,2,FALSE())+7))</f>
        <v>0</v>
      </c>
      <c r="V336" s="331">
        <f>IF($M336="-","-",VLOOKUP(U$5,Res_ini!$A$20:$AF225,HLOOKUP($F336,Res_ini!$H$29:$AF$30,2,FALSE())+7))</f>
        <v>0</v>
      </c>
      <c r="W336" s="331">
        <f>IF($M336="-","-",VLOOKUP(V$5,Res_ini!$A$20:$AF225,HLOOKUP($F336,Res_ini!$H$29:$AF$30,2,FALSE())+7))</f>
        <v>14</v>
      </c>
      <c r="X336" s="331">
        <f>IF($M336="-","-",VLOOKUP(W$5,Res_ini!$A$20:$AF225,HLOOKUP($F336,Res_ini!$H$29:$AF$30,2,FALSE())+7))</f>
        <v>0</v>
      </c>
      <c r="Y336" s="331">
        <f>IF($M336="-","-",VLOOKUP(X$5,Res_ini!$A$20:$AF225,HLOOKUP($F336,Res_ini!$H$29:$AF$30,2,FALSE())+7))</f>
        <v>2</v>
      </c>
      <c r="Z336" s="331">
        <f>IF($M336="-","-",VLOOKUP(Y$5,Res_ini!$A$20:$AF225,HLOOKUP($F336,Res_ini!$H$29:$AF$30,2,FALSE())+7))</f>
        <v>0</v>
      </c>
      <c r="AA336" s="332">
        <f>IF($M336="-","-",VLOOKUP(Z$5,Res_ini!$A$20:$AF225,HLOOKUP($F336,Res_ini!$H$29:$AF$30,2,FALSE())+7))</f>
        <v>1</v>
      </c>
      <c r="AB336" s="333">
        <f>IF($M336="-","-",VLOOKUP(AA$5,Res_ini!$A$20:$AF225,HLOOKUP($F336,Res_ini!$H$29:$AF$30,2,FALSE())+7))</f>
        <v>40</v>
      </c>
      <c r="AC336" s="359"/>
      <c r="AD336" s="360"/>
      <c r="AE336" s="360"/>
      <c r="AF336" s="360"/>
      <c r="AG336" s="361"/>
      <c r="AH336" s="362">
        <f t="shared" si="173"/>
        <v>23</v>
      </c>
      <c r="AI336" s="363">
        <f t="shared" si="174"/>
        <v>7.4999999999999997E-2</v>
      </c>
      <c r="AJ336" s="364">
        <f t="shared" si="175"/>
        <v>0.125</v>
      </c>
      <c r="AK336" s="364">
        <f t="shared" si="176"/>
        <v>0.375</v>
      </c>
      <c r="AL336" s="364">
        <f t="shared" si="177"/>
        <v>0</v>
      </c>
      <c r="AM336" s="364">
        <f t="shared" si="178"/>
        <v>0</v>
      </c>
      <c r="AN336" s="364">
        <f t="shared" si="179"/>
        <v>0</v>
      </c>
      <c r="AO336" s="364">
        <f t="shared" si="180"/>
        <v>0</v>
      </c>
      <c r="AP336" s="364">
        <f t="shared" si="181"/>
        <v>0</v>
      </c>
      <c r="AQ336" s="364">
        <f t="shared" si="182"/>
        <v>0.35</v>
      </c>
      <c r="AR336" s="364">
        <f t="shared" si="183"/>
        <v>0</v>
      </c>
      <c r="AS336" s="364">
        <f t="shared" si="184"/>
        <v>0.05</v>
      </c>
      <c r="AT336" s="364">
        <f t="shared" si="185"/>
        <v>0</v>
      </c>
      <c r="AU336" s="364">
        <f t="shared" si="186"/>
        <v>2.5000000000000001E-2</v>
      </c>
      <c r="AV336" s="364">
        <f t="shared" si="187"/>
        <v>0.57499999999999996</v>
      </c>
      <c r="AW336" s="365">
        <f t="shared" si="188"/>
        <v>7.5070491076716539E-2</v>
      </c>
      <c r="AX336" s="365">
        <f t="shared" si="189"/>
        <v>0.12532783116806537</v>
      </c>
      <c r="AY336" s="365">
        <f t="shared" si="190"/>
        <v>0.38439677449563908</v>
      </c>
      <c r="AZ336" s="365">
        <f t="shared" si="191"/>
        <v>0</v>
      </c>
      <c r="BA336" s="365">
        <f t="shared" si="192"/>
        <v>0</v>
      </c>
      <c r="BB336" s="364">
        <f t="shared" si="193"/>
        <v>0</v>
      </c>
      <c r="BC336" s="364">
        <f t="shared" si="194"/>
        <v>0</v>
      </c>
      <c r="BD336" s="365">
        <f t="shared" si="195"/>
        <v>0</v>
      </c>
      <c r="BE336" s="365">
        <f t="shared" si="196"/>
        <v>0.35757110364551026</v>
      </c>
      <c r="BF336" s="365">
        <f t="shared" si="197"/>
        <v>0</v>
      </c>
      <c r="BG336" s="365">
        <f t="shared" si="198"/>
        <v>5.0020856805770016E-2</v>
      </c>
      <c r="BH336" s="364">
        <f t="shared" si="199"/>
        <v>0</v>
      </c>
      <c r="BI336" s="365">
        <f t="shared" si="200"/>
        <v>2.5002604899361139E-2</v>
      </c>
      <c r="BJ336" s="366">
        <f t="shared" si="201"/>
        <v>0.6126041480486224</v>
      </c>
      <c r="BK336"/>
      <c r="BL336"/>
      <c r="BM336"/>
      <c r="BN336"/>
      <c r="BO336"/>
    </row>
    <row r="337" spans="1:67" s="124" customFormat="1" ht="16" hidden="1" customHeight="1">
      <c r="A337" s="327" t="str">
        <f t="shared" si="202"/>
        <v>2018_317</v>
      </c>
      <c r="B337" s="327" t="s">
        <v>658</v>
      </c>
      <c r="C337" s="327" t="str">
        <f t="shared" si="172"/>
        <v>2018-Jua_1</v>
      </c>
      <c r="D337" s="327" t="str">
        <f>IF($M337="-","-",VLOOKUP(C$2,Res_ini!$A$20:$AF226,HLOOKUP($F337,Res_ini!$H$29:$AF$30,2,FALSE())+7))</f>
        <v>PIT</v>
      </c>
      <c r="E337" s="327">
        <f t="shared" si="171"/>
        <v>80</v>
      </c>
      <c r="F337" s="327" t="str">
        <f t="shared" si="108"/>
        <v>Jua</v>
      </c>
      <c r="G337" s="327" t="str">
        <f>IF($M337="-","-",VLOOKUP(F$2,Res_ini!$A$20:$AF226,HLOOKUP($F337,Res_ini!$H$29:$AF$30,2,FALSE())+7))</f>
        <v>Nouvelle Calédonie</v>
      </c>
      <c r="H337" s="338">
        <f>IF($M337="-","-",VLOOKUP(G$2,Res_ini!$A$20:$AF226,HLOOKUP($F337,Res_ini!$H$29:$AF$30,2,FALSE())+7))</f>
        <v>43663</v>
      </c>
      <c r="I337" s="338">
        <f>IF($M337="-","-",VLOOKUP(H$2,Res_ini!$A$20:$AF226,HLOOKUP($F337,Res_ini!$H$29:$AF$30,2,FALSE())+7))</f>
        <v>43684</v>
      </c>
      <c r="J337" s="327">
        <f>IF($M337="-","-",VLOOKUP(I$2,Res_ini!$A$20:$AF226,HLOOKUP($F337,Res_ini!$H$29:$AF$30,2,FALSE())+7))</f>
        <v>2018</v>
      </c>
      <c r="K337" s="327" t="str">
        <f>IF($M337="-","-",VLOOKUP(J$2,Res_ini!$A$20:$AF226,HLOOKUP($F337,Res_ini!$H$29:$AF$30,2,FALSE())+7))</f>
        <v>Province des îles Loyauté</v>
      </c>
      <c r="L337" s="327" t="str">
        <f>IF($M337="-","-",VLOOKUP(K$2,Res_ini!$A$20:$AF226,HLOOKUP($F337,Res_ini!$H$29:$AF$30,2,FALSE())+7))</f>
        <v>Easo</v>
      </c>
      <c r="M337" s="327" t="str">
        <f>IF(ISERROR(HLOOKUP($F337,Res_ini!$H$29:$AF$30,2,FALSE())),"-",VLOOKUP(L$2,Res_ini!$A$20:$AF226,HLOOKUP($F337,Res_ini!$H$29:$AF$30,2,FALSE())+7))</f>
        <v>Jua</v>
      </c>
      <c r="N337" s="327">
        <f>IF($M337="-","-",VLOOKUP(M$2,Res_ini!$A$20:$AF226,HLOOKUP($F337,Res_ini!$H$29:$AF$30,2,FALSE())+7))</f>
        <v>1</v>
      </c>
      <c r="O337" s="339">
        <f>IF($M337="-","-",VLOOKUP(N$2,Res_ini!$A$20:$AF226,HLOOKUP($F337,Res_ini!$H$29:$AF$30,2,FALSE())+7))</f>
        <v>0</v>
      </c>
      <c r="P337" s="325">
        <f>IF($M337="-","-",VLOOKUP(O$2,Res_ini!$A$20:$AF226,HLOOKUP($F337,Res_ini!$H$29:$AF$30,2,FALSE())+7))</f>
        <v>13</v>
      </c>
      <c r="Q337" s="325">
        <f>IF($M337="-","-",VLOOKUP(P$2,Res_ini!$A$20:$AF226,HLOOKUP($F337,Res_ini!$H$29:$AF$30,2,FALSE())+7))</f>
        <v>5</v>
      </c>
      <c r="R337" s="325">
        <f>IF($M337="-","-",VLOOKUP(Q$2,Res_ini!$A$20:$AF226,HLOOKUP($F337,Res_ini!$H$29:$AF$30,2,FALSE())+7))</f>
        <v>0</v>
      </c>
      <c r="S337" s="325">
        <f>IF($M337="-","-",VLOOKUP(R$2,Res_ini!$A$20:$AF226,HLOOKUP($F337,Res_ini!$H$29:$AF$30,2,FALSE())+7))</f>
        <v>0</v>
      </c>
      <c r="T337" s="325">
        <f>IF($M337="-","-",VLOOKUP(S$2,Res_ini!$A$20:$AF226,HLOOKUP($F337,Res_ini!$H$29:$AF$30,2,FALSE())+7))</f>
        <v>0</v>
      </c>
      <c r="U337" s="325">
        <f>IF($M337="-","-",VLOOKUP(T$2,Res_ini!$A$20:$AF226,HLOOKUP($F337,Res_ini!$H$29:$AF$30,2,FALSE())+7))</f>
        <v>2</v>
      </c>
      <c r="V337" s="325">
        <f>IF($M337="-","-",VLOOKUP(U$2,Res_ini!$A$20:$AF226,HLOOKUP($F337,Res_ini!$H$29:$AF$30,2,FALSE())+7))</f>
        <v>1</v>
      </c>
      <c r="W337" s="325">
        <f>IF($M337="-","-",VLOOKUP(V$2,Res_ini!$A$20:$AF226,HLOOKUP($F337,Res_ini!$H$29:$AF$30,2,FALSE())+7))</f>
        <v>16</v>
      </c>
      <c r="X337" s="325">
        <f>IF($M337="-","-",VLOOKUP(W$2,Res_ini!$A$20:$AF226,HLOOKUP($F337,Res_ini!$H$29:$AF$30,2,FALSE())+7))</f>
        <v>2</v>
      </c>
      <c r="Y337" s="325">
        <f>IF($M337="-","-",VLOOKUP(X$2,Res_ini!$A$20:$AF226,HLOOKUP($F337,Res_ini!$H$29:$AF$30,2,FALSE())+7))</f>
        <v>0</v>
      </c>
      <c r="Z337" s="325">
        <f>IF($M337="-","-",VLOOKUP(Y$2,Res_ini!$A$20:$AF226,HLOOKUP($F337,Res_ini!$H$29:$AF$30,2,FALSE())+7))</f>
        <v>0</v>
      </c>
      <c r="AA337" s="326">
        <f>IF($M337="-","-",VLOOKUP(Z$2,Res_ini!$A$20:$AF226,HLOOKUP($F337,Res_ini!$H$29:$AF$30,2,FALSE())+7))</f>
        <v>1</v>
      </c>
      <c r="AB337" s="327">
        <f>IF($M337="-","-",VLOOKUP(AA$2,Res_ini!$A$20:$AF226,HLOOKUP($F337,Res_ini!$H$29:$AF$30,2,FALSE())+7))</f>
        <v>40</v>
      </c>
      <c r="AC337" s="340"/>
      <c r="AD337" s="341"/>
      <c r="AE337" s="341"/>
      <c r="AF337" s="341"/>
      <c r="AG337" s="342"/>
      <c r="AH337" s="343">
        <f t="shared" si="173"/>
        <v>18</v>
      </c>
      <c r="AI337" s="344">
        <f t="shared" si="174"/>
        <v>0</v>
      </c>
      <c r="AJ337" s="345">
        <f t="shared" si="175"/>
        <v>0.32500000000000001</v>
      </c>
      <c r="AK337" s="345">
        <f t="shared" si="176"/>
        <v>0.125</v>
      </c>
      <c r="AL337" s="345">
        <f t="shared" si="177"/>
        <v>0</v>
      </c>
      <c r="AM337" s="345">
        <f t="shared" si="178"/>
        <v>0</v>
      </c>
      <c r="AN337" s="345">
        <f t="shared" si="179"/>
        <v>0</v>
      </c>
      <c r="AO337" s="345">
        <f t="shared" si="180"/>
        <v>0.05</v>
      </c>
      <c r="AP337" s="345">
        <f t="shared" si="181"/>
        <v>2.5000000000000001E-2</v>
      </c>
      <c r="AQ337" s="345">
        <f t="shared" si="182"/>
        <v>0.4</v>
      </c>
      <c r="AR337" s="345">
        <f t="shared" si="183"/>
        <v>0.05</v>
      </c>
      <c r="AS337" s="345">
        <f t="shared" si="184"/>
        <v>0</v>
      </c>
      <c r="AT337" s="345">
        <f t="shared" si="185"/>
        <v>0</v>
      </c>
      <c r="AU337" s="345">
        <f t="shared" si="186"/>
        <v>2.5000000000000001E-2</v>
      </c>
      <c r="AV337" s="345">
        <f t="shared" si="187"/>
        <v>0.45</v>
      </c>
      <c r="AW337" s="346">
        <f t="shared" si="188"/>
        <v>0</v>
      </c>
      <c r="AX337" s="346">
        <f t="shared" si="189"/>
        <v>0.33101172808929452</v>
      </c>
      <c r="AY337" s="346">
        <f t="shared" si="190"/>
        <v>0.12532783116806537</v>
      </c>
      <c r="AZ337" s="346">
        <f t="shared" si="191"/>
        <v>0</v>
      </c>
      <c r="BA337" s="346">
        <f t="shared" si="192"/>
        <v>0</v>
      </c>
      <c r="BB337" s="345">
        <f t="shared" si="193"/>
        <v>0</v>
      </c>
      <c r="BC337" s="345">
        <f t="shared" si="194"/>
        <v>5.0020856805770016E-2</v>
      </c>
      <c r="BD337" s="346">
        <f t="shared" si="195"/>
        <v>2.5002604899361139E-2</v>
      </c>
      <c r="BE337" s="346">
        <f t="shared" si="196"/>
        <v>0.41151684606748801</v>
      </c>
      <c r="BF337" s="346">
        <f t="shared" si="197"/>
        <v>5.0020856805770016E-2</v>
      </c>
      <c r="BG337" s="346">
        <f t="shared" si="198"/>
        <v>0</v>
      </c>
      <c r="BH337" s="345">
        <f t="shared" si="199"/>
        <v>0</v>
      </c>
      <c r="BI337" s="346">
        <f t="shared" si="200"/>
        <v>2.5002604899361139E-2</v>
      </c>
      <c r="BJ337" s="347">
        <f t="shared" si="201"/>
        <v>0.46676533904729633</v>
      </c>
      <c r="BK337"/>
      <c r="BL337"/>
      <c r="BM337"/>
      <c r="BN337"/>
      <c r="BO337"/>
    </row>
    <row r="338" spans="1:67" s="124" customFormat="1" ht="17" hidden="1" customHeight="1">
      <c r="A338" s="330" t="str">
        <f t="shared" si="202"/>
        <v>2018_318</v>
      </c>
      <c r="B338" s="330" t="s">
        <v>658</v>
      </c>
      <c r="C338" s="330" t="str">
        <f t="shared" si="172"/>
        <v>2018-Jua_2</v>
      </c>
      <c r="D338" s="330" t="str">
        <f>IF($M338="-","-",VLOOKUP(C$3,Res_ini!$A$20:$AF227,HLOOKUP($F338,Res_ini!$H$29:$AF$30,2,FALSE())+7))</f>
        <v>PIT</v>
      </c>
      <c r="E338" s="330">
        <f t="shared" si="171"/>
        <v>80</v>
      </c>
      <c r="F338" s="330" t="str">
        <f t="shared" si="108"/>
        <v>Jua</v>
      </c>
      <c r="G338" s="330" t="str">
        <f>IF($M338="-","-",VLOOKUP(F$3,Res_ini!$A$20:$AF227,HLOOKUP($F338,Res_ini!$H$29:$AF$30,2,FALSE())+7))</f>
        <v>Nouvelle Calédonie</v>
      </c>
      <c r="H338" s="348">
        <f>IF($M338="-","-",VLOOKUP(G$3,Res_ini!$A$20:$AF227,HLOOKUP($F338,Res_ini!$H$29:$AF$30,2,FALSE())+7))</f>
        <v>43663</v>
      </c>
      <c r="I338" s="348">
        <f>IF($M338="-","-",VLOOKUP(H$3,Res_ini!$A$20:$AF227,HLOOKUP($F338,Res_ini!$H$29:$AF$30,2,FALSE())+7))</f>
        <v>43684</v>
      </c>
      <c r="J338" s="330">
        <f>IF($M338="-","-",VLOOKUP(I$3,Res_ini!$A$20:$AF227,HLOOKUP($F338,Res_ini!$H$29:$AF$30,2,FALSE())+7))</f>
        <v>2018</v>
      </c>
      <c r="K338" s="330" t="str">
        <f>IF($M338="-","-",VLOOKUP(J$3,Res_ini!$A$20:$AF227,HLOOKUP($F338,Res_ini!$H$29:$AF$30,2,FALSE())+7))</f>
        <v>Province des îles Loyauté</v>
      </c>
      <c r="L338" s="330" t="str">
        <f>IF($M338="-","-",VLOOKUP(K$3,Res_ini!$A$20:$AF227,HLOOKUP($F338,Res_ini!$H$29:$AF$30,2,FALSE())+7))</f>
        <v>Easo</v>
      </c>
      <c r="M338" s="330" t="str">
        <f>IF(ISERROR(HLOOKUP($F338,Res_ini!$H$29:$AF$30,2,FALSE())),"-",VLOOKUP(L$3,Res_ini!$A$20:$AF227,HLOOKUP($F338,Res_ini!$H$29:$AF$30,2,FALSE())+7))</f>
        <v>Jua</v>
      </c>
      <c r="N338" s="330">
        <f>IF($M338="-","-",VLOOKUP(M$3,Res_ini!$A$20:$AF227,HLOOKUP($F338,Res_ini!$H$29:$AF$30,2,FALSE())+7))</f>
        <v>2</v>
      </c>
      <c r="O338" s="349">
        <f>IF($M338="-","-",VLOOKUP(N$3,Res_ini!$A$20:$AF227,HLOOKUP($F338,Res_ini!$H$29:$AF$30,2,FALSE())+7))</f>
        <v>3</v>
      </c>
      <c r="P338" s="328">
        <f>IF($M338="-","-",VLOOKUP(O$3,Res_ini!$A$20:$AF227,HLOOKUP($F338,Res_ini!$H$29:$AF$30,2,FALSE())+7))</f>
        <v>14</v>
      </c>
      <c r="Q338" s="328">
        <f>IF($M338="-","-",VLOOKUP(P$3,Res_ini!$A$20:$AF227,HLOOKUP($F338,Res_ini!$H$29:$AF$30,2,FALSE())+7))</f>
        <v>16</v>
      </c>
      <c r="R338" s="328">
        <f>IF($M338="-","-",VLOOKUP(Q$3,Res_ini!$A$20:$AF227,HLOOKUP($F338,Res_ini!$H$29:$AF$30,2,FALSE())+7))</f>
        <v>0</v>
      </c>
      <c r="S338" s="328">
        <f>IF($M338="-","-",VLOOKUP(R$3,Res_ini!$A$20:$AF227,HLOOKUP($F338,Res_ini!$H$29:$AF$30,2,FALSE())+7))</f>
        <v>0</v>
      </c>
      <c r="T338" s="328">
        <f>IF($M338="-","-",VLOOKUP(S$3,Res_ini!$A$20:$AF227,HLOOKUP($F338,Res_ini!$H$29:$AF$30,2,FALSE())+7))</f>
        <v>0</v>
      </c>
      <c r="U338" s="328">
        <f>IF($M338="-","-",VLOOKUP(T$3,Res_ini!$A$20:$AF227,HLOOKUP($F338,Res_ini!$H$29:$AF$30,2,FALSE())+7))</f>
        <v>2</v>
      </c>
      <c r="V338" s="328">
        <f>IF($M338="-","-",VLOOKUP(U$3,Res_ini!$A$20:$AF227,HLOOKUP($F338,Res_ini!$H$29:$AF$30,2,FALSE())+7))</f>
        <v>0</v>
      </c>
      <c r="W338" s="328">
        <f>IF($M338="-","-",VLOOKUP(V$3,Res_ini!$A$20:$AF227,HLOOKUP($F338,Res_ini!$H$29:$AF$30,2,FALSE())+7))</f>
        <v>5</v>
      </c>
      <c r="X338" s="328">
        <f>IF($M338="-","-",VLOOKUP(W$3,Res_ini!$A$20:$AF227,HLOOKUP($F338,Res_ini!$H$29:$AF$30,2,FALSE())+7))</f>
        <v>0</v>
      </c>
      <c r="Y338" s="328">
        <f>IF($M338="-","-",VLOOKUP(X$3,Res_ini!$A$20:$AF227,HLOOKUP($F338,Res_ini!$H$29:$AF$30,2,FALSE())+7))</f>
        <v>0</v>
      </c>
      <c r="Z338" s="328">
        <f>IF($M338="-","-",VLOOKUP(Y$3,Res_ini!$A$20:$AF227,HLOOKUP($F338,Res_ini!$H$29:$AF$30,2,FALSE())+7))</f>
        <v>0</v>
      </c>
      <c r="AA338" s="329">
        <f>IF($M338="-","-",VLOOKUP(Z$3,Res_ini!$A$20:$AF227,HLOOKUP($F338,Res_ini!$H$29:$AF$30,2,FALSE())+7))</f>
        <v>0</v>
      </c>
      <c r="AB338" s="330">
        <f>IF($M338="-","-",VLOOKUP(AA$3,Res_ini!$A$20:$AF227,HLOOKUP($F338,Res_ini!$H$29:$AF$30,2,FALSE())+7))</f>
        <v>40</v>
      </c>
      <c r="AC338" s="350"/>
      <c r="AD338" s="351"/>
      <c r="AE338" s="351"/>
      <c r="AF338" s="351"/>
      <c r="AG338" s="352"/>
      <c r="AH338" s="213">
        <f t="shared" si="173"/>
        <v>33</v>
      </c>
      <c r="AI338" s="353">
        <f t="shared" si="174"/>
        <v>7.4999999999999997E-2</v>
      </c>
      <c r="AJ338" s="354">
        <f t="shared" si="175"/>
        <v>0.35</v>
      </c>
      <c r="AK338" s="354">
        <f t="shared" si="176"/>
        <v>0.4</v>
      </c>
      <c r="AL338" s="354">
        <f t="shared" si="177"/>
        <v>0</v>
      </c>
      <c r="AM338" s="354">
        <f t="shared" si="178"/>
        <v>0</v>
      </c>
      <c r="AN338" s="354">
        <f t="shared" si="179"/>
        <v>0</v>
      </c>
      <c r="AO338" s="354">
        <f t="shared" si="180"/>
        <v>0.05</v>
      </c>
      <c r="AP338" s="354">
        <f t="shared" si="181"/>
        <v>0</v>
      </c>
      <c r="AQ338" s="354">
        <f t="shared" si="182"/>
        <v>0.125</v>
      </c>
      <c r="AR338" s="354">
        <f t="shared" si="183"/>
        <v>0</v>
      </c>
      <c r="AS338" s="354">
        <f t="shared" si="184"/>
        <v>0</v>
      </c>
      <c r="AT338" s="354">
        <f t="shared" si="185"/>
        <v>0</v>
      </c>
      <c r="AU338" s="354">
        <f t="shared" si="186"/>
        <v>0</v>
      </c>
      <c r="AV338" s="354">
        <f t="shared" si="187"/>
        <v>0.82499999999999996</v>
      </c>
      <c r="AW338" s="355">
        <f t="shared" si="188"/>
        <v>7.5070491076716539E-2</v>
      </c>
      <c r="AX338" s="355">
        <f t="shared" si="189"/>
        <v>0.35757110364551026</v>
      </c>
      <c r="AY338" s="355">
        <f t="shared" si="190"/>
        <v>0.41151684606748801</v>
      </c>
      <c r="AZ338" s="355">
        <f t="shared" si="191"/>
        <v>0</v>
      </c>
      <c r="BA338" s="355">
        <f t="shared" si="192"/>
        <v>0</v>
      </c>
      <c r="BB338" s="354">
        <f t="shared" si="193"/>
        <v>0</v>
      </c>
      <c r="BC338" s="354">
        <f t="shared" si="194"/>
        <v>5.0020856805770016E-2</v>
      </c>
      <c r="BD338" s="355">
        <f t="shared" si="195"/>
        <v>0</v>
      </c>
      <c r="BE338" s="355">
        <f t="shared" si="196"/>
        <v>0.12532783116806537</v>
      </c>
      <c r="BF338" s="355">
        <f t="shared" si="197"/>
        <v>0</v>
      </c>
      <c r="BG338" s="355">
        <f t="shared" si="198"/>
        <v>0</v>
      </c>
      <c r="BH338" s="354">
        <f t="shared" si="199"/>
        <v>0</v>
      </c>
      <c r="BI338" s="355">
        <f t="shared" si="200"/>
        <v>0</v>
      </c>
      <c r="BJ338" s="356">
        <f t="shared" si="201"/>
        <v>0.9702021999288456</v>
      </c>
      <c r="BK338"/>
      <c r="BL338"/>
      <c r="BM338"/>
      <c r="BN338"/>
      <c r="BO338"/>
    </row>
    <row r="339" spans="1:67" s="124" customFormat="1" ht="17" hidden="1" customHeight="1">
      <c r="A339" s="330" t="str">
        <f t="shared" si="202"/>
        <v>2018_319</v>
      </c>
      <c r="B339" s="330" t="s">
        <v>658</v>
      </c>
      <c r="C339" s="330" t="str">
        <f t="shared" si="172"/>
        <v>2018-Jua_3</v>
      </c>
      <c r="D339" s="330" t="str">
        <f>IF($M339="-","-",VLOOKUP(C$4,Res_ini!$A$20:$AF228,HLOOKUP($F339,Res_ini!$H$29:$AF$30,2,FALSE())+7))</f>
        <v>PIT</v>
      </c>
      <c r="E339" s="330">
        <f t="shared" si="171"/>
        <v>80</v>
      </c>
      <c r="F339" s="330" t="str">
        <f t="shared" si="108"/>
        <v>Jua</v>
      </c>
      <c r="G339" s="330" t="str">
        <f>IF($M339="-","-",VLOOKUP(F$4,Res_ini!$A$20:$AF228,HLOOKUP($F339,Res_ini!$H$29:$AF$30,2,FALSE())+7))</f>
        <v>Nouvelle Calédonie</v>
      </c>
      <c r="H339" s="348">
        <f>IF($M339="-","-",VLOOKUP(G$4,Res_ini!$A$20:$AF228,HLOOKUP($F339,Res_ini!$H$29:$AF$30,2,FALSE())+7))</f>
        <v>43663</v>
      </c>
      <c r="I339" s="348">
        <f>IF($M339="-","-",VLOOKUP(H$4,Res_ini!$A$20:$AF228,HLOOKUP($F339,Res_ini!$H$29:$AF$30,2,FALSE())+7))</f>
        <v>43684</v>
      </c>
      <c r="J339" s="330">
        <f>IF($M339="-","-",VLOOKUP(I$4,Res_ini!$A$20:$AF228,HLOOKUP($F339,Res_ini!$H$29:$AF$30,2,FALSE())+7))</f>
        <v>2018</v>
      </c>
      <c r="K339" s="330" t="str">
        <f>IF($M339="-","-",VLOOKUP(J$4,Res_ini!$A$20:$AF228,HLOOKUP($F339,Res_ini!$H$29:$AF$30,2,FALSE())+7))</f>
        <v>Province des îles Loyauté</v>
      </c>
      <c r="L339" s="330" t="str">
        <f>IF($M339="-","-",VLOOKUP(K$4,Res_ini!$A$20:$AF228,HLOOKUP($F339,Res_ini!$H$29:$AF$30,2,FALSE())+7))</f>
        <v>Easo</v>
      </c>
      <c r="M339" s="330" t="str">
        <f>IF(ISERROR(HLOOKUP($F339,Res_ini!$H$29:$AF$30,2,FALSE())),"-",VLOOKUP(L$4,Res_ini!$A$20:$AF228,HLOOKUP($F339,Res_ini!$H$29:$AF$30,2,FALSE())+7))</f>
        <v>Jua</v>
      </c>
      <c r="N339" s="330">
        <f>IF($M339="-","-",VLOOKUP(M$4,Res_ini!$A$20:$AF228,HLOOKUP($F339,Res_ini!$H$29:$AF$30,2,FALSE())+7))</f>
        <v>3</v>
      </c>
      <c r="O339" s="349">
        <f>IF($M339="-","-",VLOOKUP(N$4,Res_ini!$A$20:$AF228,HLOOKUP($F339,Res_ini!$H$29:$AF$30,2,FALSE())+7))</f>
        <v>2</v>
      </c>
      <c r="P339" s="328">
        <f>IF($M339="-","-",VLOOKUP(O$4,Res_ini!$A$20:$AF228,HLOOKUP($F339,Res_ini!$H$29:$AF$30,2,FALSE())+7))</f>
        <v>13</v>
      </c>
      <c r="Q339" s="328">
        <f>IF($M339="-","-",VLOOKUP(P$4,Res_ini!$A$20:$AF228,HLOOKUP($F339,Res_ini!$H$29:$AF$30,2,FALSE())+7))</f>
        <v>13</v>
      </c>
      <c r="R339" s="328">
        <f>IF($M339="-","-",VLOOKUP(Q$4,Res_ini!$A$20:$AF228,HLOOKUP($F339,Res_ini!$H$29:$AF$30,2,FALSE())+7))</f>
        <v>0</v>
      </c>
      <c r="S339" s="328">
        <f>IF($M339="-","-",VLOOKUP(R$4,Res_ini!$A$20:$AF228,HLOOKUP($F339,Res_ini!$H$29:$AF$30,2,FALSE())+7))</f>
        <v>0</v>
      </c>
      <c r="T339" s="328">
        <f>IF($M339="-","-",VLOOKUP(S$4,Res_ini!$A$20:$AF228,HLOOKUP($F339,Res_ini!$H$29:$AF$30,2,FALSE())+7))</f>
        <v>0</v>
      </c>
      <c r="U339" s="328">
        <f>IF($M339="-","-",VLOOKUP(T$4,Res_ini!$A$20:$AF228,HLOOKUP($F339,Res_ini!$H$29:$AF$30,2,FALSE())+7))</f>
        <v>3</v>
      </c>
      <c r="V339" s="328">
        <f>IF($M339="-","-",VLOOKUP(U$4,Res_ini!$A$20:$AF228,HLOOKUP($F339,Res_ini!$H$29:$AF$30,2,FALSE())+7))</f>
        <v>0</v>
      </c>
      <c r="W339" s="328">
        <f>IF($M339="-","-",VLOOKUP(V$4,Res_ini!$A$20:$AF228,HLOOKUP($F339,Res_ini!$H$29:$AF$30,2,FALSE())+7))</f>
        <v>6</v>
      </c>
      <c r="X339" s="328">
        <f>IF($M339="-","-",VLOOKUP(W$4,Res_ini!$A$20:$AF228,HLOOKUP($F339,Res_ini!$H$29:$AF$30,2,FALSE())+7))</f>
        <v>3</v>
      </c>
      <c r="Y339" s="328">
        <f>IF($M339="-","-",VLOOKUP(X$4,Res_ini!$A$20:$AF228,HLOOKUP($F339,Res_ini!$H$29:$AF$30,2,FALSE())+7))</f>
        <v>0</v>
      </c>
      <c r="Z339" s="328">
        <f>IF($M339="-","-",VLOOKUP(Y$4,Res_ini!$A$20:$AF228,HLOOKUP($F339,Res_ini!$H$29:$AF$30,2,FALSE())+7))</f>
        <v>0</v>
      </c>
      <c r="AA339" s="329">
        <f>IF($M339="-","-",VLOOKUP(Z$4,Res_ini!$A$20:$AF228,HLOOKUP($F339,Res_ini!$H$29:$AF$30,2,FALSE())+7))</f>
        <v>0</v>
      </c>
      <c r="AB339" s="330">
        <f>IF($M339="-","-",VLOOKUP(AA$4,Res_ini!$A$20:$AF228,HLOOKUP($F339,Res_ini!$H$29:$AF$30,2,FALSE())+7))</f>
        <v>40</v>
      </c>
      <c r="AC339" s="350"/>
      <c r="AD339" s="351"/>
      <c r="AE339" s="351"/>
      <c r="AF339" s="351"/>
      <c r="AG339" s="352"/>
      <c r="AH339" s="213">
        <f t="shared" si="173"/>
        <v>28</v>
      </c>
      <c r="AI339" s="353">
        <f t="shared" si="174"/>
        <v>0.05</v>
      </c>
      <c r="AJ339" s="354">
        <f t="shared" si="175"/>
        <v>0.32500000000000001</v>
      </c>
      <c r="AK339" s="354">
        <f t="shared" si="176"/>
        <v>0.32500000000000001</v>
      </c>
      <c r="AL339" s="354">
        <f t="shared" si="177"/>
        <v>0</v>
      </c>
      <c r="AM339" s="354">
        <f t="shared" si="178"/>
        <v>0</v>
      </c>
      <c r="AN339" s="354">
        <f t="shared" si="179"/>
        <v>0</v>
      </c>
      <c r="AO339" s="354">
        <f t="shared" si="180"/>
        <v>7.4999999999999997E-2</v>
      </c>
      <c r="AP339" s="354">
        <f t="shared" si="181"/>
        <v>0</v>
      </c>
      <c r="AQ339" s="354">
        <f t="shared" si="182"/>
        <v>0.15</v>
      </c>
      <c r="AR339" s="354">
        <f t="shared" si="183"/>
        <v>7.4999999999999997E-2</v>
      </c>
      <c r="AS339" s="354">
        <f t="shared" si="184"/>
        <v>0</v>
      </c>
      <c r="AT339" s="354">
        <f t="shared" si="185"/>
        <v>0</v>
      </c>
      <c r="AU339" s="354">
        <f t="shared" si="186"/>
        <v>0</v>
      </c>
      <c r="AV339" s="354">
        <f t="shared" si="187"/>
        <v>0.7</v>
      </c>
      <c r="AW339" s="355">
        <f t="shared" si="188"/>
        <v>5.0020856805770016E-2</v>
      </c>
      <c r="AX339" s="355">
        <f t="shared" si="189"/>
        <v>0.33101172808929452</v>
      </c>
      <c r="AY339" s="355">
        <f t="shared" si="190"/>
        <v>0.33101172808929452</v>
      </c>
      <c r="AZ339" s="355">
        <f t="shared" si="191"/>
        <v>0</v>
      </c>
      <c r="BA339" s="355">
        <f t="shared" si="192"/>
        <v>0</v>
      </c>
      <c r="BB339" s="354">
        <f t="shared" si="193"/>
        <v>0</v>
      </c>
      <c r="BC339" s="354">
        <f t="shared" si="194"/>
        <v>7.5070491076716539E-2</v>
      </c>
      <c r="BD339" s="355">
        <f t="shared" si="195"/>
        <v>0</v>
      </c>
      <c r="BE339" s="355">
        <f t="shared" si="196"/>
        <v>0.15056827277668605</v>
      </c>
      <c r="BF339" s="355">
        <f t="shared" si="197"/>
        <v>7.5070491076716539E-2</v>
      </c>
      <c r="BG339" s="355">
        <f t="shared" si="198"/>
        <v>0</v>
      </c>
      <c r="BH339" s="354">
        <f t="shared" si="199"/>
        <v>0</v>
      </c>
      <c r="BI339" s="355">
        <f t="shared" si="200"/>
        <v>0</v>
      </c>
      <c r="BJ339" s="356">
        <f t="shared" si="201"/>
        <v>0.77539749661075308</v>
      </c>
      <c r="BK339"/>
      <c r="BL339"/>
      <c r="BM339"/>
      <c r="BN339"/>
      <c r="BO339"/>
    </row>
    <row r="340" spans="1:67" s="124" customFormat="1" ht="17" hidden="1" customHeight="1">
      <c r="A340" s="333" t="str">
        <f t="shared" si="202"/>
        <v>2018_320</v>
      </c>
      <c r="B340" s="333" t="s">
        <v>658</v>
      </c>
      <c r="C340" s="333" t="str">
        <f t="shared" si="172"/>
        <v>2018-Jua_4</v>
      </c>
      <c r="D340" s="333" t="str">
        <f>IF($M340="-","-",VLOOKUP(C$5,Res_ini!$A$20:$AF229,HLOOKUP($F340,Res_ini!$H$29:$AF$30,2,FALSE())+7))</f>
        <v>PIT</v>
      </c>
      <c r="E340" s="333">
        <f t="shared" si="171"/>
        <v>80</v>
      </c>
      <c r="F340" s="333" t="str">
        <f t="shared" si="108"/>
        <v>Jua</v>
      </c>
      <c r="G340" s="333" t="str">
        <f>IF($M340="-","-",VLOOKUP(F$5,Res_ini!$A$20:$AF229,HLOOKUP($F340,Res_ini!$H$29:$AF$30,2,FALSE())+7))</f>
        <v>Nouvelle Calédonie</v>
      </c>
      <c r="H340" s="357">
        <f>IF($M340="-","-",VLOOKUP(G$5,Res_ini!$A$20:$AF229,HLOOKUP($F340,Res_ini!$H$29:$AF$30,2,FALSE())+7))</f>
        <v>43663</v>
      </c>
      <c r="I340" s="357">
        <f>IF($M340="-","-",VLOOKUP(H$5,Res_ini!$A$20:$AF229,HLOOKUP($F340,Res_ini!$H$29:$AF$30,2,FALSE())+7))</f>
        <v>43684</v>
      </c>
      <c r="J340" s="333">
        <f>IF($M340="-","-",VLOOKUP(I$5,Res_ini!$A$20:$AF229,HLOOKUP($F340,Res_ini!$H$29:$AF$30,2,FALSE())+7))</f>
        <v>2018</v>
      </c>
      <c r="K340" s="333" t="str">
        <f>IF($M340="-","-",VLOOKUP(J$5,Res_ini!$A$20:$AF229,HLOOKUP($F340,Res_ini!$H$29:$AF$30,2,FALSE())+7))</f>
        <v>Province des îles Loyauté</v>
      </c>
      <c r="L340" s="333" t="str">
        <f>IF($M340="-","-",VLOOKUP(K$5,Res_ini!$A$20:$AF229,HLOOKUP($F340,Res_ini!$H$29:$AF$30,2,FALSE())+7))</f>
        <v>Easo</v>
      </c>
      <c r="M340" s="333" t="str">
        <f>IF(ISERROR(HLOOKUP($F340,Res_ini!$H$29:$AF$30,2,FALSE())),"-",VLOOKUP(L$5,Res_ini!$A$20:$AF229,HLOOKUP($F340,Res_ini!$H$29:$AF$30,2,FALSE())+7))</f>
        <v>Jua</v>
      </c>
      <c r="N340" s="333">
        <f>IF($M340="-","-",VLOOKUP(M$5,Res_ini!$A$20:$AF229,HLOOKUP($F340,Res_ini!$H$29:$AF$30,2,FALSE())+7))</f>
        <v>4</v>
      </c>
      <c r="O340" s="358">
        <f>IF($M340="-","-",VLOOKUP(N$5,Res_ini!$A$20:$AF229,HLOOKUP($F340,Res_ini!$H$29:$AF$30,2,FALSE())+7))</f>
        <v>1</v>
      </c>
      <c r="P340" s="331">
        <f>IF($M340="-","-",VLOOKUP(O$5,Res_ini!$A$20:$AF229,HLOOKUP($F340,Res_ini!$H$29:$AF$30,2,FALSE())+7))</f>
        <v>9</v>
      </c>
      <c r="Q340" s="331">
        <f>IF($M340="-","-",VLOOKUP(P$5,Res_ini!$A$20:$AF229,HLOOKUP($F340,Res_ini!$H$29:$AF$30,2,FALSE())+7))</f>
        <v>12</v>
      </c>
      <c r="R340" s="331">
        <f>IF($M340="-","-",VLOOKUP(Q$5,Res_ini!$A$20:$AF229,HLOOKUP($F340,Res_ini!$H$29:$AF$30,2,FALSE())+7))</f>
        <v>3</v>
      </c>
      <c r="S340" s="331">
        <f>IF($M340="-","-",VLOOKUP(R$5,Res_ini!$A$20:$AF229,HLOOKUP($F340,Res_ini!$H$29:$AF$30,2,FALSE())+7))</f>
        <v>0</v>
      </c>
      <c r="T340" s="331">
        <f>IF($M340="-","-",VLOOKUP(S$5,Res_ini!$A$20:$AF229,HLOOKUP($F340,Res_ini!$H$29:$AF$30,2,FALSE())+7))</f>
        <v>0</v>
      </c>
      <c r="U340" s="331">
        <f>IF($M340="-","-",VLOOKUP(T$5,Res_ini!$A$20:$AF229,HLOOKUP($F340,Res_ini!$H$29:$AF$30,2,FALSE())+7))</f>
        <v>0</v>
      </c>
      <c r="V340" s="331">
        <f>IF($M340="-","-",VLOOKUP(U$5,Res_ini!$A$20:$AF229,HLOOKUP($F340,Res_ini!$H$29:$AF$30,2,FALSE())+7))</f>
        <v>1</v>
      </c>
      <c r="W340" s="331">
        <f>IF($M340="-","-",VLOOKUP(V$5,Res_ini!$A$20:$AF229,HLOOKUP($F340,Res_ini!$H$29:$AF$30,2,FALSE())+7))</f>
        <v>12</v>
      </c>
      <c r="X340" s="331">
        <f>IF($M340="-","-",VLOOKUP(W$5,Res_ini!$A$20:$AF229,HLOOKUP($F340,Res_ini!$H$29:$AF$30,2,FALSE())+7))</f>
        <v>0</v>
      </c>
      <c r="Y340" s="331">
        <f>IF($M340="-","-",VLOOKUP(X$5,Res_ini!$A$20:$AF229,HLOOKUP($F340,Res_ini!$H$29:$AF$30,2,FALSE())+7))</f>
        <v>2</v>
      </c>
      <c r="Z340" s="331">
        <f>IF($M340="-","-",VLOOKUP(Y$5,Res_ini!$A$20:$AF229,HLOOKUP($F340,Res_ini!$H$29:$AF$30,2,FALSE())+7))</f>
        <v>0</v>
      </c>
      <c r="AA340" s="332">
        <f>IF($M340="-","-",VLOOKUP(Z$5,Res_ini!$A$20:$AF229,HLOOKUP($F340,Res_ini!$H$29:$AF$30,2,FALSE())+7))</f>
        <v>0</v>
      </c>
      <c r="AB340" s="333">
        <f>IF($M340="-","-",VLOOKUP(AA$5,Res_ini!$A$20:$AF229,HLOOKUP($F340,Res_ini!$H$29:$AF$30,2,FALSE())+7))</f>
        <v>40</v>
      </c>
      <c r="AC340" s="359"/>
      <c r="AD340" s="360"/>
      <c r="AE340" s="360"/>
      <c r="AF340" s="360"/>
      <c r="AG340" s="361"/>
      <c r="AH340" s="362">
        <f t="shared" si="173"/>
        <v>25</v>
      </c>
      <c r="AI340" s="363">
        <f t="shared" si="174"/>
        <v>2.5000000000000001E-2</v>
      </c>
      <c r="AJ340" s="364">
        <f t="shared" si="175"/>
        <v>0.22500000000000001</v>
      </c>
      <c r="AK340" s="364">
        <f t="shared" si="176"/>
        <v>0.3</v>
      </c>
      <c r="AL340" s="364">
        <f t="shared" si="177"/>
        <v>7.4999999999999997E-2</v>
      </c>
      <c r="AM340" s="364">
        <f t="shared" si="178"/>
        <v>0</v>
      </c>
      <c r="AN340" s="364">
        <f t="shared" si="179"/>
        <v>0</v>
      </c>
      <c r="AO340" s="364">
        <f t="shared" si="180"/>
        <v>0</v>
      </c>
      <c r="AP340" s="364">
        <f t="shared" si="181"/>
        <v>2.5000000000000001E-2</v>
      </c>
      <c r="AQ340" s="364">
        <f t="shared" si="182"/>
        <v>0.3</v>
      </c>
      <c r="AR340" s="364">
        <f t="shared" si="183"/>
        <v>0</v>
      </c>
      <c r="AS340" s="364">
        <f t="shared" si="184"/>
        <v>0.05</v>
      </c>
      <c r="AT340" s="364">
        <f t="shared" si="185"/>
        <v>0</v>
      </c>
      <c r="AU340" s="364">
        <f t="shared" si="186"/>
        <v>0</v>
      </c>
      <c r="AV340" s="364">
        <f t="shared" si="187"/>
        <v>0.625</v>
      </c>
      <c r="AW340" s="365">
        <f t="shared" si="188"/>
        <v>2.5002604899361139E-2</v>
      </c>
      <c r="AX340" s="365">
        <f t="shared" si="189"/>
        <v>0.22694303617851994</v>
      </c>
      <c r="AY340" s="365">
        <f t="shared" si="190"/>
        <v>0.30469265401539752</v>
      </c>
      <c r="AZ340" s="365">
        <f t="shared" si="191"/>
        <v>7.5070491076716539E-2</v>
      </c>
      <c r="BA340" s="365">
        <f t="shared" si="192"/>
        <v>0</v>
      </c>
      <c r="BB340" s="364">
        <f t="shared" si="193"/>
        <v>0</v>
      </c>
      <c r="BC340" s="364">
        <f t="shared" si="194"/>
        <v>0</v>
      </c>
      <c r="BD340" s="365">
        <f t="shared" si="195"/>
        <v>2.5002604899361139E-2</v>
      </c>
      <c r="BE340" s="365">
        <f t="shared" si="196"/>
        <v>0.30469265401539752</v>
      </c>
      <c r="BF340" s="365">
        <f t="shared" si="197"/>
        <v>0</v>
      </c>
      <c r="BG340" s="365">
        <f t="shared" si="198"/>
        <v>5.0020856805770016E-2</v>
      </c>
      <c r="BH340" s="364">
        <f t="shared" si="199"/>
        <v>0</v>
      </c>
      <c r="BI340" s="365">
        <f t="shared" si="200"/>
        <v>0</v>
      </c>
      <c r="BJ340" s="366">
        <f t="shared" si="201"/>
        <v>0.67513153293703165</v>
      </c>
      <c r="BK340"/>
      <c r="BL340"/>
      <c r="BM340"/>
      <c r="BN340"/>
      <c r="BO340"/>
    </row>
    <row r="341" spans="1:67" s="124" customFormat="1" ht="16" hidden="1" customHeight="1">
      <c r="A341" s="327" t="str">
        <f t="shared" si="202"/>
        <v>2018_321</v>
      </c>
      <c r="B341" s="327" t="s">
        <v>658</v>
      </c>
      <c r="C341" s="327" t="str">
        <f t="shared" si="172"/>
        <v>2018-Jothie_1</v>
      </c>
      <c r="D341" s="327" t="str">
        <f>IF($M341="-","-",VLOOKUP(C$2,Res_ini!$A$20:$AF230,HLOOKUP($F341,Res_ini!$H$29:$AF$30,2,FALSE())+7))</f>
        <v>PIT</v>
      </c>
      <c r="E341" s="327">
        <f t="shared" si="171"/>
        <v>81</v>
      </c>
      <c r="F341" s="327" t="str">
        <f t="shared" si="108"/>
        <v>Jothie</v>
      </c>
      <c r="G341" s="327" t="str">
        <f>IF($M341="-","-",VLOOKUP(F$2,Res_ini!$A$20:$AF230,HLOOKUP($F341,Res_ini!$H$29:$AF$30,2,FALSE())+7))</f>
        <v>Nouvelle Calédonie</v>
      </c>
      <c r="H341" s="338">
        <f>IF($M341="-","-",VLOOKUP(G$2,Res_ini!$A$20:$AF230,HLOOKUP($F341,Res_ini!$H$29:$AF$30,2,FALSE())+7))</f>
        <v>43678</v>
      </c>
      <c r="I341" s="338">
        <f>IF($M341="-","-",VLOOKUP(H$2,Res_ini!$A$20:$AF230,HLOOKUP($F341,Res_ini!$H$29:$AF$30,2,FALSE())+7))</f>
        <v>43684</v>
      </c>
      <c r="J341" s="327">
        <f>IF($M341="-","-",VLOOKUP(I$2,Res_ini!$A$20:$AF230,HLOOKUP($F341,Res_ini!$H$29:$AF$30,2,FALSE())+7))</f>
        <v>2018</v>
      </c>
      <c r="K341" s="327" t="str">
        <f>IF($M341="-","-",VLOOKUP(J$2,Res_ini!$A$20:$AF230,HLOOKUP($F341,Res_ini!$H$29:$AF$30,2,FALSE())+7))</f>
        <v>Province des îles Loyauté</v>
      </c>
      <c r="L341" s="327" t="str">
        <f>IF($M341="-","-",VLOOKUP(K$2,Res_ini!$A$20:$AF230,HLOOKUP($F341,Res_ini!$H$29:$AF$30,2,FALSE())+7))</f>
        <v>Chateaubriand</v>
      </c>
      <c r="M341" s="327" t="str">
        <f>IF(ISERROR(HLOOKUP($F341,Res_ini!$H$29:$AF$30,2,FALSE())),"-",VLOOKUP(L$2,Res_ini!$A$20:$AF230,HLOOKUP($F341,Res_ini!$H$29:$AF$30,2,FALSE())+7))</f>
        <v>Jothie</v>
      </c>
      <c r="N341" s="327">
        <f>IF($M341="-","-",VLOOKUP(M$2,Res_ini!$A$20:$AF230,HLOOKUP($F341,Res_ini!$H$29:$AF$30,2,FALSE())+7))</f>
        <v>1</v>
      </c>
      <c r="O341" s="339">
        <f>IF($M341="-","-",VLOOKUP(N$2,Res_ini!$A$20:$AF230,HLOOKUP($F341,Res_ini!$H$29:$AF$30,2,FALSE())+7))</f>
        <v>4</v>
      </c>
      <c r="P341" s="325">
        <f>IF($M341="-","-",VLOOKUP(O$2,Res_ini!$A$20:$AF230,HLOOKUP($F341,Res_ini!$H$29:$AF$30,2,FALSE())+7))</f>
        <v>0</v>
      </c>
      <c r="Q341" s="325">
        <f>IF($M341="-","-",VLOOKUP(P$2,Res_ini!$A$20:$AF230,HLOOKUP($F341,Res_ini!$H$29:$AF$30,2,FALSE())+7))</f>
        <v>16</v>
      </c>
      <c r="R341" s="325">
        <f>IF($M341="-","-",VLOOKUP(Q$2,Res_ini!$A$20:$AF230,HLOOKUP($F341,Res_ini!$H$29:$AF$30,2,FALSE())+7))</f>
        <v>0</v>
      </c>
      <c r="S341" s="325">
        <f>IF($M341="-","-",VLOOKUP(R$2,Res_ini!$A$20:$AF230,HLOOKUP($F341,Res_ini!$H$29:$AF$30,2,FALSE())+7))</f>
        <v>1</v>
      </c>
      <c r="T341" s="325">
        <f>IF($M341="-","-",VLOOKUP(S$2,Res_ini!$A$20:$AF230,HLOOKUP($F341,Res_ini!$H$29:$AF$30,2,FALSE())+7))</f>
        <v>0</v>
      </c>
      <c r="U341" s="325">
        <f>IF($M341="-","-",VLOOKUP(T$2,Res_ini!$A$20:$AF230,HLOOKUP($F341,Res_ini!$H$29:$AF$30,2,FALSE())+7))</f>
        <v>1</v>
      </c>
      <c r="V341" s="325">
        <f>IF($M341="-","-",VLOOKUP(U$2,Res_ini!$A$20:$AF230,HLOOKUP($F341,Res_ini!$H$29:$AF$30,2,FALSE())+7))</f>
        <v>0</v>
      </c>
      <c r="W341" s="325">
        <f>IF($M341="-","-",VLOOKUP(V$2,Res_ini!$A$20:$AF230,HLOOKUP($F341,Res_ini!$H$29:$AF$30,2,FALSE())+7))</f>
        <v>9</v>
      </c>
      <c r="X341" s="325">
        <f>IF($M341="-","-",VLOOKUP(W$2,Res_ini!$A$20:$AF230,HLOOKUP($F341,Res_ini!$H$29:$AF$30,2,FALSE())+7))</f>
        <v>3</v>
      </c>
      <c r="Y341" s="325">
        <f>IF($M341="-","-",VLOOKUP(X$2,Res_ini!$A$20:$AF230,HLOOKUP($F341,Res_ini!$H$29:$AF$30,2,FALSE())+7))</f>
        <v>6</v>
      </c>
      <c r="Z341" s="325">
        <f>IF($M341="-","-",VLOOKUP(Y$2,Res_ini!$A$20:$AF230,HLOOKUP($F341,Res_ini!$H$29:$AF$30,2,FALSE())+7))</f>
        <v>0</v>
      </c>
      <c r="AA341" s="326">
        <f>IF($M341="-","-",VLOOKUP(Z$2,Res_ini!$A$20:$AF230,HLOOKUP($F341,Res_ini!$H$29:$AF$30,2,FALSE())+7))</f>
        <v>0</v>
      </c>
      <c r="AB341" s="327">
        <f>IF($M341="-","-",VLOOKUP(AA$2,Res_ini!$A$20:$AF230,HLOOKUP($F341,Res_ini!$H$29:$AF$30,2,FALSE())+7))</f>
        <v>40</v>
      </c>
      <c r="AC341" s="340"/>
      <c r="AD341" s="341"/>
      <c r="AE341" s="341"/>
      <c r="AF341" s="341"/>
      <c r="AG341" s="342"/>
      <c r="AH341" s="343">
        <f t="shared" si="173"/>
        <v>20</v>
      </c>
      <c r="AI341" s="344">
        <f t="shared" si="174"/>
        <v>0.1</v>
      </c>
      <c r="AJ341" s="345">
        <f t="shared" si="175"/>
        <v>0</v>
      </c>
      <c r="AK341" s="345">
        <f t="shared" si="176"/>
        <v>0.4</v>
      </c>
      <c r="AL341" s="345">
        <f t="shared" si="177"/>
        <v>0</v>
      </c>
      <c r="AM341" s="345">
        <f t="shared" si="178"/>
        <v>2.5000000000000001E-2</v>
      </c>
      <c r="AN341" s="345">
        <f t="shared" si="179"/>
        <v>0</v>
      </c>
      <c r="AO341" s="345">
        <f t="shared" si="180"/>
        <v>2.5000000000000001E-2</v>
      </c>
      <c r="AP341" s="345">
        <f t="shared" si="181"/>
        <v>0</v>
      </c>
      <c r="AQ341" s="345">
        <f t="shared" si="182"/>
        <v>0.22500000000000001</v>
      </c>
      <c r="AR341" s="345">
        <f t="shared" si="183"/>
        <v>7.4999999999999997E-2</v>
      </c>
      <c r="AS341" s="345">
        <f t="shared" si="184"/>
        <v>0.15</v>
      </c>
      <c r="AT341" s="345">
        <f t="shared" si="185"/>
        <v>0</v>
      </c>
      <c r="AU341" s="345">
        <f t="shared" si="186"/>
        <v>0</v>
      </c>
      <c r="AV341" s="345">
        <f t="shared" si="187"/>
        <v>0.5</v>
      </c>
      <c r="AW341" s="346">
        <f t="shared" si="188"/>
        <v>0.1001674211615598</v>
      </c>
      <c r="AX341" s="346">
        <f t="shared" si="189"/>
        <v>0</v>
      </c>
      <c r="AY341" s="346">
        <f t="shared" si="190"/>
        <v>0.41151684606748801</v>
      </c>
      <c r="AZ341" s="346">
        <f t="shared" si="191"/>
        <v>0</v>
      </c>
      <c r="BA341" s="346">
        <f t="shared" si="192"/>
        <v>2.5002604899361139E-2</v>
      </c>
      <c r="BB341" s="345">
        <f t="shared" si="193"/>
        <v>0</v>
      </c>
      <c r="BC341" s="345">
        <f t="shared" si="194"/>
        <v>2.5002604899361139E-2</v>
      </c>
      <c r="BD341" s="346">
        <f t="shared" si="195"/>
        <v>0</v>
      </c>
      <c r="BE341" s="346">
        <f t="shared" si="196"/>
        <v>0.22694303617851994</v>
      </c>
      <c r="BF341" s="346">
        <f t="shared" si="197"/>
        <v>7.5070491076716539E-2</v>
      </c>
      <c r="BG341" s="346">
        <f t="shared" si="198"/>
        <v>0.15056827277668605</v>
      </c>
      <c r="BH341" s="345">
        <f t="shared" si="199"/>
        <v>0</v>
      </c>
      <c r="BI341" s="346">
        <f t="shared" si="200"/>
        <v>0</v>
      </c>
      <c r="BJ341" s="347">
        <f t="shared" si="201"/>
        <v>0.52359877559829893</v>
      </c>
      <c r="BK341"/>
      <c r="BL341"/>
      <c r="BM341"/>
      <c r="BN341"/>
      <c r="BO341"/>
    </row>
    <row r="342" spans="1:67" s="124" customFormat="1" ht="17" hidden="1" customHeight="1">
      <c r="A342" s="330" t="str">
        <f t="shared" si="202"/>
        <v>2018_322</v>
      </c>
      <c r="B342" s="330" t="s">
        <v>658</v>
      </c>
      <c r="C342" s="330" t="str">
        <f t="shared" si="172"/>
        <v>2018-Jothie_2</v>
      </c>
      <c r="D342" s="330" t="str">
        <f>IF($M342="-","-",VLOOKUP(C$3,Res_ini!$A$20:$AF231,HLOOKUP($F342,Res_ini!$H$29:$AF$30,2,FALSE())+7))</f>
        <v>PIT</v>
      </c>
      <c r="E342" s="330">
        <f t="shared" si="171"/>
        <v>81</v>
      </c>
      <c r="F342" s="330" t="str">
        <f t="shared" si="108"/>
        <v>Jothie</v>
      </c>
      <c r="G342" s="330" t="str">
        <f>IF($M342="-","-",VLOOKUP(F$3,Res_ini!$A$20:$AF231,HLOOKUP($F342,Res_ini!$H$29:$AF$30,2,FALSE())+7))</f>
        <v>Nouvelle Calédonie</v>
      </c>
      <c r="H342" s="348">
        <f>IF($M342="-","-",VLOOKUP(G$3,Res_ini!$A$20:$AF231,HLOOKUP($F342,Res_ini!$H$29:$AF$30,2,FALSE())+7))</f>
        <v>43678</v>
      </c>
      <c r="I342" s="348">
        <f>IF($M342="-","-",VLOOKUP(H$3,Res_ini!$A$20:$AF231,HLOOKUP($F342,Res_ini!$H$29:$AF$30,2,FALSE())+7))</f>
        <v>43684</v>
      </c>
      <c r="J342" s="330">
        <f>IF($M342="-","-",VLOOKUP(I$3,Res_ini!$A$20:$AF231,HLOOKUP($F342,Res_ini!$H$29:$AF$30,2,FALSE())+7))</f>
        <v>2018</v>
      </c>
      <c r="K342" s="330" t="str">
        <f>IF($M342="-","-",VLOOKUP(J$3,Res_ini!$A$20:$AF231,HLOOKUP($F342,Res_ini!$H$29:$AF$30,2,FALSE())+7))</f>
        <v>Province des îles Loyauté</v>
      </c>
      <c r="L342" s="330" t="str">
        <f>IF($M342="-","-",VLOOKUP(K$3,Res_ini!$A$20:$AF231,HLOOKUP($F342,Res_ini!$H$29:$AF$30,2,FALSE())+7))</f>
        <v>Chateaubriand</v>
      </c>
      <c r="M342" s="330" t="str">
        <f>IF(ISERROR(HLOOKUP($F342,Res_ini!$H$29:$AF$30,2,FALSE())),"-",VLOOKUP(L$3,Res_ini!$A$20:$AF231,HLOOKUP($F342,Res_ini!$H$29:$AF$30,2,FALSE())+7))</f>
        <v>Jothie</v>
      </c>
      <c r="N342" s="330">
        <f>IF($M342="-","-",VLOOKUP(M$3,Res_ini!$A$20:$AF231,HLOOKUP($F342,Res_ini!$H$29:$AF$30,2,FALSE())+7))</f>
        <v>2</v>
      </c>
      <c r="O342" s="349">
        <f>IF($M342="-","-",VLOOKUP(N$3,Res_ini!$A$20:$AF231,HLOOKUP($F342,Res_ini!$H$29:$AF$30,2,FALSE())+7))</f>
        <v>3</v>
      </c>
      <c r="P342" s="328">
        <f>IF($M342="-","-",VLOOKUP(O$3,Res_ini!$A$20:$AF231,HLOOKUP($F342,Res_ini!$H$29:$AF$30,2,FALSE())+7))</f>
        <v>0</v>
      </c>
      <c r="Q342" s="328">
        <f>IF($M342="-","-",VLOOKUP(P$3,Res_ini!$A$20:$AF231,HLOOKUP($F342,Res_ini!$H$29:$AF$30,2,FALSE())+7))</f>
        <v>15</v>
      </c>
      <c r="R342" s="328">
        <f>IF($M342="-","-",VLOOKUP(Q$3,Res_ini!$A$20:$AF231,HLOOKUP($F342,Res_ini!$H$29:$AF$30,2,FALSE())+7))</f>
        <v>0</v>
      </c>
      <c r="S342" s="328">
        <f>IF($M342="-","-",VLOOKUP(R$3,Res_ini!$A$20:$AF231,HLOOKUP($F342,Res_ini!$H$29:$AF$30,2,FALSE())+7))</f>
        <v>1</v>
      </c>
      <c r="T342" s="328">
        <f>IF($M342="-","-",VLOOKUP(S$3,Res_ini!$A$20:$AF231,HLOOKUP($F342,Res_ini!$H$29:$AF$30,2,FALSE())+7))</f>
        <v>0</v>
      </c>
      <c r="U342" s="328">
        <f>IF($M342="-","-",VLOOKUP(T$3,Res_ini!$A$20:$AF231,HLOOKUP($F342,Res_ini!$H$29:$AF$30,2,FALSE())+7))</f>
        <v>1</v>
      </c>
      <c r="V342" s="328">
        <f>IF($M342="-","-",VLOOKUP(U$3,Res_ini!$A$20:$AF231,HLOOKUP($F342,Res_ini!$H$29:$AF$30,2,FALSE())+7))</f>
        <v>0</v>
      </c>
      <c r="W342" s="328">
        <f>IF($M342="-","-",VLOOKUP(V$3,Res_ini!$A$20:$AF231,HLOOKUP($F342,Res_ini!$H$29:$AF$30,2,FALSE())+7))</f>
        <v>13</v>
      </c>
      <c r="X342" s="328">
        <f>IF($M342="-","-",VLOOKUP(W$3,Res_ini!$A$20:$AF231,HLOOKUP($F342,Res_ini!$H$29:$AF$30,2,FALSE())+7))</f>
        <v>5</v>
      </c>
      <c r="Y342" s="328">
        <f>IF($M342="-","-",VLOOKUP(X$3,Res_ini!$A$20:$AF231,HLOOKUP($F342,Res_ini!$H$29:$AF$30,2,FALSE())+7))</f>
        <v>2</v>
      </c>
      <c r="Z342" s="328">
        <f>IF($M342="-","-",VLOOKUP(Y$3,Res_ini!$A$20:$AF231,HLOOKUP($F342,Res_ini!$H$29:$AF$30,2,FALSE())+7))</f>
        <v>0</v>
      </c>
      <c r="AA342" s="329">
        <f>IF($M342="-","-",VLOOKUP(Z$3,Res_ini!$A$20:$AF231,HLOOKUP($F342,Res_ini!$H$29:$AF$30,2,FALSE())+7))</f>
        <v>0</v>
      </c>
      <c r="AB342" s="330">
        <f>IF($M342="-","-",VLOOKUP(AA$3,Res_ini!$A$20:$AF231,HLOOKUP($F342,Res_ini!$H$29:$AF$30,2,FALSE())+7))</f>
        <v>40</v>
      </c>
      <c r="AC342" s="350"/>
      <c r="AD342" s="351"/>
      <c r="AE342" s="351"/>
      <c r="AF342" s="351"/>
      <c r="AG342" s="352"/>
      <c r="AH342" s="213">
        <f t="shared" si="173"/>
        <v>18</v>
      </c>
      <c r="AI342" s="353">
        <f t="shared" si="174"/>
        <v>7.4999999999999997E-2</v>
      </c>
      <c r="AJ342" s="354">
        <f t="shared" si="175"/>
        <v>0</v>
      </c>
      <c r="AK342" s="354">
        <f t="shared" si="176"/>
        <v>0.375</v>
      </c>
      <c r="AL342" s="354">
        <f t="shared" si="177"/>
        <v>0</v>
      </c>
      <c r="AM342" s="354">
        <f t="shared" si="178"/>
        <v>2.5000000000000001E-2</v>
      </c>
      <c r="AN342" s="354">
        <f t="shared" si="179"/>
        <v>0</v>
      </c>
      <c r="AO342" s="354">
        <f t="shared" si="180"/>
        <v>2.5000000000000001E-2</v>
      </c>
      <c r="AP342" s="354">
        <f t="shared" si="181"/>
        <v>0</v>
      </c>
      <c r="AQ342" s="354">
        <f t="shared" si="182"/>
        <v>0.32500000000000001</v>
      </c>
      <c r="AR342" s="354">
        <f t="shared" si="183"/>
        <v>0.125</v>
      </c>
      <c r="AS342" s="354">
        <f t="shared" si="184"/>
        <v>0.05</v>
      </c>
      <c r="AT342" s="354">
        <f t="shared" si="185"/>
        <v>0</v>
      </c>
      <c r="AU342" s="354">
        <f t="shared" si="186"/>
        <v>0</v>
      </c>
      <c r="AV342" s="354">
        <f t="shared" si="187"/>
        <v>0.45</v>
      </c>
      <c r="AW342" s="355">
        <f t="shared" si="188"/>
        <v>7.5070491076716539E-2</v>
      </c>
      <c r="AX342" s="355">
        <f t="shared" si="189"/>
        <v>0</v>
      </c>
      <c r="AY342" s="355">
        <f t="shared" si="190"/>
        <v>0.38439677449563908</v>
      </c>
      <c r="AZ342" s="355">
        <f t="shared" si="191"/>
        <v>0</v>
      </c>
      <c r="BA342" s="355">
        <f t="shared" si="192"/>
        <v>2.5002604899361139E-2</v>
      </c>
      <c r="BB342" s="354">
        <f t="shared" si="193"/>
        <v>0</v>
      </c>
      <c r="BC342" s="354">
        <f t="shared" si="194"/>
        <v>2.5002604899361139E-2</v>
      </c>
      <c r="BD342" s="355">
        <f t="shared" si="195"/>
        <v>0</v>
      </c>
      <c r="BE342" s="355">
        <f t="shared" si="196"/>
        <v>0.33101172808929452</v>
      </c>
      <c r="BF342" s="355">
        <f t="shared" si="197"/>
        <v>0.12532783116806537</v>
      </c>
      <c r="BG342" s="355">
        <f t="shared" si="198"/>
        <v>5.0020856805770016E-2</v>
      </c>
      <c r="BH342" s="354">
        <f t="shared" si="199"/>
        <v>0</v>
      </c>
      <c r="BI342" s="355">
        <f t="shared" si="200"/>
        <v>0</v>
      </c>
      <c r="BJ342" s="356">
        <f t="shared" si="201"/>
        <v>0.46676533904729633</v>
      </c>
      <c r="BK342"/>
      <c r="BL342"/>
      <c r="BM342"/>
      <c r="BN342"/>
      <c r="BO342"/>
    </row>
    <row r="343" spans="1:67" s="124" customFormat="1" ht="17" hidden="1" customHeight="1">
      <c r="A343" s="330" t="str">
        <f t="shared" si="202"/>
        <v>2018_323</v>
      </c>
      <c r="B343" s="330" t="s">
        <v>658</v>
      </c>
      <c r="C343" s="330" t="str">
        <f t="shared" si="172"/>
        <v>2018-Jothie_3</v>
      </c>
      <c r="D343" s="330" t="str">
        <f>IF($M343="-","-",VLOOKUP(C$4,Res_ini!$A$20:$AF232,HLOOKUP($F343,Res_ini!$H$29:$AF$30,2,FALSE())+7))</f>
        <v>PIT</v>
      </c>
      <c r="E343" s="330">
        <f t="shared" si="171"/>
        <v>81</v>
      </c>
      <c r="F343" s="330" t="str">
        <f t="shared" si="108"/>
        <v>Jothie</v>
      </c>
      <c r="G343" s="330" t="str">
        <f>IF($M343="-","-",VLOOKUP(F$4,Res_ini!$A$20:$AF232,HLOOKUP($F343,Res_ini!$H$29:$AF$30,2,FALSE())+7))</f>
        <v>Nouvelle Calédonie</v>
      </c>
      <c r="H343" s="348">
        <f>IF($M343="-","-",VLOOKUP(G$4,Res_ini!$A$20:$AF232,HLOOKUP($F343,Res_ini!$H$29:$AF$30,2,FALSE())+7))</f>
        <v>43678</v>
      </c>
      <c r="I343" s="348">
        <f>IF($M343="-","-",VLOOKUP(H$4,Res_ini!$A$20:$AF232,HLOOKUP($F343,Res_ini!$H$29:$AF$30,2,FALSE())+7))</f>
        <v>43684</v>
      </c>
      <c r="J343" s="330">
        <f>IF($M343="-","-",VLOOKUP(I$4,Res_ini!$A$20:$AF232,HLOOKUP($F343,Res_ini!$H$29:$AF$30,2,FALSE())+7))</f>
        <v>2018</v>
      </c>
      <c r="K343" s="330" t="str">
        <f>IF($M343="-","-",VLOOKUP(J$4,Res_ini!$A$20:$AF232,HLOOKUP($F343,Res_ini!$H$29:$AF$30,2,FALSE())+7))</f>
        <v>Province des îles Loyauté</v>
      </c>
      <c r="L343" s="330" t="str">
        <f>IF($M343="-","-",VLOOKUP(K$4,Res_ini!$A$20:$AF232,HLOOKUP($F343,Res_ini!$H$29:$AF$30,2,FALSE())+7))</f>
        <v>Chateaubriand</v>
      </c>
      <c r="M343" s="330" t="str">
        <f>IF(ISERROR(HLOOKUP($F343,Res_ini!$H$29:$AF$30,2,FALSE())),"-",VLOOKUP(L$4,Res_ini!$A$20:$AF232,HLOOKUP($F343,Res_ini!$H$29:$AF$30,2,FALSE())+7))</f>
        <v>Jothie</v>
      </c>
      <c r="N343" s="330">
        <f>IF($M343="-","-",VLOOKUP(M$4,Res_ini!$A$20:$AF232,HLOOKUP($F343,Res_ini!$H$29:$AF$30,2,FALSE())+7))</f>
        <v>3</v>
      </c>
      <c r="O343" s="349">
        <f>IF($M343="-","-",VLOOKUP(N$4,Res_ini!$A$20:$AF232,HLOOKUP($F343,Res_ini!$H$29:$AF$30,2,FALSE())+7))</f>
        <v>0</v>
      </c>
      <c r="P343" s="328">
        <f>IF($M343="-","-",VLOOKUP(O$4,Res_ini!$A$20:$AF232,HLOOKUP($F343,Res_ini!$H$29:$AF$30,2,FALSE())+7))</f>
        <v>1</v>
      </c>
      <c r="Q343" s="328">
        <f>IF($M343="-","-",VLOOKUP(P$4,Res_ini!$A$20:$AF232,HLOOKUP($F343,Res_ini!$H$29:$AF$30,2,FALSE())+7))</f>
        <v>25</v>
      </c>
      <c r="R343" s="328">
        <f>IF($M343="-","-",VLOOKUP(Q$4,Res_ini!$A$20:$AF232,HLOOKUP($F343,Res_ini!$H$29:$AF$30,2,FALSE())+7))</f>
        <v>0</v>
      </c>
      <c r="S343" s="328">
        <f>IF($M343="-","-",VLOOKUP(R$4,Res_ini!$A$20:$AF232,HLOOKUP($F343,Res_ini!$H$29:$AF$30,2,FALSE())+7))</f>
        <v>0</v>
      </c>
      <c r="T343" s="328">
        <f>IF($M343="-","-",VLOOKUP(S$4,Res_ini!$A$20:$AF232,HLOOKUP($F343,Res_ini!$H$29:$AF$30,2,FALSE())+7))</f>
        <v>0</v>
      </c>
      <c r="U343" s="328">
        <f>IF($M343="-","-",VLOOKUP(T$4,Res_ini!$A$20:$AF232,HLOOKUP($F343,Res_ini!$H$29:$AF$30,2,FALSE())+7))</f>
        <v>2</v>
      </c>
      <c r="V343" s="328">
        <f>IF($M343="-","-",VLOOKUP(U$4,Res_ini!$A$20:$AF232,HLOOKUP($F343,Res_ini!$H$29:$AF$30,2,FALSE())+7))</f>
        <v>0</v>
      </c>
      <c r="W343" s="328">
        <f>IF($M343="-","-",VLOOKUP(V$4,Res_ini!$A$20:$AF232,HLOOKUP($F343,Res_ini!$H$29:$AF$30,2,FALSE())+7))</f>
        <v>9</v>
      </c>
      <c r="X343" s="328">
        <f>IF($M343="-","-",VLOOKUP(W$4,Res_ini!$A$20:$AF232,HLOOKUP($F343,Res_ini!$H$29:$AF$30,2,FALSE())+7))</f>
        <v>1</v>
      </c>
      <c r="Y343" s="328">
        <f>IF($M343="-","-",VLOOKUP(X$4,Res_ini!$A$20:$AF232,HLOOKUP($F343,Res_ini!$H$29:$AF$30,2,FALSE())+7))</f>
        <v>2</v>
      </c>
      <c r="Z343" s="328">
        <f>IF($M343="-","-",VLOOKUP(Y$4,Res_ini!$A$20:$AF232,HLOOKUP($F343,Res_ini!$H$29:$AF$30,2,FALSE())+7))</f>
        <v>0</v>
      </c>
      <c r="AA343" s="329">
        <f>IF($M343="-","-",VLOOKUP(Z$4,Res_ini!$A$20:$AF232,HLOOKUP($F343,Res_ini!$H$29:$AF$30,2,FALSE())+7))</f>
        <v>0</v>
      </c>
      <c r="AB343" s="330">
        <f>IF($M343="-","-",VLOOKUP(AA$4,Res_ini!$A$20:$AF232,HLOOKUP($F343,Res_ini!$H$29:$AF$30,2,FALSE())+7))</f>
        <v>40</v>
      </c>
      <c r="AC343" s="350"/>
      <c r="AD343" s="351"/>
      <c r="AE343" s="351"/>
      <c r="AF343" s="351"/>
      <c r="AG343" s="352"/>
      <c r="AH343" s="213">
        <f t="shared" si="173"/>
        <v>26</v>
      </c>
      <c r="AI343" s="353">
        <f t="shared" si="174"/>
        <v>0</v>
      </c>
      <c r="AJ343" s="354">
        <f t="shared" si="175"/>
        <v>2.5000000000000001E-2</v>
      </c>
      <c r="AK343" s="354">
        <f t="shared" si="176"/>
        <v>0.625</v>
      </c>
      <c r="AL343" s="354">
        <f t="shared" si="177"/>
        <v>0</v>
      </c>
      <c r="AM343" s="354">
        <f t="shared" si="178"/>
        <v>0</v>
      </c>
      <c r="AN343" s="354">
        <f t="shared" si="179"/>
        <v>0</v>
      </c>
      <c r="AO343" s="354">
        <f t="shared" si="180"/>
        <v>0.05</v>
      </c>
      <c r="AP343" s="354">
        <f t="shared" si="181"/>
        <v>0</v>
      </c>
      <c r="AQ343" s="354">
        <f t="shared" si="182"/>
        <v>0.22500000000000001</v>
      </c>
      <c r="AR343" s="354">
        <f t="shared" si="183"/>
        <v>2.5000000000000001E-2</v>
      </c>
      <c r="AS343" s="354">
        <f t="shared" si="184"/>
        <v>0.05</v>
      </c>
      <c r="AT343" s="354">
        <f t="shared" si="185"/>
        <v>0</v>
      </c>
      <c r="AU343" s="354">
        <f t="shared" si="186"/>
        <v>0</v>
      </c>
      <c r="AV343" s="354">
        <f t="shared" si="187"/>
        <v>0.65</v>
      </c>
      <c r="AW343" s="355">
        <f t="shared" si="188"/>
        <v>0</v>
      </c>
      <c r="AX343" s="355">
        <f t="shared" si="189"/>
        <v>2.5002604899361139E-2</v>
      </c>
      <c r="AY343" s="355">
        <f t="shared" si="190"/>
        <v>0.67513153293703165</v>
      </c>
      <c r="AZ343" s="355">
        <f t="shared" si="191"/>
        <v>0</v>
      </c>
      <c r="BA343" s="355">
        <f t="shared" si="192"/>
        <v>0</v>
      </c>
      <c r="BB343" s="354">
        <f t="shared" si="193"/>
        <v>0</v>
      </c>
      <c r="BC343" s="354">
        <f t="shared" si="194"/>
        <v>5.0020856805770016E-2</v>
      </c>
      <c r="BD343" s="355">
        <f t="shared" si="195"/>
        <v>0</v>
      </c>
      <c r="BE343" s="355">
        <f t="shared" si="196"/>
        <v>0.22694303617851994</v>
      </c>
      <c r="BF343" s="355">
        <f t="shared" si="197"/>
        <v>2.5002604899361139E-2</v>
      </c>
      <c r="BG343" s="355">
        <f t="shared" si="198"/>
        <v>5.0020856805770016E-2</v>
      </c>
      <c r="BH343" s="354">
        <f t="shared" si="199"/>
        <v>0</v>
      </c>
      <c r="BI343" s="355">
        <f t="shared" si="200"/>
        <v>0</v>
      </c>
      <c r="BJ343" s="356">
        <f t="shared" si="201"/>
        <v>0.70758443672535554</v>
      </c>
      <c r="BK343"/>
      <c r="BL343"/>
      <c r="BM343"/>
      <c r="BN343"/>
      <c r="BO343"/>
    </row>
    <row r="344" spans="1:67" s="124" customFormat="1" ht="17" hidden="1" customHeight="1">
      <c r="A344" s="333" t="str">
        <f t="shared" si="202"/>
        <v>2018_324</v>
      </c>
      <c r="B344" s="333" t="s">
        <v>658</v>
      </c>
      <c r="C344" s="333" t="str">
        <f t="shared" si="172"/>
        <v>2018-Jothie_4</v>
      </c>
      <c r="D344" s="333" t="str">
        <f>IF($M344="-","-",VLOOKUP(C$5,Res_ini!$A$20:$AF233,HLOOKUP($F344,Res_ini!$H$29:$AF$30,2,FALSE())+7))</f>
        <v>PIT</v>
      </c>
      <c r="E344" s="333">
        <f t="shared" si="171"/>
        <v>81</v>
      </c>
      <c r="F344" s="333" t="str">
        <f t="shared" si="108"/>
        <v>Jothie</v>
      </c>
      <c r="G344" s="333" t="str">
        <f>IF($M344="-","-",VLOOKUP(F$5,Res_ini!$A$20:$AF233,HLOOKUP($F344,Res_ini!$H$29:$AF$30,2,FALSE())+7))</f>
        <v>Nouvelle Calédonie</v>
      </c>
      <c r="H344" s="357">
        <f>IF($M344="-","-",VLOOKUP(G$5,Res_ini!$A$20:$AF233,HLOOKUP($F344,Res_ini!$H$29:$AF$30,2,FALSE())+7))</f>
        <v>43678</v>
      </c>
      <c r="I344" s="357">
        <f>IF($M344="-","-",VLOOKUP(H$5,Res_ini!$A$20:$AF233,HLOOKUP($F344,Res_ini!$H$29:$AF$30,2,FALSE())+7))</f>
        <v>43684</v>
      </c>
      <c r="J344" s="333">
        <f>IF($M344="-","-",VLOOKUP(I$5,Res_ini!$A$20:$AF233,HLOOKUP($F344,Res_ini!$H$29:$AF$30,2,FALSE())+7))</f>
        <v>2018</v>
      </c>
      <c r="K344" s="333" t="str">
        <f>IF($M344="-","-",VLOOKUP(J$5,Res_ini!$A$20:$AF233,HLOOKUP($F344,Res_ini!$H$29:$AF$30,2,FALSE())+7))</f>
        <v>Province des îles Loyauté</v>
      </c>
      <c r="L344" s="333" t="str">
        <f>IF($M344="-","-",VLOOKUP(K$5,Res_ini!$A$20:$AF233,HLOOKUP($F344,Res_ini!$H$29:$AF$30,2,FALSE())+7))</f>
        <v>Chateaubriand</v>
      </c>
      <c r="M344" s="333" t="str">
        <f>IF(ISERROR(HLOOKUP($F344,Res_ini!$H$29:$AF$30,2,FALSE())),"-",VLOOKUP(L$5,Res_ini!$A$20:$AF233,HLOOKUP($F344,Res_ini!$H$29:$AF$30,2,FALSE())+7))</f>
        <v>Jothie</v>
      </c>
      <c r="N344" s="333">
        <f>IF($M344="-","-",VLOOKUP(M$5,Res_ini!$A$20:$AF233,HLOOKUP($F344,Res_ini!$H$29:$AF$30,2,FALSE())+7))</f>
        <v>4</v>
      </c>
      <c r="O344" s="358">
        <f>IF($M344="-","-",VLOOKUP(N$5,Res_ini!$A$20:$AF233,HLOOKUP($F344,Res_ini!$H$29:$AF$30,2,FALSE())+7))</f>
        <v>0</v>
      </c>
      <c r="P344" s="331">
        <f>IF($M344="-","-",VLOOKUP(O$5,Res_ini!$A$20:$AF233,HLOOKUP($F344,Res_ini!$H$29:$AF$30,2,FALSE())+7))</f>
        <v>0</v>
      </c>
      <c r="Q344" s="331">
        <f>IF($M344="-","-",VLOOKUP(P$5,Res_ini!$A$20:$AF233,HLOOKUP($F344,Res_ini!$H$29:$AF$30,2,FALSE())+7))</f>
        <v>12</v>
      </c>
      <c r="R344" s="331">
        <f>IF($M344="-","-",VLOOKUP(Q$5,Res_ini!$A$20:$AF233,HLOOKUP($F344,Res_ini!$H$29:$AF$30,2,FALSE())+7))</f>
        <v>0</v>
      </c>
      <c r="S344" s="331">
        <f>IF($M344="-","-",VLOOKUP(R$5,Res_ini!$A$20:$AF233,HLOOKUP($F344,Res_ini!$H$29:$AF$30,2,FALSE())+7))</f>
        <v>4</v>
      </c>
      <c r="T344" s="331">
        <f>IF($M344="-","-",VLOOKUP(S$5,Res_ini!$A$20:$AF233,HLOOKUP($F344,Res_ini!$H$29:$AF$30,2,FALSE())+7))</f>
        <v>0</v>
      </c>
      <c r="U344" s="331">
        <f>IF($M344="-","-",VLOOKUP(T$5,Res_ini!$A$20:$AF233,HLOOKUP($F344,Res_ini!$H$29:$AF$30,2,FALSE())+7))</f>
        <v>2</v>
      </c>
      <c r="V344" s="331">
        <f>IF($M344="-","-",VLOOKUP(U$5,Res_ini!$A$20:$AF233,HLOOKUP($F344,Res_ini!$H$29:$AF$30,2,FALSE())+7))</f>
        <v>0</v>
      </c>
      <c r="W344" s="331">
        <f>IF($M344="-","-",VLOOKUP(V$5,Res_ini!$A$20:$AF233,HLOOKUP($F344,Res_ini!$H$29:$AF$30,2,FALSE())+7))</f>
        <v>10</v>
      </c>
      <c r="X344" s="331">
        <f>IF($M344="-","-",VLOOKUP(W$5,Res_ini!$A$20:$AF233,HLOOKUP($F344,Res_ini!$H$29:$AF$30,2,FALSE())+7))</f>
        <v>2</v>
      </c>
      <c r="Y344" s="331">
        <f>IF($M344="-","-",VLOOKUP(X$5,Res_ini!$A$20:$AF233,HLOOKUP($F344,Res_ini!$H$29:$AF$30,2,FALSE())+7))</f>
        <v>10</v>
      </c>
      <c r="Z344" s="331">
        <f>IF($M344="-","-",VLOOKUP(Y$5,Res_ini!$A$20:$AF233,HLOOKUP($F344,Res_ini!$H$29:$AF$30,2,FALSE())+7))</f>
        <v>0</v>
      </c>
      <c r="AA344" s="332">
        <f>IF($M344="-","-",VLOOKUP(Z$5,Res_ini!$A$20:$AF233,HLOOKUP($F344,Res_ini!$H$29:$AF$30,2,FALSE())+7))</f>
        <v>0</v>
      </c>
      <c r="AB344" s="333">
        <f>IF($M344="-","-",VLOOKUP(AA$5,Res_ini!$A$20:$AF233,HLOOKUP($F344,Res_ini!$H$29:$AF$30,2,FALSE())+7))</f>
        <v>40</v>
      </c>
      <c r="AC344" s="359"/>
      <c r="AD344" s="360"/>
      <c r="AE344" s="360"/>
      <c r="AF344" s="360"/>
      <c r="AG344" s="361"/>
      <c r="AH344" s="362">
        <f t="shared" si="173"/>
        <v>12</v>
      </c>
      <c r="AI344" s="363">
        <f t="shared" si="174"/>
        <v>0</v>
      </c>
      <c r="AJ344" s="364">
        <f t="shared" si="175"/>
        <v>0</v>
      </c>
      <c r="AK344" s="364">
        <f t="shared" si="176"/>
        <v>0.3</v>
      </c>
      <c r="AL344" s="364">
        <f t="shared" si="177"/>
        <v>0</v>
      </c>
      <c r="AM344" s="364">
        <f t="shared" si="178"/>
        <v>0.1</v>
      </c>
      <c r="AN344" s="364">
        <f t="shared" si="179"/>
        <v>0</v>
      </c>
      <c r="AO344" s="364">
        <f t="shared" si="180"/>
        <v>0.05</v>
      </c>
      <c r="AP344" s="364">
        <f t="shared" si="181"/>
        <v>0</v>
      </c>
      <c r="AQ344" s="364">
        <f t="shared" si="182"/>
        <v>0.25</v>
      </c>
      <c r="AR344" s="364">
        <f t="shared" si="183"/>
        <v>0.05</v>
      </c>
      <c r="AS344" s="364">
        <f t="shared" si="184"/>
        <v>0.25</v>
      </c>
      <c r="AT344" s="364">
        <f t="shared" si="185"/>
        <v>0</v>
      </c>
      <c r="AU344" s="364">
        <f t="shared" si="186"/>
        <v>0</v>
      </c>
      <c r="AV344" s="364">
        <f t="shared" si="187"/>
        <v>0.3</v>
      </c>
      <c r="AW344" s="365">
        <f t="shared" si="188"/>
        <v>0</v>
      </c>
      <c r="AX344" s="365">
        <f t="shared" si="189"/>
        <v>0</v>
      </c>
      <c r="AY344" s="365">
        <f t="shared" si="190"/>
        <v>0.30469265401539752</v>
      </c>
      <c r="AZ344" s="365">
        <f t="shared" si="191"/>
        <v>0</v>
      </c>
      <c r="BA344" s="365">
        <f t="shared" si="192"/>
        <v>0.1001674211615598</v>
      </c>
      <c r="BB344" s="364">
        <f t="shared" si="193"/>
        <v>0</v>
      </c>
      <c r="BC344" s="364">
        <f t="shared" si="194"/>
        <v>5.0020856805770016E-2</v>
      </c>
      <c r="BD344" s="365">
        <f t="shared" si="195"/>
        <v>0</v>
      </c>
      <c r="BE344" s="365">
        <f t="shared" si="196"/>
        <v>0.25268025514207865</v>
      </c>
      <c r="BF344" s="365">
        <f t="shared" si="197"/>
        <v>5.0020856805770016E-2</v>
      </c>
      <c r="BG344" s="365">
        <f t="shared" si="198"/>
        <v>0.25268025514207865</v>
      </c>
      <c r="BH344" s="364">
        <f t="shared" si="199"/>
        <v>0</v>
      </c>
      <c r="BI344" s="365">
        <f t="shared" si="200"/>
        <v>0</v>
      </c>
      <c r="BJ344" s="366">
        <f t="shared" si="201"/>
        <v>0.30469265401539752</v>
      </c>
      <c r="BK344"/>
      <c r="BL344"/>
      <c r="BM344"/>
      <c r="BN344"/>
      <c r="BO344"/>
    </row>
    <row r="345" spans="1:67" s="124" customFormat="1" ht="16" hidden="1" customHeight="1">
      <c r="A345" s="327" t="str">
        <f t="shared" si="202"/>
        <v>2018_325</v>
      </c>
      <c r="B345" s="327" t="s">
        <v>658</v>
      </c>
      <c r="C345" s="327" t="str">
        <f t="shared" si="172"/>
        <v>2018-Honem_1</v>
      </c>
      <c r="D345" s="327" t="str">
        <f>IF($M345="-","-",VLOOKUP(C$2,Res_ini!$A$20:$AF234,HLOOKUP($F345,Res_ini!$H$29:$AF$30,2,FALSE())+7))</f>
        <v>PIT</v>
      </c>
      <c r="E345" s="327">
        <f t="shared" si="171"/>
        <v>82</v>
      </c>
      <c r="F345" s="327" t="str">
        <f t="shared" si="108"/>
        <v>Honem</v>
      </c>
      <c r="G345" s="327" t="str">
        <f>IF($M345="-","-",VLOOKUP(F$2,Res_ini!$A$20:$AF234,HLOOKUP($F345,Res_ini!$H$29:$AF$30,2,FALSE())+7))</f>
        <v>Nouvelle Calédonie</v>
      </c>
      <c r="H345" s="338">
        <f>IF($M345="-","-",VLOOKUP(G$2,Res_ini!$A$20:$AF234,HLOOKUP($F345,Res_ini!$H$29:$AF$30,2,FALSE())+7))</f>
        <v>43678</v>
      </c>
      <c r="I345" s="338">
        <f>IF($M345="-","-",VLOOKUP(H$2,Res_ini!$A$20:$AF234,HLOOKUP($F345,Res_ini!$H$29:$AF$30,2,FALSE())+7))</f>
        <v>43684</v>
      </c>
      <c r="J345" s="327">
        <f>IF($M345="-","-",VLOOKUP(I$2,Res_ini!$A$20:$AF234,HLOOKUP($F345,Res_ini!$H$29:$AF$30,2,FALSE())+7))</f>
        <v>2018</v>
      </c>
      <c r="K345" s="327" t="str">
        <f>IF($M345="-","-",VLOOKUP(J$2,Res_ini!$A$20:$AF234,HLOOKUP($F345,Res_ini!$H$29:$AF$30,2,FALSE())+7))</f>
        <v>Province des îles Loyauté</v>
      </c>
      <c r="L345" s="327" t="str">
        <f>IF($M345="-","-",VLOOKUP(K$2,Res_ini!$A$20:$AF234,HLOOKUP($F345,Res_ini!$H$29:$AF$30,2,FALSE())+7))</f>
        <v>Chateaubriand</v>
      </c>
      <c r="M345" s="327" t="str">
        <f>IF(ISERROR(HLOOKUP($F345,Res_ini!$H$29:$AF$30,2,FALSE())),"-",VLOOKUP(L$2,Res_ini!$A$20:$AF234,HLOOKUP($F345,Res_ini!$H$29:$AF$30,2,FALSE())+7))</f>
        <v>Honem</v>
      </c>
      <c r="N345" s="327">
        <f>IF($M345="-","-",VLOOKUP(M$2,Res_ini!$A$20:$AF234,HLOOKUP($F345,Res_ini!$H$29:$AF$30,2,FALSE())+7))</f>
        <v>1</v>
      </c>
      <c r="O345" s="339">
        <f>IF($M345="-","-",VLOOKUP(N$2,Res_ini!$A$20:$AF234,HLOOKUP($F345,Res_ini!$H$29:$AF$30,2,FALSE())+7))</f>
        <v>0</v>
      </c>
      <c r="P345" s="325">
        <f>IF($M345="-","-",VLOOKUP(O$2,Res_ini!$A$20:$AF234,HLOOKUP($F345,Res_ini!$H$29:$AF$30,2,FALSE())+7))</f>
        <v>0</v>
      </c>
      <c r="Q345" s="325">
        <f>IF($M345="-","-",VLOOKUP(P$2,Res_ini!$A$20:$AF234,HLOOKUP($F345,Res_ini!$H$29:$AF$30,2,FALSE())+7))</f>
        <v>26</v>
      </c>
      <c r="R345" s="325">
        <f>IF($M345="-","-",VLOOKUP(Q$2,Res_ini!$A$20:$AF234,HLOOKUP($F345,Res_ini!$H$29:$AF$30,2,FALSE())+7))</f>
        <v>0</v>
      </c>
      <c r="S345" s="325">
        <f>IF($M345="-","-",VLOOKUP(R$2,Res_ini!$A$20:$AF234,HLOOKUP($F345,Res_ini!$H$29:$AF$30,2,FALSE())+7))</f>
        <v>0</v>
      </c>
      <c r="T345" s="325">
        <f>IF($M345="-","-",VLOOKUP(S$2,Res_ini!$A$20:$AF234,HLOOKUP($F345,Res_ini!$H$29:$AF$30,2,FALSE())+7))</f>
        <v>0</v>
      </c>
      <c r="U345" s="325">
        <f>IF($M345="-","-",VLOOKUP(T$2,Res_ini!$A$20:$AF234,HLOOKUP($F345,Res_ini!$H$29:$AF$30,2,FALSE())+7))</f>
        <v>0</v>
      </c>
      <c r="V345" s="325">
        <f>IF($M345="-","-",VLOOKUP(U$2,Res_ini!$A$20:$AF234,HLOOKUP($F345,Res_ini!$H$29:$AF$30,2,FALSE())+7))</f>
        <v>0</v>
      </c>
      <c r="W345" s="325">
        <f>IF($M345="-","-",VLOOKUP(V$2,Res_ini!$A$20:$AF234,HLOOKUP($F345,Res_ini!$H$29:$AF$30,2,FALSE())+7))</f>
        <v>7</v>
      </c>
      <c r="X345" s="325">
        <f>IF($M345="-","-",VLOOKUP(W$2,Res_ini!$A$20:$AF234,HLOOKUP($F345,Res_ini!$H$29:$AF$30,2,FALSE())+7))</f>
        <v>7</v>
      </c>
      <c r="Y345" s="325">
        <f>IF($M345="-","-",VLOOKUP(X$2,Res_ini!$A$20:$AF234,HLOOKUP($F345,Res_ini!$H$29:$AF$30,2,FALSE())+7))</f>
        <v>0</v>
      </c>
      <c r="Z345" s="325">
        <f>IF($M345="-","-",VLOOKUP(Y$2,Res_ini!$A$20:$AF234,HLOOKUP($F345,Res_ini!$H$29:$AF$30,2,FALSE())+7))</f>
        <v>0</v>
      </c>
      <c r="AA345" s="326">
        <f>IF($M345="-","-",VLOOKUP(Z$2,Res_ini!$A$20:$AF234,HLOOKUP($F345,Res_ini!$H$29:$AF$30,2,FALSE())+7))</f>
        <v>0</v>
      </c>
      <c r="AB345" s="327">
        <f>IF($M345="-","-",VLOOKUP(AA$2,Res_ini!$A$20:$AF234,HLOOKUP($F345,Res_ini!$H$29:$AF$30,2,FALSE())+7))</f>
        <v>40</v>
      </c>
      <c r="AC345" s="340"/>
      <c r="AD345" s="341"/>
      <c r="AE345" s="341"/>
      <c r="AF345" s="341"/>
      <c r="AG345" s="342"/>
      <c r="AH345" s="343">
        <f t="shared" si="173"/>
        <v>26</v>
      </c>
      <c r="AI345" s="344">
        <f t="shared" si="174"/>
        <v>0</v>
      </c>
      <c r="AJ345" s="345">
        <f t="shared" si="175"/>
        <v>0</v>
      </c>
      <c r="AK345" s="345">
        <f t="shared" si="176"/>
        <v>0.65</v>
      </c>
      <c r="AL345" s="345">
        <f t="shared" si="177"/>
        <v>0</v>
      </c>
      <c r="AM345" s="345">
        <f t="shared" si="178"/>
        <v>0</v>
      </c>
      <c r="AN345" s="345">
        <f t="shared" si="179"/>
        <v>0</v>
      </c>
      <c r="AO345" s="345">
        <f t="shared" si="180"/>
        <v>0</v>
      </c>
      <c r="AP345" s="345">
        <f t="shared" si="181"/>
        <v>0</v>
      </c>
      <c r="AQ345" s="345">
        <f t="shared" si="182"/>
        <v>0.17499999999999999</v>
      </c>
      <c r="AR345" s="345">
        <f t="shared" si="183"/>
        <v>0.17499999999999999</v>
      </c>
      <c r="AS345" s="345">
        <f t="shared" si="184"/>
        <v>0</v>
      </c>
      <c r="AT345" s="345">
        <f t="shared" si="185"/>
        <v>0</v>
      </c>
      <c r="AU345" s="345">
        <f t="shared" si="186"/>
        <v>0</v>
      </c>
      <c r="AV345" s="345">
        <f t="shared" si="187"/>
        <v>0.65</v>
      </c>
      <c r="AW345" s="346">
        <f t="shared" si="188"/>
        <v>0</v>
      </c>
      <c r="AX345" s="346">
        <f t="shared" si="189"/>
        <v>0</v>
      </c>
      <c r="AY345" s="346">
        <f t="shared" si="190"/>
        <v>0.70758443672535554</v>
      </c>
      <c r="AZ345" s="346">
        <f t="shared" si="191"/>
        <v>0</v>
      </c>
      <c r="BA345" s="346">
        <f t="shared" si="192"/>
        <v>0</v>
      </c>
      <c r="BB345" s="345">
        <f t="shared" si="193"/>
        <v>0</v>
      </c>
      <c r="BC345" s="345">
        <f t="shared" si="194"/>
        <v>0</v>
      </c>
      <c r="BD345" s="346">
        <f t="shared" si="195"/>
        <v>0</v>
      </c>
      <c r="BE345" s="346">
        <f t="shared" si="196"/>
        <v>0.17590576816371625</v>
      </c>
      <c r="BF345" s="346">
        <f t="shared" si="197"/>
        <v>0.17590576816371625</v>
      </c>
      <c r="BG345" s="346">
        <f t="shared" si="198"/>
        <v>0</v>
      </c>
      <c r="BH345" s="345">
        <f t="shared" si="199"/>
        <v>0</v>
      </c>
      <c r="BI345" s="346">
        <f t="shared" si="200"/>
        <v>0</v>
      </c>
      <c r="BJ345" s="347">
        <f t="shared" si="201"/>
        <v>0.70758443672535554</v>
      </c>
      <c r="BK345"/>
      <c r="BL345"/>
      <c r="BM345"/>
      <c r="BN345"/>
      <c r="BO345"/>
    </row>
    <row r="346" spans="1:67" s="124" customFormat="1" ht="17" hidden="1" customHeight="1">
      <c r="A346" s="330" t="str">
        <f t="shared" si="202"/>
        <v>2018_326</v>
      </c>
      <c r="B346" s="330" t="s">
        <v>658</v>
      </c>
      <c r="C346" s="330" t="str">
        <f t="shared" si="172"/>
        <v>2018-Honem_2</v>
      </c>
      <c r="D346" s="330" t="str">
        <f>IF($M346="-","-",VLOOKUP(C$3,Res_ini!$A$20:$AF235,HLOOKUP($F346,Res_ini!$H$29:$AF$30,2,FALSE())+7))</f>
        <v>PIT</v>
      </c>
      <c r="E346" s="330">
        <f t="shared" si="171"/>
        <v>82</v>
      </c>
      <c r="F346" s="330" t="str">
        <f t="shared" si="108"/>
        <v>Honem</v>
      </c>
      <c r="G346" s="330" t="str">
        <f>IF($M346="-","-",VLOOKUP(F$3,Res_ini!$A$20:$AF235,HLOOKUP($F346,Res_ini!$H$29:$AF$30,2,FALSE())+7))</f>
        <v>Nouvelle Calédonie</v>
      </c>
      <c r="H346" s="348">
        <f>IF($M346="-","-",VLOOKUP(G$3,Res_ini!$A$20:$AF235,HLOOKUP($F346,Res_ini!$H$29:$AF$30,2,FALSE())+7))</f>
        <v>43678</v>
      </c>
      <c r="I346" s="348">
        <f>IF($M346="-","-",VLOOKUP(H$3,Res_ini!$A$20:$AF235,HLOOKUP($F346,Res_ini!$H$29:$AF$30,2,FALSE())+7))</f>
        <v>43684</v>
      </c>
      <c r="J346" s="330">
        <f>IF($M346="-","-",VLOOKUP(I$3,Res_ini!$A$20:$AF235,HLOOKUP($F346,Res_ini!$H$29:$AF$30,2,FALSE())+7))</f>
        <v>2018</v>
      </c>
      <c r="K346" s="330" t="str">
        <f>IF($M346="-","-",VLOOKUP(J$3,Res_ini!$A$20:$AF235,HLOOKUP($F346,Res_ini!$H$29:$AF$30,2,FALSE())+7))</f>
        <v>Province des îles Loyauté</v>
      </c>
      <c r="L346" s="330" t="str">
        <f>IF($M346="-","-",VLOOKUP(K$3,Res_ini!$A$20:$AF235,HLOOKUP($F346,Res_ini!$H$29:$AF$30,2,FALSE())+7))</f>
        <v>Chateaubriand</v>
      </c>
      <c r="M346" s="330" t="str">
        <f>IF(ISERROR(HLOOKUP($F346,Res_ini!$H$29:$AF$30,2,FALSE())),"-",VLOOKUP(L$3,Res_ini!$A$20:$AF235,HLOOKUP($F346,Res_ini!$H$29:$AF$30,2,FALSE())+7))</f>
        <v>Honem</v>
      </c>
      <c r="N346" s="330">
        <f>IF($M346="-","-",VLOOKUP(M$3,Res_ini!$A$20:$AF235,HLOOKUP($F346,Res_ini!$H$29:$AF$30,2,FALSE())+7))</f>
        <v>2</v>
      </c>
      <c r="O346" s="349">
        <f>IF($M346="-","-",VLOOKUP(N$3,Res_ini!$A$20:$AF235,HLOOKUP($F346,Res_ini!$H$29:$AF$30,2,FALSE())+7))</f>
        <v>0</v>
      </c>
      <c r="P346" s="328">
        <f>IF($M346="-","-",VLOOKUP(O$3,Res_ini!$A$20:$AF235,HLOOKUP($F346,Res_ini!$H$29:$AF$30,2,FALSE())+7))</f>
        <v>1</v>
      </c>
      <c r="Q346" s="328">
        <f>IF($M346="-","-",VLOOKUP(P$3,Res_ini!$A$20:$AF235,HLOOKUP($F346,Res_ini!$H$29:$AF$30,2,FALSE())+7))</f>
        <v>24</v>
      </c>
      <c r="R346" s="328">
        <f>IF($M346="-","-",VLOOKUP(Q$3,Res_ini!$A$20:$AF235,HLOOKUP($F346,Res_ini!$H$29:$AF$30,2,FALSE())+7))</f>
        <v>0</v>
      </c>
      <c r="S346" s="328">
        <f>IF($M346="-","-",VLOOKUP(R$3,Res_ini!$A$20:$AF235,HLOOKUP($F346,Res_ini!$H$29:$AF$30,2,FALSE())+7))</f>
        <v>2</v>
      </c>
      <c r="T346" s="328">
        <f>IF($M346="-","-",VLOOKUP(S$3,Res_ini!$A$20:$AF235,HLOOKUP($F346,Res_ini!$H$29:$AF$30,2,FALSE())+7))</f>
        <v>0</v>
      </c>
      <c r="U346" s="328">
        <f>IF($M346="-","-",VLOOKUP(T$3,Res_ini!$A$20:$AF235,HLOOKUP($F346,Res_ini!$H$29:$AF$30,2,FALSE())+7))</f>
        <v>0</v>
      </c>
      <c r="V346" s="328">
        <f>IF($M346="-","-",VLOOKUP(U$3,Res_ini!$A$20:$AF235,HLOOKUP($F346,Res_ini!$H$29:$AF$30,2,FALSE())+7))</f>
        <v>0</v>
      </c>
      <c r="W346" s="328">
        <f>IF($M346="-","-",VLOOKUP(V$3,Res_ini!$A$20:$AF235,HLOOKUP($F346,Res_ini!$H$29:$AF$30,2,FALSE())+7))</f>
        <v>9</v>
      </c>
      <c r="X346" s="328">
        <f>IF($M346="-","-",VLOOKUP(W$3,Res_ini!$A$20:$AF235,HLOOKUP($F346,Res_ini!$H$29:$AF$30,2,FALSE())+7))</f>
        <v>0</v>
      </c>
      <c r="Y346" s="328">
        <f>IF($M346="-","-",VLOOKUP(X$3,Res_ini!$A$20:$AF235,HLOOKUP($F346,Res_ini!$H$29:$AF$30,2,FALSE())+7))</f>
        <v>4</v>
      </c>
      <c r="Z346" s="328">
        <f>IF($M346="-","-",VLOOKUP(Y$3,Res_ini!$A$20:$AF235,HLOOKUP($F346,Res_ini!$H$29:$AF$30,2,FALSE())+7))</f>
        <v>0</v>
      </c>
      <c r="AA346" s="329">
        <f>IF($M346="-","-",VLOOKUP(Z$3,Res_ini!$A$20:$AF235,HLOOKUP($F346,Res_ini!$H$29:$AF$30,2,FALSE())+7))</f>
        <v>0</v>
      </c>
      <c r="AB346" s="330">
        <f>IF($M346="-","-",VLOOKUP(AA$3,Res_ini!$A$20:$AF235,HLOOKUP($F346,Res_ini!$H$29:$AF$30,2,FALSE())+7))</f>
        <v>40</v>
      </c>
      <c r="AC346" s="350"/>
      <c r="AD346" s="351"/>
      <c r="AE346" s="351"/>
      <c r="AF346" s="351"/>
      <c r="AG346" s="352"/>
      <c r="AH346" s="213">
        <f t="shared" si="173"/>
        <v>25</v>
      </c>
      <c r="AI346" s="353">
        <f t="shared" si="174"/>
        <v>0</v>
      </c>
      <c r="AJ346" s="354">
        <f t="shared" si="175"/>
        <v>2.5000000000000001E-2</v>
      </c>
      <c r="AK346" s="354">
        <f t="shared" si="176"/>
        <v>0.6</v>
      </c>
      <c r="AL346" s="354">
        <f t="shared" si="177"/>
        <v>0</v>
      </c>
      <c r="AM346" s="354">
        <f t="shared" si="178"/>
        <v>0.05</v>
      </c>
      <c r="AN346" s="354">
        <f t="shared" si="179"/>
        <v>0</v>
      </c>
      <c r="AO346" s="354">
        <f t="shared" si="180"/>
        <v>0</v>
      </c>
      <c r="AP346" s="354">
        <f t="shared" si="181"/>
        <v>0</v>
      </c>
      <c r="AQ346" s="354">
        <f t="shared" si="182"/>
        <v>0.22500000000000001</v>
      </c>
      <c r="AR346" s="354">
        <f t="shared" si="183"/>
        <v>0</v>
      </c>
      <c r="AS346" s="354">
        <f t="shared" si="184"/>
        <v>0.1</v>
      </c>
      <c r="AT346" s="354">
        <f t="shared" si="185"/>
        <v>0</v>
      </c>
      <c r="AU346" s="354">
        <f t="shared" si="186"/>
        <v>0</v>
      </c>
      <c r="AV346" s="354">
        <f t="shared" si="187"/>
        <v>0.625</v>
      </c>
      <c r="AW346" s="355">
        <f t="shared" si="188"/>
        <v>0</v>
      </c>
      <c r="AX346" s="355">
        <f t="shared" si="189"/>
        <v>2.5002604899361139E-2</v>
      </c>
      <c r="AY346" s="355">
        <f t="shared" si="190"/>
        <v>0.64350110879328437</v>
      </c>
      <c r="AZ346" s="355">
        <f t="shared" si="191"/>
        <v>0</v>
      </c>
      <c r="BA346" s="355">
        <f t="shared" si="192"/>
        <v>5.0020856805770016E-2</v>
      </c>
      <c r="BB346" s="354">
        <f t="shared" si="193"/>
        <v>0</v>
      </c>
      <c r="BC346" s="354">
        <f t="shared" si="194"/>
        <v>0</v>
      </c>
      <c r="BD346" s="355">
        <f t="shared" si="195"/>
        <v>0</v>
      </c>
      <c r="BE346" s="355">
        <f t="shared" si="196"/>
        <v>0.22694303617851994</v>
      </c>
      <c r="BF346" s="355">
        <f t="shared" si="197"/>
        <v>0</v>
      </c>
      <c r="BG346" s="355">
        <f t="shared" si="198"/>
        <v>0.1001674211615598</v>
      </c>
      <c r="BH346" s="354">
        <f t="shared" si="199"/>
        <v>0</v>
      </c>
      <c r="BI346" s="355">
        <f t="shared" si="200"/>
        <v>0</v>
      </c>
      <c r="BJ346" s="356">
        <f t="shared" si="201"/>
        <v>0.67513153293703165</v>
      </c>
      <c r="BK346"/>
      <c r="BL346"/>
      <c r="BM346"/>
      <c r="BN346"/>
      <c r="BO346"/>
    </row>
    <row r="347" spans="1:67" s="124" customFormat="1" ht="17" hidden="1" customHeight="1">
      <c r="A347" s="330" t="str">
        <f t="shared" si="202"/>
        <v>2018_327</v>
      </c>
      <c r="B347" s="330" t="s">
        <v>658</v>
      </c>
      <c r="C347" s="330" t="str">
        <f t="shared" si="172"/>
        <v>2018-Honem_3</v>
      </c>
      <c r="D347" s="330" t="str">
        <f>IF($M347="-","-",VLOOKUP(C$4,Res_ini!$A$20:$AF236,HLOOKUP($F347,Res_ini!$H$29:$AF$30,2,FALSE())+7))</f>
        <v>PIT</v>
      </c>
      <c r="E347" s="330">
        <f t="shared" si="171"/>
        <v>82</v>
      </c>
      <c r="F347" s="330" t="str">
        <f t="shared" si="108"/>
        <v>Honem</v>
      </c>
      <c r="G347" s="330" t="str">
        <f>IF($M347="-","-",VLOOKUP(F$4,Res_ini!$A$20:$AF236,HLOOKUP($F347,Res_ini!$H$29:$AF$30,2,FALSE())+7))</f>
        <v>Nouvelle Calédonie</v>
      </c>
      <c r="H347" s="348">
        <f>IF($M347="-","-",VLOOKUP(G$4,Res_ini!$A$20:$AF236,HLOOKUP($F347,Res_ini!$H$29:$AF$30,2,FALSE())+7))</f>
        <v>43678</v>
      </c>
      <c r="I347" s="348">
        <f>IF($M347="-","-",VLOOKUP(H$4,Res_ini!$A$20:$AF236,HLOOKUP($F347,Res_ini!$H$29:$AF$30,2,FALSE())+7))</f>
        <v>43684</v>
      </c>
      <c r="J347" s="330">
        <f>IF($M347="-","-",VLOOKUP(I$4,Res_ini!$A$20:$AF236,HLOOKUP($F347,Res_ini!$H$29:$AF$30,2,FALSE())+7))</f>
        <v>2018</v>
      </c>
      <c r="K347" s="330" t="str">
        <f>IF($M347="-","-",VLOOKUP(J$4,Res_ini!$A$20:$AF236,HLOOKUP($F347,Res_ini!$H$29:$AF$30,2,FALSE())+7))</f>
        <v>Province des îles Loyauté</v>
      </c>
      <c r="L347" s="330" t="str">
        <f>IF($M347="-","-",VLOOKUP(K$4,Res_ini!$A$20:$AF236,HLOOKUP($F347,Res_ini!$H$29:$AF$30,2,FALSE())+7))</f>
        <v>Chateaubriand</v>
      </c>
      <c r="M347" s="330" t="str">
        <f>IF(ISERROR(HLOOKUP($F347,Res_ini!$H$29:$AF$30,2,FALSE())),"-",VLOOKUP(L$4,Res_ini!$A$20:$AF236,HLOOKUP($F347,Res_ini!$H$29:$AF$30,2,FALSE())+7))</f>
        <v>Honem</v>
      </c>
      <c r="N347" s="330">
        <f>IF($M347="-","-",VLOOKUP(M$4,Res_ini!$A$20:$AF236,HLOOKUP($F347,Res_ini!$H$29:$AF$30,2,FALSE())+7))</f>
        <v>3</v>
      </c>
      <c r="O347" s="349">
        <f>IF($M347="-","-",VLOOKUP(N$4,Res_ini!$A$20:$AF236,HLOOKUP($F347,Res_ini!$H$29:$AF$30,2,FALSE())+7))</f>
        <v>0</v>
      </c>
      <c r="P347" s="328">
        <f>IF($M347="-","-",VLOOKUP(O$4,Res_ini!$A$20:$AF236,HLOOKUP($F347,Res_ini!$H$29:$AF$30,2,FALSE())+7))</f>
        <v>0</v>
      </c>
      <c r="Q347" s="328">
        <f>IF($M347="-","-",VLOOKUP(P$4,Res_ini!$A$20:$AF236,HLOOKUP($F347,Res_ini!$H$29:$AF$30,2,FALSE())+7))</f>
        <v>32</v>
      </c>
      <c r="R347" s="328">
        <f>IF($M347="-","-",VLOOKUP(Q$4,Res_ini!$A$20:$AF236,HLOOKUP($F347,Res_ini!$H$29:$AF$30,2,FALSE())+7))</f>
        <v>1</v>
      </c>
      <c r="S347" s="328">
        <f>IF($M347="-","-",VLOOKUP(R$4,Res_ini!$A$20:$AF236,HLOOKUP($F347,Res_ini!$H$29:$AF$30,2,FALSE())+7))</f>
        <v>0</v>
      </c>
      <c r="T347" s="328">
        <f>IF($M347="-","-",VLOOKUP(S$4,Res_ini!$A$20:$AF236,HLOOKUP($F347,Res_ini!$H$29:$AF$30,2,FALSE())+7))</f>
        <v>0</v>
      </c>
      <c r="U347" s="328">
        <f>IF($M347="-","-",VLOOKUP(T$4,Res_ini!$A$20:$AF236,HLOOKUP($F347,Res_ini!$H$29:$AF$30,2,FALSE())+7))</f>
        <v>0</v>
      </c>
      <c r="V347" s="328">
        <f>IF($M347="-","-",VLOOKUP(U$4,Res_ini!$A$20:$AF236,HLOOKUP($F347,Res_ini!$H$29:$AF$30,2,FALSE())+7))</f>
        <v>0</v>
      </c>
      <c r="W347" s="328">
        <f>IF($M347="-","-",VLOOKUP(V$4,Res_ini!$A$20:$AF236,HLOOKUP($F347,Res_ini!$H$29:$AF$30,2,FALSE())+7))</f>
        <v>7</v>
      </c>
      <c r="X347" s="328">
        <f>IF($M347="-","-",VLOOKUP(W$4,Res_ini!$A$20:$AF236,HLOOKUP($F347,Res_ini!$H$29:$AF$30,2,FALSE())+7))</f>
        <v>0</v>
      </c>
      <c r="Y347" s="328">
        <f>IF($M347="-","-",VLOOKUP(X$4,Res_ini!$A$20:$AF236,HLOOKUP($F347,Res_ini!$H$29:$AF$30,2,FALSE())+7))</f>
        <v>0</v>
      </c>
      <c r="Z347" s="328">
        <f>IF($M347="-","-",VLOOKUP(Y$4,Res_ini!$A$20:$AF236,HLOOKUP($F347,Res_ini!$H$29:$AF$30,2,FALSE())+7))</f>
        <v>0</v>
      </c>
      <c r="AA347" s="329">
        <f>IF($M347="-","-",VLOOKUP(Z$4,Res_ini!$A$20:$AF236,HLOOKUP($F347,Res_ini!$H$29:$AF$30,2,FALSE())+7))</f>
        <v>0</v>
      </c>
      <c r="AB347" s="330">
        <f>IF($M347="-","-",VLOOKUP(AA$4,Res_ini!$A$20:$AF236,HLOOKUP($F347,Res_ini!$H$29:$AF$30,2,FALSE())+7))</f>
        <v>40</v>
      </c>
      <c r="AC347" s="350"/>
      <c r="AD347" s="351"/>
      <c r="AE347" s="351"/>
      <c r="AF347" s="351"/>
      <c r="AG347" s="352"/>
      <c r="AH347" s="213">
        <f t="shared" si="173"/>
        <v>33</v>
      </c>
      <c r="AI347" s="353">
        <f t="shared" si="174"/>
        <v>0</v>
      </c>
      <c r="AJ347" s="354">
        <f t="shared" si="175"/>
        <v>0</v>
      </c>
      <c r="AK347" s="354">
        <f t="shared" si="176"/>
        <v>0.8</v>
      </c>
      <c r="AL347" s="354">
        <f t="shared" si="177"/>
        <v>2.5000000000000001E-2</v>
      </c>
      <c r="AM347" s="354">
        <f t="shared" si="178"/>
        <v>0</v>
      </c>
      <c r="AN347" s="354">
        <f t="shared" si="179"/>
        <v>0</v>
      </c>
      <c r="AO347" s="354">
        <f t="shared" si="180"/>
        <v>0</v>
      </c>
      <c r="AP347" s="354">
        <f t="shared" si="181"/>
        <v>0</v>
      </c>
      <c r="AQ347" s="354">
        <f t="shared" si="182"/>
        <v>0.17499999999999999</v>
      </c>
      <c r="AR347" s="354">
        <f t="shared" si="183"/>
        <v>0</v>
      </c>
      <c r="AS347" s="354">
        <f t="shared" si="184"/>
        <v>0</v>
      </c>
      <c r="AT347" s="354">
        <f t="shared" si="185"/>
        <v>0</v>
      </c>
      <c r="AU347" s="354">
        <f t="shared" si="186"/>
        <v>0</v>
      </c>
      <c r="AV347" s="354">
        <f t="shared" si="187"/>
        <v>0.82499999999999996</v>
      </c>
      <c r="AW347" s="355">
        <f t="shared" si="188"/>
        <v>0</v>
      </c>
      <c r="AX347" s="355">
        <f t="shared" si="189"/>
        <v>0</v>
      </c>
      <c r="AY347" s="355">
        <f t="shared" si="190"/>
        <v>0.9272952180016123</v>
      </c>
      <c r="AZ347" s="355">
        <f t="shared" si="191"/>
        <v>2.5002604899361139E-2</v>
      </c>
      <c r="BA347" s="355">
        <f t="shared" si="192"/>
        <v>0</v>
      </c>
      <c r="BB347" s="354">
        <f t="shared" si="193"/>
        <v>0</v>
      </c>
      <c r="BC347" s="354">
        <f t="shared" si="194"/>
        <v>0</v>
      </c>
      <c r="BD347" s="355">
        <f t="shared" si="195"/>
        <v>0</v>
      </c>
      <c r="BE347" s="355">
        <f t="shared" si="196"/>
        <v>0.17590576816371625</v>
      </c>
      <c r="BF347" s="355">
        <f t="shared" si="197"/>
        <v>0</v>
      </c>
      <c r="BG347" s="355">
        <f t="shared" si="198"/>
        <v>0</v>
      </c>
      <c r="BH347" s="354">
        <f t="shared" si="199"/>
        <v>0</v>
      </c>
      <c r="BI347" s="355">
        <f t="shared" si="200"/>
        <v>0</v>
      </c>
      <c r="BJ347" s="356">
        <f t="shared" si="201"/>
        <v>0.9702021999288456</v>
      </c>
      <c r="BK347"/>
      <c r="BL347"/>
      <c r="BM347"/>
      <c r="BN347"/>
      <c r="BO347"/>
    </row>
    <row r="348" spans="1:67" s="124" customFormat="1" ht="17" hidden="1" customHeight="1">
      <c r="A348" s="333" t="str">
        <f t="shared" si="202"/>
        <v>2018_328</v>
      </c>
      <c r="B348" s="333" t="s">
        <v>658</v>
      </c>
      <c r="C348" s="333" t="str">
        <f t="shared" si="172"/>
        <v>2018-Honem_4</v>
      </c>
      <c r="D348" s="333" t="str">
        <f>IF($M348="-","-",VLOOKUP(C$5,Res_ini!$A$20:$AF237,HLOOKUP($F348,Res_ini!$H$29:$AF$30,2,FALSE())+7))</f>
        <v>PIT</v>
      </c>
      <c r="E348" s="333">
        <f t="shared" si="171"/>
        <v>82</v>
      </c>
      <c r="F348" s="333" t="str">
        <f t="shared" si="108"/>
        <v>Honem</v>
      </c>
      <c r="G348" s="333" t="str">
        <f>IF($M348="-","-",VLOOKUP(F$5,Res_ini!$A$20:$AF237,HLOOKUP($F348,Res_ini!$H$29:$AF$30,2,FALSE())+7))</f>
        <v>Nouvelle Calédonie</v>
      </c>
      <c r="H348" s="357">
        <f>IF($M348="-","-",VLOOKUP(G$5,Res_ini!$A$20:$AF237,HLOOKUP($F348,Res_ini!$H$29:$AF$30,2,FALSE())+7))</f>
        <v>43678</v>
      </c>
      <c r="I348" s="357">
        <f>IF($M348="-","-",VLOOKUP(H$5,Res_ini!$A$20:$AF237,HLOOKUP($F348,Res_ini!$H$29:$AF$30,2,FALSE())+7))</f>
        <v>43684</v>
      </c>
      <c r="J348" s="333">
        <f>IF($M348="-","-",VLOOKUP(I$5,Res_ini!$A$20:$AF237,HLOOKUP($F348,Res_ini!$H$29:$AF$30,2,FALSE())+7))</f>
        <v>2018</v>
      </c>
      <c r="K348" s="333" t="str">
        <f>IF($M348="-","-",VLOOKUP(J$5,Res_ini!$A$20:$AF237,HLOOKUP($F348,Res_ini!$H$29:$AF$30,2,FALSE())+7))</f>
        <v>Province des îles Loyauté</v>
      </c>
      <c r="L348" s="333" t="str">
        <f>IF($M348="-","-",VLOOKUP(K$5,Res_ini!$A$20:$AF237,HLOOKUP($F348,Res_ini!$H$29:$AF$30,2,FALSE())+7))</f>
        <v>Chateaubriand</v>
      </c>
      <c r="M348" s="333" t="str">
        <f>IF(ISERROR(HLOOKUP($F348,Res_ini!$H$29:$AF$30,2,FALSE())),"-",VLOOKUP(L$5,Res_ini!$A$20:$AF237,HLOOKUP($F348,Res_ini!$H$29:$AF$30,2,FALSE())+7))</f>
        <v>Honem</v>
      </c>
      <c r="N348" s="333">
        <f>IF($M348="-","-",VLOOKUP(M$5,Res_ini!$A$20:$AF237,HLOOKUP($F348,Res_ini!$H$29:$AF$30,2,FALSE())+7))</f>
        <v>4</v>
      </c>
      <c r="O348" s="358">
        <f>IF($M348="-","-",VLOOKUP(N$5,Res_ini!$A$20:$AF237,HLOOKUP($F348,Res_ini!$H$29:$AF$30,2,FALSE())+7))</f>
        <v>0</v>
      </c>
      <c r="P348" s="331">
        <f>IF($M348="-","-",VLOOKUP(O$5,Res_ini!$A$20:$AF237,HLOOKUP($F348,Res_ini!$H$29:$AF$30,2,FALSE())+7))</f>
        <v>0</v>
      </c>
      <c r="Q348" s="331">
        <f>IF($M348="-","-",VLOOKUP(P$5,Res_ini!$A$20:$AF237,HLOOKUP($F348,Res_ini!$H$29:$AF$30,2,FALSE())+7))</f>
        <v>19</v>
      </c>
      <c r="R348" s="331">
        <f>IF($M348="-","-",VLOOKUP(Q$5,Res_ini!$A$20:$AF237,HLOOKUP($F348,Res_ini!$H$29:$AF$30,2,FALSE())+7))</f>
        <v>6</v>
      </c>
      <c r="S348" s="331">
        <f>IF($M348="-","-",VLOOKUP(R$5,Res_ini!$A$20:$AF237,HLOOKUP($F348,Res_ini!$H$29:$AF$30,2,FALSE())+7))</f>
        <v>0</v>
      </c>
      <c r="T348" s="331">
        <f>IF($M348="-","-",VLOOKUP(S$5,Res_ini!$A$20:$AF237,HLOOKUP($F348,Res_ini!$H$29:$AF$30,2,FALSE())+7))</f>
        <v>0</v>
      </c>
      <c r="U348" s="331">
        <f>IF($M348="-","-",VLOOKUP(T$5,Res_ini!$A$20:$AF237,HLOOKUP($F348,Res_ini!$H$29:$AF$30,2,FALSE())+7))</f>
        <v>0</v>
      </c>
      <c r="V348" s="331">
        <f>IF($M348="-","-",VLOOKUP(U$5,Res_ini!$A$20:$AF237,HLOOKUP($F348,Res_ini!$H$29:$AF$30,2,FALSE())+7))</f>
        <v>0</v>
      </c>
      <c r="W348" s="331">
        <f>IF($M348="-","-",VLOOKUP(V$5,Res_ini!$A$20:$AF237,HLOOKUP($F348,Res_ini!$H$29:$AF$30,2,FALSE())+7))</f>
        <v>15</v>
      </c>
      <c r="X348" s="331">
        <f>IF($M348="-","-",VLOOKUP(W$5,Res_ini!$A$20:$AF237,HLOOKUP($F348,Res_ini!$H$29:$AF$30,2,FALSE())+7))</f>
        <v>0</v>
      </c>
      <c r="Y348" s="331">
        <f>IF($M348="-","-",VLOOKUP(X$5,Res_ini!$A$20:$AF237,HLOOKUP($F348,Res_ini!$H$29:$AF$30,2,FALSE())+7))</f>
        <v>0</v>
      </c>
      <c r="Z348" s="331">
        <f>IF($M348="-","-",VLOOKUP(Y$5,Res_ini!$A$20:$AF237,HLOOKUP($F348,Res_ini!$H$29:$AF$30,2,FALSE())+7))</f>
        <v>0</v>
      </c>
      <c r="AA348" s="332">
        <f>IF($M348="-","-",VLOOKUP(Z$5,Res_ini!$A$20:$AF237,HLOOKUP($F348,Res_ini!$H$29:$AF$30,2,FALSE())+7))</f>
        <v>0</v>
      </c>
      <c r="AB348" s="333">
        <f>IF($M348="-","-",VLOOKUP(AA$5,Res_ini!$A$20:$AF237,HLOOKUP($F348,Res_ini!$H$29:$AF$30,2,FALSE())+7))</f>
        <v>40</v>
      </c>
      <c r="AC348" s="359"/>
      <c r="AD348" s="360"/>
      <c r="AE348" s="360"/>
      <c r="AF348" s="360"/>
      <c r="AG348" s="361"/>
      <c r="AH348" s="362">
        <f t="shared" si="173"/>
        <v>25</v>
      </c>
      <c r="AI348" s="363">
        <f t="shared" si="174"/>
        <v>0</v>
      </c>
      <c r="AJ348" s="364">
        <f t="shared" si="175"/>
        <v>0</v>
      </c>
      <c r="AK348" s="364">
        <f t="shared" si="176"/>
        <v>0.47499999999999998</v>
      </c>
      <c r="AL348" s="364">
        <f t="shared" si="177"/>
        <v>0.15</v>
      </c>
      <c r="AM348" s="364">
        <f t="shared" si="178"/>
        <v>0</v>
      </c>
      <c r="AN348" s="364">
        <f t="shared" si="179"/>
        <v>0</v>
      </c>
      <c r="AO348" s="364">
        <f t="shared" si="180"/>
        <v>0</v>
      </c>
      <c r="AP348" s="364">
        <f t="shared" si="181"/>
        <v>0</v>
      </c>
      <c r="AQ348" s="364">
        <f t="shared" si="182"/>
        <v>0.375</v>
      </c>
      <c r="AR348" s="364">
        <f t="shared" si="183"/>
        <v>0</v>
      </c>
      <c r="AS348" s="364">
        <f t="shared" si="184"/>
        <v>0</v>
      </c>
      <c r="AT348" s="364">
        <f t="shared" si="185"/>
        <v>0</v>
      </c>
      <c r="AU348" s="364">
        <f t="shared" si="186"/>
        <v>0</v>
      </c>
      <c r="AV348" s="364">
        <f t="shared" si="187"/>
        <v>0.625</v>
      </c>
      <c r="AW348" s="365">
        <f t="shared" si="188"/>
        <v>0</v>
      </c>
      <c r="AX348" s="365">
        <f t="shared" si="189"/>
        <v>0</v>
      </c>
      <c r="AY348" s="365">
        <f t="shared" si="190"/>
        <v>0.49496403171689457</v>
      </c>
      <c r="AZ348" s="365">
        <f t="shared" si="191"/>
        <v>0.15056827277668605</v>
      </c>
      <c r="BA348" s="365">
        <f t="shared" si="192"/>
        <v>0</v>
      </c>
      <c r="BB348" s="364">
        <f t="shared" si="193"/>
        <v>0</v>
      </c>
      <c r="BC348" s="364">
        <f t="shared" si="194"/>
        <v>0</v>
      </c>
      <c r="BD348" s="365">
        <f t="shared" si="195"/>
        <v>0</v>
      </c>
      <c r="BE348" s="365">
        <f t="shared" si="196"/>
        <v>0.38439677449563908</v>
      </c>
      <c r="BF348" s="365">
        <f t="shared" si="197"/>
        <v>0</v>
      </c>
      <c r="BG348" s="365">
        <f t="shared" si="198"/>
        <v>0</v>
      </c>
      <c r="BH348" s="364">
        <f t="shared" si="199"/>
        <v>0</v>
      </c>
      <c r="BI348" s="365">
        <f t="shared" si="200"/>
        <v>0</v>
      </c>
      <c r="BJ348" s="366">
        <f t="shared" si="201"/>
        <v>0.67513153293703165</v>
      </c>
      <c r="BK348"/>
      <c r="BL348"/>
      <c r="BM348"/>
      <c r="BN348"/>
      <c r="BO348"/>
    </row>
    <row r="349" spans="1:67" s="124" customFormat="1" ht="16" hidden="1" customHeight="1">
      <c r="A349" s="327" t="str">
        <f t="shared" si="202"/>
        <v>2018_329</v>
      </c>
      <c r="B349" s="327" t="s">
        <v>658</v>
      </c>
      <c r="C349" s="327" t="str">
        <f t="shared" si="172"/>
        <v>---_-</v>
      </c>
      <c r="D349" s="327" t="str">
        <f>IF($M349="-","-",VLOOKUP(C$2,Res_ini!$A$20:$AF238,HLOOKUP($F349,Res_ini!$H$29:$AF$30,2,FALSE())+7))</f>
        <v>-</v>
      </c>
      <c r="E349" s="327">
        <f t="shared" si="171"/>
        <v>83</v>
      </c>
      <c r="F349" s="327" t="str">
        <f t="shared" si="108"/>
        <v>Vide20</v>
      </c>
      <c r="G349" s="327" t="str">
        <f>IF($M349="-","-",VLOOKUP(F$2,Res_ini!$A$20:$AF238,HLOOKUP($F349,Res_ini!$H$29:$AF$30,2,FALSE())+7))</f>
        <v>-</v>
      </c>
      <c r="H349" s="338" t="str">
        <f>IF($M349="-","-",VLOOKUP(G$2,Res_ini!$A$20:$AF238,HLOOKUP($F349,Res_ini!$H$29:$AF$30,2,FALSE())+7))</f>
        <v>-</v>
      </c>
      <c r="I349" s="338" t="str">
        <f>IF($M349="-","-",VLOOKUP(H$2,Res_ini!$A$20:$AF238,HLOOKUP($F349,Res_ini!$H$29:$AF$30,2,FALSE())+7))</f>
        <v>-</v>
      </c>
      <c r="J349" s="327" t="str">
        <f>IF($M349="-","-",VLOOKUP(I$2,Res_ini!$A$20:$AF238,HLOOKUP($F349,Res_ini!$H$29:$AF$30,2,FALSE())+7))</f>
        <v>-</v>
      </c>
      <c r="K349" s="327" t="str">
        <f>IF($M349="-","-",VLOOKUP(J$2,Res_ini!$A$20:$AF238,HLOOKUP($F349,Res_ini!$H$29:$AF$30,2,FALSE())+7))</f>
        <v>-</v>
      </c>
      <c r="L349" s="327" t="str">
        <f>IF($M349="-","-",VLOOKUP(K$2,Res_ini!$A$20:$AF238,HLOOKUP($F349,Res_ini!$H$29:$AF$30,2,FALSE())+7))</f>
        <v>-</v>
      </c>
      <c r="M349" s="327" t="str">
        <f>IF(ISERROR(HLOOKUP($F349,Res_ini!$H$29:$AF$30,2,FALSE())),"-",VLOOKUP(L$2,Res_ini!$A$20:$AF238,HLOOKUP($F349,Res_ini!$H$29:$AF$30,2,FALSE())+7))</f>
        <v>-</v>
      </c>
      <c r="N349" s="327" t="str">
        <f>IF($M349="-","-",VLOOKUP(M$2,Res_ini!$A$20:$AF238,HLOOKUP($F349,Res_ini!$H$29:$AF$30,2,FALSE())+7))</f>
        <v>-</v>
      </c>
      <c r="O349" s="339" t="str">
        <f>IF($M349="-","-",VLOOKUP(N$2,Res_ini!$A$20:$AF238,HLOOKUP($F349,Res_ini!$H$29:$AF$30,2,FALSE())+7))</f>
        <v>-</v>
      </c>
      <c r="P349" s="325" t="str">
        <f>IF($M349="-","-",VLOOKUP(O$2,Res_ini!$A$20:$AF238,HLOOKUP($F349,Res_ini!$H$29:$AF$30,2,FALSE())+7))</f>
        <v>-</v>
      </c>
      <c r="Q349" s="325" t="str">
        <f>IF($M349="-","-",VLOOKUP(P$2,Res_ini!$A$20:$AF238,HLOOKUP($F349,Res_ini!$H$29:$AF$30,2,FALSE())+7))</f>
        <v>-</v>
      </c>
      <c r="R349" s="325" t="str">
        <f>IF($M349="-","-",VLOOKUP(Q$2,Res_ini!$A$20:$AF238,HLOOKUP($F349,Res_ini!$H$29:$AF$30,2,FALSE())+7))</f>
        <v>-</v>
      </c>
      <c r="S349" s="325" t="str">
        <f>IF($M349="-","-",VLOOKUP(R$2,Res_ini!$A$20:$AF238,HLOOKUP($F349,Res_ini!$H$29:$AF$30,2,FALSE())+7))</f>
        <v>-</v>
      </c>
      <c r="T349" s="325" t="str">
        <f>IF($M349="-","-",VLOOKUP(S$2,Res_ini!$A$20:$AF238,HLOOKUP($F349,Res_ini!$H$29:$AF$30,2,FALSE())+7))</f>
        <v>-</v>
      </c>
      <c r="U349" s="325" t="str">
        <f>IF($M349="-","-",VLOOKUP(T$2,Res_ini!$A$20:$AF238,HLOOKUP($F349,Res_ini!$H$29:$AF$30,2,FALSE())+7))</f>
        <v>-</v>
      </c>
      <c r="V349" s="325" t="str">
        <f>IF($M349="-","-",VLOOKUP(U$2,Res_ini!$A$20:$AF238,HLOOKUP($F349,Res_ini!$H$29:$AF$30,2,FALSE())+7))</f>
        <v>-</v>
      </c>
      <c r="W349" s="325" t="str">
        <f>IF($M349="-","-",VLOOKUP(V$2,Res_ini!$A$20:$AF238,HLOOKUP($F349,Res_ini!$H$29:$AF$30,2,FALSE())+7))</f>
        <v>-</v>
      </c>
      <c r="X349" s="325" t="str">
        <f>IF($M349="-","-",VLOOKUP(W$2,Res_ini!$A$20:$AF238,HLOOKUP($F349,Res_ini!$H$29:$AF$30,2,FALSE())+7))</f>
        <v>-</v>
      </c>
      <c r="Y349" s="325" t="str">
        <f>IF($M349="-","-",VLOOKUP(X$2,Res_ini!$A$20:$AF238,HLOOKUP($F349,Res_ini!$H$29:$AF$30,2,FALSE())+7))</f>
        <v>-</v>
      </c>
      <c r="Z349" s="325" t="str">
        <f>IF($M349="-","-",VLOOKUP(Y$2,Res_ini!$A$20:$AF238,HLOOKUP($F349,Res_ini!$H$29:$AF$30,2,FALSE())+7))</f>
        <v>-</v>
      </c>
      <c r="AA349" s="326" t="str">
        <f>IF($M349="-","-",VLOOKUP(Z$2,Res_ini!$A$20:$AF238,HLOOKUP($F349,Res_ini!$H$29:$AF$30,2,FALSE())+7))</f>
        <v>-</v>
      </c>
      <c r="AB349" s="327" t="str">
        <f>IF($M349="-","-",VLOOKUP(AA$2,Res_ini!$A$20:$AF238,HLOOKUP($F349,Res_ini!$H$29:$AF$30,2,FALSE())+7))</f>
        <v>-</v>
      </c>
      <c r="AC349" s="340"/>
      <c r="AD349" s="341"/>
      <c r="AE349" s="341"/>
      <c r="AF349" s="341"/>
      <c r="AG349" s="342"/>
      <c r="AH349" s="343" t="str">
        <f t="shared" si="173"/>
        <v>-</v>
      </c>
      <c r="AI349" s="344" t="str">
        <f t="shared" si="174"/>
        <v>-</v>
      </c>
      <c r="AJ349" s="345" t="str">
        <f t="shared" si="175"/>
        <v>-</v>
      </c>
      <c r="AK349" s="345" t="str">
        <f t="shared" si="176"/>
        <v>-</v>
      </c>
      <c r="AL349" s="345" t="str">
        <f t="shared" si="177"/>
        <v>-</v>
      </c>
      <c r="AM349" s="345" t="str">
        <f t="shared" si="178"/>
        <v>-</v>
      </c>
      <c r="AN349" s="345" t="str">
        <f t="shared" si="179"/>
        <v>-</v>
      </c>
      <c r="AO349" s="345" t="str">
        <f t="shared" si="180"/>
        <v>-</v>
      </c>
      <c r="AP349" s="345" t="str">
        <f t="shared" si="181"/>
        <v>-</v>
      </c>
      <c r="AQ349" s="345" t="str">
        <f t="shared" si="182"/>
        <v>-</v>
      </c>
      <c r="AR349" s="345" t="str">
        <f t="shared" si="183"/>
        <v>-</v>
      </c>
      <c r="AS349" s="345" t="str">
        <f t="shared" si="184"/>
        <v>-</v>
      </c>
      <c r="AT349" s="345" t="str">
        <f t="shared" si="185"/>
        <v>-</v>
      </c>
      <c r="AU349" s="345" t="str">
        <f t="shared" si="186"/>
        <v>-</v>
      </c>
      <c r="AV349" s="345" t="str">
        <f t="shared" si="187"/>
        <v>-</v>
      </c>
      <c r="AW349" s="346" t="str">
        <f t="shared" si="188"/>
        <v>-</v>
      </c>
      <c r="AX349" s="346" t="str">
        <f t="shared" si="189"/>
        <v>-</v>
      </c>
      <c r="AY349" s="346" t="str">
        <f t="shared" si="190"/>
        <v>-</v>
      </c>
      <c r="AZ349" s="346" t="str">
        <f t="shared" si="191"/>
        <v>-</v>
      </c>
      <c r="BA349" s="346" t="str">
        <f t="shared" si="192"/>
        <v>-</v>
      </c>
      <c r="BB349" s="345" t="str">
        <f t="shared" si="193"/>
        <v>-</v>
      </c>
      <c r="BC349" s="345" t="str">
        <f t="shared" si="194"/>
        <v>-</v>
      </c>
      <c r="BD349" s="346" t="str">
        <f t="shared" si="195"/>
        <v>-</v>
      </c>
      <c r="BE349" s="346" t="str">
        <f t="shared" si="196"/>
        <v>-</v>
      </c>
      <c r="BF349" s="346" t="str">
        <f t="shared" si="197"/>
        <v>-</v>
      </c>
      <c r="BG349" s="346" t="str">
        <f t="shared" si="198"/>
        <v>-</v>
      </c>
      <c r="BH349" s="345" t="str">
        <f t="shared" si="199"/>
        <v>-</v>
      </c>
      <c r="BI349" s="346" t="str">
        <f t="shared" si="200"/>
        <v>-</v>
      </c>
      <c r="BJ349" s="347" t="str">
        <f t="shared" si="201"/>
        <v>-</v>
      </c>
      <c r="BK349"/>
      <c r="BL349"/>
      <c r="BM349"/>
      <c r="BN349"/>
      <c r="BO349"/>
    </row>
    <row r="350" spans="1:67" s="124" customFormat="1" ht="17" hidden="1" customHeight="1">
      <c r="A350" s="330" t="str">
        <f t="shared" si="202"/>
        <v>2018_330</v>
      </c>
      <c r="B350" s="330" t="s">
        <v>658</v>
      </c>
      <c r="C350" s="330" t="str">
        <f t="shared" si="172"/>
        <v>---_-</v>
      </c>
      <c r="D350" s="330" t="str">
        <f>IF($M350="-","-",VLOOKUP(C$3,Res_ini!$A$20:$AF239,HLOOKUP($F350,Res_ini!$H$29:$AF$30,2,FALSE())+7))</f>
        <v>-</v>
      </c>
      <c r="E350" s="330">
        <f t="shared" si="171"/>
        <v>83</v>
      </c>
      <c r="F350" s="330" t="str">
        <f t="shared" si="108"/>
        <v>Vide20</v>
      </c>
      <c r="G350" s="330" t="str">
        <f>IF($M350="-","-",VLOOKUP(F$3,Res_ini!$A$20:$AF239,HLOOKUP($F350,Res_ini!$H$29:$AF$30,2,FALSE())+7))</f>
        <v>-</v>
      </c>
      <c r="H350" s="348" t="str">
        <f>IF($M350="-","-",VLOOKUP(G$3,Res_ini!$A$20:$AF239,HLOOKUP($F350,Res_ini!$H$29:$AF$30,2,FALSE())+7))</f>
        <v>-</v>
      </c>
      <c r="I350" s="348" t="str">
        <f>IF($M350="-","-",VLOOKUP(H$3,Res_ini!$A$20:$AF239,HLOOKUP($F350,Res_ini!$H$29:$AF$30,2,FALSE())+7))</f>
        <v>-</v>
      </c>
      <c r="J350" s="330" t="str">
        <f>IF($M350="-","-",VLOOKUP(I$3,Res_ini!$A$20:$AF239,HLOOKUP($F350,Res_ini!$H$29:$AF$30,2,FALSE())+7))</f>
        <v>-</v>
      </c>
      <c r="K350" s="330" t="str">
        <f>IF($M350="-","-",VLOOKUP(J$3,Res_ini!$A$20:$AF239,HLOOKUP($F350,Res_ini!$H$29:$AF$30,2,FALSE())+7))</f>
        <v>-</v>
      </c>
      <c r="L350" s="330" t="str">
        <f>IF($M350="-","-",VLOOKUP(K$3,Res_ini!$A$20:$AF239,HLOOKUP($F350,Res_ini!$H$29:$AF$30,2,FALSE())+7))</f>
        <v>-</v>
      </c>
      <c r="M350" s="330" t="str">
        <f>IF(ISERROR(HLOOKUP($F350,Res_ini!$H$29:$AF$30,2,FALSE())),"-",VLOOKUP(L$3,Res_ini!$A$20:$AF239,HLOOKUP($F350,Res_ini!$H$29:$AF$30,2,FALSE())+7))</f>
        <v>-</v>
      </c>
      <c r="N350" s="330" t="str">
        <f>IF($M350="-","-",VLOOKUP(M$3,Res_ini!$A$20:$AF239,HLOOKUP($F350,Res_ini!$H$29:$AF$30,2,FALSE())+7))</f>
        <v>-</v>
      </c>
      <c r="O350" s="349" t="str">
        <f>IF($M350="-","-",VLOOKUP(N$3,Res_ini!$A$20:$AF239,HLOOKUP($F350,Res_ini!$H$29:$AF$30,2,FALSE())+7))</f>
        <v>-</v>
      </c>
      <c r="P350" s="328" t="str">
        <f>IF($M350="-","-",VLOOKUP(O$3,Res_ini!$A$20:$AF239,HLOOKUP($F350,Res_ini!$H$29:$AF$30,2,FALSE())+7))</f>
        <v>-</v>
      </c>
      <c r="Q350" s="328" t="str">
        <f>IF($M350="-","-",VLOOKUP(P$3,Res_ini!$A$20:$AF239,HLOOKUP($F350,Res_ini!$H$29:$AF$30,2,FALSE())+7))</f>
        <v>-</v>
      </c>
      <c r="R350" s="328" t="str">
        <f>IF($M350="-","-",VLOOKUP(Q$3,Res_ini!$A$20:$AF239,HLOOKUP($F350,Res_ini!$H$29:$AF$30,2,FALSE())+7))</f>
        <v>-</v>
      </c>
      <c r="S350" s="328" t="str">
        <f>IF($M350="-","-",VLOOKUP(R$3,Res_ini!$A$20:$AF239,HLOOKUP($F350,Res_ini!$H$29:$AF$30,2,FALSE())+7))</f>
        <v>-</v>
      </c>
      <c r="T350" s="328" t="str">
        <f>IF($M350="-","-",VLOOKUP(S$3,Res_ini!$A$20:$AF239,HLOOKUP($F350,Res_ini!$H$29:$AF$30,2,FALSE())+7))</f>
        <v>-</v>
      </c>
      <c r="U350" s="328" t="str">
        <f>IF($M350="-","-",VLOOKUP(T$3,Res_ini!$A$20:$AF239,HLOOKUP($F350,Res_ini!$H$29:$AF$30,2,FALSE())+7))</f>
        <v>-</v>
      </c>
      <c r="V350" s="328" t="str">
        <f>IF($M350="-","-",VLOOKUP(U$3,Res_ini!$A$20:$AF239,HLOOKUP($F350,Res_ini!$H$29:$AF$30,2,FALSE())+7))</f>
        <v>-</v>
      </c>
      <c r="W350" s="328" t="str">
        <f>IF($M350="-","-",VLOOKUP(V$3,Res_ini!$A$20:$AF239,HLOOKUP($F350,Res_ini!$H$29:$AF$30,2,FALSE())+7))</f>
        <v>-</v>
      </c>
      <c r="X350" s="328" t="str">
        <f>IF($M350="-","-",VLOOKUP(W$3,Res_ini!$A$20:$AF239,HLOOKUP($F350,Res_ini!$H$29:$AF$30,2,FALSE())+7))</f>
        <v>-</v>
      </c>
      <c r="Y350" s="328" t="str">
        <f>IF($M350="-","-",VLOOKUP(X$3,Res_ini!$A$20:$AF239,HLOOKUP($F350,Res_ini!$H$29:$AF$30,2,FALSE())+7))</f>
        <v>-</v>
      </c>
      <c r="Z350" s="328" t="str">
        <f>IF($M350="-","-",VLOOKUP(Y$3,Res_ini!$A$20:$AF239,HLOOKUP($F350,Res_ini!$H$29:$AF$30,2,FALSE())+7))</f>
        <v>-</v>
      </c>
      <c r="AA350" s="329" t="str">
        <f>IF($M350="-","-",VLOOKUP(Z$3,Res_ini!$A$20:$AF239,HLOOKUP($F350,Res_ini!$H$29:$AF$30,2,FALSE())+7))</f>
        <v>-</v>
      </c>
      <c r="AB350" s="330" t="str">
        <f>IF($M350="-","-",VLOOKUP(AA$3,Res_ini!$A$20:$AF239,HLOOKUP($F350,Res_ini!$H$29:$AF$30,2,FALSE())+7))</f>
        <v>-</v>
      </c>
      <c r="AC350" s="350"/>
      <c r="AD350" s="351"/>
      <c r="AE350" s="351"/>
      <c r="AF350" s="351"/>
      <c r="AG350" s="352"/>
      <c r="AH350" s="213" t="str">
        <f t="shared" si="173"/>
        <v>-</v>
      </c>
      <c r="AI350" s="353" t="str">
        <f t="shared" si="174"/>
        <v>-</v>
      </c>
      <c r="AJ350" s="354" t="str">
        <f t="shared" si="175"/>
        <v>-</v>
      </c>
      <c r="AK350" s="354" t="str">
        <f t="shared" si="176"/>
        <v>-</v>
      </c>
      <c r="AL350" s="354" t="str">
        <f t="shared" si="177"/>
        <v>-</v>
      </c>
      <c r="AM350" s="354" t="str">
        <f t="shared" si="178"/>
        <v>-</v>
      </c>
      <c r="AN350" s="354" t="str">
        <f t="shared" si="179"/>
        <v>-</v>
      </c>
      <c r="AO350" s="354" t="str">
        <f t="shared" si="180"/>
        <v>-</v>
      </c>
      <c r="AP350" s="354" t="str">
        <f t="shared" si="181"/>
        <v>-</v>
      </c>
      <c r="AQ350" s="354" t="str">
        <f t="shared" si="182"/>
        <v>-</v>
      </c>
      <c r="AR350" s="354" t="str">
        <f t="shared" si="183"/>
        <v>-</v>
      </c>
      <c r="AS350" s="354" t="str">
        <f t="shared" si="184"/>
        <v>-</v>
      </c>
      <c r="AT350" s="354" t="str">
        <f t="shared" si="185"/>
        <v>-</v>
      </c>
      <c r="AU350" s="354" t="str">
        <f t="shared" si="186"/>
        <v>-</v>
      </c>
      <c r="AV350" s="354" t="str">
        <f t="shared" si="187"/>
        <v>-</v>
      </c>
      <c r="AW350" s="355" t="str">
        <f t="shared" si="188"/>
        <v>-</v>
      </c>
      <c r="AX350" s="355" t="str">
        <f t="shared" si="189"/>
        <v>-</v>
      </c>
      <c r="AY350" s="355" t="str">
        <f t="shared" si="190"/>
        <v>-</v>
      </c>
      <c r="AZ350" s="355" t="str">
        <f t="shared" si="191"/>
        <v>-</v>
      </c>
      <c r="BA350" s="355" t="str">
        <f t="shared" si="192"/>
        <v>-</v>
      </c>
      <c r="BB350" s="354" t="str">
        <f t="shared" si="193"/>
        <v>-</v>
      </c>
      <c r="BC350" s="354" t="str">
        <f t="shared" si="194"/>
        <v>-</v>
      </c>
      <c r="BD350" s="355" t="str">
        <f t="shared" si="195"/>
        <v>-</v>
      </c>
      <c r="BE350" s="355" t="str">
        <f t="shared" si="196"/>
        <v>-</v>
      </c>
      <c r="BF350" s="355" t="str">
        <f t="shared" si="197"/>
        <v>-</v>
      </c>
      <c r="BG350" s="355" t="str">
        <f t="shared" si="198"/>
        <v>-</v>
      </c>
      <c r="BH350" s="354" t="str">
        <f t="shared" si="199"/>
        <v>-</v>
      </c>
      <c r="BI350" s="355" t="str">
        <f t="shared" si="200"/>
        <v>-</v>
      </c>
      <c r="BJ350" s="356" t="str">
        <f t="shared" si="201"/>
        <v>-</v>
      </c>
      <c r="BK350"/>
      <c r="BL350"/>
      <c r="BM350"/>
      <c r="BN350"/>
      <c r="BO350"/>
    </row>
    <row r="351" spans="1:67" s="124" customFormat="1" ht="17" hidden="1" customHeight="1">
      <c r="A351" s="330" t="str">
        <f t="shared" si="202"/>
        <v>2018_331</v>
      </c>
      <c r="B351" s="330" t="s">
        <v>658</v>
      </c>
      <c r="C351" s="330" t="str">
        <f t="shared" si="172"/>
        <v>---_-</v>
      </c>
      <c r="D351" s="330" t="str">
        <f>IF($M351="-","-",VLOOKUP(C$4,Res_ini!$A$20:$AF240,HLOOKUP($F351,Res_ini!$H$29:$AF$30,2,FALSE())+7))</f>
        <v>-</v>
      </c>
      <c r="E351" s="330">
        <f t="shared" si="171"/>
        <v>83</v>
      </c>
      <c r="F351" s="330" t="str">
        <f t="shared" si="108"/>
        <v>Vide20</v>
      </c>
      <c r="G351" s="330" t="str">
        <f>IF($M351="-","-",VLOOKUP(F$4,Res_ini!$A$20:$AF240,HLOOKUP($F351,Res_ini!$H$29:$AF$30,2,FALSE())+7))</f>
        <v>-</v>
      </c>
      <c r="H351" s="348" t="str">
        <f>IF($M351="-","-",VLOOKUP(G$4,Res_ini!$A$20:$AF240,HLOOKUP($F351,Res_ini!$H$29:$AF$30,2,FALSE())+7))</f>
        <v>-</v>
      </c>
      <c r="I351" s="348" t="str">
        <f>IF($M351="-","-",VLOOKUP(H$4,Res_ini!$A$20:$AF240,HLOOKUP($F351,Res_ini!$H$29:$AF$30,2,FALSE())+7))</f>
        <v>-</v>
      </c>
      <c r="J351" s="330" t="str">
        <f>IF($M351="-","-",VLOOKUP(I$4,Res_ini!$A$20:$AF240,HLOOKUP($F351,Res_ini!$H$29:$AF$30,2,FALSE())+7))</f>
        <v>-</v>
      </c>
      <c r="K351" s="330" t="str">
        <f>IF($M351="-","-",VLOOKUP(J$4,Res_ini!$A$20:$AF240,HLOOKUP($F351,Res_ini!$H$29:$AF$30,2,FALSE())+7))</f>
        <v>-</v>
      </c>
      <c r="L351" s="330" t="str">
        <f>IF($M351="-","-",VLOOKUP(K$4,Res_ini!$A$20:$AF240,HLOOKUP($F351,Res_ini!$H$29:$AF$30,2,FALSE())+7))</f>
        <v>-</v>
      </c>
      <c r="M351" s="330" t="str">
        <f>IF(ISERROR(HLOOKUP($F351,Res_ini!$H$29:$AF$30,2,FALSE())),"-",VLOOKUP(L$4,Res_ini!$A$20:$AF240,HLOOKUP($F351,Res_ini!$H$29:$AF$30,2,FALSE())+7))</f>
        <v>-</v>
      </c>
      <c r="N351" s="330" t="str">
        <f>IF($M351="-","-",VLOOKUP(M$4,Res_ini!$A$20:$AF240,HLOOKUP($F351,Res_ini!$H$29:$AF$30,2,FALSE())+7))</f>
        <v>-</v>
      </c>
      <c r="O351" s="349" t="str">
        <f>IF($M351="-","-",VLOOKUP(N$4,Res_ini!$A$20:$AF240,HLOOKUP($F351,Res_ini!$H$29:$AF$30,2,FALSE())+7))</f>
        <v>-</v>
      </c>
      <c r="P351" s="328" t="str">
        <f>IF($M351="-","-",VLOOKUP(O$4,Res_ini!$A$20:$AF240,HLOOKUP($F351,Res_ini!$H$29:$AF$30,2,FALSE())+7))</f>
        <v>-</v>
      </c>
      <c r="Q351" s="328" t="str">
        <f>IF($M351="-","-",VLOOKUP(P$4,Res_ini!$A$20:$AF240,HLOOKUP($F351,Res_ini!$H$29:$AF$30,2,FALSE())+7))</f>
        <v>-</v>
      </c>
      <c r="R351" s="328" t="str">
        <f>IF($M351="-","-",VLOOKUP(Q$4,Res_ini!$A$20:$AF240,HLOOKUP($F351,Res_ini!$H$29:$AF$30,2,FALSE())+7))</f>
        <v>-</v>
      </c>
      <c r="S351" s="328" t="str">
        <f>IF($M351="-","-",VLOOKUP(R$4,Res_ini!$A$20:$AF240,HLOOKUP($F351,Res_ini!$H$29:$AF$30,2,FALSE())+7))</f>
        <v>-</v>
      </c>
      <c r="T351" s="328" t="str">
        <f>IF($M351="-","-",VLOOKUP(S$4,Res_ini!$A$20:$AF240,HLOOKUP($F351,Res_ini!$H$29:$AF$30,2,FALSE())+7))</f>
        <v>-</v>
      </c>
      <c r="U351" s="328" t="str">
        <f>IF($M351="-","-",VLOOKUP(T$4,Res_ini!$A$20:$AF240,HLOOKUP($F351,Res_ini!$H$29:$AF$30,2,FALSE())+7))</f>
        <v>-</v>
      </c>
      <c r="V351" s="328" t="str">
        <f>IF($M351="-","-",VLOOKUP(U$4,Res_ini!$A$20:$AF240,HLOOKUP($F351,Res_ini!$H$29:$AF$30,2,FALSE())+7))</f>
        <v>-</v>
      </c>
      <c r="W351" s="328" t="str">
        <f>IF($M351="-","-",VLOOKUP(V$4,Res_ini!$A$20:$AF240,HLOOKUP($F351,Res_ini!$H$29:$AF$30,2,FALSE())+7))</f>
        <v>-</v>
      </c>
      <c r="X351" s="328" t="str">
        <f>IF($M351="-","-",VLOOKUP(W$4,Res_ini!$A$20:$AF240,HLOOKUP($F351,Res_ini!$H$29:$AF$30,2,FALSE())+7))</f>
        <v>-</v>
      </c>
      <c r="Y351" s="328" t="str">
        <f>IF($M351="-","-",VLOOKUP(X$4,Res_ini!$A$20:$AF240,HLOOKUP($F351,Res_ini!$H$29:$AF$30,2,FALSE())+7))</f>
        <v>-</v>
      </c>
      <c r="Z351" s="328" t="str">
        <f>IF($M351="-","-",VLOOKUP(Y$4,Res_ini!$A$20:$AF240,HLOOKUP($F351,Res_ini!$H$29:$AF$30,2,FALSE())+7))</f>
        <v>-</v>
      </c>
      <c r="AA351" s="329" t="str">
        <f>IF($M351="-","-",VLOOKUP(Z$4,Res_ini!$A$20:$AF240,HLOOKUP($F351,Res_ini!$H$29:$AF$30,2,FALSE())+7))</f>
        <v>-</v>
      </c>
      <c r="AB351" s="330" t="str">
        <f>IF($M351="-","-",VLOOKUP(AA$4,Res_ini!$A$20:$AF240,HLOOKUP($F351,Res_ini!$H$29:$AF$30,2,FALSE())+7))</f>
        <v>-</v>
      </c>
      <c r="AC351" s="350"/>
      <c r="AD351" s="351"/>
      <c r="AE351" s="351"/>
      <c r="AF351" s="351"/>
      <c r="AG351" s="352"/>
      <c r="AH351" s="213" t="str">
        <f t="shared" si="173"/>
        <v>-</v>
      </c>
      <c r="AI351" s="353" t="str">
        <f t="shared" si="174"/>
        <v>-</v>
      </c>
      <c r="AJ351" s="354" t="str">
        <f t="shared" si="175"/>
        <v>-</v>
      </c>
      <c r="AK351" s="354" t="str">
        <f t="shared" si="176"/>
        <v>-</v>
      </c>
      <c r="AL351" s="354" t="str">
        <f t="shared" si="177"/>
        <v>-</v>
      </c>
      <c r="AM351" s="354" t="str">
        <f t="shared" si="178"/>
        <v>-</v>
      </c>
      <c r="AN351" s="354" t="str">
        <f t="shared" si="179"/>
        <v>-</v>
      </c>
      <c r="AO351" s="354" t="str">
        <f t="shared" si="180"/>
        <v>-</v>
      </c>
      <c r="AP351" s="354" t="str">
        <f t="shared" si="181"/>
        <v>-</v>
      </c>
      <c r="AQ351" s="354" t="str">
        <f t="shared" si="182"/>
        <v>-</v>
      </c>
      <c r="AR351" s="354" t="str">
        <f t="shared" si="183"/>
        <v>-</v>
      </c>
      <c r="AS351" s="354" t="str">
        <f t="shared" si="184"/>
        <v>-</v>
      </c>
      <c r="AT351" s="354" t="str">
        <f t="shared" si="185"/>
        <v>-</v>
      </c>
      <c r="AU351" s="354" t="str">
        <f t="shared" si="186"/>
        <v>-</v>
      </c>
      <c r="AV351" s="354" t="str">
        <f t="shared" si="187"/>
        <v>-</v>
      </c>
      <c r="AW351" s="355" t="str">
        <f t="shared" si="188"/>
        <v>-</v>
      </c>
      <c r="AX351" s="355" t="str">
        <f t="shared" si="189"/>
        <v>-</v>
      </c>
      <c r="AY351" s="355" t="str">
        <f t="shared" si="190"/>
        <v>-</v>
      </c>
      <c r="AZ351" s="355" t="str">
        <f t="shared" si="191"/>
        <v>-</v>
      </c>
      <c r="BA351" s="355" t="str">
        <f t="shared" si="192"/>
        <v>-</v>
      </c>
      <c r="BB351" s="354" t="str">
        <f t="shared" si="193"/>
        <v>-</v>
      </c>
      <c r="BC351" s="354" t="str">
        <f t="shared" si="194"/>
        <v>-</v>
      </c>
      <c r="BD351" s="355" t="str">
        <f t="shared" si="195"/>
        <v>-</v>
      </c>
      <c r="BE351" s="355" t="str">
        <f t="shared" si="196"/>
        <v>-</v>
      </c>
      <c r="BF351" s="355" t="str">
        <f t="shared" si="197"/>
        <v>-</v>
      </c>
      <c r="BG351" s="355" t="str">
        <f t="shared" si="198"/>
        <v>-</v>
      </c>
      <c r="BH351" s="354" t="str">
        <f t="shared" si="199"/>
        <v>-</v>
      </c>
      <c r="BI351" s="355" t="str">
        <f t="shared" si="200"/>
        <v>-</v>
      </c>
      <c r="BJ351" s="356" t="str">
        <f t="shared" si="201"/>
        <v>-</v>
      </c>
      <c r="BK351"/>
      <c r="BL351"/>
      <c r="BM351"/>
      <c r="BN351"/>
      <c r="BO351"/>
    </row>
    <row r="352" spans="1:67" s="124" customFormat="1" ht="17" hidden="1" customHeight="1">
      <c r="A352" s="333" t="str">
        <f t="shared" si="202"/>
        <v>2018_332</v>
      </c>
      <c r="B352" s="333" t="s">
        <v>658</v>
      </c>
      <c r="C352" s="333" t="str">
        <f t="shared" si="172"/>
        <v>---_-</v>
      </c>
      <c r="D352" s="333" t="str">
        <f>IF($M352="-","-",VLOOKUP(C$5,Res_ini!$A$20:$AF241,HLOOKUP($F352,Res_ini!$H$29:$AF$30,2,FALSE())+7))</f>
        <v>-</v>
      </c>
      <c r="E352" s="333">
        <f t="shared" si="171"/>
        <v>83</v>
      </c>
      <c r="F352" s="333" t="str">
        <f t="shared" si="108"/>
        <v>Vide20</v>
      </c>
      <c r="G352" s="333" t="str">
        <f>IF($M352="-","-",VLOOKUP(F$5,Res_ini!$A$20:$AF241,HLOOKUP($F352,Res_ini!$H$29:$AF$30,2,FALSE())+7))</f>
        <v>-</v>
      </c>
      <c r="H352" s="357" t="str">
        <f>IF($M352="-","-",VLOOKUP(G$5,Res_ini!$A$20:$AF241,HLOOKUP($F352,Res_ini!$H$29:$AF$30,2,FALSE())+7))</f>
        <v>-</v>
      </c>
      <c r="I352" s="357" t="str">
        <f>IF($M352="-","-",VLOOKUP(H$5,Res_ini!$A$20:$AF241,HLOOKUP($F352,Res_ini!$H$29:$AF$30,2,FALSE())+7))</f>
        <v>-</v>
      </c>
      <c r="J352" s="333" t="str">
        <f>IF($M352="-","-",VLOOKUP(I$5,Res_ini!$A$20:$AF241,HLOOKUP($F352,Res_ini!$H$29:$AF$30,2,FALSE())+7))</f>
        <v>-</v>
      </c>
      <c r="K352" s="333" t="str">
        <f>IF($M352="-","-",VLOOKUP(J$5,Res_ini!$A$20:$AF241,HLOOKUP($F352,Res_ini!$H$29:$AF$30,2,FALSE())+7))</f>
        <v>-</v>
      </c>
      <c r="L352" s="333" t="str">
        <f>IF($M352="-","-",VLOOKUP(K$5,Res_ini!$A$20:$AF241,HLOOKUP($F352,Res_ini!$H$29:$AF$30,2,FALSE())+7))</f>
        <v>-</v>
      </c>
      <c r="M352" s="333" t="str">
        <f>IF(ISERROR(HLOOKUP($F352,Res_ini!$H$29:$AF$30,2,FALSE())),"-",VLOOKUP(L$5,Res_ini!$A$20:$AF241,HLOOKUP($F352,Res_ini!$H$29:$AF$30,2,FALSE())+7))</f>
        <v>-</v>
      </c>
      <c r="N352" s="333" t="str">
        <f>IF($M352="-","-",VLOOKUP(M$5,Res_ini!$A$20:$AF241,HLOOKUP($F352,Res_ini!$H$29:$AF$30,2,FALSE())+7))</f>
        <v>-</v>
      </c>
      <c r="O352" s="358" t="str">
        <f>IF($M352="-","-",VLOOKUP(N$5,Res_ini!$A$20:$AF241,HLOOKUP($F352,Res_ini!$H$29:$AF$30,2,FALSE())+7))</f>
        <v>-</v>
      </c>
      <c r="P352" s="331" t="str">
        <f>IF($M352="-","-",VLOOKUP(O$5,Res_ini!$A$20:$AF241,HLOOKUP($F352,Res_ini!$H$29:$AF$30,2,FALSE())+7))</f>
        <v>-</v>
      </c>
      <c r="Q352" s="331" t="str">
        <f>IF($M352="-","-",VLOOKUP(P$5,Res_ini!$A$20:$AF241,HLOOKUP($F352,Res_ini!$H$29:$AF$30,2,FALSE())+7))</f>
        <v>-</v>
      </c>
      <c r="R352" s="331" t="str">
        <f>IF($M352="-","-",VLOOKUP(Q$5,Res_ini!$A$20:$AF241,HLOOKUP($F352,Res_ini!$H$29:$AF$30,2,FALSE())+7))</f>
        <v>-</v>
      </c>
      <c r="S352" s="331" t="str">
        <f>IF($M352="-","-",VLOOKUP(R$5,Res_ini!$A$20:$AF241,HLOOKUP($F352,Res_ini!$H$29:$AF$30,2,FALSE())+7))</f>
        <v>-</v>
      </c>
      <c r="T352" s="331" t="str">
        <f>IF($M352="-","-",VLOOKUP(S$5,Res_ini!$A$20:$AF241,HLOOKUP($F352,Res_ini!$H$29:$AF$30,2,FALSE())+7))</f>
        <v>-</v>
      </c>
      <c r="U352" s="331" t="str">
        <f>IF($M352="-","-",VLOOKUP(T$5,Res_ini!$A$20:$AF241,HLOOKUP($F352,Res_ini!$H$29:$AF$30,2,FALSE())+7))</f>
        <v>-</v>
      </c>
      <c r="V352" s="331" t="str">
        <f>IF($M352="-","-",VLOOKUP(U$5,Res_ini!$A$20:$AF241,HLOOKUP($F352,Res_ini!$H$29:$AF$30,2,FALSE())+7))</f>
        <v>-</v>
      </c>
      <c r="W352" s="331" t="str">
        <f>IF($M352="-","-",VLOOKUP(V$5,Res_ini!$A$20:$AF241,HLOOKUP($F352,Res_ini!$H$29:$AF$30,2,FALSE())+7))</f>
        <v>-</v>
      </c>
      <c r="X352" s="331" t="str">
        <f>IF($M352="-","-",VLOOKUP(W$5,Res_ini!$A$20:$AF241,HLOOKUP($F352,Res_ini!$H$29:$AF$30,2,FALSE())+7))</f>
        <v>-</v>
      </c>
      <c r="Y352" s="331" t="str">
        <f>IF($M352="-","-",VLOOKUP(X$5,Res_ini!$A$20:$AF241,HLOOKUP($F352,Res_ini!$H$29:$AF$30,2,FALSE())+7))</f>
        <v>-</v>
      </c>
      <c r="Z352" s="331" t="str">
        <f>IF($M352="-","-",VLOOKUP(Y$5,Res_ini!$A$20:$AF241,HLOOKUP($F352,Res_ini!$H$29:$AF$30,2,FALSE())+7))</f>
        <v>-</v>
      </c>
      <c r="AA352" s="332" t="str">
        <f>IF($M352="-","-",VLOOKUP(Z$5,Res_ini!$A$20:$AF241,HLOOKUP($F352,Res_ini!$H$29:$AF$30,2,FALSE())+7))</f>
        <v>-</v>
      </c>
      <c r="AB352" s="333" t="str">
        <f>IF($M352="-","-",VLOOKUP(AA$5,Res_ini!$A$20:$AF241,HLOOKUP($F352,Res_ini!$H$29:$AF$30,2,FALSE())+7))</f>
        <v>-</v>
      </c>
      <c r="AC352" s="359"/>
      <c r="AD352" s="360"/>
      <c r="AE352" s="360"/>
      <c r="AF352" s="360"/>
      <c r="AG352" s="361"/>
      <c r="AH352" s="362" t="str">
        <f t="shared" si="173"/>
        <v>-</v>
      </c>
      <c r="AI352" s="363" t="str">
        <f t="shared" si="174"/>
        <v>-</v>
      </c>
      <c r="AJ352" s="364" t="str">
        <f t="shared" si="175"/>
        <v>-</v>
      </c>
      <c r="AK352" s="364" t="str">
        <f t="shared" si="176"/>
        <v>-</v>
      </c>
      <c r="AL352" s="364" t="str">
        <f t="shared" si="177"/>
        <v>-</v>
      </c>
      <c r="AM352" s="364" t="str">
        <f t="shared" si="178"/>
        <v>-</v>
      </c>
      <c r="AN352" s="364" t="str">
        <f t="shared" si="179"/>
        <v>-</v>
      </c>
      <c r="AO352" s="364" t="str">
        <f t="shared" si="180"/>
        <v>-</v>
      </c>
      <c r="AP352" s="364" t="str">
        <f t="shared" si="181"/>
        <v>-</v>
      </c>
      <c r="AQ352" s="364" t="str">
        <f t="shared" si="182"/>
        <v>-</v>
      </c>
      <c r="AR352" s="364" t="str">
        <f t="shared" si="183"/>
        <v>-</v>
      </c>
      <c r="AS352" s="364" t="str">
        <f t="shared" si="184"/>
        <v>-</v>
      </c>
      <c r="AT352" s="364" t="str">
        <f t="shared" si="185"/>
        <v>-</v>
      </c>
      <c r="AU352" s="364" t="str">
        <f t="shared" si="186"/>
        <v>-</v>
      </c>
      <c r="AV352" s="364" t="str">
        <f t="shared" si="187"/>
        <v>-</v>
      </c>
      <c r="AW352" s="365" t="str">
        <f t="shared" si="188"/>
        <v>-</v>
      </c>
      <c r="AX352" s="365" t="str">
        <f t="shared" si="189"/>
        <v>-</v>
      </c>
      <c r="AY352" s="365" t="str">
        <f t="shared" si="190"/>
        <v>-</v>
      </c>
      <c r="AZ352" s="365" t="str">
        <f t="shared" si="191"/>
        <v>-</v>
      </c>
      <c r="BA352" s="365" t="str">
        <f t="shared" si="192"/>
        <v>-</v>
      </c>
      <c r="BB352" s="364" t="str">
        <f t="shared" si="193"/>
        <v>-</v>
      </c>
      <c r="BC352" s="364" t="str">
        <f t="shared" si="194"/>
        <v>-</v>
      </c>
      <c r="BD352" s="365" t="str">
        <f t="shared" si="195"/>
        <v>-</v>
      </c>
      <c r="BE352" s="365" t="str">
        <f t="shared" si="196"/>
        <v>-</v>
      </c>
      <c r="BF352" s="365" t="str">
        <f t="shared" si="197"/>
        <v>-</v>
      </c>
      <c r="BG352" s="365" t="str">
        <f t="shared" si="198"/>
        <v>-</v>
      </c>
      <c r="BH352" s="364" t="str">
        <f t="shared" si="199"/>
        <v>-</v>
      </c>
      <c r="BI352" s="365" t="str">
        <f t="shared" si="200"/>
        <v>-</v>
      </c>
      <c r="BJ352" s="366" t="str">
        <f t="shared" si="201"/>
        <v>-</v>
      </c>
      <c r="BK352"/>
      <c r="BL352"/>
      <c r="BM352"/>
      <c r="BN352"/>
      <c r="BO352"/>
    </row>
    <row r="353" spans="1:67" s="124" customFormat="1" ht="16" hidden="1" customHeight="1">
      <c r="A353" s="327" t="str">
        <f t="shared" si="202"/>
        <v>2018_333</v>
      </c>
      <c r="B353" s="327" t="s">
        <v>658</v>
      </c>
      <c r="C353" s="327" t="str">
        <f t="shared" si="172"/>
        <v>---_-</v>
      </c>
      <c r="D353" s="327" t="str">
        <f>IF($M353="-","-",VLOOKUP(C$2,Res_ini!$A$20:$AF242,HLOOKUP($F353,Res_ini!$H$29:$AF$30,2,FALSE())+7))</f>
        <v>-</v>
      </c>
      <c r="E353" s="327">
        <f t="shared" si="171"/>
        <v>84</v>
      </c>
      <c r="F353" s="327" t="str">
        <f t="shared" si="108"/>
        <v>Vide21</v>
      </c>
      <c r="G353" s="327" t="str">
        <f>IF($M353="-","-",VLOOKUP(F$2,Res_ini!$A$20:$AF242,HLOOKUP($F353,Res_ini!$H$29:$AF$30,2,FALSE())+7))</f>
        <v>-</v>
      </c>
      <c r="H353" s="338" t="str">
        <f>IF($M353="-","-",VLOOKUP(G$2,Res_ini!$A$20:$AF242,HLOOKUP($F353,Res_ini!$H$29:$AF$30,2,FALSE())+7))</f>
        <v>-</v>
      </c>
      <c r="I353" s="338" t="str">
        <f>IF($M353="-","-",VLOOKUP(H$2,Res_ini!$A$20:$AF242,HLOOKUP($F353,Res_ini!$H$29:$AF$30,2,FALSE())+7))</f>
        <v>-</v>
      </c>
      <c r="J353" s="327" t="str">
        <f>IF($M353="-","-",VLOOKUP(I$2,Res_ini!$A$20:$AF242,HLOOKUP($F353,Res_ini!$H$29:$AF$30,2,FALSE())+7))</f>
        <v>-</v>
      </c>
      <c r="K353" s="327" t="str">
        <f>IF($M353="-","-",VLOOKUP(J$2,Res_ini!$A$20:$AF242,HLOOKUP($F353,Res_ini!$H$29:$AF$30,2,FALSE())+7))</f>
        <v>-</v>
      </c>
      <c r="L353" s="327" t="str">
        <f>IF($M353="-","-",VLOOKUP(K$2,Res_ini!$A$20:$AF242,HLOOKUP($F353,Res_ini!$H$29:$AF$30,2,FALSE())+7))</f>
        <v>-</v>
      </c>
      <c r="M353" s="327" t="str">
        <f>IF(ISERROR(HLOOKUP($F353,Res_ini!$H$29:$AF$30,2,FALSE())),"-",VLOOKUP(L$2,Res_ini!$A$20:$AF242,HLOOKUP($F353,Res_ini!$H$29:$AF$30,2,FALSE())+7))</f>
        <v>-</v>
      </c>
      <c r="N353" s="327" t="str">
        <f>IF($M353="-","-",VLOOKUP(M$2,Res_ini!$A$20:$AF242,HLOOKUP($F353,Res_ini!$H$29:$AF$30,2,FALSE())+7))</f>
        <v>-</v>
      </c>
      <c r="O353" s="339" t="str">
        <f>IF($M353="-","-",VLOOKUP(N$2,Res_ini!$A$20:$AF242,HLOOKUP($F353,Res_ini!$H$29:$AF$30,2,FALSE())+7))</f>
        <v>-</v>
      </c>
      <c r="P353" s="325" t="str">
        <f>IF($M353="-","-",VLOOKUP(O$2,Res_ini!$A$20:$AF242,HLOOKUP($F353,Res_ini!$H$29:$AF$30,2,FALSE())+7))</f>
        <v>-</v>
      </c>
      <c r="Q353" s="325" t="str">
        <f>IF($M353="-","-",VLOOKUP(P$2,Res_ini!$A$20:$AF242,HLOOKUP($F353,Res_ini!$H$29:$AF$30,2,FALSE())+7))</f>
        <v>-</v>
      </c>
      <c r="R353" s="325" t="str">
        <f>IF($M353="-","-",VLOOKUP(Q$2,Res_ini!$A$20:$AF242,HLOOKUP($F353,Res_ini!$H$29:$AF$30,2,FALSE())+7))</f>
        <v>-</v>
      </c>
      <c r="S353" s="325" t="str">
        <f>IF($M353="-","-",VLOOKUP(R$2,Res_ini!$A$20:$AF242,HLOOKUP($F353,Res_ini!$H$29:$AF$30,2,FALSE())+7))</f>
        <v>-</v>
      </c>
      <c r="T353" s="325" t="str">
        <f>IF($M353="-","-",VLOOKUP(S$2,Res_ini!$A$20:$AF242,HLOOKUP($F353,Res_ini!$H$29:$AF$30,2,FALSE())+7))</f>
        <v>-</v>
      </c>
      <c r="U353" s="325" t="str">
        <f>IF($M353="-","-",VLOOKUP(T$2,Res_ini!$A$20:$AF242,HLOOKUP($F353,Res_ini!$H$29:$AF$30,2,FALSE())+7))</f>
        <v>-</v>
      </c>
      <c r="V353" s="325" t="str">
        <f>IF($M353="-","-",VLOOKUP(U$2,Res_ini!$A$20:$AF242,HLOOKUP($F353,Res_ini!$H$29:$AF$30,2,FALSE())+7))</f>
        <v>-</v>
      </c>
      <c r="W353" s="325" t="str">
        <f>IF($M353="-","-",VLOOKUP(V$2,Res_ini!$A$20:$AF242,HLOOKUP($F353,Res_ini!$H$29:$AF$30,2,FALSE())+7))</f>
        <v>-</v>
      </c>
      <c r="X353" s="325" t="str">
        <f>IF($M353="-","-",VLOOKUP(W$2,Res_ini!$A$20:$AF242,HLOOKUP($F353,Res_ini!$H$29:$AF$30,2,FALSE())+7))</f>
        <v>-</v>
      </c>
      <c r="Y353" s="325" t="str">
        <f>IF($M353="-","-",VLOOKUP(X$2,Res_ini!$A$20:$AF242,HLOOKUP($F353,Res_ini!$H$29:$AF$30,2,FALSE())+7))</f>
        <v>-</v>
      </c>
      <c r="Z353" s="325" t="str">
        <f>IF($M353="-","-",VLOOKUP(Y$2,Res_ini!$A$20:$AF242,HLOOKUP($F353,Res_ini!$H$29:$AF$30,2,FALSE())+7))</f>
        <v>-</v>
      </c>
      <c r="AA353" s="326" t="str">
        <f>IF($M353="-","-",VLOOKUP(Z$2,Res_ini!$A$20:$AF242,HLOOKUP($F353,Res_ini!$H$29:$AF$30,2,FALSE())+7))</f>
        <v>-</v>
      </c>
      <c r="AB353" s="327" t="str">
        <f>IF($M353="-","-",VLOOKUP(AA$2,Res_ini!$A$20:$AF242,HLOOKUP($F353,Res_ini!$H$29:$AF$30,2,FALSE())+7))</f>
        <v>-</v>
      </c>
      <c r="AC353" s="340"/>
      <c r="AD353" s="341"/>
      <c r="AE353" s="341"/>
      <c r="AF353" s="341"/>
      <c r="AG353" s="342"/>
      <c r="AH353" s="343" t="str">
        <f t="shared" si="173"/>
        <v>-</v>
      </c>
      <c r="AI353" s="344" t="str">
        <f t="shared" si="174"/>
        <v>-</v>
      </c>
      <c r="AJ353" s="345" t="str">
        <f t="shared" si="175"/>
        <v>-</v>
      </c>
      <c r="AK353" s="345" t="str">
        <f t="shared" si="176"/>
        <v>-</v>
      </c>
      <c r="AL353" s="345" t="str">
        <f t="shared" si="177"/>
        <v>-</v>
      </c>
      <c r="AM353" s="345" t="str">
        <f t="shared" si="178"/>
        <v>-</v>
      </c>
      <c r="AN353" s="345" t="str">
        <f t="shared" si="179"/>
        <v>-</v>
      </c>
      <c r="AO353" s="345" t="str">
        <f t="shared" si="180"/>
        <v>-</v>
      </c>
      <c r="AP353" s="345" t="str">
        <f t="shared" si="181"/>
        <v>-</v>
      </c>
      <c r="AQ353" s="345" t="str">
        <f t="shared" si="182"/>
        <v>-</v>
      </c>
      <c r="AR353" s="345" t="str">
        <f t="shared" si="183"/>
        <v>-</v>
      </c>
      <c r="AS353" s="345" t="str">
        <f t="shared" si="184"/>
        <v>-</v>
      </c>
      <c r="AT353" s="345" t="str">
        <f t="shared" si="185"/>
        <v>-</v>
      </c>
      <c r="AU353" s="345" t="str">
        <f t="shared" si="186"/>
        <v>-</v>
      </c>
      <c r="AV353" s="345" t="str">
        <f t="shared" si="187"/>
        <v>-</v>
      </c>
      <c r="AW353" s="346" t="str">
        <f t="shared" si="188"/>
        <v>-</v>
      </c>
      <c r="AX353" s="346" t="str">
        <f t="shared" si="189"/>
        <v>-</v>
      </c>
      <c r="AY353" s="346" t="str">
        <f t="shared" si="190"/>
        <v>-</v>
      </c>
      <c r="AZ353" s="346" t="str">
        <f t="shared" si="191"/>
        <v>-</v>
      </c>
      <c r="BA353" s="346" t="str">
        <f t="shared" si="192"/>
        <v>-</v>
      </c>
      <c r="BB353" s="345" t="str">
        <f t="shared" si="193"/>
        <v>-</v>
      </c>
      <c r="BC353" s="345" t="str">
        <f t="shared" si="194"/>
        <v>-</v>
      </c>
      <c r="BD353" s="346" t="str">
        <f t="shared" si="195"/>
        <v>-</v>
      </c>
      <c r="BE353" s="346" t="str">
        <f t="shared" si="196"/>
        <v>-</v>
      </c>
      <c r="BF353" s="346" t="str">
        <f t="shared" si="197"/>
        <v>-</v>
      </c>
      <c r="BG353" s="346" t="str">
        <f t="shared" si="198"/>
        <v>-</v>
      </c>
      <c r="BH353" s="345" t="str">
        <f t="shared" si="199"/>
        <v>-</v>
      </c>
      <c r="BI353" s="346" t="str">
        <f t="shared" si="200"/>
        <v>-</v>
      </c>
      <c r="BJ353" s="347" t="str">
        <f t="shared" si="201"/>
        <v>-</v>
      </c>
      <c r="BK353"/>
      <c r="BL353"/>
      <c r="BM353"/>
      <c r="BN353"/>
      <c r="BO353"/>
    </row>
    <row r="354" spans="1:67" s="124" customFormat="1" ht="17" hidden="1" customHeight="1">
      <c r="A354" s="330" t="str">
        <f t="shared" si="202"/>
        <v>2018_334</v>
      </c>
      <c r="B354" s="330" t="s">
        <v>658</v>
      </c>
      <c r="C354" s="330" t="str">
        <f t="shared" si="172"/>
        <v>---_-</v>
      </c>
      <c r="D354" s="330" t="str">
        <f>IF($M354="-","-",VLOOKUP(C$3,Res_ini!$A$20:$AF243,HLOOKUP($F354,Res_ini!$H$29:$AF$30,2,FALSE())+7))</f>
        <v>-</v>
      </c>
      <c r="E354" s="330">
        <f t="shared" si="171"/>
        <v>84</v>
      </c>
      <c r="F354" s="330" t="str">
        <f t="shared" si="108"/>
        <v>Vide21</v>
      </c>
      <c r="G354" s="330" t="str">
        <f>IF($M354="-","-",VLOOKUP(F$3,Res_ini!$A$20:$AF243,HLOOKUP($F354,Res_ini!$H$29:$AF$30,2,FALSE())+7))</f>
        <v>-</v>
      </c>
      <c r="H354" s="348" t="str">
        <f>IF($M354="-","-",VLOOKUP(G$3,Res_ini!$A$20:$AF243,HLOOKUP($F354,Res_ini!$H$29:$AF$30,2,FALSE())+7))</f>
        <v>-</v>
      </c>
      <c r="I354" s="348" t="str">
        <f>IF($M354="-","-",VLOOKUP(H$3,Res_ini!$A$20:$AF243,HLOOKUP($F354,Res_ini!$H$29:$AF$30,2,FALSE())+7))</f>
        <v>-</v>
      </c>
      <c r="J354" s="330" t="str">
        <f>IF($M354="-","-",VLOOKUP(I$3,Res_ini!$A$20:$AF243,HLOOKUP($F354,Res_ini!$H$29:$AF$30,2,FALSE())+7))</f>
        <v>-</v>
      </c>
      <c r="K354" s="330" t="str">
        <f>IF($M354="-","-",VLOOKUP(J$3,Res_ini!$A$20:$AF243,HLOOKUP($F354,Res_ini!$H$29:$AF$30,2,FALSE())+7))</f>
        <v>-</v>
      </c>
      <c r="L354" s="330" t="str">
        <f>IF($M354="-","-",VLOOKUP(K$3,Res_ini!$A$20:$AF243,HLOOKUP($F354,Res_ini!$H$29:$AF$30,2,FALSE())+7))</f>
        <v>-</v>
      </c>
      <c r="M354" s="330" t="str">
        <f>IF(ISERROR(HLOOKUP($F354,Res_ini!$H$29:$AF$30,2,FALSE())),"-",VLOOKUP(L$3,Res_ini!$A$20:$AF243,HLOOKUP($F354,Res_ini!$H$29:$AF$30,2,FALSE())+7))</f>
        <v>-</v>
      </c>
      <c r="N354" s="330" t="str">
        <f>IF($M354="-","-",VLOOKUP(M$3,Res_ini!$A$20:$AF243,HLOOKUP($F354,Res_ini!$H$29:$AF$30,2,FALSE())+7))</f>
        <v>-</v>
      </c>
      <c r="O354" s="349" t="str">
        <f>IF($M354="-","-",VLOOKUP(N$3,Res_ini!$A$20:$AF243,HLOOKUP($F354,Res_ini!$H$29:$AF$30,2,FALSE())+7))</f>
        <v>-</v>
      </c>
      <c r="P354" s="328" t="str">
        <f>IF($M354="-","-",VLOOKUP(O$3,Res_ini!$A$20:$AF243,HLOOKUP($F354,Res_ini!$H$29:$AF$30,2,FALSE())+7))</f>
        <v>-</v>
      </c>
      <c r="Q354" s="328" t="str">
        <f>IF($M354="-","-",VLOOKUP(P$3,Res_ini!$A$20:$AF243,HLOOKUP($F354,Res_ini!$H$29:$AF$30,2,FALSE())+7))</f>
        <v>-</v>
      </c>
      <c r="R354" s="328" t="str">
        <f>IF($M354="-","-",VLOOKUP(Q$3,Res_ini!$A$20:$AF243,HLOOKUP($F354,Res_ini!$H$29:$AF$30,2,FALSE())+7))</f>
        <v>-</v>
      </c>
      <c r="S354" s="328" t="str">
        <f>IF($M354="-","-",VLOOKUP(R$3,Res_ini!$A$20:$AF243,HLOOKUP($F354,Res_ini!$H$29:$AF$30,2,FALSE())+7))</f>
        <v>-</v>
      </c>
      <c r="T354" s="328" t="str">
        <f>IF($M354="-","-",VLOOKUP(S$3,Res_ini!$A$20:$AF243,HLOOKUP($F354,Res_ini!$H$29:$AF$30,2,FALSE())+7))</f>
        <v>-</v>
      </c>
      <c r="U354" s="328" t="str">
        <f>IF($M354="-","-",VLOOKUP(T$3,Res_ini!$A$20:$AF243,HLOOKUP($F354,Res_ini!$H$29:$AF$30,2,FALSE())+7))</f>
        <v>-</v>
      </c>
      <c r="V354" s="328" t="str">
        <f>IF($M354="-","-",VLOOKUP(U$3,Res_ini!$A$20:$AF243,HLOOKUP($F354,Res_ini!$H$29:$AF$30,2,FALSE())+7))</f>
        <v>-</v>
      </c>
      <c r="W354" s="328" t="str">
        <f>IF($M354="-","-",VLOOKUP(V$3,Res_ini!$A$20:$AF243,HLOOKUP($F354,Res_ini!$H$29:$AF$30,2,FALSE())+7))</f>
        <v>-</v>
      </c>
      <c r="X354" s="328" t="str">
        <f>IF($M354="-","-",VLOOKUP(W$3,Res_ini!$A$20:$AF243,HLOOKUP($F354,Res_ini!$H$29:$AF$30,2,FALSE())+7))</f>
        <v>-</v>
      </c>
      <c r="Y354" s="328" t="str">
        <f>IF($M354="-","-",VLOOKUP(X$3,Res_ini!$A$20:$AF243,HLOOKUP($F354,Res_ini!$H$29:$AF$30,2,FALSE())+7))</f>
        <v>-</v>
      </c>
      <c r="Z354" s="328" t="str">
        <f>IF($M354="-","-",VLOOKUP(Y$3,Res_ini!$A$20:$AF243,HLOOKUP($F354,Res_ini!$H$29:$AF$30,2,FALSE())+7))</f>
        <v>-</v>
      </c>
      <c r="AA354" s="329" t="str">
        <f>IF($M354="-","-",VLOOKUP(Z$3,Res_ini!$A$20:$AF243,HLOOKUP($F354,Res_ini!$H$29:$AF$30,2,FALSE())+7))</f>
        <v>-</v>
      </c>
      <c r="AB354" s="330" t="str">
        <f>IF($M354="-","-",VLOOKUP(AA$3,Res_ini!$A$20:$AF243,HLOOKUP($F354,Res_ini!$H$29:$AF$30,2,FALSE())+7))</f>
        <v>-</v>
      </c>
      <c r="AC354" s="350"/>
      <c r="AD354" s="351"/>
      <c r="AE354" s="351"/>
      <c r="AF354" s="351"/>
      <c r="AG354" s="352"/>
      <c r="AH354" s="213" t="str">
        <f t="shared" si="173"/>
        <v>-</v>
      </c>
      <c r="AI354" s="353" t="str">
        <f t="shared" si="174"/>
        <v>-</v>
      </c>
      <c r="AJ354" s="354" t="str">
        <f t="shared" si="175"/>
        <v>-</v>
      </c>
      <c r="AK354" s="354" t="str">
        <f t="shared" si="176"/>
        <v>-</v>
      </c>
      <c r="AL354" s="354" t="str">
        <f t="shared" si="177"/>
        <v>-</v>
      </c>
      <c r="AM354" s="354" t="str">
        <f t="shared" si="178"/>
        <v>-</v>
      </c>
      <c r="AN354" s="354" t="str">
        <f t="shared" si="179"/>
        <v>-</v>
      </c>
      <c r="AO354" s="354" t="str">
        <f t="shared" si="180"/>
        <v>-</v>
      </c>
      <c r="AP354" s="354" t="str">
        <f t="shared" si="181"/>
        <v>-</v>
      </c>
      <c r="AQ354" s="354" t="str">
        <f t="shared" si="182"/>
        <v>-</v>
      </c>
      <c r="AR354" s="354" t="str">
        <f t="shared" si="183"/>
        <v>-</v>
      </c>
      <c r="AS354" s="354" t="str">
        <f t="shared" si="184"/>
        <v>-</v>
      </c>
      <c r="AT354" s="354" t="str">
        <f t="shared" si="185"/>
        <v>-</v>
      </c>
      <c r="AU354" s="354" t="str">
        <f t="shared" si="186"/>
        <v>-</v>
      </c>
      <c r="AV354" s="354" t="str">
        <f t="shared" si="187"/>
        <v>-</v>
      </c>
      <c r="AW354" s="355" t="str">
        <f t="shared" si="188"/>
        <v>-</v>
      </c>
      <c r="AX354" s="355" t="str">
        <f t="shared" si="189"/>
        <v>-</v>
      </c>
      <c r="AY354" s="355" t="str">
        <f t="shared" si="190"/>
        <v>-</v>
      </c>
      <c r="AZ354" s="355" t="str">
        <f t="shared" si="191"/>
        <v>-</v>
      </c>
      <c r="BA354" s="355" t="str">
        <f t="shared" si="192"/>
        <v>-</v>
      </c>
      <c r="BB354" s="354" t="str">
        <f t="shared" si="193"/>
        <v>-</v>
      </c>
      <c r="BC354" s="354" t="str">
        <f t="shared" si="194"/>
        <v>-</v>
      </c>
      <c r="BD354" s="355" t="str">
        <f t="shared" si="195"/>
        <v>-</v>
      </c>
      <c r="BE354" s="355" t="str">
        <f t="shared" si="196"/>
        <v>-</v>
      </c>
      <c r="BF354" s="355" t="str">
        <f t="shared" si="197"/>
        <v>-</v>
      </c>
      <c r="BG354" s="355" t="str">
        <f t="shared" si="198"/>
        <v>-</v>
      </c>
      <c r="BH354" s="354" t="str">
        <f t="shared" si="199"/>
        <v>-</v>
      </c>
      <c r="BI354" s="355" t="str">
        <f t="shared" si="200"/>
        <v>-</v>
      </c>
      <c r="BJ354" s="356" t="str">
        <f t="shared" si="201"/>
        <v>-</v>
      </c>
      <c r="BK354"/>
      <c r="BL354"/>
      <c r="BM354"/>
      <c r="BN354"/>
      <c r="BO354"/>
    </row>
    <row r="355" spans="1:67" s="124" customFormat="1" ht="17" hidden="1" customHeight="1">
      <c r="A355" s="330" t="str">
        <f t="shared" si="202"/>
        <v>2018_335</v>
      </c>
      <c r="B355" s="330" t="s">
        <v>658</v>
      </c>
      <c r="C355" s="330" t="str">
        <f t="shared" si="172"/>
        <v>---_-</v>
      </c>
      <c r="D355" s="330" t="str">
        <f>IF($M355="-","-",VLOOKUP(C$4,Res_ini!$A$20:$AF244,HLOOKUP($F355,Res_ini!$H$29:$AF$30,2,FALSE())+7))</f>
        <v>-</v>
      </c>
      <c r="E355" s="330">
        <f t="shared" si="171"/>
        <v>84</v>
      </c>
      <c r="F355" s="330" t="str">
        <f t="shared" si="108"/>
        <v>Vide21</v>
      </c>
      <c r="G355" s="330" t="str">
        <f>IF($M355="-","-",VLOOKUP(F$4,Res_ini!$A$20:$AF244,HLOOKUP($F355,Res_ini!$H$29:$AF$30,2,FALSE())+7))</f>
        <v>-</v>
      </c>
      <c r="H355" s="348" t="str">
        <f>IF($M355="-","-",VLOOKUP(G$4,Res_ini!$A$20:$AF244,HLOOKUP($F355,Res_ini!$H$29:$AF$30,2,FALSE())+7))</f>
        <v>-</v>
      </c>
      <c r="I355" s="348" t="str">
        <f>IF($M355="-","-",VLOOKUP(H$4,Res_ini!$A$20:$AF244,HLOOKUP($F355,Res_ini!$H$29:$AF$30,2,FALSE())+7))</f>
        <v>-</v>
      </c>
      <c r="J355" s="330" t="str">
        <f>IF($M355="-","-",VLOOKUP(I$4,Res_ini!$A$20:$AF244,HLOOKUP($F355,Res_ini!$H$29:$AF$30,2,FALSE())+7))</f>
        <v>-</v>
      </c>
      <c r="K355" s="330" t="str">
        <f>IF($M355="-","-",VLOOKUP(J$4,Res_ini!$A$20:$AF244,HLOOKUP($F355,Res_ini!$H$29:$AF$30,2,FALSE())+7))</f>
        <v>-</v>
      </c>
      <c r="L355" s="330" t="str">
        <f>IF($M355="-","-",VLOOKUP(K$4,Res_ini!$A$20:$AF244,HLOOKUP($F355,Res_ini!$H$29:$AF$30,2,FALSE())+7))</f>
        <v>-</v>
      </c>
      <c r="M355" s="330" t="str">
        <f>IF(ISERROR(HLOOKUP($F355,Res_ini!$H$29:$AF$30,2,FALSE())),"-",VLOOKUP(L$4,Res_ini!$A$20:$AF244,HLOOKUP($F355,Res_ini!$H$29:$AF$30,2,FALSE())+7))</f>
        <v>-</v>
      </c>
      <c r="N355" s="330" t="str">
        <f>IF($M355="-","-",VLOOKUP(M$4,Res_ini!$A$20:$AF244,HLOOKUP($F355,Res_ini!$H$29:$AF$30,2,FALSE())+7))</f>
        <v>-</v>
      </c>
      <c r="O355" s="349" t="str">
        <f>IF($M355="-","-",VLOOKUP(N$4,Res_ini!$A$20:$AF244,HLOOKUP($F355,Res_ini!$H$29:$AF$30,2,FALSE())+7))</f>
        <v>-</v>
      </c>
      <c r="P355" s="328" t="str">
        <f>IF($M355="-","-",VLOOKUP(O$4,Res_ini!$A$20:$AF244,HLOOKUP($F355,Res_ini!$H$29:$AF$30,2,FALSE())+7))</f>
        <v>-</v>
      </c>
      <c r="Q355" s="328" t="str">
        <f>IF($M355="-","-",VLOOKUP(P$4,Res_ini!$A$20:$AF244,HLOOKUP($F355,Res_ini!$H$29:$AF$30,2,FALSE())+7))</f>
        <v>-</v>
      </c>
      <c r="R355" s="328" t="str">
        <f>IF($M355="-","-",VLOOKUP(Q$4,Res_ini!$A$20:$AF244,HLOOKUP($F355,Res_ini!$H$29:$AF$30,2,FALSE())+7))</f>
        <v>-</v>
      </c>
      <c r="S355" s="328" t="str">
        <f>IF($M355="-","-",VLOOKUP(R$4,Res_ini!$A$20:$AF244,HLOOKUP($F355,Res_ini!$H$29:$AF$30,2,FALSE())+7))</f>
        <v>-</v>
      </c>
      <c r="T355" s="328" t="str">
        <f>IF($M355="-","-",VLOOKUP(S$4,Res_ini!$A$20:$AF244,HLOOKUP($F355,Res_ini!$H$29:$AF$30,2,FALSE())+7))</f>
        <v>-</v>
      </c>
      <c r="U355" s="328" t="str">
        <f>IF($M355="-","-",VLOOKUP(T$4,Res_ini!$A$20:$AF244,HLOOKUP($F355,Res_ini!$H$29:$AF$30,2,FALSE())+7))</f>
        <v>-</v>
      </c>
      <c r="V355" s="328" t="str">
        <f>IF($M355="-","-",VLOOKUP(U$4,Res_ini!$A$20:$AF244,HLOOKUP($F355,Res_ini!$H$29:$AF$30,2,FALSE())+7))</f>
        <v>-</v>
      </c>
      <c r="W355" s="328" t="str">
        <f>IF($M355="-","-",VLOOKUP(V$4,Res_ini!$A$20:$AF244,HLOOKUP($F355,Res_ini!$H$29:$AF$30,2,FALSE())+7))</f>
        <v>-</v>
      </c>
      <c r="X355" s="328" t="str">
        <f>IF($M355="-","-",VLOOKUP(W$4,Res_ini!$A$20:$AF244,HLOOKUP($F355,Res_ini!$H$29:$AF$30,2,FALSE())+7))</f>
        <v>-</v>
      </c>
      <c r="Y355" s="328" t="str">
        <f>IF($M355="-","-",VLOOKUP(X$4,Res_ini!$A$20:$AF244,HLOOKUP($F355,Res_ini!$H$29:$AF$30,2,FALSE())+7))</f>
        <v>-</v>
      </c>
      <c r="Z355" s="328" t="str">
        <f>IF($M355="-","-",VLOOKUP(Y$4,Res_ini!$A$20:$AF244,HLOOKUP($F355,Res_ini!$H$29:$AF$30,2,FALSE())+7))</f>
        <v>-</v>
      </c>
      <c r="AA355" s="329" t="str">
        <f>IF($M355="-","-",VLOOKUP(Z$4,Res_ini!$A$20:$AF244,HLOOKUP($F355,Res_ini!$H$29:$AF$30,2,FALSE())+7))</f>
        <v>-</v>
      </c>
      <c r="AB355" s="330" t="str">
        <f>IF($M355="-","-",VLOOKUP(AA$4,Res_ini!$A$20:$AF244,HLOOKUP($F355,Res_ini!$H$29:$AF$30,2,FALSE())+7))</f>
        <v>-</v>
      </c>
      <c r="AC355" s="350"/>
      <c r="AD355" s="351"/>
      <c r="AE355" s="351"/>
      <c r="AF355" s="351"/>
      <c r="AG355" s="352"/>
      <c r="AH355" s="213" t="str">
        <f t="shared" si="173"/>
        <v>-</v>
      </c>
      <c r="AI355" s="353" t="str">
        <f t="shared" si="174"/>
        <v>-</v>
      </c>
      <c r="AJ355" s="354" t="str">
        <f t="shared" si="175"/>
        <v>-</v>
      </c>
      <c r="AK355" s="354" t="str">
        <f t="shared" si="176"/>
        <v>-</v>
      </c>
      <c r="AL355" s="354" t="str">
        <f t="shared" si="177"/>
        <v>-</v>
      </c>
      <c r="AM355" s="354" t="str">
        <f t="shared" si="178"/>
        <v>-</v>
      </c>
      <c r="AN355" s="354" t="str">
        <f t="shared" si="179"/>
        <v>-</v>
      </c>
      <c r="AO355" s="354" t="str">
        <f t="shared" si="180"/>
        <v>-</v>
      </c>
      <c r="AP355" s="354" t="str">
        <f t="shared" si="181"/>
        <v>-</v>
      </c>
      <c r="AQ355" s="354" t="str">
        <f t="shared" si="182"/>
        <v>-</v>
      </c>
      <c r="AR355" s="354" t="str">
        <f t="shared" si="183"/>
        <v>-</v>
      </c>
      <c r="AS355" s="354" t="str">
        <f t="shared" si="184"/>
        <v>-</v>
      </c>
      <c r="AT355" s="354" t="str">
        <f t="shared" si="185"/>
        <v>-</v>
      </c>
      <c r="AU355" s="354" t="str">
        <f t="shared" si="186"/>
        <v>-</v>
      </c>
      <c r="AV355" s="354" t="str">
        <f t="shared" si="187"/>
        <v>-</v>
      </c>
      <c r="AW355" s="355" t="str">
        <f t="shared" si="188"/>
        <v>-</v>
      </c>
      <c r="AX355" s="355" t="str">
        <f t="shared" si="189"/>
        <v>-</v>
      </c>
      <c r="AY355" s="355" t="str">
        <f t="shared" si="190"/>
        <v>-</v>
      </c>
      <c r="AZ355" s="355" t="str">
        <f t="shared" si="191"/>
        <v>-</v>
      </c>
      <c r="BA355" s="355" t="str">
        <f t="shared" si="192"/>
        <v>-</v>
      </c>
      <c r="BB355" s="354" t="str">
        <f t="shared" si="193"/>
        <v>-</v>
      </c>
      <c r="BC355" s="354" t="str">
        <f t="shared" si="194"/>
        <v>-</v>
      </c>
      <c r="BD355" s="355" t="str">
        <f t="shared" si="195"/>
        <v>-</v>
      </c>
      <c r="BE355" s="355" t="str">
        <f t="shared" si="196"/>
        <v>-</v>
      </c>
      <c r="BF355" s="355" t="str">
        <f t="shared" si="197"/>
        <v>-</v>
      </c>
      <c r="BG355" s="355" t="str">
        <f t="shared" si="198"/>
        <v>-</v>
      </c>
      <c r="BH355" s="354" t="str">
        <f t="shared" si="199"/>
        <v>-</v>
      </c>
      <c r="BI355" s="355" t="str">
        <f t="shared" si="200"/>
        <v>-</v>
      </c>
      <c r="BJ355" s="356" t="str">
        <f t="shared" si="201"/>
        <v>-</v>
      </c>
      <c r="BK355"/>
      <c r="BL355"/>
      <c r="BM355"/>
      <c r="BN355"/>
      <c r="BO355"/>
    </row>
    <row r="356" spans="1:67" s="124" customFormat="1" ht="17" hidden="1" customHeight="1">
      <c r="A356" s="333" t="str">
        <f t="shared" si="202"/>
        <v>2018_336</v>
      </c>
      <c r="B356" s="333" t="s">
        <v>658</v>
      </c>
      <c r="C356" s="333" t="str">
        <f t="shared" si="172"/>
        <v>---_-</v>
      </c>
      <c r="D356" s="333" t="str">
        <f>IF($M356="-","-",VLOOKUP(C$5,Res_ini!$A$20:$AF245,HLOOKUP($F356,Res_ini!$H$29:$AF$30,2,FALSE())+7))</f>
        <v>-</v>
      </c>
      <c r="E356" s="333">
        <f t="shared" si="171"/>
        <v>84</v>
      </c>
      <c r="F356" s="333" t="str">
        <f t="shared" si="108"/>
        <v>Vide21</v>
      </c>
      <c r="G356" s="333" t="str">
        <f>IF($M356="-","-",VLOOKUP(F$5,Res_ini!$A$20:$AF245,HLOOKUP($F356,Res_ini!$H$29:$AF$30,2,FALSE())+7))</f>
        <v>-</v>
      </c>
      <c r="H356" s="357" t="str">
        <f>IF($M356="-","-",VLOOKUP(G$5,Res_ini!$A$20:$AF245,HLOOKUP($F356,Res_ini!$H$29:$AF$30,2,FALSE())+7))</f>
        <v>-</v>
      </c>
      <c r="I356" s="357" t="str">
        <f>IF($M356="-","-",VLOOKUP(H$5,Res_ini!$A$20:$AF245,HLOOKUP($F356,Res_ini!$H$29:$AF$30,2,FALSE())+7))</f>
        <v>-</v>
      </c>
      <c r="J356" s="333" t="str">
        <f>IF($M356="-","-",VLOOKUP(I$5,Res_ini!$A$20:$AF245,HLOOKUP($F356,Res_ini!$H$29:$AF$30,2,FALSE())+7))</f>
        <v>-</v>
      </c>
      <c r="K356" s="333" t="str">
        <f>IF($M356="-","-",VLOOKUP(J$5,Res_ini!$A$20:$AF245,HLOOKUP($F356,Res_ini!$H$29:$AF$30,2,FALSE())+7))</f>
        <v>-</v>
      </c>
      <c r="L356" s="333" t="str">
        <f>IF($M356="-","-",VLOOKUP(K$5,Res_ini!$A$20:$AF245,HLOOKUP($F356,Res_ini!$H$29:$AF$30,2,FALSE())+7))</f>
        <v>-</v>
      </c>
      <c r="M356" s="333" t="str">
        <f>IF(ISERROR(HLOOKUP($F356,Res_ini!$H$29:$AF$30,2,FALSE())),"-",VLOOKUP(L$5,Res_ini!$A$20:$AF245,HLOOKUP($F356,Res_ini!$H$29:$AF$30,2,FALSE())+7))</f>
        <v>-</v>
      </c>
      <c r="N356" s="333" t="str">
        <f>IF($M356="-","-",VLOOKUP(M$5,Res_ini!$A$20:$AF245,HLOOKUP($F356,Res_ini!$H$29:$AF$30,2,FALSE())+7))</f>
        <v>-</v>
      </c>
      <c r="O356" s="358" t="str">
        <f>IF($M356="-","-",VLOOKUP(N$5,Res_ini!$A$20:$AF245,HLOOKUP($F356,Res_ini!$H$29:$AF$30,2,FALSE())+7))</f>
        <v>-</v>
      </c>
      <c r="P356" s="331" t="str">
        <f>IF($M356="-","-",VLOOKUP(O$5,Res_ini!$A$20:$AF245,HLOOKUP($F356,Res_ini!$H$29:$AF$30,2,FALSE())+7))</f>
        <v>-</v>
      </c>
      <c r="Q356" s="331" t="str">
        <f>IF($M356="-","-",VLOOKUP(P$5,Res_ini!$A$20:$AF245,HLOOKUP($F356,Res_ini!$H$29:$AF$30,2,FALSE())+7))</f>
        <v>-</v>
      </c>
      <c r="R356" s="331" t="str">
        <f>IF($M356="-","-",VLOOKUP(Q$5,Res_ini!$A$20:$AF245,HLOOKUP($F356,Res_ini!$H$29:$AF$30,2,FALSE())+7))</f>
        <v>-</v>
      </c>
      <c r="S356" s="331" t="str">
        <f>IF($M356="-","-",VLOOKUP(R$5,Res_ini!$A$20:$AF245,HLOOKUP($F356,Res_ini!$H$29:$AF$30,2,FALSE())+7))</f>
        <v>-</v>
      </c>
      <c r="T356" s="331" t="str">
        <f>IF($M356="-","-",VLOOKUP(S$5,Res_ini!$A$20:$AF245,HLOOKUP($F356,Res_ini!$H$29:$AF$30,2,FALSE())+7))</f>
        <v>-</v>
      </c>
      <c r="U356" s="331" t="str">
        <f>IF($M356="-","-",VLOOKUP(T$5,Res_ini!$A$20:$AF245,HLOOKUP($F356,Res_ini!$H$29:$AF$30,2,FALSE())+7))</f>
        <v>-</v>
      </c>
      <c r="V356" s="331" t="str">
        <f>IF($M356="-","-",VLOOKUP(U$5,Res_ini!$A$20:$AF245,HLOOKUP($F356,Res_ini!$H$29:$AF$30,2,FALSE())+7))</f>
        <v>-</v>
      </c>
      <c r="W356" s="331" t="str">
        <f>IF($M356="-","-",VLOOKUP(V$5,Res_ini!$A$20:$AF245,HLOOKUP($F356,Res_ini!$H$29:$AF$30,2,FALSE())+7))</f>
        <v>-</v>
      </c>
      <c r="X356" s="331" t="str">
        <f>IF($M356="-","-",VLOOKUP(W$5,Res_ini!$A$20:$AF245,HLOOKUP($F356,Res_ini!$H$29:$AF$30,2,FALSE())+7))</f>
        <v>-</v>
      </c>
      <c r="Y356" s="331" t="str">
        <f>IF($M356="-","-",VLOOKUP(X$5,Res_ini!$A$20:$AF245,HLOOKUP($F356,Res_ini!$H$29:$AF$30,2,FALSE())+7))</f>
        <v>-</v>
      </c>
      <c r="Z356" s="331" t="str">
        <f>IF($M356="-","-",VLOOKUP(Y$5,Res_ini!$A$20:$AF245,HLOOKUP($F356,Res_ini!$H$29:$AF$30,2,FALSE())+7))</f>
        <v>-</v>
      </c>
      <c r="AA356" s="332" t="str">
        <f>IF($M356="-","-",VLOOKUP(Z$5,Res_ini!$A$20:$AF245,HLOOKUP($F356,Res_ini!$H$29:$AF$30,2,FALSE())+7))</f>
        <v>-</v>
      </c>
      <c r="AB356" s="333" t="str">
        <f>IF($M356="-","-",VLOOKUP(AA$5,Res_ini!$A$20:$AF245,HLOOKUP($F356,Res_ini!$H$29:$AF$30,2,FALSE())+7))</f>
        <v>-</v>
      </c>
      <c r="AC356" s="359"/>
      <c r="AD356" s="360"/>
      <c r="AE356" s="360"/>
      <c r="AF356" s="360"/>
      <c r="AG356" s="361"/>
      <c r="AH356" s="362" t="str">
        <f t="shared" si="173"/>
        <v>-</v>
      </c>
      <c r="AI356" s="363" t="str">
        <f t="shared" si="174"/>
        <v>-</v>
      </c>
      <c r="AJ356" s="364" t="str">
        <f t="shared" si="175"/>
        <v>-</v>
      </c>
      <c r="AK356" s="364" t="str">
        <f t="shared" si="176"/>
        <v>-</v>
      </c>
      <c r="AL356" s="364" t="str">
        <f t="shared" si="177"/>
        <v>-</v>
      </c>
      <c r="AM356" s="364" t="str">
        <f t="shared" si="178"/>
        <v>-</v>
      </c>
      <c r="AN356" s="364" t="str">
        <f t="shared" si="179"/>
        <v>-</v>
      </c>
      <c r="AO356" s="364" t="str">
        <f t="shared" si="180"/>
        <v>-</v>
      </c>
      <c r="AP356" s="364" t="str">
        <f t="shared" si="181"/>
        <v>-</v>
      </c>
      <c r="AQ356" s="364" t="str">
        <f t="shared" si="182"/>
        <v>-</v>
      </c>
      <c r="AR356" s="364" t="str">
        <f t="shared" si="183"/>
        <v>-</v>
      </c>
      <c r="AS356" s="364" t="str">
        <f t="shared" si="184"/>
        <v>-</v>
      </c>
      <c r="AT356" s="364" t="str">
        <f t="shared" si="185"/>
        <v>-</v>
      </c>
      <c r="AU356" s="364" t="str">
        <f t="shared" si="186"/>
        <v>-</v>
      </c>
      <c r="AV356" s="364" t="str">
        <f t="shared" si="187"/>
        <v>-</v>
      </c>
      <c r="AW356" s="365" t="str">
        <f t="shared" si="188"/>
        <v>-</v>
      </c>
      <c r="AX356" s="365" t="str">
        <f t="shared" si="189"/>
        <v>-</v>
      </c>
      <c r="AY356" s="365" t="str">
        <f t="shared" si="190"/>
        <v>-</v>
      </c>
      <c r="AZ356" s="365" t="str">
        <f t="shared" si="191"/>
        <v>-</v>
      </c>
      <c r="BA356" s="365" t="str">
        <f t="shared" si="192"/>
        <v>-</v>
      </c>
      <c r="BB356" s="364" t="str">
        <f t="shared" si="193"/>
        <v>-</v>
      </c>
      <c r="BC356" s="364" t="str">
        <f t="shared" si="194"/>
        <v>-</v>
      </c>
      <c r="BD356" s="365" t="str">
        <f t="shared" si="195"/>
        <v>-</v>
      </c>
      <c r="BE356" s="365" t="str">
        <f t="shared" si="196"/>
        <v>-</v>
      </c>
      <c r="BF356" s="365" t="str">
        <f t="shared" si="197"/>
        <v>-</v>
      </c>
      <c r="BG356" s="365" t="str">
        <f t="shared" si="198"/>
        <v>-</v>
      </c>
      <c r="BH356" s="364" t="str">
        <f t="shared" si="199"/>
        <v>-</v>
      </c>
      <c r="BI356" s="365" t="str">
        <f t="shared" si="200"/>
        <v>-</v>
      </c>
      <c r="BJ356" s="366" t="str">
        <f t="shared" si="201"/>
        <v>-</v>
      </c>
      <c r="BK356"/>
      <c r="BL356"/>
      <c r="BM356"/>
      <c r="BN356"/>
      <c r="BO356"/>
    </row>
    <row r="357" spans="1:67" s="124" customFormat="1" ht="16" hidden="1" customHeight="1">
      <c r="A357" s="327" t="str">
        <f t="shared" si="202"/>
        <v>2018_337</v>
      </c>
      <c r="B357" s="327" t="s">
        <v>658</v>
      </c>
      <c r="C357" s="327" t="str">
        <f t="shared" ref="C357:C412" si="203">J357&amp;"-"&amp;M357&amp;"_"&amp;N357</f>
        <v>---_-</v>
      </c>
      <c r="D357" s="327" t="str">
        <f>IF($M357="-","-",VLOOKUP(C$2,Res_ini!$A$20:$AF246,HLOOKUP($F357,Res_ini!$H$29:$AF$30,2,FALSE())+7))</f>
        <v>-</v>
      </c>
      <c r="E357" s="327">
        <f t="shared" si="171"/>
        <v>85</v>
      </c>
      <c r="F357" s="327" t="str">
        <f t="shared" si="108"/>
        <v>Vide22</v>
      </c>
      <c r="G357" s="327" t="str">
        <f>IF($M357="-","-",VLOOKUP(F$2,Res_ini!$A$20:$AF246,HLOOKUP($F357,Res_ini!$H$29:$AF$30,2,FALSE())+7))</f>
        <v>-</v>
      </c>
      <c r="H357" s="338" t="str">
        <f>IF($M357="-","-",VLOOKUP(G$2,Res_ini!$A$20:$AF246,HLOOKUP($F357,Res_ini!$H$29:$AF$30,2,FALSE())+7))</f>
        <v>-</v>
      </c>
      <c r="I357" s="338" t="str">
        <f>IF($M357="-","-",VLOOKUP(H$2,Res_ini!$A$20:$AF246,HLOOKUP($F357,Res_ini!$H$29:$AF$30,2,FALSE())+7))</f>
        <v>-</v>
      </c>
      <c r="J357" s="327" t="str">
        <f>IF($M357="-","-",VLOOKUP(I$2,Res_ini!$A$20:$AF246,HLOOKUP($F357,Res_ini!$H$29:$AF$30,2,FALSE())+7))</f>
        <v>-</v>
      </c>
      <c r="K357" s="327" t="str">
        <f>IF($M357="-","-",VLOOKUP(J$2,Res_ini!$A$20:$AF246,HLOOKUP($F357,Res_ini!$H$29:$AF$30,2,FALSE())+7))</f>
        <v>-</v>
      </c>
      <c r="L357" s="327" t="str">
        <f>IF($M357="-","-",VLOOKUP(K$2,Res_ini!$A$20:$AF246,HLOOKUP($F357,Res_ini!$H$29:$AF$30,2,FALSE())+7))</f>
        <v>-</v>
      </c>
      <c r="M357" s="327" t="str">
        <f>IF(ISERROR(HLOOKUP($F357,Res_ini!$H$29:$AF$30,2,FALSE())),"-",VLOOKUP(L$2,Res_ini!$A$20:$AF246,HLOOKUP($F357,Res_ini!$H$29:$AF$30,2,FALSE())+7))</f>
        <v>-</v>
      </c>
      <c r="N357" s="327" t="str">
        <f>IF($M357="-","-",VLOOKUP(M$2,Res_ini!$A$20:$AF246,HLOOKUP($F357,Res_ini!$H$29:$AF$30,2,FALSE())+7))</f>
        <v>-</v>
      </c>
      <c r="O357" s="339" t="str">
        <f>IF($M357="-","-",VLOOKUP(N$2,Res_ini!$A$20:$AF246,HLOOKUP($F357,Res_ini!$H$29:$AF$30,2,FALSE())+7))</f>
        <v>-</v>
      </c>
      <c r="P357" s="325" t="str">
        <f>IF($M357="-","-",VLOOKUP(O$2,Res_ini!$A$20:$AF246,HLOOKUP($F357,Res_ini!$H$29:$AF$30,2,FALSE())+7))</f>
        <v>-</v>
      </c>
      <c r="Q357" s="325" t="str">
        <f>IF($M357="-","-",VLOOKUP(P$2,Res_ini!$A$20:$AF246,HLOOKUP($F357,Res_ini!$H$29:$AF$30,2,FALSE())+7))</f>
        <v>-</v>
      </c>
      <c r="R357" s="325" t="str">
        <f>IF($M357="-","-",VLOOKUP(Q$2,Res_ini!$A$20:$AF246,HLOOKUP($F357,Res_ini!$H$29:$AF$30,2,FALSE())+7))</f>
        <v>-</v>
      </c>
      <c r="S357" s="325" t="str">
        <f>IF($M357="-","-",VLOOKUP(R$2,Res_ini!$A$20:$AF246,HLOOKUP($F357,Res_ini!$H$29:$AF$30,2,FALSE())+7))</f>
        <v>-</v>
      </c>
      <c r="T357" s="325" t="str">
        <f>IF($M357="-","-",VLOOKUP(S$2,Res_ini!$A$20:$AF246,HLOOKUP($F357,Res_ini!$H$29:$AF$30,2,FALSE())+7))</f>
        <v>-</v>
      </c>
      <c r="U357" s="325" t="str">
        <f>IF($M357="-","-",VLOOKUP(T$2,Res_ini!$A$20:$AF246,HLOOKUP($F357,Res_ini!$H$29:$AF$30,2,FALSE())+7))</f>
        <v>-</v>
      </c>
      <c r="V357" s="325" t="str">
        <f>IF($M357="-","-",VLOOKUP(U$2,Res_ini!$A$20:$AF246,HLOOKUP($F357,Res_ini!$H$29:$AF$30,2,FALSE())+7))</f>
        <v>-</v>
      </c>
      <c r="W357" s="325" t="str">
        <f>IF($M357="-","-",VLOOKUP(V$2,Res_ini!$A$20:$AF246,HLOOKUP($F357,Res_ini!$H$29:$AF$30,2,FALSE())+7))</f>
        <v>-</v>
      </c>
      <c r="X357" s="325" t="str">
        <f>IF($M357="-","-",VLOOKUP(W$2,Res_ini!$A$20:$AF246,HLOOKUP($F357,Res_ini!$H$29:$AF$30,2,FALSE())+7))</f>
        <v>-</v>
      </c>
      <c r="Y357" s="325" t="str">
        <f>IF($M357="-","-",VLOOKUP(X$2,Res_ini!$A$20:$AF246,HLOOKUP($F357,Res_ini!$H$29:$AF$30,2,FALSE())+7))</f>
        <v>-</v>
      </c>
      <c r="Z357" s="325" t="str">
        <f>IF($M357="-","-",VLOOKUP(Y$2,Res_ini!$A$20:$AF246,HLOOKUP($F357,Res_ini!$H$29:$AF$30,2,FALSE())+7))</f>
        <v>-</v>
      </c>
      <c r="AA357" s="326" t="str">
        <f>IF($M357="-","-",VLOOKUP(Z$2,Res_ini!$A$20:$AF246,HLOOKUP($F357,Res_ini!$H$29:$AF$30,2,FALSE())+7))</f>
        <v>-</v>
      </c>
      <c r="AB357" s="327" t="str">
        <f>IF($M357="-","-",VLOOKUP(AA$2,Res_ini!$A$20:$AF246,HLOOKUP($F357,Res_ini!$H$29:$AF$30,2,FALSE())+7))</f>
        <v>-</v>
      </c>
      <c r="AC357" s="340"/>
      <c r="AD357" s="341"/>
      <c r="AE357" s="341"/>
      <c r="AF357" s="341"/>
      <c r="AG357" s="342"/>
      <c r="AH357" s="343" t="str">
        <f t="shared" ref="AH357:AH412" si="204">IF($M357="-","-",O357+P357+Q357+R357)</f>
        <v>-</v>
      </c>
      <c r="AI357" s="344" t="str">
        <f t="shared" ref="AI357:AI412" si="205">IF($M357="-","-",O357*2.5/100)</f>
        <v>-</v>
      </c>
      <c r="AJ357" s="345" t="str">
        <f t="shared" ref="AJ357:AJ412" si="206">IF($M357="-","-",P357*2.5/100)</f>
        <v>-</v>
      </c>
      <c r="AK357" s="345" t="str">
        <f t="shared" ref="AK357:AK412" si="207">IF($M357="-","-",Q357*2.5/100)</f>
        <v>-</v>
      </c>
      <c r="AL357" s="345" t="str">
        <f t="shared" ref="AL357:AL412" si="208">IF($M357="-","-",R357*2.5/100)</f>
        <v>-</v>
      </c>
      <c r="AM357" s="345" t="str">
        <f t="shared" ref="AM357:AM412" si="209">IF($M357="-","-",S357*2.5/100)</f>
        <v>-</v>
      </c>
      <c r="AN357" s="345" t="str">
        <f t="shared" ref="AN357:AN412" si="210">IF($M357="-","-",T357*2.5/100)</f>
        <v>-</v>
      </c>
      <c r="AO357" s="345" t="str">
        <f t="shared" ref="AO357:AO412" si="211">IF($M357="-","-",U357*2.5/100)</f>
        <v>-</v>
      </c>
      <c r="AP357" s="345" t="str">
        <f t="shared" ref="AP357:AP412" si="212">IF($M357="-","-",V357*2.5/100)</f>
        <v>-</v>
      </c>
      <c r="AQ357" s="345" t="str">
        <f t="shared" ref="AQ357:AQ412" si="213">IF($M357="-","-",W357*2.5/100)</f>
        <v>-</v>
      </c>
      <c r="AR357" s="345" t="str">
        <f t="shared" ref="AR357:AR412" si="214">IF($M357="-","-",X357*2.5/100)</f>
        <v>-</v>
      </c>
      <c r="AS357" s="345" t="str">
        <f t="shared" ref="AS357:AS412" si="215">IF($M357="-","-",Y357*2.5/100)</f>
        <v>-</v>
      </c>
      <c r="AT357" s="345" t="str">
        <f t="shared" ref="AT357:AT412" si="216">IF($M357="-","-",Z357*2.5/100)</f>
        <v>-</v>
      </c>
      <c r="AU357" s="345" t="str">
        <f t="shared" ref="AU357:AU412" si="217">IF($M357="-","-",AA357*2.5/100)</f>
        <v>-</v>
      </c>
      <c r="AV357" s="345" t="str">
        <f t="shared" ref="AV357:AV412" si="218">IF($M357="-","-",AH357*2.5/100)</f>
        <v>-</v>
      </c>
      <c r="AW357" s="346" t="str">
        <f t="shared" ref="AW357:AW412" si="219">IF($M357="-","-",ASIN(AI357))</f>
        <v>-</v>
      </c>
      <c r="AX357" s="346" t="str">
        <f t="shared" ref="AX357:AX412" si="220">IF($M357="-","-",ASIN(AJ357))</f>
        <v>-</v>
      </c>
      <c r="AY357" s="346" t="str">
        <f t="shared" ref="AY357:AY412" si="221">IF($M357="-","-",ASIN(AK357))</f>
        <v>-</v>
      </c>
      <c r="AZ357" s="346" t="str">
        <f t="shared" ref="AZ357:AZ412" si="222">IF($M357="-","-",ASIN(AL357))</f>
        <v>-</v>
      </c>
      <c r="BA357" s="346" t="str">
        <f t="shared" ref="BA357:BA412" si="223">IF($M357="-","-",ASIN(AM357))</f>
        <v>-</v>
      </c>
      <c r="BB357" s="345" t="str">
        <f t="shared" ref="BB357:BB412" si="224">IF($M357="-","-",ASIN(AN357))</f>
        <v>-</v>
      </c>
      <c r="BC357" s="345" t="str">
        <f t="shared" ref="BC357:BC412" si="225">IF($M357="-","-",ASIN(AO357))</f>
        <v>-</v>
      </c>
      <c r="BD357" s="346" t="str">
        <f t="shared" ref="BD357:BD412" si="226">IF($M357="-","-",ASIN(AP357))</f>
        <v>-</v>
      </c>
      <c r="BE357" s="346" t="str">
        <f t="shared" ref="BE357:BE412" si="227">IF($M357="-","-",ASIN(AQ357))</f>
        <v>-</v>
      </c>
      <c r="BF357" s="346" t="str">
        <f t="shared" ref="BF357:BF412" si="228">IF($M357="-","-",ASIN(AR357))</f>
        <v>-</v>
      </c>
      <c r="BG357" s="346" t="str">
        <f t="shared" ref="BG357:BG412" si="229">IF($M357="-","-",ASIN(AS357))</f>
        <v>-</v>
      </c>
      <c r="BH357" s="345" t="str">
        <f t="shared" ref="BH357:BH412" si="230">IF($M357="-","-",ASIN(AT357))</f>
        <v>-</v>
      </c>
      <c r="BI357" s="346" t="str">
        <f t="shared" ref="BI357:BI412" si="231">IF($M357="-","-",ASIN(AU357))</f>
        <v>-</v>
      </c>
      <c r="BJ357" s="347" t="str">
        <f t="shared" ref="BJ357:BJ412" si="232">IF($M357="-","-",ASIN(AV357))</f>
        <v>-</v>
      </c>
      <c r="BK357"/>
      <c r="BL357"/>
      <c r="BM357"/>
      <c r="BN357"/>
      <c r="BO357"/>
    </row>
    <row r="358" spans="1:67" s="124" customFormat="1" ht="17" hidden="1" customHeight="1">
      <c r="A358" s="330" t="str">
        <f t="shared" si="202"/>
        <v>2018_338</v>
      </c>
      <c r="B358" s="330" t="s">
        <v>658</v>
      </c>
      <c r="C358" s="330" t="str">
        <f t="shared" si="203"/>
        <v>---_-</v>
      </c>
      <c r="D358" s="330" t="str">
        <f>IF($M358="-","-",VLOOKUP(C$3,Res_ini!$A$20:$AF247,HLOOKUP($F358,Res_ini!$H$29:$AF$30,2,FALSE())+7))</f>
        <v>-</v>
      </c>
      <c r="E358" s="330">
        <f t="shared" si="171"/>
        <v>85</v>
      </c>
      <c r="F358" s="330" t="str">
        <f t="shared" si="108"/>
        <v>Vide22</v>
      </c>
      <c r="G358" s="330" t="str">
        <f>IF($M358="-","-",VLOOKUP(F$3,Res_ini!$A$20:$AF247,HLOOKUP($F358,Res_ini!$H$29:$AF$30,2,FALSE())+7))</f>
        <v>-</v>
      </c>
      <c r="H358" s="348" t="str">
        <f>IF($M358="-","-",VLOOKUP(G$3,Res_ini!$A$20:$AF247,HLOOKUP($F358,Res_ini!$H$29:$AF$30,2,FALSE())+7))</f>
        <v>-</v>
      </c>
      <c r="I358" s="348" t="str">
        <f>IF($M358="-","-",VLOOKUP(H$3,Res_ini!$A$20:$AF247,HLOOKUP($F358,Res_ini!$H$29:$AF$30,2,FALSE())+7))</f>
        <v>-</v>
      </c>
      <c r="J358" s="330" t="str">
        <f>IF($M358="-","-",VLOOKUP(I$3,Res_ini!$A$20:$AF247,HLOOKUP($F358,Res_ini!$H$29:$AF$30,2,FALSE())+7))</f>
        <v>-</v>
      </c>
      <c r="K358" s="330" t="str">
        <f>IF($M358="-","-",VLOOKUP(J$3,Res_ini!$A$20:$AF247,HLOOKUP($F358,Res_ini!$H$29:$AF$30,2,FALSE())+7))</f>
        <v>-</v>
      </c>
      <c r="L358" s="330" t="str">
        <f>IF($M358="-","-",VLOOKUP(K$3,Res_ini!$A$20:$AF247,HLOOKUP($F358,Res_ini!$H$29:$AF$30,2,FALSE())+7))</f>
        <v>-</v>
      </c>
      <c r="M358" s="330" t="str">
        <f>IF(ISERROR(HLOOKUP($F358,Res_ini!$H$29:$AF$30,2,FALSE())),"-",VLOOKUP(L$3,Res_ini!$A$20:$AF247,HLOOKUP($F358,Res_ini!$H$29:$AF$30,2,FALSE())+7))</f>
        <v>-</v>
      </c>
      <c r="N358" s="330" t="str">
        <f>IF($M358="-","-",VLOOKUP(M$3,Res_ini!$A$20:$AF247,HLOOKUP($F358,Res_ini!$H$29:$AF$30,2,FALSE())+7))</f>
        <v>-</v>
      </c>
      <c r="O358" s="349" t="str">
        <f>IF($M358="-","-",VLOOKUP(N$3,Res_ini!$A$20:$AF247,HLOOKUP($F358,Res_ini!$H$29:$AF$30,2,FALSE())+7))</f>
        <v>-</v>
      </c>
      <c r="P358" s="328" t="str">
        <f>IF($M358="-","-",VLOOKUP(O$3,Res_ini!$A$20:$AF247,HLOOKUP($F358,Res_ini!$H$29:$AF$30,2,FALSE())+7))</f>
        <v>-</v>
      </c>
      <c r="Q358" s="328" t="str">
        <f>IF($M358="-","-",VLOOKUP(P$3,Res_ini!$A$20:$AF247,HLOOKUP($F358,Res_ini!$H$29:$AF$30,2,FALSE())+7))</f>
        <v>-</v>
      </c>
      <c r="R358" s="328" t="str">
        <f>IF($M358="-","-",VLOOKUP(Q$3,Res_ini!$A$20:$AF247,HLOOKUP($F358,Res_ini!$H$29:$AF$30,2,FALSE())+7))</f>
        <v>-</v>
      </c>
      <c r="S358" s="328" t="str">
        <f>IF($M358="-","-",VLOOKUP(R$3,Res_ini!$A$20:$AF247,HLOOKUP($F358,Res_ini!$H$29:$AF$30,2,FALSE())+7))</f>
        <v>-</v>
      </c>
      <c r="T358" s="328" t="str">
        <f>IF($M358="-","-",VLOOKUP(S$3,Res_ini!$A$20:$AF247,HLOOKUP($F358,Res_ini!$H$29:$AF$30,2,FALSE())+7))</f>
        <v>-</v>
      </c>
      <c r="U358" s="328" t="str">
        <f>IF($M358="-","-",VLOOKUP(T$3,Res_ini!$A$20:$AF247,HLOOKUP($F358,Res_ini!$H$29:$AF$30,2,FALSE())+7))</f>
        <v>-</v>
      </c>
      <c r="V358" s="328" t="str">
        <f>IF($M358="-","-",VLOOKUP(U$3,Res_ini!$A$20:$AF247,HLOOKUP($F358,Res_ini!$H$29:$AF$30,2,FALSE())+7))</f>
        <v>-</v>
      </c>
      <c r="W358" s="328" t="str">
        <f>IF($M358="-","-",VLOOKUP(V$3,Res_ini!$A$20:$AF247,HLOOKUP($F358,Res_ini!$H$29:$AF$30,2,FALSE())+7))</f>
        <v>-</v>
      </c>
      <c r="X358" s="328" t="str">
        <f>IF($M358="-","-",VLOOKUP(W$3,Res_ini!$A$20:$AF247,HLOOKUP($F358,Res_ini!$H$29:$AF$30,2,FALSE())+7))</f>
        <v>-</v>
      </c>
      <c r="Y358" s="328" t="str">
        <f>IF($M358="-","-",VLOOKUP(X$3,Res_ini!$A$20:$AF247,HLOOKUP($F358,Res_ini!$H$29:$AF$30,2,FALSE())+7))</f>
        <v>-</v>
      </c>
      <c r="Z358" s="328" t="str">
        <f>IF($M358="-","-",VLOOKUP(Y$3,Res_ini!$A$20:$AF247,HLOOKUP($F358,Res_ini!$H$29:$AF$30,2,FALSE())+7))</f>
        <v>-</v>
      </c>
      <c r="AA358" s="329" t="str">
        <f>IF($M358="-","-",VLOOKUP(Z$3,Res_ini!$A$20:$AF247,HLOOKUP($F358,Res_ini!$H$29:$AF$30,2,FALSE())+7))</f>
        <v>-</v>
      </c>
      <c r="AB358" s="330" t="str">
        <f>IF($M358="-","-",VLOOKUP(AA$3,Res_ini!$A$20:$AF247,HLOOKUP($F358,Res_ini!$H$29:$AF$30,2,FALSE())+7))</f>
        <v>-</v>
      </c>
      <c r="AC358" s="350"/>
      <c r="AD358" s="351"/>
      <c r="AE358" s="351"/>
      <c r="AF358" s="351"/>
      <c r="AG358" s="352"/>
      <c r="AH358" s="213" t="str">
        <f t="shared" si="204"/>
        <v>-</v>
      </c>
      <c r="AI358" s="353" t="str">
        <f t="shared" si="205"/>
        <v>-</v>
      </c>
      <c r="AJ358" s="354" t="str">
        <f t="shared" si="206"/>
        <v>-</v>
      </c>
      <c r="AK358" s="354" t="str">
        <f t="shared" si="207"/>
        <v>-</v>
      </c>
      <c r="AL358" s="354" t="str">
        <f t="shared" si="208"/>
        <v>-</v>
      </c>
      <c r="AM358" s="354" t="str">
        <f t="shared" si="209"/>
        <v>-</v>
      </c>
      <c r="AN358" s="354" t="str">
        <f t="shared" si="210"/>
        <v>-</v>
      </c>
      <c r="AO358" s="354" t="str">
        <f t="shared" si="211"/>
        <v>-</v>
      </c>
      <c r="AP358" s="354" t="str">
        <f t="shared" si="212"/>
        <v>-</v>
      </c>
      <c r="AQ358" s="354" t="str">
        <f t="shared" si="213"/>
        <v>-</v>
      </c>
      <c r="AR358" s="354" t="str">
        <f t="shared" si="214"/>
        <v>-</v>
      </c>
      <c r="AS358" s="354" t="str">
        <f t="shared" si="215"/>
        <v>-</v>
      </c>
      <c r="AT358" s="354" t="str">
        <f t="shared" si="216"/>
        <v>-</v>
      </c>
      <c r="AU358" s="354" t="str">
        <f t="shared" si="217"/>
        <v>-</v>
      </c>
      <c r="AV358" s="354" t="str">
        <f t="shared" si="218"/>
        <v>-</v>
      </c>
      <c r="AW358" s="355" t="str">
        <f t="shared" si="219"/>
        <v>-</v>
      </c>
      <c r="AX358" s="355" t="str">
        <f t="shared" si="220"/>
        <v>-</v>
      </c>
      <c r="AY358" s="355" t="str">
        <f t="shared" si="221"/>
        <v>-</v>
      </c>
      <c r="AZ358" s="355" t="str">
        <f t="shared" si="222"/>
        <v>-</v>
      </c>
      <c r="BA358" s="355" t="str">
        <f t="shared" si="223"/>
        <v>-</v>
      </c>
      <c r="BB358" s="354" t="str">
        <f t="shared" si="224"/>
        <v>-</v>
      </c>
      <c r="BC358" s="354" t="str">
        <f t="shared" si="225"/>
        <v>-</v>
      </c>
      <c r="BD358" s="355" t="str">
        <f t="shared" si="226"/>
        <v>-</v>
      </c>
      <c r="BE358" s="355" t="str">
        <f t="shared" si="227"/>
        <v>-</v>
      </c>
      <c r="BF358" s="355" t="str">
        <f t="shared" si="228"/>
        <v>-</v>
      </c>
      <c r="BG358" s="355" t="str">
        <f t="shared" si="229"/>
        <v>-</v>
      </c>
      <c r="BH358" s="354" t="str">
        <f t="shared" si="230"/>
        <v>-</v>
      </c>
      <c r="BI358" s="355" t="str">
        <f t="shared" si="231"/>
        <v>-</v>
      </c>
      <c r="BJ358" s="356" t="str">
        <f t="shared" si="232"/>
        <v>-</v>
      </c>
      <c r="BK358"/>
      <c r="BL358"/>
      <c r="BM358"/>
      <c r="BN358"/>
      <c r="BO358"/>
    </row>
    <row r="359" spans="1:67" s="124" customFormat="1" ht="17" hidden="1" customHeight="1">
      <c r="A359" s="330" t="str">
        <f t="shared" si="202"/>
        <v>2018_339</v>
      </c>
      <c r="B359" s="330" t="s">
        <v>658</v>
      </c>
      <c r="C359" s="330" t="str">
        <f t="shared" si="203"/>
        <v>---_-</v>
      </c>
      <c r="D359" s="330" t="str">
        <f>IF($M359="-","-",VLOOKUP(C$4,Res_ini!$A$20:$AF248,HLOOKUP($F359,Res_ini!$H$29:$AF$30,2,FALSE())+7))</f>
        <v>-</v>
      </c>
      <c r="E359" s="330">
        <f t="shared" si="171"/>
        <v>85</v>
      </c>
      <c r="F359" s="330" t="str">
        <f t="shared" si="108"/>
        <v>Vide22</v>
      </c>
      <c r="G359" s="330" t="str">
        <f>IF($M359="-","-",VLOOKUP(F$4,Res_ini!$A$20:$AF248,HLOOKUP($F359,Res_ini!$H$29:$AF$30,2,FALSE())+7))</f>
        <v>-</v>
      </c>
      <c r="H359" s="348" t="str">
        <f>IF($M359="-","-",VLOOKUP(G$4,Res_ini!$A$20:$AF248,HLOOKUP($F359,Res_ini!$H$29:$AF$30,2,FALSE())+7))</f>
        <v>-</v>
      </c>
      <c r="I359" s="348" t="str">
        <f>IF($M359="-","-",VLOOKUP(H$4,Res_ini!$A$20:$AF248,HLOOKUP($F359,Res_ini!$H$29:$AF$30,2,FALSE())+7))</f>
        <v>-</v>
      </c>
      <c r="J359" s="330" t="str">
        <f>IF($M359="-","-",VLOOKUP(I$4,Res_ini!$A$20:$AF248,HLOOKUP($F359,Res_ini!$H$29:$AF$30,2,FALSE())+7))</f>
        <v>-</v>
      </c>
      <c r="K359" s="330" t="str">
        <f>IF($M359="-","-",VLOOKUP(J$4,Res_ini!$A$20:$AF248,HLOOKUP($F359,Res_ini!$H$29:$AF$30,2,FALSE())+7))</f>
        <v>-</v>
      </c>
      <c r="L359" s="330" t="str">
        <f>IF($M359="-","-",VLOOKUP(K$4,Res_ini!$A$20:$AF248,HLOOKUP($F359,Res_ini!$H$29:$AF$30,2,FALSE())+7))</f>
        <v>-</v>
      </c>
      <c r="M359" s="330" t="str">
        <f>IF(ISERROR(HLOOKUP($F359,Res_ini!$H$29:$AF$30,2,FALSE())),"-",VLOOKUP(L$4,Res_ini!$A$20:$AF248,HLOOKUP($F359,Res_ini!$H$29:$AF$30,2,FALSE())+7))</f>
        <v>-</v>
      </c>
      <c r="N359" s="330" t="str">
        <f>IF($M359="-","-",VLOOKUP(M$4,Res_ini!$A$20:$AF248,HLOOKUP($F359,Res_ini!$H$29:$AF$30,2,FALSE())+7))</f>
        <v>-</v>
      </c>
      <c r="O359" s="349" t="str">
        <f>IF($M359="-","-",VLOOKUP(N$4,Res_ini!$A$20:$AF248,HLOOKUP($F359,Res_ini!$H$29:$AF$30,2,FALSE())+7))</f>
        <v>-</v>
      </c>
      <c r="P359" s="328" t="str">
        <f>IF($M359="-","-",VLOOKUP(O$4,Res_ini!$A$20:$AF248,HLOOKUP($F359,Res_ini!$H$29:$AF$30,2,FALSE())+7))</f>
        <v>-</v>
      </c>
      <c r="Q359" s="328" t="str">
        <f>IF($M359="-","-",VLOOKUP(P$4,Res_ini!$A$20:$AF248,HLOOKUP($F359,Res_ini!$H$29:$AF$30,2,FALSE())+7))</f>
        <v>-</v>
      </c>
      <c r="R359" s="328" t="str">
        <f>IF($M359="-","-",VLOOKUP(Q$4,Res_ini!$A$20:$AF248,HLOOKUP($F359,Res_ini!$H$29:$AF$30,2,FALSE())+7))</f>
        <v>-</v>
      </c>
      <c r="S359" s="328" t="str">
        <f>IF($M359="-","-",VLOOKUP(R$4,Res_ini!$A$20:$AF248,HLOOKUP($F359,Res_ini!$H$29:$AF$30,2,FALSE())+7))</f>
        <v>-</v>
      </c>
      <c r="T359" s="328" t="str">
        <f>IF($M359="-","-",VLOOKUP(S$4,Res_ini!$A$20:$AF248,HLOOKUP($F359,Res_ini!$H$29:$AF$30,2,FALSE())+7))</f>
        <v>-</v>
      </c>
      <c r="U359" s="328" t="str">
        <f>IF($M359="-","-",VLOOKUP(T$4,Res_ini!$A$20:$AF248,HLOOKUP($F359,Res_ini!$H$29:$AF$30,2,FALSE())+7))</f>
        <v>-</v>
      </c>
      <c r="V359" s="328" t="str">
        <f>IF($M359="-","-",VLOOKUP(U$4,Res_ini!$A$20:$AF248,HLOOKUP($F359,Res_ini!$H$29:$AF$30,2,FALSE())+7))</f>
        <v>-</v>
      </c>
      <c r="W359" s="328" t="str">
        <f>IF($M359="-","-",VLOOKUP(V$4,Res_ini!$A$20:$AF248,HLOOKUP($F359,Res_ini!$H$29:$AF$30,2,FALSE())+7))</f>
        <v>-</v>
      </c>
      <c r="X359" s="328" t="str">
        <f>IF($M359="-","-",VLOOKUP(W$4,Res_ini!$A$20:$AF248,HLOOKUP($F359,Res_ini!$H$29:$AF$30,2,FALSE())+7))</f>
        <v>-</v>
      </c>
      <c r="Y359" s="328" t="str">
        <f>IF($M359="-","-",VLOOKUP(X$4,Res_ini!$A$20:$AF248,HLOOKUP($F359,Res_ini!$H$29:$AF$30,2,FALSE())+7))</f>
        <v>-</v>
      </c>
      <c r="Z359" s="328" t="str">
        <f>IF($M359="-","-",VLOOKUP(Y$4,Res_ini!$A$20:$AF248,HLOOKUP($F359,Res_ini!$H$29:$AF$30,2,FALSE())+7))</f>
        <v>-</v>
      </c>
      <c r="AA359" s="329" t="str">
        <f>IF($M359="-","-",VLOOKUP(Z$4,Res_ini!$A$20:$AF248,HLOOKUP($F359,Res_ini!$H$29:$AF$30,2,FALSE())+7))</f>
        <v>-</v>
      </c>
      <c r="AB359" s="330" t="str">
        <f>IF($M359="-","-",VLOOKUP(AA$4,Res_ini!$A$20:$AF248,HLOOKUP($F359,Res_ini!$H$29:$AF$30,2,FALSE())+7))</f>
        <v>-</v>
      </c>
      <c r="AC359" s="350"/>
      <c r="AD359" s="351"/>
      <c r="AE359" s="351"/>
      <c r="AF359" s="351"/>
      <c r="AG359" s="352"/>
      <c r="AH359" s="213" t="str">
        <f t="shared" si="204"/>
        <v>-</v>
      </c>
      <c r="AI359" s="353" t="str">
        <f t="shared" si="205"/>
        <v>-</v>
      </c>
      <c r="AJ359" s="354" t="str">
        <f t="shared" si="206"/>
        <v>-</v>
      </c>
      <c r="AK359" s="354" t="str">
        <f t="shared" si="207"/>
        <v>-</v>
      </c>
      <c r="AL359" s="354" t="str">
        <f t="shared" si="208"/>
        <v>-</v>
      </c>
      <c r="AM359" s="354" t="str">
        <f t="shared" si="209"/>
        <v>-</v>
      </c>
      <c r="AN359" s="354" t="str">
        <f t="shared" si="210"/>
        <v>-</v>
      </c>
      <c r="AO359" s="354" t="str">
        <f t="shared" si="211"/>
        <v>-</v>
      </c>
      <c r="AP359" s="354" t="str">
        <f t="shared" si="212"/>
        <v>-</v>
      </c>
      <c r="AQ359" s="354" t="str">
        <f t="shared" si="213"/>
        <v>-</v>
      </c>
      <c r="AR359" s="354" t="str">
        <f t="shared" si="214"/>
        <v>-</v>
      </c>
      <c r="AS359" s="354" t="str">
        <f t="shared" si="215"/>
        <v>-</v>
      </c>
      <c r="AT359" s="354" t="str">
        <f t="shared" si="216"/>
        <v>-</v>
      </c>
      <c r="AU359" s="354" t="str">
        <f t="shared" si="217"/>
        <v>-</v>
      </c>
      <c r="AV359" s="354" t="str">
        <f t="shared" si="218"/>
        <v>-</v>
      </c>
      <c r="AW359" s="355" t="str">
        <f t="shared" si="219"/>
        <v>-</v>
      </c>
      <c r="AX359" s="355" t="str">
        <f t="shared" si="220"/>
        <v>-</v>
      </c>
      <c r="AY359" s="355" t="str">
        <f t="shared" si="221"/>
        <v>-</v>
      </c>
      <c r="AZ359" s="355" t="str">
        <f t="shared" si="222"/>
        <v>-</v>
      </c>
      <c r="BA359" s="355" t="str">
        <f t="shared" si="223"/>
        <v>-</v>
      </c>
      <c r="BB359" s="354" t="str">
        <f t="shared" si="224"/>
        <v>-</v>
      </c>
      <c r="BC359" s="354" t="str">
        <f t="shared" si="225"/>
        <v>-</v>
      </c>
      <c r="BD359" s="355" t="str">
        <f t="shared" si="226"/>
        <v>-</v>
      </c>
      <c r="BE359" s="355" t="str">
        <f t="shared" si="227"/>
        <v>-</v>
      </c>
      <c r="BF359" s="355" t="str">
        <f t="shared" si="228"/>
        <v>-</v>
      </c>
      <c r="BG359" s="355" t="str">
        <f t="shared" si="229"/>
        <v>-</v>
      </c>
      <c r="BH359" s="354" t="str">
        <f t="shared" si="230"/>
        <v>-</v>
      </c>
      <c r="BI359" s="355" t="str">
        <f t="shared" si="231"/>
        <v>-</v>
      </c>
      <c r="BJ359" s="356" t="str">
        <f t="shared" si="232"/>
        <v>-</v>
      </c>
      <c r="BK359"/>
      <c r="BL359"/>
      <c r="BM359"/>
      <c r="BN359"/>
      <c r="BO359"/>
    </row>
    <row r="360" spans="1:67" s="124" customFormat="1" ht="17" hidden="1" customHeight="1">
      <c r="A360" s="333" t="str">
        <f t="shared" si="202"/>
        <v>2018_340</v>
      </c>
      <c r="B360" s="333" t="s">
        <v>658</v>
      </c>
      <c r="C360" s="333" t="str">
        <f t="shared" si="203"/>
        <v>---_-</v>
      </c>
      <c r="D360" s="333" t="str">
        <f>IF($M360="-","-",VLOOKUP(C$5,Res_ini!$A$20:$AF249,HLOOKUP($F360,Res_ini!$H$29:$AF$30,2,FALSE())+7))</f>
        <v>-</v>
      </c>
      <c r="E360" s="333">
        <f t="shared" si="171"/>
        <v>85</v>
      </c>
      <c r="F360" s="333" t="str">
        <f t="shared" si="108"/>
        <v>Vide22</v>
      </c>
      <c r="G360" s="333" t="str">
        <f>IF($M360="-","-",VLOOKUP(F$5,Res_ini!$A$20:$AF249,HLOOKUP($F360,Res_ini!$H$29:$AF$30,2,FALSE())+7))</f>
        <v>-</v>
      </c>
      <c r="H360" s="357" t="str">
        <f>IF($M360="-","-",VLOOKUP(G$5,Res_ini!$A$20:$AF249,HLOOKUP($F360,Res_ini!$H$29:$AF$30,2,FALSE())+7))</f>
        <v>-</v>
      </c>
      <c r="I360" s="357" t="str">
        <f>IF($M360="-","-",VLOOKUP(H$5,Res_ini!$A$20:$AF249,HLOOKUP($F360,Res_ini!$H$29:$AF$30,2,FALSE())+7))</f>
        <v>-</v>
      </c>
      <c r="J360" s="333" t="str">
        <f>IF($M360="-","-",VLOOKUP(I$5,Res_ini!$A$20:$AF249,HLOOKUP($F360,Res_ini!$H$29:$AF$30,2,FALSE())+7))</f>
        <v>-</v>
      </c>
      <c r="K360" s="333" t="str">
        <f>IF($M360="-","-",VLOOKUP(J$5,Res_ini!$A$20:$AF249,HLOOKUP($F360,Res_ini!$H$29:$AF$30,2,FALSE())+7))</f>
        <v>-</v>
      </c>
      <c r="L360" s="333" t="str">
        <f>IF($M360="-","-",VLOOKUP(K$5,Res_ini!$A$20:$AF249,HLOOKUP($F360,Res_ini!$H$29:$AF$30,2,FALSE())+7))</f>
        <v>-</v>
      </c>
      <c r="M360" s="333" t="str">
        <f>IF(ISERROR(HLOOKUP($F360,Res_ini!$H$29:$AF$30,2,FALSE())),"-",VLOOKUP(L$5,Res_ini!$A$20:$AF249,HLOOKUP($F360,Res_ini!$H$29:$AF$30,2,FALSE())+7))</f>
        <v>-</v>
      </c>
      <c r="N360" s="333" t="str">
        <f>IF($M360="-","-",VLOOKUP(M$5,Res_ini!$A$20:$AF249,HLOOKUP($F360,Res_ini!$H$29:$AF$30,2,FALSE())+7))</f>
        <v>-</v>
      </c>
      <c r="O360" s="358" t="str">
        <f>IF($M360="-","-",VLOOKUP(N$5,Res_ini!$A$20:$AF249,HLOOKUP($F360,Res_ini!$H$29:$AF$30,2,FALSE())+7))</f>
        <v>-</v>
      </c>
      <c r="P360" s="331" t="str">
        <f>IF($M360="-","-",VLOOKUP(O$5,Res_ini!$A$20:$AF249,HLOOKUP($F360,Res_ini!$H$29:$AF$30,2,FALSE())+7))</f>
        <v>-</v>
      </c>
      <c r="Q360" s="331" t="str">
        <f>IF($M360="-","-",VLOOKUP(P$5,Res_ini!$A$20:$AF249,HLOOKUP($F360,Res_ini!$H$29:$AF$30,2,FALSE())+7))</f>
        <v>-</v>
      </c>
      <c r="R360" s="331" t="str">
        <f>IF($M360="-","-",VLOOKUP(Q$5,Res_ini!$A$20:$AF249,HLOOKUP($F360,Res_ini!$H$29:$AF$30,2,FALSE())+7))</f>
        <v>-</v>
      </c>
      <c r="S360" s="331" t="str">
        <f>IF($M360="-","-",VLOOKUP(R$5,Res_ini!$A$20:$AF249,HLOOKUP($F360,Res_ini!$H$29:$AF$30,2,FALSE())+7))</f>
        <v>-</v>
      </c>
      <c r="T360" s="331" t="str">
        <f>IF($M360="-","-",VLOOKUP(S$5,Res_ini!$A$20:$AF249,HLOOKUP($F360,Res_ini!$H$29:$AF$30,2,FALSE())+7))</f>
        <v>-</v>
      </c>
      <c r="U360" s="331" t="str">
        <f>IF($M360="-","-",VLOOKUP(T$5,Res_ini!$A$20:$AF249,HLOOKUP($F360,Res_ini!$H$29:$AF$30,2,FALSE())+7))</f>
        <v>-</v>
      </c>
      <c r="V360" s="331" t="str">
        <f>IF($M360="-","-",VLOOKUP(U$5,Res_ini!$A$20:$AF249,HLOOKUP($F360,Res_ini!$H$29:$AF$30,2,FALSE())+7))</f>
        <v>-</v>
      </c>
      <c r="W360" s="331" t="str">
        <f>IF($M360="-","-",VLOOKUP(V$5,Res_ini!$A$20:$AF249,HLOOKUP($F360,Res_ini!$H$29:$AF$30,2,FALSE())+7))</f>
        <v>-</v>
      </c>
      <c r="X360" s="331" t="str">
        <f>IF($M360="-","-",VLOOKUP(W$5,Res_ini!$A$20:$AF249,HLOOKUP($F360,Res_ini!$H$29:$AF$30,2,FALSE())+7))</f>
        <v>-</v>
      </c>
      <c r="Y360" s="331" t="str">
        <f>IF($M360="-","-",VLOOKUP(X$5,Res_ini!$A$20:$AF249,HLOOKUP($F360,Res_ini!$H$29:$AF$30,2,FALSE())+7))</f>
        <v>-</v>
      </c>
      <c r="Z360" s="331" t="str">
        <f>IF($M360="-","-",VLOOKUP(Y$5,Res_ini!$A$20:$AF249,HLOOKUP($F360,Res_ini!$H$29:$AF$30,2,FALSE())+7))</f>
        <v>-</v>
      </c>
      <c r="AA360" s="332" t="str">
        <f>IF($M360="-","-",VLOOKUP(Z$5,Res_ini!$A$20:$AF249,HLOOKUP($F360,Res_ini!$H$29:$AF$30,2,FALSE())+7))</f>
        <v>-</v>
      </c>
      <c r="AB360" s="333" t="str">
        <f>IF($M360="-","-",VLOOKUP(AA$5,Res_ini!$A$20:$AF249,HLOOKUP($F360,Res_ini!$H$29:$AF$30,2,FALSE())+7))</f>
        <v>-</v>
      </c>
      <c r="AC360" s="359"/>
      <c r="AD360" s="360"/>
      <c r="AE360" s="360"/>
      <c r="AF360" s="360"/>
      <c r="AG360" s="361"/>
      <c r="AH360" s="362" t="str">
        <f t="shared" si="204"/>
        <v>-</v>
      </c>
      <c r="AI360" s="363" t="str">
        <f t="shared" si="205"/>
        <v>-</v>
      </c>
      <c r="AJ360" s="364" t="str">
        <f t="shared" si="206"/>
        <v>-</v>
      </c>
      <c r="AK360" s="364" t="str">
        <f t="shared" si="207"/>
        <v>-</v>
      </c>
      <c r="AL360" s="364" t="str">
        <f t="shared" si="208"/>
        <v>-</v>
      </c>
      <c r="AM360" s="364" t="str">
        <f t="shared" si="209"/>
        <v>-</v>
      </c>
      <c r="AN360" s="364" t="str">
        <f t="shared" si="210"/>
        <v>-</v>
      </c>
      <c r="AO360" s="364" t="str">
        <f t="shared" si="211"/>
        <v>-</v>
      </c>
      <c r="AP360" s="364" t="str">
        <f t="shared" si="212"/>
        <v>-</v>
      </c>
      <c r="AQ360" s="364" t="str">
        <f t="shared" si="213"/>
        <v>-</v>
      </c>
      <c r="AR360" s="364" t="str">
        <f t="shared" si="214"/>
        <v>-</v>
      </c>
      <c r="AS360" s="364" t="str">
        <f t="shared" si="215"/>
        <v>-</v>
      </c>
      <c r="AT360" s="364" t="str">
        <f t="shared" si="216"/>
        <v>-</v>
      </c>
      <c r="AU360" s="364" t="str">
        <f t="shared" si="217"/>
        <v>-</v>
      </c>
      <c r="AV360" s="364" t="str">
        <f t="shared" si="218"/>
        <v>-</v>
      </c>
      <c r="AW360" s="365" t="str">
        <f t="shared" si="219"/>
        <v>-</v>
      </c>
      <c r="AX360" s="365" t="str">
        <f t="shared" si="220"/>
        <v>-</v>
      </c>
      <c r="AY360" s="365" t="str">
        <f t="shared" si="221"/>
        <v>-</v>
      </c>
      <c r="AZ360" s="365" t="str">
        <f t="shared" si="222"/>
        <v>-</v>
      </c>
      <c r="BA360" s="365" t="str">
        <f t="shared" si="223"/>
        <v>-</v>
      </c>
      <c r="BB360" s="364" t="str">
        <f t="shared" si="224"/>
        <v>-</v>
      </c>
      <c r="BC360" s="364" t="str">
        <f t="shared" si="225"/>
        <v>-</v>
      </c>
      <c r="BD360" s="365" t="str">
        <f t="shared" si="226"/>
        <v>-</v>
      </c>
      <c r="BE360" s="365" t="str">
        <f t="shared" si="227"/>
        <v>-</v>
      </c>
      <c r="BF360" s="365" t="str">
        <f t="shared" si="228"/>
        <v>-</v>
      </c>
      <c r="BG360" s="365" t="str">
        <f t="shared" si="229"/>
        <v>-</v>
      </c>
      <c r="BH360" s="364" t="str">
        <f t="shared" si="230"/>
        <v>-</v>
      </c>
      <c r="BI360" s="365" t="str">
        <f t="shared" si="231"/>
        <v>-</v>
      </c>
      <c r="BJ360" s="366" t="str">
        <f t="shared" si="232"/>
        <v>-</v>
      </c>
      <c r="BK360"/>
      <c r="BL360"/>
      <c r="BM360"/>
      <c r="BN360"/>
      <c r="BO360"/>
    </row>
    <row r="361" spans="1:67" s="124" customFormat="1" ht="16" hidden="1" customHeight="1">
      <c r="A361" s="327" t="str">
        <f t="shared" si="202"/>
        <v>2018_341</v>
      </c>
      <c r="B361" s="327" t="s">
        <v>658</v>
      </c>
      <c r="C361" s="327" t="str">
        <f t="shared" si="203"/>
        <v>---_-</v>
      </c>
      <c r="D361" s="327" t="str">
        <f>IF($M361="-","-",VLOOKUP(C$2,Res_ini!$A$20:$AF250,HLOOKUP($F361,Res_ini!$H$29:$AF$30,2,FALSE())+7))</f>
        <v>-</v>
      </c>
      <c r="E361" s="327">
        <f t="shared" si="171"/>
        <v>86</v>
      </c>
      <c r="F361" s="327" t="str">
        <f t="shared" si="108"/>
        <v>Vide23</v>
      </c>
      <c r="G361" s="327" t="str">
        <f>IF($M361="-","-",VLOOKUP(F$2,Res_ini!$A$20:$AF250,HLOOKUP($F361,Res_ini!$H$29:$AF$30,2,FALSE())+7))</f>
        <v>-</v>
      </c>
      <c r="H361" s="338" t="str">
        <f>IF($M361="-","-",VLOOKUP(G$2,Res_ini!$A$20:$AF250,HLOOKUP($F361,Res_ini!$H$29:$AF$30,2,FALSE())+7))</f>
        <v>-</v>
      </c>
      <c r="I361" s="338" t="str">
        <f>IF($M361="-","-",VLOOKUP(H$2,Res_ini!$A$20:$AF250,HLOOKUP($F361,Res_ini!$H$29:$AF$30,2,FALSE())+7))</f>
        <v>-</v>
      </c>
      <c r="J361" s="327" t="str">
        <f>IF($M361="-","-",VLOOKUP(I$2,Res_ini!$A$20:$AF250,HLOOKUP($F361,Res_ini!$H$29:$AF$30,2,FALSE())+7))</f>
        <v>-</v>
      </c>
      <c r="K361" s="327" t="str">
        <f>IF($M361="-","-",VLOOKUP(J$2,Res_ini!$A$20:$AF250,HLOOKUP($F361,Res_ini!$H$29:$AF$30,2,FALSE())+7))</f>
        <v>-</v>
      </c>
      <c r="L361" s="327" t="str">
        <f>IF($M361="-","-",VLOOKUP(K$2,Res_ini!$A$20:$AF250,HLOOKUP($F361,Res_ini!$H$29:$AF$30,2,FALSE())+7))</f>
        <v>-</v>
      </c>
      <c r="M361" s="327" t="str">
        <f>IF(ISERROR(HLOOKUP($F361,Res_ini!$H$29:$AF$30,2,FALSE())),"-",VLOOKUP(L$2,Res_ini!$A$20:$AF250,HLOOKUP($F361,Res_ini!$H$29:$AF$30,2,FALSE())+7))</f>
        <v>-</v>
      </c>
      <c r="N361" s="327" t="str">
        <f>IF($M361="-","-",VLOOKUP(M$2,Res_ini!$A$20:$AF250,HLOOKUP($F361,Res_ini!$H$29:$AF$30,2,FALSE())+7))</f>
        <v>-</v>
      </c>
      <c r="O361" s="339" t="str">
        <f>IF($M361="-","-",VLOOKUP(N$2,Res_ini!$A$20:$AF250,HLOOKUP($F361,Res_ini!$H$29:$AF$30,2,FALSE())+7))</f>
        <v>-</v>
      </c>
      <c r="P361" s="325" t="str">
        <f>IF($M361="-","-",VLOOKUP(O$2,Res_ini!$A$20:$AF250,HLOOKUP($F361,Res_ini!$H$29:$AF$30,2,FALSE())+7))</f>
        <v>-</v>
      </c>
      <c r="Q361" s="325" t="str">
        <f>IF($M361="-","-",VLOOKUP(P$2,Res_ini!$A$20:$AF250,HLOOKUP($F361,Res_ini!$H$29:$AF$30,2,FALSE())+7))</f>
        <v>-</v>
      </c>
      <c r="R361" s="325" t="str">
        <f>IF($M361="-","-",VLOOKUP(Q$2,Res_ini!$A$20:$AF250,HLOOKUP($F361,Res_ini!$H$29:$AF$30,2,FALSE())+7))</f>
        <v>-</v>
      </c>
      <c r="S361" s="325" t="str">
        <f>IF($M361="-","-",VLOOKUP(R$2,Res_ini!$A$20:$AF250,HLOOKUP($F361,Res_ini!$H$29:$AF$30,2,FALSE())+7))</f>
        <v>-</v>
      </c>
      <c r="T361" s="325" t="str">
        <f>IF($M361="-","-",VLOOKUP(S$2,Res_ini!$A$20:$AF250,HLOOKUP($F361,Res_ini!$H$29:$AF$30,2,FALSE())+7))</f>
        <v>-</v>
      </c>
      <c r="U361" s="325" t="str">
        <f>IF($M361="-","-",VLOOKUP(T$2,Res_ini!$A$20:$AF250,HLOOKUP($F361,Res_ini!$H$29:$AF$30,2,FALSE())+7))</f>
        <v>-</v>
      </c>
      <c r="V361" s="325" t="str">
        <f>IF($M361="-","-",VLOOKUP(U$2,Res_ini!$A$20:$AF250,HLOOKUP($F361,Res_ini!$H$29:$AF$30,2,FALSE())+7))</f>
        <v>-</v>
      </c>
      <c r="W361" s="325" t="str">
        <f>IF($M361="-","-",VLOOKUP(V$2,Res_ini!$A$20:$AF250,HLOOKUP($F361,Res_ini!$H$29:$AF$30,2,FALSE())+7))</f>
        <v>-</v>
      </c>
      <c r="X361" s="325" t="str">
        <f>IF($M361="-","-",VLOOKUP(W$2,Res_ini!$A$20:$AF250,HLOOKUP($F361,Res_ini!$H$29:$AF$30,2,FALSE())+7))</f>
        <v>-</v>
      </c>
      <c r="Y361" s="325" t="str">
        <f>IF($M361="-","-",VLOOKUP(X$2,Res_ini!$A$20:$AF250,HLOOKUP($F361,Res_ini!$H$29:$AF$30,2,FALSE())+7))</f>
        <v>-</v>
      </c>
      <c r="Z361" s="325" t="str">
        <f>IF($M361="-","-",VLOOKUP(Y$2,Res_ini!$A$20:$AF250,HLOOKUP($F361,Res_ini!$H$29:$AF$30,2,FALSE())+7))</f>
        <v>-</v>
      </c>
      <c r="AA361" s="326" t="str">
        <f>IF($M361="-","-",VLOOKUP(Z$2,Res_ini!$A$20:$AF250,HLOOKUP($F361,Res_ini!$H$29:$AF$30,2,FALSE())+7))</f>
        <v>-</v>
      </c>
      <c r="AB361" s="327" t="str">
        <f>IF($M361="-","-",VLOOKUP(AA$2,Res_ini!$A$20:$AF250,HLOOKUP($F361,Res_ini!$H$29:$AF$30,2,FALSE())+7))</f>
        <v>-</v>
      </c>
      <c r="AC361" s="340"/>
      <c r="AD361" s="341"/>
      <c r="AE361" s="341"/>
      <c r="AF361" s="341"/>
      <c r="AG361" s="342"/>
      <c r="AH361" s="343" t="str">
        <f t="shared" si="204"/>
        <v>-</v>
      </c>
      <c r="AI361" s="344" t="str">
        <f t="shared" si="205"/>
        <v>-</v>
      </c>
      <c r="AJ361" s="345" t="str">
        <f t="shared" si="206"/>
        <v>-</v>
      </c>
      <c r="AK361" s="345" t="str">
        <f t="shared" si="207"/>
        <v>-</v>
      </c>
      <c r="AL361" s="345" t="str">
        <f t="shared" si="208"/>
        <v>-</v>
      </c>
      <c r="AM361" s="345" t="str">
        <f t="shared" si="209"/>
        <v>-</v>
      </c>
      <c r="AN361" s="345" t="str">
        <f t="shared" si="210"/>
        <v>-</v>
      </c>
      <c r="AO361" s="345" t="str">
        <f t="shared" si="211"/>
        <v>-</v>
      </c>
      <c r="AP361" s="345" t="str">
        <f t="shared" si="212"/>
        <v>-</v>
      </c>
      <c r="AQ361" s="345" t="str">
        <f t="shared" si="213"/>
        <v>-</v>
      </c>
      <c r="AR361" s="345" t="str">
        <f t="shared" si="214"/>
        <v>-</v>
      </c>
      <c r="AS361" s="345" t="str">
        <f t="shared" si="215"/>
        <v>-</v>
      </c>
      <c r="AT361" s="345" t="str">
        <f t="shared" si="216"/>
        <v>-</v>
      </c>
      <c r="AU361" s="345" t="str">
        <f t="shared" si="217"/>
        <v>-</v>
      </c>
      <c r="AV361" s="345" t="str">
        <f t="shared" si="218"/>
        <v>-</v>
      </c>
      <c r="AW361" s="346" t="str">
        <f t="shared" si="219"/>
        <v>-</v>
      </c>
      <c r="AX361" s="346" t="str">
        <f t="shared" si="220"/>
        <v>-</v>
      </c>
      <c r="AY361" s="346" t="str">
        <f t="shared" si="221"/>
        <v>-</v>
      </c>
      <c r="AZ361" s="346" t="str">
        <f t="shared" si="222"/>
        <v>-</v>
      </c>
      <c r="BA361" s="346" t="str">
        <f t="shared" si="223"/>
        <v>-</v>
      </c>
      <c r="BB361" s="345" t="str">
        <f t="shared" si="224"/>
        <v>-</v>
      </c>
      <c r="BC361" s="345" t="str">
        <f t="shared" si="225"/>
        <v>-</v>
      </c>
      <c r="BD361" s="346" t="str">
        <f t="shared" si="226"/>
        <v>-</v>
      </c>
      <c r="BE361" s="346" t="str">
        <f t="shared" si="227"/>
        <v>-</v>
      </c>
      <c r="BF361" s="346" t="str">
        <f t="shared" si="228"/>
        <v>-</v>
      </c>
      <c r="BG361" s="346" t="str">
        <f t="shared" si="229"/>
        <v>-</v>
      </c>
      <c r="BH361" s="345" t="str">
        <f t="shared" si="230"/>
        <v>-</v>
      </c>
      <c r="BI361" s="346" t="str">
        <f t="shared" si="231"/>
        <v>-</v>
      </c>
      <c r="BJ361" s="347" t="str">
        <f t="shared" si="232"/>
        <v>-</v>
      </c>
      <c r="BK361"/>
      <c r="BL361"/>
      <c r="BM361"/>
      <c r="BN361"/>
      <c r="BO361"/>
    </row>
    <row r="362" spans="1:67" s="124" customFormat="1" ht="17" hidden="1" customHeight="1">
      <c r="A362" s="330" t="str">
        <f t="shared" si="202"/>
        <v>2018_342</v>
      </c>
      <c r="B362" s="330" t="s">
        <v>658</v>
      </c>
      <c r="C362" s="330" t="str">
        <f t="shared" si="203"/>
        <v>---_-</v>
      </c>
      <c r="D362" s="330" t="str">
        <f>IF($M362="-","-",VLOOKUP(C$3,Res_ini!$A$20:$AF251,HLOOKUP($F362,Res_ini!$H$29:$AF$30,2,FALSE())+7))</f>
        <v>-</v>
      </c>
      <c r="E362" s="330">
        <f t="shared" si="171"/>
        <v>86</v>
      </c>
      <c r="F362" s="330" t="str">
        <f t="shared" si="108"/>
        <v>Vide23</v>
      </c>
      <c r="G362" s="330" t="str">
        <f>IF($M362="-","-",VLOOKUP(F$3,Res_ini!$A$20:$AF251,HLOOKUP($F362,Res_ini!$H$29:$AF$30,2,FALSE())+7))</f>
        <v>-</v>
      </c>
      <c r="H362" s="348" t="str">
        <f>IF($M362="-","-",VLOOKUP(G$3,Res_ini!$A$20:$AF251,HLOOKUP($F362,Res_ini!$H$29:$AF$30,2,FALSE())+7))</f>
        <v>-</v>
      </c>
      <c r="I362" s="348" t="str">
        <f>IF($M362="-","-",VLOOKUP(H$3,Res_ini!$A$20:$AF251,HLOOKUP($F362,Res_ini!$H$29:$AF$30,2,FALSE())+7))</f>
        <v>-</v>
      </c>
      <c r="J362" s="330" t="str">
        <f>IF($M362="-","-",VLOOKUP(I$3,Res_ini!$A$20:$AF251,HLOOKUP($F362,Res_ini!$H$29:$AF$30,2,FALSE())+7))</f>
        <v>-</v>
      </c>
      <c r="K362" s="330" t="str">
        <f>IF($M362="-","-",VLOOKUP(J$3,Res_ini!$A$20:$AF251,HLOOKUP($F362,Res_ini!$H$29:$AF$30,2,FALSE())+7))</f>
        <v>-</v>
      </c>
      <c r="L362" s="330" t="str">
        <f>IF($M362="-","-",VLOOKUP(K$3,Res_ini!$A$20:$AF251,HLOOKUP($F362,Res_ini!$H$29:$AF$30,2,FALSE())+7))</f>
        <v>-</v>
      </c>
      <c r="M362" s="330" t="str">
        <f>IF(ISERROR(HLOOKUP($F362,Res_ini!$H$29:$AF$30,2,FALSE())),"-",VLOOKUP(L$3,Res_ini!$A$20:$AF251,HLOOKUP($F362,Res_ini!$H$29:$AF$30,2,FALSE())+7))</f>
        <v>-</v>
      </c>
      <c r="N362" s="330" t="str">
        <f>IF($M362="-","-",VLOOKUP(M$3,Res_ini!$A$20:$AF251,HLOOKUP($F362,Res_ini!$H$29:$AF$30,2,FALSE())+7))</f>
        <v>-</v>
      </c>
      <c r="O362" s="349" t="str">
        <f>IF($M362="-","-",VLOOKUP(N$3,Res_ini!$A$20:$AF251,HLOOKUP($F362,Res_ini!$H$29:$AF$30,2,FALSE())+7))</f>
        <v>-</v>
      </c>
      <c r="P362" s="328" t="str">
        <f>IF($M362="-","-",VLOOKUP(O$3,Res_ini!$A$20:$AF251,HLOOKUP($F362,Res_ini!$H$29:$AF$30,2,FALSE())+7))</f>
        <v>-</v>
      </c>
      <c r="Q362" s="328" t="str">
        <f>IF($M362="-","-",VLOOKUP(P$3,Res_ini!$A$20:$AF251,HLOOKUP($F362,Res_ini!$H$29:$AF$30,2,FALSE())+7))</f>
        <v>-</v>
      </c>
      <c r="R362" s="328" t="str">
        <f>IF($M362="-","-",VLOOKUP(Q$3,Res_ini!$A$20:$AF251,HLOOKUP($F362,Res_ini!$H$29:$AF$30,2,FALSE())+7))</f>
        <v>-</v>
      </c>
      <c r="S362" s="328" t="str">
        <f>IF($M362="-","-",VLOOKUP(R$3,Res_ini!$A$20:$AF251,HLOOKUP($F362,Res_ini!$H$29:$AF$30,2,FALSE())+7))</f>
        <v>-</v>
      </c>
      <c r="T362" s="328" t="str">
        <f>IF($M362="-","-",VLOOKUP(S$3,Res_ini!$A$20:$AF251,HLOOKUP($F362,Res_ini!$H$29:$AF$30,2,FALSE())+7))</f>
        <v>-</v>
      </c>
      <c r="U362" s="328" t="str">
        <f>IF($M362="-","-",VLOOKUP(T$3,Res_ini!$A$20:$AF251,HLOOKUP($F362,Res_ini!$H$29:$AF$30,2,FALSE())+7))</f>
        <v>-</v>
      </c>
      <c r="V362" s="328" t="str">
        <f>IF($M362="-","-",VLOOKUP(U$3,Res_ini!$A$20:$AF251,HLOOKUP($F362,Res_ini!$H$29:$AF$30,2,FALSE())+7))</f>
        <v>-</v>
      </c>
      <c r="W362" s="328" t="str">
        <f>IF($M362="-","-",VLOOKUP(V$3,Res_ini!$A$20:$AF251,HLOOKUP($F362,Res_ini!$H$29:$AF$30,2,FALSE())+7))</f>
        <v>-</v>
      </c>
      <c r="X362" s="328" t="str">
        <f>IF($M362="-","-",VLOOKUP(W$3,Res_ini!$A$20:$AF251,HLOOKUP($F362,Res_ini!$H$29:$AF$30,2,FALSE())+7))</f>
        <v>-</v>
      </c>
      <c r="Y362" s="328" t="str">
        <f>IF($M362="-","-",VLOOKUP(X$3,Res_ini!$A$20:$AF251,HLOOKUP($F362,Res_ini!$H$29:$AF$30,2,FALSE())+7))</f>
        <v>-</v>
      </c>
      <c r="Z362" s="328" t="str">
        <f>IF($M362="-","-",VLOOKUP(Y$3,Res_ini!$A$20:$AF251,HLOOKUP($F362,Res_ini!$H$29:$AF$30,2,FALSE())+7))</f>
        <v>-</v>
      </c>
      <c r="AA362" s="329" t="str">
        <f>IF($M362="-","-",VLOOKUP(Z$3,Res_ini!$A$20:$AF251,HLOOKUP($F362,Res_ini!$H$29:$AF$30,2,FALSE())+7))</f>
        <v>-</v>
      </c>
      <c r="AB362" s="330" t="str">
        <f>IF($M362="-","-",VLOOKUP(AA$3,Res_ini!$A$20:$AF251,HLOOKUP($F362,Res_ini!$H$29:$AF$30,2,FALSE())+7))</f>
        <v>-</v>
      </c>
      <c r="AC362" s="350"/>
      <c r="AD362" s="351"/>
      <c r="AE362" s="351"/>
      <c r="AF362" s="351"/>
      <c r="AG362" s="352"/>
      <c r="AH362" s="213" t="str">
        <f t="shared" si="204"/>
        <v>-</v>
      </c>
      <c r="AI362" s="353" t="str">
        <f t="shared" si="205"/>
        <v>-</v>
      </c>
      <c r="AJ362" s="354" t="str">
        <f t="shared" si="206"/>
        <v>-</v>
      </c>
      <c r="AK362" s="354" t="str">
        <f t="shared" si="207"/>
        <v>-</v>
      </c>
      <c r="AL362" s="354" t="str">
        <f t="shared" si="208"/>
        <v>-</v>
      </c>
      <c r="AM362" s="354" t="str">
        <f t="shared" si="209"/>
        <v>-</v>
      </c>
      <c r="AN362" s="354" t="str">
        <f t="shared" si="210"/>
        <v>-</v>
      </c>
      <c r="AO362" s="354" t="str">
        <f t="shared" si="211"/>
        <v>-</v>
      </c>
      <c r="AP362" s="354" t="str">
        <f t="shared" si="212"/>
        <v>-</v>
      </c>
      <c r="AQ362" s="354" t="str">
        <f t="shared" si="213"/>
        <v>-</v>
      </c>
      <c r="AR362" s="354" t="str">
        <f t="shared" si="214"/>
        <v>-</v>
      </c>
      <c r="AS362" s="354" t="str">
        <f t="shared" si="215"/>
        <v>-</v>
      </c>
      <c r="AT362" s="354" t="str">
        <f t="shared" si="216"/>
        <v>-</v>
      </c>
      <c r="AU362" s="354" t="str">
        <f t="shared" si="217"/>
        <v>-</v>
      </c>
      <c r="AV362" s="354" t="str">
        <f t="shared" si="218"/>
        <v>-</v>
      </c>
      <c r="AW362" s="355" t="str">
        <f t="shared" si="219"/>
        <v>-</v>
      </c>
      <c r="AX362" s="355" t="str">
        <f t="shared" si="220"/>
        <v>-</v>
      </c>
      <c r="AY362" s="355" t="str">
        <f t="shared" si="221"/>
        <v>-</v>
      </c>
      <c r="AZ362" s="355" t="str">
        <f t="shared" si="222"/>
        <v>-</v>
      </c>
      <c r="BA362" s="355" t="str">
        <f t="shared" si="223"/>
        <v>-</v>
      </c>
      <c r="BB362" s="354" t="str">
        <f t="shared" si="224"/>
        <v>-</v>
      </c>
      <c r="BC362" s="354" t="str">
        <f t="shared" si="225"/>
        <v>-</v>
      </c>
      <c r="BD362" s="355" t="str">
        <f t="shared" si="226"/>
        <v>-</v>
      </c>
      <c r="BE362" s="355" t="str">
        <f t="shared" si="227"/>
        <v>-</v>
      </c>
      <c r="BF362" s="355" t="str">
        <f t="shared" si="228"/>
        <v>-</v>
      </c>
      <c r="BG362" s="355" t="str">
        <f t="shared" si="229"/>
        <v>-</v>
      </c>
      <c r="BH362" s="354" t="str">
        <f t="shared" si="230"/>
        <v>-</v>
      </c>
      <c r="BI362" s="355" t="str">
        <f t="shared" si="231"/>
        <v>-</v>
      </c>
      <c r="BJ362" s="356" t="str">
        <f t="shared" si="232"/>
        <v>-</v>
      </c>
      <c r="BK362"/>
      <c r="BL362"/>
      <c r="BM362"/>
      <c r="BN362"/>
      <c r="BO362"/>
    </row>
    <row r="363" spans="1:67" s="124" customFormat="1" ht="17" hidden="1" customHeight="1">
      <c r="A363" s="330" t="str">
        <f t="shared" si="202"/>
        <v>2018_343</v>
      </c>
      <c r="B363" s="330" t="s">
        <v>658</v>
      </c>
      <c r="C363" s="330" t="str">
        <f t="shared" si="203"/>
        <v>---_-</v>
      </c>
      <c r="D363" s="330" t="str">
        <f>IF($M363="-","-",VLOOKUP(C$4,Res_ini!$A$20:$AF252,HLOOKUP($F363,Res_ini!$H$29:$AF$30,2,FALSE())+7))</f>
        <v>-</v>
      </c>
      <c r="E363" s="330">
        <f t="shared" si="171"/>
        <v>86</v>
      </c>
      <c r="F363" s="330" t="str">
        <f t="shared" si="108"/>
        <v>Vide23</v>
      </c>
      <c r="G363" s="330" t="str">
        <f>IF($M363="-","-",VLOOKUP(F$4,Res_ini!$A$20:$AF252,HLOOKUP($F363,Res_ini!$H$29:$AF$30,2,FALSE())+7))</f>
        <v>-</v>
      </c>
      <c r="H363" s="348" t="str">
        <f>IF($M363="-","-",VLOOKUP(G$4,Res_ini!$A$20:$AF252,HLOOKUP($F363,Res_ini!$H$29:$AF$30,2,FALSE())+7))</f>
        <v>-</v>
      </c>
      <c r="I363" s="348" t="str">
        <f>IF($M363="-","-",VLOOKUP(H$4,Res_ini!$A$20:$AF252,HLOOKUP($F363,Res_ini!$H$29:$AF$30,2,FALSE())+7))</f>
        <v>-</v>
      </c>
      <c r="J363" s="330" t="str">
        <f>IF($M363="-","-",VLOOKUP(I$4,Res_ini!$A$20:$AF252,HLOOKUP($F363,Res_ini!$H$29:$AF$30,2,FALSE())+7))</f>
        <v>-</v>
      </c>
      <c r="K363" s="330" t="str">
        <f>IF($M363="-","-",VLOOKUP(J$4,Res_ini!$A$20:$AF252,HLOOKUP($F363,Res_ini!$H$29:$AF$30,2,FALSE())+7))</f>
        <v>-</v>
      </c>
      <c r="L363" s="330" t="str">
        <f>IF($M363="-","-",VLOOKUP(K$4,Res_ini!$A$20:$AF252,HLOOKUP($F363,Res_ini!$H$29:$AF$30,2,FALSE())+7))</f>
        <v>-</v>
      </c>
      <c r="M363" s="330" t="str">
        <f>IF(ISERROR(HLOOKUP($F363,Res_ini!$H$29:$AF$30,2,FALSE())),"-",VLOOKUP(L$4,Res_ini!$A$20:$AF252,HLOOKUP($F363,Res_ini!$H$29:$AF$30,2,FALSE())+7))</f>
        <v>-</v>
      </c>
      <c r="N363" s="330" t="str">
        <f>IF($M363="-","-",VLOOKUP(M$4,Res_ini!$A$20:$AF252,HLOOKUP($F363,Res_ini!$H$29:$AF$30,2,FALSE())+7))</f>
        <v>-</v>
      </c>
      <c r="O363" s="349" t="str">
        <f>IF($M363="-","-",VLOOKUP(N$4,Res_ini!$A$20:$AF252,HLOOKUP($F363,Res_ini!$H$29:$AF$30,2,FALSE())+7))</f>
        <v>-</v>
      </c>
      <c r="P363" s="328" t="str">
        <f>IF($M363="-","-",VLOOKUP(O$4,Res_ini!$A$20:$AF252,HLOOKUP($F363,Res_ini!$H$29:$AF$30,2,FALSE())+7))</f>
        <v>-</v>
      </c>
      <c r="Q363" s="328" t="str">
        <f>IF($M363="-","-",VLOOKUP(P$4,Res_ini!$A$20:$AF252,HLOOKUP($F363,Res_ini!$H$29:$AF$30,2,FALSE())+7))</f>
        <v>-</v>
      </c>
      <c r="R363" s="328" t="str">
        <f>IF($M363="-","-",VLOOKUP(Q$4,Res_ini!$A$20:$AF252,HLOOKUP($F363,Res_ini!$H$29:$AF$30,2,FALSE())+7))</f>
        <v>-</v>
      </c>
      <c r="S363" s="328" t="str">
        <f>IF($M363="-","-",VLOOKUP(R$4,Res_ini!$A$20:$AF252,HLOOKUP($F363,Res_ini!$H$29:$AF$30,2,FALSE())+7))</f>
        <v>-</v>
      </c>
      <c r="T363" s="328" t="str">
        <f>IF($M363="-","-",VLOOKUP(S$4,Res_ini!$A$20:$AF252,HLOOKUP($F363,Res_ini!$H$29:$AF$30,2,FALSE())+7))</f>
        <v>-</v>
      </c>
      <c r="U363" s="328" t="str">
        <f>IF($M363="-","-",VLOOKUP(T$4,Res_ini!$A$20:$AF252,HLOOKUP($F363,Res_ini!$H$29:$AF$30,2,FALSE())+7))</f>
        <v>-</v>
      </c>
      <c r="V363" s="328" t="str">
        <f>IF($M363="-","-",VLOOKUP(U$4,Res_ini!$A$20:$AF252,HLOOKUP($F363,Res_ini!$H$29:$AF$30,2,FALSE())+7))</f>
        <v>-</v>
      </c>
      <c r="W363" s="328" t="str">
        <f>IF($M363="-","-",VLOOKUP(V$4,Res_ini!$A$20:$AF252,HLOOKUP($F363,Res_ini!$H$29:$AF$30,2,FALSE())+7))</f>
        <v>-</v>
      </c>
      <c r="X363" s="328" t="str">
        <f>IF($M363="-","-",VLOOKUP(W$4,Res_ini!$A$20:$AF252,HLOOKUP($F363,Res_ini!$H$29:$AF$30,2,FALSE())+7))</f>
        <v>-</v>
      </c>
      <c r="Y363" s="328" t="str">
        <f>IF($M363="-","-",VLOOKUP(X$4,Res_ini!$A$20:$AF252,HLOOKUP($F363,Res_ini!$H$29:$AF$30,2,FALSE())+7))</f>
        <v>-</v>
      </c>
      <c r="Z363" s="328" t="str">
        <f>IF($M363="-","-",VLOOKUP(Y$4,Res_ini!$A$20:$AF252,HLOOKUP($F363,Res_ini!$H$29:$AF$30,2,FALSE())+7))</f>
        <v>-</v>
      </c>
      <c r="AA363" s="329" t="str">
        <f>IF($M363="-","-",VLOOKUP(Z$4,Res_ini!$A$20:$AF252,HLOOKUP($F363,Res_ini!$H$29:$AF$30,2,FALSE())+7))</f>
        <v>-</v>
      </c>
      <c r="AB363" s="330" t="str">
        <f>IF($M363="-","-",VLOOKUP(AA$4,Res_ini!$A$20:$AF252,HLOOKUP($F363,Res_ini!$H$29:$AF$30,2,FALSE())+7))</f>
        <v>-</v>
      </c>
      <c r="AC363" s="350"/>
      <c r="AD363" s="351"/>
      <c r="AE363" s="351"/>
      <c r="AF363" s="351"/>
      <c r="AG363" s="352"/>
      <c r="AH363" s="213" t="str">
        <f t="shared" si="204"/>
        <v>-</v>
      </c>
      <c r="AI363" s="353" t="str">
        <f t="shared" si="205"/>
        <v>-</v>
      </c>
      <c r="AJ363" s="354" t="str">
        <f t="shared" si="206"/>
        <v>-</v>
      </c>
      <c r="AK363" s="354" t="str">
        <f t="shared" si="207"/>
        <v>-</v>
      </c>
      <c r="AL363" s="354" t="str">
        <f t="shared" si="208"/>
        <v>-</v>
      </c>
      <c r="AM363" s="354" t="str">
        <f t="shared" si="209"/>
        <v>-</v>
      </c>
      <c r="AN363" s="354" t="str">
        <f t="shared" si="210"/>
        <v>-</v>
      </c>
      <c r="AO363" s="354" t="str">
        <f t="shared" si="211"/>
        <v>-</v>
      </c>
      <c r="AP363" s="354" t="str">
        <f t="shared" si="212"/>
        <v>-</v>
      </c>
      <c r="AQ363" s="354" t="str">
        <f t="shared" si="213"/>
        <v>-</v>
      </c>
      <c r="AR363" s="354" t="str">
        <f t="shared" si="214"/>
        <v>-</v>
      </c>
      <c r="AS363" s="354" t="str">
        <f t="shared" si="215"/>
        <v>-</v>
      </c>
      <c r="AT363" s="354" t="str">
        <f t="shared" si="216"/>
        <v>-</v>
      </c>
      <c r="AU363" s="354" t="str">
        <f t="shared" si="217"/>
        <v>-</v>
      </c>
      <c r="AV363" s="354" t="str">
        <f t="shared" si="218"/>
        <v>-</v>
      </c>
      <c r="AW363" s="355" t="str">
        <f t="shared" si="219"/>
        <v>-</v>
      </c>
      <c r="AX363" s="355" t="str">
        <f t="shared" si="220"/>
        <v>-</v>
      </c>
      <c r="AY363" s="355" t="str">
        <f t="shared" si="221"/>
        <v>-</v>
      </c>
      <c r="AZ363" s="355" t="str">
        <f t="shared" si="222"/>
        <v>-</v>
      </c>
      <c r="BA363" s="355" t="str">
        <f t="shared" si="223"/>
        <v>-</v>
      </c>
      <c r="BB363" s="354" t="str">
        <f t="shared" si="224"/>
        <v>-</v>
      </c>
      <c r="BC363" s="354" t="str">
        <f t="shared" si="225"/>
        <v>-</v>
      </c>
      <c r="BD363" s="355" t="str">
        <f t="shared" si="226"/>
        <v>-</v>
      </c>
      <c r="BE363" s="355" t="str">
        <f t="shared" si="227"/>
        <v>-</v>
      </c>
      <c r="BF363" s="355" t="str">
        <f t="shared" si="228"/>
        <v>-</v>
      </c>
      <c r="BG363" s="355" t="str">
        <f t="shared" si="229"/>
        <v>-</v>
      </c>
      <c r="BH363" s="354" t="str">
        <f t="shared" si="230"/>
        <v>-</v>
      </c>
      <c r="BI363" s="355" t="str">
        <f t="shared" si="231"/>
        <v>-</v>
      </c>
      <c r="BJ363" s="356" t="str">
        <f t="shared" si="232"/>
        <v>-</v>
      </c>
      <c r="BK363"/>
      <c r="BL363"/>
      <c r="BM363"/>
      <c r="BN363"/>
      <c r="BO363"/>
    </row>
    <row r="364" spans="1:67" s="124" customFormat="1" ht="17" hidden="1" customHeight="1">
      <c r="A364" s="333" t="str">
        <f t="shared" si="202"/>
        <v>2018_344</v>
      </c>
      <c r="B364" s="333" t="s">
        <v>658</v>
      </c>
      <c r="C364" s="333" t="str">
        <f t="shared" si="203"/>
        <v>---_-</v>
      </c>
      <c r="D364" s="333" t="str">
        <f>IF($M364="-","-",VLOOKUP(C$5,Res_ini!$A$20:$AF253,HLOOKUP($F364,Res_ini!$H$29:$AF$30,2,FALSE())+7))</f>
        <v>-</v>
      </c>
      <c r="E364" s="333">
        <f t="shared" si="171"/>
        <v>86</v>
      </c>
      <c r="F364" s="333" t="str">
        <f t="shared" si="108"/>
        <v>Vide23</v>
      </c>
      <c r="G364" s="333" t="str">
        <f>IF($M364="-","-",VLOOKUP(F$5,Res_ini!$A$20:$AF253,HLOOKUP($F364,Res_ini!$H$29:$AF$30,2,FALSE())+7))</f>
        <v>-</v>
      </c>
      <c r="H364" s="357" t="str">
        <f>IF($M364="-","-",VLOOKUP(G$5,Res_ini!$A$20:$AF253,HLOOKUP($F364,Res_ini!$H$29:$AF$30,2,FALSE())+7))</f>
        <v>-</v>
      </c>
      <c r="I364" s="357" t="str">
        <f>IF($M364="-","-",VLOOKUP(H$5,Res_ini!$A$20:$AF253,HLOOKUP($F364,Res_ini!$H$29:$AF$30,2,FALSE())+7))</f>
        <v>-</v>
      </c>
      <c r="J364" s="333" t="str">
        <f>IF($M364="-","-",VLOOKUP(I$5,Res_ini!$A$20:$AF253,HLOOKUP($F364,Res_ini!$H$29:$AF$30,2,FALSE())+7))</f>
        <v>-</v>
      </c>
      <c r="K364" s="333" t="str">
        <f>IF($M364="-","-",VLOOKUP(J$5,Res_ini!$A$20:$AF253,HLOOKUP($F364,Res_ini!$H$29:$AF$30,2,FALSE())+7))</f>
        <v>-</v>
      </c>
      <c r="L364" s="333" t="str">
        <f>IF($M364="-","-",VLOOKUP(K$5,Res_ini!$A$20:$AF253,HLOOKUP($F364,Res_ini!$H$29:$AF$30,2,FALSE())+7))</f>
        <v>-</v>
      </c>
      <c r="M364" s="333" t="str">
        <f>IF(ISERROR(HLOOKUP($F364,Res_ini!$H$29:$AF$30,2,FALSE())),"-",VLOOKUP(L$5,Res_ini!$A$20:$AF253,HLOOKUP($F364,Res_ini!$H$29:$AF$30,2,FALSE())+7))</f>
        <v>-</v>
      </c>
      <c r="N364" s="333" t="str">
        <f>IF($M364="-","-",VLOOKUP(M$5,Res_ini!$A$20:$AF253,HLOOKUP($F364,Res_ini!$H$29:$AF$30,2,FALSE())+7))</f>
        <v>-</v>
      </c>
      <c r="O364" s="358" t="str">
        <f>IF($M364="-","-",VLOOKUP(N$5,Res_ini!$A$20:$AF253,HLOOKUP($F364,Res_ini!$H$29:$AF$30,2,FALSE())+7))</f>
        <v>-</v>
      </c>
      <c r="P364" s="331" t="str">
        <f>IF($M364="-","-",VLOOKUP(O$5,Res_ini!$A$20:$AF253,HLOOKUP($F364,Res_ini!$H$29:$AF$30,2,FALSE())+7))</f>
        <v>-</v>
      </c>
      <c r="Q364" s="331" t="str">
        <f>IF($M364="-","-",VLOOKUP(P$5,Res_ini!$A$20:$AF253,HLOOKUP($F364,Res_ini!$H$29:$AF$30,2,FALSE())+7))</f>
        <v>-</v>
      </c>
      <c r="R364" s="331" t="str">
        <f>IF($M364="-","-",VLOOKUP(Q$5,Res_ini!$A$20:$AF253,HLOOKUP($F364,Res_ini!$H$29:$AF$30,2,FALSE())+7))</f>
        <v>-</v>
      </c>
      <c r="S364" s="331" t="str">
        <f>IF($M364="-","-",VLOOKUP(R$5,Res_ini!$A$20:$AF253,HLOOKUP($F364,Res_ini!$H$29:$AF$30,2,FALSE())+7))</f>
        <v>-</v>
      </c>
      <c r="T364" s="331" t="str">
        <f>IF($M364="-","-",VLOOKUP(S$5,Res_ini!$A$20:$AF253,HLOOKUP($F364,Res_ini!$H$29:$AF$30,2,FALSE())+7))</f>
        <v>-</v>
      </c>
      <c r="U364" s="331" t="str">
        <f>IF($M364="-","-",VLOOKUP(T$5,Res_ini!$A$20:$AF253,HLOOKUP($F364,Res_ini!$H$29:$AF$30,2,FALSE())+7))</f>
        <v>-</v>
      </c>
      <c r="V364" s="331" t="str">
        <f>IF($M364="-","-",VLOOKUP(U$5,Res_ini!$A$20:$AF253,HLOOKUP($F364,Res_ini!$H$29:$AF$30,2,FALSE())+7))</f>
        <v>-</v>
      </c>
      <c r="W364" s="331" t="str">
        <f>IF($M364="-","-",VLOOKUP(V$5,Res_ini!$A$20:$AF253,HLOOKUP($F364,Res_ini!$H$29:$AF$30,2,FALSE())+7))</f>
        <v>-</v>
      </c>
      <c r="X364" s="331" t="str">
        <f>IF($M364="-","-",VLOOKUP(W$5,Res_ini!$A$20:$AF253,HLOOKUP($F364,Res_ini!$H$29:$AF$30,2,FALSE())+7))</f>
        <v>-</v>
      </c>
      <c r="Y364" s="331" t="str">
        <f>IF($M364="-","-",VLOOKUP(X$5,Res_ini!$A$20:$AF253,HLOOKUP($F364,Res_ini!$H$29:$AF$30,2,FALSE())+7))</f>
        <v>-</v>
      </c>
      <c r="Z364" s="331" t="str">
        <f>IF($M364="-","-",VLOOKUP(Y$5,Res_ini!$A$20:$AF253,HLOOKUP($F364,Res_ini!$H$29:$AF$30,2,FALSE())+7))</f>
        <v>-</v>
      </c>
      <c r="AA364" s="332" t="str">
        <f>IF($M364="-","-",VLOOKUP(Z$5,Res_ini!$A$20:$AF253,HLOOKUP($F364,Res_ini!$H$29:$AF$30,2,FALSE())+7))</f>
        <v>-</v>
      </c>
      <c r="AB364" s="333" t="str">
        <f>IF($M364="-","-",VLOOKUP(AA$5,Res_ini!$A$20:$AF253,HLOOKUP($F364,Res_ini!$H$29:$AF$30,2,FALSE())+7))</f>
        <v>-</v>
      </c>
      <c r="AC364" s="359"/>
      <c r="AD364" s="360"/>
      <c r="AE364" s="360"/>
      <c r="AF364" s="360"/>
      <c r="AG364" s="361"/>
      <c r="AH364" s="362" t="str">
        <f t="shared" si="204"/>
        <v>-</v>
      </c>
      <c r="AI364" s="363" t="str">
        <f t="shared" si="205"/>
        <v>-</v>
      </c>
      <c r="AJ364" s="364" t="str">
        <f t="shared" si="206"/>
        <v>-</v>
      </c>
      <c r="AK364" s="364" t="str">
        <f t="shared" si="207"/>
        <v>-</v>
      </c>
      <c r="AL364" s="364" t="str">
        <f t="shared" si="208"/>
        <v>-</v>
      </c>
      <c r="AM364" s="364" t="str">
        <f t="shared" si="209"/>
        <v>-</v>
      </c>
      <c r="AN364" s="364" t="str">
        <f t="shared" si="210"/>
        <v>-</v>
      </c>
      <c r="AO364" s="364" t="str">
        <f t="shared" si="211"/>
        <v>-</v>
      </c>
      <c r="AP364" s="364" t="str">
        <f t="shared" si="212"/>
        <v>-</v>
      </c>
      <c r="AQ364" s="364" t="str">
        <f t="shared" si="213"/>
        <v>-</v>
      </c>
      <c r="AR364" s="364" t="str">
        <f t="shared" si="214"/>
        <v>-</v>
      </c>
      <c r="AS364" s="364" t="str">
        <f t="shared" si="215"/>
        <v>-</v>
      </c>
      <c r="AT364" s="364" t="str">
        <f t="shared" si="216"/>
        <v>-</v>
      </c>
      <c r="AU364" s="364" t="str">
        <f t="shared" si="217"/>
        <v>-</v>
      </c>
      <c r="AV364" s="364" t="str">
        <f t="shared" si="218"/>
        <v>-</v>
      </c>
      <c r="AW364" s="365" t="str">
        <f t="shared" si="219"/>
        <v>-</v>
      </c>
      <c r="AX364" s="365" t="str">
        <f t="shared" si="220"/>
        <v>-</v>
      </c>
      <c r="AY364" s="365" t="str">
        <f t="shared" si="221"/>
        <v>-</v>
      </c>
      <c r="AZ364" s="365" t="str">
        <f t="shared" si="222"/>
        <v>-</v>
      </c>
      <c r="BA364" s="365" t="str">
        <f t="shared" si="223"/>
        <v>-</v>
      </c>
      <c r="BB364" s="364" t="str">
        <f t="shared" si="224"/>
        <v>-</v>
      </c>
      <c r="BC364" s="364" t="str">
        <f t="shared" si="225"/>
        <v>-</v>
      </c>
      <c r="BD364" s="365" t="str">
        <f t="shared" si="226"/>
        <v>-</v>
      </c>
      <c r="BE364" s="365" t="str">
        <f t="shared" si="227"/>
        <v>-</v>
      </c>
      <c r="BF364" s="365" t="str">
        <f t="shared" si="228"/>
        <v>-</v>
      </c>
      <c r="BG364" s="365" t="str">
        <f t="shared" si="229"/>
        <v>-</v>
      </c>
      <c r="BH364" s="364" t="str">
        <f t="shared" si="230"/>
        <v>-</v>
      </c>
      <c r="BI364" s="365" t="str">
        <f t="shared" si="231"/>
        <v>-</v>
      </c>
      <c r="BJ364" s="366" t="str">
        <f t="shared" si="232"/>
        <v>-</v>
      </c>
      <c r="BK364"/>
      <c r="BL364"/>
      <c r="BM364"/>
      <c r="BN364"/>
      <c r="BO364"/>
    </row>
    <row r="365" spans="1:67" s="124" customFormat="1" ht="16" hidden="1" customHeight="1">
      <c r="A365" s="327" t="str">
        <f t="shared" si="202"/>
        <v>2018_345</v>
      </c>
      <c r="B365" s="327" t="s">
        <v>658</v>
      </c>
      <c r="C365" s="327" t="str">
        <f t="shared" si="203"/>
        <v>---_-</v>
      </c>
      <c r="D365" s="327" t="str">
        <f>IF($M365="-","-",VLOOKUP(C$2,Res_ini!$A$20:$AF254,HLOOKUP($F365,Res_ini!$H$29:$AF$30,2,FALSE())+7))</f>
        <v>-</v>
      </c>
      <c r="E365" s="327">
        <f t="shared" si="171"/>
        <v>87</v>
      </c>
      <c r="F365" s="327" t="str">
        <f t="shared" si="108"/>
        <v>Vide24</v>
      </c>
      <c r="G365" s="327" t="str">
        <f>IF($M365="-","-",VLOOKUP(F$2,Res_ini!$A$20:$AF254,HLOOKUP($F365,Res_ini!$H$29:$AF$30,2,FALSE())+7))</f>
        <v>-</v>
      </c>
      <c r="H365" s="338" t="str">
        <f>IF($M365="-","-",VLOOKUP(G$2,Res_ini!$A$20:$AF254,HLOOKUP($F365,Res_ini!$H$29:$AF$30,2,FALSE())+7))</f>
        <v>-</v>
      </c>
      <c r="I365" s="338" t="str">
        <f>IF($M365="-","-",VLOOKUP(H$2,Res_ini!$A$20:$AF254,HLOOKUP($F365,Res_ini!$H$29:$AF$30,2,FALSE())+7))</f>
        <v>-</v>
      </c>
      <c r="J365" s="327" t="str">
        <f>IF($M365="-","-",VLOOKUP(I$2,Res_ini!$A$20:$AF254,HLOOKUP($F365,Res_ini!$H$29:$AF$30,2,FALSE())+7))</f>
        <v>-</v>
      </c>
      <c r="K365" s="327" t="str">
        <f>IF($M365="-","-",VLOOKUP(J$2,Res_ini!$A$20:$AF254,HLOOKUP($F365,Res_ini!$H$29:$AF$30,2,FALSE())+7))</f>
        <v>-</v>
      </c>
      <c r="L365" s="327" t="str">
        <f>IF($M365="-","-",VLOOKUP(K$2,Res_ini!$A$20:$AF254,HLOOKUP($F365,Res_ini!$H$29:$AF$30,2,FALSE())+7))</f>
        <v>-</v>
      </c>
      <c r="M365" s="327" t="str">
        <f>IF(ISERROR(HLOOKUP($F365,Res_ini!$H$29:$AF$30,2,FALSE())),"-",VLOOKUP(L$2,Res_ini!$A$20:$AF254,HLOOKUP($F365,Res_ini!$H$29:$AF$30,2,FALSE())+7))</f>
        <v>-</v>
      </c>
      <c r="N365" s="327" t="str">
        <f>IF($M365="-","-",VLOOKUP(M$2,Res_ini!$A$20:$AF254,HLOOKUP($F365,Res_ini!$H$29:$AF$30,2,FALSE())+7))</f>
        <v>-</v>
      </c>
      <c r="O365" s="339" t="str">
        <f>IF($M365="-","-",VLOOKUP(N$2,Res_ini!$A$20:$AF254,HLOOKUP($F365,Res_ini!$H$29:$AF$30,2,FALSE())+7))</f>
        <v>-</v>
      </c>
      <c r="P365" s="325" t="str">
        <f>IF($M365="-","-",VLOOKUP(O$2,Res_ini!$A$20:$AF254,HLOOKUP($F365,Res_ini!$H$29:$AF$30,2,FALSE())+7))</f>
        <v>-</v>
      </c>
      <c r="Q365" s="325" t="str">
        <f>IF($M365="-","-",VLOOKUP(P$2,Res_ini!$A$20:$AF254,HLOOKUP($F365,Res_ini!$H$29:$AF$30,2,FALSE())+7))</f>
        <v>-</v>
      </c>
      <c r="R365" s="325" t="str">
        <f>IF($M365="-","-",VLOOKUP(Q$2,Res_ini!$A$20:$AF254,HLOOKUP($F365,Res_ini!$H$29:$AF$30,2,FALSE())+7))</f>
        <v>-</v>
      </c>
      <c r="S365" s="325" t="str">
        <f>IF($M365="-","-",VLOOKUP(R$2,Res_ini!$A$20:$AF254,HLOOKUP($F365,Res_ini!$H$29:$AF$30,2,FALSE())+7))</f>
        <v>-</v>
      </c>
      <c r="T365" s="325" t="str">
        <f>IF($M365="-","-",VLOOKUP(S$2,Res_ini!$A$20:$AF254,HLOOKUP($F365,Res_ini!$H$29:$AF$30,2,FALSE())+7))</f>
        <v>-</v>
      </c>
      <c r="U365" s="325" t="str">
        <f>IF($M365="-","-",VLOOKUP(T$2,Res_ini!$A$20:$AF254,HLOOKUP($F365,Res_ini!$H$29:$AF$30,2,FALSE())+7))</f>
        <v>-</v>
      </c>
      <c r="V365" s="325" t="str">
        <f>IF($M365="-","-",VLOOKUP(U$2,Res_ini!$A$20:$AF254,HLOOKUP($F365,Res_ini!$H$29:$AF$30,2,FALSE())+7))</f>
        <v>-</v>
      </c>
      <c r="W365" s="325" t="str">
        <f>IF($M365="-","-",VLOOKUP(V$2,Res_ini!$A$20:$AF254,HLOOKUP($F365,Res_ini!$H$29:$AF$30,2,FALSE())+7))</f>
        <v>-</v>
      </c>
      <c r="X365" s="325" t="str">
        <f>IF($M365="-","-",VLOOKUP(W$2,Res_ini!$A$20:$AF254,HLOOKUP($F365,Res_ini!$H$29:$AF$30,2,FALSE())+7))</f>
        <v>-</v>
      </c>
      <c r="Y365" s="325" t="str">
        <f>IF($M365="-","-",VLOOKUP(X$2,Res_ini!$A$20:$AF254,HLOOKUP($F365,Res_ini!$H$29:$AF$30,2,FALSE())+7))</f>
        <v>-</v>
      </c>
      <c r="Z365" s="325" t="str">
        <f>IF($M365="-","-",VLOOKUP(Y$2,Res_ini!$A$20:$AF254,HLOOKUP($F365,Res_ini!$H$29:$AF$30,2,FALSE())+7))</f>
        <v>-</v>
      </c>
      <c r="AA365" s="326" t="str">
        <f>IF($M365="-","-",VLOOKUP(Z$2,Res_ini!$A$20:$AF254,HLOOKUP($F365,Res_ini!$H$29:$AF$30,2,FALSE())+7))</f>
        <v>-</v>
      </c>
      <c r="AB365" s="327" t="str">
        <f>IF($M365="-","-",VLOOKUP(AA$2,Res_ini!$A$20:$AF254,HLOOKUP($F365,Res_ini!$H$29:$AF$30,2,FALSE())+7))</f>
        <v>-</v>
      </c>
      <c r="AC365" s="340"/>
      <c r="AD365" s="341"/>
      <c r="AE365" s="341"/>
      <c r="AF365" s="341"/>
      <c r="AG365" s="342"/>
      <c r="AH365" s="343" t="str">
        <f t="shared" si="204"/>
        <v>-</v>
      </c>
      <c r="AI365" s="344" t="str">
        <f t="shared" si="205"/>
        <v>-</v>
      </c>
      <c r="AJ365" s="345" t="str">
        <f t="shared" si="206"/>
        <v>-</v>
      </c>
      <c r="AK365" s="345" t="str">
        <f t="shared" si="207"/>
        <v>-</v>
      </c>
      <c r="AL365" s="345" t="str">
        <f t="shared" si="208"/>
        <v>-</v>
      </c>
      <c r="AM365" s="345" t="str">
        <f t="shared" si="209"/>
        <v>-</v>
      </c>
      <c r="AN365" s="345" t="str">
        <f t="shared" si="210"/>
        <v>-</v>
      </c>
      <c r="AO365" s="345" t="str">
        <f t="shared" si="211"/>
        <v>-</v>
      </c>
      <c r="AP365" s="345" t="str">
        <f t="shared" si="212"/>
        <v>-</v>
      </c>
      <c r="AQ365" s="345" t="str">
        <f t="shared" si="213"/>
        <v>-</v>
      </c>
      <c r="AR365" s="345" t="str">
        <f t="shared" si="214"/>
        <v>-</v>
      </c>
      <c r="AS365" s="345" t="str">
        <f t="shared" si="215"/>
        <v>-</v>
      </c>
      <c r="AT365" s="345" t="str">
        <f t="shared" si="216"/>
        <v>-</v>
      </c>
      <c r="AU365" s="345" t="str">
        <f t="shared" si="217"/>
        <v>-</v>
      </c>
      <c r="AV365" s="345" t="str">
        <f t="shared" si="218"/>
        <v>-</v>
      </c>
      <c r="AW365" s="346" t="str">
        <f t="shared" si="219"/>
        <v>-</v>
      </c>
      <c r="AX365" s="346" t="str">
        <f t="shared" si="220"/>
        <v>-</v>
      </c>
      <c r="AY365" s="346" t="str">
        <f t="shared" si="221"/>
        <v>-</v>
      </c>
      <c r="AZ365" s="346" t="str">
        <f t="shared" si="222"/>
        <v>-</v>
      </c>
      <c r="BA365" s="346" t="str">
        <f t="shared" si="223"/>
        <v>-</v>
      </c>
      <c r="BB365" s="345" t="str">
        <f t="shared" si="224"/>
        <v>-</v>
      </c>
      <c r="BC365" s="345" t="str">
        <f t="shared" si="225"/>
        <v>-</v>
      </c>
      <c r="BD365" s="346" t="str">
        <f t="shared" si="226"/>
        <v>-</v>
      </c>
      <c r="BE365" s="346" t="str">
        <f t="shared" si="227"/>
        <v>-</v>
      </c>
      <c r="BF365" s="346" t="str">
        <f t="shared" si="228"/>
        <v>-</v>
      </c>
      <c r="BG365" s="346" t="str">
        <f t="shared" si="229"/>
        <v>-</v>
      </c>
      <c r="BH365" s="345" t="str">
        <f t="shared" si="230"/>
        <v>-</v>
      </c>
      <c r="BI365" s="346" t="str">
        <f t="shared" si="231"/>
        <v>-</v>
      </c>
      <c r="BJ365" s="347" t="str">
        <f t="shared" si="232"/>
        <v>-</v>
      </c>
      <c r="BK365"/>
      <c r="BL365"/>
      <c r="BM365"/>
      <c r="BN365"/>
      <c r="BO365"/>
    </row>
    <row r="366" spans="1:67" s="124" customFormat="1" ht="17" hidden="1" customHeight="1">
      <c r="A366" s="330" t="str">
        <f t="shared" si="202"/>
        <v>2018_346</v>
      </c>
      <c r="B366" s="330" t="s">
        <v>658</v>
      </c>
      <c r="C366" s="330" t="str">
        <f t="shared" si="203"/>
        <v>---_-</v>
      </c>
      <c r="D366" s="330" t="str">
        <f>IF($M366="-","-",VLOOKUP(C$3,Res_ini!$A$20:$AF255,HLOOKUP($F366,Res_ini!$H$29:$AF$30,2,FALSE())+7))</f>
        <v>-</v>
      </c>
      <c r="E366" s="330">
        <f t="shared" si="171"/>
        <v>87</v>
      </c>
      <c r="F366" s="330" t="str">
        <f t="shared" si="108"/>
        <v>Vide24</v>
      </c>
      <c r="G366" s="330" t="str">
        <f>IF($M366="-","-",VLOOKUP(F$3,Res_ini!$A$20:$AF255,HLOOKUP($F366,Res_ini!$H$29:$AF$30,2,FALSE())+7))</f>
        <v>-</v>
      </c>
      <c r="H366" s="348" t="str">
        <f>IF($M366="-","-",VLOOKUP(G$3,Res_ini!$A$20:$AF255,HLOOKUP($F366,Res_ini!$H$29:$AF$30,2,FALSE())+7))</f>
        <v>-</v>
      </c>
      <c r="I366" s="348" t="str">
        <f>IF($M366="-","-",VLOOKUP(H$3,Res_ini!$A$20:$AF255,HLOOKUP($F366,Res_ini!$H$29:$AF$30,2,FALSE())+7))</f>
        <v>-</v>
      </c>
      <c r="J366" s="330" t="str">
        <f>IF($M366="-","-",VLOOKUP(I$3,Res_ini!$A$20:$AF255,HLOOKUP($F366,Res_ini!$H$29:$AF$30,2,FALSE())+7))</f>
        <v>-</v>
      </c>
      <c r="K366" s="330" t="str">
        <f>IF($M366="-","-",VLOOKUP(J$3,Res_ini!$A$20:$AF255,HLOOKUP($F366,Res_ini!$H$29:$AF$30,2,FALSE())+7))</f>
        <v>-</v>
      </c>
      <c r="L366" s="330" t="str">
        <f>IF($M366="-","-",VLOOKUP(K$3,Res_ini!$A$20:$AF255,HLOOKUP($F366,Res_ini!$H$29:$AF$30,2,FALSE())+7))</f>
        <v>-</v>
      </c>
      <c r="M366" s="330" t="str">
        <f>IF(ISERROR(HLOOKUP($F366,Res_ini!$H$29:$AF$30,2,FALSE())),"-",VLOOKUP(L$3,Res_ini!$A$20:$AF255,HLOOKUP($F366,Res_ini!$H$29:$AF$30,2,FALSE())+7))</f>
        <v>-</v>
      </c>
      <c r="N366" s="330" t="str">
        <f>IF($M366="-","-",VLOOKUP(M$3,Res_ini!$A$20:$AF255,HLOOKUP($F366,Res_ini!$H$29:$AF$30,2,FALSE())+7))</f>
        <v>-</v>
      </c>
      <c r="O366" s="349" t="str">
        <f>IF($M366="-","-",VLOOKUP(N$3,Res_ini!$A$20:$AF255,HLOOKUP($F366,Res_ini!$H$29:$AF$30,2,FALSE())+7))</f>
        <v>-</v>
      </c>
      <c r="P366" s="328" t="str">
        <f>IF($M366="-","-",VLOOKUP(O$3,Res_ini!$A$20:$AF255,HLOOKUP($F366,Res_ini!$H$29:$AF$30,2,FALSE())+7))</f>
        <v>-</v>
      </c>
      <c r="Q366" s="328" t="str">
        <f>IF($M366="-","-",VLOOKUP(P$3,Res_ini!$A$20:$AF255,HLOOKUP($F366,Res_ini!$H$29:$AF$30,2,FALSE())+7))</f>
        <v>-</v>
      </c>
      <c r="R366" s="328" t="str">
        <f>IF($M366="-","-",VLOOKUP(Q$3,Res_ini!$A$20:$AF255,HLOOKUP($F366,Res_ini!$H$29:$AF$30,2,FALSE())+7))</f>
        <v>-</v>
      </c>
      <c r="S366" s="328" t="str">
        <f>IF($M366="-","-",VLOOKUP(R$3,Res_ini!$A$20:$AF255,HLOOKUP($F366,Res_ini!$H$29:$AF$30,2,FALSE())+7))</f>
        <v>-</v>
      </c>
      <c r="T366" s="328" t="str">
        <f>IF($M366="-","-",VLOOKUP(S$3,Res_ini!$A$20:$AF255,HLOOKUP($F366,Res_ini!$H$29:$AF$30,2,FALSE())+7))</f>
        <v>-</v>
      </c>
      <c r="U366" s="328" t="str">
        <f>IF($M366="-","-",VLOOKUP(T$3,Res_ini!$A$20:$AF255,HLOOKUP($F366,Res_ini!$H$29:$AF$30,2,FALSE())+7))</f>
        <v>-</v>
      </c>
      <c r="V366" s="328" t="str">
        <f>IF($M366="-","-",VLOOKUP(U$3,Res_ini!$A$20:$AF255,HLOOKUP($F366,Res_ini!$H$29:$AF$30,2,FALSE())+7))</f>
        <v>-</v>
      </c>
      <c r="W366" s="328" t="str">
        <f>IF($M366="-","-",VLOOKUP(V$3,Res_ini!$A$20:$AF255,HLOOKUP($F366,Res_ini!$H$29:$AF$30,2,FALSE())+7))</f>
        <v>-</v>
      </c>
      <c r="X366" s="328" t="str">
        <f>IF($M366="-","-",VLOOKUP(W$3,Res_ini!$A$20:$AF255,HLOOKUP($F366,Res_ini!$H$29:$AF$30,2,FALSE())+7))</f>
        <v>-</v>
      </c>
      <c r="Y366" s="328" t="str">
        <f>IF($M366="-","-",VLOOKUP(X$3,Res_ini!$A$20:$AF255,HLOOKUP($F366,Res_ini!$H$29:$AF$30,2,FALSE())+7))</f>
        <v>-</v>
      </c>
      <c r="Z366" s="328" t="str">
        <f>IF($M366="-","-",VLOOKUP(Y$3,Res_ini!$A$20:$AF255,HLOOKUP($F366,Res_ini!$H$29:$AF$30,2,FALSE())+7))</f>
        <v>-</v>
      </c>
      <c r="AA366" s="329" t="str">
        <f>IF($M366="-","-",VLOOKUP(Z$3,Res_ini!$A$20:$AF255,HLOOKUP($F366,Res_ini!$H$29:$AF$30,2,FALSE())+7))</f>
        <v>-</v>
      </c>
      <c r="AB366" s="330" t="str">
        <f>IF($M366="-","-",VLOOKUP(AA$3,Res_ini!$A$20:$AF255,HLOOKUP($F366,Res_ini!$H$29:$AF$30,2,FALSE())+7))</f>
        <v>-</v>
      </c>
      <c r="AC366" s="350"/>
      <c r="AD366" s="351"/>
      <c r="AE366" s="351"/>
      <c r="AF366" s="351"/>
      <c r="AG366" s="352"/>
      <c r="AH366" s="213" t="str">
        <f t="shared" si="204"/>
        <v>-</v>
      </c>
      <c r="AI366" s="353" t="str">
        <f t="shared" si="205"/>
        <v>-</v>
      </c>
      <c r="AJ366" s="354" t="str">
        <f t="shared" si="206"/>
        <v>-</v>
      </c>
      <c r="AK366" s="354" t="str">
        <f t="shared" si="207"/>
        <v>-</v>
      </c>
      <c r="AL366" s="354" t="str">
        <f t="shared" si="208"/>
        <v>-</v>
      </c>
      <c r="AM366" s="354" t="str">
        <f t="shared" si="209"/>
        <v>-</v>
      </c>
      <c r="AN366" s="354" t="str">
        <f t="shared" si="210"/>
        <v>-</v>
      </c>
      <c r="AO366" s="354" t="str">
        <f t="shared" si="211"/>
        <v>-</v>
      </c>
      <c r="AP366" s="354" t="str">
        <f t="shared" si="212"/>
        <v>-</v>
      </c>
      <c r="AQ366" s="354" t="str">
        <f t="shared" si="213"/>
        <v>-</v>
      </c>
      <c r="AR366" s="354" t="str">
        <f t="shared" si="214"/>
        <v>-</v>
      </c>
      <c r="AS366" s="354" t="str">
        <f t="shared" si="215"/>
        <v>-</v>
      </c>
      <c r="AT366" s="354" t="str">
        <f t="shared" si="216"/>
        <v>-</v>
      </c>
      <c r="AU366" s="354" t="str">
        <f t="shared" si="217"/>
        <v>-</v>
      </c>
      <c r="AV366" s="354" t="str">
        <f t="shared" si="218"/>
        <v>-</v>
      </c>
      <c r="AW366" s="355" t="str">
        <f t="shared" si="219"/>
        <v>-</v>
      </c>
      <c r="AX366" s="355" t="str">
        <f t="shared" si="220"/>
        <v>-</v>
      </c>
      <c r="AY366" s="355" t="str">
        <f t="shared" si="221"/>
        <v>-</v>
      </c>
      <c r="AZ366" s="355" t="str">
        <f t="shared" si="222"/>
        <v>-</v>
      </c>
      <c r="BA366" s="355" t="str">
        <f t="shared" si="223"/>
        <v>-</v>
      </c>
      <c r="BB366" s="354" t="str">
        <f t="shared" si="224"/>
        <v>-</v>
      </c>
      <c r="BC366" s="354" t="str">
        <f t="shared" si="225"/>
        <v>-</v>
      </c>
      <c r="BD366" s="355" t="str">
        <f t="shared" si="226"/>
        <v>-</v>
      </c>
      <c r="BE366" s="355" t="str">
        <f t="shared" si="227"/>
        <v>-</v>
      </c>
      <c r="BF366" s="355" t="str">
        <f t="shared" si="228"/>
        <v>-</v>
      </c>
      <c r="BG366" s="355" t="str">
        <f t="shared" si="229"/>
        <v>-</v>
      </c>
      <c r="BH366" s="354" t="str">
        <f t="shared" si="230"/>
        <v>-</v>
      </c>
      <c r="BI366" s="355" t="str">
        <f t="shared" si="231"/>
        <v>-</v>
      </c>
      <c r="BJ366" s="356" t="str">
        <f t="shared" si="232"/>
        <v>-</v>
      </c>
      <c r="BK366"/>
      <c r="BL366"/>
      <c r="BM366"/>
      <c r="BN366"/>
      <c r="BO366"/>
    </row>
    <row r="367" spans="1:67" s="124" customFormat="1" ht="17" hidden="1" customHeight="1">
      <c r="A367" s="330" t="str">
        <f t="shared" si="202"/>
        <v>2018_347</v>
      </c>
      <c r="B367" s="330" t="s">
        <v>658</v>
      </c>
      <c r="C367" s="330" t="str">
        <f t="shared" si="203"/>
        <v>---_-</v>
      </c>
      <c r="D367" s="330" t="str">
        <f>IF($M367="-","-",VLOOKUP(C$4,Res_ini!$A$20:$AF256,HLOOKUP($F367,Res_ini!$H$29:$AF$30,2,FALSE())+7))</f>
        <v>-</v>
      </c>
      <c r="E367" s="330">
        <f t="shared" si="171"/>
        <v>87</v>
      </c>
      <c r="F367" s="330" t="str">
        <f t="shared" si="108"/>
        <v>Vide24</v>
      </c>
      <c r="G367" s="330" t="str">
        <f>IF($M367="-","-",VLOOKUP(F$4,Res_ini!$A$20:$AF256,HLOOKUP($F367,Res_ini!$H$29:$AF$30,2,FALSE())+7))</f>
        <v>-</v>
      </c>
      <c r="H367" s="348" t="str">
        <f>IF($M367="-","-",VLOOKUP(G$4,Res_ini!$A$20:$AF256,HLOOKUP($F367,Res_ini!$H$29:$AF$30,2,FALSE())+7))</f>
        <v>-</v>
      </c>
      <c r="I367" s="348" t="str">
        <f>IF($M367="-","-",VLOOKUP(H$4,Res_ini!$A$20:$AF256,HLOOKUP($F367,Res_ini!$H$29:$AF$30,2,FALSE())+7))</f>
        <v>-</v>
      </c>
      <c r="J367" s="330" t="str">
        <f>IF($M367="-","-",VLOOKUP(I$4,Res_ini!$A$20:$AF256,HLOOKUP($F367,Res_ini!$H$29:$AF$30,2,FALSE())+7))</f>
        <v>-</v>
      </c>
      <c r="K367" s="330" t="str">
        <f>IF($M367="-","-",VLOOKUP(J$4,Res_ini!$A$20:$AF256,HLOOKUP($F367,Res_ini!$H$29:$AF$30,2,FALSE())+7))</f>
        <v>-</v>
      </c>
      <c r="L367" s="330" t="str">
        <f>IF($M367="-","-",VLOOKUP(K$4,Res_ini!$A$20:$AF256,HLOOKUP($F367,Res_ini!$H$29:$AF$30,2,FALSE())+7))</f>
        <v>-</v>
      </c>
      <c r="M367" s="330" t="str">
        <f>IF(ISERROR(HLOOKUP($F367,Res_ini!$H$29:$AF$30,2,FALSE())),"-",VLOOKUP(L$4,Res_ini!$A$20:$AF256,HLOOKUP($F367,Res_ini!$H$29:$AF$30,2,FALSE())+7))</f>
        <v>-</v>
      </c>
      <c r="N367" s="330" t="str">
        <f>IF($M367="-","-",VLOOKUP(M$4,Res_ini!$A$20:$AF256,HLOOKUP($F367,Res_ini!$H$29:$AF$30,2,FALSE())+7))</f>
        <v>-</v>
      </c>
      <c r="O367" s="349" t="str">
        <f>IF($M367="-","-",VLOOKUP(N$4,Res_ini!$A$20:$AF256,HLOOKUP($F367,Res_ini!$H$29:$AF$30,2,FALSE())+7))</f>
        <v>-</v>
      </c>
      <c r="P367" s="328" t="str">
        <f>IF($M367="-","-",VLOOKUP(O$4,Res_ini!$A$20:$AF256,HLOOKUP($F367,Res_ini!$H$29:$AF$30,2,FALSE())+7))</f>
        <v>-</v>
      </c>
      <c r="Q367" s="328" t="str">
        <f>IF($M367="-","-",VLOOKUP(P$4,Res_ini!$A$20:$AF256,HLOOKUP($F367,Res_ini!$H$29:$AF$30,2,FALSE())+7))</f>
        <v>-</v>
      </c>
      <c r="R367" s="328" t="str">
        <f>IF($M367="-","-",VLOOKUP(Q$4,Res_ini!$A$20:$AF256,HLOOKUP($F367,Res_ini!$H$29:$AF$30,2,FALSE())+7))</f>
        <v>-</v>
      </c>
      <c r="S367" s="328" t="str">
        <f>IF($M367="-","-",VLOOKUP(R$4,Res_ini!$A$20:$AF256,HLOOKUP($F367,Res_ini!$H$29:$AF$30,2,FALSE())+7))</f>
        <v>-</v>
      </c>
      <c r="T367" s="328" t="str">
        <f>IF($M367="-","-",VLOOKUP(S$4,Res_ini!$A$20:$AF256,HLOOKUP($F367,Res_ini!$H$29:$AF$30,2,FALSE())+7))</f>
        <v>-</v>
      </c>
      <c r="U367" s="328" t="str">
        <f>IF($M367="-","-",VLOOKUP(T$4,Res_ini!$A$20:$AF256,HLOOKUP($F367,Res_ini!$H$29:$AF$30,2,FALSE())+7))</f>
        <v>-</v>
      </c>
      <c r="V367" s="328" t="str">
        <f>IF($M367="-","-",VLOOKUP(U$4,Res_ini!$A$20:$AF256,HLOOKUP($F367,Res_ini!$H$29:$AF$30,2,FALSE())+7))</f>
        <v>-</v>
      </c>
      <c r="W367" s="328" t="str">
        <f>IF($M367="-","-",VLOOKUP(V$4,Res_ini!$A$20:$AF256,HLOOKUP($F367,Res_ini!$H$29:$AF$30,2,FALSE())+7))</f>
        <v>-</v>
      </c>
      <c r="X367" s="328" t="str">
        <f>IF($M367="-","-",VLOOKUP(W$4,Res_ini!$A$20:$AF256,HLOOKUP($F367,Res_ini!$H$29:$AF$30,2,FALSE())+7))</f>
        <v>-</v>
      </c>
      <c r="Y367" s="328" t="str">
        <f>IF($M367="-","-",VLOOKUP(X$4,Res_ini!$A$20:$AF256,HLOOKUP($F367,Res_ini!$H$29:$AF$30,2,FALSE())+7))</f>
        <v>-</v>
      </c>
      <c r="Z367" s="328" t="str">
        <f>IF($M367="-","-",VLOOKUP(Y$4,Res_ini!$A$20:$AF256,HLOOKUP($F367,Res_ini!$H$29:$AF$30,2,FALSE())+7))</f>
        <v>-</v>
      </c>
      <c r="AA367" s="329" t="str">
        <f>IF($M367="-","-",VLOOKUP(Z$4,Res_ini!$A$20:$AF256,HLOOKUP($F367,Res_ini!$H$29:$AF$30,2,FALSE())+7))</f>
        <v>-</v>
      </c>
      <c r="AB367" s="330" t="str">
        <f>IF($M367="-","-",VLOOKUP(AA$4,Res_ini!$A$20:$AF256,HLOOKUP($F367,Res_ini!$H$29:$AF$30,2,FALSE())+7))</f>
        <v>-</v>
      </c>
      <c r="AC367" s="350"/>
      <c r="AD367" s="351"/>
      <c r="AE367" s="351"/>
      <c r="AF367" s="351"/>
      <c r="AG367" s="352"/>
      <c r="AH367" s="213" t="str">
        <f t="shared" si="204"/>
        <v>-</v>
      </c>
      <c r="AI367" s="353" t="str">
        <f t="shared" si="205"/>
        <v>-</v>
      </c>
      <c r="AJ367" s="354" t="str">
        <f t="shared" si="206"/>
        <v>-</v>
      </c>
      <c r="AK367" s="354" t="str">
        <f t="shared" si="207"/>
        <v>-</v>
      </c>
      <c r="AL367" s="354" t="str">
        <f t="shared" si="208"/>
        <v>-</v>
      </c>
      <c r="AM367" s="354" t="str">
        <f t="shared" si="209"/>
        <v>-</v>
      </c>
      <c r="AN367" s="354" t="str">
        <f t="shared" si="210"/>
        <v>-</v>
      </c>
      <c r="AO367" s="354" t="str">
        <f t="shared" si="211"/>
        <v>-</v>
      </c>
      <c r="AP367" s="354" t="str">
        <f t="shared" si="212"/>
        <v>-</v>
      </c>
      <c r="AQ367" s="354" t="str">
        <f t="shared" si="213"/>
        <v>-</v>
      </c>
      <c r="AR367" s="354" t="str">
        <f t="shared" si="214"/>
        <v>-</v>
      </c>
      <c r="AS367" s="354" t="str">
        <f t="shared" si="215"/>
        <v>-</v>
      </c>
      <c r="AT367" s="354" t="str">
        <f t="shared" si="216"/>
        <v>-</v>
      </c>
      <c r="AU367" s="354" t="str">
        <f t="shared" si="217"/>
        <v>-</v>
      </c>
      <c r="AV367" s="354" t="str">
        <f t="shared" si="218"/>
        <v>-</v>
      </c>
      <c r="AW367" s="355" t="str">
        <f t="shared" si="219"/>
        <v>-</v>
      </c>
      <c r="AX367" s="355" t="str">
        <f t="shared" si="220"/>
        <v>-</v>
      </c>
      <c r="AY367" s="355" t="str">
        <f t="shared" si="221"/>
        <v>-</v>
      </c>
      <c r="AZ367" s="355" t="str">
        <f t="shared" si="222"/>
        <v>-</v>
      </c>
      <c r="BA367" s="355" t="str">
        <f t="shared" si="223"/>
        <v>-</v>
      </c>
      <c r="BB367" s="354" t="str">
        <f t="shared" si="224"/>
        <v>-</v>
      </c>
      <c r="BC367" s="354" t="str">
        <f t="shared" si="225"/>
        <v>-</v>
      </c>
      <c r="BD367" s="355" t="str">
        <f t="shared" si="226"/>
        <v>-</v>
      </c>
      <c r="BE367" s="355" t="str">
        <f t="shared" si="227"/>
        <v>-</v>
      </c>
      <c r="BF367" s="355" t="str">
        <f t="shared" si="228"/>
        <v>-</v>
      </c>
      <c r="BG367" s="355" t="str">
        <f t="shared" si="229"/>
        <v>-</v>
      </c>
      <c r="BH367" s="354" t="str">
        <f t="shared" si="230"/>
        <v>-</v>
      </c>
      <c r="BI367" s="355" t="str">
        <f t="shared" si="231"/>
        <v>-</v>
      </c>
      <c r="BJ367" s="356" t="str">
        <f t="shared" si="232"/>
        <v>-</v>
      </c>
      <c r="BK367"/>
      <c r="BL367"/>
      <c r="BM367"/>
      <c r="BN367"/>
      <c r="BO367"/>
    </row>
    <row r="368" spans="1:67" s="124" customFormat="1" ht="17" hidden="1" customHeight="1">
      <c r="A368" s="333" t="str">
        <f t="shared" si="202"/>
        <v>2018_348</v>
      </c>
      <c r="B368" s="333" t="s">
        <v>658</v>
      </c>
      <c r="C368" s="333" t="str">
        <f t="shared" si="203"/>
        <v>---_-</v>
      </c>
      <c r="D368" s="333" t="str">
        <f>IF($M368="-","-",VLOOKUP(C$5,Res_ini!$A$20:$AF257,HLOOKUP($F368,Res_ini!$H$29:$AF$30,2,FALSE())+7))</f>
        <v>-</v>
      </c>
      <c r="E368" s="333">
        <f t="shared" si="171"/>
        <v>87</v>
      </c>
      <c r="F368" s="333" t="str">
        <f t="shared" si="108"/>
        <v>Vide24</v>
      </c>
      <c r="G368" s="333" t="str">
        <f>IF($M368="-","-",VLOOKUP(F$5,Res_ini!$A$20:$AF257,HLOOKUP($F368,Res_ini!$H$29:$AF$30,2,FALSE())+7))</f>
        <v>-</v>
      </c>
      <c r="H368" s="357" t="str">
        <f>IF($M368="-","-",VLOOKUP(G$5,Res_ini!$A$20:$AF257,HLOOKUP($F368,Res_ini!$H$29:$AF$30,2,FALSE())+7))</f>
        <v>-</v>
      </c>
      <c r="I368" s="357" t="str">
        <f>IF($M368="-","-",VLOOKUP(H$5,Res_ini!$A$20:$AF257,HLOOKUP($F368,Res_ini!$H$29:$AF$30,2,FALSE())+7))</f>
        <v>-</v>
      </c>
      <c r="J368" s="333" t="str">
        <f>IF($M368="-","-",VLOOKUP(I$5,Res_ini!$A$20:$AF257,HLOOKUP($F368,Res_ini!$H$29:$AF$30,2,FALSE())+7))</f>
        <v>-</v>
      </c>
      <c r="K368" s="333" t="str">
        <f>IF($M368="-","-",VLOOKUP(J$5,Res_ini!$A$20:$AF257,HLOOKUP($F368,Res_ini!$H$29:$AF$30,2,FALSE())+7))</f>
        <v>-</v>
      </c>
      <c r="L368" s="333" t="str">
        <f>IF($M368="-","-",VLOOKUP(K$5,Res_ini!$A$20:$AF257,HLOOKUP($F368,Res_ini!$H$29:$AF$30,2,FALSE())+7))</f>
        <v>-</v>
      </c>
      <c r="M368" s="333" t="str">
        <f>IF(ISERROR(HLOOKUP($F368,Res_ini!$H$29:$AF$30,2,FALSE())),"-",VLOOKUP(L$5,Res_ini!$A$20:$AF257,HLOOKUP($F368,Res_ini!$H$29:$AF$30,2,FALSE())+7))</f>
        <v>-</v>
      </c>
      <c r="N368" s="333" t="str">
        <f>IF($M368="-","-",VLOOKUP(M$5,Res_ini!$A$20:$AF257,HLOOKUP($F368,Res_ini!$H$29:$AF$30,2,FALSE())+7))</f>
        <v>-</v>
      </c>
      <c r="O368" s="358" t="str">
        <f>IF($M368="-","-",VLOOKUP(N$5,Res_ini!$A$20:$AF257,HLOOKUP($F368,Res_ini!$H$29:$AF$30,2,FALSE())+7))</f>
        <v>-</v>
      </c>
      <c r="P368" s="331" t="str">
        <f>IF($M368="-","-",VLOOKUP(O$5,Res_ini!$A$20:$AF257,HLOOKUP($F368,Res_ini!$H$29:$AF$30,2,FALSE())+7))</f>
        <v>-</v>
      </c>
      <c r="Q368" s="331" t="str">
        <f>IF($M368="-","-",VLOOKUP(P$5,Res_ini!$A$20:$AF257,HLOOKUP($F368,Res_ini!$H$29:$AF$30,2,FALSE())+7))</f>
        <v>-</v>
      </c>
      <c r="R368" s="331" t="str">
        <f>IF($M368="-","-",VLOOKUP(Q$5,Res_ini!$A$20:$AF257,HLOOKUP($F368,Res_ini!$H$29:$AF$30,2,FALSE())+7))</f>
        <v>-</v>
      </c>
      <c r="S368" s="331" t="str">
        <f>IF($M368="-","-",VLOOKUP(R$5,Res_ini!$A$20:$AF257,HLOOKUP($F368,Res_ini!$H$29:$AF$30,2,FALSE())+7))</f>
        <v>-</v>
      </c>
      <c r="T368" s="331" t="str">
        <f>IF($M368="-","-",VLOOKUP(S$5,Res_ini!$A$20:$AF257,HLOOKUP($F368,Res_ini!$H$29:$AF$30,2,FALSE())+7))</f>
        <v>-</v>
      </c>
      <c r="U368" s="331" t="str">
        <f>IF($M368="-","-",VLOOKUP(T$5,Res_ini!$A$20:$AF257,HLOOKUP($F368,Res_ini!$H$29:$AF$30,2,FALSE())+7))</f>
        <v>-</v>
      </c>
      <c r="V368" s="331" t="str">
        <f>IF($M368="-","-",VLOOKUP(U$5,Res_ini!$A$20:$AF257,HLOOKUP($F368,Res_ini!$H$29:$AF$30,2,FALSE())+7))</f>
        <v>-</v>
      </c>
      <c r="W368" s="331" t="str">
        <f>IF($M368="-","-",VLOOKUP(V$5,Res_ini!$A$20:$AF257,HLOOKUP($F368,Res_ini!$H$29:$AF$30,2,FALSE())+7))</f>
        <v>-</v>
      </c>
      <c r="X368" s="331" t="str">
        <f>IF($M368="-","-",VLOOKUP(W$5,Res_ini!$A$20:$AF257,HLOOKUP($F368,Res_ini!$H$29:$AF$30,2,FALSE())+7))</f>
        <v>-</v>
      </c>
      <c r="Y368" s="331" t="str">
        <f>IF($M368="-","-",VLOOKUP(X$5,Res_ini!$A$20:$AF257,HLOOKUP($F368,Res_ini!$H$29:$AF$30,2,FALSE())+7))</f>
        <v>-</v>
      </c>
      <c r="Z368" s="331" t="str">
        <f>IF($M368="-","-",VLOOKUP(Y$5,Res_ini!$A$20:$AF257,HLOOKUP($F368,Res_ini!$H$29:$AF$30,2,FALSE())+7))</f>
        <v>-</v>
      </c>
      <c r="AA368" s="332" t="str">
        <f>IF($M368="-","-",VLOOKUP(Z$5,Res_ini!$A$20:$AF257,HLOOKUP($F368,Res_ini!$H$29:$AF$30,2,FALSE())+7))</f>
        <v>-</v>
      </c>
      <c r="AB368" s="333" t="str">
        <f>IF($M368="-","-",VLOOKUP(AA$5,Res_ini!$A$20:$AF257,HLOOKUP($F368,Res_ini!$H$29:$AF$30,2,FALSE())+7))</f>
        <v>-</v>
      </c>
      <c r="AC368" s="359"/>
      <c r="AD368" s="360"/>
      <c r="AE368" s="360"/>
      <c r="AF368" s="360"/>
      <c r="AG368" s="361"/>
      <c r="AH368" s="362" t="str">
        <f t="shared" si="204"/>
        <v>-</v>
      </c>
      <c r="AI368" s="363" t="str">
        <f t="shared" si="205"/>
        <v>-</v>
      </c>
      <c r="AJ368" s="364" t="str">
        <f t="shared" si="206"/>
        <v>-</v>
      </c>
      <c r="AK368" s="364" t="str">
        <f t="shared" si="207"/>
        <v>-</v>
      </c>
      <c r="AL368" s="364" t="str">
        <f t="shared" si="208"/>
        <v>-</v>
      </c>
      <c r="AM368" s="364" t="str">
        <f t="shared" si="209"/>
        <v>-</v>
      </c>
      <c r="AN368" s="364" t="str">
        <f t="shared" si="210"/>
        <v>-</v>
      </c>
      <c r="AO368" s="364" t="str">
        <f t="shared" si="211"/>
        <v>-</v>
      </c>
      <c r="AP368" s="364" t="str">
        <f t="shared" si="212"/>
        <v>-</v>
      </c>
      <c r="AQ368" s="364" t="str">
        <f t="shared" si="213"/>
        <v>-</v>
      </c>
      <c r="AR368" s="364" t="str">
        <f t="shared" si="214"/>
        <v>-</v>
      </c>
      <c r="AS368" s="364" t="str">
        <f t="shared" si="215"/>
        <v>-</v>
      </c>
      <c r="AT368" s="364" t="str">
        <f t="shared" si="216"/>
        <v>-</v>
      </c>
      <c r="AU368" s="364" t="str">
        <f t="shared" si="217"/>
        <v>-</v>
      </c>
      <c r="AV368" s="364" t="str">
        <f t="shared" si="218"/>
        <v>-</v>
      </c>
      <c r="AW368" s="365" t="str">
        <f t="shared" si="219"/>
        <v>-</v>
      </c>
      <c r="AX368" s="365" t="str">
        <f t="shared" si="220"/>
        <v>-</v>
      </c>
      <c r="AY368" s="365" t="str">
        <f t="shared" si="221"/>
        <v>-</v>
      </c>
      <c r="AZ368" s="365" t="str">
        <f t="shared" si="222"/>
        <v>-</v>
      </c>
      <c r="BA368" s="365" t="str">
        <f t="shared" si="223"/>
        <v>-</v>
      </c>
      <c r="BB368" s="364" t="str">
        <f t="shared" si="224"/>
        <v>-</v>
      </c>
      <c r="BC368" s="364" t="str">
        <f t="shared" si="225"/>
        <v>-</v>
      </c>
      <c r="BD368" s="365" t="str">
        <f t="shared" si="226"/>
        <v>-</v>
      </c>
      <c r="BE368" s="365" t="str">
        <f t="shared" si="227"/>
        <v>-</v>
      </c>
      <c r="BF368" s="365" t="str">
        <f t="shared" si="228"/>
        <v>-</v>
      </c>
      <c r="BG368" s="365" t="str">
        <f t="shared" si="229"/>
        <v>-</v>
      </c>
      <c r="BH368" s="364" t="str">
        <f t="shared" si="230"/>
        <v>-</v>
      </c>
      <c r="BI368" s="365" t="str">
        <f t="shared" si="231"/>
        <v>-</v>
      </c>
      <c r="BJ368" s="366" t="str">
        <f t="shared" si="232"/>
        <v>-</v>
      </c>
      <c r="BK368"/>
      <c r="BL368"/>
      <c r="BM368"/>
      <c r="BN368"/>
      <c r="BO368"/>
    </row>
    <row r="369" spans="1:67" s="124" customFormat="1" ht="16" hidden="1" customHeight="1">
      <c r="A369" s="327" t="str">
        <f t="shared" si="202"/>
        <v>2018_349</v>
      </c>
      <c r="B369" s="327" t="s">
        <v>658</v>
      </c>
      <c r="C369" s="327" t="str">
        <f t="shared" si="203"/>
        <v>---_-</v>
      </c>
      <c r="D369" s="327" t="str">
        <f>IF($M369="-","-",VLOOKUP(C$2,Res_ini!$A$20:$AF258,HLOOKUP($F369,Res_ini!$H$29:$AF$30,2,FALSE())+7))</f>
        <v>-</v>
      </c>
      <c r="E369" s="327">
        <f t="shared" si="171"/>
        <v>88</v>
      </c>
      <c r="F369" s="327" t="str">
        <f t="shared" si="108"/>
        <v>Vide25</v>
      </c>
      <c r="G369" s="327" t="str">
        <f>IF($M369="-","-",VLOOKUP(F$2,Res_ini!$A$20:$AF258,HLOOKUP($F369,Res_ini!$H$29:$AF$30,2,FALSE())+7))</f>
        <v>-</v>
      </c>
      <c r="H369" s="338" t="str">
        <f>IF($M369="-","-",VLOOKUP(G$2,Res_ini!$A$20:$AF258,HLOOKUP($F369,Res_ini!$H$29:$AF$30,2,FALSE())+7))</f>
        <v>-</v>
      </c>
      <c r="I369" s="338" t="str">
        <f>IF($M369="-","-",VLOOKUP(H$2,Res_ini!$A$20:$AF258,HLOOKUP($F369,Res_ini!$H$29:$AF$30,2,FALSE())+7))</f>
        <v>-</v>
      </c>
      <c r="J369" s="327" t="str">
        <f>IF($M369="-","-",VLOOKUP(I$2,Res_ini!$A$20:$AF258,HLOOKUP($F369,Res_ini!$H$29:$AF$30,2,FALSE())+7))</f>
        <v>-</v>
      </c>
      <c r="K369" s="327" t="str">
        <f>IF($M369="-","-",VLOOKUP(J$2,Res_ini!$A$20:$AF258,HLOOKUP($F369,Res_ini!$H$29:$AF$30,2,FALSE())+7))</f>
        <v>-</v>
      </c>
      <c r="L369" s="327" t="str">
        <f>IF($M369="-","-",VLOOKUP(K$2,Res_ini!$A$20:$AF258,HLOOKUP($F369,Res_ini!$H$29:$AF$30,2,FALSE())+7))</f>
        <v>-</v>
      </c>
      <c r="M369" s="327" t="str">
        <f>IF(ISERROR(HLOOKUP($F369,Res_ini!$H$29:$AF$30,2,FALSE())),"-",VLOOKUP(L$2,Res_ini!$A$20:$AF258,HLOOKUP($F369,Res_ini!$H$29:$AF$30,2,FALSE())+7))</f>
        <v>-</v>
      </c>
      <c r="N369" s="327" t="str">
        <f>IF($M369="-","-",VLOOKUP(M$2,Res_ini!$A$20:$AF258,HLOOKUP($F369,Res_ini!$H$29:$AF$30,2,FALSE())+7))</f>
        <v>-</v>
      </c>
      <c r="O369" s="339" t="str">
        <f>IF($M369="-","-",VLOOKUP(N$2,Res_ini!$A$20:$AF258,HLOOKUP($F369,Res_ini!$H$29:$AF$30,2,FALSE())+7))</f>
        <v>-</v>
      </c>
      <c r="P369" s="325" t="str">
        <f>IF($M369="-","-",VLOOKUP(O$2,Res_ini!$A$20:$AF258,HLOOKUP($F369,Res_ini!$H$29:$AF$30,2,FALSE())+7))</f>
        <v>-</v>
      </c>
      <c r="Q369" s="325" t="str">
        <f>IF($M369="-","-",VLOOKUP(P$2,Res_ini!$A$20:$AF258,HLOOKUP($F369,Res_ini!$H$29:$AF$30,2,FALSE())+7))</f>
        <v>-</v>
      </c>
      <c r="R369" s="325" t="str">
        <f>IF($M369="-","-",VLOOKUP(Q$2,Res_ini!$A$20:$AF258,HLOOKUP($F369,Res_ini!$H$29:$AF$30,2,FALSE())+7))</f>
        <v>-</v>
      </c>
      <c r="S369" s="325" t="str">
        <f>IF($M369="-","-",VLOOKUP(R$2,Res_ini!$A$20:$AF258,HLOOKUP($F369,Res_ini!$H$29:$AF$30,2,FALSE())+7))</f>
        <v>-</v>
      </c>
      <c r="T369" s="325" t="str">
        <f>IF($M369="-","-",VLOOKUP(S$2,Res_ini!$A$20:$AF258,HLOOKUP($F369,Res_ini!$H$29:$AF$30,2,FALSE())+7))</f>
        <v>-</v>
      </c>
      <c r="U369" s="325" t="str">
        <f>IF($M369="-","-",VLOOKUP(T$2,Res_ini!$A$20:$AF258,HLOOKUP($F369,Res_ini!$H$29:$AF$30,2,FALSE())+7))</f>
        <v>-</v>
      </c>
      <c r="V369" s="325" t="str">
        <f>IF($M369="-","-",VLOOKUP(U$2,Res_ini!$A$20:$AF258,HLOOKUP($F369,Res_ini!$H$29:$AF$30,2,FALSE())+7))</f>
        <v>-</v>
      </c>
      <c r="W369" s="325" t="str">
        <f>IF($M369="-","-",VLOOKUP(V$2,Res_ini!$A$20:$AF258,HLOOKUP($F369,Res_ini!$H$29:$AF$30,2,FALSE())+7))</f>
        <v>-</v>
      </c>
      <c r="X369" s="325" t="str">
        <f>IF($M369="-","-",VLOOKUP(W$2,Res_ini!$A$20:$AF258,HLOOKUP($F369,Res_ini!$H$29:$AF$30,2,FALSE())+7))</f>
        <v>-</v>
      </c>
      <c r="Y369" s="325" t="str">
        <f>IF($M369="-","-",VLOOKUP(X$2,Res_ini!$A$20:$AF258,HLOOKUP($F369,Res_ini!$H$29:$AF$30,2,FALSE())+7))</f>
        <v>-</v>
      </c>
      <c r="Z369" s="325" t="str">
        <f>IF($M369="-","-",VLOOKUP(Y$2,Res_ini!$A$20:$AF258,HLOOKUP($F369,Res_ini!$H$29:$AF$30,2,FALSE())+7))</f>
        <v>-</v>
      </c>
      <c r="AA369" s="326" t="str">
        <f>IF($M369="-","-",VLOOKUP(Z$2,Res_ini!$A$20:$AF258,HLOOKUP($F369,Res_ini!$H$29:$AF$30,2,FALSE())+7))</f>
        <v>-</v>
      </c>
      <c r="AB369" s="327" t="str">
        <f>IF($M369="-","-",VLOOKUP(AA$2,Res_ini!$A$20:$AF258,HLOOKUP($F369,Res_ini!$H$29:$AF$30,2,FALSE())+7))</f>
        <v>-</v>
      </c>
      <c r="AC369" s="340"/>
      <c r="AD369" s="341"/>
      <c r="AE369" s="341"/>
      <c r="AF369" s="341"/>
      <c r="AG369" s="342"/>
      <c r="AH369" s="343" t="str">
        <f t="shared" si="204"/>
        <v>-</v>
      </c>
      <c r="AI369" s="344" t="str">
        <f t="shared" si="205"/>
        <v>-</v>
      </c>
      <c r="AJ369" s="345" t="str">
        <f t="shared" si="206"/>
        <v>-</v>
      </c>
      <c r="AK369" s="345" t="str">
        <f t="shared" si="207"/>
        <v>-</v>
      </c>
      <c r="AL369" s="345" t="str">
        <f t="shared" si="208"/>
        <v>-</v>
      </c>
      <c r="AM369" s="345" t="str">
        <f t="shared" si="209"/>
        <v>-</v>
      </c>
      <c r="AN369" s="345" t="str">
        <f t="shared" si="210"/>
        <v>-</v>
      </c>
      <c r="AO369" s="345" t="str">
        <f t="shared" si="211"/>
        <v>-</v>
      </c>
      <c r="AP369" s="345" t="str">
        <f t="shared" si="212"/>
        <v>-</v>
      </c>
      <c r="AQ369" s="345" t="str">
        <f t="shared" si="213"/>
        <v>-</v>
      </c>
      <c r="AR369" s="345" t="str">
        <f t="shared" si="214"/>
        <v>-</v>
      </c>
      <c r="AS369" s="345" t="str">
        <f t="shared" si="215"/>
        <v>-</v>
      </c>
      <c r="AT369" s="345" t="str">
        <f t="shared" si="216"/>
        <v>-</v>
      </c>
      <c r="AU369" s="345" t="str">
        <f t="shared" si="217"/>
        <v>-</v>
      </c>
      <c r="AV369" s="345" t="str">
        <f t="shared" si="218"/>
        <v>-</v>
      </c>
      <c r="AW369" s="346" t="str">
        <f t="shared" si="219"/>
        <v>-</v>
      </c>
      <c r="AX369" s="346" t="str">
        <f t="shared" si="220"/>
        <v>-</v>
      </c>
      <c r="AY369" s="346" t="str">
        <f t="shared" si="221"/>
        <v>-</v>
      </c>
      <c r="AZ369" s="346" t="str">
        <f t="shared" si="222"/>
        <v>-</v>
      </c>
      <c r="BA369" s="346" t="str">
        <f t="shared" si="223"/>
        <v>-</v>
      </c>
      <c r="BB369" s="345" t="str">
        <f t="shared" si="224"/>
        <v>-</v>
      </c>
      <c r="BC369" s="345" t="str">
        <f t="shared" si="225"/>
        <v>-</v>
      </c>
      <c r="BD369" s="346" t="str">
        <f t="shared" si="226"/>
        <v>-</v>
      </c>
      <c r="BE369" s="346" t="str">
        <f t="shared" si="227"/>
        <v>-</v>
      </c>
      <c r="BF369" s="346" t="str">
        <f t="shared" si="228"/>
        <v>-</v>
      </c>
      <c r="BG369" s="346" t="str">
        <f t="shared" si="229"/>
        <v>-</v>
      </c>
      <c r="BH369" s="345" t="str">
        <f t="shared" si="230"/>
        <v>-</v>
      </c>
      <c r="BI369" s="346" t="str">
        <f t="shared" si="231"/>
        <v>-</v>
      </c>
      <c r="BJ369" s="347" t="str">
        <f t="shared" si="232"/>
        <v>-</v>
      </c>
      <c r="BK369"/>
      <c r="BL369"/>
      <c r="BM369"/>
      <c r="BN369"/>
      <c r="BO369"/>
    </row>
    <row r="370" spans="1:67" s="124" customFormat="1" ht="17" hidden="1" customHeight="1">
      <c r="A370" s="330" t="str">
        <f t="shared" si="202"/>
        <v>2018_350</v>
      </c>
      <c r="B370" s="330" t="s">
        <v>658</v>
      </c>
      <c r="C370" s="330" t="str">
        <f t="shared" si="203"/>
        <v>---_-</v>
      </c>
      <c r="D370" s="330" t="str">
        <f>IF($M370="-","-",VLOOKUP(C$3,Res_ini!$A$20:$AF259,HLOOKUP($F370,Res_ini!$H$29:$AF$30,2,FALSE())+7))</f>
        <v>-</v>
      </c>
      <c r="E370" s="330">
        <f t="shared" si="171"/>
        <v>88</v>
      </c>
      <c r="F370" s="330" t="str">
        <f t="shared" si="108"/>
        <v>Vide25</v>
      </c>
      <c r="G370" s="330" t="str">
        <f>IF($M370="-","-",VLOOKUP(F$3,Res_ini!$A$20:$AF259,HLOOKUP($F370,Res_ini!$H$29:$AF$30,2,FALSE())+7))</f>
        <v>-</v>
      </c>
      <c r="H370" s="348" t="str">
        <f>IF($M370="-","-",VLOOKUP(G$3,Res_ini!$A$20:$AF259,HLOOKUP($F370,Res_ini!$H$29:$AF$30,2,FALSE())+7))</f>
        <v>-</v>
      </c>
      <c r="I370" s="348" t="str">
        <f>IF($M370="-","-",VLOOKUP(H$3,Res_ini!$A$20:$AF259,HLOOKUP($F370,Res_ini!$H$29:$AF$30,2,FALSE())+7))</f>
        <v>-</v>
      </c>
      <c r="J370" s="330" t="str">
        <f>IF($M370="-","-",VLOOKUP(I$3,Res_ini!$A$20:$AF259,HLOOKUP($F370,Res_ini!$H$29:$AF$30,2,FALSE())+7))</f>
        <v>-</v>
      </c>
      <c r="K370" s="330" t="str">
        <f>IF($M370="-","-",VLOOKUP(J$3,Res_ini!$A$20:$AF259,HLOOKUP($F370,Res_ini!$H$29:$AF$30,2,FALSE())+7))</f>
        <v>-</v>
      </c>
      <c r="L370" s="330" t="str">
        <f>IF($M370="-","-",VLOOKUP(K$3,Res_ini!$A$20:$AF259,HLOOKUP($F370,Res_ini!$H$29:$AF$30,2,FALSE())+7))</f>
        <v>-</v>
      </c>
      <c r="M370" s="330" t="str">
        <f>IF(ISERROR(HLOOKUP($F370,Res_ini!$H$29:$AF$30,2,FALSE())),"-",VLOOKUP(L$3,Res_ini!$A$20:$AF259,HLOOKUP($F370,Res_ini!$H$29:$AF$30,2,FALSE())+7))</f>
        <v>-</v>
      </c>
      <c r="N370" s="330" t="str">
        <f>IF($M370="-","-",VLOOKUP(M$3,Res_ini!$A$20:$AF259,HLOOKUP($F370,Res_ini!$H$29:$AF$30,2,FALSE())+7))</f>
        <v>-</v>
      </c>
      <c r="O370" s="349" t="str">
        <f>IF($M370="-","-",VLOOKUP(N$3,Res_ini!$A$20:$AF259,HLOOKUP($F370,Res_ini!$H$29:$AF$30,2,FALSE())+7))</f>
        <v>-</v>
      </c>
      <c r="P370" s="328" t="str">
        <f>IF($M370="-","-",VLOOKUP(O$3,Res_ini!$A$20:$AF259,HLOOKUP($F370,Res_ini!$H$29:$AF$30,2,FALSE())+7))</f>
        <v>-</v>
      </c>
      <c r="Q370" s="328" t="str">
        <f>IF($M370="-","-",VLOOKUP(P$3,Res_ini!$A$20:$AF259,HLOOKUP($F370,Res_ini!$H$29:$AF$30,2,FALSE())+7))</f>
        <v>-</v>
      </c>
      <c r="R370" s="328" t="str">
        <f>IF($M370="-","-",VLOOKUP(Q$3,Res_ini!$A$20:$AF259,HLOOKUP($F370,Res_ini!$H$29:$AF$30,2,FALSE())+7))</f>
        <v>-</v>
      </c>
      <c r="S370" s="328" t="str">
        <f>IF($M370="-","-",VLOOKUP(R$3,Res_ini!$A$20:$AF259,HLOOKUP($F370,Res_ini!$H$29:$AF$30,2,FALSE())+7))</f>
        <v>-</v>
      </c>
      <c r="T370" s="328" t="str">
        <f>IF($M370="-","-",VLOOKUP(S$3,Res_ini!$A$20:$AF259,HLOOKUP($F370,Res_ini!$H$29:$AF$30,2,FALSE())+7))</f>
        <v>-</v>
      </c>
      <c r="U370" s="328" t="str">
        <f>IF($M370="-","-",VLOOKUP(T$3,Res_ini!$A$20:$AF259,HLOOKUP($F370,Res_ini!$H$29:$AF$30,2,FALSE())+7))</f>
        <v>-</v>
      </c>
      <c r="V370" s="328" t="str">
        <f>IF($M370="-","-",VLOOKUP(U$3,Res_ini!$A$20:$AF259,HLOOKUP($F370,Res_ini!$H$29:$AF$30,2,FALSE())+7))</f>
        <v>-</v>
      </c>
      <c r="W370" s="328" t="str">
        <f>IF($M370="-","-",VLOOKUP(V$3,Res_ini!$A$20:$AF259,HLOOKUP($F370,Res_ini!$H$29:$AF$30,2,FALSE())+7))</f>
        <v>-</v>
      </c>
      <c r="X370" s="328" t="str">
        <f>IF($M370="-","-",VLOOKUP(W$3,Res_ini!$A$20:$AF259,HLOOKUP($F370,Res_ini!$H$29:$AF$30,2,FALSE())+7))</f>
        <v>-</v>
      </c>
      <c r="Y370" s="328" t="str">
        <f>IF($M370="-","-",VLOOKUP(X$3,Res_ini!$A$20:$AF259,HLOOKUP($F370,Res_ini!$H$29:$AF$30,2,FALSE())+7))</f>
        <v>-</v>
      </c>
      <c r="Z370" s="328" t="str">
        <f>IF($M370="-","-",VLOOKUP(Y$3,Res_ini!$A$20:$AF259,HLOOKUP($F370,Res_ini!$H$29:$AF$30,2,FALSE())+7))</f>
        <v>-</v>
      </c>
      <c r="AA370" s="329" t="str">
        <f>IF($M370="-","-",VLOOKUP(Z$3,Res_ini!$A$20:$AF259,HLOOKUP($F370,Res_ini!$H$29:$AF$30,2,FALSE())+7))</f>
        <v>-</v>
      </c>
      <c r="AB370" s="330" t="str">
        <f>IF($M370="-","-",VLOOKUP(AA$3,Res_ini!$A$20:$AF259,HLOOKUP($F370,Res_ini!$H$29:$AF$30,2,FALSE())+7))</f>
        <v>-</v>
      </c>
      <c r="AC370" s="350"/>
      <c r="AD370" s="351"/>
      <c r="AE370" s="351"/>
      <c r="AF370" s="351"/>
      <c r="AG370" s="352"/>
      <c r="AH370" s="213" t="str">
        <f t="shared" si="204"/>
        <v>-</v>
      </c>
      <c r="AI370" s="353" t="str">
        <f t="shared" si="205"/>
        <v>-</v>
      </c>
      <c r="AJ370" s="354" t="str">
        <f t="shared" si="206"/>
        <v>-</v>
      </c>
      <c r="AK370" s="354" t="str">
        <f t="shared" si="207"/>
        <v>-</v>
      </c>
      <c r="AL370" s="354" t="str">
        <f t="shared" si="208"/>
        <v>-</v>
      </c>
      <c r="AM370" s="354" t="str">
        <f t="shared" si="209"/>
        <v>-</v>
      </c>
      <c r="AN370" s="354" t="str">
        <f t="shared" si="210"/>
        <v>-</v>
      </c>
      <c r="AO370" s="354" t="str">
        <f t="shared" si="211"/>
        <v>-</v>
      </c>
      <c r="AP370" s="354" t="str">
        <f t="shared" si="212"/>
        <v>-</v>
      </c>
      <c r="AQ370" s="354" t="str">
        <f t="shared" si="213"/>
        <v>-</v>
      </c>
      <c r="AR370" s="354" t="str">
        <f t="shared" si="214"/>
        <v>-</v>
      </c>
      <c r="AS370" s="354" t="str">
        <f t="shared" si="215"/>
        <v>-</v>
      </c>
      <c r="AT370" s="354" t="str">
        <f t="shared" si="216"/>
        <v>-</v>
      </c>
      <c r="AU370" s="354" t="str">
        <f t="shared" si="217"/>
        <v>-</v>
      </c>
      <c r="AV370" s="354" t="str">
        <f t="shared" si="218"/>
        <v>-</v>
      </c>
      <c r="AW370" s="355" t="str">
        <f t="shared" si="219"/>
        <v>-</v>
      </c>
      <c r="AX370" s="355" t="str">
        <f t="shared" si="220"/>
        <v>-</v>
      </c>
      <c r="AY370" s="355" t="str">
        <f t="shared" si="221"/>
        <v>-</v>
      </c>
      <c r="AZ370" s="355" t="str">
        <f t="shared" si="222"/>
        <v>-</v>
      </c>
      <c r="BA370" s="355" t="str">
        <f t="shared" si="223"/>
        <v>-</v>
      </c>
      <c r="BB370" s="354" t="str">
        <f t="shared" si="224"/>
        <v>-</v>
      </c>
      <c r="BC370" s="354" t="str">
        <f t="shared" si="225"/>
        <v>-</v>
      </c>
      <c r="BD370" s="355" t="str">
        <f t="shared" si="226"/>
        <v>-</v>
      </c>
      <c r="BE370" s="355" t="str">
        <f t="shared" si="227"/>
        <v>-</v>
      </c>
      <c r="BF370" s="355" t="str">
        <f t="shared" si="228"/>
        <v>-</v>
      </c>
      <c r="BG370" s="355" t="str">
        <f t="shared" si="229"/>
        <v>-</v>
      </c>
      <c r="BH370" s="354" t="str">
        <f t="shared" si="230"/>
        <v>-</v>
      </c>
      <c r="BI370" s="355" t="str">
        <f t="shared" si="231"/>
        <v>-</v>
      </c>
      <c r="BJ370" s="356" t="str">
        <f t="shared" si="232"/>
        <v>-</v>
      </c>
      <c r="BK370"/>
      <c r="BL370"/>
      <c r="BM370"/>
      <c r="BN370"/>
      <c r="BO370"/>
    </row>
    <row r="371" spans="1:67" s="124" customFormat="1" ht="17" hidden="1" customHeight="1">
      <c r="A371" s="330" t="str">
        <f t="shared" si="202"/>
        <v>2018_351</v>
      </c>
      <c r="B371" s="330" t="s">
        <v>658</v>
      </c>
      <c r="C371" s="330" t="str">
        <f t="shared" si="203"/>
        <v>---_-</v>
      </c>
      <c r="D371" s="330" t="str">
        <f>IF($M371="-","-",VLOOKUP(C$4,Res_ini!$A$20:$AF260,HLOOKUP($F371,Res_ini!$H$29:$AF$30,2,FALSE())+7))</f>
        <v>-</v>
      </c>
      <c r="E371" s="330">
        <f t="shared" si="171"/>
        <v>88</v>
      </c>
      <c r="F371" s="330" t="str">
        <f t="shared" si="108"/>
        <v>Vide25</v>
      </c>
      <c r="G371" s="330" t="str">
        <f>IF($M371="-","-",VLOOKUP(F$4,Res_ini!$A$20:$AF260,HLOOKUP($F371,Res_ini!$H$29:$AF$30,2,FALSE())+7))</f>
        <v>-</v>
      </c>
      <c r="H371" s="348" t="str">
        <f>IF($M371="-","-",VLOOKUP(G$4,Res_ini!$A$20:$AF260,HLOOKUP($F371,Res_ini!$H$29:$AF$30,2,FALSE())+7))</f>
        <v>-</v>
      </c>
      <c r="I371" s="348" t="str">
        <f>IF($M371="-","-",VLOOKUP(H$4,Res_ini!$A$20:$AF260,HLOOKUP($F371,Res_ini!$H$29:$AF$30,2,FALSE())+7))</f>
        <v>-</v>
      </c>
      <c r="J371" s="330" t="str">
        <f>IF($M371="-","-",VLOOKUP(I$4,Res_ini!$A$20:$AF260,HLOOKUP($F371,Res_ini!$H$29:$AF$30,2,FALSE())+7))</f>
        <v>-</v>
      </c>
      <c r="K371" s="330" t="str">
        <f>IF($M371="-","-",VLOOKUP(J$4,Res_ini!$A$20:$AF260,HLOOKUP($F371,Res_ini!$H$29:$AF$30,2,FALSE())+7))</f>
        <v>-</v>
      </c>
      <c r="L371" s="330" t="str">
        <f>IF($M371="-","-",VLOOKUP(K$4,Res_ini!$A$20:$AF260,HLOOKUP($F371,Res_ini!$H$29:$AF$30,2,FALSE())+7))</f>
        <v>-</v>
      </c>
      <c r="M371" s="330" t="str">
        <f>IF(ISERROR(HLOOKUP($F371,Res_ini!$H$29:$AF$30,2,FALSE())),"-",VLOOKUP(L$4,Res_ini!$A$20:$AF260,HLOOKUP($F371,Res_ini!$H$29:$AF$30,2,FALSE())+7))</f>
        <v>-</v>
      </c>
      <c r="N371" s="330" t="str">
        <f>IF($M371="-","-",VLOOKUP(M$4,Res_ini!$A$20:$AF260,HLOOKUP($F371,Res_ini!$H$29:$AF$30,2,FALSE())+7))</f>
        <v>-</v>
      </c>
      <c r="O371" s="349" t="str">
        <f>IF($M371="-","-",VLOOKUP(N$4,Res_ini!$A$20:$AF260,HLOOKUP($F371,Res_ini!$H$29:$AF$30,2,FALSE())+7))</f>
        <v>-</v>
      </c>
      <c r="P371" s="328" t="str">
        <f>IF($M371="-","-",VLOOKUP(O$4,Res_ini!$A$20:$AF260,HLOOKUP($F371,Res_ini!$H$29:$AF$30,2,FALSE())+7))</f>
        <v>-</v>
      </c>
      <c r="Q371" s="328" t="str">
        <f>IF($M371="-","-",VLOOKUP(P$4,Res_ini!$A$20:$AF260,HLOOKUP($F371,Res_ini!$H$29:$AF$30,2,FALSE())+7))</f>
        <v>-</v>
      </c>
      <c r="R371" s="328" t="str">
        <f>IF($M371="-","-",VLOOKUP(Q$4,Res_ini!$A$20:$AF260,HLOOKUP($F371,Res_ini!$H$29:$AF$30,2,FALSE())+7))</f>
        <v>-</v>
      </c>
      <c r="S371" s="328" t="str">
        <f>IF($M371="-","-",VLOOKUP(R$4,Res_ini!$A$20:$AF260,HLOOKUP($F371,Res_ini!$H$29:$AF$30,2,FALSE())+7))</f>
        <v>-</v>
      </c>
      <c r="T371" s="328" t="str">
        <f>IF($M371="-","-",VLOOKUP(S$4,Res_ini!$A$20:$AF260,HLOOKUP($F371,Res_ini!$H$29:$AF$30,2,FALSE())+7))</f>
        <v>-</v>
      </c>
      <c r="U371" s="328" t="str">
        <f>IF($M371="-","-",VLOOKUP(T$4,Res_ini!$A$20:$AF260,HLOOKUP($F371,Res_ini!$H$29:$AF$30,2,FALSE())+7))</f>
        <v>-</v>
      </c>
      <c r="V371" s="328" t="str">
        <f>IF($M371="-","-",VLOOKUP(U$4,Res_ini!$A$20:$AF260,HLOOKUP($F371,Res_ini!$H$29:$AF$30,2,FALSE())+7))</f>
        <v>-</v>
      </c>
      <c r="W371" s="328" t="str">
        <f>IF($M371="-","-",VLOOKUP(V$4,Res_ini!$A$20:$AF260,HLOOKUP($F371,Res_ini!$H$29:$AF$30,2,FALSE())+7))</f>
        <v>-</v>
      </c>
      <c r="X371" s="328" t="str">
        <f>IF($M371="-","-",VLOOKUP(W$4,Res_ini!$A$20:$AF260,HLOOKUP($F371,Res_ini!$H$29:$AF$30,2,FALSE())+7))</f>
        <v>-</v>
      </c>
      <c r="Y371" s="328" t="str">
        <f>IF($M371="-","-",VLOOKUP(X$4,Res_ini!$A$20:$AF260,HLOOKUP($F371,Res_ini!$H$29:$AF$30,2,FALSE())+7))</f>
        <v>-</v>
      </c>
      <c r="Z371" s="328" t="str">
        <f>IF($M371="-","-",VLOOKUP(Y$4,Res_ini!$A$20:$AF260,HLOOKUP($F371,Res_ini!$H$29:$AF$30,2,FALSE())+7))</f>
        <v>-</v>
      </c>
      <c r="AA371" s="329" t="str">
        <f>IF($M371="-","-",VLOOKUP(Z$4,Res_ini!$A$20:$AF260,HLOOKUP($F371,Res_ini!$H$29:$AF$30,2,FALSE())+7))</f>
        <v>-</v>
      </c>
      <c r="AB371" s="330" t="str">
        <f>IF($M371="-","-",VLOOKUP(AA$4,Res_ini!$A$20:$AF260,HLOOKUP($F371,Res_ini!$H$29:$AF$30,2,FALSE())+7))</f>
        <v>-</v>
      </c>
      <c r="AC371" s="350"/>
      <c r="AD371" s="351"/>
      <c r="AE371" s="351"/>
      <c r="AF371" s="351"/>
      <c r="AG371" s="352"/>
      <c r="AH371" s="213" t="str">
        <f t="shared" si="204"/>
        <v>-</v>
      </c>
      <c r="AI371" s="353" t="str">
        <f t="shared" si="205"/>
        <v>-</v>
      </c>
      <c r="AJ371" s="354" t="str">
        <f t="shared" si="206"/>
        <v>-</v>
      </c>
      <c r="AK371" s="354" t="str">
        <f t="shared" si="207"/>
        <v>-</v>
      </c>
      <c r="AL371" s="354" t="str">
        <f t="shared" si="208"/>
        <v>-</v>
      </c>
      <c r="AM371" s="354" t="str">
        <f t="shared" si="209"/>
        <v>-</v>
      </c>
      <c r="AN371" s="354" t="str">
        <f t="shared" si="210"/>
        <v>-</v>
      </c>
      <c r="AO371" s="354" t="str">
        <f t="shared" si="211"/>
        <v>-</v>
      </c>
      <c r="AP371" s="354" t="str">
        <f t="shared" si="212"/>
        <v>-</v>
      </c>
      <c r="AQ371" s="354" t="str">
        <f t="shared" si="213"/>
        <v>-</v>
      </c>
      <c r="AR371" s="354" t="str">
        <f t="shared" si="214"/>
        <v>-</v>
      </c>
      <c r="AS371" s="354" t="str">
        <f t="shared" si="215"/>
        <v>-</v>
      </c>
      <c r="AT371" s="354" t="str">
        <f t="shared" si="216"/>
        <v>-</v>
      </c>
      <c r="AU371" s="354" t="str">
        <f t="shared" si="217"/>
        <v>-</v>
      </c>
      <c r="AV371" s="354" t="str">
        <f t="shared" si="218"/>
        <v>-</v>
      </c>
      <c r="AW371" s="355" t="str">
        <f t="shared" si="219"/>
        <v>-</v>
      </c>
      <c r="AX371" s="355" t="str">
        <f t="shared" si="220"/>
        <v>-</v>
      </c>
      <c r="AY371" s="355" t="str">
        <f t="shared" si="221"/>
        <v>-</v>
      </c>
      <c r="AZ371" s="355" t="str">
        <f t="shared" si="222"/>
        <v>-</v>
      </c>
      <c r="BA371" s="355" t="str">
        <f t="shared" si="223"/>
        <v>-</v>
      </c>
      <c r="BB371" s="354" t="str">
        <f t="shared" si="224"/>
        <v>-</v>
      </c>
      <c r="BC371" s="354" t="str">
        <f t="shared" si="225"/>
        <v>-</v>
      </c>
      <c r="BD371" s="355" t="str">
        <f t="shared" si="226"/>
        <v>-</v>
      </c>
      <c r="BE371" s="355" t="str">
        <f t="shared" si="227"/>
        <v>-</v>
      </c>
      <c r="BF371" s="355" t="str">
        <f t="shared" si="228"/>
        <v>-</v>
      </c>
      <c r="BG371" s="355" t="str">
        <f t="shared" si="229"/>
        <v>-</v>
      </c>
      <c r="BH371" s="354" t="str">
        <f t="shared" si="230"/>
        <v>-</v>
      </c>
      <c r="BI371" s="355" t="str">
        <f t="shared" si="231"/>
        <v>-</v>
      </c>
      <c r="BJ371" s="356" t="str">
        <f t="shared" si="232"/>
        <v>-</v>
      </c>
      <c r="BK371"/>
      <c r="BL371"/>
      <c r="BM371"/>
      <c r="BN371"/>
      <c r="BO371"/>
    </row>
    <row r="372" spans="1:67" s="124" customFormat="1" ht="17" hidden="1" customHeight="1">
      <c r="A372" s="333" t="str">
        <f t="shared" si="202"/>
        <v>2018_352</v>
      </c>
      <c r="B372" s="333" t="s">
        <v>658</v>
      </c>
      <c r="C372" s="333" t="str">
        <f t="shared" si="203"/>
        <v>---_-</v>
      </c>
      <c r="D372" s="333" t="str">
        <f>IF($M372="-","-",VLOOKUP(C$5,Res_ini!$A$20:$AF261,HLOOKUP($F372,Res_ini!$H$29:$AF$30,2,FALSE())+7))</f>
        <v>-</v>
      </c>
      <c r="E372" s="333">
        <f t="shared" si="171"/>
        <v>88</v>
      </c>
      <c r="F372" s="333" t="str">
        <f t="shared" si="108"/>
        <v>Vide25</v>
      </c>
      <c r="G372" s="333" t="str">
        <f>IF($M372="-","-",VLOOKUP(F$5,Res_ini!$A$20:$AF261,HLOOKUP($F372,Res_ini!$H$29:$AF$30,2,FALSE())+7))</f>
        <v>-</v>
      </c>
      <c r="H372" s="357" t="str">
        <f>IF($M372="-","-",VLOOKUP(G$5,Res_ini!$A$20:$AF261,HLOOKUP($F372,Res_ini!$H$29:$AF$30,2,FALSE())+7))</f>
        <v>-</v>
      </c>
      <c r="I372" s="357" t="str">
        <f>IF($M372="-","-",VLOOKUP(H$5,Res_ini!$A$20:$AF261,HLOOKUP($F372,Res_ini!$H$29:$AF$30,2,FALSE())+7))</f>
        <v>-</v>
      </c>
      <c r="J372" s="333" t="str">
        <f>IF($M372="-","-",VLOOKUP(I$5,Res_ini!$A$20:$AF261,HLOOKUP($F372,Res_ini!$H$29:$AF$30,2,FALSE())+7))</f>
        <v>-</v>
      </c>
      <c r="K372" s="333" t="str">
        <f>IF($M372="-","-",VLOOKUP(J$5,Res_ini!$A$20:$AF261,HLOOKUP($F372,Res_ini!$H$29:$AF$30,2,FALSE())+7))</f>
        <v>-</v>
      </c>
      <c r="L372" s="333" t="str">
        <f>IF($M372="-","-",VLOOKUP(K$5,Res_ini!$A$20:$AF261,HLOOKUP($F372,Res_ini!$H$29:$AF$30,2,FALSE())+7))</f>
        <v>-</v>
      </c>
      <c r="M372" s="333" t="str">
        <f>IF(ISERROR(HLOOKUP($F372,Res_ini!$H$29:$AF$30,2,FALSE())),"-",VLOOKUP(L$5,Res_ini!$A$20:$AF261,HLOOKUP($F372,Res_ini!$H$29:$AF$30,2,FALSE())+7))</f>
        <v>-</v>
      </c>
      <c r="N372" s="333" t="str">
        <f>IF($M372="-","-",VLOOKUP(M$5,Res_ini!$A$20:$AF261,HLOOKUP($F372,Res_ini!$H$29:$AF$30,2,FALSE())+7))</f>
        <v>-</v>
      </c>
      <c r="O372" s="358" t="str">
        <f>IF($M372="-","-",VLOOKUP(N$5,Res_ini!$A$20:$AF261,HLOOKUP($F372,Res_ini!$H$29:$AF$30,2,FALSE())+7))</f>
        <v>-</v>
      </c>
      <c r="P372" s="331" t="str">
        <f>IF($M372="-","-",VLOOKUP(O$5,Res_ini!$A$20:$AF261,HLOOKUP($F372,Res_ini!$H$29:$AF$30,2,FALSE())+7))</f>
        <v>-</v>
      </c>
      <c r="Q372" s="331" t="str">
        <f>IF($M372="-","-",VLOOKUP(P$5,Res_ini!$A$20:$AF261,HLOOKUP($F372,Res_ini!$H$29:$AF$30,2,FALSE())+7))</f>
        <v>-</v>
      </c>
      <c r="R372" s="331" t="str">
        <f>IF($M372="-","-",VLOOKUP(Q$5,Res_ini!$A$20:$AF261,HLOOKUP($F372,Res_ini!$H$29:$AF$30,2,FALSE())+7))</f>
        <v>-</v>
      </c>
      <c r="S372" s="331" t="str">
        <f>IF($M372="-","-",VLOOKUP(R$5,Res_ini!$A$20:$AF261,HLOOKUP($F372,Res_ini!$H$29:$AF$30,2,FALSE())+7))</f>
        <v>-</v>
      </c>
      <c r="T372" s="331" t="str">
        <f>IF($M372="-","-",VLOOKUP(S$5,Res_ini!$A$20:$AF261,HLOOKUP($F372,Res_ini!$H$29:$AF$30,2,FALSE())+7))</f>
        <v>-</v>
      </c>
      <c r="U372" s="331" t="str">
        <f>IF($M372="-","-",VLOOKUP(T$5,Res_ini!$A$20:$AF261,HLOOKUP($F372,Res_ini!$H$29:$AF$30,2,FALSE())+7))</f>
        <v>-</v>
      </c>
      <c r="V372" s="331" t="str">
        <f>IF($M372="-","-",VLOOKUP(U$5,Res_ini!$A$20:$AF261,HLOOKUP($F372,Res_ini!$H$29:$AF$30,2,FALSE())+7))</f>
        <v>-</v>
      </c>
      <c r="W372" s="331" t="str">
        <f>IF($M372="-","-",VLOOKUP(V$5,Res_ini!$A$20:$AF261,HLOOKUP($F372,Res_ini!$H$29:$AF$30,2,FALSE())+7))</f>
        <v>-</v>
      </c>
      <c r="X372" s="331" t="str">
        <f>IF($M372="-","-",VLOOKUP(W$5,Res_ini!$A$20:$AF261,HLOOKUP($F372,Res_ini!$H$29:$AF$30,2,FALSE())+7))</f>
        <v>-</v>
      </c>
      <c r="Y372" s="331" t="str">
        <f>IF($M372="-","-",VLOOKUP(X$5,Res_ini!$A$20:$AF261,HLOOKUP($F372,Res_ini!$H$29:$AF$30,2,FALSE())+7))</f>
        <v>-</v>
      </c>
      <c r="Z372" s="331" t="str">
        <f>IF($M372="-","-",VLOOKUP(Y$5,Res_ini!$A$20:$AF261,HLOOKUP($F372,Res_ini!$H$29:$AF$30,2,FALSE())+7))</f>
        <v>-</v>
      </c>
      <c r="AA372" s="332" t="str">
        <f>IF($M372="-","-",VLOOKUP(Z$5,Res_ini!$A$20:$AF261,HLOOKUP($F372,Res_ini!$H$29:$AF$30,2,FALSE())+7))</f>
        <v>-</v>
      </c>
      <c r="AB372" s="333" t="str">
        <f>IF($M372="-","-",VLOOKUP(AA$5,Res_ini!$A$20:$AF261,HLOOKUP($F372,Res_ini!$H$29:$AF$30,2,FALSE())+7))</f>
        <v>-</v>
      </c>
      <c r="AC372" s="359"/>
      <c r="AD372" s="360"/>
      <c r="AE372" s="360"/>
      <c r="AF372" s="360"/>
      <c r="AG372" s="361"/>
      <c r="AH372" s="362" t="str">
        <f t="shared" si="204"/>
        <v>-</v>
      </c>
      <c r="AI372" s="363" t="str">
        <f t="shared" si="205"/>
        <v>-</v>
      </c>
      <c r="AJ372" s="364" t="str">
        <f t="shared" si="206"/>
        <v>-</v>
      </c>
      <c r="AK372" s="364" t="str">
        <f t="shared" si="207"/>
        <v>-</v>
      </c>
      <c r="AL372" s="364" t="str">
        <f t="shared" si="208"/>
        <v>-</v>
      </c>
      <c r="AM372" s="364" t="str">
        <f t="shared" si="209"/>
        <v>-</v>
      </c>
      <c r="AN372" s="364" t="str">
        <f t="shared" si="210"/>
        <v>-</v>
      </c>
      <c r="AO372" s="364" t="str">
        <f t="shared" si="211"/>
        <v>-</v>
      </c>
      <c r="AP372" s="364" t="str">
        <f t="shared" si="212"/>
        <v>-</v>
      </c>
      <c r="AQ372" s="364" t="str">
        <f t="shared" si="213"/>
        <v>-</v>
      </c>
      <c r="AR372" s="364" t="str">
        <f t="shared" si="214"/>
        <v>-</v>
      </c>
      <c r="AS372" s="364" t="str">
        <f t="shared" si="215"/>
        <v>-</v>
      </c>
      <c r="AT372" s="364" t="str">
        <f t="shared" si="216"/>
        <v>-</v>
      </c>
      <c r="AU372" s="364" t="str">
        <f t="shared" si="217"/>
        <v>-</v>
      </c>
      <c r="AV372" s="364" t="str">
        <f t="shared" si="218"/>
        <v>-</v>
      </c>
      <c r="AW372" s="365" t="str">
        <f t="shared" si="219"/>
        <v>-</v>
      </c>
      <c r="AX372" s="365" t="str">
        <f t="shared" si="220"/>
        <v>-</v>
      </c>
      <c r="AY372" s="365" t="str">
        <f t="shared" si="221"/>
        <v>-</v>
      </c>
      <c r="AZ372" s="365" t="str">
        <f t="shared" si="222"/>
        <v>-</v>
      </c>
      <c r="BA372" s="365" t="str">
        <f t="shared" si="223"/>
        <v>-</v>
      </c>
      <c r="BB372" s="364" t="str">
        <f t="shared" si="224"/>
        <v>-</v>
      </c>
      <c r="BC372" s="364" t="str">
        <f t="shared" si="225"/>
        <v>-</v>
      </c>
      <c r="BD372" s="365" t="str">
        <f t="shared" si="226"/>
        <v>-</v>
      </c>
      <c r="BE372" s="365" t="str">
        <f t="shared" si="227"/>
        <v>-</v>
      </c>
      <c r="BF372" s="365" t="str">
        <f t="shared" si="228"/>
        <v>-</v>
      </c>
      <c r="BG372" s="365" t="str">
        <f t="shared" si="229"/>
        <v>-</v>
      </c>
      <c r="BH372" s="364" t="str">
        <f t="shared" si="230"/>
        <v>-</v>
      </c>
      <c r="BI372" s="365" t="str">
        <f t="shared" si="231"/>
        <v>-</v>
      </c>
      <c r="BJ372" s="366" t="str">
        <f t="shared" si="232"/>
        <v>-</v>
      </c>
      <c r="BK372"/>
      <c r="BL372"/>
      <c r="BM372"/>
      <c r="BN372"/>
      <c r="BO372"/>
    </row>
    <row r="373" spans="1:67" s="124" customFormat="1" ht="16" hidden="1" customHeight="1">
      <c r="A373" s="327" t="str">
        <f t="shared" si="202"/>
        <v>2018_353</v>
      </c>
      <c r="B373" s="327" t="s">
        <v>658</v>
      </c>
      <c r="C373" s="327" t="str">
        <f t="shared" si="203"/>
        <v>---_-</v>
      </c>
      <c r="D373" s="327" t="str">
        <f>IF($M373="-","-",VLOOKUP(C$2,Res_ini!$A$20:$AF262,HLOOKUP($F373,Res_ini!$H$29:$AF$30,2,FALSE())+7))</f>
        <v>-</v>
      </c>
      <c r="E373" s="327">
        <f t="shared" si="171"/>
        <v>89</v>
      </c>
      <c r="F373" s="327" t="str">
        <f t="shared" si="108"/>
        <v>Vide26</v>
      </c>
      <c r="G373" s="327" t="str">
        <f>IF($M373="-","-",VLOOKUP(F$2,Res_ini!$A$20:$AF262,HLOOKUP($F373,Res_ini!$H$29:$AF$30,2,FALSE())+7))</f>
        <v>-</v>
      </c>
      <c r="H373" s="338" t="str">
        <f>IF($M373="-","-",VLOOKUP(G$2,Res_ini!$A$20:$AF262,HLOOKUP($F373,Res_ini!$H$29:$AF$30,2,FALSE())+7))</f>
        <v>-</v>
      </c>
      <c r="I373" s="338" t="str">
        <f>IF($M373="-","-",VLOOKUP(H$2,Res_ini!$A$20:$AF262,HLOOKUP($F373,Res_ini!$H$29:$AF$30,2,FALSE())+7))</f>
        <v>-</v>
      </c>
      <c r="J373" s="327" t="str">
        <f>IF($M373="-","-",VLOOKUP(I$2,Res_ini!$A$20:$AF262,HLOOKUP($F373,Res_ini!$H$29:$AF$30,2,FALSE())+7))</f>
        <v>-</v>
      </c>
      <c r="K373" s="327" t="str">
        <f>IF($M373="-","-",VLOOKUP(J$2,Res_ini!$A$20:$AF262,HLOOKUP($F373,Res_ini!$H$29:$AF$30,2,FALSE())+7))</f>
        <v>-</v>
      </c>
      <c r="L373" s="327" t="str">
        <f>IF($M373="-","-",VLOOKUP(K$2,Res_ini!$A$20:$AF262,HLOOKUP($F373,Res_ini!$H$29:$AF$30,2,FALSE())+7))</f>
        <v>-</v>
      </c>
      <c r="M373" s="327" t="str">
        <f>IF(ISERROR(HLOOKUP($F373,Res_ini!$H$29:$AF$30,2,FALSE())),"-",VLOOKUP(L$2,Res_ini!$A$20:$AF262,HLOOKUP($F373,Res_ini!$H$29:$AF$30,2,FALSE())+7))</f>
        <v>-</v>
      </c>
      <c r="N373" s="327" t="str">
        <f>IF($M373="-","-",VLOOKUP(M$2,Res_ini!$A$20:$AF262,HLOOKUP($F373,Res_ini!$H$29:$AF$30,2,FALSE())+7))</f>
        <v>-</v>
      </c>
      <c r="O373" s="339" t="str">
        <f>IF($M373="-","-",VLOOKUP(N$2,Res_ini!$A$20:$AF262,HLOOKUP($F373,Res_ini!$H$29:$AF$30,2,FALSE())+7))</f>
        <v>-</v>
      </c>
      <c r="P373" s="325" t="str">
        <f>IF($M373="-","-",VLOOKUP(O$2,Res_ini!$A$20:$AF262,HLOOKUP($F373,Res_ini!$H$29:$AF$30,2,FALSE())+7))</f>
        <v>-</v>
      </c>
      <c r="Q373" s="325" t="str">
        <f>IF($M373="-","-",VLOOKUP(P$2,Res_ini!$A$20:$AF262,HLOOKUP($F373,Res_ini!$H$29:$AF$30,2,FALSE())+7))</f>
        <v>-</v>
      </c>
      <c r="R373" s="325" t="str">
        <f>IF($M373="-","-",VLOOKUP(Q$2,Res_ini!$A$20:$AF262,HLOOKUP($F373,Res_ini!$H$29:$AF$30,2,FALSE())+7))</f>
        <v>-</v>
      </c>
      <c r="S373" s="325" t="str">
        <f>IF($M373="-","-",VLOOKUP(R$2,Res_ini!$A$20:$AF262,HLOOKUP($F373,Res_ini!$H$29:$AF$30,2,FALSE())+7))</f>
        <v>-</v>
      </c>
      <c r="T373" s="325" t="str">
        <f>IF($M373="-","-",VLOOKUP(S$2,Res_ini!$A$20:$AF262,HLOOKUP($F373,Res_ini!$H$29:$AF$30,2,FALSE())+7))</f>
        <v>-</v>
      </c>
      <c r="U373" s="325" t="str">
        <f>IF($M373="-","-",VLOOKUP(T$2,Res_ini!$A$20:$AF262,HLOOKUP($F373,Res_ini!$H$29:$AF$30,2,FALSE())+7))</f>
        <v>-</v>
      </c>
      <c r="V373" s="325" t="str">
        <f>IF($M373="-","-",VLOOKUP(U$2,Res_ini!$A$20:$AF262,HLOOKUP($F373,Res_ini!$H$29:$AF$30,2,FALSE())+7))</f>
        <v>-</v>
      </c>
      <c r="W373" s="325" t="str">
        <f>IF($M373="-","-",VLOOKUP(V$2,Res_ini!$A$20:$AF262,HLOOKUP($F373,Res_ini!$H$29:$AF$30,2,FALSE())+7))</f>
        <v>-</v>
      </c>
      <c r="X373" s="325" t="str">
        <f>IF($M373="-","-",VLOOKUP(W$2,Res_ini!$A$20:$AF262,HLOOKUP($F373,Res_ini!$H$29:$AF$30,2,FALSE())+7))</f>
        <v>-</v>
      </c>
      <c r="Y373" s="325" t="str">
        <f>IF($M373="-","-",VLOOKUP(X$2,Res_ini!$A$20:$AF262,HLOOKUP($F373,Res_ini!$H$29:$AF$30,2,FALSE())+7))</f>
        <v>-</v>
      </c>
      <c r="Z373" s="325" t="str">
        <f>IF($M373="-","-",VLOOKUP(Y$2,Res_ini!$A$20:$AF262,HLOOKUP($F373,Res_ini!$H$29:$AF$30,2,FALSE())+7))</f>
        <v>-</v>
      </c>
      <c r="AA373" s="326" t="str">
        <f>IF($M373="-","-",VLOOKUP(Z$2,Res_ini!$A$20:$AF262,HLOOKUP($F373,Res_ini!$H$29:$AF$30,2,FALSE())+7))</f>
        <v>-</v>
      </c>
      <c r="AB373" s="327" t="str">
        <f>IF($M373="-","-",VLOOKUP(AA$2,Res_ini!$A$20:$AF262,HLOOKUP($F373,Res_ini!$H$29:$AF$30,2,FALSE())+7))</f>
        <v>-</v>
      </c>
      <c r="AC373" s="340"/>
      <c r="AD373" s="341"/>
      <c r="AE373" s="341"/>
      <c r="AF373" s="341"/>
      <c r="AG373" s="342"/>
      <c r="AH373" s="343" t="str">
        <f t="shared" si="204"/>
        <v>-</v>
      </c>
      <c r="AI373" s="344" t="str">
        <f t="shared" si="205"/>
        <v>-</v>
      </c>
      <c r="AJ373" s="345" t="str">
        <f t="shared" si="206"/>
        <v>-</v>
      </c>
      <c r="AK373" s="345" t="str">
        <f t="shared" si="207"/>
        <v>-</v>
      </c>
      <c r="AL373" s="345" t="str">
        <f t="shared" si="208"/>
        <v>-</v>
      </c>
      <c r="AM373" s="345" t="str">
        <f t="shared" si="209"/>
        <v>-</v>
      </c>
      <c r="AN373" s="345" t="str">
        <f t="shared" si="210"/>
        <v>-</v>
      </c>
      <c r="AO373" s="345" t="str">
        <f t="shared" si="211"/>
        <v>-</v>
      </c>
      <c r="AP373" s="345" t="str">
        <f t="shared" si="212"/>
        <v>-</v>
      </c>
      <c r="AQ373" s="345" t="str">
        <f t="shared" si="213"/>
        <v>-</v>
      </c>
      <c r="AR373" s="345" t="str">
        <f t="shared" si="214"/>
        <v>-</v>
      </c>
      <c r="AS373" s="345" t="str">
        <f t="shared" si="215"/>
        <v>-</v>
      </c>
      <c r="AT373" s="345" t="str">
        <f t="shared" si="216"/>
        <v>-</v>
      </c>
      <c r="AU373" s="345" t="str">
        <f t="shared" si="217"/>
        <v>-</v>
      </c>
      <c r="AV373" s="345" t="str">
        <f t="shared" si="218"/>
        <v>-</v>
      </c>
      <c r="AW373" s="346" t="str">
        <f t="shared" si="219"/>
        <v>-</v>
      </c>
      <c r="AX373" s="346" t="str">
        <f t="shared" si="220"/>
        <v>-</v>
      </c>
      <c r="AY373" s="346" t="str">
        <f t="shared" si="221"/>
        <v>-</v>
      </c>
      <c r="AZ373" s="346" t="str">
        <f t="shared" si="222"/>
        <v>-</v>
      </c>
      <c r="BA373" s="346" t="str">
        <f t="shared" si="223"/>
        <v>-</v>
      </c>
      <c r="BB373" s="345" t="str">
        <f t="shared" si="224"/>
        <v>-</v>
      </c>
      <c r="BC373" s="345" t="str">
        <f t="shared" si="225"/>
        <v>-</v>
      </c>
      <c r="BD373" s="346" t="str">
        <f t="shared" si="226"/>
        <v>-</v>
      </c>
      <c r="BE373" s="346" t="str">
        <f t="shared" si="227"/>
        <v>-</v>
      </c>
      <c r="BF373" s="346" t="str">
        <f t="shared" si="228"/>
        <v>-</v>
      </c>
      <c r="BG373" s="346" t="str">
        <f t="shared" si="229"/>
        <v>-</v>
      </c>
      <c r="BH373" s="345" t="str">
        <f t="shared" si="230"/>
        <v>-</v>
      </c>
      <c r="BI373" s="346" t="str">
        <f t="shared" si="231"/>
        <v>-</v>
      </c>
      <c r="BJ373" s="347" t="str">
        <f t="shared" si="232"/>
        <v>-</v>
      </c>
      <c r="BK373"/>
      <c r="BL373"/>
      <c r="BM373"/>
      <c r="BN373"/>
      <c r="BO373"/>
    </row>
    <row r="374" spans="1:67" s="124" customFormat="1" ht="17" hidden="1" customHeight="1">
      <c r="A374" s="330" t="str">
        <f t="shared" si="202"/>
        <v>2018_354</v>
      </c>
      <c r="B374" s="330" t="s">
        <v>658</v>
      </c>
      <c r="C374" s="330" t="str">
        <f t="shared" si="203"/>
        <v>---_-</v>
      </c>
      <c r="D374" s="330" t="str">
        <f>IF($M374="-","-",VLOOKUP(C$3,Res_ini!$A$20:$AF263,HLOOKUP($F374,Res_ini!$H$29:$AF$30,2,FALSE())+7))</f>
        <v>-</v>
      </c>
      <c r="E374" s="330">
        <f t="shared" si="171"/>
        <v>89</v>
      </c>
      <c r="F374" s="330" t="str">
        <f t="shared" si="108"/>
        <v>Vide26</v>
      </c>
      <c r="G374" s="330" t="str">
        <f>IF($M374="-","-",VLOOKUP(F$3,Res_ini!$A$20:$AF263,HLOOKUP($F374,Res_ini!$H$29:$AF$30,2,FALSE())+7))</f>
        <v>-</v>
      </c>
      <c r="H374" s="348" t="str">
        <f>IF($M374="-","-",VLOOKUP(G$3,Res_ini!$A$20:$AF263,HLOOKUP($F374,Res_ini!$H$29:$AF$30,2,FALSE())+7))</f>
        <v>-</v>
      </c>
      <c r="I374" s="348" t="str">
        <f>IF($M374="-","-",VLOOKUP(H$3,Res_ini!$A$20:$AF263,HLOOKUP($F374,Res_ini!$H$29:$AF$30,2,FALSE())+7))</f>
        <v>-</v>
      </c>
      <c r="J374" s="330" t="str">
        <f>IF($M374="-","-",VLOOKUP(I$3,Res_ini!$A$20:$AF263,HLOOKUP($F374,Res_ini!$H$29:$AF$30,2,FALSE())+7))</f>
        <v>-</v>
      </c>
      <c r="K374" s="330" t="str">
        <f>IF($M374="-","-",VLOOKUP(J$3,Res_ini!$A$20:$AF263,HLOOKUP($F374,Res_ini!$H$29:$AF$30,2,FALSE())+7))</f>
        <v>-</v>
      </c>
      <c r="L374" s="330" t="str">
        <f>IF($M374="-","-",VLOOKUP(K$3,Res_ini!$A$20:$AF263,HLOOKUP($F374,Res_ini!$H$29:$AF$30,2,FALSE())+7))</f>
        <v>-</v>
      </c>
      <c r="M374" s="330" t="str">
        <f>IF(ISERROR(HLOOKUP($F374,Res_ini!$H$29:$AF$30,2,FALSE())),"-",VLOOKUP(L$3,Res_ini!$A$20:$AF263,HLOOKUP($F374,Res_ini!$H$29:$AF$30,2,FALSE())+7))</f>
        <v>-</v>
      </c>
      <c r="N374" s="330" t="str">
        <f>IF($M374="-","-",VLOOKUP(M$3,Res_ini!$A$20:$AF263,HLOOKUP($F374,Res_ini!$H$29:$AF$30,2,FALSE())+7))</f>
        <v>-</v>
      </c>
      <c r="O374" s="349" t="str">
        <f>IF($M374="-","-",VLOOKUP(N$3,Res_ini!$A$20:$AF263,HLOOKUP($F374,Res_ini!$H$29:$AF$30,2,FALSE())+7))</f>
        <v>-</v>
      </c>
      <c r="P374" s="328" t="str">
        <f>IF($M374="-","-",VLOOKUP(O$3,Res_ini!$A$20:$AF263,HLOOKUP($F374,Res_ini!$H$29:$AF$30,2,FALSE())+7))</f>
        <v>-</v>
      </c>
      <c r="Q374" s="328" t="str">
        <f>IF($M374="-","-",VLOOKUP(P$3,Res_ini!$A$20:$AF263,HLOOKUP($F374,Res_ini!$H$29:$AF$30,2,FALSE())+7))</f>
        <v>-</v>
      </c>
      <c r="R374" s="328" t="str">
        <f>IF($M374="-","-",VLOOKUP(Q$3,Res_ini!$A$20:$AF263,HLOOKUP($F374,Res_ini!$H$29:$AF$30,2,FALSE())+7))</f>
        <v>-</v>
      </c>
      <c r="S374" s="328" t="str">
        <f>IF($M374="-","-",VLOOKUP(R$3,Res_ini!$A$20:$AF263,HLOOKUP($F374,Res_ini!$H$29:$AF$30,2,FALSE())+7))</f>
        <v>-</v>
      </c>
      <c r="T374" s="328" t="str">
        <f>IF($M374="-","-",VLOOKUP(S$3,Res_ini!$A$20:$AF263,HLOOKUP($F374,Res_ini!$H$29:$AF$30,2,FALSE())+7))</f>
        <v>-</v>
      </c>
      <c r="U374" s="328" t="str">
        <f>IF($M374="-","-",VLOOKUP(T$3,Res_ini!$A$20:$AF263,HLOOKUP($F374,Res_ini!$H$29:$AF$30,2,FALSE())+7))</f>
        <v>-</v>
      </c>
      <c r="V374" s="328" t="str">
        <f>IF($M374="-","-",VLOOKUP(U$3,Res_ini!$A$20:$AF263,HLOOKUP($F374,Res_ini!$H$29:$AF$30,2,FALSE())+7))</f>
        <v>-</v>
      </c>
      <c r="W374" s="328" t="str">
        <f>IF($M374="-","-",VLOOKUP(V$3,Res_ini!$A$20:$AF263,HLOOKUP($F374,Res_ini!$H$29:$AF$30,2,FALSE())+7))</f>
        <v>-</v>
      </c>
      <c r="X374" s="328" t="str">
        <f>IF($M374="-","-",VLOOKUP(W$3,Res_ini!$A$20:$AF263,HLOOKUP($F374,Res_ini!$H$29:$AF$30,2,FALSE())+7))</f>
        <v>-</v>
      </c>
      <c r="Y374" s="328" t="str">
        <f>IF($M374="-","-",VLOOKUP(X$3,Res_ini!$A$20:$AF263,HLOOKUP($F374,Res_ini!$H$29:$AF$30,2,FALSE())+7))</f>
        <v>-</v>
      </c>
      <c r="Z374" s="328" t="str">
        <f>IF($M374="-","-",VLOOKUP(Y$3,Res_ini!$A$20:$AF263,HLOOKUP($F374,Res_ini!$H$29:$AF$30,2,FALSE())+7))</f>
        <v>-</v>
      </c>
      <c r="AA374" s="329" t="str">
        <f>IF($M374="-","-",VLOOKUP(Z$3,Res_ini!$A$20:$AF263,HLOOKUP($F374,Res_ini!$H$29:$AF$30,2,FALSE())+7))</f>
        <v>-</v>
      </c>
      <c r="AB374" s="330" t="str">
        <f>IF($M374="-","-",VLOOKUP(AA$3,Res_ini!$A$20:$AF263,HLOOKUP($F374,Res_ini!$H$29:$AF$30,2,FALSE())+7))</f>
        <v>-</v>
      </c>
      <c r="AC374" s="350"/>
      <c r="AD374" s="351"/>
      <c r="AE374" s="351"/>
      <c r="AF374" s="351"/>
      <c r="AG374" s="352"/>
      <c r="AH374" s="213" t="str">
        <f t="shared" si="204"/>
        <v>-</v>
      </c>
      <c r="AI374" s="353" t="str">
        <f t="shared" si="205"/>
        <v>-</v>
      </c>
      <c r="AJ374" s="354" t="str">
        <f t="shared" si="206"/>
        <v>-</v>
      </c>
      <c r="AK374" s="354" t="str">
        <f t="shared" si="207"/>
        <v>-</v>
      </c>
      <c r="AL374" s="354" t="str">
        <f t="shared" si="208"/>
        <v>-</v>
      </c>
      <c r="AM374" s="354" t="str">
        <f t="shared" si="209"/>
        <v>-</v>
      </c>
      <c r="AN374" s="354" t="str">
        <f t="shared" si="210"/>
        <v>-</v>
      </c>
      <c r="AO374" s="354" t="str">
        <f t="shared" si="211"/>
        <v>-</v>
      </c>
      <c r="AP374" s="354" t="str">
        <f t="shared" si="212"/>
        <v>-</v>
      </c>
      <c r="AQ374" s="354" t="str">
        <f t="shared" si="213"/>
        <v>-</v>
      </c>
      <c r="AR374" s="354" t="str">
        <f t="shared" si="214"/>
        <v>-</v>
      </c>
      <c r="AS374" s="354" t="str">
        <f t="shared" si="215"/>
        <v>-</v>
      </c>
      <c r="AT374" s="354" t="str">
        <f t="shared" si="216"/>
        <v>-</v>
      </c>
      <c r="AU374" s="354" t="str">
        <f t="shared" si="217"/>
        <v>-</v>
      </c>
      <c r="AV374" s="354" t="str">
        <f t="shared" si="218"/>
        <v>-</v>
      </c>
      <c r="AW374" s="355" t="str">
        <f t="shared" si="219"/>
        <v>-</v>
      </c>
      <c r="AX374" s="355" t="str">
        <f t="shared" si="220"/>
        <v>-</v>
      </c>
      <c r="AY374" s="355" t="str">
        <f t="shared" si="221"/>
        <v>-</v>
      </c>
      <c r="AZ374" s="355" t="str">
        <f t="shared" si="222"/>
        <v>-</v>
      </c>
      <c r="BA374" s="355" t="str">
        <f t="shared" si="223"/>
        <v>-</v>
      </c>
      <c r="BB374" s="354" t="str">
        <f t="shared" si="224"/>
        <v>-</v>
      </c>
      <c r="BC374" s="354" t="str">
        <f t="shared" si="225"/>
        <v>-</v>
      </c>
      <c r="BD374" s="355" t="str">
        <f t="shared" si="226"/>
        <v>-</v>
      </c>
      <c r="BE374" s="355" t="str">
        <f t="shared" si="227"/>
        <v>-</v>
      </c>
      <c r="BF374" s="355" t="str">
        <f t="shared" si="228"/>
        <v>-</v>
      </c>
      <c r="BG374" s="355" t="str">
        <f t="shared" si="229"/>
        <v>-</v>
      </c>
      <c r="BH374" s="354" t="str">
        <f t="shared" si="230"/>
        <v>-</v>
      </c>
      <c r="BI374" s="355" t="str">
        <f t="shared" si="231"/>
        <v>-</v>
      </c>
      <c r="BJ374" s="356" t="str">
        <f t="shared" si="232"/>
        <v>-</v>
      </c>
      <c r="BK374"/>
      <c r="BL374"/>
      <c r="BM374"/>
      <c r="BN374"/>
      <c r="BO374"/>
    </row>
    <row r="375" spans="1:67" s="124" customFormat="1" ht="17" hidden="1" customHeight="1">
      <c r="A375" s="330" t="str">
        <f t="shared" si="202"/>
        <v>2018_355</v>
      </c>
      <c r="B375" s="330" t="s">
        <v>658</v>
      </c>
      <c r="C375" s="330" t="str">
        <f t="shared" si="203"/>
        <v>---_-</v>
      </c>
      <c r="D375" s="330" t="str">
        <f>IF($M375="-","-",VLOOKUP(C$4,Res_ini!$A$20:$AF264,HLOOKUP($F375,Res_ini!$H$29:$AF$30,2,FALSE())+7))</f>
        <v>-</v>
      </c>
      <c r="E375" s="330">
        <f t="shared" si="171"/>
        <v>89</v>
      </c>
      <c r="F375" s="330" t="str">
        <f t="shared" si="108"/>
        <v>Vide26</v>
      </c>
      <c r="G375" s="330" t="str">
        <f>IF($M375="-","-",VLOOKUP(F$4,Res_ini!$A$20:$AF264,HLOOKUP($F375,Res_ini!$H$29:$AF$30,2,FALSE())+7))</f>
        <v>-</v>
      </c>
      <c r="H375" s="348" t="str">
        <f>IF($M375="-","-",VLOOKUP(G$4,Res_ini!$A$20:$AF264,HLOOKUP($F375,Res_ini!$H$29:$AF$30,2,FALSE())+7))</f>
        <v>-</v>
      </c>
      <c r="I375" s="348" t="str">
        <f>IF($M375="-","-",VLOOKUP(H$4,Res_ini!$A$20:$AF264,HLOOKUP($F375,Res_ini!$H$29:$AF$30,2,FALSE())+7))</f>
        <v>-</v>
      </c>
      <c r="J375" s="330" t="str">
        <f>IF($M375="-","-",VLOOKUP(I$4,Res_ini!$A$20:$AF264,HLOOKUP($F375,Res_ini!$H$29:$AF$30,2,FALSE())+7))</f>
        <v>-</v>
      </c>
      <c r="K375" s="330" t="str">
        <f>IF($M375="-","-",VLOOKUP(J$4,Res_ini!$A$20:$AF264,HLOOKUP($F375,Res_ini!$H$29:$AF$30,2,FALSE())+7))</f>
        <v>-</v>
      </c>
      <c r="L375" s="330" t="str">
        <f>IF($M375="-","-",VLOOKUP(K$4,Res_ini!$A$20:$AF264,HLOOKUP($F375,Res_ini!$H$29:$AF$30,2,FALSE())+7))</f>
        <v>-</v>
      </c>
      <c r="M375" s="330" t="str">
        <f>IF(ISERROR(HLOOKUP($F375,Res_ini!$H$29:$AF$30,2,FALSE())),"-",VLOOKUP(L$4,Res_ini!$A$20:$AF264,HLOOKUP($F375,Res_ini!$H$29:$AF$30,2,FALSE())+7))</f>
        <v>-</v>
      </c>
      <c r="N375" s="330" t="str">
        <f>IF($M375="-","-",VLOOKUP(M$4,Res_ini!$A$20:$AF264,HLOOKUP($F375,Res_ini!$H$29:$AF$30,2,FALSE())+7))</f>
        <v>-</v>
      </c>
      <c r="O375" s="349" t="str">
        <f>IF($M375="-","-",VLOOKUP(N$4,Res_ini!$A$20:$AF264,HLOOKUP($F375,Res_ini!$H$29:$AF$30,2,FALSE())+7))</f>
        <v>-</v>
      </c>
      <c r="P375" s="328" t="str">
        <f>IF($M375="-","-",VLOOKUP(O$4,Res_ini!$A$20:$AF264,HLOOKUP($F375,Res_ini!$H$29:$AF$30,2,FALSE())+7))</f>
        <v>-</v>
      </c>
      <c r="Q375" s="328" t="str">
        <f>IF($M375="-","-",VLOOKUP(P$4,Res_ini!$A$20:$AF264,HLOOKUP($F375,Res_ini!$H$29:$AF$30,2,FALSE())+7))</f>
        <v>-</v>
      </c>
      <c r="R375" s="328" t="str">
        <f>IF($M375="-","-",VLOOKUP(Q$4,Res_ini!$A$20:$AF264,HLOOKUP($F375,Res_ini!$H$29:$AF$30,2,FALSE())+7))</f>
        <v>-</v>
      </c>
      <c r="S375" s="328" t="str">
        <f>IF($M375="-","-",VLOOKUP(R$4,Res_ini!$A$20:$AF264,HLOOKUP($F375,Res_ini!$H$29:$AF$30,2,FALSE())+7))</f>
        <v>-</v>
      </c>
      <c r="T375" s="328" t="str">
        <f>IF($M375="-","-",VLOOKUP(S$4,Res_ini!$A$20:$AF264,HLOOKUP($F375,Res_ini!$H$29:$AF$30,2,FALSE())+7))</f>
        <v>-</v>
      </c>
      <c r="U375" s="328" t="str">
        <f>IF($M375="-","-",VLOOKUP(T$4,Res_ini!$A$20:$AF264,HLOOKUP($F375,Res_ini!$H$29:$AF$30,2,FALSE())+7))</f>
        <v>-</v>
      </c>
      <c r="V375" s="328" t="str">
        <f>IF($M375="-","-",VLOOKUP(U$4,Res_ini!$A$20:$AF264,HLOOKUP($F375,Res_ini!$H$29:$AF$30,2,FALSE())+7))</f>
        <v>-</v>
      </c>
      <c r="W375" s="328" t="str">
        <f>IF($M375="-","-",VLOOKUP(V$4,Res_ini!$A$20:$AF264,HLOOKUP($F375,Res_ini!$H$29:$AF$30,2,FALSE())+7))</f>
        <v>-</v>
      </c>
      <c r="X375" s="328" t="str">
        <f>IF($M375="-","-",VLOOKUP(W$4,Res_ini!$A$20:$AF264,HLOOKUP($F375,Res_ini!$H$29:$AF$30,2,FALSE())+7))</f>
        <v>-</v>
      </c>
      <c r="Y375" s="328" t="str">
        <f>IF($M375="-","-",VLOOKUP(X$4,Res_ini!$A$20:$AF264,HLOOKUP($F375,Res_ini!$H$29:$AF$30,2,FALSE())+7))</f>
        <v>-</v>
      </c>
      <c r="Z375" s="328" t="str">
        <f>IF($M375="-","-",VLOOKUP(Y$4,Res_ini!$A$20:$AF264,HLOOKUP($F375,Res_ini!$H$29:$AF$30,2,FALSE())+7))</f>
        <v>-</v>
      </c>
      <c r="AA375" s="329" t="str">
        <f>IF($M375="-","-",VLOOKUP(Z$4,Res_ini!$A$20:$AF264,HLOOKUP($F375,Res_ini!$H$29:$AF$30,2,FALSE())+7))</f>
        <v>-</v>
      </c>
      <c r="AB375" s="330" t="str">
        <f>IF($M375="-","-",VLOOKUP(AA$4,Res_ini!$A$20:$AF264,HLOOKUP($F375,Res_ini!$H$29:$AF$30,2,FALSE())+7))</f>
        <v>-</v>
      </c>
      <c r="AC375" s="350"/>
      <c r="AD375" s="351"/>
      <c r="AE375" s="351"/>
      <c r="AF375" s="351"/>
      <c r="AG375" s="352"/>
      <c r="AH375" s="213" t="str">
        <f t="shared" si="204"/>
        <v>-</v>
      </c>
      <c r="AI375" s="353" t="str">
        <f t="shared" si="205"/>
        <v>-</v>
      </c>
      <c r="AJ375" s="354" t="str">
        <f t="shared" si="206"/>
        <v>-</v>
      </c>
      <c r="AK375" s="354" t="str">
        <f t="shared" si="207"/>
        <v>-</v>
      </c>
      <c r="AL375" s="354" t="str">
        <f t="shared" si="208"/>
        <v>-</v>
      </c>
      <c r="AM375" s="354" t="str">
        <f t="shared" si="209"/>
        <v>-</v>
      </c>
      <c r="AN375" s="354" t="str">
        <f t="shared" si="210"/>
        <v>-</v>
      </c>
      <c r="AO375" s="354" t="str">
        <f t="shared" si="211"/>
        <v>-</v>
      </c>
      <c r="AP375" s="354" t="str">
        <f t="shared" si="212"/>
        <v>-</v>
      </c>
      <c r="AQ375" s="354" t="str">
        <f t="shared" si="213"/>
        <v>-</v>
      </c>
      <c r="AR375" s="354" t="str">
        <f t="shared" si="214"/>
        <v>-</v>
      </c>
      <c r="AS375" s="354" t="str">
        <f t="shared" si="215"/>
        <v>-</v>
      </c>
      <c r="AT375" s="354" t="str">
        <f t="shared" si="216"/>
        <v>-</v>
      </c>
      <c r="AU375" s="354" t="str">
        <f t="shared" si="217"/>
        <v>-</v>
      </c>
      <c r="AV375" s="354" t="str">
        <f t="shared" si="218"/>
        <v>-</v>
      </c>
      <c r="AW375" s="355" t="str">
        <f t="shared" si="219"/>
        <v>-</v>
      </c>
      <c r="AX375" s="355" t="str">
        <f t="shared" si="220"/>
        <v>-</v>
      </c>
      <c r="AY375" s="355" t="str">
        <f t="shared" si="221"/>
        <v>-</v>
      </c>
      <c r="AZ375" s="355" t="str">
        <f t="shared" si="222"/>
        <v>-</v>
      </c>
      <c r="BA375" s="355" t="str">
        <f t="shared" si="223"/>
        <v>-</v>
      </c>
      <c r="BB375" s="354" t="str">
        <f t="shared" si="224"/>
        <v>-</v>
      </c>
      <c r="BC375" s="354" t="str">
        <f t="shared" si="225"/>
        <v>-</v>
      </c>
      <c r="BD375" s="355" t="str">
        <f t="shared" si="226"/>
        <v>-</v>
      </c>
      <c r="BE375" s="355" t="str">
        <f t="shared" si="227"/>
        <v>-</v>
      </c>
      <c r="BF375" s="355" t="str">
        <f t="shared" si="228"/>
        <v>-</v>
      </c>
      <c r="BG375" s="355" t="str">
        <f t="shared" si="229"/>
        <v>-</v>
      </c>
      <c r="BH375" s="354" t="str">
        <f t="shared" si="230"/>
        <v>-</v>
      </c>
      <c r="BI375" s="355" t="str">
        <f t="shared" si="231"/>
        <v>-</v>
      </c>
      <c r="BJ375" s="356" t="str">
        <f t="shared" si="232"/>
        <v>-</v>
      </c>
      <c r="BK375"/>
      <c r="BL375"/>
      <c r="BM375"/>
      <c r="BN375"/>
      <c r="BO375"/>
    </row>
    <row r="376" spans="1:67" s="124" customFormat="1" ht="17" hidden="1" customHeight="1">
      <c r="A376" s="333" t="str">
        <f t="shared" si="202"/>
        <v>2018_356</v>
      </c>
      <c r="B376" s="333" t="s">
        <v>658</v>
      </c>
      <c r="C376" s="333" t="str">
        <f t="shared" si="203"/>
        <v>---_-</v>
      </c>
      <c r="D376" s="333" t="str">
        <f>IF($M376="-","-",VLOOKUP(C$5,Res_ini!$A$20:$AF265,HLOOKUP($F376,Res_ini!$H$29:$AF$30,2,FALSE())+7))</f>
        <v>-</v>
      </c>
      <c r="E376" s="333">
        <f t="shared" si="171"/>
        <v>89</v>
      </c>
      <c r="F376" s="333" t="str">
        <f t="shared" si="108"/>
        <v>Vide26</v>
      </c>
      <c r="G376" s="333" t="str">
        <f>IF($M376="-","-",VLOOKUP(F$5,Res_ini!$A$20:$AF265,HLOOKUP($F376,Res_ini!$H$29:$AF$30,2,FALSE())+7))</f>
        <v>-</v>
      </c>
      <c r="H376" s="357" t="str">
        <f>IF($M376="-","-",VLOOKUP(G$5,Res_ini!$A$20:$AF265,HLOOKUP($F376,Res_ini!$H$29:$AF$30,2,FALSE())+7))</f>
        <v>-</v>
      </c>
      <c r="I376" s="357" t="str">
        <f>IF($M376="-","-",VLOOKUP(H$5,Res_ini!$A$20:$AF265,HLOOKUP($F376,Res_ini!$H$29:$AF$30,2,FALSE())+7))</f>
        <v>-</v>
      </c>
      <c r="J376" s="333" t="str">
        <f>IF($M376="-","-",VLOOKUP(I$5,Res_ini!$A$20:$AF265,HLOOKUP($F376,Res_ini!$H$29:$AF$30,2,FALSE())+7))</f>
        <v>-</v>
      </c>
      <c r="K376" s="333" t="str">
        <f>IF($M376="-","-",VLOOKUP(J$5,Res_ini!$A$20:$AF265,HLOOKUP($F376,Res_ini!$H$29:$AF$30,2,FALSE())+7))</f>
        <v>-</v>
      </c>
      <c r="L376" s="333" t="str">
        <f>IF($M376="-","-",VLOOKUP(K$5,Res_ini!$A$20:$AF265,HLOOKUP($F376,Res_ini!$H$29:$AF$30,2,FALSE())+7))</f>
        <v>-</v>
      </c>
      <c r="M376" s="333" t="str">
        <f>IF(ISERROR(HLOOKUP($F376,Res_ini!$H$29:$AF$30,2,FALSE())),"-",VLOOKUP(L$5,Res_ini!$A$20:$AF265,HLOOKUP($F376,Res_ini!$H$29:$AF$30,2,FALSE())+7))</f>
        <v>-</v>
      </c>
      <c r="N376" s="333" t="str">
        <f>IF($M376="-","-",VLOOKUP(M$5,Res_ini!$A$20:$AF265,HLOOKUP($F376,Res_ini!$H$29:$AF$30,2,FALSE())+7))</f>
        <v>-</v>
      </c>
      <c r="O376" s="358" t="str">
        <f>IF($M376="-","-",VLOOKUP(N$5,Res_ini!$A$20:$AF265,HLOOKUP($F376,Res_ini!$H$29:$AF$30,2,FALSE())+7))</f>
        <v>-</v>
      </c>
      <c r="P376" s="331" t="str">
        <f>IF($M376="-","-",VLOOKUP(O$5,Res_ini!$A$20:$AF265,HLOOKUP($F376,Res_ini!$H$29:$AF$30,2,FALSE())+7))</f>
        <v>-</v>
      </c>
      <c r="Q376" s="331" t="str">
        <f>IF($M376="-","-",VLOOKUP(P$5,Res_ini!$A$20:$AF265,HLOOKUP($F376,Res_ini!$H$29:$AF$30,2,FALSE())+7))</f>
        <v>-</v>
      </c>
      <c r="R376" s="331" t="str">
        <f>IF($M376="-","-",VLOOKUP(Q$5,Res_ini!$A$20:$AF265,HLOOKUP($F376,Res_ini!$H$29:$AF$30,2,FALSE())+7))</f>
        <v>-</v>
      </c>
      <c r="S376" s="331" t="str">
        <f>IF($M376="-","-",VLOOKUP(R$5,Res_ini!$A$20:$AF265,HLOOKUP($F376,Res_ini!$H$29:$AF$30,2,FALSE())+7))</f>
        <v>-</v>
      </c>
      <c r="T376" s="331" t="str">
        <f>IF($M376="-","-",VLOOKUP(S$5,Res_ini!$A$20:$AF265,HLOOKUP($F376,Res_ini!$H$29:$AF$30,2,FALSE())+7))</f>
        <v>-</v>
      </c>
      <c r="U376" s="331" t="str">
        <f>IF($M376="-","-",VLOOKUP(T$5,Res_ini!$A$20:$AF265,HLOOKUP($F376,Res_ini!$H$29:$AF$30,2,FALSE())+7))</f>
        <v>-</v>
      </c>
      <c r="V376" s="331" t="str">
        <f>IF($M376="-","-",VLOOKUP(U$5,Res_ini!$A$20:$AF265,HLOOKUP($F376,Res_ini!$H$29:$AF$30,2,FALSE())+7))</f>
        <v>-</v>
      </c>
      <c r="W376" s="331" t="str">
        <f>IF($M376="-","-",VLOOKUP(V$5,Res_ini!$A$20:$AF265,HLOOKUP($F376,Res_ini!$H$29:$AF$30,2,FALSE())+7))</f>
        <v>-</v>
      </c>
      <c r="X376" s="331" t="str">
        <f>IF($M376="-","-",VLOOKUP(W$5,Res_ini!$A$20:$AF265,HLOOKUP($F376,Res_ini!$H$29:$AF$30,2,FALSE())+7))</f>
        <v>-</v>
      </c>
      <c r="Y376" s="331" t="str">
        <f>IF($M376="-","-",VLOOKUP(X$5,Res_ini!$A$20:$AF265,HLOOKUP($F376,Res_ini!$H$29:$AF$30,2,FALSE())+7))</f>
        <v>-</v>
      </c>
      <c r="Z376" s="331" t="str">
        <f>IF($M376="-","-",VLOOKUP(Y$5,Res_ini!$A$20:$AF265,HLOOKUP($F376,Res_ini!$H$29:$AF$30,2,FALSE())+7))</f>
        <v>-</v>
      </c>
      <c r="AA376" s="332" t="str">
        <f>IF($M376="-","-",VLOOKUP(Z$5,Res_ini!$A$20:$AF265,HLOOKUP($F376,Res_ini!$H$29:$AF$30,2,FALSE())+7))</f>
        <v>-</v>
      </c>
      <c r="AB376" s="333" t="str">
        <f>IF($M376="-","-",VLOOKUP(AA$5,Res_ini!$A$20:$AF265,HLOOKUP($F376,Res_ini!$H$29:$AF$30,2,FALSE())+7))</f>
        <v>-</v>
      </c>
      <c r="AC376" s="359"/>
      <c r="AD376" s="360"/>
      <c r="AE376" s="360"/>
      <c r="AF376" s="360"/>
      <c r="AG376" s="361"/>
      <c r="AH376" s="362" t="str">
        <f t="shared" si="204"/>
        <v>-</v>
      </c>
      <c r="AI376" s="363" t="str">
        <f t="shared" si="205"/>
        <v>-</v>
      </c>
      <c r="AJ376" s="364" t="str">
        <f t="shared" si="206"/>
        <v>-</v>
      </c>
      <c r="AK376" s="364" t="str">
        <f t="shared" si="207"/>
        <v>-</v>
      </c>
      <c r="AL376" s="364" t="str">
        <f t="shared" si="208"/>
        <v>-</v>
      </c>
      <c r="AM376" s="364" t="str">
        <f t="shared" si="209"/>
        <v>-</v>
      </c>
      <c r="AN376" s="364" t="str">
        <f t="shared" si="210"/>
        <v>-</v>
      </c>
      <c r="AO376" s="364" t="str">
        <f t="shared" si="211"/>
        <v>-</v>
      </c>
      <c r="AP376" s="364" t="str">
        <f t="shared" si="212"/>
        <v>-</v>
      </c>
      <c r="AQ376" s="364" t="str">
        <f t="shared" si="213"/>
        <v>-</v>
      </c>
      <c r="AR376" s="364" t="str">
        <f t="shared" si="214"/>
        <v>-</v>
      </c>
      <c r="AS376" s="364" t="str">
        <f t="shared" si="215"/>
        <v>-</v>
      </c>
      <c r="AT376" s="364" t="str">
        <f t="shared" si="216"/>
        <v>-</v>
      </c>
      <c r="AU376" s="364" t="str">
        <f t="shared" si="217"/>
        <v>-</v>
      </c>
      <c r="AV376" s="364" t="str">
        <f t="shared" si="218"/>
        <v>-</v>
      </c>
      <c r="AW376" s="365" t="str">
        <f t="shared" si="219"/>
        <v>-</v>
      </c>
      <c r="AX376" s="365" t="str">
        <f t="shared" si="220"/>
        <v>-</v>
      </c>
      <c r="AY376" s="365" t="str">
        <f t="shared" si="221"/>
        <v>-</v>
      </c>
      <c r="AZ376" s="365" t="str">
        <f t="shared" si="222"/>
        <v>-</v>
      </c>
      <c r="BA376" s="365" t="str">
        <f t="shared" si="223"/>
        <v>-</v>
      </c>
      <c r="BB376" s="364" t="str">
        <f t="shared" si="224"/>
        <v>-</v>
      </c>
      <c r="BC376" s="364" t="str">
        <f t="shared" si="225"/>
        <v>-</v>
      </c>
      <c r="BD376" s="365" t="str">
        <f t="shared" si="226"/>
        <v>-</v>
      </c>
      <c r="BE376" s="365" t="str">
        <f t="shared" si="227"/>
        <v>-</v>
      </c>
      <c r="BF376" s="365" t="str">
        <f t="shared" si="228"/>
        <v>-</v>
      </c>
      <c r="BG376" s="365" t="str">
        <f t="shared" si="229"/>
        <v>-</v>
      </c>
      <c r="BH376" s="364" t="str">
        <f t="shared" si="230"/>
        <v>-</v>
      </c>
      <c r="BI376" s="365" t="str">
        <f t="shared" si="231"/>
        <v>-</v>
      </c>
      <c r="BJ376" s="366" t="str">
        <f t="shared" si="232"/>
        <v>-</v>
      </c>
      <c r="BK376"/>
      <c r="BL376"/>
      <c r="BM376"/>
      <c r="BN376"/>
      <c r="BO376"/>
    </row>
    <row r="377" spans="1:67" s="124" customFormat="1" ht="16" hidden="1" customHeight="1">
      <c r="A377" s="327" t="str">
        <f t="shared" si="202"/>
        <v>2018_357</v>
      </c>
      <c r="B377" s="327" t="s">
        <v>658</v>
      </c>
      <c r="C377" s="327" t="str">
        <f t="shared" si="203"/>
        <v>---_-</v>
      </c>
      <c r="D377" s="327" t="str">
        <f>IF($M377="-","-",VLOOKUP(C$2,Res_ini!$A$20:$AF266,HLOOKUP($F377,Res_ini!$H$29:$AF$30,2,FALSE())+7))</f>
        <v>-</v>
      </c>
      <c r="E377" s="327">
        <f t="shared" si="171"/>
        <v>90</v>
      </c>
      <c r="F377" s="327" t="str">
        <f t="shared" si="108"/>
        <v>Vide27</v>
      </c>
      <c r="G377" s="327" t="str">
        <f>IF($M377="-","-",VLOOKUP(F$2,Res_ini!$A$20:$AF266,HLOOKUP($F377,Res_ini!$H$29:$AF$30,2,FALSE())+7))</f>
        <v>-</v>
      </c>
      <c r="H377" s="338" t="str">
        <f>IF($M377="-","-",VLOOKUP(G$2,Res_ini!$A$20:$AF266,HLOOKUP($F377,Res_ini!$H$29:$AF$30,2,FALSE())+7))</f>
        <v>-</v>
      </c>
      <c r="I377" s="338" t="str">
        <f>IF($M377="-","-",VLOOKUP(H$2,Res_ini!$A$20:$AF266,HLOOKUP($F377,Res_ini!$H$29:$AF$30,2,FALSE())+7))</f>
        <v>-</v>
      </c>
      <c r="J377" s="327" t="str">
        <f>IF($M377="-","-",VLOOKUP(I$2,Res_ini!$A$20:$AF266,HLOOKUP($F377,Res_ini!$H$29:$AF$30,2,FALSE())+7))</f>
        <v>-</v>
      </c>
      <c r="K377" s="327" t="str">
        <f>IF($M377="-","-",VLOOKUP(J$2,Res_ini!$A$20:$AF266,HLOOKUP($F377,Res_ini!$H$29:$AF$30,2,FALSE())+7))</f>
        <v>-</v>
      </c>
      <c r="L377" s="327" t="str">
        <f>IF($M377="-","-",VLOOKUP(K$2,Res_ini!$A$20:$AF266,HLOOKUP($F377,Res_ini!$H$29:$AF$30,2,FALSE())+7))</f>
        <v>-</v>
      </c>
      <c r="M377" s="327" t="str">
        <f>IF(ISERROR(HLOOKUP($F377,Res_ini!$H$29:$AF$30,2,FALSE())),"-",VLOOKUP(L$2,Res_ini!$A$20:$AF266,HLOOKUP($F377,Res_ini!$H$29:$AF$30,2,FALSE())+7))</f>
        <v>-</v>
      </c>
      <c r="N377" s="327" t="str">
        <f>IF($M377="-","-",VLOOKUP(M$2,Res_ini!$A$20:$AF266,HLOOKUP($F377,Res_ini!$H$29:$AF$30,2,FALSE())+7))</f>
        <v>-</v>
      </c>
      <c r="O377" s="339" t="str">
        <f>IF($M377="-","-",VLOOKUP(N$2,Res_ini!$A$20:$AF266,HLOOKUP($F377,Res_ini!$H$29:$AF$30,2,FALSE())+7))</f>
        <v>-</v>
      </c>
      <c r="P377" s="325" t="str">
        <f>IF($M377="-","-",VLOOKUP(O$2,Res_ini!$A$20:$AF266,HLOOKUP($F377,Res_ini!$H$29:$AF$30,2,FALSE())+7))</f>
        <v>-</v>
      </c>
      <c r="Q377" s="325" t="str">
        <f>IF($M377="-","-",VLOOKUP(P$2,Res_ini!$A$20:$AF266,HLOOKUP($F377,Res_ini!$H$29:$AF$30,2,FALSE())+7))</f>
        <v>-</v>
      </c>
      <c r="R377" s="325" t="str">
        <f>IF($M377="-","-",VLOOKUP(Q$2,Res_ini!$A$20:$AF266,HLOOKUP($F377,Res_ini!$H$29:$AF$30,2,FALSE())+7))</f>
        <v>-</v>
      </c>
      <c r="S377" s="325" t="str">
        <f>IF($M377="-","-",VLOOKUP(R$2,Res_ini!$A$20:$AF266,HLOOKUP($F377,Res_ini!$H$29:$AF$30,2,FALSE())+7))</f>
        <v>-</v>
      </c>
      <c r="T377" s="325" t="str">
        <f>IF($M377="-","-",VLOOKUP(S$2,Res_ini!$A$20:$AF266,HLOOKUP($F377,Res_ini!$H$29:$AF$30,2,FALSE())+7))</f>
        <v>-</v>
      </c>
      <c r="U377" s="325" t="str">
        <f>IF($M377="-","-",VLOOKUP(T$2,Res_ini!$A$20:$AF266,HLOOKUP($F377,Res_ini!$H$29:$AF$30,2,FALSE())+7))</f>
        <v>-</v>
      </c>
      <c r="V377" s="325" t="str">
        <f>IF($M377="-","-",VLOOKUP(U$2,Res_ini!$A$20:$AF266,HLOOKUP($F377,Res_ini!$H$29:$AF$30,2,FALSE())+7))</f>
        <v>-</v>
      </c>
      <c r="W377" s="325" t="str">
        <f>IF($M377="-","-",VLOOKUP(V$2,Res_ini!$A$20:$AF266,HLOOKUP($F377,Res_ini!$H$29:$AF$30,2,FALSE())+7))</f>
        <v>-</v>
      </c>
      <c r="X377" s="325" t="str">
        <f>IF($M377="-","-",VLOOKUP(W$2,Res_ini!$A$20:$AF266,HLOOKUP($F377,Res_ini!$H$29:$AF$30,2,FALSE())+7))</f>
        <v>-</v>
      </c>
      <c r="Y377" s="325" t="str">
        <f>IF($M377="-","-",VLOOKUP(X$2,Res_ini!$A$20:$AF266,HLOOKUP($F377,Res_ini!$H$29:$AF$30,2,FALSE())+7))</f>
        <v>-</v>
      </c>
      <c r="Z377" s="325" t="str">
        <f>IF($M377="-","-",VLOOKUP(Y$2,Res_ini!$A$20:$AF266,HLOOKUP($F377,Res_ini!$H$29:$AF$30,2,FALSE())+7))</f>
        <v>-</v>
      </c>
      <c r="AA377" s="326" t="str">
        <f>IF($M377="-","-",VLOOKUP(Z$2,Res_ini!$A$20:$AF266,HLOOKUP($F377,Res_ini!$H$29:$AF$30,2,FALSE())+7))</f>
        <v>-</v>
      </c>
      <c r="AB377" s="327" t="str">
        <f>IF($M377="-","-",VLOOKUP(AA$2,Res_ini!$A$20:$AF266,HLOOKUP($F377,Res_ini!$H$29:$AF$30,2,FALSE())+7))</f>
        <v>-</v>
      </c>
      <c r="AC377" s="340"/>
      <c r="AD377" s="341"/>
      <c r="AE377" s="341"/>
      <c r="AF377" s="341"/>
      <c r="AG377" s="342"/>
      <c r="AH377" s="343" t="str">
        <f t="shared" si="204"/>
        <v>-</v>
      </c>
      <c r="AI377" s="344" t="str">
        <f t="shared" si="205"/>
        <v>-</v>
      </c>
      <c r="AJ377" s="345" t="str">
        <f t="shared" si="206"/>
        <v>-</v>
      </c>
      <c r="AK377" s="345" t="str">
        <f t="shared" si="207"/>
        <v>-</v>
      </c>
      <c r="AL377" s="345" t="str">
        <f t="shared" si="208"/>
        <v>-</v>
      </c>
      <c r="AM377" s="345" t="str">
        <f t="shared" si="209"/>
        <v>-</v>
      </c>
      <c r="AN377" s="345" t="str">
        <f t="shared" si="210"/>
        <v>-</v>
      </c>
      <c r="AO377" s="345" t="str">
        <f t="shared" si="211"/>
        <v>-</v>
      </c>
      <c r="AP377" s="345" t="str">
        <f t="shared" si="212"/>
        <v>-</v>
      </c>
      <c r="AQ377" s="345" t="str">
        <f t="shared" si="213"/>
        <v>-</v>
      </c>
      <c r="AR377" s="345" t="str">
        <f t="shared" si="214"/>
        <v>-</v>
      </c>
      <c r="AS377" s="345" t="str">
        <f t="shared" si="215"/>
        <v>-</v>
      </c>
      <c r="AT377" s="345" t="str">
        <f t="shared" si="216"/>
        <v>-</v>
      </c>
      <c r="AU377" s="345" t="str">
        <f t="shared" si="217"/>
        <v>-</v>
      </c>
      <c r="AV377" s="345" t="str">
        <f t="shared" si="218"/>
        <v>-</v>
      </c>
      <c r="AW377" s="346" t="str">
        <f t="shared" si="219"/>
        <v>-</v>
      </c>
      <c r="AX377" s="346" t="str">
        <f t="shared" si="220"/>
        <v>-</v>
      </c>
      <c r="AY377" s="346" t="str">
        <f t="shared" si="221"/>
        <v>-</v>
      </c>
      <c r="AZ377" s="346" t="str">
        <f t="shared" si="222"/>
        <v>-</v>
      </c>
      <c r="BA377" s="346" t="str">
        <f t="shared" si="223"/>
        <v>-</v>
      </c>
      <c r="BB377" s="345" t="str">
        <f t="shared" si="224"/>
        <v>-</v>
      </c>
      <c r="BC377" s="345" t="str">
        <f t="shared" si="225"/>
        <v>-</v>
      </c>
      <c r="BD377" s="346" t="str">
        <f t="shared" si="226"/>
        <v>-</v>
      </c>
      <c r="BE377" s="346" t="str">
        <f t="shared" si="227"/>
        <v>-</v>
      </c>
      <c r="BF377" s="346" t="str">
        <f t="shared" si="228"/>
        <v>-</v>
      </c>
      <c r="BG377" s="346" t="str">
        <f t="shared" si="229"/>
        <v>-</v>
      </c>
      <c r="BH377" s="345" t="str">
        <f t="shared" si="230"/>
        <v>-</v>
      </c>
      <c r="BI377" s="346" t="str">
        <f t="shared" si="231"/>
        <v>-</v>
      </c>
      <c r="BJ377" s="347" t="str">
        <f t="shared" si="232"/>
        <v>-</v>
      </c>
      <c r="BK377"/>
      <c r="BL377"/>
      <c r="BM377"/>
      <c r="BN377"/>
      <c r="BO377"/>
    </row>
    <row r="378" spans="1:67" s="124" customFormat="1" ht="17" hidden="1" customHeight="1">
      <c r="A378" s="330" t="str">
        <f t="shared" ref="A378:A412" si="233">G$18&amp;"_"&amp;TEXT(ROW(378:378)-20,"000")</f>
        <v>2018_358</v>
      </c>
      <c r="B378" s="330" t="s">
        <v>658</v>
      </c>
      <c r="C378" s="330" t="str">
        <f t="shared" si="203"/>
        <v>---_-</v>
      </c>
      <c r="D378" s="330" t="str">
        <f>IF($M378="-","-",VLOOKUP(C$3,Res_ini!$A$20:$AF267,HLOOKUP($F378,Res_ini!$H$29:$AF$30,2,FALSE())+7))</f>
        <v>-</v>
      </c>
      <c r="E378" s="330">
        <f t="shared" si="171"/>
        <v>90</v>
      </c>
      <c r="F378" s="330" t="str">
        <f t="shared" si="108"/>
        <v>Vide27</v>
      </c>
      <c r="G378" s="330" t="str">
        <f>IF($M378="-","-",VLOOKUP(F$3,Res_ini!$A$20:$AF267,HLOOKUP($F378,Res_ini!$H$29:$AF$30,2,FALSE())+7))</f>
        <v>-</v>
      </c>
      <c r="H378" s="348" t="str">
        <f>IF($M378="-","-",VLOOKUP(G$3,Res_ini!$A$20:$AF267,HLOOKUP($F378,Res_ini!$H$29:$AF$30,2,FALSE())+7))</f>
        <v>-</v>
      </c>
      <c r="I378" s="348" t="str">
        <f>IF($M378="-","-",VLOOKUP(H$3,Res_ini!$A$20:$AF267,HLOOKUP($F378,Res_ini!$H$29:$AF$30,2,FALSE())+7))</f>
        <v>-</v>
      </c>
      <c r="J378" s="330" t="str">
        <f>IF($M378="-","-",VLOOKUP(I$3,Res_ini!$A$20:$AF267,HLOOKUP($F378,Res_ini!$H$29:$AF$30,2,FALSE())+7))</f>
        <v>-</v>
      </c>
      <c r="K378" s="330" t="str">
        <f>IF($M378="-","-",VLOOKUP(J$3,Res_ini!$A$20:$AF267,HLOOKUP($F378,Res_ini!$H$29:$AF$30,2,FALSE())+7))</f>
        <v>-</v>
      </c>
      <c r="L378" s="330" t="str">
        <f>IF($M378="-","-",VLOOKUP(K$3,Res_ini!$A$20:$AF267,HLOOKUP($F378,Res_ini!$H$29:$AF$30,2,FALSE())+7))</f>
        <v>-</v>
      </c>
      <c r="M378" s="330" t="str">
        <f>IF(ISERROR(HLOOKUP($F378,Res_ini!$H$29:$AF$30,2,FALSE())),"-",VLOOKUP(L$3,Res_ini!$A$20:$AF267,HLOOKUP($F378,Res_ini!$H$29:$AF$30,2,FALSE())+7))</f>
        <v>-</v>
      </c>
      <c r="N378" s="330" t="str">
        <f>IF($M378="-","-",VLOOKUP(M$3,Res_ini!$A$20:$AF267,HLOOKUP($F378,Res_ini!$H$29:$AF$30,2,FALSE())+7))</f>
        <v>-</v>
      </c>
      <c r="O378" s="349" t="str">
        <f>IF($M378="-","-",VLOOKUP(N$3,Res_ini!$A$20:$AF267,HLOOKUP($F378,Res_ini!$H$29:$AF$30,2,FALSE())+7))</f>
        <v>-</v>
      </c>
      <c r="P378" s="328" t="str">
        <f>IF($M378="-","-",VLOOKUP(O$3,Res_ini!$A$20:$AF267,HLOOKUP($F378,Res_ini!$H$29:$AF$30,2,FALSE())+7))</f>
        <v>-</v>
      </c>
      <c r="Q378" s="328" t="str">
        <f>IF($M378="-","-",VLOOKUP(P$3,Res_ini!$A$20:$AF267,HLOOKUP($F378,Res_ini!$H$29:$AF$30,2,FALSE())+7))</f>
        <v>-</v>
      </c>
      <c r="R378" s="328" t="str">
        <f>IF($M378="-","-",VLOOKUP(Q$3,Res_ini!$A$20:$AF267,HLOOKUP($F378,Res_ini!$H$29:$AF$30,2,FALSE())+7))</f>
        <v>-</v>
      </c>
      <c r="S378" s="328" t="str">
        <f>IF($M378="-","-",VLOOKUP(R$3,Res_ini!$A$20:$AF267,HLOOKUP($F378,Res_ini!$H$29:$AF$30,2,FALSE())+7))</f>
        <v>-</v>
      </c>
      <c r="T378" s="328" t="str">
        <f>IF($M378="-","-",VLOOKUP(S$3,Res_ini!$A$20:$AF267,HLOOKUP($F378,Res_ini!$H$29:$AF$30,2,FALSE())+7))</f>
        <v>-</v>
      </c>
      <c r="U378" s="328" t="str">
        <f>IF($M378="-","-",VLOOKUP(T$3,Res_ini!$A$20:$AF267,HLOOKUP($F378,Res_ini!$H$29:$AF$30,2,FALSE())+7))</f>
        <v>-</v>
      </c>
      <c r="V378" s="328" t="str">
        <f>IF($M378="-","-",VLOOKUP(U$3,Res_ini!$A$20:$AF267,HLOOKUP($F378,Res_ini!$H$29:$AF$30,2,FALSE())+7))</f>
        <v>-</v>
      </c>
      <c r="W378" s="328" t="str">
        <f>IF($M378="-","-",VLOOKUP(V$3,Res_ini!$A$20:$AF267,HLOOKUP($F378,Res_ini!$H$29:$AF$30,2,FALSE())+7))</f>
        <v>-</v>
      </c>
      <c r="X378" s="328" t="str">
        <f>IF($M378="-","-",VLOOKUP(W$3,Res_ini!$A$20:$AF267,HLOOKUP($F378,Res_ini!$H$29:$AF$30,2,FALSE())+7))</f>
        <v>-</v>
      </c>
      <c r="Y378" s="328" t="str">
        <f>IF($M378="-","-",VLOOKUP(X$3,Res_ini!$A$20:$AF267,HLOOKUP($F378,Res_ini!$H$29:$AF$30,2,FALSE())+7))</f>
        <v>-</v>
      </c>
      <c r="Z378" s="328" t="str">
        <f>IF($M378="-","-",VLOOKUP(Y$3,Res_ini!$A$20:$AF267,HLOOKUP($F378,Res_ini!$H$29:$AF$30,2,FALSE())+7))</f>
        <v>-</v>
      </c>
      <c r="AA378" s="329" t="str">
        <f>IF($M378="-","-",VLOOKUP(Z$3,Res_ini!$A$20:$AF267,HLOOKUP($F378,Res_ini!$H$29:$AF$30,2,FALSE())+7))</f>
        <v>-</v>
      </c>
      <c r="AB378" s="330" t="str">
        <f>IF($M378="-","-",VLOOKUP(AA$3,Res_ini!$A$20:$AF267,HLOOKUP($F378,Res_ini!$H$29:$AF$30,2,FALSE())+7))</f>
        <v>-</v>
      </c>
      <c r="AC378" s="350"/>
      <c r="AD378" s="351"/>
      <c r="AE378" s="351"/>
      <c r="AF378" s="351"/>
      <c r="AG378" s="352"/>
      <c r="AH378" s="213" t="str">
        <f t="shared" si="204"/>
        <v>-</v>
      </c>
      <c r="AI378" s="353" t="str">
        <f t="shared" si="205"/>
        <v>-</v>
      </c>
      <c r="AJ378" s="354" t="str">
        <f t="shared" si="206"/>
        <v>-</v>
      </c>
      <c r="AK378" s="354" t="str">
        <f t="shared" si="207"/>
        <v>-</v>
      </c>
      <c r="AL378" s="354" t="str">
        <f t="shared" si="208"/>
        <v>-</v>
      </c>
      <c r="AM378" s="354" t="str">
        <f t="shared" si="209"/>
        <v>-</v>
      </c>
      <c r="AN378" s="354" t="str">
        <f t="shared" si="210"/>
        <v>-</v>
      </c>
      <c r="AO378" s="354" t="str">
        <f t="shared" si="211"/>
        <v>-</v>
      </c>
      <c r="AP378" s="354" t="str">
        <f t="shared" si="212"/>
        <v>-</v>
      </c>
      <c r="AQ378" s="354" t="str">
        <f t="shared" si="213"/>
        <v>-</v>
      </c>
      <c r="AR378" s="354" t="str">
        <f t="shared" si="214"/>
        <v>-</v>
      </c>
      <c r="AS378" s="354" t="str">
        <f t="shared" si="215"/>
        <v>-</v>
      </c>
      <c r="AT378" s="354" t="str">
        <f t="shared" si="216"/>
        <v>-</v>
      </c>
      <c r="AU378" s="354" t="str">
        <f t="shared" si="217"/>
        <v>-</v>
      </c>
      <c r="AV378" s="354" t="str">
        <f t="shared" si="218"/>
        <v>-</v>
      </c>
      <c r="AW378" s="355" t="str">
        <f t="shared" si="219"/>
        <v>-</v>
      </c>
      <c r="AX378" s="355" t="str">
        <f t="shared" si="220"/>
        <v>-</v>
      </c>
      <c r="AY378" s="355" t="str">
        <f t="shared" si="221"/>
        <v>-</v>
      </c>
      <c r="AZ378" s="355" t="str">
        <f t="shared" si="222"/>
        <v>-</v>
      </c>
      <c r="BA378" s="355" t="str">
        <f t="shared" si="223"/>
        <v>-</v>
      </c>
      <c r="BB378" s="354" t="str">
        <f t="shared" si="224"/>
        <v>-</v>
      </c>
      <c r="BC378" s="354" t="str">
        <f t="shared" si="225"/>
        <v>-</v>
      </c>
      <c r="BD378" s="355" t="str">
        <f t="shared" si="226"/>
        <v>-</v>
      </c>
      <c r="BE378" s="355" t="str">
        <f t="shared" si="227"/>
        <v>-</v>
      </c>
      <c r="BF378" s="355" t="str">
        <f t="shared" si="228"/>
        <v>-</v>
      </c>
      <c r="BG378" s="355" t="str">
        <f t="shared" si="229"/>
        <v>-</v>
      </c>
      <c r="BH378" s="354" t="str">
        <f t="shared" si="230"/>
        <v>-</v>
      </c>
      <c r="BI378" s="355" t="str">
        <f t="shared" si="231"/>
        <v>-</v>
      </c>
      <c r="BJ378" s="356" t="str">
        <f t="shared" si="232"/>
        <v>-</v>
      </c>
      <c r="BK378"/>
      <c r="BL378"/>
      <c r="BM378"/>
      <c r="BN378"/>
      <c r="BO378"/>
    </row>
    <row r="379" spans="1:67" s="124" customFormat="1" ht="17" hidden="1" customHeight="1">
      <c r="A379" s="330" t="str">
        <f t="shared" si="233"/>
        <v>2018_359</v>
      </c>
      <c r="B379" s="330" t="s">
        <v>658</v>
      </c>
      <c r="C379" s="330" t="str">
        <f t="shared" si="203"/>
        <v>---_-</v>
      </c>
      <c r="D379" s="330" t="str">
        <f>IF($M379="-","-",VLOOKUP(C$4,Res_ini!$A$20:$AF268,HLOOKUP($F379,Res_ini!$H$29:$AF$30,2,FALSE())+7))</f>
        <v>-</v>
      </c>
      <c r="E379" s="330">
        <f t="shared" si="171"/>
        <v>90</v>
      </c>
      <c r="F379" s="330" t="str">
        <f t="shared" si="108"/>
        <v>Vide27</v>
      </c>
      <c r="G379" s="330" t="str">
        <f>IF($M379="-","-",VLOOKUP(F$4,Res_ini!$A$20:$AF268,HLOOKUP($F379,Res_ini!$H$29:$AF$30,2,FALSE())+7))</f>
        <v>-</v>
      </c>
      <c r="H379" s="348" t="str">
        <f>IF($M379="-","-",VLOOKUP(G$4,Res_ini!$A$20:$AF268,HLOOKUP($F379,Res_ini!$H$29:$AF$30,2,FALSE())+7))</f>
        <v>-</v>
      </c>
      <c r="I379" s="348" t="str">
        <f>IF($M379="-","-",VLOOKUP(H$4,Res_ini!$A$20:$AF268,HLOOKUP($F379,Res_ini!$H$29:$AF$30,2,FALSE())+7))</f>
        <v>-</v>
      </c>
      <c r="J379" s="330" t="str">
        <f>IF($M379="-","-",VLOOKUP(I$4,Res_ini!$A$20:$AF268,HLOOKUP($F379,Res_ini!$H$29:$AF$30,2,FALSE())+7))</f>
        <v>-</v>
      </c>
      <c r="K379" s="330" t="str">
        <f>IF($M379="-","-",VLOOKUP(J$4,Res_ini!$A$20:$AF268,HLOOKUP($F379,Res_ini!$H$29:$AF$30,2,FALSE())+7))</f>
        <v>-</v>
      </c>
      <c r="L379" s="330" t="str">
        <f>IF($M379="-","-",VLOOKUP(K$4,Res_ini!$A$20:$AF268,HLOOKUP($F379,Res_ini!$H$29:$AF$30,2,FALSE())+7))</f>
        <v>-</v>
      </c>
      <c r="M379" s="330" t="str">
        <f>IF(ISERROR(HLOOKUP($F379,Res_ini!$H$29:$AF$30,2,FALSE())),"-",VLOOKUP(L$4,Res_ini!$A$20:$AF268,HLOOKUP($F379,Res_ini!$H$29:$AF$30,2,FALSE())+7))</f>
        <v>-</v>
      </c>
      <c r="N379" s="330" t="str">
        <f>IF($M379="-","-",VLOOKUP(M$4,Res_ini!$A$20:$AF268,HLOOKUP($F379,Res_ini!$H$29:$AF$30,2,FALSE())+7))</f>
        <v>-</v>
      </c>
      <c r="O379" s="349" t="str">
        <f>IF($M379="-","-",VLOOKUP(N$4,Res_ini!$A$20:$AF268,HLOOKUP($F379,Res_ini!$H$29:$AF$30,2,FALSE())+7))</f>
        <v>-</v>
      </c>
      <c r="P379" s="328" t="str">
        <f>IF($M379="-","-",VLOOKUP(O$4,Res_ini!$A$20:$AF268,HLOOKUP($F379,Res_ini!$H$29:$AF$30,2,FALSE())+7))</f>
        <v>-</v>
      </c>
      <c r="Q379" s="328" t="str">
        <f>IF($M379="-","-",VLOOKUP(P$4,Res_ini!$A$20:$AF268,HLOOKUP($F379,Res_ini!$H$29:$AF$30,2,FALSE())+7))</f>
        <v>-</v>
      </c>
      <c r="R379" s="328" t="str">
        <f>IF($M379="-","-",VLOOKUP(Q$4,Res_ini!$A$20:$AF268,HLOOKUP($F379,Res_ini!$H$29:$AF$30,2,FALSE())+7))</f>
        <v>-</v>
      </c>
      <c r="S379" s="328" t="str">
        <f>IF($M379="-","-",VLOOKUP(R$4,Res_ini!$A$20:$AF268,HLOOKUP($F379,Res_ini!$H$29:$AF$30,2,FALSE())+7))</f>
        <v>-</v>
      </c>
      <c r="T379" s="328" t="str">
        <f>IF($M379="-","-",VLOOKUP(S$4,Res_ini!$A$20:$AF268,HLOOKUP($F379,Res_ini!$H$29:$AF$30,2,FALSE())+7))</f>
        <v>-</v>
      </c>
      <c r="U379" s="328" t="str">
        <f>IF($M379="-","-",VLOOKUP(T$4,Res_ini!$A$20:$AF268,HLOOKUP($F379,Res_ini!$H$29:$AF$30,2,FALSE())+7))</f>
        <v>-</v>
      </c>
      <c r="V379" s="328" t="str">
        <f>IF($M379="-","-",VLOOKUP(U$4,Res_ini!$A$20:$AF268,HLOOKUP($F379,Res_ini!$H$29:$AF$30,2,FALSE())+7))</f>
        <v>-</v>
      </c>
      <c r="W379" s="328" t="str">
        <f>IF($M379="-","-",VLOOKUP(V$4,Res_ini!$A$20:$AF268,HLOOKUP($F379,Res_ini!$H$29:$AF$30,2,FALSE())+7))</f>
        <v>-</v>
      </c>
      <c r="X379" s="328" t="str">
        <f>IF($M379="-","-",VLOOKUP(W$4,Res_ini!$A$20:$AF268,HLOOKUP($F379,Res_ini!$H$29:$AF$30,2,FALSE())+7))</f>
        <v>-</v>
      </c>
      <c r="Y379" s="328" t="str">
        <f>IF($M379="-","-",VLOOKUP(X$4,Res_ini!$A$20:$AF268,HLOOKUP($F379,Res_ini!$H$29:$AF$30,2,FALSE())+7))</f>
        <v>-</v>
      </c>
      <c r="Z379" s="328" t="str">
        <f>IF($M379="-","-",VLOOKUP(Y$4,Res_ini!$A$20:$AF268,HLOOKUP($F379,Res_ini!$H$29:$AF$30,2,FALSE())+7))</f>
        <v>-</v>
      </c>
      <c r="AA379" s="329" t="str">
        <f>IF($M379="-","-",VLOOKUP(Z$4,Res_ini!$A$20:$AF268,HLOOKUP($F379,Res_ini!$H$29:$AF$30,2,FALSE())+7))</f>
        <v>-</v>
      </c>
      <c r="AB379" s="330" t="str">
        <f>IF($M379="-","-",VLOOKUP(AA$4,Res_ini!$A$20:$AF268,HLOOKUP($F379,Res_ini!$H$29:$AF$30,2,FALSE())+7))</f>
        <v>-</v>
      </c>
      <c r="AC379" s="350"/>
      <c r="AD379" s="351"/>
      <c r="AE379" s="351"/>
      <c r="AF379" s="351"/>
      <c r="AG379" s="352"/>
      <c r="AH379" s="213" t="str">
        <f t="shared" si="204"/>
        <v>-</v>
      </c>
      <c r="AI379" s="353" t="str">
        <f t="shared" si="205"/>
        <v>-</v>
      </c>
      <c r="AJ379" s="354" t="str">
        <f t="shared" si="206"/>
        <v>-</v>
      </c>
      <c r="AK379" s="354" t="str">
        <f t="shared" si="207"/>
        <v>-</v>
      </c>
      <c r="AL379" s="354" t="str">
        <f t="shared" si="208"/>
        <v>-</v>
      </c>
      <c r="AM379" s="354" t="str">
        <f t="shared" si="209"/>
        <v>-</v>
      </c>
      <c r="AN379" s="354" t="str">
        <f t="shared" si="210"/>
        <v>-</v>
      </c>
      <c r="AO379" s="354" t="str">
        <f t="shared" si="211"/>
        <v>-</v>
      </c>
      <c r="AP379" s="354" t="str">
        <f t="shared" si="212"/>
        <v>-</v>
      </c>
      <c r="AQ379" s="354" t="str">
        <f t="shared" si="213"/>
        <v>-</v>
      </c>
      <c r="AR379" s="354" t="str">
        <f t="shared" si="214"/>
        <v>-</v>
      </c>
      <c r="AS379" s="354" t="str">
        <f t="shared" si="215"/>
        <v>-</v>
      </c>
      <c r="AT379" s="354" t="str">
        <f t="shared" si="216"/>
        <v>-</v>
      </c>
      <c r="AU379" s="354" t="str">
        <f t="shared" si="217"/>
        <v>-</v>
      </c>
      <c r="AV379" s="354" t="str">
        <f t="shared" si="218"/>
        <v>-</v>
      </c>
      <c r="AW379" s="355" t="str">
        <f t="shared" si="219"/>
        <v>-</v>
      </c>
      <c r="AX379" s="355" t="str">
        <f t="shared" si="220"/>
        <v>-</v>
      </c>
      <c r="AY379" s="355" t="str">
        <f t="shared" si="221"/>
        <v>-</v>
      </c>
      <c r="AZ379" s="355" t="str">
        <f t="shared" si="222"/>
        <v>-</v>
      </c>
      <c r="BA379" s="355" t="str">
        <f t="shared" si="223"/>
        <v>-</v>
      </c>
      <c r="BB379" s="354" t="str">
        <f t="shared" si="224"/>
        <v>-</v>
      </c>
      <c r="BC379" s="354" t="str">
        <f t="shared" si="225"/>
        <v>-</v>
      </c>
      <c r="BD379" s="355" t="str">
        <f t="shared" si="226"/>
        <v>-</v>
      </c>
      <c r="BE379" s="355" t="str">
        <f t="shared" si="227"/>
        <v>-</v>
      </c>
      <c r="BF379" s="355" t="str">
        <f t="shared" si="228"/>
        <v>-</v>
      </c>
      <c r="BG379" s="355" t="str">
        <f t="shared" si="229"/>
        <v>-</v>
      </c>
      <c r="BH379" s="354" t="str">
        <f t="shared" si="230"/>
        <v>-</v>
      </c>
      <c r="BI379" s="355" t="str">
        <f t="shared" si="231"/>
        <v>-</v>
      </c>
      <c r="BJ379" s="356" t="str">
        <f t="shared" si="232"/>
        <v>-</v>
      </c>
      <c r="BK379"/>
      <c r="BL379"/>
      <c r="BM379"/>
      <c r="BN379"/>
      <c r="BO379"/>
    </row>
    <row r="380" spans="1:67" s="124" customFormat="1" ht="17" hidden="1" customHeight="1">
      <c r="A380" s="333" t="str">
        <f t="shared" si="233"/>
        <v>2018_360</v>
      </c>
      <c r="B380" s="333" t="s">
        <v>658</v>
      </c>
      <c r="C380" s="333" t="str">
        <f t="shared" si="203"/>
        <v>---_-</v>
      </c>
      <c r="D380" s="333" t="str">
        <f>IF($M380="-","-",VLOOKUP(C$5,Res_ini!$A$20:$AF269,HLOOKUP($F380,Res_ini!$H$29:$AF$30,2,FALSE())+7))</f>
        <v>-</v>
      </c>
      <c r="E380" s="333">
        <f t="shared" si="171"/>
        <v>90</v>
      </c>
      <c r="F380" s="333" t="str">
        <f t="shared" si="108"/>
        <v>Vide27</v>
      </c>
      <c r="G380" s="333" t="str">
        <f>IF($M380="-","-",VLOOKUP(F$5,Res_ini!$A$20:$AF269,HLOOKUP($F380,Res_ini!$H$29:$AF$30,2,FALSE())+7))</f>
        <v>-</v>
      </c>
      <c r="H380" s="357" t="str">
        <f>IF($M380="-","-",VLOOKUP(G$5,Res_ini!$A$20:$AF269,HLOOKUP($F380,Res_ini!$H$29:$AF$30,2,FALSE())+7))</f>
        <v>-</v>
      </c>
      <c r="I380" s="357" t="str">
        <f>IF($M380="-","-",VLOOKUP(H$5,Res_ini!$A$20:$AF269,HLOOKUP($F380,Res_ini!$H$29:$AF$30,2,FALSE())+7))</f>
        <v>-</v>
      </c>
      <c r="J380" s="333" t="str">
        <f>IF($M380="-","-",VLOOKUP(I$5,Res_ini!$A$20:$AF269,HLOOKUP($F380,Res_ini!$H$29:$AF$30,2,FALSE())+7))</f>
        <v>-</v>
      </c>
      <c r="K380" s="333" t="str">
        <f>IF($M380="-","-",VLOOKUP(J$5,Res_ini!$A$20:$AF269,HLOOKUP($F380,Res_ini!$H$29:$AF$30,2,FALSE())+7))</f>
        <v>-</v>
      </c>
      <c r="L380" s="333" t="str">
        <f>IF($M380="-","-",VLOOKUP(K$5,Res_ini!$A$20:$AF269,HLOOKUP($F380,Res_ini!$H$29:$AF$30,2,FALSE())+7))</f>
        <v>-</v>
      </c>
      <c r="M380" s="333" t="str">
        <f>IF(ISERROR(HLOOKUP($F380,Res_ini!$H$29:$AF$30,2,FALSE())),"-",VLOOKUP(L$5,Res_ini!$A$20:$AF269,HLOOKUP($F380,Res_ini!$H$29:$AF$30,2,FALSE())+7))</f>
        <v>-</v>
      </c>
      <c r="N380" s="333" t="str">
        <f>IF($M380="-","-",VLOOKUP(M$5,Res_ini!$A$20:$AF269,HLOOKUP($F380,Res_ini!$H$29:$AF$30,2,FALSE())+7))</f>
        <v>-</v>
      </c>
      <c r="O380" s="358" t="str">
        <f>IF($M380="-","-",VLOOKUP(N$5,Res_ini!$A$20:$AF269,HLOOKUP($F380,Res_ini!$H$29:$AF$30,2,FALSE())+7))</f>
        <v>-</v>
      </c>
      <c r="P380" s="331" t="str">
        <f>IF($M380="-","-",VLOOKUP(O$5,Res_ini!$A$20:$AF269,HLOOKUP($F380,Res_ini!$H$29:$AF$30,2,FALSE())+7))</f>
        <v>-</v>
      </c>
      <c r="Q380" s="331" t="str">
        <f>IF($M380="-","-",VLOOKUP(P$5,Res_ini!$A$20:$AF269,HLOOKUP($F380,Res_ini!$H$29:$AF$30,2,FALSE())+7))</f>
        <v>-</v>
      </c>
      <c r="R380" s="331" t="str">
        <f>IF($M380="-","-",VLOOKUP(Q$5,Res_ini!$A$20:$AF269,HLOOKUP($F380,Res_ini!$H$29:$AF$30,2,FALSE())+7))</f>
        <v>-</v>
      </c>
      <c r="S380" s="331" t="str">
        <f>IF($M380="-","-",VLOOKUP(R$5,Res_ini!$A$20:$AF269,HLOOKUP($F380,Res_ini!$H$29:$AF$30,2,FALSE())+7))</f>
        <v>-</v>
      </c>
      <c r="T380" s="331" t="str">
        <f>IF($M380="-","-",VLOOKUP(S$5,Res_ini!$A$20:$AF269,HLOOKUP($F380,Res_ini!$H$29:$AF$30,2,FALSE())+7))</f>
        <v>-</v>
      </c>
      <c r="U380" s="331" t="str">
        <f>IF($M380="-","-",VLOOKUP(T$5,Res_ini!$A$20:$AF269,HLOOKUP($F380,Res_ini!$H$29:$AF$30,2,FALSE())+7))</f>
        <v>-</v>
      </c>
      <c r="V380" s="331" t="str">
        <f>IF($M380="-","-",VLOOKUP(U$5,Res_ini!$A$20:$AF269,HLOOKUP($F380,Res_ini!$H$29:$AF$30,2,FALSE())+7))</f>
        <v>-</v>
      </c>
      <c r="W380" s="331" t="str">
        <f>IF($M380="-","-",VLOOKUP(V$5,Res_ini!$A$20:$AF269,HLOOKUP($F380,Res_ini!$H$29:$AF$30,2,FALSE())+7))</f>
        <v>-</v>
      </c>
      <c r="X380" s="331" t="str">
        <f>IF($M380="-","-",VLOOKUP(W$5,Res_ini!$A$20:$AF269,HLOOKUP($F380,Res_ini!$H$29:$AF$30,2,FALSE())+7))</f>
        <v>-</v>
      </c>
      <c r="Y380" s="331" t="str">
        <f>IF($M380="-","-",VLOOKUP(X$5,Res_ini!$A$20:$AF269,HLOOKUP($F380,Res_ini!$H$29:$AF$30,2,FALSE())+7))</f>
        <v>-</v>
      </c>
      <c r="Z380" s="331" t="str">
        <f>IF($M380="-","-",VLOOKUP(Y$5,Res_ini!$A$20:$AF269,HLOOKUP($F380,Res_ini!$H$29:$AF$30,2,FALSE())+7))</f>
        <v>-</v>
      </c>
      <c r="AA380" s="332" t="str">
        <f>IF($M380="-","-",VLOOKUP(Z$5,Res_ini!$A$20:$AF269,HLOOKUP($F380,Res_ini!$H$29:$AF$30,2,FALSE())+7))</f>
        <v>-</v>
      </c>
      <c r="AB380" s="333" t="str">
        <f>IF($M380="-","-",VLOOKUP(AA$5,Res_ini!$A$20:$AF269,HLOOKUP($F380,Res_ini!$H$29:$AF$30,2,FALSE())+7))</f>
        <v>-</v>
      </c>
      <c r="AC380" s="359"/>
      <c r="AD380" s="360"/>
      <c r="AE380" s="360"/>
      <c r="AF380" s="360"/>
      <c r="AG380" s="361"/>
      <c r="AH380" s="362" t="str">
        <f t="shared" si="204"/>
        <v>-</v>
      </c>
      <c r="AI380" s="363" t="str">
        <f t="shared" si="205"/>
        <v>-</v>
      </c>
      <c r="AJ380" s="364" t="str">
        <f t="shared" si="206"/>
        <v>-</v>
      </c>
      <c r="AK380" s="364" t="str">
        <f t="shared" si="207"/>
        <v>-</v>
      </c>
      <c r="AL380" s="364" t="str">
        <f t="shared" si="208"/>
        <v>-</v>
      </c>
      <c r="AM380" s="364" t="str">
        <f t="shared" si="209"/>
        <v>-</v>
      </c>
      <c r="AN380" s="364" t="str">
        <f t="shared" si="210"/>
        <v>-</v>
      </c>
      <c r="AO380" s="364" t="str">
        <f t="shared" si="211"/>
        <v>-</v>
      </c>
      <c r="AP380" s="364" t="str">
        <f t="shared" si="212"/>
        <v>-</v>
      </c>
      <c r="AQ380" s="364" t="str">
        <f t="shared" si="213"/>
        <v>-</v>
      </c>
      <c r="AR380" s="364" t="str">
        <f t="shared" si="214"/>
        <v>-</v>
      </c>
      <c r="AS380" s="364" t="str">
        <f t="shared" si="215"/>
        <v>-</v>
      </c>
      <c r="AT380" s="364" t="str">
        <f t="shared" si="216"/>
        <v>-</v>
      </c>
      <c r="AU380" s="364" t="str">
        <f t="shared" si="217"/>
        <v>-</v>
      </c>
      <c r="AV380" s="364" t="str">
        <f t="shared" si="218"/>
        <v>-</v>
      </c>
      <c r="AW380" s="365" t="str">
        <f t="shared" si="219"/>
        <v>-</v>
      </c>
      <c r="AX380" s="365" t="str">
        <f t="shared" si="220"/>
        <v>-</v>
      </c>
      <c r="AY380" s="365" t="str">
        <f t="shared" si="221"/>
        <v>-</v>
      </c>
      <c r="AZ380" s="365" t="str">
        <f t="shared" si="222"/>
        <v>-</v>
      </c>
      <c r="BA380" s="365" t="str">
        <f t="shared" si="223"/>
        <v>-</v>
      </c>
      <c r="BB380" s="364" t="str">
        <f t="shared" si="224"/>
        <v>-</v>
      </c>
      <c r="BC380" s="364" t="str">
        <f t="shared" si="225"/>
        <v>-</v>
      </c>
      <c r="BD380" s="365" t="str">
        <f t="shared" si="226"/>
        <v>-</v>
      </c>
      <c r="BE380" s="365" t="str">
        <f t="shared" si="227"/>
        <v>-</v>
      </c>
      <c r="BF380" s="365" t="str">
        <f t="shared" si="228"/>
        <v>-</v>
      </c>
      <c r="BG380" s="365" t="str">
        <f t="shared" si="229"/>
        <v>-</v>
      </c>
      <c r="BH380" s="364" t="str">
        <f t="shared" si="230"/>
        <v>-</v>
      </c>
      <c r="BI380" s="365" t="str">
        <f t="shared" si="231"/>
        <v>-</v>
      </c>
      <c r="BJ380" s="366" t="str">
        <f t="shared" si="232"/>
        <v>-</v>
      </c>
      <c r="BK380"/>
      <c r="BL380"/>
      <c r="BM380"/>
      <c r="BN380"/>
      <c r="BO380"/>
    </row>
    <row r="381" spans="1:67" s="124" customFormat="1" ht="16" hidden="1" customHeight="1">
      <c r="A381" s="327" t="str">
        <f t="shared" si="233"/>
        <v>2018_361</v>
      </c>
      <c r="B381" s="327" t="s">
        <v>658</v>
      </c>
      <c r="C381" s="327" t="str">
        <f t="shared" si="203"/>
        <v>---_-</v>
      </c>
      <c r="D381" s="327" t="str">
        <f>IF($M381="-","-",VLOOKUP(C$2,Res_ini!$A$20:$AF270,HLOOKUP($F381,Res_ini!$H$29:$AF$30,2,FALSE())+7))</f>
        <v>-</v>
      </c>
      <c r="E381" s="327">
        <f t="shared" si="171"/>
        <v>91</v>
      </c>
      <c r="F381" s="327" t="str">
        <f t="shared" si="108"/>
        <v>Vide28</v>
      </c>
      <c r="G381" s="327" t="str">
        <f>IF($M381="-","-",VLOOKUP(F$2,Res_ini!$A$20:$AF270,HLOOKUP($F381,Res_ini!$H$29:$AF$30,2,FALSE())+7))</f>
        <v>-</v>
      </c>
      <c r="H381" s="338" t="str">
        <f>IF($M381="-","-",VLOOKUP(G$2,Res_ini!$A$20:$AF270,HLOOKUP($F381,Res_ini!$H$29:$AF$30,2,FALSE())+7))</f>
        <v>-</v>
      </c>
      <c r="I381" s="338" t="str">
        <f>IF($M381="-","-",VLOOKUP(H$2,Res_ini!$A$20:$AF270,HLOOKUP($F381,Res_ini!$H$29:$AF$30,2,FALSE())+7))</f>
        <v>-</v>
      </c>
      <c r="J381" s="327" t="str">
        <f>IF($M381="-","-",VLOOKUP(I$2,Res_ini!$A$20:$AF270,HLOOKUP($F381,Res_ini!$H$29:$AF$30,2,FALSE())+7))</f>
        <v>-</v>
      </c>
      <c r="K381" s="327" t="str">
        <f>IF($M381="-","-",VLOOKUP(J$2,Res_ini!$A$20:$AF270,HLOOKUP($F381,Res_ini!$H$29:$AF$30,2,FALSE())+7))</f>
        <v>-</v>
      </c>
      <c r="L381" s="327" t="str">
        <f>IF($M381="-","-",VLOOKUP(K$2,Res_ini!$A$20:$AF270,HLOOKUP($F381,Res_ini!$H$29:$AF$30,2,FALSE())+7))</f>
        <v>-</v>
      </c>
      <c r="M381" s="327" t="str">
        <f>IF(ISERROR(HLOOKUP($F381,Res_ini!$H$29:$AF$30,2,FALSE())),"-",VLOOKUP(L$2,Res_ini!$A$20:$AF270,HLOOKUP($F381,Res_ini!$H$29:$AF$30,2,FALSE())+7))</f>
        <v>-</v>
      </c>
      <c r="N381" s="327" t="str">
        <f>IF($M381="-","-",VLOOKUP(M$2,Res_ini!$A$20:$AF270,HLOOKUP($F381,Res_ini!$H$29:$AF$30,2,FALSE())+7))</f>
        <v>-</v>
      </c>
      <c r="O381" s="339" t="str">
        <f>IF($M381="-","-",VLOOKUP(N$2,Res_ini!$A$20:$AF270,HLOOKUP($F381,Res_ini!$H$29:$AF$30,2,FALSE())+7))</f>
        <v>-</v>
      </c>
      <c r="P381" s="325" t="str">
        <f>IF($M381="-","-",VLOOKUP(O$2,Res_ini!$A$20:$AF270,HLOOKUP($F381,Res_ini!$H$29:$AF$30,2,FALSE())+7))</f>
        <v>-</v>
      </c>
      <c r="Q381" s="325" t="str">
        <f>IF($M381="-","-",VLOOKUP(P$2,Res_ini!$A$20:$AF270,HLOOKUP($F381,Res_ini!$H$29:$AF$30,2,FALSE())+7))</f>
        <v>-</v>
      </c>
      <c r="R381" s="325" t="str">
        <f>IF($M381="-","-",VLOOKUP(Q$2,Res_ini!$A$20:$AF270,HLOOKUP($F381,Res_ini!$H$29:$AF$30,2,FALSE())+7))</f>
        <v>-</v>
      </c>
      <c r="S381" s="325" t="str">
        <f>IF($M381="-","-",VLOOKUP(R$2,Res_ini!$A$20:$AF270,HLOOKUP($F381,Res_ini!$H$29:$AF$30,2,FALSE())+7))</f>
        <v>-</v>
      </c>
      <c r="T381" s="325" t="str">
        <f>IF($M381="-","-",VLOOKUP(S$2,Res_ini!$A$20:$AF270,HLOOKUP($F381,Res_ini!$H$29:$AF$30,2,FALSE())+7))</f>
        <v>-</v>
      </c>
      <c r="U381" s="325" t="str">
        <f>IF($M381="-","-",VLOOKUP(T$2,Res_ini!$A$20:$AF270,HLOOKUP($F381,Res_ini!$H$29:$AF$30,2,FALSE())+7))</f>
        <v>-</v>
      </c>
      <c r="V381" s="325" t="str">
        <f>IF($M381="-","-",VLOOKUP(U$2,Res_ini!$A$20:$AF270,HLOOKUP($F381,Res_ini!$H$29:$AF$30,2,FALSE())+7))</f>
        <v>-</v>
      </c>
      <c r="W381" s="325" t="str">
        <f>IF($M381="-","-",VLOOKUP(V$2,Res_ini!$A$20:$AF270,HLOOKUP($F381,Res_ini!$H$29:$AF$30,2,FALSE())+7))</f>
        <v>-</v>
      </c>
      <c r="X381" s="325" t="str">
        <f>IF($M381="-","-",VLOOKUP(W$2,Res_ini!$A$20:$AF270,HLOOKUP($F381,Res_ini!$H$29:$AF$30,2,FALSE())+7))</f>
        <v>-</v>
      </c>
      <c r="Y381" s="325" t="str">
        <f>IF($M381="-","-",VLOOKUP(X$2,Res_ini!$A$20:$AF270,HLOOKUP($F381,Res_ini!$H$29:$AF$30,2,FALSE())+7))</f>
        <v>-</v>
      </c>
      <c r="Z381" s="325" t="str">
        <f>IF($M381="-","-",VLOOKUP(Y$2,Res_ini!$A$20:$AF270,HLOOKUP($F381,Res_ini!$H$29:$AF$30,2,FALSE())+7))</f>
        <v>-</v>
      </c>
      <c r="AA381" s="326" t="str">
        <f>IF($M381="-","-",VLOOKUP(Z$2,Res_ini!$A$20:$AF270,HLOOKUP($F381,Res_ini!$H$29:$AF$30,2,FALSE())+7))</f>
        <v>-</v>
      </c>
      <c r="AB381" s="327" t="str">
        <f>IF($M381="-","-",VLOOKUP(AA$2,Res_ini!$A$20:$AF270,HLOOKUP($F381,Res_ini!$H$29:$AF$30,2,FALSE())+7))</f>
        <v>-</v>
      </c>
      <c r="AC381" s="340"/>
      <c r="AD381" s="341"/>
      <c r="AE381" s="341"/>
      <c r="AF381" s="341"/>
      <c r="AG381" s="342"/>
      <c r="AH381" s="343" t="str">
        <f t="shared" si="204"/>
        <v>-</v>
      </c>
      <c r="AI381" s="344" t="str">
        <f t="shared" si="205"/>
        <v>-</v>
      </c>
      <c r="AJ381" s="345" t="str">
        <f t="shared" si="206"/>
        <v>-</v>
      </c>
      <c r="AK381" s="345" t="str">
        <f t="shared" si="207"/>
        <v>-</v>
      </c>
      <c r="AL381" s="345" t="str">
        <f t="shared" si="208"/>
        <v>-</v>
      </c>
      <c r="AM381" s="345" t="str">
        <f t="shared" si="209"/>
        <v>-</v>
      </c>
      <c r="AN381" s="345" t="str">
        <f t="shared" si="210"/>
        <v>-</v>
      </c>
      <c r="AO381" s="345" t="str">
        <f t="shared" si="211"/>
        <v>-</v>
      </c>
      <c r="AP381" s="345" t="str">
        <f t="shared" si="212"/>
        <v>-</v>
      </c>
      <c r="AQ381" s="345" t="str">
        <f t="shared" si="213"/>
        <v>-</v>
      </c>
      <c r="AR381" s="345" t="str">
        <f t="shared" si="214"/>
        <v>-</v>
      </c>
      <c r="AS381" s="345" t="str">
        <f t="shared" si="215"/>
        <v>-</v>
      </c>
      <c r="AT381" s="345" t="str">
        <f t="shared" si="216"/>
        <v>-</v>
      </c>
      <c r="AU381" s="345" t="str">
        <f t="shared" si="217"/>
        <v>-</v>
      </c>
      <c r="AV381" s="345" t="str">
        <f t="shared" si="218"/>
        <v>-</v>
      </c>
      <c r="AW381" s="346" t="str">
        <f t="shared" si="219"/>
        <v>-</v>
      </c>
      <c r="AX381" s="346" t="str">
        <f t="shared" si="220"/>
        <v>-</v>
      </c>
      <c r="AY381" s="346" t="str">
        <f t="shared" si="221"/>
        <v>-</v>
      </c>
      <c r="AZ381" s="346" t="str">
        <f t="shared" si="222"/>
        <v>-</v>
      </c>
      <c r="BA381" s="346" t="str">
        <f t="shared" si="223"/>
        <v>-</v>
      </c>
      <c r="BB381" s="345" t="str">
        <f t="shared" si="224"/>
        <v>-</v>
      </c>
      <c r="BC381" s="345" t="str">
        <f t="shared" si="225"/>
        <v>-</v>
      </c>
      <c r="BD381" s="346" t="str">
        <f t="shared" si="226"/>
        <v>-</v>
      </c>
      <c r="BE381" s="346" t="str">
        <f t="shared" si="227"/>
        <v>-</v>
      </c>
      <c r="BF381" s="346" t="str">
        <f t="shared" si="228"/>
        <v>-</v>
      </c>
      <c r="BG381" s="346" t="str">
        <f t="shared" si="229"/>
        <v>-</v>
      </c>
      <c r="BH381" s="345" t="str">
        <f t="shared" si="230"/>
        <v>-</v>
      </c>
      <c r="BI381" s="346" t="str">
        <f t="shared" si="231"/>
        <v>-</v>
      </c>
      <c r="BJ381" s="347" t="str">
        <f t="shared" si="232"/>
        <v>-</v>
      </c>
      <c r="BK381"/>
      <c r="BL381"/>
      <c r="BM381"/>
      <c r="BN381"/>
      <c r="BO381"/>
    </row>
    <row r="382" spans="1:67" s="124" customFormat="1" ht="17" hidden="1" customHeight="1">
      <c r="A382" s="330" t="str">
        <f t="shared" si="233"/>
        <v>2018_362</v>
      </c>
      <c r="B382" s="330" t="s">
        <v>658</v>
      </c>
      <c r="C382" s="330" t="str">
        <f t="shared" si="203"/>
        <v>---_-</v>
      </c>
      <c r="D382" s="330" t="str">
        <f>IF($M382="-","-",VLOOKUP(C$3,Res_ini!$A$20:$AF271,HLOOKUP($F382,Res_ini!$H$29:$AF$30,2,FALSE())+7))</f>
        <v>-</v>
      </c>
      <c r="E382" s="330">
        <f t="shared" si="171"/>
        <v>91</v>
      </c>
      <c r="F382" s="330" t="str">
        <f t="shared" si="108"/>
        <v>Vide28</v>
      </c>
      <c r="G382" s="330" t="str">
        <f>IF($M382="-","-",VLOOKUP(F$3,Res_ini!$A$20:$AF271,HLOOKUP($F382,Res_ini!$H$29:$AF$30,2,FALSE())+7))</f>
        <v>-</v>
      </c>
      <c r="H382" s="348" t="str">
        <f>IF($M382="-","-",VLOOKUP(G$3,Res_ini!$A$20:$AF271,HLOOKUP($F382,Res_ini!$H$29:$AF$30,2,FALSE())+7))</f>
        <v>-</v>
      </c>
      <c r="I382" s="348" t="str">
        <f>IF($M382="-","-",VLOOKUP(H$3,Res_ini!$A$20:$AF271,HLOOKUP($F382,Res_ini!$H$29:$AF$30,2,FALSE())+7))</f>
        <v>-</v>
      </c>
      <c r="J382" s="330" t="str">
        <f>IF($M382="-","-",VLOOKUP(I$3,Res_ini!$A$20:$AF271,HLOOKUP($F382,Res_ini!$H$29:$AF$30,2,FALSE())+7))</f>
        <v>-</v>
      </c>
      <c r="K382" s="330" t="str">
        <f>IF($M382="-","-",VLOOKUP(J$3,Res_ini!$A$20:$AF271,HLOOKUP($F382,Res_ini!$H$29:$AF$30,2,FALSE())+7))</f>
        <v>-</v>
      </c>
      <c r="L382" s="330" t="str">
        <f>IF($M382="-","-",VLOOKUP(K$3,Res_ini!$A$20:$AF271,HLOOKUP($F382,Res_ini!$H$29:$AF$30,2,FALSE())+7))</f>
        <v>-</v>
      </c>
      <c r="M382" s="330" t="str">
        <f>IF(ISERROR(HLOOKUP($F382,Res_ini!$H$29:$AF$30,2,FALSE())),"-",VLOOKUP(L$3,Res_ini!$A$20:$AF271,HLOOKUP($F382,Res_ini!$H$29:$AF$30,2,FALSE())+7))</f>
        <v>-</v>
      </c>
      <c r="N382" s="330" t="str">
        <f>IF($M382="-","-",VLOOKUP(M$3,Res_ini!$A$20:$AF271,HLOOKUP($F382,Res_ini!$H$29:$AF$30,2,FALSE())+7))</f>
        <v>-</v>
      </c>
      <c r="O382" s="349" t="str">
        <f>IF($M382="-","-",VLOOKUP(N$3,Res_ini!$A$20:$AF271,HLOOKUP($F382,Res_ini!$H$29:$AF$30,2,FALSE())+7))</f>
        <v>-</v>
      </c>
      <c r="P382" s="328" t="str">
        <f>IF($M382="-","-",VLOOKUP(O$3,Res_ini!$A$20:$AF271,HLOOKUP($F382,Res_ini!$H$29:$AF$30,2,FALSE())+7))</f>
        <v>-</v>
      </c>
      <c r="Q382" s="328" t="str">
        <f>IF($M382="-","-",VLOOKUP(P$3,Res_ini!$A$20:$AF271,HLOOKUP($F382,Res_ini!$H$29:$AF$30,2,FALSE())+7))</f>
        <v>-</v>
      </c>
      <c r="R382" s="328" t="str">
        <f>IF($M382="-","-",VLOOKUP(Q$3,Res_ini!$A$20:$AF271,HLOOKUP($F382,Res_ini!$H$29:$AF$30,2,FALSE())+7))</f>
        <v>-</v>
      </c>
      <c r="S382" s="328" t="str">
        <f>IF($M382="-","-",VLOOKUP(R$3,Res_ini!$A$20:$AF271,HLOOKUP($F382,Res_ini!$H$29:$AF$30,2,FALSE())+7))</f>
        <v>-</v>
      </c>
      <c r="T382" s="328" t="str">
        <f>IF($M382="-","-",VLOOKUP(S$3,Res_ini!$A$20:$AF271,HLOOKUP($F382,Res_ini!$H$29:$AF$30,2,FALSE())+7))</f>
        <v>-</v>
      </c>
      <c r="U382" s="328" t="str">
        <f>IF($M382="-","-",VLOOKUP(T$3,Res_ini!$A$20:$AF271,HLOOKUP($F382,Res_ini!$H$29:$AF$30,2,FALSE())+7))</f>
        <v>-</v>
      </c>
      <c r="V382" s="328" t="str">
        <f>IF($M382="-","-",VLOOKUP(U$3,Res_ini!$A$20:$AF271,HLOOKUP($F382,Res_ini!$H$29:$AF$30,2,FALSE())+7))</f>
        <v>-</v>
      </c>
      <c r="W382" s="328" t="str">
        <f>IF($M382="-","-",VLOOKUP(V$3,Res_ini!$A$20:$AF271,HLOOKUP($F382,Res_ini!$H$29:$AF$30,2,FALSE())+7))</f>
        <v>-</v>
      </c>
      <c r="X382" s="328" t="str">
        <f>IF($M382="-","-",VLOOKUP(W$3,Res_ini!$A$20:$AF271,HLOOKUP($F382,Res_ini!$H$29:$AF$30,2,FALSE())+7))</f>
        <v>-</v>
      </c>
      <c r="Y382" s="328" t="str">
        <f>IF($M382="-","-",VLOOKUP(X$3,Res_ini!$A$20:$AF271,HLOOKUP($F382,Res_ini!$H$29:$AF$30,2,FALSE())+7))</f>
        <v>-</v>
      </c>
      <c r="Z382" s="328" t="str">
        <f>IF($M382="-","-",VLOOKUP(Y$3,Res_ini!$A$20:$AF271,HLOOKUP($F382,Res_ini!$H$29:$AF$30,2,FALSE())+7))</f>
        <v>-</v>
      </c>
      <c r="AA382" s="329" t="str">
        <f>IF($M382="-","-",VLOOKUP(Z$3,Res_ini!$A$20:$AF271,HLOOKUP($F382,Res_ini!$H$29:$AF$30,2,FALSE())+7))</f>
        <v>-</v>
      </c>
      <c r="AB382" s="330" t="str">
        <f>IF($M382="-","-",VLOOKUP(AA$3,Res_ini!$A$20:$AF271,HLOOKUP($F382,Res_ini!$H$29:$AF$30,2,FALSE())+7))</f>
        <v>-</v>
      </c>
      <c r="AC382" s="350"/>
      <c r="AD382" s="351"/>
      <c r="AE382" s="351"/>
      <c r="AF382" s="351"/>
      <c r="AG382" s="352"/>
      <c r="AH382" s="213" t="str">
        <f t="shared" si="204"/>
        <v>-</v>
      </c>
      <c r="AI382" s="353" t="str">
        <f t="shared" si="205"/>
        <v>-</v>
      </c>
      <c r="AJ382" s="354" t="str">
        <f t="shared" si="206"/>
        <v>-</v>
      </c>
      <c r="AK382" s="354" t="str">
        <f t="shared" si="207"/>
        <v>-</v>
      </c>
      <c r="AL382" s="354" t="str">
        <f t="shared" si="208"/>
        <v>-</v>
      </c>
      <c r="AM382" s="354" t="str">
        <f t="shared" si="209"/>
        <v>-</v>
      </c>
      <c r="AN382" s="354" t="str">
        <f t="shared" si="210"/>
        <v>-</v>
      </c>
      <c r="AO382" s="354" t="str">
        <f t="shared" si="211"/>
        <v>-</v>
      </c>
      <c r="AP382" s="354" t="str">
        <f t="shared" si="212"/>
        <v>-</v>
      </c>
      <c r="AQ382" s="354" t="str">
        <f t="shared" si="213"/>
        <v>-</v>
      </c>
      <c r="AR382" s="354" t="str">
        <f t="shared" si="214"/>
        <v>-</v>
      </c>
      <c r="AS382" s="354" t="str">
        <f t="shared" si="215"/>
        <v>-</v>
      </c>
      <c r="AT382" s="354" t="str">
        <f t="shared" si="216"/>
        <v>-</v>
      </c>
      <c r="AU382" s="354" t="str">
        <f t="shared" si="217"/>
        <v>-</v>
      </c>
      <c r="AV382" s="354" t="str">
        <f t="shared" si="218"/>
        <v>-</v>
      </c>
      <c r="AW382" s="355" t="str">
        <f t="shared" si="219"/>
        <v>-</v>
      </c>
      <c r="AX382" s="355" t="str">
        <f t="shared" si="220"/>
        <v>-</v>
      </c>
      <c r="AY382" s="355" t="str">
        <f t="shared" si="221"/>
        <v>-</v>
      </c>
      <c r="AZ382" s="355" t="str">
        <f t="shared" si="222"/>
        <v>-</v>
      </c>
      <c r="BA382" s="355" t="str">
        <f t="shared" si="223"/>
        <v>-</v>
      </c>
      <c r="BB382" s="354" t="str">
        <f t="shared" si="224"/>
        <v>-</v>
      </c>
      <c r="BC382" s="354" t="str">
        <f t="shared" si="225"/>
        <v>-</v>
      </c>
      <c r="BD382" s="355" t="str">
        <f t="shared" si="226"/>
        <v>-</v>
      </c>
      <c r="BE382" s="355" t="str">
        <f t="shared" si="227"/>
        <v>-</v>
      </c>
      <c r="BF382" s="355" t="str">
        <f t="shared" si="228"/>
        <v>-</v>
      </c>
      <c r="BG382" s="355" t="str">
        <f t="shared" si="229"/>
        <v>-</v>
      </c>
      <c r="BH382" s="354" t="str">
        <f t="shared" si="230"/>
        <v>-</v>
      </c>
      <c r="BI382" s="355" t="str">
        <f t="shared" si="231"/>
        <v>-</v>
      </c>
      <c r="BJ382" s="356" t="str">
        <f t="shared" si="232"/>
        <v>-</v>
      </c>
      <c r="BK382"/>
      <c r="BL382"/>
      <c r="BM382"/>
      <c r="BN382"/>
      <c r="BO382"/>
    </row>
    <row r="383" spans="1:67" s="124" customFormat="1" ht="17" hidden="1" customHeight="1">
      <c r="A383" s="330" t="str">
        <f t="shared" si="233"/>
        <v>2018_363</v>
      </c>
      <c r="B383" s="330" t="s">
        <v>658</v>
      </c>
      <c r="C383" s="330" t="str">
        <f t="shared" si="203"/>
        <v>---_-</v>
      </c>
      <c r="D383" s="330" t="str">
        <f>IF($M383="-","-",VLOOKUP(C$4,Res_ini!$A$20:$AF272,HLOOKUP($F383,Res_ini!$H$29:$AF$30,2,FALSE())+7))</f>
        <v>-</v>
      </c>
      <c r="E383" s="330">
        <f t="shared" si="171"/>
        <v>91</v>
      </c>
      <c r="F383" s="330" t="str">
        <f t="shared" si="108"/>
        <v>Vide28</v>
      </c>
      <c r="G383" s="330" t="str">
        <f>IF($M383="-","-",VLOOKUP(F$4,Res_ini!$A$20:$AF272,HLOOKUP($F383,Res_ini!$H$29:$AF$30,2,FALSE())+7))</f>
        <v>-</v>
      </c>
      <c r="H383" s="348" t="str">
        <f>IF($M383="-","-",VLOOKUP(G$4,Res_ini!$A$20:$AF272,HLOOKUP($F383,Res_ini!$H$29:$AF$30,2,FALSE())+7))</f>
        <v>-</v>
      </c>
      <c r="I383" s="348" t="str">
        <f>IF($M383="-","-",VLOOKUP(H$4,Res_ini!$A$20:$AF272,HLOOKUP($F383,Res_ini!$H$29:$AF$30,2,FALSE())+7))</f>
        <v>-</v>
      </c>
      <c r="J383" s="330" t="str">
        <f>IF($M383="-","-",VLOOKUP(I$4,Res_ini!$A$20:$AF272,HLOOKUP($F383,Res_ini!$H$29:$AF$30,2,FALSE())+7))</f>
        <v>-</v>
      </c>
      <c r="K383" s="330" t="str">
        <f>IF($M383="-","-",VLOOKUP(J$4,Res_ini!$A$20:$AF272,HLOOKUP($F383,Res_ini!$H$29:$AF$30,2,FALSE())+7))</f>
        <v>-</v>
      </c>
      <c r="L383" s="330" t="str">
        <f>IF($M383="-","-",VLOOKUP(K$4,Res_ini!$A$20:$AF272,HLOOKUP($F383,Res_ini!$H$29:$AF$30,2,FALSE())+7))</f>
        <v>-</v>
      </c>
      <c r="M383" s="330" t="str">
        <f>IF(ISERROR(HLOOKUP($F383,Res_ini!$H$29:$AF$30,2,FALSE())),"-",VLOOKUP(L$4,Res_ini!$A$20:$AF272,HLOOKUP($F383,Res_ini!$H$29:$AF$30,2,FALSE())+7))</f>
        <v>-</v>
      </c>
      <c r="N383" s="330" t="str">
        <f>IF($M383="-","-",VLOOKUP(M$4,Res_ini!$A$20:$AF272,HLOOKUP($F383,Res_ini!$H$29:$AF$30,2,FALSE())+7))</f>
        <v>-</v>
      </c>
      <c r="O383" s="349" t="str">
        <f>IF($M383="-","-",VLOOKUP(N$4,Res_ini!$A$20:$AF272,HLOOKUP($F383,Res_ini!$H$29:$AF$30,2,FALSE())+7))</f>
        <v>-</v>
      </c>
      <c r="P383" s="328" t="str">
        <f>IF($M383="-","-",VLOOKUP(O$4,Res_ini!$A$20:$AF272,HLOOKUP($F383,Res_ini!$H$29:$AF$30,2,FALSE())+7))</f>
        <v>-</v>
      </c>
      <c r="Q383" s="328" t="str">
        <f>IF($M383="-","-",VLOOKUP(P$4,Res_ini!$A$20:$AF272,HLOOKUP($F383,Res_ini!$H$29:$AF$30,2,FALSE())+7))</f>
        <v>-</v>
      </c>
      <c r="R383" s="328" t="str">
        <f>IF($M383="-","-",VLOOKUP(Q$4,Res_ini!$A$20:$AF272,HLOOKUP($F383,Res_ini!$H$29:$AF$30,2,FALSE())+7))</f>
        <v>-</v>
      </c>
      <c r="S383" s="328" t="str">
        <f>IF($M383="-","-",VLOOKUP(R$4,Res_ini!$A$20:$AF272,HLOOKUP($F383,Res_ini!$H$29:$AF$30,2,FALSE())+7))</f>
        <v>-</v>
      </c>
      <c r="T383" s="328" t="str">
        <f>IF($M383="-","-",VLOOKUP(S$4,Res_ini!$A$20:$AF272,HLOOKUP($F383,Res_ini!$H$29:$AF$30,2,FALSE())+7))</f>
        <v>-</v>
      </c>
      <c r="U383" s="328" t="str">
        <f>IF($M383="-","-",VLOOKUP(T$4,Res_ini!$A$20:$AF272,HLOOKUP($F383,Res_ini!$H$29:$AF$30,2,FALSE())+7))</f>
        <v>-</v>
      </c>
      <c r="V383" s="328" t="str">
        <f>IF($M383="-","-",VLOOKUP(U$4,Res_ini!$A$20:$AF272,HLOOKUP($F383,Res_ini!$H$29:$AF$30,2,FALSE())+7))</f>
        <v>-</v>
      </c>
      <c r="W383" s="328" t="str">
        <f>IF($M383="-","-",VLOOKUP(V$4,Res_ini!$A$20:$AF272,HLOOKUP($F383,Res_ini!$H$29:$AF$30,2,FALSE())+7))</f>
        <v>-</v>
      </c>
      <c r="X383" s="328" t="str">
        <f>IF($M383="-","-",VLOOKUP(W$4,Res_ini!$A$20:$AF272,HLOOKUP($F383,Res_ini!$H$29:$AF$30,2,FALSE())+7))</f>
        <v>-</v>
      </c>
      <c r="Y383" s="328" t="str">
        <f>IF($M383="-","-",VLOOKUP(X$4,Res_ini!$A$20:$AF272,HLOOKUP($F383,Res_ini!$H$29:$AF$30,2,FALSE())+7))</f>
        <v>-</v>
      </c>
      <c r="Z383" s="328" t="str">
        <f>IF($M383="-","-",VLOOKUP(Y$4,Res_ini!$A$20:$AF272,HLOOKUP($F383,Res_ini!$H$29:$AF$30,2,FALSE())+7))</f>
        <v>-</v>
      </c>
      <c r="AA383" s="329" t="str">
        <f>IF($M383="-","-",VLOOKUP(Z$4,Res_ini!$A$20:$AF272,HLOOKUP($F383,Res_ini!$H$29:$AF$30,2,FALSE())+7))</f>
        <v>-</v>
      </c>
      <c r="AB383" s="330" t="str">
        <f>IF($M383="-","-",VLOOKUP(AA$4,Res_ini!$A$20:$AF272,HLOOKUP($F383,Res_ini!$H$29:$AF$30,2,FALSE())+7))</f>
        <v>-</v>
      </c>
      <c r="AC383" s="350"/>
      <c r="AD383" s="351"/>
      <c r="AE383" s="351"/>
      <c r="AF383" s="351"/>
      <c r="AG383" s="352"/>
      <c r="AH383" s="213" t="str">
        <f t="shared" si="204"/>
        <v>-</v>
      </c>
      <c r="AI383" s="353" t="str">
        <f t="shared" si="205"/>
        <v>-</v>
      </c>
      <c r="AJ383" s="354" t="str">
        <f t="shared" si="206"/>
        <v>-</v>
      </c>
      <c r="AK383" s="354" t="str">
        <f t="shared" si="207"/>
        <v>-</v>
      </c>
      <c r="AL383" s="354" t="str">
        <f t="shared" si="208"/>
        <v>-</v>
      </c>
      <c r="AM383" s="354" t="str">
        <f t="shared" si="209"/>
        <v>-</v>
      </c>
      <c r="AN383" s="354" t="str">
        <f t="shared" si="210"/>
        <v>-</v>
      </c>
      <c r="AO383" s="354" t="str">
        <f t="shared" si="211"/>
        <v>-</v>
      </c>
      <c r="AP383" s="354" t="str">
        <f t="shared" si="212"/>
        <v>-</v>
      </c>
      <c r="AQ383" s="354" t="str">
        <f t="shared" si="213"/>
        <v>-</v>
      </c>
      <c r="AR383" s="354" t="str">
        <f t="shared" si="214"/>
        <v>-</v>
      </c>
      <c r="AS383" s="354" t="str">
        <f t="shared" si="215"/>
        <v>-</v>
      </c>
      <c r="AT383" s="354" t="str">
        <f t="shared" si="216"/>
        <v>-</v>
      </c>
      <c r="AU383" s="354" t="str">
        <f t="shared" si="217"/>
        <v>-</v>
      </c>
      <c r="AV383" s="354" t="str">
        <f t="shared" si="218"/>
        <v>-</v>
      </c>
      <c r="AW383" s="355" t="str">
        <f t="shared" si="219"/>
        <v>-</v>
      </c>
      <c r="AX383" s="355" t="str">
        <f t="shared" si="220"/>
        <v>-</v>
      </c>
      <c r="AY383" s="355" t="str">
        <f t="shared" si="221"/>
        <v>-</v>
      </c>
      <c r="AZ383" s="355" t="str">
        <f t="shared" si="222"/>
        <v>-</v>
      </c>
      <c r="BA383" s="355" t="str">
        <f t="shared" si="223"/>
        <v>-</v>
      </c>
      <c r="BB383" s="354" t="str">
        <f t="shared" si="224"/>
        <v>-</v>
      </c>
      <c r="BC383" s="354" t="str">
        <f t="shared" si="225"/>
        <v>-</v>
      </c>
      <c r="BD383" s="355" t="str">
        <f t="shared" si="226"/>
        <v>-</v>
      </c>
      <c r="BE383" s="355" t="str">
        <f t="shared" si="227"/>
        <v>-</v>
      </c>
      <c r="BF383" s="355" t="str">
        <f t="shared" si="228"/>
        <v>-</v>
      </c>
      <c r="BG383" s="355" t="str">
        <f t="shared" si="229"/>
        <v>-</v>
      </c>
      <c r="BH383" s="354" t="str">
        <f t="shared" si="230"/>
        <v>-</v>
      </c>
      <c r="BI383" s="355" t="str">
        <f t="shared" si="231"/>
        <v>-</v>
      </c>
      <c r="BJ383" s="356" t="str">
        <f t="shared" si="232"/>
        <v>-</v>
      </c>
      <c r="BK383"/>
      <c r="BL383"/>
      <c r="BM383"/>
      <c r="BN383"/>
      <c r="BO383"/>
    </row>
    <row r="384" spans="1:67" s="124" customFormat="1" ht="17" hidden="1" customHeight="1">
      <c r="A384" s="333" t="str">
        <f t="shared" si="233"/>
        <v>2018_364</v>
      </c>
      <c r="B384" s="333" t="s">
        <v>658</v>
      </c>
      <c r="C384" s="333" t="str">
        <f t="shared" si="203"/>
        <v>---_-</v>
      </c>
      <c r="D384" s="333" t="str">
        <f>IF($M384="-","-",VLOOKUP(C$5,Res_ini!$A$20:$AF273,HLOOKUP($F384,Res_ini!$H$29:$AF$30,2,FALSE())+7))</f>
        <v>-</v>
      </c>
      <c r="E384" s="333">
        <f t="shared" si="171"/>
        <v>91</v>
      </c>
      <c r="F384" s="333" t="str">
        <f t="shared" si="108"/>
        <v>Vide28</v>
      </c>
      <c r="G384" s="333" t="str">
        <f>IF($M384="-","-",VLOOKUP(F$5,Res_ini!$A$20:$AF273,HLOOKUP($F384,Res_ini!$H$29:$AF$30,2,FALSE())+7))</f>
        <v>-</v>
      </c>
      <c r="H384" s="357" t="str">
        <f>IF($M384="-","-",VLOOKUP(G$5,Res_ini!$A$20:$AF273,HLOOKUP($F384,Res_ini!$H$29:$AF$30,2,FALSE())+7))</f>
        <v>-</v>
      </c>
      <c r="I384" s="357" t="str">
        <f>IF($M384="-","-",VLOOKUP(H$5,Res_ini!$A$20:$AF273,HLOOKUP($F384,Res_ini!$H$29:$AF$30,2,FALSE())+7))</f>
        <v>-</v>
      </c>
      <c r="J384" s="333" t="str">
        <f>IF($M384="-","-",VLOOKUP(I$5,Res_ini!$A$20:$AF273,HLOOKUP($F384,Res_ini!$H$29:$AF$30,2,FALSE())+7))</f>
        <v>-</v>
      </c>
      <c r="K384" s="333" t="str">
        <f>IF($M384="-","-",VLOOKUP(J$5,Res_ini!$A$20:$AF273,HLOOKUP($F384,Res_ini!$H$29:$AF$30,2,FALSE())+7))</f>
        <v>-</v>
      </c>
      <c r="L384" s="333" t="str">
        <f>IF($M384="-","-",VLOOKUP(K$5,Res_ini!$A$20:$AF273,HLOOKUP($F384,Res_ini!$H$29:$AF$30,2,FALSE())+7))</f>
        <v>-</v>
      </c>
      <c r="M384" s="333" t="str">
        <f>IF(ISERROR(HLOOKUP($F384,Res_ini!$H$29:$AF$30,2,FALSE())),"-",VLOOKUP(L$5,Res_ini!$A$20:$AF273,HLOOKUP($F384,Res_ini!$H$29:$AF$30,2,FALSE())+7))</f>
        <v>-</v>
      </c>
      <c r="N384" s="333" t="str">
        <f>IF($M384="-","-",VLOOKUP(M$5,Res_ini!$A$20:$AF273,HLOOKUP($F384,Res_ini!$H$29:$AF$30,2,FALSE())+7))</f>
        <v>-</v>
      </c>
      <c r="O384" s="358" t="str">
        <f>IF($M384="-","-",VLOOKUP(N$5,Res_ini!$A$20:$AF273,HLOOKUP($F384,Res_ini!$H$29:$AF$30,2,FALSE())+7))</f>
        <v>-</v>
      </c>
      <c r="P384" s="331" t="str">
        <f>IF($M384="-","-",VLOOKUP(O$5,Res_ini!$A$20:$AF273,HLOOKUP($F384,Res_ini!$H$29:$AF$30,2,FALSE())+7))</f>
        <v>-</v>
      </c>
      <c r="Q384" s="331" t="str">
        <f>IF($M384="-","-",VLOOKUP(P$5,Res_ini!$A$20:$AF273,HLOOKUP($F384,Res_ini!$H$29:$AF$30,2,FALSE())+7))</f>
        <v>-</v>
      </c>
      <c r="R384" s="331" t="str">
        <f>IF($M384="-","-",VLOOKUP(Q$5,Res_ini!$A$20:$AF273,HLOOKUP($F384,Res_ini!$H$29:$AF$30,2,FALSE())+7))</f>
        <v>-</v>
      </c>
      <c r="S384" s="331" t="str">
        <f>IF($M384="-","-",VLOOKUP(R$5,Res_ini!$A$20:$AF273,HLOOKUP($F384,Res_ini!$H$29:$AF$30,2,FALSE())+7))</f>
        <v>-</v>
      </c>
      <c r="T384" s="331" t="str">
        <f>IF($M384="-","-",VLOOKUP(S$5,Res_ini!$A$20:$AF273,HLOOKUP($F384,Res_ini!$H$29:$AF$30,2,FALSE())+7))</f>
        <v>-</v>
      </c>
      <c r="U384" s="331" t="str">
        <f>IF($M384="-","-",VLOOKUP(T$5,Res_ini!$A$20:$AF273,HLOOKUP($F384,Res_ini!$H$29:$AF$30,2,FALSE())+7))</f>
        <v>-</v>
      </c>
      <c r="V384" s="331" t="str">
        <f>IF($M384="-","-",VLOOKUP(U$5,Res_ini!$A$20:$AF273,HLOOKUP($F384,Res_ini!$H$29:$AF$30,2,FALSE())+7))</f>
        <v>-</v>
      </c>
      <c r="W384" s="331" t="str">
        <f>IF($M384="-","-",VLOOKUP(V$5,Res_ini!$A$20:$AF273,HLOOKUP($F384,Res_ini!$H$29:$AF$30,2,FALSE())+7))</f>
        <v>-</v>
      </c>
      <c r="X384" s="331" t="str">
        <f>IF($M384="-","-",VLOOKUP(W$5,Res_ini!$A$20:$AF273,HLOOKUP($F384,Res_ini!$H$29:$AF$30,2,FALSE())+7))</f>
        <v>-</v>
      </c>
      <c r="Y384" s="331" t="str">
        <f>IF($M384="-","-",VLOOKUP(X$5,Res_ini!$A$20:$AF273,HLOOKUP($F384,Res_ini!$H$29:$AF$30,2,FALSE())+7))</f>
        <v>-</v>
      </c>
      <c r="Z384" s="331" t="str">
        <f>IF($M384="-","-",VLOOKUP(Y$5,Res_ini!$A$20:$AF273,HLOOKUP($F384,Res_ini!$H$29:$AF$30,2,FALSE())+7))</f>
        <v>-</v>
      </c>
      <c r="AA384" s="332" t="str">
        <f>IF($M384="-","-",VLOOKUP(Z$5,Res_ini!$A$20:$AF273,HLOOKUP($F384,Res_ini!$H$29:$AF$30,2,FALSE())+7))</f>
        <v>-</v>
      </c>
      <c r="AB384" s="333" t="str">
        <f>IF($M384="-","-",VLOOKUP(AA$5,Res_ini!$A$20:$AF273,HLOOKUP($F384,Res_ini!$H$29:$AF$30,2,FALSE())+7))</f>
        <v>-</v>
      </c>
      <c r="AC384" s="359"/>
      <c r="AD384" s="360"/>
      <c r="AE384" s="360"/>
      <c r="AF384" s="360"/>
      <c r="AG384" s="361"/>
      <c r="AH384" s="362" t="str">
        <f t="shared" si="204"/>
        <v>-</v>
      </c>
      <c r="AI384" s="363" t="str">
        <f t="shared" si="205"/>
        <v>-</v>
      </c>
      <c r="AJ384" s="364" t="str">
        <f t="shared" si="206"/>
        <v>-</v>
      </c>
      <c r="AK384" s="364" t="str">
        <f t="shared" si="207"/>
        <v>-</v>
      </c>
      <c r="AL384" s="364" t="str">
        <f t="shared" si="208"/>
        <v>-</v>
      </c>
      <c r="AM384" s="364" t="str">
        <f t="shared" si="209"/>
        <v>-</v>
      </c>
      <c r="AN384" s="364" t="str">
        <f t="shared" si="210"/>
        <v>-</v>
      </c>
      <c r="AO384" s="364" t="str">
        <f t="shared" si="211"/>
        <v>-</v>
      </c>
      <c r="AP384" s="364" t="str">
        <f t="shared" si="212"/>
        <v>-</v>
      </c>
      <c r="AQ384" s="364" t="str">
        <f t="shared" si="213"/>
        <v>-</v>
      </c>
      <c r="AR384" s="364" t="str">
        <f t="shared" si="214"/>
        <v>-</v>
      </c>
      <c r="AS384" s="364" t="str">
        <f t="shared" si="215"/>
        <v>-</v>
      </c>
      <c r="AT384" s="364" t="str">
        <f t="shared" si="216"/>
        <v>-</v>
      </c>
      <c r="AU384" s="364" t="str">
        <f t="shared" si="217"/>
        <v>-</v>
      </c>
      <c r="AV384" s="364" t="str">
        <f t="shared" si="218"/>
        <v>-</v>
      </c>
      <c r="AW384" s="365" t="str">
        <f t="shared" si="219"/>
        <v>-</v>
      </c>
      <c r="AX384" s="365" t="str">
        <f t="shared" si="220"/>
        <v>-</v>
      </c>
      <c r="AY384" s="365" t="str">
        <f t="shared" si="221"/>
        <v>-</v>
      </c>
      <c r="AZ384" s="365" t="str">
        <f t="shared" si="222"/>
        <v>-</v>
      </c>
      <c r="BA384" s="365" t="str">
        <f t="shared" si="223"/>
        <v>-</v>
      </c>
      <c r="BB384" s="364" t="str">
        <f t="shared" si="224"/>
        <v>-</v>
      </c>
      <c r="BC384" s="364" t="str">
        <f t="shared" si="225"/>
        <v>-</v>
      </c>
      <c r="BD384" s="365" t="str">
        <f t="shared" si="226"/>
        <v>-</v>
      </c>
      <c r="BE384" s="365" t="str">
        <f t="shared" si="227"/>
        <v>-</v>
      </c>
      <c r="BF384" s="365" t="str">
        <f t="shared" si="228"/>
        <v>-</v>
      </c>
      <c r="BG384" s="365" t="str">
        <f t="shared" si="229"/>
        <v>-</v>
      </c>
      <c r="BH384" s="364" t="str">
        <f t="shared" si="230"/>
        <v>-</v>
      </c>
      <c r="BI384" s="365" t="str">
        <f t="shared" si="231"/>
        <v>-</v>
      </c>
      <c r="BJ384" s="366" t="str">
        <f t="shared" si="232"/>
        <v>-</v>
      </c>
      <c r="BK384"/>
      <c r="BL384"/>
      <c r="BM384"/>
      <c r="BN384"/>
      <c r="BO384"/>
    </row>
    <row r="385" spans="1:67" s="124" customFormat="1" ht="16" hidden="1" customHeight="1">
      <c r="A385" s="327" t="str">
        <f t="shared" si="233"/>
        <v>2018_365</v>
      </c>
      <c r="B385" s="327" t="s">
        <v>658</v>
      </c>
      <c r="C385" s="327" t="str">
        <f t="shared" si="203"/>
        <v>---_-</v>
      </c>
      <c r="D385" s="327" t="str">
        <f>IF($M385="-","-",VLOOKUP(C$2,Res_ini!$A$20:$AF274,HLOOKUP($F385,Res_ini!$H$29:$AF$30,2,FALSE())+7))</f>
        <v>-</v>
      </c>
      <c r="E385" s="327">
        <f t="shared" si="171"/>
        <v>92</v>
      </c>
      <c r="F385" s="327" t="str">
        <f t="shared" si="108"/>
        <v>Vide29</v>
      </c>
      <c r="G385" s="327" t="str">
        <f>IF($M385="-","-",VLOOKUP(F$2,Res_ini!$A$20:$AF274,HLOOKUP($F385,Res_ini!$H$29:$AF$30,2,FALSE())+7))</f>
        <v>-</v>
      </c>
      <c r="H385" s="338" t="str">
        <f>IF($M385="-","-",VLOOKUP(G$2,Res_ini!$A$20:$AF274,HLOOKUP($F385,Res_ini!$H$29:$AF$30,2,FALSE())+7))</f>
        <v>-</v>
      </c>
      <c r="I385" s="338" t="str">
        <f>IF($M385="-","-",VLOOKUP(H$2,Res_ini!$A$20:$AF274,HLOOKUP($F385,Res_ini!$H$29:$AF$30,2,FALSE())+7))</f>
        <v>-</v>
      </c>
      <c r="J385" s="327" t="str">
        <f>IF($M385="-","-",VLOOKUP(I$2,Res_ini!$A$20:$AF274,HLOOKUP($F385,Res_ini!$H$29:$AF$30,2,FALSE())+7))</f>
        <v>-</v>
      </c>
      <c r="K385" s="327" t="str">
        <f>IF($M385="-","-",VLOOKUP(J$2,Res_ini!$A$20:$AF274,HLOOKUP($F385,Res_ini!$H$29:$AF$30,2,FALSE())+7))</f>
        <v>-</v>
      </c>
      <c r="L385" s="327" t="str">
        <f>IF($M385="-","-",VLOOKUP(K$2,Res_ini!$A$20:$AF274,HLOOKUP($F385,Res_ini!$H$29:$AF$30,2,FALSE())+7))</f>
        <v>-</v>
      </c>
      <c r="M385" s="327" t="str">
        <f>IF(ISERROR(HLOOKUP($F385,Res_ini!$H$29:$AF$30,2,FALSE())),"-",VLOOKUP(L$2,Res_ini!$A$20:$AF274,HLOOKUP($F385,Res_ini!$H$29:$AF$30,2,FALSE())+7))</f>
        <v>-</v>
      </c>
      <c r="N385" s="327" t="str">
        <f>IF($M385="-","-",VLOOKUP(M$2,Res_ini!$A$20:$AF274,HLOOKUP($F385,Res_ini!$H$29:$AF$30,2,FALSE())+7))</f>
        <v>-</v>
      </c>
      <c r="O385" s="339" t="str">
        <f>IF($M385="-","-",VLOOKUP(N$2,Res_ini!$A$20:$AF274,HLOOKUP($F385,Res_ini!$H$29:$AF$30,2,FALSE())+7))</f>
        <v>-</v>
      </c>
      <c r="P385" s="325" t="str">
        <f>IF($M385="-","-",VLOOKUP(O$2,Res_ini!$A$20:$AF274,HLOOKUP($F385,Res_ini!$H$29:$AF$30,2,FALSE())+7))</f>
        <v>-</v>
      </c>
      <c r="Q385" s="325" t="str">
        <f>IF($M385="-","-",VLOOKUP(P$2,Res_ini!$A$20:$AF274,HLOOKUP($F385,Res_ini!$H$29:$AF$30,2,FALSE())+7))</f>
        <v>-</v>
      </c>
      <c r="R385" s="325" t="str">
        <f>IF($M385="-","-",VLOOKUP(Q$2,Res_ini!$A$20:$AF274,HLOOKUP($F385,Res_ini!$H$29:$AF$30,2,FALSE())+7))</f>
        <v>-</v>
      </c>
      <c r="S385" s="325" t="str">
        <f>IF($M385="-","-",VLOOKUP(R$2,Res_ini!$A$20:$AF274,HLOOKUP($F385,Res_ini!$H$29:$AF$30,2,FALSE())+7))</f>
        <v>-</v>
      </c>
      <c r="T385" s="325" t="str">
        <f>IF($M385="-","-",VLOOKUP(S$2,Res_ini!$A$20:$AF274,HLOOKUP($F385,Res_ini!$H$29:$AF$30,2,FALSE())+7))</f>
        <v>-</v>
      </c>
      <c r="U385" s="325" t="str">
        <f>IF($M385="-","-",VLOOKUP(T$2,Res_ini!$A$20:$AF274,HLOOKUP($F385,Res_ini!$H$29:$AF$30,2,FALSE())+7))</f>
        <v>-</v>
      </c>
      <c r="V385" s="325" t="str">
        <f>IF($M385="-","-",VLOOKUP(U$2,Res_ini!$A$20:$AF274,HLOOKUP($F385,Res_ini!$H$29:$AF$30,2,FALSE())+7))</f>
        <v>-</v>
      </c>
      <c r="W385" s="325" t="str">
        <f>IF($M385="-","-",VLOOKUP(V$2,Res_ini!$A$20:$AF274,HLOOKUP($F385,Res_ini!$H$29:$AF$30,2,FALSE())+7))</f>
        <v>-</v>
      </c>
      <c r="X385" s="325" t="str">
        <f>IF($M385="-","-",VLOOKUP(W$2,Res_ini!$A$20:$AF274,HLOOKUP($F385,Res_ini!$H$29:$AF$30,2,FALSE())+7))</f>
        <v>-</v>
      </c>
      <c r="Y385" s="325" t="str">
        <f>IF($M385="-","-",VLOOKUP(X$2,Res_ini!$A$20:$AF274,HLOOKUP($F385,Res_ini!$H$29:$AF$30,2,FALSE())+7))</f>
        <v>-</v>
      </c>
      <c r="Z385" s="325" t="str">
        <f>IF($M385="-","-",VLOOKUP(Y$2,Res_ini!$A$20:$AF274,HLOOKUP($F385,Res_ini!$H$29:$AF$30,2,FALSE())+7))</f>
        <v>-</v>
      </c>
      <c r="AA385" s="326" t="str">
        <f>IF($M385="-","-",VLOOKUP(Z$2,Res_ini!$A$20:$AF274,HLOOKUP($F385,Res_ini!$H$29:$AF$30,2,FALSE())+7))</f>
        <v>-</v>
      </c>
      <c r="AB385" s="327" t="str">
        <f>IF($M385="-","-",VLOOKUP(AA$2,Res_ini!$A$20:$AF274,HLOOKUP($F385,Res_ini!$H$29:$AF$30,2,FALSE())+7))</f>
        <v>-</v>
      </c>
      <c r="AC385" s="340"/>
      <c r="AD385" s="341"/>
      <c r="AE385" s="341"/>
      <c r="AF385" s="341"/>
      <c r="AG385" s="342"/>
      <c r="AH385" s="343" t="str">
        <f t="shared" si="204"/>
        <v>-</v>
      </c>
      <c r="AI385" s="344" t="str">
        <f t="shared" si="205"/>
        <v>-</v>
      </c>
      <c r="AJ385" s="345" t="str">
        <f t="shared" si="206"/>
        <v>-</v>
      </c>
      <c r="AK385" s="345" t="str">
        <f t="shared" si="207"/>
        <v>-</v>
      </c>
      <c r="AL385" s="345" t="str">
        <f t="shared" si="208"/>
        <v>-</v>
      </c>
      <c r="AM385" s="345" t="str">
        <f t="shared" si="209"/>
        <v>-</v>
      </c>
      <c r="AN385" s="345" t="str">
        <f t="shared" si="210"/>
        <v>-</v>
      </c>
      <c r="AO385" s="345" t="str">
        <f t="shared" si="211"/>
        <v>-</v>
      </c>
      <c r="AP385" s="345" t="str">
        <f t="shared" si="212"/>
        <v>-</v>
      </c>
      <c r="AQ385" s="345" t="str">
        <f t="shared" si="213"/>
        <v>-</v>
      </c>
      <c r="AR385" s="345" t="str">
        <f t="shared" si="214"/>
        <v>-</v>
      </c>
      <c r="AS385" s="345" t="str">
        <f t="shared" si="215"/>
        <v>-</v>
      </c>
      <c r="AT385" s="345" t="str">
        <f t="shared" si="216"/>
        <v>-</v>
      </c>
      <c r="AU385" s="345" t="str">
        <f t="shared" si="217"/>
        <v>-</v>
      </c>
      <c r="AV385" s="345" t="str">
        <f t="shared" si="218"/>
        <v>-</v>
      </c>
      <c r="AW385" s="346" t="str">
        <f t="shared" si="219"/>
        <v>-</v>
      </c>
      <c r="AX385" s="346" t="str">
        <f t="shared" si="220"/>
        <v>-</v>
      </c>
      <c r="AY385" s="346" t="str">
        <f t="shared" si="221"/>
        <v>-</v>
      </c>
      <c r="AZ385" s="346" t="str">
        <f t="shared" si="222"/>
        <v>-</v>
      </c>
      <c r="BA385" s="346" t="str">
        <f t="shared" si="223"/>
        <v>-</v>
      </c>
      <c r="BB385" s="345" t="str">
        <f t="shared" si="224"/>
        <v>-</v>
      </c>
      <c r="BC385" s="345" t="str">
        <f t="shared" si="225"/>
        <v>-</v>
      </c>
      <c r="BD385" s="346" t="str">
        <f t="shared" si="226"/>
        <v>-</v>
      </c>
      <c r="BE385" s="346" t="str">
        <f t="shared" si="227"/>
        <v>-</v>
      </c>
      <c r="BF385" s="346" t="str">
        <f t="shared" si="228"/>
        <v>-</v>
      </c>
      <c r="BG385" s="346" t="str">
        <f t="shared" si="229"/>
        <v>-</v>
      </c>
      <c r="BH385" s="345" t="str">
        <f t="shared" si="230"/>
        <v>-</v>
      </c>
      <c r="BI385" s="346" t="str">
        <f t="shared" si="231"/>
        <v>-</v>
      </c>
      <c r="BJ385" s="347" t="str">
        <f t="shared" si="232"/>
        <v>-</v>
      </c>
      <c r="BK385"/>
      <c r="BL385"/>
      <c r="BM385"/>
      <c r="BN385"/>
      <c r="BO385"/>
    </row>
    <row r="386" spans="1:67" s="124" customFormat="1" ht="17" hidden="1" customHeight="1">
      <c r="A386" s="330" t="str">
        <f t="shared" si="233"/>
        <v>2018_366</v>
      </c>
      <c r="B386" s="330" t="s">
        <v>658</v>
      </c>
      <c r="C386" s="330" t="str">
        <f t="shared" si="203"/>
        <v>---_-</v>
      </c>
      <c r="D386" s="330" t="str">
        <f>IF($M386="-","-",VLOOKUP(C$3,Res_ini!$A$20:$AF275,HLOOKUP($F386,Res_ini!$H$29:$AF$30,2,FALSE())+7))</f>
        <v>-</v>
      </c>
      <c r="E386" s="330">
        <f t="shared" si="171"/>
        <v>92</v>
      </c>
      <c r="F386" s="330" t="str">
        <f t="shared" si="108"/>
        <v>Vide29</v>
      </c>
      <c r="G386" s="330" t="str">
        <f>IF($M386="-","-",VLOOKUP(F$3,Res_ini!$A$20:$AF275,HLOOKUP($F386,Res_ini!$H$29:$AF$30,2,FALSE())+7))</f>
        <v>-</v>
      </c>
      <c r="H386" s="348" t="str">
        <f>IF($M386="-","-",VLOOKUP(G$3,Res_ini!$A$20:$AF275,HLOOKUP($F386,Res_ini!$H$29:$AF$30,2,FALSE())+7))</f>
        <v>-</v>
      </c>
      <c r="I386" s="348" t="str">
        <f>IF($M386="-","-",VLOOKUP(H$3,Res_ini!$A$20:$AF275,HLOOKUP($F386,Res_ini!$H$29:$AF$30,2,FALSE())+7))</f>
        <v>-</v>
      </c>
      <c r="J386" s="330" t="str">
        <f>IF($M386="-","-",VLOOKUP(I$3,Res_ini!$A$20:$AF275,HLOOKUP($F386,Res_ini!$H$29:$AF$30,2,FALSE())+7))</f>
        <v>-</v>
      </c>
      <c r="K386" s="330" t="str">
        <f>IF($M386="-","-",VLOOKUP(J$3,Res_ini!$A$20:$AF275,HLOOKUP($F386,Res_ini!$H$29:$AF$30,2,FALSE())+7))</f>
        <v>-</v>
      </c>
      <c r="L386" s="330" t="str">
        <f>IF($M386="-","-",VLOOKUP(K$3,Res_ini!$A$20:$AF275,HLOOKUP($F386,Res_ini!$H$29:$AF$30,2,FALSE())+7))</f>
        <v>-</v>
      </c>
      <c r="M386" s="330" t="str">
        <f>IF(ISERROR(HLOOKUP($F386,Res_ini!$H$29:$AF$30,2,FALSE())),"-",VLOOKUP(L$3,Res_ini!$A$20:$AF275,HLOOKUP($F386,Res_ini!$H$29:$AF$30,2,FALSE())+7))</f>
        <v>-</v>
      </c>
      <c r="N386" s="330" t="str">
        <f>IF($M386="-","-",VLOOKUP(M$3,Res_ini!$A$20:$AF275,HLOOKUP($F386,Res_ini!$H$29:$AF$30,2,FALSE())+7))</f>
        <v>-</v>
      </c>
      <c r="O386" s="349" t="str">
        <f>IF($M386="-","-",VLOOKUP(N$3,Res_ini!$A$20:$AF275,HLOOKUP($F386,Res_ini!$H$29:$AF$30,2,FALSE())+7))</f>
        <v>-</v>
      </c>
      <c r="P386" s="328" t="str">
        <f>IF($M386="-","-",VLOOKUP(O$3,Res_ini!$A$20:$AF275,HLOOKUP($F386,Res_ini!$H$29:$AF$30,2,FALSE())+7))</f>
        <v>-</v>
      </c>
      <c r="Q386" s="328" t="str">
        <f>IF($M386="-","-",VLOOKUP(P$3,Res_ini!$A$20:$AF275,HLOOKUP($F386,Res_ini!$H$29:$AF$30,2,FALSE())+7))</f>
        <v>-</v>
      </c>
      <c r="R386" s="328" t="str">
        <f>IF($M386="-","-",VLOOKUP(Q$3,Res_ini!$A$20:$AF275,HLOOKUP($F386,Res_ini!$H$29:$AF$30,2,FALSE())+7))</f>
        <v>-</v>
      </c>
      <c r="S386" s="328" t="str">
        <f>IF($M386="-","-",VLOOKUP(R$3,Res_ini!$A$20:$AF275,HLOOKUP($F386,Res_ini!$H$29:$AF$30,2,FALSE())+7))</f>
        <v>-</v>
      </c>
      <c r="T386" s="328" t="str">
        <f>IF($M386="-","-",VLOOKUP(S$3,Res_ini!$A$20:$AF275,HLOOKUP($F386,Res_ini!$H$29:$AF$30,2,FALSE())+7))</f>
        <v>-</v>
      </c>
      <c r="U386" s="328" t="str">
        <f>IF($M386="-","-",VLOOKUP(T$3,Res_ini!$A$20:$AF275,HLOOKUP($F386,Res_ini!$H$29:$AF$30,2,FALSE())+7))</f>
        <v>-</v>
      </c>
      <c r="V386" s="328" t="str">
        <f>IF($M386="-","-",VLOOKUP(U$3,Res_ini!$A$20:$AF275,HLOOKUP($F386,Res_ini!$H$29:$AF$30,2,FALSE())+7))</f>
        <v>-</v>
      </c>
      <c r="W386" s="328" t="str">
        <f>IF($M386="-","-",VLOOKUP(V$3,Res_ini!$A$20:$AF275,HLOOKUP($F386,Res_ini!$H$29:$AF$30,2,FALSE())+7))</f>
        <v>-</v>
      </c>
      <c r="X386" s="328" t="str">
        <f>IF($M386="-","-",VLOOKUP(W$3,Res_ini!$A$20:$AF275,HLOOKUP($F386,Res_ini!$H$29:$AF$30,2,FALSE())+7))</f>
        <v>-</v>
      </c>
      <c r="Y386" s="328" t="str">
        <f>IF($M386="-","-",VLOOKUP(X$3,Res_ini!$A$20:$AF275,HLOOKUP($F386,Res_ini!$H$29:$AF$30,2,FALSE())+7))</f>
        <v>-</v>
      </c>
      <c r="Z386" s="328" t="str">
        <f>IF($M386="-","-",VLOOKUP(Y$3,Res_ini!$A$20:$AF275,HLOOKUP($F386,Res_ini!$H$29:$AF$30,2,FALSE())+7))</f>
        <v>-</v>
      </c>
      <c r="AA386" s="329" t="str">
        <f>IF($M386="-","-",VLOOKUP(Z$3,Res_ini!$A$20:$AF275,HLOOKUP($F386,Res_ini!$H$29:$AF$30,2,FALSE())+7))</f>
        <v>-</v>
      </c>
      <c r="AB386" s="330" t="str">
        <f>IF($M386="-","-",VLOOKUP(AA$3,Res_ini!$A$20:$AF275,HLOOKUP($F386,Res_ini!$H$29:$AF$30,2,FALSE())+7))</f>
        <v>-</v>
      </c>
      <c r="AC386" s="350"/>
      <c r="AD386" s="351"/>
      <c r="AE386" s="351"/>
      <c r="AF386" s="351"/>
      <c r="AG386" s="352"/>
      <c r="AH386" s="213" t="str">
        <f t="shared" si="204"/>
        <v>-</v>
      </c>
      <c r="AI386" s="353" t="str">
        <f t="shared" si="205"/>
        <v>-</v>
      </c>
      <c r="AJ386" s="354" t="str">
        <f t="shared" si="206"/>
        <v>-</v>
      </c>
      <c r="AK386" s="354" t="str">
        <f t="shared" si="207"/>
        <v>-</v>
      </c>
      <c r="AL386" s="354" t="str">
        <f t="shared" si="208"/>
        <v>-</v>
      </c>
      <c r="AM386" s="354" t="str">
        <f t="shared" si="209"/>
        <v>-</v>
      </c>
      <c r="AN386" s="354" t="str">
        <f t="shared" si="210"/>
        <v>-</v>
      </c>
      <c r="AO386" s="354" t="str">
        <f t="shared" si="211"/>
        <v>-</v>
      </c>
      <c r="AP386" s="354" t="str">
        <f t="shared" si="212"/>
        <v>-</v>
      </c>
      <c r="AQ386" s="354" t="str">
        <f t="shared" si="213"/>
        <v>-</v>
      </c>
      <c r="AR386" s="354" t="str">
        <f t="shared" si="214"/>
        <v>-</v>
      </c>
      <c r="AS386" s="354" t="str">
        <f t="shared" si="215"/>
        <v>-</v>
      </c>
      <c r="AT386" s="354" t="str">
        <f t="shared" si="216"/>
        <v>-</v>
      </c>
      <c r="AU386" s="354" t="str">
        <f t="shared" si="217"/>
        <v>-</v>
      </c>
      <c r="AV386" s="354" t="str">
        <f t="shared" si="218"/>
        <v>-</v>
      </c>
      <c r="AW386" s="355" t="str">
        <f t="shared" si="219"/>
        <v>-</v>
      </c>
      <c r="AX386" s="355" t="str">
        <f t="shared" si="220"/>
        <v>-</v>
      </c>
      <c r="AY386" s="355" t="str">
        <f t="shared" si="221"/>
        <v>-</v>
      </c>
      <c r="AZ386" s="355" t="str">
        <f t="shared" si="222"/>
        <v>-</v>
      </c>
      <c r="BA386" s="355" t="str">
        <f t="shared" si="223"/>
        <v>-</v>
      </c>
      <c r="BB386" s="354" t="str">
        <f t="shared" si="224"/>
        <v>-</v>
      </c>
      <c r="BC386" s="354" t="str">
        <f t="shared" si="225"/>
        <v>-</v>
      </c>
      <c r="BD386" s="355" t="str">
        <f t="shared" si="226"/>
        <v>-</v>
      </c>
      <c r="BE386" s="355" t="str">
        <f t="shared" si="227"/>
        <v>-</v>
      </c>
      <c r="BF386" s="355" t="str">
        <f t="shared" si="228"/>
        <v>-</v>
      </c>
      <c r="BG386" s="355" t="str">
        <f t="shared" si="229"/>
        <v>-</v>
      </c>
      <c r="BH386" s="354" t="str">
        <f t="shared" si="230"/>
        <v>-</v>
      </c>
      <c r="BI386" s="355" t="str">
        <f t="shared" si="231"/>
        <v>-</v>
      </c>
      <c r="BJ386" s="356" t="str">
        <f t="shared" si="232"/>
        <v>-</v>
      </c>
      <c r="BK386"/>
      <c r="BL386"/>
      <c r="BM386"/>
      <c r="BN386"/>
      <c r="BO386"/>
    </row>
    <row r="387" spans="1:67" s="124" customFormat="1" ht="17" hidden="1" customHeight="1">
      <c r="A387" s="330" t="str">
        <f t="shared" si="233"/>
        <v>2018_367</v>
      </c>
      <c r="B387" s="330" t="s">
        <v>658</v>
      </c>
      <c r="C387" s="330" t="str">
        <f t="shared" si="203"/>
        <v>---_-</v>
      </c>
      <c r="D387" s="330" t="str">
        <f>IF($M387="-","-",VLOOKUP(C$4,Res_ini!$A$20:$AF276,HLOOKUP($F387,Res_ini!$H$29:$AF$30,2,FALSE())+7))</f>
        <v>-</v>
      </c>
      <c r="E387" s="330">
        <f t="shared" si="171"/>
        <v>92</v>
      </c>
      <c r="F387" s="330" t="str">
        <f t="shared" si="108"/>
        <v>Vide29</v>
      </c>
      <c r="G387" s="330" t="str">
        <f>IF($M387="-","-",VLOOKUP(F$4,Res_ini!$A$20:$AF276,HLOOKUP($F387,Res_ini!$H$29:$AF$30,2,FALSE())+7))</f>
        <v>-</v>
      </c>
      <c r="H387" s="348" t="str">
        <f>IF($M387="-","-",VLOOKUP(G$4,Res_ini!$A$20:$AF276,HLOOKUP($F387,Res_ini!$H$29:$AF$30,2,FALSE())+7))</f>
        <v>-</v>
      </c>
      <c r="I387" s="348" t="str">
        <f>IF($M387="-","-",VLOOKUP(H$4,Res_ini!$A$20:$AF276,HLOOKUP($F387,Res_ini!$H$29:$AF$30,2,FALSE())+7))</f>
        <v>-</v>
      </c>
      <c r="J387" s="330" t="str">
        <f>IF($M387="-","-",VLOOKUP(I$4,Res_ini!$A$20:$AF276,HLOOKUP($F387,Res_ini!$H$29:$AF$30,2,FALSE())+7))</f>
        <v>-</v>
      </c>
      <c r="K387" s="330" t="str">
        <f>IF($M387="-","-",VLOOKUP(J$4,Res_ini!$A$20:$AF276,HLOOKUP($F387,Res_ini!$H$29:$AF$30,2,FALSE())+7))</f>
        <v>-</v>
      </c>
      <c r="L387" s="330" t="str">
        <f>IF($M387="-","-",VLOOKUP(K$4,Res_ini!$A$20:$AF276,HLOOKUP($F387,Res_ini!$H$29:$AF$30,2,FALSE())+7))</f>
        <v>-</v>
      </c>
      <c r="M387" s="330" t="str">
        <f>IF(ISERROR(HLOOKUP($F387,Res_ini!$H$29:$AF$30,2,FALSE())),"-",VLOOKUP(L$4,Res_ini!$A$20:$AF276,HLOOKUP($F387,Res_ini!$H$29:$AF$30,2,FALSE())+7))</f>
        <v>-</v>
      </c>
      <c r="N387" s="330" t="str">
        <f>IF($M387="-","-",VLOOKUP(M$4,Res_ini!$A$20:$AF276,HLOOKUP($F387,Res_ini!$H$29:$AF$30,2,FALSE())+7))</f>
        <v>-</v>
      </c>
      <c r="O387" s="349" t="str">
        <f>IF($M387="-","-",VLOOKUP(N$4,Res_ini!$A$20:$AF276,HLOOKUP($F387,Res_ini!$H$29:$AF$30,2,FALSE())+7))</f>
        <v>-</v>
      </c>
      <c r="P387" s="328" t="str">
        <f>IF($M387="-","-",VLOOKUP(O$4,Res_ini!$A$20:$AF276,HLOOKUP($F387,Res_ini!$H$29:$AF$30,2,FALSE())+7))</f>
        <v>-</v>
      </c>
      <c r="Q387" s="328" t="str">
        <f>IF($M387="-","-",VLOOKUP(P$4,Res_ini!$A$20:$AF276,HLOOKUP($F387,Res_ini!$H$29:$AF$30,2,FALSE())+7))</f>
        <v>-</v>
      </c>
      <c r="R387" s="328" t="str">
        <f>IF($M387="-","-",VLOOKUP(Q$4,Res_ini!$A$20:$AF276,HLOOKUP($F387,Res_ini!$H$29:$AF$30,2,FALSE())+7))</f>
        <v>-</v>
      </c>
      <c r="S387" s="328" t="str">
        <f>IF($M387="-","-",VLOOKUP(R$4,Res_ini!$A$20:$AF276,HLOOKUP($F387,Res_ini!$H$29:$AF$30,2,FALSE())+7))</f>
        <v>-</v>
      </c>
      <c r="T387" s="328" t="str">
        <f>IF($M387="-","-",VLOOKUP(S$4,Res_ini!$A$20:$AF276,HLOOKUP($F387,Res_ini!$H$29:$AF$30,2,FALSE())+7))</f>
        <v>-</v>
      </c>
      <c r="U387" s="328" t="str">
        <f>IF($M387="-","-",VLOOKUP(T$4,Res_ini!$A$20:$AF276,HLOOKUP($F387,Res_ini!$H$29:$AF$30,2,FALSE())+7))</f>
        <v>-</v>
      </c>
      <c r="V387" s="328" t="str">
        <f>IF($M387="-","-",VLOOKUP(U$4,Res_ini!$A$20:$AF276,HLOOKUP($F387,Res_ini!$H$29:$AF$30,2,FALSE())+7))</f>
        <v>-</v>
      </c>
      <c r="W387" s="328" t="str">
        <f>IF($M387="-","-",VLOOKUP(V$4,Res_ini!$A$20:$AF276,HLOOKUP($F387,Res_ini!$H$29:$AF$30,2,FALSE())+7))</f>
        <v>-</v>
      </c>
      <c r="X387" s="328" t="str">
        <f>IF($M387="-","-",VLOOKUP(W$4,Res_ini!$A$20:$AF276,HLOOKUP($F387,Res_ini!$H$29:$AF$30,2,FALSE())+7))</f>
        <v>-</v>
      </c>
      <c r="Y387" s="328" t="str">
        <f>IF($M387="-","-",VLOOKUP(X$4,Res_ini!$A$20:$AF276,HLOOKUP($F387,Res_ini!$H$29:$AF$30,2,FALSE())+7))</f>
        <v>-</v>
      </c>
      <c r="Z387" s="328" t="str">
        <f>IF($M387="-","-",VLOOKUP(Y$4,Res_ini!$A$20:$AF276,HLOOKUP($F387,Res_ini!$H$29:$AF$30,2,FALSE())+7))</f>
        <v>-</v>
      </c>
      <c r="AA387" s="329" t="str">
        <f>IF($M387="-","-",VLOOKUP(Z$4,Res_ini!$A$20:$AF276,HLOOKUP($F387,Res_ini!$H$29:$AF$30,2,FALSE())+7))</f>
        <v>-</v>
      </c>
      <c r="AB387" s="330" t="str">
        <f>IF($M387="-","-",VLOOKUP(AA$4,Res_ini!$A$20:$AF276,HLOOKUP($F387,Res_ini!$H$29:$AF$30,2,FALSE())+7))</f>
        <v>-</v>
      </c>
      <c r="AC387" s="350"/>
      <c r="AD387" s="351"/>
      <c r="AE387" s="351"/>
      <c r="AF387" s="351"/>
      <c r="AG387" s="352"/>
      <c r="AH387" s="213" t="str">
        <f t="shared" si="204"/>
        <v>-</v>
      </c>
      <c r="AI387" s="353" t="str">
        <f t="shared" si="205"/>
        <v>-</v>
      </c>
      <c r="AJ387" s="354" t="str">
        <f t="shared" si="206"/>
        <v>-</v>
      </c>
      <c r="AK387" s="354" t="str">
        <f t="shared" si="207"/>
        <v>-</v>
      </c>
      <c r="AL387" s="354" t="str">
        <f t="shared" si="208"/>
        <v>-</v>
      </c>
      <c r="AM387" s="354" t="str">
        <f t="shared" si="209"/>
        <v>-</v>
      </c>
      <c r="AN387" s="354" t="str">
        <f t="shared" si="210"/>
        <v>-</v>
      </c>
      <c r="AO387" s="354" t="str">
        <f t="shared" si="211"/>
        <v>-</v>
      </c>
      <c r="AP387" s="354" t="str">
        <f t="shared" si="212"/>
        <v>-</v>
      </c>
      <c r="AQ387" s="354" t="str">
        <f t="shared" si="213"/>
        <v>-</v>
      </c>
      <c r="AR387" s="354" t="str">
        <f t="shared" si="214"/>
        <v>-</v>
      </c>
      <c r="AS387" s="354" t="str">
        <f t="shared" si="215"/>
        <v>-</v>
      </c>
      <c r="AT387" s="354" t="str">
        <f t="shared" si="216"/>
        <v>-</v>
      </c>
      <c r="AU387" s="354" t="str">
        <f t="shared" si="217"/>
        <v>-</v>
      </c>
      <c r="AV387" s="354" t="str">
        <f t="shared" si="218"/>
        <v>-</v>
      </c>
      <c r="AW387" s="355" t="str">
        <f t="shared" si="219"/>
        <v>-</v>
      </c>
      <c r="AX387" s="355" t="str">
        <f t="shared" si="220"/>
        <v>-</v>
      </c>
      <c r="AY387" s="355" t="str">
        <f t="shared" si="221"/>
        <v>-</v>
      </c>
      <c r="AZ387" s="355" t="str">
        <f t="shared" si="222"/>
        <v>-</v>
      </c>
      <c r="BA387" s="355" t="str">
        <f t="shared" si="223"/>
        <v>-</v>
      </c>
      <c r="BB387" s="354" t="str">
        <f t="shared" si="224"/>
        <v>-</v>
      </c>
      <c r="BC387" s="354" t="str">
        <f t="shared" si="225"/>
        <v>-</v>
      </c>
      <c r="BD387" s="355" t="str">
        <f t="shared" si="226"/>
        <v>-</v>
      </c>
      <c r="BE387" s="355" t="str">
        <f t="shared" si="227"/>
        <v>-</v>
      </c>
      <c r="BF387" s="355" t="str">
        <f t="shared" si="228"/>
        <v>-</v>
      </c>
      <c r="BG387" s="355" t="str">
        <f t="shared" si="229"/>
        <v>-</v>
      </c>
      <c r="BH387" s="354" t="str">
        <f t="shared" si="230"/>
        <v>-</v>
      </c>
      <c r="BI387" s="355" t="str">
        <f t="shared" si="231"/>
        <v>-</v>
      </c>
      <c r="BJ387" s="356" t="str">
        <f t="shared" si="232"/>
        <v>-</v>
      </c>
      <c r="BK387"/>
      <c r="BL387"/>
      <c r="BM387"/>
      <c r="BN387"/>
      <c r="BO387"/>
    </row>
    <row r="388" spans="1:67" s="124" customFormat="1" ht="17" hidden="1" customHeight="1">
      <c r="A388" s="333" t="str">
        <f t="shared" si="233"/>
        <v>2018_368</v>
      </c>
      <c r="B388" s="333" t="s">
        <v>658</v>
      </c>
      <c r="C388" s="333" t="str">
        <f t="shared" si="203"/>
        <v>---_-</v>
      </c>
      <c r="D388" s="333" t="str">
        <f>IF($M388="-","-",VLOOKUP(C$5,Res_ini!$A$20:$AF277,HLOOKUP($F388,Res_ini!$H$29:$AF$30,2,FALSE())+7))</f>
        <v>-</v>
      </c>
      <c r="E388" s="333">
        <f t="shared" si="171"/>
        <v>92</v>
      </c>
      <c r="F388" s="333" t="str">
        <f t="shared" si="108"/>
        <v>Vide29</v>
      </c>
      <c r="G388" s="333" t="str">
        <f>IF($M388="-","-",VLOOKUP(F$5,Res_ini!$A$20:$AF277,HLOOKUP($F388,Res_ini!$H$29:$AF$30,2,FALSE())+7))</f>
        <v>-</v>
      </c>
      <c r="H388" s="357" t="str">
        <f>IF($M388="-","-",VLOOKUP(G$5,Res_ini!$A$20:$AF277,HLOOKUP($F388,Res_ini!$H$29:$AF$30,2,FALSE())+7))</f>
        <v>-</v>
      </c>
      <c r="I388" s="357" t="str">
        <f>IF($M388="-","-",VLOOKUP(H$5,Res_ini!$A$20:$AF277,HLOOKUP($F388,Res_ini!$H$29:$AF$30,2,FALSE())+7))</f>
        <v>-</v>
      </c>
      <c r="J388" s="333" t="str">
        <f>IF($M388="-","-",VLOOKUP(I$5,Res_ini!$A$20:$AF277,HLOOKUP($F388,Res_ini!$H$29:$AF$30,2,FALSE())+7))</f>
        <v>-</v>
      </c>
      <c r="K388" s="333" t="str">
        <f>IF($M388="-","-",VLOOKUP(J$5,Res_ini!$A$20:$AF277,HLOOKUP($F388,Res_ini!$H$29:$AF$30,2,FALSE())+7))</f>
        <v>-</v>
      </c>
      <c r="L388" s="333" t="str">
        <f>IF($M388="-","-",VLOOKUP(K$5,Res_ini!$A$20:$AF277,HLOOKUP($F388,Res_ini!$H$29:$AF$30,2,FALSE())+7))</f>
        <v>-</v>
      </c>
      <c r="M388" s="333" t="str">
        <f>IF(ISERROR(HLOOKUP($F388,Res_ini!$H$29:$AF$30,2,FALSE())),"-",VLOOKUP(L$5,Res_ini!$A$20:$AF277,HLOOKUP($F388,Res_ini!$H$29:$AF$30,2,FALSE())+7))</f>
        <v>-</v>
      </c>
      <c r="N388" s="333" t="str">
        <f>IF($M388="-","-",VLOOKUP(M$5,Res_ini!$A$20:$AF277,HLOOKUP($F388,Res_ini!$H$29:$AF$30,2,FALSE())+7))</f>
        <v>-</v>
      </c>
      <c r="O388" s="358" t="str">
        <f>IF($M388="-","-",VLOOKUP(N$5,Res_ini!$A$20:$AF277,HLOOKUP($F388,Res_ini!$H$29:$AF$30,2,FALSE())+7))</f>
        <v>-</v>
      </c>
      <c r="P388" s="331" t="str">
        <f>IF($M388="-","-",VLOOKUP(O$5,Res_ini!$A$20:$AF277,HLOOKUP($F388,Res_ini!$H$29:$AF$30,2,FALSE())+7))</f>
        <v>-</v>
      </c>
      <c r="Q388" s="331" t="str">
        <f>IF($M388="-","-",VLOOKUP(P$5,Res_ini!$A$20:$AF277,HLOOKUP($F388,Res_ini!$H$29:$AF$30,2,FALSE())+7))</f>
        <v>-</v>
      </c>
      <c r="R388" s="331" t="str">
        <f>IF($M388="-","-",VLOOKUP(Q$5,Res_ini!$A$20:$AF277,HLOOKUP($F388,Res_ini!$H$29:$AF$30,2,FALSE())+7))</f>
        <v>-</v>
      </c>
      <c r="S388" s="331" t="str">
        <f>IF($M388="-","-",VLOOKUP(R$5,Res_ini!$A$20:$AF277,HLOOKUP($F388,Res_ini!$H$29:$AF$30,2,FALSE())+7))</f>
        <v>-</v>
      </c>
      <c r="T388" s="331" t="str">
        <f>IF($M388="-","-",VLOOKUP(S$5,Res_ini!$A$20:$AF277,HLOOKUP($F388,Res_ini!$H$29:$AF$30,2,FALSE())+7))</f>
        <v>-</v>
      </c>
      <c r="U388" s="331" t="str">
        <f>IF($M388="-","-",VLOOKUP(T$5,Res_ini!$A$20:$AF277,HLOOKUP($F388,Res_ini!$H$29:$AF$30,2,FALSE())+7))</f>
        <v>-</v>
      </c>
      <c r="V388" s="331" t="str">
        <f>IF($M388="-","-",VLOOKUP(U$5,Res_ini!$A$20:$AF277,HLOOKUP($F388,Res_ini!$H$29:$AF$30,2,FALSE())+7))</f>
        <v>-</v>
      </c>
      <c r="W388" s="331" t="str">
        <f>IF($M388="-","-",VLOOKUP(V$5,Res_ini!$A$20:$AF277,HLOOKUP($F388,Res_ini!$H$29:$AF$30,2,FALSE())+7))</f>
        <v>-</v>
      </c>
      <c r="X388" s="331" t="str">
        <f>IF($M388="-","-",VLOOKUP(W$5,Res_ini!$A$20:$AF277,HLOOKUP($F388,Res_ini!$H$29:$AF$30,2,FALSE())+7))</f>
        <v>-</v>
      </c>
      <c r="Y388" s="331" t="str">
        <f>IF($M388="-","-",VLOOKUP(X$5,Res_ini!$A$20:$AF277,HLOOKUP($F388,Res_ini!$H$29:$AF$30,2,FALSE())+7))</f>
        <v>-</v>
      </c>
      <c r="Z388" s="331" t="str">
        <f>IF($M388="-","-",VLOOKUP(Y$5,Res_ini!$A$20:$AF277,HLOOKUP($F388,Res_ini!$H$29:$AF$30,2,FALSE())+7))</f>
        <v>-</v>
      </c>
      <c r="AA388" s="332" t="str">
        <f>IF($M388="-","-",VLOOKUP(Z$5,Res_ini!$A$20:$AF277,HLOOKUP($F388,Res_ini!$H$29:$AF$30,2,FALSE())+7))</f>
        <v>-</v>
      </c>
      <c r="AB388" s="333" t="str">
        <f>IF($M388="-","-",VLOOKUP(AA$5,Res_ini!$A$20:$AF277,HLOOKUP($F388,Res_ini!$H$29:$AF$30,2,FALSE())+7))</f>
        <v>-</v>
      </c>
      <c r="AC388" s="359"/>
      <c r="AD388" s="360"/>
      <c r="AE388" s="360"/>
      <c r="AF388" s="360"/>
      <c r="AG388" s="361"/>
      <c r="AH388" s="362" t="str">
        <f t="shared" si="204"/>
        <v>-</v>
      </c>
      <c r="AI388" s="363" t="str">
        <f t="shared" si="205"/>
        <v>-</v>
      </c>
      <c r="AJ388" s="364" t="str">
        <f t="shared" si="206"/>
        <v>-</v>
      </c>
      <c r="AK388" s="364" t="str">
        <f t="shared" si="207"/>
        <v>-</v>
      </c>
      <c r="AL388" s="364" t="str">
        <f t="shared" si="208"/>
        <v>-</v>
      </c>
      <c r="AM388" s="364" t="str">
        <f t="shared" si="209"/>
        <v>-</v>
      </c>
      <c r="AN388" s="364" t="str">
        <f t="shared" si="210"/>
        <v>-</v>
      </c>
      <c r="AO388" s="364" t="str">
        <f t="shared" si="211"/>
        <v>-</v>
      </c>
      <c r="AP388" s="364" t="str">
        <f t="shared" si="212"/>
        <v>-</v>
      </c>
      <c r="AQ388" s="364" t="str">
        <f t="shared" si="213"/>
        <v>-</v>
      </c>
      <c r="AR388" s="364" t="str">
        <f t="shared" si="214"/>
        <v>-</v>
      </c>
      <c r="AS388" s="364" t="str">
        <f t="shared" si="215"/>
        <v>-</v>
      </c>
      <c r="AT388" s="364" t="str">
        <f t="shared" si="216"/>
        <v>-</v>
      </c>
      <c r="AU388" s="364" t="str">
        <f t="shared" si="217"/>
        <v>-</v>
      </c>
      <c r="AV388" s="364" t="str">
        <f t="shared" si="218"/>
        <v>-</v>
      </c>
      <c r="AW388" s="365" t="str">
        <f t="shared" si="219"/>
        <v>-</v>
      </c>
      <c r="AX388" s="365" t="str">
        <f t="shared" si="220"/>
        <v>-</v>
      </c>
      <c r="AY388" s="365" t="str">
        <f t="shared" si="221"/>
        <v>-</v>
      </c>
      <c r="AZ388" s="365" t="str">
        <f t="shared" si="222"/>
        <v>-</v>
      </c>
      <c r="BA388" s="365" t="str">
        <f t="shared" si="223"/>
        <v>-</v>
      </c>
      <c r="BB388" s="364" t="str">
        <f t="shared" si="224"/>
        <v>-</v>
      </c>
      <c r="BC388" s="364" t="str">
        <f t="shared" si="225"/>
        <v>-</v>
      </c>
      <c r="BD388" s="365" t="str">
        <f t="shared" si="226"/>
        <v>-</v>
      </c>
      <c r="BE388" s="365" t="str">
        <f t="shared" si="227"/>
        <v>-</v>
      </c>
      <c r="BF388" s="365" t="str">
        <f t="shared" si="228"/>
        <v>-</v>
      </c>
      <c r="BG388" s="365" t="str">
        <f t="shared" si="229"/>
        <v>-</v>
      </c>
      <c r="BH388" s="364" t="str">
        <f t="shared" si="230"/>
        <v>-</v>
      </c>
      <c r="BI388" s="365" t="str">
        <f t="shared" si="231"/>
        <v>-</v>
      </c>
      <c r="BJ388" s="366" t="str">
        <f t="shared" si="232"/>
        <v>-</v>
      </c>
      <c r="BK388"/>
      <c r="BL388"/>
      <c r="BM388"/>
      <c r="BN388"/>
      <c r="BO388"/>
    </row>
    <row r="389" spans="1:67" s="124" customFormat="1" ht="16" hidden="1" customHeight="1">
      <c r="A389" s="327" t="str">
        <f t="shared" si="233"/>
        <v>2018_369</v>
      </c>
      <c r="B389" s="327" t="s">
        <v>658</v>
      </c>
      <c r="C389" s="327" t="str">
        <f t="shared" si="203"/>
        <v>---_-</v>
      </c>
      <c r="D389" s="327" t="str">
        <f>IF($M389="-","-",VLOOKUP(C$2,Res_ini!$A$20:$AF278,HLOOKUP($F389,Res_ini!$H$29:$AF$30,2,FALSE())+7))</f>
        <v>-</v>
      </c>
      <c r="E389" s="327">
        <f t="shared" si="171"/>
        <v>93</v>
      </c>
      <c r="F389" s="327" t="str">
        <f t="shared" si="108"/>
        <v>Vide30</v>
      </c>
      <c r="G389" s="327" t="str">
        <f>IF($M389="-","-",VLOOKUP(F$2,Res_ini!$A$20:$AF278,HLOOKUP($F389,Res_ini!$H$29:$AF$30,2,FALSE())+7))</f>
        <v>-</v>
      </c>
      <c r="H389" s="338" t="str">
        <f>IF($M389="-","-",VLOOKUP(G$2,Res_ini!$A$20:$AF278,HLOOKUP($F389,Res_ini!$H$29:$AF$30,2,FALSE())+7))</f>
        <v>-</v>
      </c>
      <c r="I389" s="338" t="str">
        <f>IF($M389="-","-",VLOOKUP(H$2,Res_ini!$A$20:$AF278,HLOOKUP($F389,Res_ini!$H$29:$AF$30,2,FALSE())+7))</f>
        <v>-</v>
      </c>
      <c r="J389" s="327" t="str">
        <f>IF($M389="-","-",VLOOKUP(I$2,Res_ini!$A$20:$AF278,HLOOKUP($F389,Res_ini!$H$29:$AF$30,2,FALSE())+7))</f>
        <v>-</v>
      </c>
      <c r="K389" s="327" t="str">
        <f>IF($M389="-","-",VLOOKUP(J$2,Res_ini!$A$20:$AF278,HLOOKUP($F389,Res_ini!$H$29:$AF$30,2,FALSE())+7))</f>
        <v>-</v>
      </c>
      <c r="L389" s="327" t="str">
        <f>IF($M389="-","-",VLOOKUP(K$2,Res_ini!$A$20:$AF278,HLOOKUP($F389,Res_ini!$H$29:$AF$30,2,FALSE())+7))</f>
        <v>-</v>
      </c>
      <c r="M389" s="327" t="str">
        <f>IF(ISERROR(HLOOKUP($F389,Res_ini!$H$29:$AF$30,2,FALSE())),"-",VLOOKUP(L$2,Res_ini!$A$20:$AF278,HLOOKUP($F389,Res_ini!$H$29:$AF$30,2,FALSE())+7))</f>
        <v>-</v>
      </c>
      <c r="N389" s="327" t="str">
        <f>IF($M389="-","-",VLOOKUP(M$2,Res_ini!$A$20:$AF278,HLOOKUP($F389,Res_ini!$H$29:$AF$30,2,FALSE())+7))</f>
        <v>-</v>
      </c>
      <c r="O389" s="339" t="str">
        <f>IF($M389="-","-",VLOOKUP(N$2,Res_ini!$A$20:$AF278,HLOOKUP($F389,Res_ini!$H$29:$AF$30,2,FALSE())+7))</f>
        <v>-</v>
      </c>
      <c r="P389" s="325" t="str">
        <f>IF($M389="-","-",VLOOKUP(O$2,Res_ini!$A$20:$AF278,HLOOKUP($F389,Res_ini!$H$29:$AF$30,2,FALSE())+7))</f>
        <v>-</v>
      </c>
      <c r="Q389" s="325" t="str">
        <f>IF($M389="-","-",VLOOKUP(P$2,Res_ini!$A$20:$AF278,HLOOKUP($F389,Res_ini!$H$29:$AF$30,2,FALSE())+7))</f>
        <v>-</v>
      </c>
      <c r="R389" s="325" t="str">
        <f>IF($M389="-","-",VLOOKUP(Q$2,Res_ini!$A$20:$AF278,HLOOKUP($F389,Res_ini!$H$29:$AF$30,2,FALSE())+7))</f>
        <v>-</v>
      </c>
      <c r="S389" s="325" t="str">
        <f>IF($M389="-","-",VLOOKUP(R$2,Res_ini!$A$20:$AF278,HLOOKUP($F389,Res_ini!$H$29:$AF$30,2,FALSE())+7))</f>
        <v>-</v>
      </c>
      <c r="T389" s="325" t="str">
        <f>IF($M389="-","-",VLOOKUP(S$2,Res_ini!$A$20:$AF278,HLOOKUP($F389,Res_ini!$H$29:$AF$30,2,FALSE())+7))</f>
        <v>-</v>
      </c>
      <c r="U389" s="325" t="str">
        <f>IF($M389="-","-",VLOOKUP(T$2,Res_ini!$A$20:$AF278,HLOOKUP($F389,Res_ini!$H$29:$AF$30,2,FALSE())+7))</f>
        <v>-</v>
      </c>
      <c r="V389" s="325" t="str">
        <f>IF($M389="-","-",VLOOKUP(U$2,Res_ini!$A$20:$AF278,HLOOKUP($F389,Res_ini!$H$29:$AF$30,2,FALSE())+7))</f>
        <v>-</v>
      </c>
      <c r="W389" s="325" t="str">
        <f>IF($M389="-","-",VLOOKUP(V$2,Res_ini!$A$20:$AF278,HLOOKUP($F389,Res_ini!$H$29:$AF$30,2,FALSE())+7))</f>
        <v>-</v>
      </c>
      <c r="X389" s="325" t="str">
        <f>IF($M389="-","-",VLOOKUP(W$2,Res_ini!$A$20:$AF278,HLOOKUP($F389,Res_ini!$H$29:$AF$30,2,FALSE())+7))</f>
        <v>-</v>
      </c>
      <c r="Y389" s="325" t="str">
        <f>IF($M389="-","-",VLOOKUP(X$2,Res_ini!$A$20:$AF278,HLOOKUP($F389,Res_ini!$H$29:$AF$30,2,FALSE())+7))</f>
        <v>-</v>
      </c>
      <c r="Z389" s="325" t="str">
        <f>IF($M389="-","-",VLOOKUP(Y$2,Res_ini!$A$20:$AF278,HLOOKUP($F389,Res_ini!$H$29:$AF$30,2,FALSE())+7))</f>
        <v>-</v>
      </c>
      <c r="AA389" s="326" t="str">
        <f>IF($M389="-","-",VLOOKUP(Z$2,Res_ini!$A$20:$AF278,HLOOKUP($F389,Res_ini!$H$29:$AF$30,2,FALSE())+7))</f>
        <v>-</v>
      </c>
      <c r="AB389" s="327" t="str">
        <f>IF($M389="-","-",VLOOKUP(AA$2,Res_ini!$A$20:$AF278,HLOOKUP($F389,Res_ini!$H$29:$AF$30,2,FALSE())+7))</f>
        <v>-</v>
      </c>
      <c r="AC389" s="340"/>
      <c r="AD389" s="341"/>
      <c r="AE389" s="341"/>
      <c r="AF389" s="341"/>
      <c r="AG389" s="342"/>
      <c r="AH389" s="343" t="str">
        <f t="shared" si="204"/>
        <v>-</v>
      </c>
      <c r="AI389" s="344" t="str">
        <f t="shared" si="205"/>
        <v>-</v>
      </c>
      <c r="AJ389" s="345" t="str">
        <f t="shared" si="206"/>
        <v>-</v>
      </c>
      <c r="AK389" s="345" t="str">
        <f t="shared" si="207"/>
        <v>-</v>
      </c>
      <c r="AL389" s="345" t="str">
        <f t="shared" si="208"/>
        <v>-</v>
      </c>
      <c r="AM389" s="345" t="str">
        <f t="shared" si="209"/>
        <v>-</v>
      </c>
      <c r="AN389" s="345" t="str">
        <f t="shared" si="210"/>
        <v>-</v>
      </c>
      <c r="AO389" s="345" t="str">
        <f t="shared" si="211"/>
        <v>-</v>
      </c>
      <c r="AP389" s="345" t="str">
        <f t="shared" si="212"/>
        <v>-</v>
      </c>
      <c r="AQ389" s="345" t="str">
        <f t="shared" si="213"/>
        <v>-</v>
      </c>
      <c r="AR389" s="345" t="str">
        <f t="shared" si="214"/>
        <v>-</v>
      </c>
      <c r="AS389" s="345" t="str">
        <f t="shared" si="215"/>
        <v>-</v>
      </c>
      <c r="AT389" s="345" t="str">
        <f t="shared" si="216"/>
        <v>-</v>
      </c>
      <c r="AU389" s="345" t="str">
        <f t="shared" si="217"/>
        <v>-</v>
      </c>
      <c r="AV389" s="345" t="str">
        <f t="shared" si="218"/>
        <v>-</v>
      </c>
      <c r="AW389" s="346" t="str">
        <f t="shared" si="219"/>
        <v>-</v>
      </c>
      <c r="AX389" s="346" t="str">
        <f t="shared" si="220"/>
        <v>-</v>
      </c>
      <c r="AY389" s="346" t="str">
        <f t="shared" si="221"/>
        <v>-</v>
      </c>
      <c r="AZ389" s="346" t="str">
        <f t="shared" si="222"/>
        <v>-</v>
      </c>
      <c r="BA389" s="346" t="str">
        <f t="shared" si="223"/>
        <v>-</v>
      </c>
      <c r="BB389" s="345" t="str">
        <f t="shared" si="224"/>
        <v>-</v>
      </c>
      <c r="BC389" s="345" t="str">
        <f t="shared" si="225"/>
        <v>-</v>
      </c>
      <c r="BD389" s="346" t="str">
        <f t="shared" si="226"/>
        <v>-</v>
      </c>
      <c r="BE389" s="346" t="str">
        <f t="shared" si="227"/>
        <v>-</v>
      </c>
      <c r="BF389" s="346" t="str">
        <f t="shared" si="228"/>
        <v>-</v>
      </c>
      <c r="BG389" s="346" t="str">
        <f t="shared" si="229"/>
        <v>-</v>
      </c>
      <c r="BH389" s="345" t="str">
        <f t="shared" si="230"/>
        <v>-</v>
      </c>
      <c r="BI389" s="346" t="str">
        <f t="shared" si="231"/>
        <v>-</v>
      </c>
      <c r="BJ389" s="347" t="str">
        <f t="shared" si="232"/>
        <v>-</v>
      </c>
      <c r="BK389"/>
      <c r="BL389"/>
      <c r="BM389"/>
      <c r="BN389"/>
      <c r="BO389"/>
    </row>
    <row r="390" spans="1:67" s="124" customFormat="1" ht="17" hidden="1" customHeight="1">
      <c r="A390" s="330" t="str">
        <f t="shared" si="233"/>
        <v>2018_370</v>
      </c>
      <c r="B390" s="330" t="s">
        <v>658</v>
      </c>
      <c r="C390" s="330" t="str">
        <f t="shared" si="203"/>
        <v>---_-</v>
      </c>
      <c r="D390" s="330" t="str">
        <f>IF($M390="-","-",VLOOKUP(C$3,Res_ini!$A$20:$AF279,HLOOKUP($F390,Res_ini!$H$29:$AF$30,2,FALSE())+7))</f>
        <v>-</v>
      </c>
      <c r="E390" s="330">
        <f t="shared" si="171"/>
        <v>93</v>
      </c>
      <c r="F390" s="330" t="str">
        <f t="shared" si="108"/>
        <v>Vide30</v>
      </c>
      <c r="G390" s="330" t="str">
        <f>IF($M390="-","-",VLOOKUP(F$3,Res_ini!$A$20:$AF279,HLOOKUP($F390,Res_ini!$H$29:$AF$30,2,FALSE())+7))</f>
        <v>-</v>
      </c>
      <c r="H390" s="348" t="str">
        <f>IF($M390="-","-",VLOOKUP(G$3,Res_ini!$A$20:$AF279,HLOOKUP($F390,Res_ini!$H$29:$AF$30,2,FALSE())+7))</f>
        <v>-</v>
      </c>
      <c r="I390" s="348" t="str">
        <f>IF($M390="-","-",VLOOKUP(H$3,Res_ini!$A$20:$AF279,HLOOKUP($F390,Res_ini!$H$29:$AF$30,2,FALSE())+7))</f>
        <v>-</v>
      </c>
      <c r="J390" s="330" t="str">
        <f>IF($M390="-","-",VLOOKUP(I$3,Res_ini!$A$20:$AF279,HLOOKUP($F390,Res_ini!$H$29:$AF$30,2,FALSE())+7))</f>
        <v>-</v>
      </c>
      <c r="K390" s="330" t="str">
        <f>IF($M390="-","-",VLOOKUP(J$3,Res_ini!$A$20:$AF279,HLOOKUP($F390,Res_ini!$H$29:$AF$30,2,FALSE())+7))</f>
        <v>-</v>
      </c>
      <c r="L390" s="330" t="str">
        <f>IF($M390="-","-",VLOOKUP(K$3,Res_ini!$A$20:$AF279,HLOOKUP($F390,Res_ini!$H$29:$AF$30,2,FALSE())+7))</f>
        <v>-</v>
      </c>
      <c r="M390" s="330" t="str">
        <f>IF(ISERROR(HLOOKUP($F390,Res_ini!$H$29:$AF$30,2,FALSE())),"-",VLOOKUP(L$3,Res_ini!$A$20:$AF279,HLOOKUP($F390,Res_ini!$H$29:$AF$30,2,FALSE())+7))</f>
        <v>-</v>
      </c>
      <c r="N390" s="330" t="str">
        <f>IF($M390="-","-",VLOOKUP(M$3,Res_ini!$A$20:$AF279,HLOOKUP($F390,Res_ini!$H$29:$AF$30,2,FALSE())+7))</f>
        <v>-</v>
      </c>
      <c r="O390" s="349" t="str">
        <f>IF($M390="-","-",VLOOKUP(N$3,Res_ini!$A$20:$AF279,HLOOKUP($F390,Res_ini!$H$29:$AF$30,2,FALSE())+7))</f>
        <v>-</v>
      </c>
      <c r="P390" s="328" t="str">
        <f>IF($M390="-","-",VLOOKUP(O$3,Res_ini!$A$20:$AF279,HLOOKUP($F390,Res_ini!$H$29:$AF$30,2,FALSE())+7))</f>
        <v>-</v>
      </c>
      <c r="Q390" s="328" t="str">
        <f>IF($M390="-","-",VLOOKUP(P$3,Res_ini!$A$20:$AF279,HLOOKUP($F390,Res_ini!$H$29:$AF$30,2,FALSE())+7))</f>
        <v>-</v>
      </c>
      <c r="R390" s="328" t="str">
        <f>IF($M390="-","-",VLOOKUP(Q$3,Res_ini!$A$20:$AF279,HLOOKUP($F390,Res_ini!$H$29:$AF$30,2,FALSE())+7))</f>
        <v>-</v>
      </c>
      <c r="S390" s="328" t="str">
        <f>IF($M390="-","-",VLOOKUP(R$3,Res_ini!$A$20:$AF279,HLOOKUP($F390,Res_ini!$H$29:$AF$30,2,FALSE())+7))</f>
        <v>-</v>
      </c>
      <c r="T390" s="328" t="str">
        <f>IF($M390="-","-",VLOOKUP(S$3,Res_ini!$A$20:$AF279,HLOOKUP($F390,Res_ini!$H$29:$AF$30,2,FALSE())+7))</f>
        <v>-</v>
      </c>
      <c r="U390" s="328" t="str">
        <f>IF($M390="-","-",VLOOKUP(T$3,Res_ini!$A$20:$AF279,HLOOKUP($F390,Res_ini!$H$29:$AF$30,2,FALSE())+7))</f>
        <v>-</v>
      </c>
      <c r="V390" s="328" t="str">
        <f>IF($M390="-","-",VLOOKUP(U$3,Res_ini!$A$20:$AF279,HLOOKUP($F390,Res_ini!$H$29:$AF$30,2,FALSE())+7))</f>
        <v>-</v>
      </c>
      <c r="W390" s="328" t="str">
        <f>IF($M390="-","-",VLOOKUP(V$3,Res_ini!$A$20:$AF279,HLOOKUP($F390,Res_ini!$H$29:$AF$30,2,FALSE())+7))</f>
        <v>-</v>
      </c>
      <c r="X390" s="328" t="str">
        <f>IF($M390="-","-",VLOOKUP(W$3,Res_ini!$A$20:$AF279,HLOOKUP($F390,Res_ini!$H$29:$AF$30,2,FALSE())+7))</f>
        <v>-</v>
      </c>
      <c r="Y390" s="328" t="str">
        <f>IF($M390="-","-",VLOOKUP(X$3,Res_ini!$A$20:$AF279,HLOOKUP($F390,Res_ini!$H$29:$AF$30,2,FALSE())+7))</f>
        <v>-</v>
      </c>
      <c r="Z390" s="328" t="str">
        <f>IF($M390="-","-",VLOOKUP(Y$3,Res_ini!$A$20:$AF279,HLOOKUP($F390,Res_ini!$H$29:$AF$30,2,FALSE())+7))</f>
        <v>-</v>
      </c>
      <c r="AA390" s="329" t="str">
        <f>IF($M390="-","-",VLOOKUP(Z$3,Res_ini!$A$20:$AF279,HLOOKUP($F390,Res_ini!$H$29:$AF$30,2,FALSE())+7))</f>
        <v>-</v>
      </c>
      <c r="AB390" s="330" t="str">
        <f>IF($M390="-","-",VLOOKUP(AA$3,Res_ini!$A$20:$AF279,HLOOKUP($F390,Res_ini!$H$29:$AF$30,2,FALSE())+7))</f>
        <v>-</v>
      </c>
      <c r="AC390" s="350"/>
      <c r="AD390" s="351"/>
      <c r="AE390" s="351"/>
      <c r="AF390" s="351"/>
      <c r="AG390" s="352"/>
      <c r="AH390" s="213" t="str">
        <f t="shared" si="204"/>
        <v>-</v>
      </c>
      <c r="AI390" s="353" t="str">
        <f t="shared" si="205"/>
        <v>-</v>
      </c>
      <c r="AJ390" s="354" t="str">
        <f t="shared" si="206"/>
        <v>-</v>
      </c>
      <c r="AK390" s="354" t="str">
        <f t="shared" si="207"/>
        <v>-</v>
      </c>
      <c r="AL390" s="354" t="str">
        <f t="shared" si="208"/>
        <v>-</v>
      </c>
      <c r="AM390" s="354" t="str">
        <f t="shared" si="209"/>
        <v>-</v>
      </c>
      <c r="AN390" s="354" t="str">
        <f t="shared" si="210"/>
        <v>-</v>
      </c>
      <c r="AO390" s="354" t="str">
        <f t="shared" si="211"/>
        <v>-</v>
      </c>
      <c r="AP390" s="354" t="str">
        <f t="shared" si="212"/>
        <v>-</v>
      </c>
      <c r="AQ390" s="354" t="str">
        <f t="shared" si="213"/>
        <v>-</v>
      </c>
      <c r="AR390" s="354" t="str">
        <f t="shared" si="214"/>
        <v>-</v>
      </c>
      <c r="AS390" s="354" t="str">
        <f t="shared" si="215"/>
        <v>-</v>
      </c>
      <c r="AT390" s="354" t="str">
        <f t="shared" si="216"/>
        <v>-</v>
      </c>
      <c r="AU390" s="354" t="str">
        <f t="shared" si="217"/>
        <v>-</v>
      </c>
      <c r="AV390" s="354" t="str">
        <f t="shared" si="218"/>
        <v>-</v>
      </c>
      <c r="AW390" s="355" t="str">
        <f t="shared" si="219"/>
        <v>-</v>
      </c>
      <c r="AX390" s="355" t="str">
        <f t="shared" si="220"/>
        <v>-</v>
      </c>
      <c r="AY390" s="355" t="str">
        <f t="shared" si="221"/>
        <v>-</v>
      </c>
      <c r="AZ390" s="355" t="str">
        <f t="shared" si="222"/>
        <v>-</v>
      </c>
      <c r="BA390" s="355" t="str">
        <f t="shared" si="223"/>
        <v>-</v>
      </c>
      <c r="BB390" s="354" t="str">
        <f t="shared" si="224"/>
        <v>-</v>
      </c>
      <c r="BC390" s="354" t="str">
        <f t="shared" si="225"/>
        <v>-</v>
      </c>
      <c r="BD390" s="355" t="str">
        <f t="shared" si="226"/>
        <v>-</v>
      </c>
      <c r="BE390" s="355" t="str">
        <f t="shared" si="227"/>
        <v>-</v>
      </c>
      <c r="BF390" s="355" t="str">
        <f t="shared" si="228"/>
        <v>-</v>
      </c>
      <c r="BG390" s="355" t="str">
        <f t="shared" si="229"/>
        <v>-</v>
      </c>
      <c r="BH390" s="354" t="str">
        <f t="shared" si="230"/>
        <v>-</v>
      </c>
      <c r="BI390" s="355" t="str">
        <f t="shared" si="231"/>
        <v>-</v>
      </c>
      <c r="BJ390" s="356" t="str">
        <f t="shared" si="232"/>
        <v>-</v>
      </c>
      <c r="BK390"/>
      <c r="BL390"/>
      <c r="BM390"/>
      <c r="BN390"/>
      <c r="BO390"/>
    </row>
    <row r="391" spans="1:67" s="124" customFormat="1" ht="17" hidden="1" customHeight="1">
      <c r="A391" s="330" t="str">
        <f t="shared" si="233"/>
        <v>2018_371</v>
      </c>
      <c r="B391" s="330" t="s">
        <v>658</v>
      </c>
      <c r="C391" s="330" t="str">
        <f t="shared" si="203"/>
        <v>---_-</v>
      </c>
      <c r="D391" s="330" t="str">
        <f>IF($M391="-","-",VLOOKUP(C$4,Res_ini!$A$20:$AF280,HLOOKUP($F391,Res_ini!$H$29:$AF$30,2,FALSE())+7))</f>
        <v>-</v>
      </c>
      <c r="E391" s="330">
        <f t="shared" si="171"/>
        <v>93</v>
      </c>
      <c r="F391" s="330" t="str">
        <f t="shared" si="108"/>
        <v>Vide30</v>
      </c>
      <c r="G391" s="330" t="str">
        <f>IF($M391="-","-",VLOOKUP(F$4,Res_ini!$A$20:$AF280,HLOOKUP($F391,Res_ini!$H$29:$AF$30,2,FALSE())+7))</f>
        <v>-</v>
      </c>
      <c r="H391" s="348" t="str">
        <f>IF($M391="-","-",VLOOKUP(G$4,Res_ini!$A$20:$AF280,HLOOKUP($F391,Res_ini!$H$29:$AF$30,2,FALSE())+7))</f>
        <v>-</v>
      </c>
      <c r="I391" s="348" t="str">
        <f>IF($M391="-","-",VLOOKUP(H$4,Res_ini!$A$20:$AF280,HLOOKUP($F391,Res_ini!$H$29:$AF$30,2,FALSE())+7))</f>
        <v>-</v>
      </c>
      <c r="J391" s="330" t="str">
        <f>IF($M391="-","-",VLOOKUP(I$4,Res_ini!$A$20:$AF280,HLOOKUP($F391,Res_ini!$H$29:$AF$30,2,FALSE())+7))</f>
        <v>-</v>
      </c>
      <c r="K391" s="330" t="str">
        <f>IF($M391="-","-",VLOOKUP(J$4,Res_ini!$A$20:$AF280,HLOOKUP($F391,Res_ini!$H$29:$AF$30,2,FALSE())+7))</f>
        <v>-</v>
      </c>
      <c r="L391" s="330" t="str">
        <f>IF($M391="-","-",VLOOKUP(K$4,Res_ini!$A$20:$AF280,HLOOKUP($F391,Res_ini!$H$29:$AF$30,2,FALSE())+7))</f>
        <v>-</v>
      </c>
      <c r="M391" s="330" t="str">
        <f>IF(ISERROR(HLOOKUP($F391,Res_ini!$H$29:$AF$30,2,FALSE())),"-",VLOOKUP(L$4,Res_ini!$A$20:$AF280,HLOOKUP($F391,Res_ini!$H$29:$AF$30,2,FALSE())+7))</f>
        <v>-</v>
      </c>
      <c r="N391" s="330" t="str">
        <f>IF($M391="-","-",VLOOKUP(M$4,Res_ini!$A$20:$AF280,HLOOKUP($F391,Res_ini!$H$29:$AF$30,2,FALSE())+7))</f>
        <v>-</v>
      </c>
      <c r="O391" s="349" t="str">
        <f>IF($M391="-","-",VLOOKUP(N$4,Res_ini!$A$20:$AF280,HLOOKUP($F391,Res_ini!$H$29:$AF$30,2,FALSE())+7))</f>
        <v>-</v>
      </c>
      <c r="P391" s="328" t="str">
        <f>IF($M391="-","-",VLOOKUP(O$4,Res_ini!$A$20:$AF280,HLOOKUP($F391,Res_ini!$H$29:$AF$30,2,FALSE())+7))</f>
        <v>-</v>
      </c>
      <c r="Q391" s="328" t="str">
        <f>IF($M391="-","-",VLOOKUP(P$4,Res_ini!$A$20:$AF280,HLOOKUP($F391,Res_ini!$H$29:$AF$30,2,FALSE())+7))</f>
        <v>-</v>
      </c>
      <c r="R391" s="328" t="str">
        <f>IF($M391="-","-",VLOOKUP(Q$4,Res_ini!$A$20:$AF280,HLOOKUP($F391,Res_ini!$H$29:$AF$30,2,FALSE())+7))</f>
        <v>-</v>
      </c>
      <c r="S391" s="328" t="str">
        <f>IF($M391="-","-",VLOOKUP(R$4,Res_ini!$A$20:$AF280,HLOOKUP($F391,Res_ini!$H$29:$AF$30,2,FALSE())+7))</f>
        <v>-</v>
      </c>
      <c r="T391" s="328" t="str">
        <f>IF($M391="-","-",VLOOKUP(S$4,Res_ini!$A$20:$AF280,HLOOKUP($F391,Res_ini!$H$29:$AF$30,2,FALSE())+7))</f>
        <v>-</v>
      </c>
      <c r="U391" s="328" t="str">
        <f>IF($M391="-","-",VLOOKUP(T$4,Res_ini!$A$20:$AF280,HLOOKUP($F391,Res_ini!$H$29:$AF$30,2,FALSE())+7))</f>
        <v>-</v>
      </c>
      <c r="V391" s="328" t="str">
        <f>IF($M391="-","-",VLOOKUP(U$4,Res_ini!$A$20:$AF280,HLOOKUP($F391,Res_ini!$H$29:$AF$30,2,FALSE())+7))</f>
        <v>-</v>
      </c>
      <c r="W391" s="328" t="str">
        <f>IF($M391="-","-",VLOOKUP(V$4,Res_ini!$A$20:$AF280,HLOOKUP($F391,Res_ini!$H$29:$AF$30,2,FALSE())+7))</f>
        <v>-</v>
      </c>
      <c r="X391" s="328" t="str">
        <f>IF($M391="-","-",VLOOKUP(W$4,Res_ini!$A$20:$AF280,HLOOKUP($F391,Res_ini!$H$29:$AF$30,2,FALSE())+7))</f>
        <v>-</v>
      </c>
      <c r="Y391" s="328" t="str">
        <f>IF($M391="-","-",VLOOKUP(X$4,Res_ini!$A$20:$AF280,HLOOKUP($F391,Res_ini!$H$29:$AF$30,2,FALSE())+7))</f>
        <v>-</v>
      </c>
      <c r="Z391" s="328" t="str">
        <f>IF($M391="-","-",VLOOKUP(Y$4,Res_ini!$A$20:$AF280,HLOOKUP($F391,Res_ini!$H$29:$AF$30,2,FALSE())+7))</f>
        <v>-</v>
      </c>
      <c r="AA391" s="329" t="str">
        <f>IF($M391="-","-",VLOOKUP(Z$4,Res_ini!$A$20:$AF280,HLOOKUP($F391,Res_ini!$H$29:$AF$30,2,FALSE())+7))</f>
        <v>-</v>
      </c>
      <c r="AB391" s="330" t="str">
        <f>IF($M391="-","-",VLOOKUP(AA$4,Res_ini!$A$20:$AF280,HLOOKUP($F391,Res_ini!$H$29:$AF$30,2,FALSE())+7))</f>
        <v>-</v>
      </c>
      <c r="AC391" s="350"/>
      <c r="AD391" s="351"/>
      <c r="AE391" s="351"/>
      <c r="AF391" s="351"/>
      <c r="AG391" s="352"/>
      <c r="AH391" s="213" t="str">
        <f t="shared" si="204"/>
        <v>-</v>
      </c>
      <c r="AI391" s="353" t="str">
        <f t="shared" si="205"/>
        <v>-</v>
      </c>
      <c r="AJ391" s="354" t="str">
        <f t="shared" si="206"/>
        <v>-</v>
      </c>
      <c r="AK391" s="354" t="str">
        <f t="shared" si="207"/>
        <v>-</v>
      </c>
      <c r="AL391" s="354" t="str">
        <f t="shared" si="208"/>
        <v>-</v>
      </c>
      <c r="AM391" s="354" t="str">
        <f t="shared" si="209"/>
        <v>-</v>
      </c>
      <c r="AN391" s="354" t="str">
        <f t="shared" si="210"/>
        <v>-</v>
      </c>
      <c r="AO391" s="354" t="str">
        <f t="shared" si="211"/>
        <v>-</v>
      </c>
      <c r="AP391" s="354" t="str">
        <f t="shared" si="212"/>
        <v>-</v>
      </c>
      <c r="AQ391" s="354" t="str">
        <f t="shared" si="213"/>
        <v>-</v>
      </c>
      <c r="AR391" s="354" t="str">
        <f t="shared" si="214"/>
        <v>-</v>
      </c>
      <c r="AS391" s="354" t="str">
        <f t="shared" si="215"/>
        <v>-</v>
      </c>
      <c r="AT391" s="354" t="str">
        <f t="shared" si="216"/>
        <v>-</v>
      </c>
      <c r="AU391" s="354" t="str">
        <f t="shared" si="217"/>
        <v>-</v>
      </c>
      <c r="AV391" s="354" t="str">
        <f t="shared" si="218"/>
        <v>-</v>
      </c>
      <c r="AW391" s="355" t="str">
        <f t="shared" si="219"/>
        <v>-</v>
      </c>
      <c r="AX391" s="355" t="str">
        <f t="shared" si="220"/>
        <v>-</v>
      </c>
      <c r="AY391" s="355" t="str">
        <f t="shared" si="221"/>
        <v>-</v>
      </c>
      <c r="AZ391" s="355" t="str">
        <f t="shared" si="222"/>
        <v>-</v>
      </c>
      <c r="BA391" s="355" t="str">
        <f t="shared" si="223"/>
        <v>-</v>
      </c>
      <c r="BB391" s="354" t="str">
        <f t="shared" si="224"/>
        <v>-</v>
      </c>
      <c r="BC391" s="354" t="str">
        <f t="shared" si="225"/>
        <v>-</v>
      </c>
      <c r="BD391" s="355" t="str">
        <f t="shared" si="226"/>
        <v>-</v>
      </c>
      <c r="BE391" s="355" t="str">
        <f t="shared" si="227"/>
        <v>-</v>
      </c>
      <c r="BF391" s="355" t="str">
        <f t="shared" si="228"/>
        <v>-</v>
      </c>
      <c r="BG391" s="355" t="str">
        <f t="shared" si="229"/>
        <v>-</v>
      </c>
      <c r="BH391" s="354" t="str">
        <f t="shared" si="230"/>
        <v>-</v>
      </c>
      <c r="BI391" s="355" t="str">
        <f t="shared" si="231"/>
        <v>-</v>
      </c>
      <c r="BJ391" s="356" t="str">
        <f t="shared" si="232"/>
        <v>-</v>
      </c>
      <c r="BK391"/>
      <c r="BL391"/>
      <c r="BM391"/>
      <c r="BN391"/>
      <c r="BO391"/>
    </row>
    <row r="392" spans="1:67" s="124" customFormat="1" ht="17" hidden="1" customHeight="1">
      <c r="A392" s="333" t="str">
        <f t="shared" si="233"/>
        <v>2018_372</v>
      </c>
      <c r="B392" s="333" t="s">
        <v>658</v>
      </c>
      <c r="C392" s="333" t="str">
        <f t="shared" si="203"/>
        <v>---_-</v>
      </c>
      <c r="D392" s="333" t="str">
        <f>IF($M392="-","-",VLOOKUP(C$5,Res_ini!$A$20:$AF281,HLOOKUP($F392,Res_ini!$H$29:$AF$30,2,FALSE())+7))</f>
        <v>-</v>
      </c>
      <c r="E392" s="333">
        <f t="shared" si="171"/>
        <v>93</v>
      </c>
      <c r="F392" s="333" t="str">
        <f t="shared" si="108"/>
        <v>Vide30</v>
      </c>
      <c r="G392" s="333" t="str">
        <f>IF($M392="-","-",VLOOKUP(F$5,Res_ini!$A$20:$AF281,HLOOKUP($F392,Res_ini!$H$29:$AF$30,2,FALSE())+7))</f>
        <v>-</v>
      </c>
      <c r="H392" s="357" t="str">
        <f>IF($M392="-","-",VLOOKUP(G$5,Res_ini!$A$20:$AF281,HLOOKUP($F392,Res_ini!$H$29:$AF$30,2,FALSE())+7))</f>
        <v>-</v>
      </c>
      <c r="I392" s="357" t="str">
        <f>IF($M392="-","-",VLOOKUP(H$5,Res_ini!$A$20:$AF281,HLOOKUP($F392,Res_ini!$H$29:$AF$30,2,FALSE())+7))</f>
        <v>-</v>
      </c>
      <c r="J392" s="333" t="str">
        <f>IF($M392="-","-",VLOOKUP(I$5,Res_ini!$A$20:$AF281,HLOOKUP($F392,Res_ini!$H$29:$AF$30,2,FALSE())+7))</f>
        <v>-</v>
      </c>
      <c r="K392" s="333" t="str">
        <f>IF($M392="-","-",VLOOKUP(J$5,Res_ini!$A$20:$AF281,HLOOKUP($F392,Res_ini!$H$29:$AF$30,2,FALSE())+7))</f>
        <v>-</v>
      </c>
      <c r="L392" s="333" t="str">
        <f>IF($M392="-","-",VLOOKUP(K$5,Res_ini!$A$20:$AF281,HLOOKUP($F392,Res_ini!$H$29:$AF$30,2,FALSE())+7))</f>
        <v>-</v>
      </c>
      <c r="M392" s="333" t="str">
        <f>IF(ISERROR(HLOOKUP($F392,Res_ini!$H$29:$AF$30,2,FALSE())),"-",VLOOKUP(L$5,Res_ini!$A$20:$AF281,HLOOKUP($F392,Res_ini!$H$29:$AF$30,2,FALSE())+7))</f>
        <v>-</v>
      </c>
      <c r="N392" s="333" t="str">
        <f>IF($M392="-","-",VLOOKUP(M$5,Res_ini!$A$20:$AF281,HLOOKUP($F392,Res_ini!$H$29:$AF$30,2,FALSE())+7))</f>
        <v>-</v>
      </c>
      <c r="O392" s="358" t="str">
        <f>IF($M392="-","-",VLOOKUP(N$5,Res_ini!$A$20:$AF281,HLOOKUP($F392,Res_ini!$H$29:$AF$30,2,FALSE())+7))</f>
        <v>-</v>
      </c>
      <c r="P392" s="331" t="str">
        <f>IF($M392="-","-",VLOOKUP(O$5,Res_ini!$A$20:$AF281,HLOOKUP($F392,Res_ini!$H$29:$AF$30,2,FALSE())+7))</f>
        <v>-</v>
      </c>
      <c r="Q392" s="331" t="str">
        <f>IF($M392="-","-",VLOOKUP(P$5,Res_ini!$A$20:$AF281,HLOOKUP($F392,Res_ini!$H$29:$AF$30,2,FALSE())+7))</f>
        <v>-</v>
      </c>
      <c r="R392" s="331" t="str">
        <f>IF($M392="-","-",VLOOKUP(Q$5,Res_ini!$A$20:$AF281,HLOOKUP($F392,Res_ini!$H$29:$AF$30,2,FALSE())+7))</f>
        <v>-</v>
      </c>
      <c r="S392" s="331" t="str">
        <f>IF($M392="-","-",VLOOKUP(R$5,Res_ini!$A$20:$AF281,HLOOKUP($F392,Res_ini!$H$29:$AF$30,2,FALSE())+7))</f>
        <v>-</v>
      </c>
      <c r="T392" s="331" t="str">
        <f>IF($M392="-","-",VLOOKUP(S$5,Res_ini!$A$20:$AF281,HLOOKUP($F392,Res_ini!$H$29:$AF$30,2,FALSE())+7))</f>
        <v>-</v>
      </c>
      <c r="U392" s="331" t="str">
        <f>IF($M392="-","-",VLOOKUP(T$5,Res_ini!$A$20:$AF281,HLOOKUP($F392,Res_ini!$H$29:$AF$30,2,FALSE())+7))</f>
        <v>-</v>
      </c>
      <c r="V392" s="331" t="str">
        <f>IF($M392="-","-",VLOOKUP(U$5,Res_ini!$A$20:$AF281,HLOOKUP($F392,Res_ini!$H$29:$AF$30,2,FALSE())+7))</f>
        <v>-</v>
      </c>
      <c r="W392" s="331" t="str">
        <f>IF($M392="-","-",VLOOKUP(V$5,Res_ini!$A$20:$AF281,HLOOKUP($F392,Res_ini!$H$29:$AF$30,2,FALSE())+7))</f>
        <v>-</v>
      </c>
      <c r="X392" s="331" t="str">
        <f>IF($M392="-","-",VLOOKUP(W$5,Res_ini!$A$20:$AF281,HLOOKUP($F392,Res_ini!$H$29:$AF$30,2,FALSE())+7))</f>
        <v>-</v>
      </c>
      <c r="Y392" s="331" t="str">
        <f>IF($M392="-","-",VLOOKUP(X$5,Res_ini!$A$20:$AF281,HLOOKUP($F392,Res_ini!$H$29:$AF$30,2,FALSE())+7))</f>
        <v>-</v>
      </c>
      <c r="Z392" s="331" t="str">
        <f>IF($M392="-","-",VLOOKUP(Y$5,Res_ini!$A$20:$AF281,HLOOKUP($F392,Res_ini!$H$29:$AF$30,2,FALSE())+7))</f>
        <v>-</v>
      </c>
      <c r="AA392" s="332" t="str">
        <f>IF($M392="-","-",VLOOKUP(Z$5,Res_ini!$A$20:$AF281,HLOOKUP($F392,Res_ini!$H$29:$AF$30,2,FALSE())+7))</f>
        <v>-</v>
      </c>
      <c r="AB392" s="333" t="str">
        <f>IF($M392="-","-",VLOOKUP(AA$5,Res_ini!$A$20:$AF281,HLOOKUP($F392,Res_ini!$H$29:$AF$30,2,FALSE())+7))</f>
        <v>-</v>
      </c>
      <c r="AC392" s="359"/>
      <c r="AD392" s="360"/>
      <c r="AE392" s="360"/>
      <c r="AF392" s="360"/>
      <c r="AG392" s="361"/>
      <c r="AH392" s="362" t="str">
        <f t="shared" si="204"/>
        <v>-</v>
      </c>
      <c r="AI392" s="363" t="str">
        <f t="shared" si="205"/>
        <v>-</v>
      </c>
      <c r="AJ392" s="364" t="str">
        <f t="shared" si="206"/>
        <v>-</v>
      </c>
      <c r="AK392" s="364" t="str">
        <f t="shared" si="207"/>
        <v>-</v>
      </c>
      <c r="AL392" s="364" t="str">
        <f t="shared" si="208"/>
        <v>-</v>
      </c>
      <c r="AM392" s="364" t="str">
        <f t="shared" si="209"/>
        <v>-</v>
      </c>
      <c r="AN392" s="364" t="str">
        <f t="shared" si="210"/>
        <v>-</v>
      </c>
      <c r="AO392" s="364" t="str">
        <f t="shared" si="211"/>
        <v>-</v>
      </c>
      <c r="AP392" s="364" t="str">
        <f t="shared" si="212"/>
        <v>-</v>
      </c>
      <c r="AQ392" s="364" t="str">
        <f t="shared" si="213"/>
        <v>-</v>
      </c>
      <c r="AR392" s="364" t="str">
        <f t="shared" si="214"/>
        <v>-</v>
      </c>
      <c r="AS392" s="364" t="str">
        <f t="shared" si="215"/>
        <v>-</v>
      </c>
      <c r="AT392" s="364" t="str">
        <f t="shared" si="216"/>
        <v>-</v>
      </c>
      <c r="AU392" s="364" t="str">
        <f t="shared" si="217"/>
        <v>-</v>
      </c>
      <c r="AV392" s="364" t="str">
        <f t="shared" si="218"/>
        <v>-</v>
      </c>
      <c r="AW392" s="365" t="str">
        <f t="shared" si="219"/>
        <v>-</v>
      </c>
      <c r="AX392" s="365" t="str">
        <f t="shared" si="220"/>
        <v>-</v>
      </c>
      <c r="AY392" s="365" t="str">
        <f t="shared" si="221"/>
        <v>-</v>
      </c>
      <c r="AZ392" s="365" t="str">
        <f t="shared" si="222"/>
        <v>-</v>
      </c>
      <c r="BA392" s="365" t="str">
        <f t="shared" si="223"/>
        <v>-</v>
      </c>
      <c r="BB392" s="364" t="str">
        <f t="shared" si="224"/>
        <v>-</v>
      </c>
      <c r="BC392" s="364" t="str">
        <f t="shared" si="225"/>
        <v>-</v>
      </c>
      <c r="BD392" s="365" t="str">
        <f t="shared" si="226"/>
        <v>-</v>
      </c>
      <c r="BE392" s="365" t="str">
        <f t="shared" si="227"/>
        <v>-</v>
      </c>
      <c r="BF392" s="365" t="str">
        <f t="shared" si="228"/>
        <v>-</v>
      </c>
      <c r="BG392" s="365" t="str">
        <f t="shared" si="229"/>
        <v>-</v>
      </c>
      <c r="BH392" s="364" t="str">
        <f t="shared" si="230"/>
        <v>-</v>
      </c>
      <c r="BI392" s="365" t="str">
        <f t="shared" si="231"/>
        <v>-</v>
      </c>
      <c r="BJ392" s="366" t="str">
        <f t="shared" si="232"/>
        <v>-</v>
      </c>
      <c r="BK392"/>
      <c r="BL392"/>
      <c r="BM392"/>
      <c r="BN392"/>
      <c r="BO392"/>
    </row>
    <row r="393" spans="1:67" s="124" customFormat="1" ht="16" hidden="1" customHeight="1">
      <c r="A393" s="327" t="str">
        <f t="shared" si="233"/>
        <v>2018_373</v>
      </c>
      <c r="B393" s="327" t="s">
        <v>658</v>
      </c>
      <c r="C393" s="327" t="str">
        <f t="shared" si="203"/>
        <v>---_-</v>
      </c>
      <c r="D393" s="327" t="str">
        <f>IF($M393="-","-",VLOOKUP(C$2,Res_ini!$A$20:$AF282,HLOOKUP($F393,Res_ini!$H$29:$AF$30,2,FALSE())+7))</f>
        <v>-</v>
      </c>
      <c r="E393" s="327">
        <f t="shared" si="171"/>
        <v>94</v>
      </c>
      <c r="F393" s="327" t="str">
        <f t="shared" si="108"/>
        <v>Vide31</v>
      </c>
      <c r="G393" s="327" t="str">
        <f>IF($M393="-","-",VLOOKUP(F$2,Res_ini!$A$20:$AF282,HLOOKUP($F393,Res_ini!$H$29:$AF$30,2,FALSE())+7))</f>
        <v>-</v>
      </c>
      <c r="H393" s="338" t="str">
        <f>IF($M393="-","-",VLOOKUP(G$2,Res_ini!$A$20:$AF282,HLOOKUP($F393,Res_ini!$H$29:$AF$30,2,FALSE())+7))</f>
        <v>-</v>
      </c>
      <c r="I393" s="338" t="str">
        <f>IF($M393="-","-",VLOOKUP(H$2,Res_ini!$A$20:$AF282,HLOOKUP($F393,Res_ini!$H$29:$AF$30,2,FALSE())+7))</f>
        <v>-</v>
      </c>
      <c r="J393" s="327" t="str">
        <f>IF($M393="-","-",VLOOKUP(I$2,Res_ini!$A$20:$AF282,HLOOKUP($F393,Res_ini!$H$29:$AF$30,2,FALSE())+7))</f>
        <v>-</v>
      </c>
      <c r="K393" s="327" t="str">
        <f>IF($M393="-","-",VLOOKUP(J$2,Res_ini!$A$20:$AF282,HLOOKUP($F393,Res_ini!$H$29:$AF$30,2,FALSE())+7))</f>
        <v>-</v>
      </c>
      <c r="L393" s="327" t="str">
        <f>IF($M393="-","-",VLOOKUP(K$2,Res_ini!$A$20:$AF282,HLOOKUP($F393,Res_ini!$H$29:$AF$30,2,FALSE())+7))</f>
        <v>-</v>
      </c>
      <c r="M393" s="327" t="str">
        <f>IF(ISERROR(HLOOKUP($F393,Res_ini!$H$29:$AF$30,2,FALSE())),"-",VLOOKUP(L$2,Res_ini!$A$20:$AF282,HLOOKUP($F393,Res_ini!$H$29:$AF$30,2,FALSE())+7))</f>
        <v>-</v>
      </c>
      <c r="N393" s="327" t="str">
        <f>IF($M393="-","-",VLOOKUP(M$2,Res_ini!$A$20:$AF282,HLOOKUP($F393,Res_ini!$H$29:$AF$30,2,FALSE())+7))</f>
        <v>-</v>
      </c>
      <c r="O393" s="339" t="str">
        <f>IF($M393="-","-",VLOOKUP(N$2,Res_ini!$A$20:$AF282,HLOOKUP($F393,Res_ini!$H$29:$AF$30,2,FALSE())+7))</f>
        <v>-</v>
      </c>
      <c r="P393" s="325" t="str">
        <f>IF($M393="-","-",VLOOKUP(O$2,Res_ini!$A$20:$AF282,HLOOKUP($F393,Res_ini!$H$29:$AF$30,2,FALSE())+7))</f>
        <v>-</v>
      </c>
      <c r="Q393" s="325" t="str">
        <f>IF($M393="-","-",VLOOKUP(P$2,Res_ini!$A$20:$AF282,HLOOKUP($F393,Res_ini!$H$29:$AF$30,2,FALSE())+7))</f>
        <v>-</v>
      </c>
      <c r="R393" s="325" t="str">
        <f>IF($M393="-","-",VLOOKUP(Q$2,Res_ini!$A$20:$AF282,HLOOKUP($F393,Res_ini!$H$29:$AF$30,2,FALSE())+7))</f>
        <v>-</v>
      </c>
      <c r="S393" s="325" t="str">
        <f>IF($M393="-","-",VLOOKUP(R$2,Res_ini!$A$20:$AF282,HLOOKUP($F393,Res_ini!$H$29:$AF$30,2,FALSE())+7))</f>
        <v>-</v>
      </c>
      <c r="T393" s="325" t="str">
        <f>IF($M393="-","-",VLOOKUP(S$2,Res_ini!$A$20:$AF282,HLOOKUP($F393,Res_ini!$H$29:$AF$30,2,FALSE())+7))</f>
        <v>-</v>
      </c>
      <c r="U393" s="325" t="str">
        <f>IF($M393="-","-",VLOOKUP(T$2,Res_ini!$A$20:$AF282,HLOOKUP($F393,Res_ini!$H$29:$AF$30,2,FALSE())+7))</f>
        <v>-</v>
      </c>
      <c r="V393" s="325" t="str">
        <f>IF($M393="-","-",VLOOKUP(U$2,Res_ini!$A$20:$AF282,HLOOKUP($F393,Res_ini!$H$29:$AF$30,2,FALSE())+7))</f>
        <v>-</v>
      </c>
      <c r="W393" s="325" t="str">
        <f>IF($M393="-","-",VLOOKUP(V$2,Res_ini!$A$20:$AF282,HLOOKUP($F393,Res_ini!$H$29:$AF$30,2,FALSE())+7))</f>
        <v>-</v>
      </c>
      <c r="X393" s="325" t="str">
        <f>IF($M393="-","-",VLOOKUP(W$2,Res_ini!$A$20:$AF282,HLOOKUP($F393,Res_ini!$H$29:$AF$30,2,FALSE())+7))</f>
        <v>-</v>
      </c>
      <c r="Y393" s="325" t="str">
        <f>IF($M393="-","-",VLOOKUP(X$2,Res_ini!$A$20:$AF282,HLOOKUP($F393,Res_ini!$H$29:$AF$30,2,FALSE())+7))</f>
        <v>-</v>
      </c>
      <c r="Z393" s="325" t="str">
        <f>IF($M393="-","-",VLOOKUP(Y$2,Res_ini!$A$20:$AF282,HLOOKUP($F393,Res_ini!$H$29:$AF$30,2,FALSE())+7))</f>
        <v>-</v>
      </c>
      <c r="AA393" s="326" t="str">
        <f>IF($M393="-","-",VLOOKUP(Z$2,Res_ini!$A$20:$AF282,HLOOKUP($F393,Res_ini!$H$29:$AF$30,2,FALSE())+7))</f>
        <v>-</v>
      </c>
      <c r="AB393" s="327" t="str">
        <f>IF($M393="-","-",VLOOKUP(AA$2,Res_ini!$A$20:$AF282,HLOOKUP($F393,Res_ini!$H$29:$AF$30,2,FALSE())+7))</f>
        <v>-</v>
      </c>
      <c r="AC393" s="340"/>
      <c r="AD393" s="341"/>
      <c r="AE393" s="341"/>
      <c r="AF393" s="341"/>
      <c r="AG393" s="342"/>
      <c r="AH393" s="343" t="str">
        <f t="shared" si="204"/>
        <v>-</v>
      </c>
      <c r="AI393" s="344" t="str">
        <f t="shared" si="205"/>
        <v>-</v>
      </c>
      <c r="AJ393" s="345" t="str">
        <f t="shared" si="206"/>
        <v>-</v>
      </c>
      <c r="AK393" s="345" t="str">
        <f t="shared" si="207"/>
        <v>-</v>
      </c>
      <c r="AL393" s="345" t="str">
        <f t="shared" si="208"/>
        <v>-</v>
      </c>
      <c r="AM393" s="345" t="str">
        <f t="shared" si="209"/>
        <v>-</v>
      </c>
      <c r="AN393" s="345" t="str">
        <f t="shared" si="210"/>
        <v>-</v>
      </c>
      <c r="AO393" s="345" t="str">
        <f t="shared" si="211"/>
        <v>-</v>
      </c>
      <c r="AP393" s="345" t="str">
        <f t="shared" si="212"/>
        <v>-</v>
      </c>
      <c r="AQ393" s="345" t="str">
        <f t="shared" si="213"/>
        <v>-</v>
      </c>
      <c r="AR393" s="345" t="str">
        <f t="shared" si="214"/>
        <v>-</v>
      </c>
      <c r="AS393" s="345" t="str">
        <f t="shared" si="215"/>
        <v>-</v>
      </c>
      <c r="AT393" s="345" t="str">
        <f t="shared" si="216"/>
        <v>-</v>
      </c>
      <c r="AU393" s="345" t="str">
        <f t="shared" si="217"/>
        <v>-</v>
      </c>
      <c r="AV393" s="345" t="str">
        <f t="shared" si="218"/>
        <v>-</v>
      </c>
      <c r="AW393" s="346" t="str">
        <f t="shared" si="219"/>
        <v>-</v>
      </c>
      <c r="AX393" s="346" t="str">
        <f t="shared" si="220"/>
        <v>-</v>
      </c>
      <c r="AY393" s="346" t="str">
        <f t="shared" si="221"/>
        <v>-</v>
      </c>
      <c r="AZ393" s="346" t="str">
        <f t="shared" si="222"/>
        <v>-</v>
      </c>
      <c r="BA393" s="346" t="str">
        <f t="shared" si="223"/>
        <v>-</v>
      </c>
      <c r="BB393" s="345" t="str">
        <f t="shared" si="224"/>
        <v>-</v>
      </c>
      <c r="BC393" s="345" t="str">
        <f t="shared" si="225"/>
        <v>-</v>
      </c>
      <c r="BD393" s="346" t="str">
        <f t="shared" si="226"/>
        <v>-</v>
      </c>
      <c r="BE393" s="346" t="str">
        <f t="shared" si="227"/>
        <v>-</v>
      </c>
      <c r="BF393" s="346" t="str">
        <f t="shared" si="228"/>
        <v>-</v>
      </c>
      <c r="BG393" s="346" t="str">
        <f t="shared" si="229"/>
        <v>-</v>
      </c>
      <c r="BH393" s="345" t="str">
        <f t="shared" si="230"/>
        <v>-</v>
      </c>
      <c r="BI393" s="346" t="str">
        <f t="shared" si="231"/>
        <v>-</v>
      </c>
      <c r="BJ393" s="347" t="str">
        <f t="shared" si="232"/>
        <v>-</v>
      </c>
      <c r="BK393"/>
      <c r="BL393"/>
      <c r="BM393"/>
      <c r="BN393"/>
      <c r="BO393"/>
    </row>
    <row r="394" spans="1:67" s="124" customFormat="1" ht="17" hidden="1" customHeight="1">
      <c r="A394" s="330" t="str">
        <f t="shared" si="233"/>
        <v>2018_374</v>
      </c>
      <c r="B394" s="330" t="s">
        <v>658</v>
      </c>
      <c r="C394" s="330" t="str">
        <f t="shared" si="203"/>
        <v>---_-</v>
      </c>
      <c r="D394" s="330" t="str">
        <f>IF($M394="-","-",VLOOKUP(C$3,Res_ini!$A$20:$AF283,HLOOKUP($F394,Res_ini!$H$29:$AF$30,2,FALSE())+7))</f>
        <v>-</v>
      </c>
      <c r="E394" s="330">
        <f t="shared" si="171"/>
        <v>94</v>
      </c>
      <c r="F394" s="330" t="str">
        <f t="shared" si="108"/>
        <v>Vide31</v>
      </c>
      <c r="G394" s="330" t="str">
        <f>IF($M394="-","-",VLOOKUP(F$3,Res_ini!$A$20:$AF283,HLOOKUP($F394,Res_ini!$H$29:$AF$30,2,FALSE())+7))</f>
        <v>-</v>
      </c>
      <c r="H394" s="348" t="str">
        <f>IF($M394="-","-",VLOOKUP(G$3,Res_ini!$A$20:$AF283,HLOOKUP($F394,Res_ini!$H$29:$AF$30,2,FALSE())+7))</f>
        <v>-</v>
      </c>
      <c r="I394" s="348" t="str">
        <f>IF($M394="-","-",VLOOKUP(H$3,Res_ini!$A$20:$AF283,HLOOKUP($F394,Res_ini!$H$29:$AF$30,2,FALSE())+7))</f>
        <v>-</v>
      </c>
      <c r="J394" s="330" t="str">
        <f>IF($M394="-","-",VLOOKUP(I$3,Res_ini!$A$20:$AF283,HLOOKUP($F394,Res_ini!$H$29:$AF$30,2,FALSE())+7))</f>
        <v>-</v>
      </c>
      <c r="K394" s="330" t="str">
        <f>IF($M394="-","-",VLOOKUP(J$3,Res_ini!$A$20:$AF283,HLOOKUP($F394,Res_ini!$H$29:$AF$30,2,FALSE())+7))</f>
        <v>-</v>
      </c>
      <c r="L394" s="330" t="str">
        <f>IF($M394="-","-",VLOOKUP(K$3,Res_ini!$A$20:$AF283,HLOOKUP($F394,Res_ini!$H$29:$AF$30,2,FALSE())+7))</f>
        <v>-</v>
      </c>
      <c r="M394" s="330" t="str">
        <f>IF(ISERROR(HLOOKUP($F394,Res_ini!$H$29:$AF$30,2,FALSE())),"-",VLOOKUP(L$3,Res_ini!$A$20:$AF283,HLOOKUP($F394,Res_ini!$H$29:$AF$30,2,FALSE())+7))</f>
        <v>-</v>
      </c>
      <c r="N394" s="330" t="str">
        <f>IF($M394="-","-",VLOOKUP(M$3,Res_ini!$A$20:$AF283,HLOOKUP($F394,Res_ini!$H$29:$AF$30,2,FALSE())+7))</f>
        <v>-</v>
      </c>
      <c r="O394" s="349" t="str">
        <f>IF($M394="-","-",VLOOKUP(N$3,Res_ini!$A$20:$AF283,HLOOKUP($F394,Res_ini!$H$29:$AF$30,2,FALSE())+7))</f>
        <v>-</v>
      </c>
      <c r="P394" s="328" t="str">
        <f>IF($M394="-","-",VLOOKUP(O$3,Res_ini!$A$20:$AF283,HLOOKUP($F394,Res_ini!$H$29:$AF$30,2,FALSE())+7))</f>
        <v>-</v>
      </c>
      <c r="Q394" s="328" t="str">
        <f>IF($M394="-","-",VLOOKUP(P$3,Res_ini!$A$20:$AF283,HLOOKUP($F394,Res_ini!$H$29:$AF$30,2,FALSE())+7))</f>
        <v>-</v>
      </c>
      <c r="R394" s="328" t="str">
        <f>IF($M394="-","-",VLOOKUP(Q$3,Res_ini!$A$20:$AF283,HLOOKUP($F394,Res_ini!$H$29:$AF$30,2,FALSE())+7))</f>
        <v>-</v>
      </c>
      <c r="S394" s="328" t="str">
        <f>IF($M394="-","-",VLOOKUP(R$3,Res_ini!$A$20:$AF283,HLOOKUP($F394,Res_ini!$H$29:$AF$30,2,FALSE())+7))</f>
        <v>-</v>
      </c>
      <c r="T394" s="328" t="str">
        <f>IF($M394="-","-",VLOOKUP(S$3,Res_ini!$A$20:$AF283,HLOOKUP($F394,Res_ini!$H$29:$AF$30,2,FALSE())+7))</f>
        <v>-</v>
      </c>
      <c r="U394" s="328" t="str">
        <f>IF($M394="-","-",VLOOKUP(T$3,Res_ini!$A$20:$AF283,HLOOKUP($F394,Res_ini!$H$29:$AF$30,2,FALSE())+7))</f>
        <v>-</v>
      </c>
      <c r="V394" s="328" t="str">
        <f>IF($M394="-","-",VLOOKUP(U$3,Res_ini!$A$20:$AF283,HLOOKUP($F394,Res_ini!$H$29:$AF$30,2,FALSE())+7))</f>
        <v>-</v>
      </c>
      <c r="W394" s="328" t="str">
        <f>IF($M394="-","-",VLOOKUP(V$3,Res_ini!$A$20:$AF283,HLOOKUP($F394,Res_ini!$H$29:$AF$30,2,FALSE())+7))</f>
        <v>-</v>
      </c>
      <c r="X394" s="328" t="str">
        <f>IF($M394="-","-",VLOOKUP(W$3,Res_ini!$A$20:$AF283,HLOOKUP($F394,Res_ini!$H$29:$AF$30,2,FALSE())+7))</f>
        <v>-</v>
      </c>
      <c r="Y394" s="328" t="str">
        <f>IF($M394="-","-",VLOOKUP(X$3,Res_ini!$A$20:$AF283,HLOOKUP($F394,Res_ini!$H$29:$AF$30,2,FALSE())+7))</f>
        <v>-</v>
      </c>
      <c r="Z394" s="328" t="str">
        <f>IF($M394="-","-",VLOOKUP(Y$3,Res_ini!$A$20:$AF283,HLOOKUP($F394,Res_ini!$H$29:$AF$30,2,FALSE())+7))</f>
        <v>-</v>
      </c>
      <c r="AA394" s="329" t="str">
        <f>IF($M394="-","-",VLOOKUP(Z$3,Res_ini!$A$20:$AF283,HLOOKUP($F394,Res_ini!$H$29:$AF$30,2,FALSE())+7))</f>
        <v>-</v>
      </c>
      <c r="AB394" s="330" t="str">
        <f>IF($M394="-","-",VLOOKUP(AA$3,Res_ini!$A$20:$AF283,HLOOKUP($F394,Res_ini!$H$29:$AF$30,2,FALSE())+7))</f>
        <v>-</v>
      </c>
      <c r="AC394" s="350"/>
      <c r="AD394" s="351"/>
      <c r="AE394" s="351"/>
      <c r="AF394" s="351"/>
      <c r="AG394" s="352"/>
      <c r="AH394" s="213" t="str">
        <f t="shared" si="204"/>
        <v>-</v>
      </c>
      <c r="AI394" s="353" t="str">
        <f t="shared" si="205"/>
        <v>-</v>
      </c>
      <c r="AJ394" s="354" t="str">
        <f t="shared" si="206"/>
        <v>-</v>
      </c>
      <c r="AK394" s="354" t="str">
        <f t="shared" si="207"/>
        <v>-</v>
      </c>
      <c r="AL394" s="354" t="str">
        <f t="shared" si="208"/>
        <v>-</v>
      </c>
      <c r="AM394" s="354" t="str">
        <f t="shared" si="209"/>
        <v>-</v>
      </c>
      <c r="AN394" s="354" t="str">
        <f t="shared" si="210"/>
        <v>-</v>
      </c>
      <c r="AO394" s="354" t="str">
        <f t="shared" si="211"/>
        <v>-</v>
      </c>
      <c r="AP394" s="354" t="str">
        <f t="shared" si="212"/>
        <v>-</v>
      </c>
      <c r="AQ394" s="354" t="str">
        <f t="shared" si="213"/>
        <v>-</v>
      </c>
      <c r="AR394" s="354" t="str">
        <f t="shared" si="214"/>
        <v>-</v>
      </c>
      <c r="AS394" s="354" t="str">
        <f t="shared" si="215"/>
        <v>-</v>
      </c>
      <c r="AT394" s="354" t="str">
        <f t="shared" si="216"/>
        <v>-</v>
      </c>
      <c r="AU394" s="354" t="str">
        <f t="shared" si="217"/>
        <v>-</v>
      </c>
      <c r="AV394" s="354" t="str">
        <f t="shared" si="218"/>
        <v>-</v>
      </c>
      <c r="AW394" s="355" t="str">
        <f t="shared" si="219"/>
        <v>-</v>
      </c>
      <c r="AX394" s="355" t="str">
        <f t="shared" si="220"/>
        <v>-</v>
      </c>
      <c r="AY394" s="355" t="str">
        <f t="shared" si="221"/>
        <v>-</v>
      </c>
      <c r="AZ394" s="355" t="str">
        <f t="shared" si="222"/>
        <v>-</v>
      </c>
      <c r="BA394" s="355" t="str">
        <f t="shared" si="223"/>
        <v>-</v>
      </c>
      <c r="BB394" s="354" t="str">
        <f t="shared" si="224"/>
        <v>-</v>
      </c>
      <c r="BC394" s="354" t="str">
        <f t="shared" si="225"/>
        <v>-</v>
      </c>
      <c r="BD394" s="355" t="str">
        <f t="shared" si="226"/>
        <v>-</v>
      </c>
      <c r="BE394" s="355" t="str">
        <f t="shared" si="227"/>
        <v>-</v>
      </c>
      <c r="BF394" s="355" t="str">
        <f t="shared" si="228"/>
        <v>-</v>
      </c>
      <c r="BG394" s="355" t="str">
        <f t="shared" si="229"/>
        <v>-</v>
      </c>
      <c r="BH394" s="354" t="str">
        <f t="shared" si="230"/>
        <v>-</v>
      </c>
      <c r="BI394" s="355" t="str">
        <f t="shared" si="231"/>
        <v>-</v>
      </c>
      <c r="BJ394" s="356" t="str">
        <f t="shared" si="232"/>
        <v>-</v>
      </c>
      <c r="BK394"/>
      <c r="BL394"/>
      <c r="BM394"/>
      <c r="BN394"/>
      <c r="BO394"/>
    </row>
    <row r="395" spans="1:67" s="124" customFormat="1" ht="17" hidden="1" customHeight="1">
      <c r="A395" s="330" t="str">
        <f t="shared" si="233"/>
        <v>2018_375</v>
      </c>
      <c r="B395" s="330" t="s">
        <v>658</v>
      </c>
      <c r="C395" s="330" t="str">
        <f t="shared" si="203"/>
        <v>---_-</v>
      </c>
      <c r="D395" s="330" t="str">
        <f>IF($M395="-","-",VLOOKUP(C$4,Res_ini!$A$20:$AF284,HLOOKUP($F395,Res_ini!$H$29:$AF$30,2,FALSE())+7))</f>
        <v>-</v>
      </c>
      <c r="E395" s="330">
        <f t="shared" si="171"/>
        <v>94</v>
      </c>
      <c r="F395" s="330" t="str">
        <f t="shared" si="108"/>
        <v>Vide31</v>
      </c>
      <c r="G395" s="330" t="str">
        <f>IF($M395="-","-",VLOOKUP(F$4,Res_ini!$A$20:$AF284,HLOOKUP($F395,Res_ini!$H$29:$AF$30,2,FALSE())+7))</f>
        <v>-</v>
      </c>
      <c r="H395" s="348" t="str">
        <f>IF($M395="-","-",VLOOKUP(G$4,Res_ini!$A$20:$AF284,HLOOKUP($F395,Res_ini!$H$29:$AF$30,2,FALSE())+7))</f>
        <v>-</v>
      </c>
      <c r="I395" s="348" t="str">
        <f>IF($M395="-","-",VLOOKUP(H$4,Res_ini!$A$20:$AF284,HLOOKUP($F395,Res_ini!$H$29:$AF$30,2,FALSE())+7))</f>
        <v>-</v>
      </c>
      <c r="J395" s="330" t="str">
        <f>IF($M395="-","-",VLOOKUP(I$4,Res_ini!$A$20:$AF284,HLOOKUP($F395,Res_ini!$H$29:$AF$30,2,FALSE())+7))</f>
        <v>-</v>
      </c>
      <c r="K395" s="330" t="str">
        <f>IF($M395="-","-",VLOOKUP(J$4,Res_ini!$A$20:$AF284,HLOOKUP($F395,Res_ini!$H$29:$AF$30,2,FALSE())+7))</f>
        <v>-</v>
      </c>
      <c r="L395" s="330" t="str">
        <f>IF($M395="-","-",VLOOKUP(K$4,Res_ini!$A$20:$AF284,HLOOKUP($F395,Res_ini!$H$29:$AF$30,2,FALSE())+7))</f>
        <v>-</v>
      </c>
      <c r="M395" s="330" t="str">
        <f>IF(ISERROR(HLOOKUP($F395,Res_ini!$H$29:$AF$30,2,FALSE())),"-",VLOOKUP(L$4,Res_ini!$A$20:$AF284,HLOOKUP($F395,Res_ini!$H$29:$AF$30,2,FALSE())+7))</f>
        <v>-</v>
      </c>
      <c r="N395" s="330" t="str">
        <f>IF($M395="-","-",VLOOKUP(M$4,Res_ini!$A$20:$AF284,HLOOKUP($F395,Res_ini!$H$29:$AF$30,2,FALSE())+7))</f>
        <v>-</v>
      </c>
      <c r="O395" s="349" t="str">
        <f>IF($M395="-","-",VLOOKUP(N$4,Res_ini!$A$20:$AF284,HLOOKUP($F395,Res_ini!$H$29:$AF$30,2,FALSE())+7))</f>
        <v>-</v>
      </c>
      <c r="P395" s="328" t="str">
        <f>IF($M395="-","-",VLOOKUP(O$4,Res_ini!$A$20:$AF284,HLOOKUP($F395,Res_ini!$H$29:$AF$30,2,FALSE())+7))</f>
        <v>-</v>
      </c>
      <c r="Q395" s="328" t="str">
        <f>IF($M395="-","-",VLOOKUP(P$4,Res_ini!$A$20:$AF284,HLOOKUP($F395,Res_ini!$H$29:$AF$30,2,FALSE())+7))</f>
        <v>-</v>
      </c>
      <c r="R395" s="328" t="str">
        <f>IF($M395="-","-",VLOOKUP(Q$4,Res_ini!$A$20:$AF284,HLOOKUP($F395,Res_ini!$H$29:$AF$30,2,FALSE())+7))</f>
        <v>-</v>
      </c>
      <c r="S395" s="328" t="str">
        <f>IF($M395="-","-",VLOOKUP(R$4,Res_ini!$A$20:$AF284,HLOOKUP($F395,Res_ini!$H$29:$AF$30,2,FALSE())+7))</f>
        <v>-</v>
      </c>
      <c r="T395" s="328" t="str">
        <f>IF($M395="-","-",VLOOKUP(S$4,Res_ini!$A$20:$AF284,HLOOKUP($F395,Res_ini!$H$29:$AF$30,2,FALSE())+7))</f>
        <v>-</v>
      </c>
      <c r="U395" s="328" t="str">
        <f>IF($M395="-","-",VLOOKUP(T$4,Res_ini!$A$20:$AF284,HLOOKUP($F395,Res_ini!$H$29:$AF$30,2,FALSE())+7))</f>
        <v>-</v>
      </c>
      <c r="V395" s="328" t="str">
        <f>IF($M395="-","-",VLOOKUP(U$4,Res_ini!$A$20:$AF284,HLOOKUP($F395,Res_ini!$H$29:$AF$30,2,FALSE())+7))</f>
        <v>-</v>
      </c>
      <c r="W395" s="328" t="str">
        <f>IF($M395="-","-",VLOOKUP(V$4,Res_ini!$A$20:$AF284,HLOOKUP($F395,Res_ini!$H$29:$AF$30,2,FALSE())+7))</f>
        <v>-</v>
      </c>
      <c r="X395" s="328" t="str">
        <f>IF($M395="-","-",VLOOKUP(W$4,Res_ini!$A$20:$AF284,HLOOKUP($F395,Res_ini!$H$29:$AF$30,2,FALSE())+7))</f>
        <v>-</v>
      </c>
      <c r="Y395" s="328" t="str">
        <f>IF($M395="-","-",VLOOKUP(X$4,Res_ini!$A$20:$AF284,HLOOKUP($F395,Res_ini!$H$29:$AF$30,2,FALSE())+7))</f>
        <v>-</v>
      </c>
      <c r="Z395" s="328" t="str">
        <f>IF($M395="-","-",VLOOKUP(Y$4,Res_ini!$A$20:$AF284,HLOOKUP($F395,Res_ini!$H$29:$AF$30,2,FALSE())+7))</f>
        <v>-</v>
      </c>
      <c r="AA395" s="329" t="str">
        <f>IF($M395="-","-",VLOOKUP(Z$4,Res_ini!$A$20:$AF284,HLOOKUP($F395,Res_ini!$H$29:$AF$30,2,FALSE())+7))</f>
        <v>-</v>
      </c>
      <c r="AB395" s="330" t="str">
        <f>IF($M395="-","-",VLOOKUP(AA$4,Res_ini!$A$20:$AF284,HLOOKUP($F395,Res_ini!$H$29:$AF$30,2,FALSE())+7))</f>
        <v>-</v>
      </c>
      <c r="AC395" s="350"/>
      <c r="AD395" s="351"/>
      <c r="AE395" s="351"/>
      <c r="AF395" s="351"/>
      <c r="AG395" s="352"/>
      <c r="AH395" s="213" t="str">
        <f t="shared" si="204"/>
        <v>-</v>
      </c>
      <c r="AI395" s="353" t="str">
        <f t="shared" si="205"/>
        <v>-</v>
      </c>
      <c r="AJ395" s="354" t="str">
        <f t="shared" si="206"/>
        <v>-</v>
      </c>
      <c r="AK395" s="354" t="str">
        <f t="shared" si="207"/>
        <v>-</v>
      </c>
      <c r="AL395" s="354" t="str">
        <f t="shared" si="208"/>
        <v>-</v>
      </c>
      <c r="AM395" s="354" t="str">
        <f t="shared" si="209"/>
        <v>-</v>
      </c>
      <c r="AN395" s="354" t="str">
        <f t="shared" si="210"/>
        <v>-</v>
      </c>
      <c r="AO395" s="354" t="str">
        <f t="shared" si="211"/>
        <v>-</v>
      </c>
      <c r="AP395" s="354" t="str">
        <f t="shared" si="212"/>
        <v>-</v>
      </c>
      <c r="AQ395" s="354" t="str">
        <f t="shared" si="213"/>
        <v>-</v>
      </c>
      <c r="AR395" s="354" t="str">
        <f t="shared" si="214"/>
        <v>-</v>
      </c>
      <c r="AS395" s="354" t="str">
        <f t="shared" si="215"/>
        <v>-</v>
      </c>
      <c r="AT395" s="354" t="str">
        <f t="shared" si="216"/>
        <v>-</v>
      </c>
      <c r="AU395" s="354" t="str">
        <f t="shared" si="217"/>
        <v>-</v>
      </c>
      <c r="AV395" s="354" t="str">
        <f t="shared" si="218"/>
        <v>-</v>
      </c>
      <c r="AW395" s="355" t="str">
        <f t="shared" si="219"/>
        <v>-</v>
      </c>
      <c r="AX395" s="355" t="str">
        <f t="shared" si="220"/>
        <v>-</v>
      </c>
      <c r="AY395" s="355" t="str">
        <f t="shared" si="221"/>
        <v>-</v>
      </c>
      <c r="AZ395" s="355" t="str">
        <f t="shared" si="222"/>
        <v>-</v>
      </c>
      <c r="BA395" s="355" t="str">
        <f t="shared" si="223"/>
        <v>-</v>
      </c>
      <c r="BB395" s="354" t="str">
        <f t="shared" si="224"/>
        <v>-</v>
      </c>
      <c r="BC395" s="354" t="str">
        <f t="shared" si="225"/>
        <v>-</v>
      </c>
      <c r="BD395" s="355" t="str">
        <f t="shared" si="226"/>
        <v>-</v>
      </c>
      <c r="BE395" s="355" t="str">
        <f t="shared" si="227"/>
        <v>-</v>
      </c>
      <c r="BF395" s="355" t="str">
        <f t="shared" si="228"/>
        <v>-</v>
      </c>
      <c r="BG395" s="355" t="str">
        <f t="shared" si="229"/>
        <v>-</v>
      </c>
      <c r="BH395" s="354" t="str">
        <f t="shared" si="230"/>
        <v>-</v>
      </c>
      <c r="BI395" s="355" t="str">
        <f t="shared" si="231"/>
        <v>-</v>
      </c>
      <c r="BJ395" s="356" t="str">
        <f t="shared" si="232"/>
        <v>-</v>
      </c>
      <c r="BK395"/>
      <c r="BL395"/>
      <c r="BM395"/>
      <c r="BN395"/>
      <c r="BO395"/>
    </row>
    <row r="396" spans="1:67" s="124" customFormat="1" ht="17" hidden="1" customHeight="1">
      <c r="A396" s="333" t="str">
        <f t="shared" si="233"/>
        <v>2018_376</v>
      </c>
      <c r="B396" s="333" t="s">
        <v>658</v>
      </c>
      <c r="C396" s="333" t="str">
        <f t="shared" si="203"/>
        <v>---_-</v>
      </c>
      <c r="D396" s="333" t="str">
        <f>IF($M396="-","-",VLOOKUP(C$5,Res_ini!$A$20:$AF285,HLOOKUP($F396,Res_ini!$H$29:$AF$30,2,FALSE())+7))</f>
        <v>-</v>
      </c>
      <c r="E396" s="333">
        <f t="shared" si="171"/>
        <v>94</v>
      </c>
      <c r="F396" s="333" t="str">
        <f t="shared" si="108"/>
        <v>Vide31</v>
      </c>
      <c r="G396" s="333" t="str">
        <f>IF($M396="-","-",VLOOKUP(F$5,Res_ini!$A$20:$AF285,HLOOKUP($F396,Res_ini!$H$29:$AF$30,2,FALSE())+7))</f>
        <v>-</v>
      </c>
      <c r="H396" s="357" t="str">
        <f>IF($M396="-","-",VLOOKUP(G$5,Res_ini!$A$20:$AF285,HLOOKUP($F396,Res_ini!$H$29:$AF$30,2,FALSE())+7))</f>
        <v>-</v>
      </c>
      <c r="I396" s="357" t="str">
        <f>IF($M396="-","-",VLOOKUP(H$5,Res_ini!$A$20:$AF285,HLOOKUP($F396,Res_ini!$H$29:$AF$30,2,FALSE())+7))</f>
        <v>-</v>
      </c>
      <c r="J396" s="333" t="str">
        <f>IF($M396="-","-",VLOOKUP(I$5,Res_ini!$A$20:$AF285,HLOOKUP($F396,Res_ini!$H$29:$AF$30,2,FALSE())+7))</f>
        <v>-</v>
      </c>
      <c r="K396" s="333" t="str">
        <f>IF($M396="-","-",VLOOKUP(J$5,Res_ini!$A$20:$AF285,HLOOKUP($F396,Res_ini!$H$29:$AF$30,2,FALSE())+7))</f>
        <v>-</v>
      </c>
      <c r="L396" s="333" t="str">
        <f>IF($M396="-","-",VLOOKUP(K$5,Res_ini!$A$20:$AF285,HLOOKUP($F396,Res_ini!$H$29:$AF$30,2,FALSE())+7))</f>
        <v>-</v>
      </c>
      <c r="M396" s="333" t="str">
        <f>IF(ISERROR(HLOOKUP($F396,Res_ini!$H$29:$AF$30,2,FALSE())),"-",VLOOKUP(L$5,Res_ini!$A$20:$AF285,HLOOKUP($F396,Res_ini!$H$29:$AF$30,2,FALSE())+7))</f>
        <v>-</v>
      </c>
      <c r="N396" s="333" t="str">
        <f>IF($M396="-","-",VLOOKUP(M$5,Res_ini!$A$20:$AF285,HLOOKUP($F396,Res_ini!$H$29:$AF$30,2,FALSE())+7))</f>
        <v>-</v>
      </c>
      <c r="O396" s="358" t="str">
        <f>IF($M396="-","-",VLOOKUP(N$5,Res_ini!$A$20:$AF285,HLOOKUP($F396,Res_ini!$H$29:$AF$30,2,FALSE())+7))</f>
        <v>-</v>
      </c>
      <c r="P396" s="331" t="str">
        <f>IF($M396="-","-",VLOOKUP(O$5,Res_ini!$A$20:$AF285,HLOOKUP($F396,Res_ini!$H$29:$AF$30,2,FALSE())+7))</f>
        <v>-</v>
      </c>
      <c r="Q396" s="331" t="str">
        <f>IF($M396="-","-",VLOOKUP(P$5,Res_ini!$A$20:$AF285,HLOOKUP($F396,Res_ini!$H$29:$AF$30,2,FALSE())+7))</f>
        <v>-</v>
      </c>
      <c r="R396" s="331" t="str">
        <f>IF($M396="-","-",VLOOKUP(Q$5,Res_ini!$A$20:$AF285,HLOOKUP($F396,Res_ini!$H$29:$AF$30,2,FALSE())+7))</f>
        <v>-</v>
      </c>
      <c r="S396" s="331" t="str">
        <f>IF($M396="-","-",VLOOKUP(R$5,Res_ini!$A$20:$AF285,HLOOKUP($F396,Res_ini!$H$29:$AF$30,2,FALSE())+7))</f>
        <v>-</v>
      </c>
      <c r="T396" s="331" t="str">
        <f>IF($M396="-","-",VLOOKUP(S$5,Res_ini!$A$20:$AF285,HLOOKUP($F396,Res_ini!$H$29:$AF$30,2,FALSE())+7))</f>
        <v>-</v>
      </c>
      <c r="U396" s="331" t="str">
        <f>IF($M396="-","-",VLOOKUP(T$5,Res_ini!$A$20:$AF285,HLOOKUP($F396,Res_ini!$H$29:$AF$30,2,FALSE())+7))</f>
        <v>-</v>
      </c>
      <c r="V396" s="331" t="str">
        <f>IF($M396="-","-",VLOOKUP(U$5,Res_ini!$A$20:$AF285,HLOOKUP($F396,Res_ini!$H$29:$AF$30,2,FALSE())+7))</f>
        <v>-</v>
      </c>
      <c r="W396" s="331" t="str">
        <f>IF($M396="-","-",VLOOKUP(V$5,Res_ini!$A$20:$AF285,HLOOKUP($F396,Res_ini!$H$29:$AF$30,2,FALSE())+7))</f>
        <v>-</v>
      </c>
      <c r="X396" s="331" t="str">
        <f>IF($M396="-","-",VLOOKUP(W$5,Res_ini!$A$20:$AF285,HLOOKUP($F396,Res_ini!$H$29:$AF$30,2,FALSE())+7))</f>
        <v>-</v>
      </c>
      <c r="Y396" s="331" t="str">
        <f>IF($M396="-","-",VLOOKUP(X$5,Res_ini!$A$20:$AF285,HLOOKUP($F396,Res_ini!$H$29:$AF$30,2,FALSE())+7))</f>
        <v>-</v>
      </c>
      <c r="Z396" s="331" t="str">
        <f>IF($M396="-","-",VLOOKUP(Y$5,Res_ini!$A$20:$AF285,HLOOKUP($F396,Res_ini!$H$29:$AF$30,2,FALSE())+7))</f>
        <v>-</v>
      </c>
      <c r="AA396" s="332" t="str">
        <f>IF($M396="-","-",VLOOKUP(Z$5,Res_ini!$A$20:$AF285,HLOOKUP($F396,Res_ini!$H$29:$AF$30,2,FALSE())+7))</f>
        <v>-</v>
      </c>
      <c r="AB396" s="333" t="str">
        <f>IF($M396="-","-",VLOOKUP(AA$5,Res_ini!$A$20:$AF285,HLOOKUP($F396,Res_ini!$H$29:$AF$30,2,FALSE())+7))</f>
        <v>-</v>
      </c>
      <c r="AC396" s="359"/>
      <c r="AD396" s="360"/>
      <c r="AE396" s="360"/>
      <c r="AF396" s="360"/>
      <c r="AG396" s="361"/>
      <c r="AH396" s="362" t="str">
        <f t="shared" si="204"/>
        <v>-</v>
      </c>
      <c r="AI396" s="363" t="str">
        <f t="shared" si="205"/>
        <v>-</v>
      </c>
      <c r="AJ396" s="364" t="str">
        <f t="shared" si="206"/>
        <v>-</v>
      </c>
      <c r="AK396" s="364" t="str">
        <f t="shared" si="207"/>
        <v>-</v>
      </c>
      <c r="AL396" s="364" t="str">
        <f t="shared" si="208"/>
        <v>-</v>
      </c>
      <c r="AM396" s="364" t="str">
        <f t="shared" si="209"/>
        <v>-</v>
      </c>
      <c r="AN396" s="364" t="str">
        <f t="shared" si="210"/>
        <v>-</v>
      </c>
      <c r="AO396" s="364" t="str">
        <f t="shared" si="211"/>
        <v>-</v>
      </c>
      <c r="AP396" s="364" t="str">
        <f t="shared" si="212"/>
        <v>-</v>
      </c>
      <c r="AQ396" s="364" t="str">
        <f t="shared" si="213"/>
        <v>-</v>
      </c>
      <c r="AR396" s="364" t="str">
        <f t="shared" si="214"/>
        <v>-</v>
      </c>
      <c r="AS396" s="364" t="str">
        <f t="shared" si="215"/>
        <v>-</v>
      </c>
      <c r="AT396" s="364" t="str">
        <f t="shared" si="216"/>
        <v>-</v>
      </c>
      <c r="AU396" s="364" t="str">
        <f t="shared" si="217"/>
        <v>-</v>
      </c>
      <c r="AV396" s="364" t="str">
        <f t="shared" si="218"/>
        <v>-</v>
      </c>
      <c r="AW396" s="365" t="str">
        <f t="shared" si="219"/>
        <v>-</v>
      </c>
      <c r="AX396" s="365" t="str">
        <f t="shared" si="220"/>
        <v>-</v>
      </c>
      <c r="AY396" s="365" t="str">
        <f t="shared" si="221"/>
        <v>-</v>
      </c>
      <c r="AZ396" s="365" t="str">
        <f t="shared" si="222"/>
        <v>-</v>
      </c>
      <c r="BA396" s="365" t="str">
        <f t="shared" si="223"/>
        <v>-</v>
      </c>
      <c r="BB396" s="364" t="str">
        <f t="shared" si="224"/>
        <v>-</v>
      </c>
      <c r="BC396" s="364" t="str">
        <f t="shared" si="225"/>
        <v>-</v>
      </c>
      <c r="BD396" s="365" t="str">
        <f t="shared" si="226"/>
        <v>-</v>
      </c>
      <c r="BE396" s="365" t="str">
        <f t="shared" si="227"/>
        <v>-</v>
      </c>
      <c r="BF396" s="365" t="str">
        <f t="shared" si="228"/>
        <v>-</v>
      </c>
      <c r="BG396" s="365" t="str">
        <f t="shared" si="229"/>
        <v>-</v>
      </c>
      <c r="BH396" s="364" t="str">
        <f t="shared" si="230"/>
        <v>-</v>
      </c>
      <c r="BI396" s="365" t="str">
        <f t="shared" si="231"/>
        <v>-</v>
      </c>
      <c r="BJ396" s="366" t="str">
        <f t="shared" si="232"/>
        <v>-</v>
      </c>
      <c r="BK396"/>
      <c r="BL396"/>
      <c r="BM396"/>
      <c r="BN396"/>
      <c r="BO396"/>
    </row>
    <row r="397" spans="1:67" s="124" customFormat="1" ht="16" hidden="1" customHeight="1">
      <c r="A397" s="327" t="str">
        <f t="shared" si="233"/>
        <v>2018_377</v>
      </c>
      <c r="B397" s="327" t="s">
        <v>658</v>
      </c>
      <c r="C397" s="327" t="str">
        <f t="shared" si="203"/>
        <v>---_-</v>
      </c>
      <c r="D397" s="327" t="str">
        <f>IF($M397="-","-",VLOOKUP(C$2,Res_ini!$A$20:$AF286,HLOOKUP($F397,Res_ini!$H$29:$AF$30,2,FALSE())+7))</f>
        <v>-</v>
      </c>
      <c r="E397" s="327">
        <f t="shared" si="171"/>
        <v>95</v>
      </c>
      <c r="F397" s="327" t="str">
        <f t="shared" si="108"/>
        <v>Vide32</v>
      </c>
      <c r="G397" s="327" t="str">
        <f>IF($M397="-","-",VLOOKUP(F$2,Res_ini!$A$20:$AF286,HLOOKUP($F397,Res_ini!$H$29:$AF$30,2,FALSE())+7))</f>
        <v>-</v>
      </c>
      <c r="H397" s="338" t="str">
        <f>IF($M397="-","-",VLOOKUP(G$2,Res_ini!$A$20:$AF286,HLOOKUP($F397,Res_ini!$H$29:$AF$30,2,FALSE())+7))</f>
        <v>-</v>
      </c>
      <c r="I397" s="338" t="str">
        <f>IF($M397="-","-",VLOOKUP(H$2,Res_ini!$A$20:$AF286,HLOOKUP($F397,Res_ini!$H$29:$AF$30,2,FALSE())+7))</f>
        <v>-</v>
      </c>
      <c r="J397" s="327" t="str">
        <f>IF($M397="-","-",VLOOKUP(I$2,Res_ini!$A$20:$AF286,HLOOKUP($F397,Res_ini!$H$29:$AF$30,2,FALSE())+7))</f>
        <v>-</v>
      </c>
      <c r="K397" s="327" t="str">
        <f>IF($M397="-","-",VLOOKUP(J$2,Res_ini!$A$20:$AF286,HLOOKUP($F397,Res_ini!$H$29:$AF$30,2,FALSE())+7))</f>
        <v>-</v>
      </c>
      <c r="L397" s="327" t="str">
        <f>IF($M397="-","-",VLOOKUP(K$2,Res_ini!$A$20:$AF286,HLOOKUP($F397,Res_ini!$H$29:$AF$30,2,FALSE())+7))</f>
        <v>-</v>
      </c>
      <c r="M397" s="327" t="str">
        <f>IF(ISERROR(HLOOKUP($F397,Res_ini!$H$29:$AF$30,2,FALSE())),"-",VLOOKUP(L$2,Res_ini!$A$20:$AF286,HLOOKUP($F397,Res_ini!$H$29:$AF$30,2,FALSE())+7))</f>
        <v>-</v>
      </c>
      <c r="N397" s="327" t="str">
        <f>IF($M397="-","-",VLOOKUP(M$2,Res_ini!$A$20:$AF286,HLOOKUP($F397,Res_ini!$H$29:$AF$30,2,FALSE())+7))</f>
        <v>-</v>
      </c>
      <c r="O397" s="339" t="str">
        <f>IF($M397="-","-",VLOOKUP(N$2,Res_ini!$A$20:$AF286,HLOOKUP($F397,Res_ini!$H$29:$AF$30,2,FALSE())+7))</f>
        <v>-</v>
      </c>
      <c r="P397" s="325" t="str">
        <f>IF($M397="-","-",VLOOKUP(O$2,Res_ini!$A$20:$AF286,HLOOKUP($F397,Res_ini!$H$29:$AF$30,2,FALSE())+7))</f>
        <v>-</v>
      </c>
      <c r="Q397" s="325" t="str">
        <f>IF($M397="-","-",VLOOKUP(P$2,Res_ini!$A$20:$AF286,HLOOKUP($F397,Res_ini!$H$29:$AF$30,2,FALSE())+7))</f>
        <v>-</v>
      </c>
      <c r="R397" s="325" t="str">
        <f>IF($M397="-","-",VLOOKUP(Q$2,Res_ini!$A$20:$AF286,HLOOKUP($F397,Res_ini!$H$29:$AF$30,2,FALSE())+7))</f>
        <v>-</v>
      </c>
      <c r="S397" s="325" t="str">
        <f>IF($M397="-","-",VLOOKUP(R$2,Res_ini!$A$20:$AF286,HLOOKUP($F397,Res_ini!$H$29:$AF$30,2,FALSE())+7))</f>
        <v>-</v>
      </c>
      <c r="T397" s="325" t="str">
        <f>IF($M397="-","-",VLOOKUP(S$2,Res_ini!$A$20:$AF286,HLOOKUP($F397,Res_ini!$H$29:$AF$30,2,FALSE())+7))</f>
        <v>-</v>
      </c>
      <c r="U397" s="325" t="str">
        <f>IF($M397="-","-",VLOOKUP(T$2,Res_ini!$A$20:$AF286,HLOOKUP($F397,Res_ini!$H$29:$AF$30,2,FALSE())+7))</f>
        <v>-</v>
      </c>
      <c r="V397" s="325" t="str">
        <f>IF($M397="-","-",VLOOKUP(U$2,Res_ini!$A$20:$AF286,HLOOKUP($F397,Res_ini!$H$29:$AF$30,2,FALSE())+7))</f>
        <v>-</v>
      </c>
      <c r="W397" s="325" t="str">
        <f>IF($M397="-","-",VLOOKUP(V$2,Res_ini!$A$20:$AF286,HLOOKUP($F397,Res_ini!$H$29:$AF$30,2,FALSE())+7))</f>
        <v>-</v>
      </c>
      <c r="X397" s="325" t="str">
        <f>IF($M397="-","-",VLOOKUP(W$2,Res_ini!$A$20:$AF286,HLOOKUP($F397,Res_ini!$H$29:$AF$30,2,FALSE())+7))</f>
        <v>-</v>
      </c>
      <c r="Y397" s="325" t="str">
        <f>IF($M397="-","-",VLOOKUP(X$2,Res_ini!$A$20:$AF286,HLOOKUP($F397,Res_ini!$H$29:$AF$30,2,FALSE())+7))</f>
        <v>-</v>
      </c>
      <c r="Z397" s="325" t="str">
        <f>IF($M397="-","-",VLOOKUP(Y$2,Res_ini!$A$20:$AF286,HLOOKUP($F397,Res_ini!$H$29:$AF$30,2,FALSE())+7))</f>
        <v>-</v>
      </c>
      <c r="AA397" s="326" t="str">
        <f>IF($M397="-","-",VLOOKUP(Z$2,Res_ini!$A$20:$AF286,HLOOKUP($F397,Res_ini!$H$29:$AF$30,2,FALSE())+7))</f>
        <v>-</v>
      </c>
      <c r="AB397" s="327" t="str">
        <f>IF($M397="-","-",VLOOKUP(AA$2,Res_ini!$A$20:$AF286,HLOOKUP($F397,Res_ini!$H$29:$AF$30,2,FALSE())+7))</f>
        <v>-</v>
      </c>
      <c r="AC397" s="340"/>
      <c r="AD397" s="341"/>
      <c r="AE397" s="341"/>
      <c r="AF397" s="341"/>
      <c r="AG397" s="342"/>
      <c r="AH397" s="343" t="str">
        <f t="shared" si="204"/>
        <v>-</v>
      </c>
      <c r="AI397" s="344" t="str">
        <f t="shared" si="205"/>
        <v>-</v>
      </c>
      <c r="AJ397" s="345" t="str">
        <f t="shared" si="206"/>
        <v>-</v>
      </c>
      <c r="AK397" s="345" t="str">
        <f t="shared" si="207"/>
        <v>-</v>
      </c>
      <c r="AL397" s="345" t="str">
        <f t="shared" si="208"/>
        <v>-</v>
      </c>
      <c r="AM397" s="345" t="str">
        <f t="shared" si="209"/>
        <v>-</v>
      </c>
      <c r="AN397" s="345" t="str">
        <f t="shared" si="210"/>
        <v>-</v>
      </c>
      <c r="AO397" s="345" t="str">
        <f t="shared" si="211"/>
        <v>-</v>
      </c>
      <c r="AP397" s="345" t="str">
        <f t="shared" si="212"/>
        <v>-</v>
      </c>
      <c r="AQ397" s="345" t="str">
        <f t="shared" si="213"/>
        <v>-</v>
      </c>
      <c r="AR397" s="345" t="str">
        <f t="shared" si="214"/>
        <v>-</v>
      </c>
      <c r="AS397" s="345" t="str">
        <f t="shared" si="215"/>
        <v>-</v>
      </c>
      <c r="AT397" s="345" t="str">
        <f t="shared" si="216"/>
        <v>-</v>
      </c>
      <c r="AU397" s="345" t="str">
        <f t="shared" si="217"/>
        <v>-</v>
      </c>
      <c r="AV397" s="345" t="str">
        <f t="shared" si="218"/>
        <v>-</v>
      </c>
      <c r="AW397" s="346" t="str">
        <f t="shared" si="219"/>
        <v>-</v>
      </c>
      <c r="AX397" s="346" t="str">
        <f t="shared" si="220"/>
        <v>-</v>
      </c>
      <c r="AY397" s="346" t="str">
        <f t="shared" si="221"/>
        <v>-</v>
      </c>
      <c r="AZ397" s="346" t="str">
        <f t="shared" si="222"/>
        <v>-</v>
      </c>
      <c r="BA397" s="346" t="str">
        <f t="shared" si="223"/>
        <v>-</v>
      </c>
      <c r="BB397" s="345" t="str">
        <f t="shared" si="224"/>
        <v>-</v>
      </c>
      <c r="BC397" s="345" t="str">
        <f t="shared" si="225"/>
        <v>-</v>
      </c>
      <c r="BD397" s="346" t="str">
        <f t="shared" si="226"/>
        <v>-</v>
      </c>
      <c r="BE397" s="346" t="str">
        <f t="shared" si="227"/>
        <v>-</v>
      </c>
      <c r="BF397" s="346" t="str">
        <f t="shared" si="228"/>
        <v>-</v>
      </c>
      <c r="BG397" s="346" t="str">
        <f t="shared" si="229"/>
        <v>-</v>
      </c>
      <c r="BH397" s="345" t="str">
        <f t="shared" si="230"/>
        <v>-</v>
      </c>
      <c r="BI397" s="346" t="str">
        <f t="shared" si="231"/>
        <v>-</v>
      </c>
      <c r="BJ397" s="347" t="str">
        <f t="shared" si="232"/>
        <v>-</v>
      </c>
      <c r="BK397"/>
      <c r="BL397"/>
      <c r="BM397"/>
      <c r="BN397"/>
      <c r="BO397"/>
    </row>
    <row r="398" spans="1:67" s="124" customFormat="1" ht="17" hidden="1" customHeight="1">
      <c r="A398" s="330" t="str">
        <f t="shared" si="233"/>
        <v>2018_378</v>
      </c>
      <c r="B398" s="330" t="s">
        <v>658</v>
      </c>
      <c r="C398" s="330" t="str">
        <f t="shared" si="203"/>
        <v>---_-</v>
      </c>
      <c r="D398" s="330" t="str">
        <f>IF($M398="-","-",VLOOKUP(C$3,Res_ini!$A$20:$AF287,HLOOKUP($F398,Res_ini!$H$29:$AF$30,2,FALSE())+7))</f>
        <v>-</v>
      </c>
      <c r="E398" s="330">
        <f t="shared" si="171"/>
        <v>95</v>
      </c>
      <c r="F398" s="330" t="str">
        <f t="shared" si="108"/>
        <v>Vide32</v>
      </c>
      <c r="G398" s="330" t="str">
        <f>IF($M398="-","-",VLOOKUP(F$3,Res_ini!$A$20:$AF287,HLOOKUP($F398,Res_ini!$H$29:$AF$30,2,FALSE())+7))</f>
        <v>-</v>
      </c>
      <c r="H398" s="348" t="str">
        <f>IF($M398="-","-",VLOOKUP(G$3,Res_ini!$A$20:$AF287,HLOOKUP($F398,Res_ini!$H$29:$AF$30,2,FALSE())+7))</f>
        <v>-</v>
      </c>
      <c r="I398" s="348" t="str">
        <f>IF($M398="-","-",VLOOKUP(H$3,Res_ini!$A$20:$AF287,HLOOKUP($F398,Res_ini!$H$29:$AF$30,2,FALSE())+7))</f>
        <v>-</v>
      </c>
      <c r="J398" s="330" t="str">
        <f>IF($M398="-","-",VLOOKUP(I$3,Res_ini!$A$20:$AF287,HLOOKUP($F398,Res_ini!$H$29:$AF$30,2,FALSE())+7))</f>
        <v>-</v>
      </c>
      <c r="K398" s="330" t="str">
        <f>IF($M398="-","-",VLOOKUP(J$3,Res_ini!$A$20:$AF287,HLOOKUP($F398,Res_ini!$H$29:$AF$30,2,FALSE())+7))</f>
        <v>-</v>
      </c>
      <c r="L398" s="330" t="str">
        <f>IF($M398="-","-",VLOOKUP(K$3,Res_ini!$A$20:$AF287,HLOOKUP($F398,Res_ini!$H$29:$AF$30,2,FALSE())+7))</f>
        <v>-</v>
      </c>
      <c r="M398" s="330" t="str">
        <f>IF(ISERROR(HLOOKUP($F398,Res_ini!$H$29:$AF$30,2,FALSE())),"-",VLOOKUP(L$3,Res_ini!$A$20:$AF287,HLOOKUP($F398,Res_ini!$H$29:$AF$30,2,FALSE())+7))</f>
        <v>-</v>
      </c>
      <c r="N398" s="330" t="str">
        <f>IF($M398="-","-",VLOOKUP(M$3,Res_ini!$A$20:$AF287,HLOOKUP($F398,Res_ini!$H$29:$AF$30,2,FALSE())+7))</f>
        <v>-</v>
      </c>
      <c r="O398" s="349" t="str">
        <f>IF($M398="-","-",VLOOKUP(N$3,Res_ini!$A$20:$AF287,HLOOKUP($F398,Res_ini!$H$29:$AF$30,2,FALSE())+7))</f>
        <v>-</v>
      </c>
      <c r="P398" s="328" t="str">
        <f>IF($M398="-","-",VLOOKUP(O$3,Res_ini!$A$20:$AF287,HLOOKUP($F398,Res_ini!$H$29:$AF$30,2,FALSE())+7))</f>
        <v>-</v>
      </c>
      <c r="Q398" s="328" t="str">
        <f>IF($M398="-","-",VLOOKUP(P$3,Res_ini!$A$20:$AF287,HLOOKUP($F398,Res_ini!$H$29:$AF$30,2,FALSE())+7))</f>
        <v>-</v>
      </c>
      <c r="R398" s="328" t="str">
        <f>IF($M398="-","-",VLOOKUP(Q$3,Res_ini!$A$20:$AF287,HLOOKUP($F398,Res_ini!$H$29:$AF$30,2,FALSE())+7))</f>
        <v>-</v>
      </c>
      <c r="S398" s="328" t="str">
        <f>IF($M398="-","-",VLOOKUP(R$3,Res_ini!$A$20:$AF287,HLOOKUP($F398,Res_ini!$H$29:$AF$30,2,FALSE())+7))</f>
        <v>-</v>
      </c>
      <c r="T398" s="328" t="str">
        <f>IF($M398="-","-",VLOOKUP(S$3,Res_ini!$A$20:$AF287,HLOOKUP($F398,Res_ini!$H$29:$AF$30,2,FALSE())+7))</f>
        <v>-</v>
      </c>
      <c r="U398" s="328" t="str">
        <f>IF($M398="-","-",VLOOKUP(T$3,Res_ini!$A$20:$AF287,HLOOKUP($F398,Res_ini!$H$29:$AF$30,2,FALSE())+7))</f>
        <v>-</v>
      </c>
      <c r="V398" s="328" t="str">
        <f>IF($M398="-","-",VLOOKUP(U$3,Res_ini!$A$20:$AF287,HLOOKUP($F398,Res_ini!$H$29:$AF$30,2,FALSE())+7))</f>
        <v>-</v>
      </c>
      <c r="W398" s="328" t="str">
        <f>IF($M398="-","-",VLOOKUP(V$3,Res_ini!$A$20:$AF287,HLOOKUP($F398,Res_ini!$H$29:$AF$30,2,FALSE())+7))</f>
        <v>-</v>
      </c>
      <c r="X398" s="328" t="str">
        <f>IF($M398="-","-",VLOOKUP(W$3,Res_ini!$A$20:$AF287,HLOOKUP($F398,Res_ini!$H$29:$AF$30,2,FALSE())+7))</f>
        <v>-</v>
      </c>
      <c r="Y398" s="328" t="str">
        <f>IF($M398="-","-",VLOOKUP(X$3,Res_ini!$A$20:$AF287,HLOOKUP($F398,Res_ini!$H$29:$AF$30,2,FALSE())+7))</f>
        <v>-</v>
      </c>
      <c r="Z398" s="328" t="str">
        <f>IF($M398="-","-",VLOOKUP(Y$3,Res_ini!$A$20:$AF287,HLOOKUP($F398,Res_ini!$H$29:$AF$30,2,FALSE())+7))</f>
        <v>-</v>
      </c>
      <c r="AA398" s="329" t="str">
        <f>IF($M398="-","-",VLOOKUP(Z$3,Res_ini!$A$20:$AF287,HLOOKUP($F398,Res_ini!$H$29:$AF$30,2,FALSE())+7))</f>
        <v>-</v>
      </c>
      <c r="AB398" s="330" t="str">
        <f>IF($M398="-","-",VLOOKUP(AA$3,Res_ini!$A$20:$AF287,HLOOKUP($F398,Res_ini!$H$29:$AF$30,2,FALSE())+7))</f>
        <v>-</v>
      </c>
      <c r="AC398" s="350"/>
      <c r="AD398" s="351"/>
      <c r="AE398" s="351"/>
      <c r="AF398" s="351"/>
      <c r="AG398" s="352"/>
      <c r="AH398" s="213" t="str">
        <f t="shared" si="204"/>
        <v>-</v>
      </c>
      <c r="AI398" s="353" t="str">
        <f t="shared" si="205"/>
        <v>-</v>
      </c>
      <c r="AJ398" s="354" t="str">
        <f t="shared" si="206"/>
        <v>-</v>
      </c>
      <c r="AK398" s="354" t="str">
        <f t="shared" si="207"/>
        <v>-</v>
      </c>
      <c r="AL398" s="354" t="str">
        <f t="shared" si="208"/>
        <v>-</v>
      </c>
      <c r="AM398" s="354" t="str">
        <f t="shared" si="209"/>
        <v>-</v>
      </c>
      <c r="AN398" s="354" t="str">
        <f t="shared" si="210"/>
        <v>-</v>
      </c>
      <c r="AO398" s="354" t="str">
        <f t="shared" si="211"/>
        <v>-</v>
      </c>
      <c r="AP398" s="354" t="str">
        <f t="shared" si="212"/>
        <v>-</v>
      </c>
      <c r="AQ398" s="354" t="str">
        <f t="shared" si="213"/>
        <v>-</v>
      </c>
      <c r="AR398" s="354" t="str">
        <f t="shared" si="214"/>
        <v>-</v>
      </c>
      <c r="AS398" s="354" t="str">
        <f t="shared" si="215"/>
        <v>-</v>
      </c>
      <c r="AT398" s="354" t="str">
        <f t="shared" si="216"/>
        <v>-</v>
      </c>
      <c r="AU398" s="354" t="str">
        <f t="shared" si="217"/>
        <v>-</v>
      </c>
      <c r="AV398" s="354" t="str">
        <f t="shared" si="218"/>
        <v>-</v>
      </c>
      <c r="AW398" s="355" t="str">
        <f t="shared" si="219"/>
        <v>-</v>
      </c>
      <c r="AX398" s="355" t="str">
        <f t="shared" si="220"/>
        <v>-</v>
      </c>
      <c r="AY398" s="355" t="str">
        <f t="shared" si="221"/>
        <v>-</v>
      </c>
      <c r="AZ398" s="355" t="str">
        <f t="shared" si="222"/>
        <v>-</v>
      </c>
      <c r="BA398" s="355" t="str">
        <f t="shared" si="223"/>
        <v>-</v>
      </c>
      <c r="BB398" s="354" t="str">
        <f t="shared" si="224"/>
        <v>-</v>
      </c>
      <c r="BC398" s="354" t="str">
        <f t="shared" si="225"/>
        <v>-</v>
      </c>
      <c r="BD398" s="355" t="str">
        <f t="shared" si="226"/>
        <v>-</v>
      </c>
      <c r="BE398" s="355" t="str">
        <f t="shared" si="227"/>
        <v>-</v>
      </c>
      <c r="BF398" s="355" t="str">
        <f t="shared" si="228"/>
        <v>-</v>
      </c>
      <c r="BG398" s="355" t="str">
        <f t="shared" si="229"/>
        <v>-</v>
      </c>
      <c r="BH398" s="354" t="str">
        <f t="shared" si="230"/>
        <v>-</v>
      </c>
      <c r="BI398" s="355" t="str">
        <f t="shared" si="231"/>
        <v>-</v>
      </c>
      <c r="BJ398" s="356" t="str">
        <f t="shared" si="232"/>
        <v>-</v>
      </c>
      <c r="BK398"/>
      <c r="BL398"/>
      <c r="BM398"/>
      <c r="BN398"/>
      <c r="BO398"/>
    </row>
    <row r="399" spans="1:67" s="124" customFormat="1" ht="17" hidden="1" customHeight="1">
      <c r="A399" s="330" t="str">
        <f t="shared" si="233"/>
        <v>2018_379</v>
      </c>
      <c r="B399" s="330" t="s">
        <v>658</v>
      </c>
      <c r="C399" s="330" t="str">
        <f t="shared" si="203"/>
        <v>---_-</v>
      </c>
      <c r="D399" s="330" t="str">
        <f>IF($M399="-","-",VLOOKUP(C$4,Res_ini!$A$20:$AF288,HLOOKUP($F399,Res_ini!$H$29:$AF$30,2,FALSE())+7))</f>
        <v>-</v>
      </c>
      <c r="E399" s="330">
        <f t="shared" si="171"/>
        <v>95</v>
      </c>
      <c r="F399" s="330" t="str">
        <f t="shared" si="108"/>
        <v>Vide32</v>
      </c>
      <c r="G399" s="330" t="str">
        <f>IF($M399="-","-",VLOOKUP(F$4,Res_ini!$A$20:$AF288,HLOOKUP($F399,Res_ini!$H$29:$AF$30,2,FALSE())+7))</f>
        <v>-</v>
      </c>
      <c r="H399" s="348" t="str">
        <f>IF($M399="-","-",VLOOKUP(G$4,Res_ini!$A$20:$AF288,HLOOKUP($F399,Res_ini!$H$29:$AF$30,2,FALSE())+7))</f>
        <v>-</v>
      </c>
      <c r="I399" s="348" t="str">
        <f>IF($M399="-","-",VLOOKUP(H$4,Res_ini!$A$20:$AF288,HLOOKUP($F399,Res_ini!$H$29:$AF$30,2,FALSE())+7))</f>
        <v>-</v>
      </c>
      <c r="J399" s="330" t="str">
        <f>IF($M399="-","-",VLOOKUP(I$4,Res_ini!$A$20:$AF288,HLOOKUP($F399,Res_ini!$H$29:$AF$30,2,FALSE())+7))</f>
        <v>-</v>
      </c>
      <c r="K399" s="330" t="str">
        <f>IF($M399="-","-",VLOOKUP(J$4,Res_ini!$A$20:$AF288,HLOOKUP($F399,Res_ini!$H$29:$AF$30,2,FALSE())+7))</f>
        <v>-</v>
      </c>
      <c r="L399" s="330" t="str">
        <f>IF($M399="-","-",VLOOKUP(K$4,Res_ini!$A$20:$AF288,HLOOKUP($F399,Res_ini!$H$29:$AF$30,2,FALSE())+7))</f>
        <v>-</v>
      </c>
      <c r="M399" s="330" t="str">
        <f>IF(ISERROR(HLOOKUP($F399,Res_ini!$H$29:$AF$30,2,FALSE())),"-",VLOOKUP(L$4,Res_ini!$A$20:$AF288,HLOOKUP($F399,Res_ini!$H$29:$AF$30,2,FALSE())+7))</f>
        <v>-</v>
      </c>
      <c r="N399" s="330" t="str">
        <f>IF($M399="-","-",VLOOKUP(M$4,Res_ini!$A$20:$AF288,HLOOKUP($F399,Res_ini!$H$29:$AF$30,2,FALSE())+7))</f>
        <v>-</v>
      </c>
      <c r="O399" s="349" t="str">
        <f>IF($M399="-","-",VLOOKUP(N$4,Res_ini!$A$20:$AF288,HLOOKUP($F399,Res_ini!$H$29:$AF$30,2,FALSE())+7))</f>
        <v>-</v>
      </c>
      <c r="P399" s="328" t="str">
        <f>IF($M399="-","-",VLOOKUP(O$4,Res_ini!$A$20:$AF288,HLOOKUP($F399,Res_ini!$H$29:$AF$30,2,FALSE())+7))</f>
        <v>-</v>
      </c>
      <c r="Q399" s="328" t="str">
        <f>IF($M399="-","-",VLOOKUP(P$4,Res_ini!$A$20:$AF288,HLOOKUP($F399,Res_ini!$H$29:$AF$30,2,FALSE())+7))</f>
        <v>-</v>
      </c>
      <c r="R399" s="328" t="str">
        <f>IF($M399="-","-",VLOOKUP(Q$4,Res_ini!$A$20:$AF288,HLOOKUP($F399,Res_ini!$H$29:$AF$30,2,FALSE())+7))</f>
        <v>-</v>
      </c>
      <c r="S399" s="328" t="str">
        <f>IF($M399="-","-",VLOOKUP(R$4,Res_ini!$A$20:$AF288,HLOOKUP($F399,Res_ini!$H$29:$AF$30,2,FALSE())+7))</f>
        <v>-</v>
      </c>
      <c r="T399" s="328" t="str">
        <f>IF($M399="-","-",VLOOKUP(S$4,Res_ini!$A$20:$AF288,HLOOKUP($F399,Res_ini!$H$29:$AF$30,2,FALSE())+7))</f>
        <v>-</v>
      </c>
      <c r="U399" s="328" t="str">
        <f>IF($M399="-","-",VLOOKUP(T$4,Res_ini!$A$20:$AF288,HLOOKUP($F399,Res_ini!$H$29:$AF$30,2,FALSE())+7))</f>
        <v>-</v>
      </c>
      <c r="V399" s="328" t="str">
        <f>IF($M399="-","-",VLOOKUP(U$4,Res_ini!$A$20:$AF288,HLOOKUP($F399,Res_ini!$H$29:$AF$30,2,FALSE())+7))</f>
        <v>-</v>
      </c>
      <c r="W399" s="328" t="str">
        <f>IF($M399="-","-",VLOOKUP(V$4,Res_ini!$A$20:$AF288,HLOOKUP($F399,Res_ini!$H$29:$AF$30,2,FALSE())+7))</f>
        <v>-</v>
      </c>
      <c r="X399" s="328" t="str">
        <f>IF($M399="-","-",VLOOKUP(W$4,Res_ini!$A$20:$AF288,HLOOKUP($F399,Res_ini!$H$29:$AF$30,2,FALSE())+7))</f>
        <v>-</v>
      </c>
      <c r="Y399" s="328" t="str">
        <f>IF($M399="-","-",VLOOKUP(X$4,Res_ini!$A$20:$AF288,HLOOKUP($F399,Res_ini!$H$29:$AF$30,2,FALSE())+7))</f>
        <v>-</v>
      </c>
      <c r="Z399" s="328" t="str">
        <f>IF($M399="-","-",VLOOKUP(Y$4,Res_ini!$A$20:$AF288,HLOOKUP($F399,Res_ini!$H$29:$AF$30,2,FALSE())+7))</f>
        <v>-</v>
      </c>
      <c r="AA399" s="329" t="str">
        <f>IF($M399="-","-",VLOOKUP(Z$4,Res_ini!$A$20:$AF288,HLOOKUP($F399,Res_ini!$H$29:$AF$30,2,FALSE())+7))</f>
        <v>-</v>
      </c>
      <c r="AB399" s="330" t="str">
        <f>IF($M399="-","-",VLOOKUP(AA$4,Res_ini!$A$20:$AF288,HLOOKUP($F399,Res_ini!$H$29:$AF$30,2,FALSE())+7))</f>
        <v>-</v>
      </c>
      <c r="AC399" s="350"/>
      <c r="AD399" s="351"/>
      <c r="AE399" s="351"/>
      <c r="AF399" s="351"/>
      <c r="AG399" s="352"/>
      <c r="AH399" s="213" t="str">
        <f t="shared" si="204"/>
        <v>-</v>
      </c>
      <c r="AI399" s="353" t="str">
        <f t="shared" si="205"/>
        <v>-</v>
      </c>
      <c r="AJ399" s="354" t="str">
        <f t="shared" si="206"/>
        <v>-</v>
      </c>
      <c r="AK399" s="354" t="str">
        <f t="shared" si="207"/>
        <v>-</v>
      </c>
      <c r="AL399" s="354" t="str">
        <f t="shared" si="208"/>
        <v>-</v>
      </c>
      <c r="AM399" s="354" t="str">
        <f t="shared" si="209"/>
        <v>-</v>
      </c>
      <c r="AN399" s="354" t="str">
        <f t="shared" si="210"/>
        <v>-</v>
      </c>
      <c r="AO399" s="354" t="str">
        <f t="shared" si="211"/>
        <v>-</v>
      </c>
      <c r="AP399" s="354" t="str">
        <f t="shared" si="212"/>
        <v>-</v>
      </c>
      <c r="AQ399" s="354" t="str">
        <f t="shared" si="213"/>
        <v>-</v>
      </c>
      <c r="AR399" s="354" t="str">
        <f t="shared" si="214"/>
        <v>-</v>
      </c>
      <c r="AS399" s="354" t="str">
        <f t="shared" si="215"/>
        <v>-</v>
      </c>
      <c r="AT399" s="354" t="str">
        <f t="shared" si="216"/>
        <v>-</v>
      </c>
      <c r="AU399" s="354" t="str">
        <f t="shared" si="217"/>
        <v>-</v>
      </c>
      <c r="AV399" s="354" t="str">
        <f t="shared" si="218"/>
        <v>-</v>
      </c>
      <c r="AW399" s="355" t="str">
        <f t="shared" si="219"/>
        <v>-</v>
      </c>
      <c r="AX399" s="355" t="str">
        <f t="shared" si="220"/>
        <v>-</v>
      </c>
      <c r="AY399" s="355" t="str">
        <f t="shared" si="221"/>
        <v>-</v>
      </c>
      <c r="AZ399" s="355" t="str">
        <f t="shared" si="222"/>
        <v>-</v>
      </c>
      <c r="BA399" s="355" t="str">
        <f t="shared" si="223"/>
        <v>-</v>
      </c>
      <c r="BB399" s="354" t="str">
        <f t="shared" si="224"/>
        <v>-</v>
      </c>
      <c r="BC399" s="354" t="str">
        <f t="shared" si="225"/>
        <v>-</v>
      </c>
      <c r="BD399" s="355" t="str">
        <f t="shared" si="226"/>
        <v>-</v>
      </c>
      <c r="BE399" s="355" t="str">
        <f t="shared" si="227"/>
        <v>-</v>
      </c>
      <c r="BF399" s="355" t="str">
        <f t="shared" si="228"/>
        <v>-</v>
      </c>
      <c r="BG399" s="355" t="str">
        <f t="shared" si="229"/>
        <v>-</v>
      </c>
      <c r="BH399" s="354" t="str">
        <f t="shared" si="230"/>
        <v>-</v>
      </c>
      <c r="BI399" s="355" t="str">
        <f t="shared" si="231"/>
        <v>-</v>
      </c>
      <c r="BJ399" s="356" t="str">
        <f t="shared" si="232"/>
        <v>-</v>
      </c>
      <c r="BK399"/>
      <c r="BL399"/>
      <c r="BM399"/>
      <c r="BN399"/>
      <c r="BO399"/>
    </row>
    <row r="400" spans="1:67" s="124" customFormat="1" ht="17" hidden="1" customHeight="1">
      <c r="A400" s="333" t="str">
        <f t="shared" si="233"/>
        <v>2018_380</v>
      </c>
      <c r="B400" s="333" t="s">
        <v>658</v>
      </c>
      <c r="C400" s="333" t="str">
        <f t="shared" si="203"/>
        <v>---_-</v>
      </c>
      <c r="D400" s="333" t="str">
        <f>IF($M400="-","-",VLOOKUP(C$5,Res_ini!$A$20:$AF289,HLOOKUP($F400,Res_ini!$H$29:$AF$30,2,FALSE())+7))</f>
        <v>-</v>
      </c>
      <c r="E400" s="333">
        <f t="shared" si="171"/>
        <v>95</v>
      </c>
      <c r="F400" s="333" t="str">
        <f t="shared" si="108"/>
        <v>Vide32</v>
      </c>
      <c r="G400" s="333" t="str">
        <f>IF($M400="-","-",VLOOKUP(F$5,Res_ini!$A$20:$AF289,HLOOKUP($F400,Res_ini!$H$29:$AF$30,2,FALSE())+7))</f>
        <v>-</v>
      </c>
      <c r="H400" s="357" t="str">
        <f>IF($M400="-","-",VLOOKUP(G$5,Res_ini!$A$20:$AF289,HLOOKUP($F400,Res_ini!$H$29:$AF$30,2,FALSE())+7))</f>
        <v>-</v>
      </c>
      <c r="I400" s="357" t="str">
        <f>IF($M400="-","-",VLOOKUP(H$5,Res_ini!$A$20:$AF289,HLOOKUP($F400,Res_ini!$H$29:$AF$30,2,FALSE())+7))</f>
        <v>-</v>
      </c>
      <c r="J400" s="333" t="str">
        <f>IF($M400="-","-",VLOOKUP(I$5,Res_ini!$A$20:$AF289,HLOOKUP($F400,Res_ini!$H$29:$AF$30,2,FALSE())+7))</f>
        <v>-</v>
      </c>
      <c r="K400" s="333" t="str">
        <f>IF($M400="-","-",VLOOKUP(J$5,Res_ini!$A$20:$AF289,HLOOKUP($F400,Res_ini!$H$29:$AF$30,2,FALSE())+7))</f>
        <v>-</v>
      </c>
      <c r="L400" s="333" t="str">
        <f>IF($M400="-","-",VLOOKUP(K$5,Res_ini!$A$20:$AF289,HLOOKUP($F400,Res_ini!$H$29:$AF$30,2,FALSE())+7))</f>
        <v>-</v>
      </c>
      <c r="M400" s="333" t="str">
        <f>IF(ISERROR(HLOOKUP($F400,Res_ini!$H$29:$AF$30,2,FALSE())),"-",VLOOKUP(L$5,Res_ini!$A$20:$AF289,HLOOKUP($F400,Res_ini!$H$29:$AF$30,2,FALSE())+7))</f>
        <v>-</v>
      </c>
      <c r="N400" s="333" t="str">
        <f>IF($M400="-","-",VLOOKUP(M$5,Res_ini!$A$20:$AF289,HLOOKUP($F400,Res_ini!$H$29:$AF$30,2,FALSE())+7))</f>
        <v>-</v>
      </c>
      <c r="O400" s="358" t="str">
        <f>IF($M400="-","-",VLOOKUP(N$5,Res_ini!$A$20:$AF289,HLOOKUP($F400,Res_ini!$H$29:$AF$30,2,FALSE())+7))</f>
        <v>-</v>
      </c>
      <c r="P400" s="331" t="str">
        <f>IF($M400="-","-",VLOOKUP(O$5,Res_ini!$A$20:$AF289,HLOOKUP($F400,Res_ini!$H$29:$AF$30,2,FALSE())+7))</f>
        <v>-</v>
      </c>
      <c r="Q400" s="331" t="str">
        <f>IF($M400="-","-",VLOOKUP(P$5,Res_ini!$A$20:$AF289,HLOOKUP($F400,Res_ini!$H$29:$AF$30,2,FALSE())+7))</f>
        <v>-</v>
      </c>
      <c r="R400" s="331" t="str">
        <f>IF($M400="-","-",VLOOKUP(Q$5,Res_ini!$A$20:$AF289,HLOOKUP($F400,Res_ini!$H$29:$AF$30,2,FALSE())+7))</f>
        <v>-</v>
      </c>
      <c r="S400" s="331" t="str">
        <f>IF($M400="-","-",VLOOKUP(R$5,Res_ini!$A$20:$AF289,HLOOKUP($F400,Res_ini!$H$29:$AF$30,2,FALSE())+7))</f>
        <v>-</v>
      </c>
      <c r="T400" s="331" t="str">
        <f>IF($M400="-","-",VLOOKUP(S$5,Res_ini!$A$20:$AF289,HLOOKUP($F400,Res_ini!$H$29:$AF$30,2,FALSE())+7))</f>
        <v>-</v>
      </c>
      <c r="U400" s="331" t="str">
        <f>IF($M400="-","-",VLOOKUP(T$5,Res_ini!$A$20:$AF289,HLOOKUP($F400,Res_ini!$H$29:$AF$30,2,FALSE())+7))</f>
        <v>-</v>
      </c>
      <c r="V400" s="331" t="str">
        <f>IF($M400="-","-",VLOOKUP(U$5,Res_ini!$A$20:$AF289,HLOOKUP($F400,Res_ini!$H$29:$AF$30,2,FALSE())+7))</f>
        <v>-</v>
      </c>
      <c r="W400" s="331" t="str">
        <f>IF($M400="-","-",VLOOKUP(V$5,Res_ini!$A$20:$AF289,HLOOKUP($F400,Res_ini!$H$29:$AF$30,2,FALSE())+7))</f>
        <v>-</v>
      </c>
      <c r="X400" s="331" t="str">
        <f>IF($M400="-","-",VLOOKUP(W$5,Res_ini!$A$20:$AF289,HLOOKUP($F400,Res_ini!$H$29:$AF$30,2,FALSE())+7))</f>
        <v>-</v>
      </c>
      <c r="Y400" s="331" t="str">
        <f>IF($M400="-","-",VLOOKUP(X$5,Res_ini!$A$20:$AF289,HLOOKUP($F400,Res_ini!$H$29:$AF$30,2,FALSE())+7))</f>
        <v>-</v>
      </c>
      <c r="Z400" s="331" t="str">
        <f>IF($M400="-","-",VLOOKUP(Y$5,Res_ini!$A$20:$AF289,HLOOKUP($F400,Res_ini!$H$29:$AF$30,2,FALSE())+7))</f>
        <v>-</v>
      </c>
      <c r="AA400" s="332" t="str">
        <f>IF($M400="-","-",VLOOKUP(Z$5,Res_ini!$A$20:$AF289,HLOOKUP($F400,Res_ini!$H$29:$AF$30,2,FALSE())+7))</f>
        <v>-</v>
      </c>
      <c r="AB400" s="333" t="str">
        <f>IF($M400="-","-",VLOOKUP(AA$5,Res_ini!$A$20:$AF289,HLOOKUP($F400,Res_ini!$H$29:$AF$30,2,FALSE())+7))</f>
        <v>-</v>
      </c>
      <c r="AC400" s="359"/>
      <c r="AD400" s="360"/>
      <c r="AE400" s="360"/>
      <c r="AF400" s="360"/>
      <c r="AG400" s="361"/>
      <c r="AH400" s="362" t="str">
        <f t="shared" si="204"/>
        <v>-</v>
      </c>
      <c r="AI400" s="363" t="str">
        <f t="shared" si="205"/>
        <v>-</v>
      </c>
      <c r="AJ400" s="364" t="str">
        <f t="shared" si="206"/>
        <v>-</v>
      </c>
      <c r="AK400" s="364" t="str">
        <f t="shared" si="207"/>
        <v>-</v>
      </c>
      <c r="AL400" s="364" t="str">
        <f t="shared" si="208"/>
        <v>-</v>
      </c>
      <c r="AM400" s="364" t="str">
        <f t="shared" si="209"/>
        <v>-</v>
      </c>
      <c r="AN400" s="364" t="str">
        <f t="shared" si="210"/>
        <v>-</v>
      </c>
      <c r="AO400" s="364" t="str">
        <f t="shared" si="211"/>
        <v>-</v>
      </c>
      <c r="AP400" s="364" t="str">
        <f t="shared" si="212"/>
        <v>-</v>
      </c>
      <c r="AQ400" s="364" t="str">
        <f t="shared" si="213"/>
        <v>-</v>
      </c>
      <c r="AR400" s="364" t="str">
        <f t="shared" si="214"/>
        <v>-</v>
      </c>
      <c r="AS400" s="364" t="str">
        <f t="shared" si="215"/>
        <v>-</v>
      </c>
      <c r="AT400" s="364" t="str">
        <f t="shared" si="216"/>
        <v>-</v>
      </c>
      <c r="AU400" s="364" t="str">
        <f t="shared" si="217"/>
        <v>-</v>
      </c>
      <c r="AV400" s="364" t="str">
        <f t="shared" si="218"/>
        <v>-</v>
      </c>
      <c r="AW400" s="365" t="str">
        <f t="shared" si="219"/>
        <v>-</v>
      </c>
      <c r="AX400" s="365" t="str">
        <f t="shared" si="220"/>
        <v>-</v>
      </c>
      <c r="AY400" s="365" t="str">
        <f t="shared" si="221"/>
        <v>-</v>
      </c>
      <c r="AZ400" s="365" t="str">
        <f t="shared" si="222"/>
        <v>-</v>
      </c>
      <c r="BA400" s="365" t="str">
        <f t="shared" si="223"/>
        <v>-</v>
      </c>
      <c r="BB400" s="364" t="str">
        <f t="shared" si="224"/>
        <v>-</v>
      </c>
      <c r="BC400" s="364" t="str">
        <f t="shared" si="225"/>
        <v>-</v>
      </c>
      <c r="BD400" s="365" t="str">
        <f t="shared" si="226"/>
        <v>-</v>
      </c>
      <c r="BE400" s="365" t="str">
        <f t="shared" si="227"/>
        <v>-</v>
      </c>
      <c r="BF400" s="365" t="str">
        <f t="shared" si="228"/>
        <v>-</v>
      </c>
      <c r="BG400" s="365" t="str">
        <f t="shared" si="229"/>
        <v>-</v>
      </c>
      <c r="BH400" s="364" t="str">
        <f t="shared" si="230"/>
        <v>-</v>
      </c>
      <c r="BI400" s="365" t="str">
        <f t="shared" si="231"/>
        <v>-</v>
      </c>
      <c r="BJ400" s="366" t="str">
        <f t="shared" si="232"/>
        <v>-</v>
      </c>
      <c r="BK400"/>
      <c r="BL400"/>
      <c r="BM400"/>
      <c r="BN400"/>
      <c r="BO400"/>
    </row>
    <row r="401" spans="1:67" s="124" customFormat="1" ht="16" hidden="1" customHeight="1">
      <c r="A401" s="327" t="str">
        <f t="shared" si="233"/>
        <v>2018_381</v>
      </c>
      <c r="B401" s="327" t="s">
        <v>658</v>
      </c>
      <c r="C401" s="327" t="str">
        <f t="shared" si="203"/>
        <v>---_-</v>
      </c>
      <c r="D401" s="327" t="str">
        <f>IF($M401="-","-",VLOOKUP(C$2,Res_ini!$A$20:$AF290,HLOOKUP($F401,Res_ini!$H$29:$AF$30,2,FALSE())+7))</f>
        <v>-</v>
      </c>
      <c r="E401" s="327">
        <f t="shared" si="171"/>
        <v>96</v>
      </c>
      <c r="F401" s="327" t="str">
        <f t="shared" si="108"/>
        <v>Vide33</v>
      </c>
      <c r="G401" s="327" t="str">
        <f>IF($M401="-","-",VLOOKUP(F$2,Res_ini!$A$20:$AF290,HLOOKUP($F401,Res_ini!$H$29:$AF$30,2,FALSE())+7))</f>
        <v>-</v>
      </c>
      <c r="H401" s="338" t="str">
        <f>IF($M401="-","-",VLOOKUP(G$2,Res_ini!$A$20:$AF290,HLOOKUP($F401,Res_ini!$H$29:$AF$30,2,FALSE())+7))</f>
        <v>-</v>
      </c>
      <c r="I401" s="338" t="str">
        <f>IF($M401="-","-",VLOOKUP(H$2,Res_ini!$A$20:$AF290,HLOOKUP($F401,Res_ini!$H$29:$AF$30,2,FALSE())+7))</f>
        <v>-</v>
      </c>
      <c r="J401" s="327" t="str">
        <f>IF($M401="-","-",VLOOKUP(I$2,Res_ini!$A$20:$AF290,HLOOKUP($F401,Res_ini!$H$29:$AF$30,2,FALSE())+7))</f>
        <v>-</v>
      </c>
      <c r="K401" s="327" t="str">
        <f>IF($M401="-","-",VLOOKUP(J$2,Res_ini!$A$20:$AF290,HLOOKUP($F401,Res_ini!$H$29:$AF$30,2,FALSE())+7))</f>
        <v>-</v>
      </c>
      <c r="L401" s="327" t="str">
        <f>IF($M401="-","-",VLOOKUP(K$2,Res_ini!$A$20:$AF290,HLOOKUP($F401,Res_ini!$H$29:$AF$30,2,FALSE())+7))</f>
        <v>-</v>
      </c>
      <c r="M401" s="327" t="str">
        <f>IF(ISERROR(HLOOKUP($F401,Res_ini!$H$29:$AF$30,2,FALSE())),"-",VLOOKUP(L$2,Res_ini!$A$20:$AF290,HLOOKUP($F401,Res_ini!$H$29:$AF$30,2,FALSE())+7))</f>
        <v>-</v>
      </c>
      <c r="N401" s="327" t="str">
        <f>IF($M401="-","-",VLOOKUP(M$2,Res_ini!$A$20:$AF290,HLOOKUP($F401,Res_ini!$H$29:$AF$30,2,FALSE())+7))</f>
        <v>-</v>
      </c>
      <c r="O401" s="339" t="str">
        <f>IF($M401="-","-",VLOOKUP(N$2,Res_ini!$A$20:$AF290,HLOOKUP($F401,Res_ini!$H$29:$AF$30,2,FALSE())+7))</f>
        <v>-</v>
      </c>
      <c r="P401" s="325" t="str">
        <f>IF($M401="-","-",VLOOKUP(O$2,Res_ini!$A$20:$AF290,HLOOKUP($F401,Res_ini!$H$29:$AF$30,2,FALSE())+7))</f>
        <v>-</v>
      </c>
      <c r="Q401" s="325" t="str">
        <f>IF($M401="-","-",VLOOKUP(P$2,Res_ini!$A$20:$AF290,HLOOKUP($F401,Res_ini!$H$29:$AF$30,2,FALSE())+7))</f>
        <v>-</v>
      </c>
      <c r="R401" s="325" t="str">
        <f>IF($M401="-","-",VLOOKUP(Q$2,Res_ini!$A$20:$AF290,HLOOKUP($F401,Res_ini!$H$29:$AF$30,2,FALSE())+7))</f>
        <v>-</v>
      </c>
      <c r="S401" s="325" t="str">
        <f>IF($M401="-","-",VLOOKUP(R$2,Res_ini!$A$20:$AF290,HLOOKUP($F401,Res_ini!$H$29:$AF$30,2,FALSE())+7))</f>
        <v>-</v>
      </c>
      <c r="T401" s="325" t="str">
        <f>IF($M401="-","-",VLOOKUP(S$2,Res_ini!$A$20:$AF290,HLOOKUP($F401,Res_ini!$H$29:$AF$30,2,FALSE())+7))</f>
        <v>-</v>
      </c>
      <c r="U401" s="325" t="str">
        <f>IF($M401="-","-",VLOOKUP(T$2,Res_ini!$A$20:$AF290,HLOOKUP($F401,Res_ini!$H$29:$AF$30,2,FALSE())+7))</f>
        <v>-</v>
      </c>
      <c r="V401" s="325" t="str">
        <f>IF($M401="-","-",VLOOKUP(U$2,Res_ini!$A$20:$AF290,HLOOKUP($F401,Res_ini!$H$29:$AF$30,2,FALSE())+7))</f>
        <v>-</v>
      </c>
      <c r="W401" s="325" t="str">
        <f>IF($M401="-","-",VLOOKUP(V$2,Res_ini!$A$20:$AF290,HLOOKUP($F401,Res_ini!$H$29:$AF$30,2,FALSE())+7))</f>
        <v>-</v>
      </c>
      <c r="X401" s="325" t="str">
        <f>IF($M401="-","-",VLOOKUP(W$2,Res_ini!$A$20:$AF290,HLOOKUP($F401,Res_ini!$H$29:$AF$30,2,FALSE())+7))</f>
        <v>-</v>
      </c>
      <c r="Y401" s="325" t="str">
        <f>IF($M401="-","-",VLOOKUP(X$2,Res_ini!$A$20:$AF290,HLOOKUP($F401,Res_ini!$H$29:$AF$30,2,FALSE())+7))</f>
        <v>-</v>
      </c>
      <c r="Z401" s="325" t="str">
        <f>IF($M401="-","-",VLOOKUP(Y$2,Res_ini!$A$20:$AF290,HLOOKUP($F401,Res_ini!$H$29:$AF$30,2,FALSE())+7))</f>
        <v>-</v>
      </c>
      <c r="AA401" s="326" t="str">
        <f>IF($M401="-","-",VLOOKUP(Z$2,Res_ini!$A$20:$AF290,HLOOKUP($F401,Res_ini!$H$29:$AF$30,2,FALSE())+7))</f>
        <v>-</v>
      </c>
      <c r="AB401" s="327" t="str">
        <f>IF($M401="-","-",VLOOKUP(AA$2,Res_ini!$A$20:$AF290,HLOOKUP($F401,Res_ini!$H$29:$AF$30,2,FALSE())+7))</f>
        <v>-</v>
      </c>
      <c r="AC401" s="340"/>
      <c r="AD401" s="341"/>
      <c r="AE401" s="341"/>
      <c r="AF401" s="341"/>
      <c r="AG401" s="342"/>
      <c r="AH401" s="343" t="str">
        <f t="shared" si="204"/>
        <v>-</v>
      </c>
      <c r="AI401" s="344" t="str">
        <f t="shared" si="205"/>
        <v>-</v>
      </c>
      <c r="AJ401" s="345" t="str">
        <f t="shared" si="206"/>
        <v>-</v>
      </c>
      <c r="AK401" s="345" t="str">
        <f t="shared" si="207"/>
        <v>-</v>
      </c>
      <c r="AL401" s="345" t="str">
        <f t="shared" si="208"/>
        <v>-</v>
      </c>
      <c r="AM401" s="345" t="str">
        <f t="shared" si="209"/>
        <v>-</v>
      </c>
      <c r="AN401" s="345" t="str">
        <f t="shared" si="210"/>
        <v>-</v>
      </c>
      <c r="AO401" s="345" t="str">
        <f t="shared" si="211"/>
        <v>-</v>
      </c>
      <c r="AP401" s="345" t="str">
        <f t="shared" si="212"/>
        <v>-</v>
      </c>
      <c r="AQ401" s="345" t="str">
        <f t="shared" si="213"/>
        <v>-</v>
      </c>
      <c r="AR401" s="345" t="str">
        <f t="shared" si="214"/>
        <v>-</v>
      </c>
      <c r="AS401" s="345" t="str">
        <f t="shared" si="215"/>
        <v>-</v>
      </c>
      <c r="AT401" s="345" t="str">
        <f t="shared" si="216"/>
        <v>-</v>
      </c>
      <c r="AU401" s="345" t="str">
        <f t="shared" si="217"/>
        <v>-</v>
      </c>
      <c r="AV401" s="345" t="str">
        <f t="shared" si="218"/>
        <v>-</v>
      </c>
      <c r="AW401" s="346" t="str">
        <f t="shared" si="219"/>
        <v>-</v>
      </c>
      <c r="AX401" s="346" t="str">
        <f t="shared" si="220"/>
        <v>-</v>
      </c>
      <c r="AY401" s="346" t="str">
        <f t="shared" si="221"/>
        <v>-</v>
      </c>
      <c r="AZ401" s="346" t="str">
        <f t="shared" si="222"/>
        <v>-</v>
      </c>
      <c r="BA401" s="346" t="str">
        <f t="shared" si="223"/>
        <v>-</v>
      </c>
      <c r="BB401" s="345" t="str">
        <f t="shared" si="224"/>
        <v>-</v>
      </c>
      <c r="BC401" s="345" t="str">
        <f t="shared" si="225"/>
        <v>-</v>
      </c>
      <c r="BD401" s="346" t="str">
        <f t="shared" si="226"/>
        <v>-</v>
      </c>
      <c r="BE401" s="346" t="str">
        <f t="shared" si="227"/>
        <v>-</v>
      </c>
      <c r="BF401" s="346" t="str">
        <f t="shared" si="228"/>
        <v>-</v>
      </c>
      <c r="BG401" s="346" t="str">
        <f t="shared" si="229"/>
        <v>-</v>
      </c>
      <c r="BH401" s="345" t="str">
        <f t="shared" si="230"/>
        <v>-</v>
      </c>
      <c r="BI401" s="346" t="str">
        <f t="shared" si="231"/>
        <v>-</v>
      </c>
      <c r="BJ401" s="347" t="str">
        <f t="shared" si="232"/>
        <v>-</v>
      </c>
      <c r="BK401"/>
      <c r="BL401"/>
      <c r="BM401"/>
      <c r="BN401"/>
      <c r="BO401"/>
    </row>
    <row r="402" spans="1:67" s="124" customFormat="1" ht="17" hidden="1" customHeight="1">
      <c r="A402" s="330" t="str">
        <f t="shared" si="233"/>
        <v>2018_382</v>
      </c>
      <c r="B402" s="330" t="s">
        <v>658</v>
      </c>
      <c r="C402" s="330" t="str">
        <f t="shared" si="203"/>
        <v>---_-</v>
      </c>
      <c r="D402" s="330" t="str">
        <f>IF($M402="-","-",VLOOKUP(C$3,Res_ini!$A$20:$AF291,HLOOKUP($F402,Res_ini!$H$29:$AF$30,2,FALSE())+7))</f>
        <v>-</v>
      </c>
      <c r="E402" s="330">
        <f t="shared" si="171"/>
        <v>96</v>
      </c>
      <c r="F402" s="330" t="str">
        <f t="shared" si="108"/>
        <v>Vide33</v>
      </c>
      <c r="G402" s="330" t="str">
        <f>IF($M402="-","-",VLOOKUP(F$3,Res_ini!$A$20:$AF291,HLOOKUP($F402,Res_ini!$H$29:$AF$30,2,FALSE())+7))</f>
        <v>-</v>
      </c>
      <c r="H402" s="348" t="str">
        <f>IF($M402="-","-",VLOOKUP(G$3,Res_ini!$A$20:$AF291,HLOOKUP($F402,Res_ini!$H$29:$AF$30,2,FALSE())+7))</f>
        <v>-</v>
      </c>
      <c r="I402" s="348" t="str">
        <f>IF($M402="-","-",VLOOKUP(H$3,Res_ini!$A$20:$AF291,HLOOKUP($F402,Res_ini!$H$29:$AF$30,2,FALSE())+7))</f>
        <v>-</v>
      </c>
      <c r="J402" s="330" t="str">
        <f>IF($M402="-","-",VLOOKUP(I$3,Res_ini!$A$20:$AF291,HLOOKUP($F402,Res_ini!$H$29:$AF$30,2,FALSE())+7))</f>
        <v>-</v>
      </c>
      <c r="K402" s="330" t="str">
        <f>IF($M402="-","-",VLOOKUP(J$3,Res_ini!$A$20:$AF291,HLOOKUP($F402,Res_ini!$H$29:$AF$30,2,FALSE())+7))</f>
        <v>-</v>
      </c>
      <c r="L402" s="330" t="str">
        <f>IF($M402="-","-",VLOOKUP(K$3,Res_ini!$A$20:$AF291,HLOOKUP($F402,Res_ini!$H$29:$AF$30,2,FALSE())+7))</f>
        <v>-</v>
      </c>
      <c r="M402" s="330" t="str">
        <f>IF(ISERROR(HLOOKUP($F402,Res_ini!$H$29:$AF$30,2,FALSE())),"-",VLOOKUP(L$3,Res_ini!$A$20:$AF291,HLOOKUP($F402,Res_ini!$H$29:$AF$30,2,FALSE())+7))</f>
        <v>-</v>
      </c>
      <c r="N402" s="330" t="str">
        <f>IF($M402="-","-",VLOOKUP(M$3,Res_ini!$A$20:$AF291,HLOOKUP($F402,Res_ini!$H$29:$AF$30,2,FALSE())+7))</f>
        <v>-</v>
      </c>
      <c r="O402" s="349" t="str">
        <f>IF($M402="-","-",VLOOKUP(N$3,Res_ini!$A$20:$AF291,HLOOKUP($F402,Res_ini!$H$29:$AF$30,2,FALSE())+7))</f>
        <v>-</v>
      </c>
      <c r="P402" s="328" t="str">
        <f>IF($M402="-","-",VLOOKUP(O$3,Res_ini!$A$20:$AF291,HLOOKUP($F402,Res_ini!$H$29:$AF$30,2,FALSE())+7))</f>
        <v>-</v>
      </c>
      <c r="Q402" s="328" t="str">
        <f>IF($M402="-","-",VLOOKUP(P$3,Res_ini!$A$20:$AF291,HLOOKUP($F402,Res_ini!$H$29:$AF$30,2,FALSE())+7))</f>
        <v>-</v>
      </c>
      <c r="R402" s="328" t="str">
        <f>IF($M402="-","-",VLOOKUP(Q$3,Res_ini!$A$20:$AF291,HLOOKUP($F402,Res_ini!$H$29:$AF$30,2,FALSE())+7))</f>
        <v>-</v>
      </c>
      <c r="S402" s="328" t="str">
        <f>IF($M402="-","-",VLOOKUP(R$3,Res_ini!$A$20:$AF291,HLOOKUP($F402,Res_ini!$H$29:$AF$30,2,FALSE())+7))</f>
        <v>-</v>
      </c>
      <c r="T402" s="328" t="str">
        <f>IF($M402="-","-",VLOOKUP(S$3,Res_ini!$A$20:$AF291,HLOOKUP($F402,Res_ini!$H$29:$AF$30,2,FALSE())+7))</f>
        <v>-</v>
      </c>
      <c r="U402" s="328" t="str">
        <f>IF($M402="-","-",VLOOKUP(T$3,Res_ini!$A$20:$AF291,HLOOKUP($F402,Res_ini!$H$29:$AF$30,2,FALSE())+7))</f>
        <v>-</v>
      </c>
      <c r="V402" s="328" t="str">
        <f>IF($M402="-","-",VLOOKUP(U$3,Res_ini!$A$20:$AF291,HLOOKUP($F402,Res_ini!$H$29:$AF$30,2,FALSE())+7))</f>
        <v>-</v>
      </c>
      <c r="W402" s="328" t="str">
        <f>IF($M402="-","-",VLOOKUP(V$3,Res_ini!$A$20:$AF291,HLOOKUP($F402,Res_ini!$H$29:$AF$30,2,FALSE())+7))</f>
        <v>-</v>
      </c>
      <c r="X402" s="328" t="str">
        <f>IF($M402="-","-",VLOOKUP(W$3,Res_ini!$A$20:$AF291,HLOOKUP($F402,Res_ini!$H$29:$AF$30,2,FALSE())+7))</f>
        <v>-</v>
      </c>
      <c r="Y402" s="328" t="str">
        <f>IF($M402="-","-",VLOOKUP(X$3,Res_ini!$A$20:$AF291,HLOOKUP($F402,Res_ini!$H$29:$AF$30,2,FALSE())+7))</f>
        <v>-</v>
      </c>
      <c r="Z402" s="328" t="str">
        <f>IF($M402="-","-",VLOOKUP(Y$3,Res_ini!$A$20:$AF291,HLOOKUP($F402,Res_ini!$H$29:$AF$30,2,FALSE())+7))</f>
        <v>-</v>
      </c>
      <c r="AA402" s="329" t="str">
        <f>IF($M402="-","-",VLOOKUP(Z$3,Res_ini!$A$20:$AF291,HLOOKUP($F402,Res_ini!$H$29:$AF$30,2,FALSE())+7))</f>
        <v>-</v>
      </c>
      <c r="AB402" s="330" t="str">
        <f>IF($M402="-","-",VLOOKUP(AA$3,Res_ini!$A$20:$AF291,HLOOKUP($F402,Res_ini!$H$29:$AF$30,2,FALSE())+7))</f>
        <v>-</v>
      </c>
      <c r="AC402" s="350"/>
      <c r="AD402" s="351"/>
      <c r="AE402" s="351"/>
      <c r="AF402" s="351"/>
      <c r="AG402" s="352"/>
      <c r="AH402" s="213" t="str">
        <f t="shared" si="204"/>
        <v>-</v>
      </c>
      <c r="AI402" s="353" t="str">
        <f t="shared" si="205"/>
        <v>-</v>
      </c>
      <c r="AJ402" s="354" t="str">
        <f t="shared" si="206"/>
        <v>-</v>
      </c>
      <c r="AK402" s="354" t="str">
        <f t="shared" si="207"/>
        <v>-</v>
      </c>
      <c r="AL402" s="354" t="str">
        <f t="shared" si="208"/>
        <v>-</v>
      </c>
      <c r="AM402" s="354" t="str">
        <f t="shared" si="209"/>
        <v>-</v>
      </c>
      <c r="AN402" s="354" t="str">
        <f t="shared" si="210"/>
        <v>-</v>
      </c>
      <c r="AO402" s="354" t="str">
        <f t="shared" si="211"/>
        <v>-</v>
      </c>
      <c r="AP402" s="354" t="str">
        <f t="shared" si="212"/>
        <v>-</v>
      </c>
      <c r="AQ402" s="354" t="str">
        <f t="shared" si="213"/>
        <v>-</v>
      </c>
      <c r="AR402" s="354" t="str">
        <f t="shared" si="214"/>
        <v>-</v>
      </c>
      <c r="AS402" s="354" t="str">
        <f t="shared" si="215"/>
        <v>-</v>
      </c>
      <c r="AT402" s="354" t="str">
        <f t="shared" si="216"/>
        <v>-</v>
      </c>
      <c r="AU402" s="354" t="str">
        <f t="shared" si="217"/>
        <v>-</v>
      </c>
      <c r="AV402" s="354" t="str">
        <f t="shared" si="218"/>
        <v>-</v>
      </c>
      <c r="AW402" s="355" t="str">
        <f t="shared" si="219"/>
        <v>-</v>
      </c>
      <c r="AX402" s="355" t="str">
        <f t="shared" si="220"/>
        <v>-</v>
      </c>
      <c r="AY402" s="355" t="str">
        <f t="shared" si="221"/>
        <v>-</v>
      </c>
      <c r="AZ402" s="355" t="str">
        <f t="shared" si="222"/>
        <v>-</v>
      </c>
      <c r="BA402" s="355" t="str">
        <f t="shared" si="223"/>
        <v>-</v>
      </c>
      <c r="BB402" s="354" t="str">
        <f t="shared" si="224"/>
        <v>-</v>
      </c>
      <c r="BC402" s="354" t="str">
        <f t="shared" si="225"/>
        <v>-</v>
      </c>
      <c r="BD402" s="355" t="str">
        <f t="shared" si="226"/>
        <v>-</v>
      </c>
      <c r="BE402" s="355" t="str">
        <f t="shared" si="227"/>
        <v>-</v>
      </c>
      <c r="BF402" s="355" t="str">
        <f t="shared" si="228"/>
        <v>-</v>
      </c>
      <c r="BG402" s="355" t="str">
        <f t="shared" si="229"/>
        <v>-</v>
      </c>
      <c r="BH402" s="354" t="str">
        <f t="shared" si="230"/>
        <v>-</v>
      </c>
      <c r="BI402" s="355" t="str">
        <f t="shared" si="231"/>
        <v>-</v>
      </c>
      <c r="BJ402" s="356" t="str">
        <f t="shared" si="232"/>
        <v>-</v>
      </c>
      <c r="BK402"/>
      <c r="BL402"/>
      <c r="BM402"/>
      <c r="BN402"/>
      <c r="BO402"/>
    </row>
    <row r="403" spans="1:67" s="124" customFormat="1" ht="17" hidden="1" customHeight="1">
      <c r="A403" s="330" t="str">
        <f t="shared" si="233"/>
        <v>2018_383</v>
      </c>
      <c r="B403" s="330" t="s">
        <v>658</v>
      </c>
      <c r="C403" s="330" t="str">
        <f t="shared" si="203"/>
        <v>---_-</v>
      </c>
      <c r="D403" s="330" t="str">
        <f>IF($M403="-","-",VLOOKUP(C$4,Res_ini!$A$20:$AF292,HLOOKUP($F403,Res_ini!$H$29:$AF$30,2,FALSE())+7))</f>
        <v>-</v>
      </c>
      <c r="E403" s="330">
        <f t="shared" si="171"/>
        <v>96</v>
      </c>
      <c r="F403" s="330" t="str">
        <f t="shared" si="108"/>
        <v>Vide33</v>
      </c>
      <c r="G403" s="330" t="str">
        <f>IF($M403="-","-",VLOOKUP(F$4,Res_ini!$A$20:$AF292,HLOOKUP($F403,Res_ini!$H$29:$AF$30,2,FALSE())+7))</f>
        <v>-</v>
      </c>
      <c r="H403" s="348" t="str">
        <f>IF($M403="-","-",VLOOKUP(G$4,Res_ini!$A$20:$AF292,HLOOKUP($F403,Res_ini!$H$29:$AF$30,2,FALSE())+7))</f>
        <v>-</v>
      </c>
      <c r="I403" s="348" t="str">
        <f>IF($M403="-","-",VLOOKUP(H$4,Res_ini!$A$20:$AF292,HLOOKUP($F403,Res_ini!$H$29:$AF$30,2,FALSE())+7))</f>
        <v>-</v>
      </c>
      <c r="J403" s="330" t="str">
        <f>IF($M403="-","-",VLOOKUP(I$4,Res_ini!$A$20:$AF292,HLOOKUP($F403,Res_ini!$H$29:$AF$30,2,FALSE())+7))</f>
        <v>-</v>
      </c>
      <c r="K403" s="330" t="str">
        <f>IF($M403="-","-",VLOOKUP(J$4,Res_ini!$A$20:$AF292,HLOOKUP($F403,Res_ini!$H$29:$AF$30,2,FALSE())+7))</f>
        <v>-</v>
      </c>
      <c r="L403" s="330" t="str">
        <f>IF($M403="-","-",VLOOKUP(K$4,Res_ini!$A$20:$AF292,HLOOKUP($F403,Res_ini!$H$29:$AF$30,2,FALSE())+7))</f>
        <v>-</v>
      </c>
      <c r="M403" s="330" t="str">
        <f>IF(ISERROR(HLOOKUP($F403,Res_ini!$H$29:$AF$30,2,FALSE())),"-",VLOOKUP(L$4,Res_ini!$A$20:$AF292,HLOOKUP($F403,Res_ini!$H$29:$AF$30,2,FALSE())+7))</f>
        <v>-</v>
      </c>
      <c r="N403" s="330" t="str">
        <f>IF($M403="-","-",VLOOKUP(M$4,Res_ini!$A$20:$AF292,HLOOKUP($F403,Res_ini!$H$29:$AF$30,2,FALSE())+7))</f>
        <v>-</v>
      </c>
      <c r="O403" s="349" t="str">
        <f>IF($M403="-","-",VLOOKUP(N$4,Res_ini!$A$20:$AF292,HLOOKUP($F403,Res_ini!$H$29:$AF$30,2,FALSE())+7))</f>
        <v>-</v>
      </c>
      <c r="P403" s="328" t="str">
        <f>IF($M403="-","-",VLOOKUP(O$4,Res_ini!$A$20:$AF292,HLOOKUP($F403,Res_ini!$H$29:$AF$30,2,FALSE())+7))</f>
        <v>-</v>
      </c>
      <c r="Q403" s="328" t="str">
        <f>IF($M403="-","-",VLOOKUP(P$4,Res_ini!$A$20:$AF292,HLOOKUP($F403,Res_ini!$H$29:$AF$30,2,FALSE())+7))</f>
        <v>-</v>
      </c>
      <c r="R403" s="328" t="str">
        <f>IF($M403="-","-",VLOOKUP(Q$4,Res_ini!$A$20:$AF292,HLOOKUP($F403,Res_ini!$H$29:$AF$30,2,FALSE())+7))</f>
        <v>-</v>
      </c>
      <c r="S403" s="328" t="str">
        <f>IF($M403="-","-",VLOOKUP(R$4,Res_ini!$A$20:$AF292,HLOOKUP($F403,Res_ini!$H$29:$AF$30,2,FALSE())+7))</f>
        <v>-</v>
      </c>
      <c r="T403" s="328" t="str">
        <f>IF($M403="-","-",VLOOKUP(S$4,Res_ini!$A$20:$AF292,HLOOKUP($F403,Res_ini!$H$29:$AF$30,2,FALSE())+7))</f>
        <v>-</v>
      </c>
      <c r="U403" s="328" t="str">
        <f>IF($M403="-","-",VLOOKUP(T$4,Res_ini!$A$20:$AF292,HLOOKUP($F403,Res_ini!$H$29:$AF$30,2,FALSE())+7))</f>
        <v>-</v>
      </c>
      <c r="V403" s="328" t="str">
        <f>IF($M403="-","-",VLOOKUP(U$4,Res_ini!$A$20:$AF292,HLOOKUP($F403,Res_ini!$H$29:$AF$30,2,FALSE())+7))</f>
        <v>-</v>
      </c>
      <c r="W403" s="328" t="str">
        <f>IF($M403="-","-",VLOOKUP(V$4,Res_ini!$A$20:$AF292,HLOOKUP($F403,Res_ini!$H$29:$AF$30,2,FALSE())+7))</f>
        <v>-</v>
      </c>
      <c r="X403" s="328" t="str">
        <f>IF($M403="-","-",VLOOKUP(W$4,Res_ini!$A$20:$AF292,HLOOKUP($F403,Res_ini!$H$29:$AF$30,2,FALSE())+7))</f>
        <v>-</v>
      </c>
      <c r="Y403" s="328" t="str">
        <f>IF($M403="-","-",VLOOKUP(X$4,Res_ini!$A$20:$AF292,HLOOKUP($F403,Res_ini!$H$29:$AF$30,2,FALSE())+7))</f>
        <v>-</v>
      </c>
      <c r="Z403" s="328" t="str">
        <f>IF($M403="-","-",VLOOKUP(Y$4,Res_ini!$A$20:$AF292,HLOOKUP($F403,Res_ini!$H$29:$AF$30,2,FALSE())+7))</f>
        <v>-</v>
      </c>
      <c r="AA403" s="329" t="str">
        <f>IF($M403="-","-",VLOOKUP(Z$4,Res_ini!$A$20:$AF292,HLOOKUP($F403,Res_ini!$H$29:$AF$30,2,FALSE())+7))</f>
        <v>-</v>
      </c>
      <c r="AB403" s="330" t="str">
        <f>IF($M403="-","-",VLOOKUP(AA$4,Res_ini!$A$20:$AF292,HLOOKUP($F403,Res_ini!$H$29:$AF$30,2,FALSE())+7))</f>
        <v>-</v>
      </c>
      <c r="AC403" s="350"/>
      <c r="AD403" s="351"/>
      <c r="AE403" s="351"/>
      <c r="AF403" s="351"/>
      <c r="AG403" s="352"/>
      <c r="AH403" s="213" t="str">
        <f t="shared" si="204"/>
        <v>-</v>
      </c>
      <c r="AI403" s="353" t="str">
        <f t="shared" si="205"/>
        <v>-</v>
      </c>
      <c r="AJ403" s="354" t="str">
        <f t="shared" si="206"/>
        <v>-</v>
      </c>
      <c r="AK403" s="354" t="str">
        <f t="shared" si="207"/>
        <v>-</v>
      </c>
      <c r="AL403" s="354" t="str">
        <f t="shared" si="208"/>
        <v>-</v>
      </c>
      <c r="AM403" s="354" t="str">
        <f t="shared" si="209"/>
        <v>-</v>
      </c>
      <c r="AN403" s="354" t="str">
        <f t="shared" si="210"/>
        <v>-</v>
      </c>
      <c r="AO403" s="354" t="str">
        <f t="shared" si="211"/>
        <v>-</v>
      </c>
      <c r="AP403" s="354" t="str">
        <f t="shared" si="212"/>
        <v>-</v>
      </c>
      <c r="AQ403" s="354" t="str">
        <f t="shared" si="213"/>
        <v>-</v>
      </c>
      <c r="AR403" s="354" t="str">
        <f t="shared" si="214"/>
        <v>-</v>
      </c>
      <c r="AS403" s="354" t="str">
        <f t="shared" si="215"/>
        <v>-</v>
      </c>
      <c r="AT403" s="354" t="str">
        <f t="shared" si="216"/>
        <v>-</v>
      </c>
      <c r="AU403" s="354" t="str">
        <f t="shared" si="217"/>
        <v>-</v>
      </c>
      <c r="AV403" s="354" t="str">
        <f t="shared" si="218"/>
        <v>-</v>
      </c>
      <c r="AW403" s="355" t="str">
        <f t="shared" si="219"/>
        <v>-</v>
      </c>
      <c r="AX403" s="355" t="str">
        <f t="shared" si="220"/>
        <v>-</v>
      </c>
      <c r="AY403" s="355" t="str">
        <f t="shared" si="221"/>
        <v>-</v>
      </c>
      <c r="AZ403" s="355" t="str">
        <f t="shared" si="222"/>
        <v>-</v>
      </c>
      <c r="BA403" s="355" t="str">
        <f t="shared" si="223"/>
        <v>-</v>
      </c>
      <c r="BB403" s="354" t="str">
        <f t="shared" si="224"/>
        <v>-</v>
      </c>
      <c r="BC403" s="354" t="str">
        <f t="shared" si="225"/>
        <v>-</v>
      </c>
      <c r="BD403" s="355" t="str">
        <f t="shared" si="226"/>
        <v>-</v>
      </c>
      <c r="BE403" s="355" t="str">
        <f t="shared" si="227"/>
        <v>-</v>
      </c>
      <c r="BF403" s="355" t="str">
        <f t="shared" si="228"/>
        <v>-</v>
      </c>
      <c r="BG403" s="355" t="str">
        <f t="shared" si="229"/>
        <v>-</v>
      </c>
      <c r="BH403" s="354" t="str">
        <f t="shared" si="230"/>
        <v>-</v>
      </c>
      <c r="BI403" s="355" t="str">
        <f t="shared" si="231"/>
        <v>-</v>
      </c>
      <c r="BJ403" s="356" t="str">
        <f t="shared" si="232"/>
        <v>-</v>
      </c>
      <c r="BK403"/>
      <c r="BL403"/>
      <c r="BM403"/>
      <c r="BN403"/>
      <c r="BO403"/>
    </row>
    <row r="404" spans="1:67" s="124" customFormat="1" ht="17" hidden="1" customHeight="1">
      <c r="A404" s="333" t="str">
        <f t="shared" si="233"/>
        <v>2018_384</v>
      </c>
      <c r="B404" s="333" t="s">
        <v>658</v>
      </c>
      <c r="C404" s="333" t="str">
        <f t="shared" si="203"/>
        <v>---_-</v>
      </c>
      <c r="D404" s="333" t="str">
        <f>IF($M404="-","-",VLOOKUP(C$5,Res_ini!$A$20:$AF293,HLOOKUP($F404,Res_ini!$H$29:$AF$30,2,FALSE())+7))</f>
        <v>-</v>
      </c>
      <c r="E404" s="333">
        <f t="shared" si="171"/>
        <v>96</v>
      </c>
      <c r="F404" s="333" t="str">
        <f t="shared" si="108"/>
        <v>Vide33</v>
      </c>
      <c r="G404" s="333" t="str">
        <f>IF($M404="-","-",VLOOKUP(F$5,Res_ini!$A$20:$AF293,HLOOKUP($F404,Res_ini!$H$29:$AF$30,2,FALSE())+7))</f>
        <v>-</v>
      </c>
      <c r="H404" s="357" t="str">
        <f>IF($M404="-","-",VLOOKUP(G$5,Res_ini!$A$20:$AF293,HLOOKUP($F404,Res_ini!$H$29:$AF$30,2,FALSE())+7))</f>
        <v>-</v>
      </c>
      <c r="I404" s="357" t="str">
        <f>IF($M404="-","-",VLOOKUP(H$5,Res_ini!$A$20:$AF293,HLOOKUP($F404,Res_ini!$H$29:$AF$30,2,FALSE())+7))</f>
        <v>-</v>
      </c>
      <c r="J404" s="333" t="str">
        <f>IF($M404="-","-",VLOOKUP(I$5,Res_ini!$A$20:$AF293,HLOOKUP($F404,Res_ini!$H$29:$AF$30,2,FALSE())+7))</f>
        <v>-</v>
      </c>
      <c r="K404" s="333" t="str">
        <f>IF($M404="-","-",VLOOKUP(J$5,Res_ini!$A$20:$AF293,HLOOKUP($F404,Res_ini!$H$29:$AF$30,2,FALSE())+7))</f>
        <v>-</v>
      </c>
      <c r="L404" s="333" t="str">
        <f>IF($M404="-","-",VLOOKUP(K$5,Res_ini!$A$20:$AF293,HLOOKUP($F404,Res_ini!$H$29:$AF$30,2,FALSE())+7))</f>
        <v>-</v>
      </c>
      <c r="M404" s="333" t="str">
        <f>IF(ISERROR(HLOOKUP($F404,Res_ini!$H$29:$AF$30,2,FALSE())),"-",VLOOKUP(L$5,Res_ini!$A$20:$AF293,HLOOKUP($F404,Res_ini!$H$29:$AF$30,2,FALSE())+7))</f>
        <v>-</v>
      </c>
      <c r="N404" s="333" t="str">
        <f>IF($M404="-","-",VLOOKUP(M$5,Res_ini!$A$20:$AF293,HLOOKUP($F404,Res_ini!$H$29:$AF$30,2,FALSE())+7))</f>
        <v>-</v>
      </c>
      <c r="O404" s="358" t="str">
        <f>IF($M404="-","-",VLOOKUP(N$5,Res_ini!$A$20:$AF293,HLOOKUP($F404,Res_ini!$H$29:$AF$30,2,FALSE())+7))</f>
        <v>-</v>
      </c>
      <c r="P404" s="331" t="str">
        <f>IF($M404="-","-",VLOOKUP(O$5,Res_ini!$A$20:$AF293,HLOOKUP($F404,Res_ini!$H$29:$AF$30,2,FALSE())+7))</f>
        <v>-</v>
      </c>
      <c r="Q404" s="331" t="str">
        <f>IF($M404="-","-",VLOOKUP(P$5,Res_ini!$A$20:$AF293,HLOOKUP($F404,Res_ini!$H$29:$AF$30,2,FALSE())+7))</f>
        <v>-</v>
      </c>
      <c r="R404" s="331" t="str">
        <f>IF($M404="-","-",VLOOKUP(Q$5,Res_ini!$A$20:$AF293,HLOOKUP($F404,Res_ini!$H$29:$AF$30,2,FALSE())+7))</f>
        <v>-</v>
      </c>
      <c r="S404" s="331" t="str">
        <f>IF($M404="-","-",VLOOKUP(R$5,Res_ini!$A$20:$AF293,HLOOKUP($F404,Res_ini!$H$29:$AF$30,2,FALSE())+7))</f>
        <v>-</v>
      </c>
      <c r="T404" s="331" t="str">
        <f>IF($M404="-","-",VLOOKUP(S$5,Res_ini!$A$20:$AF293,HLOOKUP($F404,Res_ini!$H$29:$AF$30,2,FALSE())+7))</f>
        <v>-</v>
      </c>
      <c r="U404" s="331" t="str">
        <f>IF($M404="-","-",VLOOKUP(T$5,Res_ini!$A$20:$AF293,HLOOKUP($F404,Res_ini!$H$29:$AF$30,2,FALSE())+7))</f>
        <v>-</v>
      </c>
      <c r="V404" s="331" t="str">
        <f>IF($M404="-","-",VLOOKUP(U$5,Res_ini!$A$20:$AF293,HLOOKUP($F404,Res_ini!$H$29:$AF$30,2,FALSE())+7))</f>
        <v>-</v>
      </c>
      <c r="W404" s="331" t="str">
        <f>IF($M404="-","-",VLOOKUP(V$5,Res_ini!$A$20:$AF293,HLOOKUP($F404,Res_ini!$H$29:$AF$30,2,FALSE())+7))</f>
        <v>-</v>
      </c>
      <c r="X404" s="331" t="str">
        <f>IF($M404="-","-",VLOOKUP(W$5,Res_ini!$A$20:$AF293,HLOOKUP($F404,Res_ini!$H$29:$AF$30,2,FALSE())+7))</f>
        <v>-</v>
      </c>
      <c r="Y404" s="331" t="str">
        <f>IF($M404="-","-",VLOOKUP(X$5,Res_ini!$A$20:$AF293,HLOOKUP($F404,Res_ini!$H$29:$AF$30,2,FALSE())+7))</f>
        <v>-</v>
      </c>
      <c r="Z404" s="331" t="str">
        <f>IF($M404="-","-",VLOOKUP(Y$5,Res_ini!$A$20:$AF293,HLOOKUP($F404,Res_ini!$H$29:$AF$30,2,FALSE())+7))</f>
        <v>-</v>
      </c>
      <c r="AA404" s="332" t="str">
        <f>IF($M404="-","-",VLOOKUP(Z$5,Res_ini!$A$20:$AF293,HLOOKUP($F404,Res_ini!$H$29:$AF$30,2,FALSE())+7))</f>
        <v>-</v>
      </c>
      <c r="AB404" s="333" t="str">
        <f>IF($M404="-","-",VLOOKUP(AA$5,Res_ini!$A$20:$AF293,HLOOKUP($F404,Res_ini!$H$29:$AF$30,2,FALSE())+7))</f>
        <v>-</v>
      </c>
      <c r="AC404" s="359"/>
      <c r="AD404" s="360"/>
      <c r="AE404" s="360"/>
      <c r="AF404" s="360"/>
      <c r="AG404" s="361"/>
      <c r="AH404" s="362" t="str">
        <f t="shared" si="204"/>
        <v>-</v>
      </c>
      <c r="AI404" s="363" t="str">
        <f t="shared" si="205"/>
        <v>-</v>
      </c>
      <c r="AJ404" s="364" t="str">
        <f t="shared" si="206"/>
        <v>-</v>
      </c>
      <c r="AK404" s="364" t="str">
        <f t="shared" si="207"/>
        <v>-</v>
      </c>
      <c r="AL404" s="364" t="str">
        <f t="shared" si="208"/>
        <v>-</v>
      </c>
      <c r="AM404" s="364" t="str">
        <f t="shared" si="209"/>
        <v>-</v>
      </c>
      <c r="AN404" s="364" t="str">
        <f t="shared" si="210"/>
        <v>-</v>
      </c>
      <c r="AO404" s="364" t="str">
        <f t="shared" si="211"/>
        <v>-</v>
      </c>
      <c r="AP404" s="364" t="str">
        <f t="shared" si="212"/>
        <v>-</v>
      </c>
      <c r="AQ404" s="364" t="str">
        <f t="shared" si="213"/>
        <v>-</v>
      </c>
      <c r="AR404" s="364" t="str">
        <f t="shared" si="214"/>
        <v>-</v>
      </c>
      <c r="AS404" s="364" t="str">
        <f t="shared" si="215"/>
        <v>-</v>
      </c>
      <c r="AT404" s="364" t="str">
        <f t="shared" si="216"/>
        <v>-</v>
      </c>
      <c r="AU404" s="364" t="str">
        <f t="shared" si="217"/>
        <v>-</v>
      </c>
      <c r="AV404" s="364" t="str">
        <f t="shared" si="218"/>
        <v>-</v>
      </c>
      <c r="AW404" s="365" t="str">
        <f t="shared" si="219"/>
        <v>-</v>
      </c>
      <c r="AX404" s="365" t="str">
        <f t="shared" si="220"/>
        <v>-</v>
      </c>
      <c r="AY404" s="365" t="str">
        <f t="shared" si="221"/>
        <v>-</v>
      </c>
      <c r="AZ404" s="365" t="str">
        <f t="shared" si="222"/>
        <v>-</v>
      </c>
      <c r="BA404" s="365" t="str">
        <f t="shared" si="223"/>
        <v>-</v>
      </c>
      <c r="BB404" s="364" t="str">
        <f t="shared" si="224"/>
        <v>-</v>
      </c>
      <c r="BC404" s="364" t="str">
        <f t="shared" si="225"/>
        <v>-</v>
      </c>
      <c r="BD404" s="365" t="str">
        <f t="shared" si="226"/>
        <v>-</v>
      </c>
      <c r="BE404" s="365" t="str">
        <f t="shared" si="227"/>
        <v>-</v>
      </c>
      <c r="BF404" s="365" t="str">
        <f t="shared" si="228"/>
        <v>-</v>
      </c>
      <c r="BG404" s="365" t="str">
        <f t="shared" si="229"/>
        <v>-</v>
      </c>
      <c r="BH404" s="364" t="str">
        <f t="shared" si="230"/>
        <v>-</v>
      </c>
      <c r="BI404" s="365" t="str">
        <f t="shared" si="231"/>
        <v>-</v>
      </c>
      <c r="BJ404" s="366" t="str">
        <f t="shared" si="232"/>
        <v>-</v>
      </c>
      <c r="BK404"/>
      <c r="BL404"/>
      <c r="BM404"/>
      <c r="BN404"/>
      <c r="BO404"/>
    </row>
    <row r="405" spans="1:67" s="124" customFormat="1" ht="16" hidden="1" customHeight="1">
      <c r="A405" s="327" t="str">
        <f t="shared" si="233"/>
        <v>2018_385</v>
      </c>
      <c r="B405" s="327" t="s">
        <v>658</v>
      </c>
      <c r="C405" s="327" t="str">
        <f t="shared" si="203"/>
        <v>---_-</v>
      </c>
      <c r="D405" s="327" t="str">
        <f>IF($M405="-","-",VLOOKUP(C$2,Res_ini!$A$20:$AF294,HLOOKUP($F405,Res_ini!$H$29:$AF$30,2,FALSE())+7))</f>
        <v>-</v>
      </c>
      <c r="E405" s="327">
        <f t="shared" si="171"/>
        <v>97</v>
      </c>
      <c r="F405" s="327" t="str">
        <f t="shared" si="108"/>
        <v>Vide34</v>
      </c>
      <c r="G405" s="327" t="str">
        <f>IF($M405="-","-",VLOOKUP(F$2,Res_ini!$A$20:$AF294,HLOOKUP($F405,Res_ini!$H$29:$AF$30,2,FALSE())+7))</f>
        <v>-</v>
      </c>
      <c r="H405" s="338" t="str">
        <f>IF($M405="-","-",VLOOKUP(G$2,Res_ini!$A$20:$AF294,HLOOKUP($F405,Res_ini!$H$29:$AF$30,2,FALSE())+7))</f>
        <v>-</v>
      </c>
      <c r="I405" s="338" t="str">
        <f>IF($M405="-","-",VLOOKUP(H$2,Res_ini!$A$20:$AF294,HLOOKUP($F405,Res_ini!$H$29:$AF$30,2,FALSE())+7))</f>
        <v>-</v>
      </c>
      <c r="J405" s="327" t="str">
        <f>IF($M405="-","-",VLOOKUP(I$2,Res_ini!$A$20:$AF294,HLOOKUP($F405,Res_ini!$H$29:$AF$30,2,FALSE())+7))</f>
        <v>-</v>
      </c>
      <c r="K405" s="327" t="str">
        <f>IF($M405="-","-",VLOOKUP(J$2,Res_ini!$A$20:$AF294,HLOOKUP($F405,Res_ini!$H$29:$AF$30,2,FALSE())+7))</f>
        <v>-</v>
      </c>
      <c r="L405" s="327" t="str">
        <f>IF($M405="-","-",VLOOKUP(K$2,Res_ini!$A$20:$AF294,HLOOKUP($F405,Res_ini!$H$29:$AF$30,2,FALSE())+7))</f>
        <v>-</v>
      </c>
      <c r="M405" s="327" t="str">
        <f>IF(ISERROR(HLOOKUP($F405,Res_ini!$H$29:$AF$30,2,FALSE())),"-",VLOOKUP(L$2,Res_ini!$A$20:$AF294,HLOOKUP($F405,Res_ini!$H$29:$AF$30,2,FALSE())+7))</f>
        <v>-</v>
      </c>
      <c r="N405" s="327" t="str">
        <f>IF($M405="-","-",VLOOKUP(M$2,Res_ini!$A$20:$AF294,HLOOKUP($F405,Res_ini!$H$29:$AF$30,2,FALSE())+7))</f>
        <v>-</v>
      </c>
      <c r="O405" s="339" t="str">
        <f>IF($M405="-","-",VLOOKUP(N$2,Res_ini!$A$20:$AF294,HLOOKUP($F405,Res_ini!$H$29:$AF$30,2,FALSE())+7))</f>
        <v>-</v>
      </c>
      <c r="P405" s="325" t="str">
        <f>IF($M405="-","-",VLOOKUP(O$2,Res_ini!$A$20:$AF294,HLOOKUP($F405,Res_ini!$H$29:$AF$30,2,FALSE())+7))</f>
        <v>-</v>
      </c>
      <c r="Q405" s="325" t="str">
        <f>IF($M405="-","-",VLOOKUP(P$2,Res_ini!$A$20:$AF294,HLOOKUP($F405,Res_ini!$H$29:$AF$30,2,FALSE())+7))</f>
        <v>-</v>
      </c>
      <c r="R405" s="325" t="str">
        <f>IF($M405="-","-",VLOOKUP(Q$2,Res_ini!$A$20:$AF294,HLOOKUP($F405,Res_ini!$H$29:$AF$30,2,FALSE())+7))</f>
        <v>-</v>
      </c>
      <c r="S405" s="325" t="str">
        <f>IF($M405="-","-",VLOOKUP(R$2,Res_ini!$A$20:$AF294,HLOOKUP($F405,Res_ini!$H$29:$AF$30,2,FALSE())+7))</f>
        <v>-</v>
      </c>
      <c r="T405" s="325" t="str">
        <f>IF($M405="-","-",VLOOKUP(S$2,Res_ini!$A$20:$AF294,HLOOKUP($F405,Res_ini!$H$29:$AF$30,2,FALSE())+7))</f>
        <v>-</v>
      </c>
      <c r="U405" s="325" t="str">
        <f>IF($M405="-","-",VLOOKUP(T$2,Res_ini!$A$20:$AF294,HLOOKUP($F405,Res_ini!$H$29:$AF$30,2,FALSE())+7))</f>
        <v>-</v>
      </c>
      <c r="V405" s="325" t="str">
        <f>IF($M405="-","-",VLOOKUP(U$2,Res_ini!$A$20:$AF294,HLOOKUP($F405,Res_ini!$H$29:$AF$30,2,FALSE())+7))</f>
        <v>-</v>
      </c>
      <c r="W405" s="325" t="str">
        <f>IF($M405="-","-",VLOOKUP(V$2,Res_ini!$A$20:$AF294,HLOOKUP($F405,Res_ini!$H$29:$AF$30,2,FALSE())+7))</f>
        <v>-</v>
      </c>
      <c r="X405" s="325" t="str">
        <f>IF($M405="-","-",VLOOKUP(W$2,Res_ini!$A$20:$AF294,HLOOKUP($F405,Res_ini!$H$29:$AF$30,2,FALSE())+7))</f>
        <v>-</v>
      </c>
      <c r="Y405" s="325" t="str">
        <f>IF($M405="-","-",VLOOKUP(X$2,Res_ini!$A$20:$AF294,HLOOKUP($F405,Res_ini!$H$29:$AF$30,2,FALSE())+7))</f>
        <v>-</v>
      </c>
      <c r="Z405" s="325" t="str">
        <f>IF($M405="-","-",VLOOKUP(Y$2,Res_ini!$A$20:$AF294,HLOOKUP($F405,Res_ini!$H$29:$AF$30,2,FALSE())+7))</f>
        <v>-</v>
      </c>
      <c r="AA405" s="326" t="str">
        <f>IF($M405="-","-",VLOOKUP(Z$2,Res_ini!$A$20:$AF294,HLOOKUP($F405,Res_ini!$H$29:$AF$30,2,FALSE())+7))</f>
        <v>-</v>
      </c>
      <c r="AB405" s="327" t="str">
        <f>IF($M405="-","-",VLOOKUP(AA$2,Res_ini!$A$20:$AF294,HLOOKUP($F405,Res_ini!$H$29:$AF$30,2,FALSE())+7))</f>
        <v>-</v>
      </c>
      <c r="AC405" s="340"/>
      <c r="AD405" s="341"/>
      <c r="AE405" s="341"/>
      <c r="AF405" s="341"/>
      <c r="AG405" s="342"/>
      <c r="AH405" s="343" t="str">
        <f t="shared" si="204"/>
        <v>-</v>
      </c>
      <c r="AI405" s="344" t="str">
        <f t="shared" si="205"/>
        <v>-</v>
      </c>
      <c r="AJ405" s="345" t="str">
        <f t="shared" si="206"/>
        <v>-</v>
      </c>
      <c r="AK405" s="345" t="str">
        <f t="shared" si="207"/>
        <v>-</v>
      </c>
      <c r="AL405" s="345" t="str">
        <f t="shared" si="208"/>
        <v>-</v>
      </c>
      <c r="AM405" s="345" t="str">
        <f t="shared" si="209"/>
        <v>-</v>
      </c>
      <c r="AN405" s="345" t="str">
        <f t="shared" si="210"/>
        <v>-</v>
      </c>
      <c r="AO405" s="345" t="str">
        <f t="shared" si="211"/>
        <v>-</v>
      </c>
      <c r="AP405" s="345" t="str">
        <f t="shared" si="212"/>
        <v>-</v>
      </c>
      <c r="AQ405" s="345" t="str">
        <f t="shared" si="213"/>
        <v>-</v>
      </c>
      <c r="AR405" s="345" t="str">
        <f t="shared" si="214"/>
        <v>-</v>
      </c>
      <c r="AS405" s="345" t="str">
        <f t="shared" si="215"/>
        <v>-</v>
      </c>
      <c r="AT405" s="345" t="str">
        <f t="shared" si="216"/>
        <v>-</v>
      </c>
      <c r="AU405" s="345" t="str">
        <f t="shared" si="217"/>
        <v>-</v>
      </c>
      <c r="AV405" s="345" t="str">
        <f t="shared" si="218"/>
        <v>-</v>
      </c>
      <c r="AW405" s="346" t="str">
        <f t="shared" si="219"/>
        <v>-</v>
      </c>
      <c r="AX405" s="346" t="str">
        <f t="shared" si="220"/>
        <v>-</v>
      </c>
      <c r="AY405" s="346" t="str">
        <f t="shared" si="221"/>
        <v>-</v>
      </c>
      <c r="AZ405" s="346" t="str">
        <f t="shared" si="222"/>
        <v>-</v>
      </c>
      <c r="BA405" s="346" t="str">
        <f t="shared" si="223"/>
        <v>-</v>
      </c>
      <c r="BB405" s="345" t="str">
        <f t="shared" si="224"/>
        <v>-</v>
      </c>
      <c r="BC405" s="345" t="str">
        <f t="shared" si="225"/>
        <v>-</v>
      </c>
      <c r="BD405" s="346" t="str">
        <f t="shared" si="226"/>
        <v>-</v>
      </c>
      <c r="BE405" s="346" t="str">
        <f t="shared" si="227"/>
        <v>-</v>
      </c>
      <c r="BF405" s="346" t="str">
        <f t="shared" si="228"/>
        <v>-</v>
      </c>
      <c r="BG405" s="346" t="str">
        <f t="shared" si="229"/>
        <v>-</v>
      </c>
      <c r="BH405" s="345" t="str">
        <f t="shared" si="230"/>
        <v>-</v>
      </c>
      <c r="BI405" s="346" t="str">
        <f t="shared" si="231"/>
        <v>-</v>
      </c>
      <c r="BJ405" s="347" t="str">
        <f t="shared" si="232"/>
        <v>-</v>
      </c>
      <c r="BK405"/>
      <c r="BL405"/>
      <c r="BM405"/>
      <c r="BN405"/>
      <c r="BO405"/>
    </row>
    <row r="406" spans="1:67" s="124" customFormat="1" ht="17" hidden="1" customHeight="1">
      <c r="A406" s="330" t="str">
        <f t="shared" si="233"/>
        <v>2018_386</v>
      </c>
      <c r="B406" s="330" t="s">
        <v>658</v>
      </c>
      <c r="C406" s="330" t="str">
        <f t="shared" si="203"/>
        <v>---_-</v>
      </c>
      <c r="D406" s="330" t="str">
        <f>IF($M406="-","-",VLOOKUP(C$3,Res_ini!$A$20:$AF295,HLOOKUP($F406,Res_ini!$H$29:$AF$30,2,FALSE())+7))</f>
        <v>-</v>
      </c>
      <c r="E406" s="330">
        <f t="shared" si="171"/>
        <v>97</v>
      </c>
      <c r="F406" s="330" t="str">
        <f t="shared" si="108"/>
        <v>Vide34</v>
      </c>
      <c r="G406" s="330" t="str">
        <f>IF($M406="-","-",VLOOKUP(F$3,Res_ini!$A$20:$AF295,HLOOKUP($F406,Res_ini!$H$29:$AF$30,2,FALSE())+7))</f>
        <v>-</v>
      </c>
      <c r="H406" s="348" t="str">
        <f>IF($M406="-","-",VLOOKUP(G$3,Res_ini!$A$20:$AF295,HLOOKUP($F406,Res_ini!$H$29:$AF$30,2,FALSE())+7))</f>
        <v>-</v>
      </c>
      <c r="I406" s="348" t="str">
        <f>IF($M406="-","-",VLOOKUP(H$3,Res_ini!$A$20:$AF295,HLOOKUP($F406,Res_ini!$H$29:$AF$30,2,FALSE())+7))</f>
        <v>-</v>
      </c>
      <c r="J406" s="330" t="str">
        <f>IF($M406="-","-",VLOOKUP(I$3,Res_ini!$A$20:$AF295,HLOOKUP($F406,Res_ini!$H$29:$AF$30,2,FALSE())+7))</f>
        <v>-</v>
      </c>
      <c r="K406" s="330" t="str">
        <f>IF($M406="-","-",VLOOKUP(J$3,Res_ini!$A$20:$AF295,HLOOKUP($F406,Res_ini!$H$29:$AF$30,2,FALSE())+7))</f>
        <v>-</v>
      </c>
      <c r="L406" s="330" t="str">
        <f>IF($M406="-","-",VLOOKUP(K$3,Res_ini!$A$20:$AF295,HLOOKUP($F406,Res_ini!$H$29:$AF$30,2,FALSE())+7))</f>
        <v>-</v>
      </c>
      <c r="M406" s="330" t="str">
        <f>IF(ISERROR(HLOOKUP($F406,Res_ini!$H$29:$AF$30,2,FALSE())),"-",VLOOKUP(L$3,Res_ini!$A$20:$AF295,HLOOKUP($F406,Res_ini!$H$29:$AF$30,2,FALSE())+7))</f>
        <v>-</v>
      </c>
      <c r="N406" s="330" t="str">
        <f>IF($M406="-","-",VLOOKUP(M$3,Res_ini!$A$20:$AF295,HLOOKUP($F406,Res_ini!$H$29:$AF$30,2,FALSE())+7))</f>
        <v>-</v>
      </c>
      <c r="O406" s="349" t="str">
        <f>IF($M406="-","-",VLOOKUP(N$3,Res_ini!$A$20:$AF295,HLOOKUP($F406,Res_ini!$H$29:$AF$30,2,FALSE())+7))</f>
        <v>-</v>
      </c>
      <c r="P406" s="328" t="str">
        <f>IF($M406="-","-",VLOOKUP(O$3,Res_ini!$A$20:$AF295,HLOOKUP($F406,Res_ini!$H$29:$AF$30,2,FALSE())+7))</f>
        <v>-</v>
      </c>
      <c r="Q406" s="328" t="str">
        <f>IF($M406="-","-",VLOOKUP(P$3,Res_ini!$A$20:$AF295,HLOOKUP($F406,Res_ini!$H$29:$AF$30,2,FALSE())+7))</f>
        <v>-</v>
      </c>
      <c r="R406" s="328" t="str">
        <f>IF($M406="-","-",VLOOKUP(Q$3,Res_ini!$A$20:$AF295,HLOOKUP($F406,Res_ini!$H$29:$AF$30,2,FALSE())+7))</f>
        <v>-</v>
      </c>
      <c r="S406" s="328" t="str">
        <f>IF($M406="-","-",VLOOKUP(R$3,Res_ini!$A$20:$AF295,HLOOKUP($F406,Res_ini!$H$29:$AF$30,2,FALSE())+7))</f>
        <v>-</v>
      </c>
      <c r="T406" s="328" t="str">
        <f>IF($M406="-","-",VLOOKUP(S$3,Res_ini!$A$20:$AF295,HLOOKUP($F406,Res_ini!$H$29:$AF$30,2,FALSE())+7))</f>
        <v>-</v>
      </c>
      <c r="U406" s="328" t="str">
        <f>IF($M406="-","-",VLOOKUP(T$3,Res_ini!$A$20:$AF295,HLOOKUP($F406,Res_ini!$H$29:$AF$30,2,FALSE())+7))</f>
        <v>-</v>
      </c>
      <c r="V406" s="328" t="str">
        <f>IF($M406="-","-",VLOOKUP(U$3,Res_ini!$A$20:$AF295,HLOOKUP($F406,Res_ini!$H$29:$AF$30,2,FALSE())+7))</f>
        <v>-</v>
      </c>
      <c r="W406" s="328" t="str">
        <f>IF($M406="-","-",VLOOKUP(V$3,Res_ini!$A$20:$AF295,HLOOKUP($F406,Res_ini!$H$29:$AF$30,2,FALSE())+7))</f>
        <v>-</v>
      </c>
      <c r="X406" s="328" t="str">
        <f>IF($M406="-","-",VLOOKUP(W$3,Res_ini!$A$20:$AF295,HLOOKUP($F406,Res_ini!$H$29:$AF$30,2,FALSE())+7))</f>
        <v>-</v>
      </c>
      <c r="Y406" s="328" t="str">
        <f>IF($M406="-","-",VLOOKUP(X$3,Res_ini!$A$20:$AF295,HLOOKUP($F406,Res_ini!$H$29:$AF$30,2,FALSE())+7))</f>
        <v>-</v>
      </c>
      <c r="Z406" s="328" t="str">
        <f>IF($M406="-","-",VLOOKUP(Y$3,Res_ini!$A$20:$AF295,HLOOKUP($F406,Res_ini!$H$29:$AF$30,2,FALSE())+7))</f>
        <v>-</v>
      </c>
      <c r="AA406" s="329" t="str">
        <f>IF($M406="-","-",VLOOKUP(Z$3,Res_ini!$A$20:$AF295,HLOOKUP($F406,Res_ini!$H$29:$AF$30,2,FALSE())+7))</f>
        <v>-</v>
      </c>
      <c r="AB406" s="330" t="str">
        <f>IF($M406="-","-",VLOOKUP(AA$3,Res_ini!$A$20:$AF295,HLOOKUP($F406,Res_ini!$H$29:$AF$30,2,FALSE())+7))</f>
        <v>-</v>
      </c>
      <c r="AC406" s="350"/>
      <c r="AD406" s="351"/>
      <c r="AE406" s="351"/>
      <c r="AF406" s="351"/>
      <c r="AG406" s="352"/>
      <c r="AH406" s="213" t="str">
        <f t="shared" si="204"/>
        <v>-</v>
      </c>
      <c r="AI406" s="353" t="str">
        <f t="shared" si="205"/>
        <v>-</v>
      </c>
      <c r="AJ406" s="354" t="str">
        <f t="shared" si="206"/>
        <v>-</v>
      </c>
      <c r="AK406" s="354" t="str">
        <f t="shared" si="207"/>
        <v>-</v>
      </c>
      <c r="AL406" s="354" t="str">
        <f t="shared" si="208"/>
        <v>-</v>
      </c>
      <c r="AM406" s="354" t="str">
        <f t="shared" si="209"/>
        <v>-</v>
      </c>
      <c r="AN406" s="354" t="str">
        <f t="shared" si="210"/>
        <v>-</v>
      </c>
      <c r="AO406" s="354" t="str">
        <f t="shared" si="211"/>
        <v>-</v>
      </c>
      <c r="AP406" s="354" t="str">
        <f t="shared" si="212"/>
        <v>-</v>
      </c>
      <c r="AQ406" s="354" t="str">
        <f t="shared" si="213"/>
        <v>-</v>
      </c>
      <c r="AR406" s="354" t="str">
        <f t="shared" si="214"/>
        <v>-</v>
      </c>
      <c r="AS406" s="354" t="str">
        <f t="shared" si="215"/>
        <v>-</v>
      </c>
      <c r="AT406" s="354" t="str">
        <f t="shared" si="216"/>
        <v>-</v>
      </c>
      <c r="AU406" s="354" t="str">
        <f t="shared" si="217"/>
        <v>-</v>
      </c>
      <c r="AV406" s="354" t="str">
        <f t="shared" si="218"/>
        <v>-</v>
      </c>
      <c r="AW406" s="355" t="str">
        <f t="shared" si="219"/>
        <v>-</v>
      </c>
      <c r="AX406" s="355" t="str">
        <f t="shared" si="220"/>
        <v>-</v>
      </c>
      <c r="AY406" s="355" t="str">
        <f t="shared" si="221"/>
        <v>-</v>
      </c>
      <c r="AZ406" s="355" t="str">
        <f t="shared" si="222"/>
        <v>-</v>
      </c>
      <c r="BA406" s="355" t="str">
        <f t="shared" si="223"/>
        <v>-</v>
      </c>
      <c r="BB406" s="354" t="str">
        <f t="shared" si="224"/>
        <v>-</v>
      </c>
      <c r="BC406" s="354" t="str">
        <f t="shared" si="225"/>
        <v>-</v>
      </c>
      <c r="BD406" s="355" t="str">
        <f t="shared" si="226"/>
        <v>-</v>
      </c>
      <c r="BE406" s="355" t="str">
        <f t="shared" si="227"/>
        <v>-</v>
      </c>
      <c r="BF406" s="355" t="str">
        <f t="shared" si="228"/>
        <v>-</v>
      </c>
      <c r="BG406" s="355" t="str">
        <f t="shared" si="229"/>
        <v>-</v>
      </c>
      <c r="BH406" s="354" t="str">
        <f t="shared" si="230"/>
        <v>-</v>
      </c>
      <c r="BI406" s="355" t="str">
        <f t="shared" si="231"/>
        <v>-</v>
      </c>
      <c r="BJ406" s="356" t="str">
        <f t="shared" si="232"/>
        <v>-</v>
      </c>
      <c r="BK406"/>
      <c r="BL406"/>
      <c r="BM406"/>
      <c r="BN406"/>
      <c r="BO406"/>
    </row>
    <row r="407" spans="1:67" s="124" customFormat="1" ht="17" hidden="1" customHeight="1">
      <c r="A407" s="330" t="str">
        <f t="shared" si="233"/>
        <v>2018_387</v>
      </c>
      <c r="B407" s="330" t="s">
        <v>658</v>
      </c>
      <c r="C407" s="330" t="str">
        <f t="shared" si="203"/>
        <v>---_-</v>
      </c>
      <c r="D407" s="330" t="str">
        <f>IF($M407="-","-",VLOOKUP(C$4,Res_ini!$A$20:$AF296,HLOOKUP($F407,Res_ini!$H$29:$AF$30,2,FALSE())+7))</f>
        <v>-</v>
      </c>
      <c r="E407" s="330">
        <f t="shared" si="171"/>
        <v>97</v>
      </c>
      <c r="F407" s="330" t="str">
        <f t="shared" si="108"/>
        <v>Vide34</v>
      </c>
      <c r="G407" s="330" t="str">
        <f>IF($M407="-","-",VLOOKUP(F$4,Res_ini!$A$20:$AF296,HLOOKUP($F407,Res_ini!$H$29:$AF$30,2,FALSE())+7))</f>
        <v>-</v>
      </c>
      <c r="H407" s="348" t="str">
        <f>IF($M407="-","-",VLOOKUP(G$4,Res_ini!$A$20:$AF296,HLOOKUP($F407,Res_ini!$H$29:$AF$30,2,FALSE())+7))</f>
        <v>-</v>
      </c>
      <c r="I407" s="348" t="str">
        <f>IF($M407="-","-",VLOOKUP(H$4,Res_ini!$A$20:$AF296,HLOOKUP($F407,Res_ini!$H$29:$AF$30,2,FALSE())+7))</f>
        <v>-</v>
      </c>
      <c r="J407" s="330" t="str">
        <f>IF($M407="-","-",VLOOKUP(I$4,Res_ini!$A$20:$AF296,HLOOKUP($F407,Res_ini!$H$29:$AF$30,2,FALSE())+7))</f>
        <v>-</v>
      </c>
      <c r="K407" s="330" t="str">
        <f>IF($M407="-","-",VLOOKUP(J$4,Res_ini!$A$20:$AF296,HLOOKUP($F407,Res_ini!$H$29:$AF$30,2,FALSE())+7))</f>
        <v>-</v>
      </c>
      <c r="L407" s="330" t="str">
        <f>IF($M407="-","-",VLOOKUP(K$4,Res_ini!$A$20:$AF296,HLOOKUP($F407,Res_ini!$H$29:$AF$30,2,FALSE())+7))</f>
        <v>-</v>
      </c>
      <c r="M407" s="330" t="str">
        <f>IF(ISERROR(HLOOKUP($F407,Res_ini!$H$29:$AF$30,2,FALSE())),"-",VLOOKUP(L$4,Res_ini!$A$20:$AF296,HLOOKUP($F407,Res_ini!$H$29:$AF$30,2,FALSE())+7))</f>
        <v>-</v>
      </c>
      <c r="N407" s="330" t="str">
        <f>IF($M407="-","-",VLOOKUP(M$4,Res_ini!$A$20:$AF296,HLOOKUP($F407,Res_ini!$H$29:$AF$30,2,FALSE())+7))</f>
        <v>-</v>
      </c>
      <c r="O407" s="349" t="str">
        <f>IF($M407="-","-",VLOOKUP(N$4,Res_ini!$A$20:$AF296,HLOOKUP($F407,Res_ini!$H$29:$AF$30,2,FALSE())+7))</f>
        <v>-</v>
      </c>
      <c r="P407" s="328" t="str">
        <f>IF($M407="-","-",VLOOKUP(O$4,Res_ini!$A$20:$AF296,HLOOKUP($F407,Res_ini!$H$29:$AF$30,2,FALSE())+7))</f>
        <v>-</v>
      </c>
      <c r="Q407" s="328" t="str">
        <f>IF($M407="-","-",VLOOKUP(P$4,Res_ini!$A$20:$AF296,HLOOKUP($F407,Res_ini!$H$29:$AF$30,2,FALSE())+7))</f>
        <v>-</v>
      </c>
      <c r="R407" s="328" t="str">
        <f>IF($M407="-","-",VLOOKUP(Q$4,Res_ini!$A$20:$AF296,HLOOKUP($F407,Res_ini!$H$29:$AF$30,2,FALSE())+7))</f>
        <v>-</v>
      </c>
      <c r="S407" s="328" t="str">
        <f>IF($M407="-","-",VLOOKUP(R$4,Res_ini!$A$20:$AF296,HLOOKUP($F407,Res_ini!$H$29:$AF$30,2,FALSE())+7))</f>
        <v>-</v>
      </c>
      <c r="T407" s="328" t="str">
        <f>IF($M407="-","-",VLOOKUP(S$4,Res_ini!$A$20:$AF296,HLOOKUP($F407,Res_ini!$H$29:$AF$30,2,FALSE())+7))</f>
        <v>-</v>
      </c>
      <c r="U407" s="328" t="str">
        <f>IF($M407="-","-",VLOOKUP(T$4,Res_ini!$A$20:$AF296,HLOOKUP($F407,Res_ini!$H$29:$AF$30,2,FALSE())+7))</f>
        <v>-</v>
      </c>
      <c r="V407" s="328" t="str">
        <f>IF($M407="-","-",VLOOKUP(U$4,Res_ini!$A$20:$AF296,HLOOKUP($F407,Res_ini!$H$29:$AF$30,2,FALSE())+7))</f>
        <v>-</v>
      </c>
      <c r="W407" s="328" t="str">
        <f>IF($M407="-","-",VLOOKUP(V$4,Res_ini!$A$20:$AF296,HLOOKUP($F407,Res_ini!$H$29:$AF$30,2,FALSE())+7))</f>
        <v>-</v>
      </c>
      <c r="X407" s="328" t="str">
        <f>IF($M407="-","-",VLOOKUP(W$4,Res_ini!$A$20:$AF296,HLOOKUP($F407,Res_ini!$H$29:$AF$30,2,FALSE())+7))</f>
        <v>-</v>
      </c>
      <c r="Y407" s="328" t="str">
        <f>IF($M407="-","-",VLOOKUP(X$4,Res_ini!$A$20:$AF296,HLOOKUP($F407,Res_ini!$H$29:$AF$30,2,FALSE())+7))</f>
        <v>-</v>
      </c>
      <c r="Z407" s="328" t="str">
        <f>IF($M407="-","-",VLOOKUP(Y$4,Res_ini!$A$20:$AF296,HLOOKUP($F407,Res_ini!$H$29:$AF$30,2,FALSE())+7))</f>
        <v>-</v>
      </c>
      <c r="AA407" s="329" t="str">
        <f>IF($M407="-","-",VLOOKUP(Z$4,Res_ini!$A$20:$AF296,HLOOKUP($F407,Res_ini!$H$29:$AF$30,2,FALSE())+7))</f>
        <v>-</v>
      </c>
      <c r="AB407" s="330" t="str">
        <f>IF($M407="-","-",VLOOKUP(AA$4,Res_ini!$A$20:$AF296,HLOOKUP($F407,Res_ini!$H$29:$AF$30,2,FALSE())+7))</f>
        <v>-</v>
      </c>
      <c r="AC407" s="350"/>
      <c r="AD407" s="351"/>
      <c r="AE407" s="351"/>
      <c r="AF407" s="351"/>
      <c r="AG407" s="352"/>
      <c r="AH407" s="213" t="str">
        <f t="shared" si="204"/>
        <v>-</v>
      </c>
      <c r="AI407" s="353" t="str">
        <f t="shared" si="205"/>
        <v>-</v>
      </c>
      <c r="AJ407" s="354" t="str">
        <f t="shared" si="206"/>
        <v>-</v>
      </c>
      <c r="AK407" s="354" t="str">
        <f t="shared" si="207"/>
        <v>-</v>
      </c>
      <c r="AL407" s="354" t="str">
        <f t="shared" si="208"/>
        <v>-</v>
      </c>
      <c r="AM407" s="354" t="str">
        <f t="shared" si="209"/>
        <v>-</v>
      </c>
      <c r="AN407" s="354" t="str">
        <f t="shared" si="210"/>
        <v>-</v>
      </c>
      <c r="AO407" s="354" t="str">
        <f t="shared" si="211"/>
        <v>-</v>
      </c>
      <c r="AP407" s="354" t="str">
        <f t="shared" si="212"/>
        <v>-</v>
      </c>
      <c r="AQ407" s="354" t="str">
        <f t="shared" si="213"/>
        <v>-</v>
      </c>
      <c r="AR407" s="354" t="str">
        <f t="shared" si="214"/>
        <v>-</v>
      </c>
      <c r="AS407" s="354" t="str">
        <f t="shared" si="215"/>
        <v>-</v>
      </c>
      <c r="AT407" s="354" t="str">
        <f t="shared" si="216"/>
        <v>-</v>
      </c>
      <c r="AU407" s="354" t="str">
        <f t="shared" si="217"/>
        <v>-</v>
      </c>
      <c r="AV407" s="354" t="str">
        <f t="shared" si="218"/>
        <v>-</v>
      </c>
      <c r="AW407" s="355" t="str">
        <f t="shared" si="219"/>
        <v>-</v>
      </c>
      <c r="AX407" s="355" t="str">
        <f t="shared" si="220"/>
        <v>-</v>
      </c>
      <c r="AY407" s="355" t="str">
        <f t="shared" si="221"/>
        <v>-</v>
      </c>
      <c r="AZ407" s="355" t="str">
        <f t="shared" si="222"/>
        <v>-</v>
      </c>
      <c r="BA407" s="355" t="str">
        <f t="shared" si="223"/>
        <v>-</v>
      </c>
      <c r="BB407" s="354" t="str">
        <f t="shared" si="224"/>
        <v>-</v>
      </c>
      <c r="BC407" s="354" t="str">
        <f t="shared" si="225"/>
        <v>-</v>
      </c>
      <c r="BD407" s="355" t="str">
        <f t="shared" si="226"/>
        <v>-</v>
      </c>
      <c r="BE407" s="355" t="str">
        <f t="shared" si="227"/>
        <v>-</v>
      </c>
      <c r="BF407" s="355" t="str">
        <f t="shared" si="228"/>
        <v>-</v>
      </c>
      <c r="BG407" s="355" t="str">
        <f t="shared" si="229"/>
        <v>-</v>
      </c>
      <c r="BH407" s="354" t="str">
        <f t="shared" si="230"/>
        <v>-</v>
      </c>
      <c r="BI407" s="355" t="str">
        <f t="shared" si="231"/>
        <v>-</v>
      </c>
      <c r="BJ407" s="356" t="str">
        <f t="shared" si="232"/>
        <v>-</v>
      </c>
      <c r="BK407"/>
      <c r="BL407"/>
      <c r="BM407"/>
      <c r="BN407"/>
      <c r="BO407"/>
    </row>
    <row r="408" spans="1:67" s="124" customFormat="1" ht="17" hidden="1" customHeight="1">
      <c r="A408" s="333" t="str">
        <f t="shared" si="233"/>
        <v>2018_388</v>
      </c>
      <c r="B408" s="333" t="s">
        <v>658</v>
      </c>
      <c r="C408" s="333" t="str">
        <f t="shared" si="203"/>
        <v>---_-</v>
      </c>
      <c r="D408" s="333" t="str">
        <f>IF($M408="-","-",VLOOKUP(C$5,Res_ini!$A$20:$AF297,HLOOKUP($F408,Res_ini!$H$29:$AF$30,2,FALSE())+7))</f>
        <v>-</v>
      </c>
      <c r="E408" s="333">
        <f t="shared" si="171"/>
        <v>97</v>
      </c>
      <c r="F408" s="333" t="str">
        <f t="shared" si="108"/>
        <v>Vide34</v>
      </c>
      <c r="G408" s="333" t="str">
        <f>IF($M408="-","-",VLOOKUP(F$5,Res_ini!$A$20:$AF297,HLOOKUP($F408,Res_ini!$H$29:$AF$30,2,FALSE())+7))</f>
        <v>-</v>
      </c>
      <c r="H408" s="357" t="str">
        <f>IF($M408="-","-",VLOOKUP(G$5,Res_ini!$A$20:$AF297,HLOOKUP($F408,Res_ini!$H$29:$AF$30,2,FALSE())+7))</f>
        <v>-</v>
      </c>
      <c r="I408" s="357" t="str">
        <f>IF($M408="-","-",VLOOKUP(H$5,Res_ini!$A$20:$AF297,HLOOKUP($F408,Res_ini!$H$29:$AF$30,2,FALSE())+7))</f>
        <v>-</v>
      </c>
      <c r="J408" s="333" t="str">
        <f>IF($M408="-","-",VLOOKUP(I$5,Res_ini!$A$20:$AF297,HLOOKUP($F408,Res_ini!$H$29:$AF$30,2,FALSE())+7))</f>
        <v>-</v>
      </c>
      <c r="K408" s="333" t="str">
        <f>IF($M408="-","-",VLOOKUP(J$5,Res_ini!$A$20:$AF297,HLOOKUP($F408,Res_ini!$H$29:$AF$30,2,FALSE())+7))</f>
        <v>-</v>
      </c>
      <c r="L408" s="333" t="str">
        <f>IF($M408="-","-",VLOOKUP(K$5,Res_ini!$A$20:$AF297,HLOOKUP($F408,Res_ini!$H$29:$AF$30,2,FALSE())+7))</f>
        <v>-</v>
      </c>
      <c r="M408" s="333" t="str">
        <f>IF(ISERROR(HLOOKUP($F408,Res_ini!$H$29:$AF$30,2,FALSE())),"-",VLOOKUP(L$5,Res_ini!$A$20:$AF297,HLOOKUP($F408,Res_ini!$H$29:$AF$30,2,FALSE())+7))</f>
        <v>-</v>
      </c>
      <c r="N408" s="333" t="str">
        <f>IF($M408="-","-",VLOOKUP(M$5,Res_ini!$A$20:$AF297,HLOOKUP($F408,Res_ini!$H$29:$AF$30,2,FALSE())+7))</f>
        <v>-</v>
      </c>
      <c r="O408" s="358" t="str">
        <f>IF($M408="-","-",VLOOKUP(N$5,Res_ini!$A$20:$AF297,HLOOKUP($F408,Res_ini!$H$29:$AF$30,2,FALSE())+7))</f>
        <v>-</v>
      </c>
      <c r="P408" s="331" t="str">
        <f>IF($M408="-","-",VLOOKUP(O$5,Res_ini!$A$20:$AF297,HLOOKUP($F408,Res_ini!$H$29:$AF$30,2,FALSE())+7))</f>
        <v>-</v>
      </c>
      <c r="Q408" s="331" t="str">
        <f>IF($M408="-","-",VLOOKUP(P$5,Res_ini!$A$20:$AF297,HLOOKUP($F408,Res_ini!$H$29:$AF$30,2,FALSE())+7))</f>
        <v>-</v>
      </c>
      <c r="R408" s="331" t="str">
        <f>IF($M408="-","-",VLOOKUP(Q$5,Res_ini!$A$20:$AF297,HLOOKUP($F408,Res_ini!$H$29:$AF$30,2,FALSE())+7))</f>
        <v>-</v>
      </c>
      <c r="S408" s="331" t="str">
        <f>IF($M408="-","-",VLOOKUP(R$5,Res_ini!$A$20:$AF297,HLOOKUP($F408,Res_ini!$H$29:$AF$30,2,FALSE())+7))</f>
        <v>-</v>
      </c>
      <c r="T408" s="331" t="str">
        <f>IF($M408="-","-",VLOOKUP(S$5,Res_ini!$A$20:$AF297,HLOOKUP($F408,Res_ini!$H$29:$AF$30,2,FALSE())+7))</f>
        <v>-</v>
      </c>
      <c r="U408" s="331" t="str">
        <f>IF($M408="-","-",VLOOKUP(T$5,Res_ini!$A$20:$AF297,HLOOKUP($F408,Res_ini!$H$29:$AF$30,2,FALSE())+7))</f>
        <v>-</v>
      </c>
      <c r="V408" s="331" t="str">
        <f>IF($M408="-","-",VLOOKUP(U$5,Res_ini!$A$20:$AF297,HLOOKUP($F408,Res_ini!$H$29:$AF$30,2,FALSE())+7))</f>
        <v>-</v>
      </c>
      <c r="W408" s="331" t="str">
        <f>IF($M408="-","-",VLOOKUP(V$5,Res_ini!$A$20:$AF297,HLOOKUP($F408,Res_ini!$H$29:$AF$30,2,FALSE())+7))</f>
        <v>-</v>
      </c>
      <c r="X408" s="331" t="str">
        <f>IF($M408="-","-",VLOOKUP(W$5,Res_ini!$A$20:$AF297,HLOOKUP($F408,Res_ini!$H$29:$AF$30,2,FALSE())+7))</f>
        <v>-</v>
      </c>
      <c r="Y408" s="331" t="str">
        <f>IF($M408="-","-",VLOOKUP(X$5,Res_ini!$A$20:$AF297,HLOOKUP($F408,Res_ini!$H$29:$AF$30,2,FALSE())+7))</f>
        <v>-</v>
      </c>
      <c r="Z408" s="331" t="str">
        <f>IF($M408="-","-",VLOOKUP(Y$5,Res_ini!$A$20:$AF297,HLOOKUP($F408,Res_ini!$H$29:$AF$30,2,FALSE())+7))</f>
        <v>-</v>
      </c>
      <c r="AA408" s="332" t="str">
        <f>IF($M408="-","-",VLOOKUP(Z$5,Res_ini!$A$20:$AF297,HLOOKUP($F408,Res_ini!$H$29:$AF$30,2,FALSE())+7))</f>
        <v>-</v>
      </c>
      <c r="AB408" s="333" t="str">
        <f>IF($M408="-","-",VLOOKUP(AA$5,Res_ini!$A$20:$AF297,HLOOKUP($F408,Res_ini!$H$29:$AF$30,2,FALSE())+7))</f>
        <v>-</v>
      </c>
      <c r="AC408" s="359"/>
      <c r="AD408" s="360"/>
      <c r="AE408" s="360"/>
      <c r="AF408" s="360"/>
      <c r="AG408" s="361"/>
      <c r="AH408" s="362" t="str">
        <f t="shared" si="204"/>
        <v>-</v>
      </c>
      <c r="AI408" s="363" t="str">
        <f t="shared" si="205"/>
        <v>-</v>
      </c>
      <c r="AJ408" s="364" t="str">
        <f t="shared" si="206"/>
        <v>-</v>
      </c>
      <c r="AK408" s="364" t="str">
        <f t="shared" si="207"/>
        <v>-</v>
      </c>
      <c r="AL408" s="364" t="str">
        <f t="shared" si="208"/>
        <v>-</v>
      </c>
      <c r="AM408" s="364" t="str">
        <f t="shared" si="209"/>
        <v>-</v>
      </c>
      <c r="AN408" s="364" t="str">
        <f t="shared" si="210"/>
        <v>-</v>
      </c>
      <c r="AO408" s="364" t="str">
        <f t="shared" si="211"/>
        <v>-</v>
      </c>
      <c r="AP408" s="364" t="str">
        <f t="shared" si="212"/>
        <v>-</v>
      </c>
      <c r="AQ408" s="364" t="str">
        <f t="shared" si="213"/>
        <v>-</v>
      </c>
      <c r="AR408" s="364" t="str">
        <f t="shared" si="214"/>
        <v>-</v>
      </c>
      <c r="AS408" s="364" t="str">
        <f t="shared" si="215"/>
        <v>-</v>
      </c>
      <c r="AT408" s="364" t="str">
        <f t="shared" si="216"/>
        <v>-</v>
      </c>
      <c r="AU408" s="364" t="str">
        <f t="shared" si="217"/>
        <v>-</v>
      </c>
      <c r="AV408" s="364" t="str">
        <f t="shared" si="218"/>
        <v>-</v>
      </c>
      <c r="AW408" s="365" t="str">
        <f t="shared" si="219"/>
        <v>-</v>
      </c>
      <c r="AX408" s="365" t="str">
        <f t="shared" si="220"/>
        <v>-</v>
      </c>
      <c r="AY408" s="365" t="str">
        <f t="shared" si="221"/>
        <v>-</v>
      </c>
      <c r="AZ408" s="365" t="str">
        <f t="shared" si="222"/>
        <v>-</v>
      </c>
      <c r="BA408" s="365" t="str">
        <f t="shared" si="223"/>
        <v>-</v>
      </c>
      <c r="BB408" s="364" t="str">
        <f t="shared" si="224"/>
        <v>-</v>
      </c>
      <c r="BC408" s="364" t="str">
        <f t="shared" si="225"/>
        <v>-</v>
      </c>
      <c r="BD408" s="365" t="str">
        <f t="shared" si="226"/>
        <v>-</v>
      </c>
      <c r="BE408" s="365" t="str">
        <f t="shared" si="227"/>
        <v>-</v>
      </c>
      <c r="BF408" s="365" t="str">
        <f t="shared" si="228"/>
        <v>-</v>
      </c>
      <c r="BG408" s="365" t="str">
        <f t="shared" si="229"/>
        <v>-</v>
      </c>
      <c r="BH408" s="364" t="str">
        <f t="shared" si="230"/>
        <v>-</v>
      </c>
      <c r="BI408" s="365" t="str">
        <f t="shared" si="231"/>
        <v>-</v>
      </c>
      <c r="BJ408" s="366" t="str">
        <f t="shared" si="232"/>
        <v>-</v>
      </c>
      <c r="BK408"/>
      <c r="BL408"/>
      <c r="BM408"/>
      <c r="BN408"/>
      <c r="BO408"/>
    </row>
    <row r="409" spans="1:67" s="124" customFormat="1" ht="16" hidden="1" customHeight="1">
      <c r="A409" s="327" t="str">
        <f t="shared" si="233"/>
        <v>2018_389</v>
      </c>
      <c r="B409" s="327" t="s">
        <v>658</v>
      </c>
      <c r="C409" s="327" t="str">
        <f t="shared" si="203"/>
        <v>---_-</v>
      </c>
      <c r="D409" s="327" t="str">
        <f>IF($M409="-","-",VLOOKUP(C$2,Res_ini!$A$20:$AF298,HLOOKUP($F409,Res_ini!$H$29:$AF$30,2,FALSE())+7))</f>
        <v>-</v>
      </c>
      <c r="E409" s="327">
        <f t="shared" si="171"/>
        <v>98</v>
      </c>
      <c r="F409" s="327" t="str">
        <f t="shared" si="108"/>
        <v>Vide35</v>
      </c>
      <c r="G409" s="327" t="str">
        <f>IF($M409="-","-",VLOOKUP(F$2,Res_ini!$A$20:$AF298,HLOOKUP($F409,Res_ini!$H$29:$AF$30,2,FALSE())+7))</f>
        <v>-</v>
      </c>
      <c r="H409" s="338" t="str">
        <f>IF($M409="-","-",VLOOKUP(G$2,Res_ini!$A$20:$AF298,HLOOKUP($F409,Res_ini!$H$29:$AF$30,2,FALSE())+7))</f>
        <v>-</v>
      </c>
      <c r="I409" s="338" t="str">
        <f>IF($M409="-","-",VLOOKUP(H$2,Res_ini!$A$20:$AF298,HLOOKUP($F409,Res_ini!$H$29:$AF$30,2,FALSE())+7))</f>
        <v>-</v>
      </c>
      <c r="J409" s="327" t="str">
        <f>IF($M409="-","-",VLOOKUP(I$2,Res_ini!$A$20:$AF298,HLOOKUP($F409,Res_ini!$H$29:$AF$30,2,FALSE())+7))</f>
        <v>-</v>
      </c>
      <c r="K409" s="327" t="str">
        <f>IF($M409="-","-",VLOOKUP(J$2,Res_ini!$A$20:$AF298,HLOOKUP($F409,Res_ini!$H$29:$AF$30,2,FALSE())+7))</f>
        <v>-</v>
      </c>
      <c r="L409" s="327" t="str">
        <f>IF($M409="-","-",VLOOKUP(K$2,Res_ini!$A$20:$AF298,HLOOKUP($F409,Res_ini!$H$29:$AF$30,2,FALSE())+7))</f>
        <v>-</v>
      </c>
      <c r="M409" s="327" t="str">
        <f>IF(ISERROR(HLOOKUP($F409,Res_ini!$H$29:$AF$30,2,FALSE())),"-",VLOOKUP(L$2,Res_ini!$A$20:$AF298,HLOOKUP($F409,Res_ini!$H$29:$AF$30,2,FALSE())+7))</f>
        <v>-</v>
      </c>
      <c r="N409" s="327" t="str">
        <f>IF($M409="-","-",VLOOKUP(M$2,Res_ini!$A$20:$AF298,HLOOKUP($F409,Res_ini!$H$29:$AF$30,2,FALSE())+7))</f>
        <v>-</v>
      </c>
      <c r="O409" s="339" t="str">
        <f>IF($M409="-","-",VLOOKUP(N$2,Res_ini!$A$20:$AF298,HLOOKUP($F409,Res_ini!$H$29:$AF$30,2,FALSE())+7))</f>
        <v>-</v>
      </c>
      <c r="P409" s="325" t="str">
        <f>IF($M409="-","-",VLOOKUP(O$2,Res_ini!$A$20:$AF298,HLOOKUP($F409,Res_ini!$H$29:$AF$30,2,FALSE())+7))</f>
        <v>-</v>
      </c>
      <c r="Q409" s="325" t="str">
        <f>IF($M409="-","-",VLOOKUP(P$2,Res_ini!$A$20:$AF298,HLOOKUP($F409,Res_ini!$H$29:$AF$30,2,FALSE())+7))</f>
        <v>-</v>
      </c>
      <c r="R409" s="325" t="str">
        <f>IF($M409="-","-",VLOOKUP(Q$2,Res_ini!$A$20:$AF298,HLOOKUP($F409,Res_ini!$H$29:$AF$30,2,FALSE())+7))</f>
        <v>-</v>
      </c>
      <c r="S409" s="325" t="str">
        <f>IF($M409="-","-",VLOOKUP(R$2,Res_ini!$A$20:$AF298,HLOOKUP($F409,Res_ini!$H$29:$AF$30,2,FALSE())+7))</f>
        <v>-</v>
      </c>
      <c r="T409" s="325" t="str">
        <f>IF($M409="-","-",VLOOKUP(S$2,Res_ini!$A$20:$AF298,HLOOKUP($F409,Res_ini!$H$29:$AF$30,2,FALSE())+7))</f>
        <v>-</v>
      </c>
      <c r="U409" s="325" t="str">
        <f>IF($M409="-","-",VLOOKUP(T$2,Res_ini!$A$20:$AF298,HLOOKUP($F409,Res_ini!$H$29:$AF$30,2,FALSE())+7))</f>
        <v>-</v>
      </c>
      <c r="V409" s="325" t="str">
        <f>IF($M409="-","-",VLOOKUP(U$2,Res_ini!$A$20:$AF298,HLOOKUP($F409,Res_ini!$H$29:$AF$30,2,FALSE())+7))</f>
        <v>-</v>
      </c>
      <c r="W409" s="325" t="str">
        <f>IF($M409="-","-",VLOOKUP(V$2,Res_ini!$A$20:$AF298,HLOOKUP($F409,Res_ini!$H$29:$AF$30,2,FALSE())+7))</f>
        <v>-</v>
      </c>
      <c r="X409" s="325" t="str">
        <f>IF($M409="-","-",VLOOKUP(W$2,Res_ini!$A$20:$AF298,HLOOKUP($F409,Res_ini!$H$29:$AF$30,2,FALSE())+7))</f>
        <v>-</v>
      </c>
      <c r="Y409" s="325" t="str">
        <f>IF($M409="-","-",VLOOKUP(X$2,Res_ini!$A$20:$AF298,HLOOKUP($F409,Res_ini!$H$29:$AF$30,2,FALSE())+7))</f>
        <v>-</v>
      </c>
      <c r="Z409" s="325" t="str">
        <f>IF($M409="-","-",VLOOKUP(Y$2,Res_ini!$A$20:$AF298,HLOOKUP($F409,Res_ini!$H$29:$AF$30,2,FALSE())+7))</f>
        <v>-</v>
      </c>
      <c r="AA409" s="326" t="str">
        <f>IF($M409="-","-",VLOOKUP(Z$2,Res_ini!$A$20:$AF298,HLOOKUP($F409,Res_ini!$H$29:$AF$30,2,FALSE())+7))</f>
        <v>-</v>
      </c>
      <c r="AB409" s="327" t="str">
        <f>IF($M409="-","-",VLOOKUP(AA$2,Res_ini!$A$20:$AF298,HLOOKUP($F409,Res_ini!$H$29:$AF$30,2,FALSE())+7))</f>
        <v>-</v>
      </c>
      <c r="AC409" s="340"/>
      <c r="AD409" s="341"/>
      <c r="AE409" s="341"/>
      <c r="AF409" s="341"/>
      <c r="AG409" s="342"/>
      <c r="AH409" s="343" t="str">
        <f t="shared" si="204"/>
        <v>-</v>
      </c>
      <c r="AI409" s="344" t="str">
        <f t="shared" si="205"/>
        <v>-</v>
      </c>
      <c r="AJ409" s="345" t="str">
        <f t="shared" si="206"/>
        <v>-</v>
      </c>
      <c r="AK409" s="345" t="str">
        <f t="shared" si="207"/>
        <v>-</v>
      </c>
      <c r="AL409" s="345" t="str">
        <f t="shared" si="208"/>
        <v>-</v>
      </c>
      <c r="AM409" s="345" t="str">
        <f t="shared" si="209"/>
        <v>-</v>
      </c>
      <c r="AN409" s="345" t="str">
        <f t="shared" si="210"/>
        <v>-</v>
      </c>
      <c r="AO409" s="345" t="str">
        <f t="shared" si="211"/>
        <v>-</v>
      </c>
      <c r="AP409" s="345" t="str">
        <f t="shared" si="212"/>
        <v>-</v>
      </c>
      <c r="AQ409" s="345" t="str">
        <f t="shared" si="213"/>
        <v>-</v>
      </c>
      <c r="AR409" s="345" t="str">
        <f t="shared" si="214"/>
        <v>-</v>
      </c>
      <c r="AS409" s="345" t="str">
        <f t="shared" si="215"/>
        <v>-</v>
      </c>
      <c r="AT409" s="345" t="str">
        <f t="shared" si="216"/>
        <v>-</v>
      </c>
      <c r="AU409" s="345" t="str">
        <f t="shared" si="217"/>
        <v>-</v>
      </c>
      <c r="AV409" s="345" t="str">
        <f t="shared" si="218"/>
        <v>-</v>
      </c>
      <c r="AW409" s="346" t="str">
        <f t="shared" si="219"/>
        <v>-</v>
      </c>
      <c r="AX409" s="346" t="str">
        <f t="shared" si="220"/>
        <v>-</v>
      </c>
      <c r="AY409" s="346" t="str">
        <f t="shared" si="221"/>
        <v>-</v>
      </c>
      <c r="AZ409" s="346" t="str">
        <f t="shared" si="222"/>
        <v>-</v>
      </c>
      <c r="BA409" s="346" t="str">
        <f t="shared" si="223"/>
        <v>-</v>
      </c>
      <c r="BB409" s="345" t="str">
        <f t="shared" si="224"/>
        <v>-</v>
      </c>
      <c r="BC409" s="345" t="str">
        <f t="shared" si="225"/>
        <v>-</v>
      </c>
      <c r="BD409" s="346" t="str">
        <f t="shared" si="226"/>
        <v>-</v>
      </c>
      <c r="BE409" s="346" t="str">
        <f t="shared" si="227"/>
        <v>-</v>
      </c>
      <c r="BF409" s="346" t="str">
        <f t="shared" si="228"/>
        <v>-</v>
      </c>
      <c r="BG409" s="346" t="str">
        <f t="shared" si="229"/>
        <v>-</v>
      </c>
      <c r="BH409" s="345" t="str">
        <f t="shared" si="230"/>
        <v>-</v>
      </c>
      <c r="BI409" s="346" t="str">
        <f t="shared" si="231"/>
        <v>-</v>
      </c>
      <c r="BJ409" s="347" t="str">
        <f t="shared" si="232"/>
        <v>-</v>
      </c>
      <c r="BK409"/>
      <c r="BL409"/>
      <c r="BM409"/>
      <c r="BN409"/>
      <c r="BO409"/>
    </row>
    <row r="410" spans="1:67" s="124" customFormat="1" ht="17" hidden="1" customHeight="1">
      <c r="A410" s="330" t="str">
        <f t="shared" si="233"/>
        <v>2018_390</v>
      </c>
      <c r="B410" s="330" t="s">
        <v>658</v>
      </c>
      <c r="C410" s="330" t="str">
        <f t="shared" si="203"/>
        <v>---_-</v>
      </c>
      <c r="D410" s="330" t="str">
        <f>IF($M410="-","-",VLOOKUP(C$3,Res_ini!$A$20:$AF299,HLOOKUP($F410,Res_ini!$H$29:$AF$30,2,FALSE())+7))</f>
        <v>-</v>
      </c>
      <c r="E410" s="330">
        <f t="shared" si="171"/>
        <v>98</v>
      </c>
      <c r="F410" s="330" t="str">
        <f t="shared" si="108"/>
        <v>Vide35</v>
      </c>
      <c r="G410" s="330" t="str">
        <f>IF($M410="-","-",VLOOKUP(F$3,Res_ini!$A$20:$AF299,HLOOKUP($F410,Res_ini!$H$29:$AF$30,2,FALSE())+7))</f>
        <v>-</v>
      </c>
      <c r="H410" s="348" t="str">
        <f>IF($M410="-","-",VLOOKUP(G$3,Res_ini!$A$20:$AF299,HLOOKUP($F410,Res_ini!$H$29:$AF$30,2,FALSE())+7))</f>
        <v>-</v>
      </c>
      <c r="I410" s="348" t="str">
        <f>IF($M410="-","-",VLOOKUP(H$3,Res_ini!$A$20:$AF299,HLOOKUP($F410,Res_ini!$H$29:$AF$30,2,FALSE())+7))</f>
        <v>-</v>
      </c>
      <c r="J410" s="330" t="str">
        <f>IF($M410="-","-",VLOOKUP(I$3,Res_ini!$A$20:$AF299,HLOOKUP($F410,Res_ini!$H$29:$AF$30,2,FALSE())+7))</f>
        <v>-</v>
      </c>
      <c r="K410" s="330" t="str">
        <f>IF($M410="-","-",VLOOKUP(J$3,Res_ini!$A$20:$AF299,HLOOKUP($F410,Res_ini!$H$29:$AF$30,2,FALSE())+7))</f>
        <v>-</v>
      </c>
      <c r="L410" s="330" t="str">
        <f>IF($M410="-","-",VLOOKUP(K$3,Res_ini!$A$20:$AF299,HLOOKUP($F410,Res_ini!$H$29:$AF$30,2,FALSE())+7))</f>
        <v>-</v>
      </c>
      <c r="M410" s="330" t="str">
        <f>IF(ISERROR(HLOOKUP($F410,Res_ini!$H$29:$AF$30,2,FALSE())),"-",VLOOKUP(L$3,Res_ini!$A$20:$AF299,HLOOKUP($F410,Res_ini!$H$29:$AF$30,2,FALSE())+7))</f>
        <v>-</v>
      </c>
      <c r="N410" s="330" t="str">
        <f>IF($M410="-","-",VLOOKUP(M$3,Res_ini!$A$20:$AF299,HLOOKUP($F410,Res_ini!$H$29:$AF$30,2,FALSE())+7))</f>
        <v>-</v>
      </c>
      <c r="O410" s="349" t="str">
        <f>IF($M410="-","-",VLOOKUP(N$3,Res_ini!$A$20:$AF299,HLOOKUP($F410,Res_ini!$H$29:$AF$30,2,FALSE())+7))</f>
        <v>-</v>
      </c>
      <c r="P410" s="328" t="str">
        <f>IF($M410="-","-",VLOOKUP(O$3,Res_ini!$A$20:$AF299,HLOOKUP($F410,Res_ini!$H$29:$AF$30,2,FALSE())+7))</f>
        <v>-</v>
      </c>
      <c r="Q410" s="328" t="str">
        <f>IF($M410="-","-",VLOOKUP(P$3,Res_ini!$A$20:$AF299,HLOOKUP($F410,Res_ini!$H$29:$AF$30,2,FALSE())+7))</f>
        <v>-</v>
      </c>
      <c r="R410" s="328" t="str">
        <f>IF($M410="-","-",VLOOKUP(Q$3,Res_ini!$A$20:$AF299,HLOOKUP($F410,Res_ini!$H$29:$AF$30,2,FALSE())+7))</f>
        <v>-</v>
      </c>
      <c r="S410" s="328" t="str">
        <f>IF($M410="-","-",VLOOKUP(R$3,Res_ini!$A$20:$AF299,HLOOKUP($F410,Res_ini!$H$29:$AF$30,2,FALSE())+7))</f>
        <v>-</v>
      </c>
      <c r="T410" s="328" t="str">
        <f>IF($M410="-","-",VLOOKUP(S$3,Res_ini!$A$20:$AF299,HLOOKUP($F410,Res_ini!$H$29:$AF$30,2,FALSE())+7))</f>
        <v>-</v>
      </c>
      <c r="U410" s="328" t="str">
        <f>IF($M410="-","-",VLOOKUP(T$3,Res_ini!$A$20:$AF299,HLOOKUP($F410,Res_ini!$H$29:$AF$30,2,FALSE())+7))</f>
        <v>-</v>
      </c>
      <c r="V410" s="328" t="str">
        <f>IF($M410="-","-",VLOOKUP(U$3,Res_ini!$A$20:$AF299,HLOOKUP($F410,Res_ini!$H$29:$AF$30,2,FALSE())+7))</f>
        <v>-</v>
      </c>
      <c r="W410" s="328" t="str">
        <f>IF($M410="-","-",VLOOKUP(V$3,Res_ini!$A$20:$AF299,HLOOKUP($F410,Res_ini!$H$29:$AF$30,2,FALSE())+7))</f>
        <v>-</v>
      </c>
      <c r="X410" s="328" t="str">
        <f>IF($M410="-","-",VLOOKUP(W$3,Res_ini!$A$20:$AF299,HLOOKUP($F410,Res_ini!$H$29:$AF$30,2,FALSE())+7))</f>
        <v>-</v>
      </c>
      <c r="Y410" s="328" t="str">
        <f>IF($M410="-","-",VLOOKUP(X$3,Res_ini!$A$20:$AF299,HLOOKUP($F410,Res_ini!$H$29:$AF$30,2,FALSE())+7))</f>
        <v>-</v>
      </c>
      <c r="Z410" s="328" t="str">
        <f>IF($M410="-","-",VLOOKUP(Y$3,Res_ini!$A$20:$AF299,HLOOKUP($F410,Res_ini!$H$29:$AF$30,2,FALSE())+7))</f>
        <v>-</v>
      </c>
      <c r="AA410" s="329" t="str">
        <f>IF($M410="-","-",VLOOKUP(Z$3,Res_ini!$A$20:$AF299,HLOOKUP($F410,Res_ini!$H$29:$AF$30,2,FALSE())+7))</f>
        <v>-</v>
      </c>
      <c r="AB410" s="330" t="str">
        <f>IF($M410="-","-",VLOOKUP(AA$3,Res_ini!$A$20:$AF299,HLOOKUP($F410,Res_ini!$H$29:$AF$30,2,FALSE())+7))</f>
        <v>-</v>
      </c>
      <c r="AC410" s="350"/>
      <c r="AD410" s="351"/>
      <c r="AE410" s="351"/>
      <c r="AF410" s="351"/>
      <c r="AG410" s="352"/>
      <c r="AH410" s="213" t="str">
        <f t="shared" si="204"/>
        <v>-</v>
      </c>
      <c r="AI410" s="353" t="str">
        <f t="shared" si="205"/>
        <v>-</v>
      </c>
      <c r="AJ410" s="354" t="str">
        <f t="shared" si="206"/>
        <v>-</v>
      </c>
      <c r="AK410" s="354" t="str">
        <f t="shared" si="207"/>
        <v>-</v>
      </c>
      <c r="AL410" s="354" t="str">
        <f t="shared" si="208"/>
        <v>-</v>
      </c>
      <c r="AM410" s="354" t="str">
        <f t="shared" si="209"/>
        <v>-</v>
      </c>
      <c r="AN410" s="354" t="str">
        <f t="shared" si="210"/>
        <v>-</v>
      </c>
      <c r="AO410" s="354" t="str">
        <f t="shared" si="211"/>
        <v>-</v>
      </c>
      <c r="AP410" s="354" t="str">
        <f t="shared" si="212"/>
        <v>-</v>
      </c>
      <c r="AQ410" s="354" t="str">
        <f t="shared" si="213"/>
        <v>-</v>
      </c>
      <c r="AR410" s="354" t="str">
        <f t="shared" si="214"/>
        <v>-</v>
      </c>
      <c r="AS410" s="354" t="str">
        <f t="shared" si="215"/>
        <v>-</v>
      </c>
      <c r="AT410" s="354" t="str">
        <f t="shared" si="216"/>
        <v>-</v>
      </c>
      <c r="AU410" s="354" t="str">
        <f t="shared" si="217"/>
        <v>-</v>
      </c>
      <c r="AV410" s="354" t="str">
        <f t="shared" si="218"/>
        <v>-</v>
      </c>
      <c r="AW410" s="355" t="str">
        <f t="shared" si="219"/>
        <v>-</v>
      </c>
      <c r="AX410" s="355" t="str">
        <f t="shared" si="220"/>
        <v>-</v>
      </c>
      <c r="AY410" s="355" t="str">
        <f t="shared" si="221"/>
        <v>-</v>
      </c>
      <c r="AZ410" s="355" t="str">
        <f t="shared" si="222"/>
        <v>-</v>
      </c>
      <c r="BA410" s="355" t="str">
        <f t="shared" si="223"/>
        <v>-</v>
      </c>
      <c r="BB410" s="354" t="str">
        <f t="shared" si="224"/>
        <v>-</v>
      </c>
      <c r="BC410" s="354" t="str">
        <f t="shared" si="225"/>
        <v>-</v>
      </c>
      <c r="BD410" s="355" t="str">
        <f t="shared" si="226"/>
        <v>-</v>
      </c>
      <c r="BE410" s="355" t="str">
        <f t="shared" si="227"/>
        <v>-</v>
      </c>
      <c r="BF410" s="355" t="str">
        <f t="shared" si="228"/>
        <v>-</v>
      </c>
      <c r="BG410" s="355" t="str">
        <f t="shared" si="229"/>
        <v>-</v>
      </c>
      <c r="BH410" s="354" t="str">
        <f t="shared" si="230"/>
        <v>-</v>
      </c>
      <c r="BI410" s="355" t="str">
        <f t="shared" si="231"/>
        <v>-</v>
      </c>
      <c r="BJ410" s="356" t="str">
        <f t="shared" si="232"/>
        <v>-</v>
      </c>
      <c r="BK410"/>
      <c r="BL410"/>
      <c r="BM410"/>
      <c r="BN410"/>
      <c r="BO410"/>
    </row>
    <row r="411" spans="1:67" s="124" customFormat="1" ht="17" hidden="1" customHeight="1">
      <c r="A411" s="330" t="str">
        <f t="shared" si="233"/>
        <v>2018_391</v>
      </c>
      <c r="B411" s="330" t="s">
        <v>658</v>
      </c>
      <c r="C411" s="330" t="str">
        <f t="shared" si="203"/>
        <v>---_-</v>
      </c>
      <c r="D411" s="330" t="str">
        <f>IF($M411="-","-",VLOOKUP(C$4,Res_ini!$A$20:$AF300,HLOOKUP($F411,Res_ini!$H$29:$AF$30,2,FALSE())+7))</f>
        <v>-</v>
      </c>
      <c r="E411" s="330">
        <f t="shared" si="171"/>
        <v>98</v>
      </c>
      <c r="F411" s="330" t="str">
        <f t="shared" si="108"/>
        <v>Vide35</v>
      </c>
      <c r="G411" s="330" t="str">
        <f>IF($M411="-","-",VLOOKUP(F$4,Res_ini!$A$20:$AF300,HLOOKUP($F411,Res_ini!$H$29:$AF$30,2,FALSE())+7))</f>
        <v>-</v>
      </c>
      <c r="H411" s="348" t="str">
        <f>IF($M411="-","-",VLOOKUP(G$4,Res_ini!$A$20:$AF300,HLOOKUP($F411,Res_ini!$H$29:$AF$30,2,FALSE())+7))</f>
        <v>-</v>
      </c>
      <c r="I411" s="348" t="str">
        <f>IF($M411="-","-",VLOOKUP(H$4,Res_ini!$A$20:$AF300,HLOOKUP($F411,Res_ini!$H$29:$AF$30,2,FALSE())+7))</f>
        <v>-</v>
      </c>
      <c r="J411" s="330" t="str">
        <f>IF($M411="-","-",VLOOKUP(I$4,Res_ini!$A$20:$AF300,HLOOKUP($F411,Res_ini!$H$29:$AF$30,2,FALSE())+7))</f>
        <v>-</v>
      </c>
      <c r="K411" s="330" t="str">
        <f>IF($M411="-","-",VLOOKUP(J$4,Res_ini!$A$20:$AF300,HLOOKUP($F411,Res_ini!$H$29:$AF$30,2,FALSE())+7))</f>
        <v>-</v>
      </c>
      <c r="L411" s="330" t="str">
        <f>IF($M411="-","-",VLOOKUP(K$4,Res_ini!$A$20:$AF300,HLOOKUP($F411,Res_ini!$H$29:$AF$30,2,FALSE())+7))</f>
        <v>-</v>
      </c>
      <c r="M411" s="330" t="str">
        <f>IF(ISERROR(HLOOKUP($F411,Res_ini!$H$29:$AF$30,2,FALSE())),"-",VLOOKUP(L$4,Res_ini!$A$20:$AF300,HLOOKUP($F411,Res_ini!$H$29:$AF$30,2,FALSE())+7))</f>
        <v>-</v>
      </c>
      <c r="N411" s="330" t="str">
        <f>IF($M411="-","-",VLOOKUP(M$4,Res_ini!$A$20:$AF300,HLOOKUP($F411,Res_ini!$H$29:$AF$30,2,FALSE())+7))</f>
        <v>-</v>
      </c>
      <c r="O411" s="349" t="str">
        <f>IF($M411="-","-",VLOOKUP(N$4,Res_ini!$A$20:$AF300,HLOOKUP($F411,Res_ini!$H$29:$AF$30,2,FALSE())+7))</f>
        <v>-</v>
      </c>
      <c r="P411" s="328" t="str">
        <f>IF($M411="-","-",VLOOKUP(O$4,Res_ini!$A$20:$AF300,HLOOKUP($F411,Res_ini!$H$29:$AF$30,2,FALSE())+7))</f>
        <v>-</v>
      </c>
      <c r="Q411" s="328" t="str">
        <f>IF($M411="-","-",VLOOKUP(P$4,Res_ini!$A$20:$AF300,HLOOKUP($F411,Res_ini!$H$29:$AF$30,2,FALSE())+7))</f>
        <v>-</v>
      </c>
      <c r="R411" s="328" t="str">
        <f>IF($M411="-","-",VLOOKUP(Q$4,Res_ini!$A$20:$AF300,HLOOKUP($F411,Res_ini!$H$29:$AF$30,2,FALSE())+7))</f>
        <v>-</v>
      </c>
      <c r="S411" s="328" t="str">
        <f>IF($M411="-","-",VLOOKUP(R$4,Res_ini!$A$20:$AF300,HLOOKUP($F411,Res_ini!$H$29:$AF$30,2,FALSE())+7))</f>
        <v>-</v>
      </c>
      <c r="T411" s="328" t="str">
        <f>IF($M411="-","-",VLOOKUP(S$4,Res_ini!$A$20:$AF300,HLOOKUP($F411,Res_ini!$H$29:$AF$30,2,FALSE())+7))</f>
        <v>-</v>
      </c>
      <c r="U411" s="328" t="str">
        <f>IF($M411="-","-",VLOOKUP(T$4,Res_ini!$A$20:$AF300,HLOOKUP($F411,Res_ini!$H$29:$AF$30,2,FALSE())+7))</f>
        <v>-</v>
      </c>
      <c r="V411" s="328" t="str">
        <f>IF($M411="-","-",VLOOKUP(U$4,Res_ini!$A$20:$AF300,HLOOKUP($F411,Res_ini!$H$29:$AF$30,2,FALSE())+7))</f>
        <v>-</v>
      </c>
      <c r="W411" s="328" t="str">
        <f>IF($M411="-","-",VLOOKUP(V$4,Res_ini!$A$20:$AF300,HLOOKUP($F411,Res_ini!$H$29:$AF$30,2,FALSE())+7))</f>
        <v>-</v>
      </c>
      <c r="X411" s="328" t="str">
        <f>IF($M411="-","-",VLOOKUP(W$4,Res_ini!$A$20:$AF300,HLOOKUP($F411,Res_ini!$H$29:$AF$30,2,FALSE())+7))</f>
        <v>-</v>
      </c>
      <c r="Y411" s="328" t="str">
        <f>IF($M411="-","-",VLOOKUP(X$4,Res_ini!$A$20:$AF300,HLOOKUP($F411,Res_ini!$H$29:$AF$30,2,FALSE())+7))</f>
        <v>-</v>
      </c>
      <c r="Z411" s="328" t="str">
        <f>IF($M411="-","-",VLOOKUP(Y$4,Res_ini!$A$20:$AF300,HLOOKUP($F411,Res_ini!$H$29:$AF$30,2,FALSE())+7))</f>
        <v>-</v>
      </c>
      <c r="AA411" s="329" t="str">
        <f>IF($M411="-","-",VLOOKUP(Z$4,Res_ini!$A$20:$AF300,HLOOKUP($F411,Res_ini!$H$29:$AF$30,2,FALSE())+7))</f>
        <v>-</v>
      </c>
      <c r="AB411" s="330" t="str">
        <f>IF($M411="-","-",VLOOKUP(AA$4,Res_ini!$A$20:$AF300,HLOOKUP($F411,Res_ini!$H$29:$AF$30,2,FALSE())+7))</f>
        <v>-</v>
      </c>
      <c r="AC411" s="350"/>
      <c r="AD411" s="351"/>
      <c r="AE411" s="351"/>
      <c r="AF411" s="351"/>
      <c r="AG411" s="352"/>
      <c r="AH411" s="213" t="str">
        <f t="shared" si="204"/>
        <v>-</v>
      </c>
      <c r="AI411" s="353" t="str">
        <f t="shared" si="205"/>
        <v>-</v>
      </c>
      <c r="AJ411" s="354" t="str">
        <f t="shared" si="206"/>
        <v>-</v>
      </c>
      <c r="AK411" s="354" t="str">
        <f t="shared" si="207"/>
        <v>-</v>
      </c>
      <c r="AL411" s="354" t="str">
        <f t="shared" si="208"/>
        <v>-</v>
      </c>
      <c r="AM411" s="354" t="str">
        <f t="shared" si="209"/>
        <v>-</v>
      </c>
      <c r="AN411" s="354" t="str">
        <f t="shared" si="210"/>
        <v>-</v>
      </c>
      <c r="AO411" s="354" t="str">
        <f t="shared" si="211"/>
        <v>-</v>
      </c>
      <c r="AP411" s="354" t="str">
        <f t="shared" si="212"/>
        <v>-</v>
      </c>
      <c r="AQ411" s="354" t="str">
        <f t="shared" si="213"/>
        <v>-</v>
      </c>
      <c r="AR411" s="354" t="str">
        <f t="shared" si="214"/>
        <v>-</v>
      </c>
      <c r="AS411" s="354" t="str">
        <f t="shared" si="215"/>
        <v>-</v>
      </c>
      <c r="AT411" s="354" t="str">
        <f t="shared" si="216"/>
        <v>-</v>
      </c>
      <c r="AU411" s="354" t="str">
        <f t="shared" si="217"/>
        <v>-</v>
      </c>
      <c r="AV411" s="354" t="str">
        <f t="shared" si="218"/>
        <v>-</v>
      </c>
      <c r="AW411" s="355" t="str">
        <f t="shared" si="219"/>
        <v>-</v>
      </c>
      <c r="AX411" s="355" t="str">
        <f t="shared" si="220"/>
        <v>-</v>
      </c>
      <c r="AY411" s="355" t="str">
        <f t="shared" si="221"/>
        <v>-</v>
      </c>
      <c r="AZ411" s="355" t="str">
        <f t="shared" si="222"/>
        <v>-</v>
      </c>
      <c r="BA411" s="355" t="str">
        <f t="shared" si="223"/>
        <v>-</v>
      </c>
      <c r="BB411" s="354" t="str">
        <f t="shared" si="224"/>
        <v>-</v>
      </c>
      <c r="BC411" s="354" t="str">
        <f t="shared" si="225"/>
        <v>-</v>
      </c>
      <c r="BD411" s="355" t="str">
        <f t="shared" si="226"/>
        <v>-</v>
      </c>
      <c r="BE411" s="355" t="str">
        <f t="shared" si="227"/>
        <v>-</v>
      </c>
      <c r="BF411" s="355" t="str">
        <f t="shared" si="228"/>
        <v>-</v>
      </c>
      <c r="BG411" s="355" t="str">
        <f t="shared" si="229"/>
        <v>-</v>
      </c>
      <c r="BH411" s="354" t="str">
        <f t="shared" si="230"/>
        <v>-</v>
      </c>
      <c r="BI411" s="355" t="str">
        <f t="shared" si="231"/>
        <v>-</v>
      </c>
      <c r="BJ411" s="356" t="str">
        <f t="shared" si="232"/>
        <v>-</v>
      </c>
      <c r="BK411"/>
      <c r="BL411"/>
      <c r="BM411"/>
      <c r="BN411"/>
      <c r="BO411"/>
    </row>
    <row r="412" spans="1:67" s="124" customFormat="1" ht="17" hidden="1" customHeight="1">
      <c r="A412" s="333" t="str">
        <f t="shared" si="233"/>
        <v>2018_392</v>
      </c>
      <c r="B412" s="333" t="s">
        <v>658</v>
      </c>
      <c r="C412" s="333" t="str">
        <f t="shared" si="203"/>
        <v>---_-</v>
      </c>
      <c r="D412" s="333" t="str">
        <f>IF($M412="-","-",VLOOKUP(C$5,Res_ini!$A$20:$AF301,HLOOKUP($F412,Res_ini!$H$29:$AF$30,2,FALSE())+7))</f>
        <v>-</v>
      </c>
      <c r="E412" s="333">
        <f t="shared" si="171"/>
        <v>98</v>
      </c>
      <c r="F412" s="333" t="str">
        <f t="shared" si="108"/>
        <v>Vide35</v>
      </c>
      <c r="G412" s="333" t="str">
        <f>IF($M412="-","-",VLOOKUP(F$5,Res_ini!$A$20:$AF301,HLOOKUP($F412,Res_ini!$H$29:$AF$30,2,FALSE())+7))</f>
        <v>-</v>
      </c>
      <c r="H412" s="357" t="str">
        <f>IF($M412="-","-",VLOOKUP(G$5,Res_ini!$A$20:$AF301,HLOOKUP($F412,Res_ini!$H$29:$AF$30,2,FALSE())+7))</f>
        <v>-</v>
      </c>
      <c r="I412" s="357" t="str">
        <f>IF($M412="-","-",VLOOKUP(H$5,Res_ini!$A$20:$AF301,HLOOKUP($F412,Res_ini!$H$29:$AF$30,2,FALSE())+7))</f>
        <v>-</v>
      </c>
      <c r="J412" s="333" t="str">
        <f>IF($M412="-","-",VLOOKUP(I$5,Res_ini!$A$20:$AF301,HLOOKUP($F412,Res_ini!$H$29:$AF$30,2,FALSE())+7))</f>
        <v>-</v>
      </c>
      <c r="K412" s="333" t="str">
        <f>IF($M412="-","-",VLOOKUP(J$5,Res_ini!$A$20:$AF301,HLOOKUP($F412,Res_ini!$H$29:$AF$30,2,FALSE())+7))</f>
        <v>-</v>
      </c>
      <c r="L412" s="333" t="str">
        <f>IF($M412="-","-",VLOOKUP(K$5,Res_ini!$A$20:$AF301,HLOOKUP($F412,Res_ini!$H$29:$AF$30,2,FALSE())+7))</f>
        <v>-</v>
      </c>
      <c r="M412" s="333" t="str">
        <f>IF(ISERROR(HLOOKUP($F412,Res_ini!$H$29:$AF$30,2,FALSE())),"-",VLOOKUP(L$5,Res_ini!$A$20:$AF301,HLOOKUP($F412,Res_ini!$H$29:$AF$30,2,FALSE())+7))</f>
        <v>-</v>
      </c>
      <c r="N412" s="333" t="str">
        <f>IF($M412="-","-",VLOOKUP(M$5,Res_ini!$A$20:$AF301,HLOOKUP($F412,Res_ini!$H$29:$AF$30,2,FALSE())+7))</f>
        <v>-</v>
      </c>
      <c r="O412" s="358" t="str">
        <f>IF($M412="-","-",VLOOKUP(N$5,Res_ini!$A$20:$AF301,HLOOKUP($F412,Res_ini!$H$29:$AF$30,2,FALSE())+7))</f>
        <v>-</v>
      </c>
      <c r="P412" s="331" t="str">
        <f>IF($M412="-","-",VLOOKUP(O$5,Res_ini!$A$20:$AF301,HLOOKUP($F412,Res_ini!$H$29:$AF$30,2,FALSE())+7))</f>
        <v>-</v>
      </c>
      <c r="Q412" s="331" t="str">
        <f>IF($M412="-","-",VLOOKUP(P$5,Res_ini!$A$20:$AF301,HLOOKUP($F412,Res_ini!$H$29:$AF$30,2,FALSE())+7))</f>
        <v>-</v>
      </c>
      <c r="R412" s="331" t="str">
        <f>IF($M412="-","-",VLOOKUP(Q$5,Res_ini!$A$20:$AF301,HLOOKUP($F412,Res_ini!$H$29:$AF$30,2,FALSE())+7))</f>
        <v>-</v>
      </c>
      <c r="S412" s="331" t="str">
        <f>IF($M412="-","-",VLOOKUP(R$5,Res_ini!$A$20:$AF301,HLOOKUP($F412,Res_ini!$H$29:$AF$30,2,FALSE())+7))</f>
        <v>-</v>
      </c>
      <c r="T412" s="331" t="str">
        <f>IF($M412="-","-",VLOOKUP(S$5,Res_ini!$A$20:$AF301,HLOOKUP($F412,Res_ini!$H$29:$AF$30,2,FALSE())+7))</f>
        <v>-</v>
      </c>
      <c r="U412" s="331" t="str">
        <f>IF($M412="-","-",VLOOKUP(T$5,Res_ini!$A$20:$AF301,HLOOKUP($F412,Res_ini!$H$29:$AF$30,2,FALSE())+7))</f>
        <v>-</v>
      </c>
      <c r="V412" s="331" t="str">
        <f>IF($M412="-","-",VLOOKUP(U$5,Res_ini!$A$20:$AF301,HLOOKUP($F412,Res_ini!$H$29:$AF$30,2,FALSE())+7))</f>
        <v>-</v>
      </c>
      <c r="W412" s="331" t="str">
        <f>IF($M412="-","-",VLOOKUP(V$5,Res_ini!$A$20:$AF301,HLOOKUP($F412,Res_ini!$H$29:$AF$30,2,FALSE())+7))</f>
        <v>-</v>
      </c>
      <c r="X412" s="331" t="str">
        <f>IF($M412="-","-",VLOOKUP(W$5,Res_ini!$A$20:$AF301,HLOOKUP($F412,Res_ini!$H$29:$AF$30,2,FALSE())+7))</f>
        <v>-</v>
      </c>
      <c r="Y412" s="331" t="str">
        <f>IF($M412="-","-",VLOOKUP(X$5,Res_ini!$A$20:$AF301,HLOOKUP($F412,Res_ini!$H$29:$AF$30,2,FALSE())+7))</f>
        <v>-</v>
      </c>
      <c r="Z412" s="331" t="str">
        <f>IF($M412="-","-",VLOOKUP(Y$5,Res_ini!$A$20:$AF301,HLOOKUP($F412,Res_ini!$H$29:$AF$30,2,FALSE())+7))</f>
        <v>-</v>
      </c>
      <c r="AA412" s="332" t="str">
        <f>IF($M412="-","-",VLOOKUP(Z$5,Res_ini!$A$20:$AF301,HLOOKUP($F412,Res_ini!$H$29:$AF$30,2,FALSE())+7))</f>
        <v>-</v>
      </c>
      <c r="AB412" s="333" t="str">
        <f>IF($M412="-","-",VLOOKUP(AA$5,Res_ini!$A$20:$AF301,HLOOKUP($F412,Res_ini!$H$29:$AF$30,2,FALSE())+7))</f>
        <v>-</v>
      </c>
      <c r="AC412" s="359"/>
      <c r="AD412" s="360"/>
      <c r="AE412" s="360"/>
      <c r="AF412" s="360"/>
      <c r="AG412" s="361"/>
      <c r="AH412" s="362" t="str">
        <f t="shared" si="204"/>
        <v>-</v>
      </c>
      <c r="AI412" s="363" t="str">
        <f t="shared" si="205"/>
        <v>-</v>
      </c>
      <c r="AJ412" s="364" t="str">
        <f t="shared" si="206"/>
        <v>-</v>
      </c>
      <c r="AK412" s="364" t="str">
        <f t="shared" si="207"/>
        <v>-</v>
      </c>
      <c r="AL412" s="364" t="str">
        <f t="shared" si="208"/>
        <v>-</v>
      </c>
      <c r="AM412" s="364" t="str">
        <f t="shared" si="209"/>
        <v>-</v>
      </c>
      <c r="AN412" s="364" t="str">
        <f t="shared" si="210"/>
        <v>-</v>
      </c>
      <c r="AO412" s="364" t="str">
        <f t="shared" si="211"/>
        <v>-</v>
      </c>
      <c r="AP412" s="364" t="str">
        <f t="shared" si="212"/>
        <v>-</v>
      </c>
      <c r="AQ412" s="364" t="str">
        <f t="shared" si="213"/>
        <v>-</v>
      </c>
      <c r="AR412" s="364" t="str">
        <f t="shared" si="214"/>
        <v>-</v>
      </c>
      <c r="AS412" s="364" t="str">
        <f t="shared" si="215"/>
        <v>-</v>
      </c>
      <c r="AT412" s="364" t="str">
        <f t="shared" si="216"/>
        <v>-</v>
      </c>
      <c r="AU412" s="364" t="str">
        <f t="shared" si="217"/>
        <v>-</v>
      </c>
      <c r="AV412" s="364" t="str">
        <f t="shared" si="218"/>
        <v>-</v>
      </c>
      <c r="AW412" s="365" t="str">
        <f t="shared" si="219"/>
        <v>-</v>
      </c>
      <c r="AX412" s="365" t="str">
        <f t="shared" si="220"/>
        <v>-</v>
      </c>
      <c r="AY412" s="365" t="str">
        <f t="shared" si="221"/>
        <v>-</v>
      </c>
      <c r="AZ412" s="365" t="str">
        <f t="shared" si="222"/>
        <v>-</v>
      </c>
      <c r="BA412" s="365" t="str">
        <f t="shared" si="223"/>
        <v>-</v>
      </c>
      <c r="BB412" s="364" t="str">
        <f t="shared" si="224"/>
        <v>-</v>
      </c>
      <c r="BC412" s="364" t="str">
        <f t="shared" si="225"/>
        <v>-</v>
      </c>
      <c r="BD412" s="365" t="str">
        <f t="shared" si="226"/>
        <v>-</v>
      </c>
      <c r="BE412" s="365" t="str">
        <f t="shared" si="227"/>
        <v>-</v>
      </c>
      <c r="BF412" s="365" t="str">
        <f t="shared" si="228"/>
        <v>-</v>
      </c>
      <c r="BG412" s="365" t="str">
        <f t="shared" si="229"/>
        <v>-</v>
      </c>
      <c r="BH412" s="364" t="str">
        <f t="shared" si="230"/>
        <v>-</v>
      </c>
      <c r="BI412" s="365" t="str">
        <f t="shared" si="231"/>
        <v>-</v>
      </c>
      <c r="BJ412" s="366" t="str">
        <f t="shared" si="232"/>
        <v>-</v>
      </c>
      <c r="BK412"/>
      <c r="BL412"/>
      <c r="BM412"/>
      <c r="BN412"/>
      <c r="BO412"/>
    </row>
    <row r="413" spans="1:67" s="124" customFormat="1" ht="16" hidden="1" customHeight="1">
      <c r="A413" s="327" t="str">
        <f>G$18&amp;"_"&amp;TEXT(ROW(413:413)-20,"000")</f>
        <v>2018_393</v>
      </c>
      <c r="B413" s="327" t="s">
        <v>658</v>
      </c>
      <c r="C413" s="327" t="str">
        <f t="shared" si="141"/>
        <v>---_-</v>
      </c>
      <c r="D413" s="327" t="str">
        <f>IF($M413="-","-",VLOOKUP(C$2,Res_ini!$A$20:$AF302,HLOOKUP($F413,Res_ini!$H$29:$AF$30,2,FALSE())+7))</f>
        <v>-</v>
      </c>
      <c r="E413" s="327">
        <f t="shared" si="171"/>
        <v>99</v>
      </c>
      <c r="F413" s="327" t="str">
        <f t="shared" si="108"/>
        <v>Vide36</v>
      </c>
      <c r="G413" s="327" t="str">
        <f>IF($M413="-","-",VLOOKUP(F$2,Res_ini!$A$20:$AF302,HLOOKUP($F413,Res_ini!$H$29:$AF$30,2,FALSE())+7))</f>
        <v>-</v>
      </c>
      <c r="H413" s="338" t="str">
        <f>IF($M413="-","-",VLOOKUP(G$2,Res_ini!$A$20:$AF302,HLOOKUP($F413,Res_ini!$H$29:$AF$30,2,FALSE())+7))</f>
        <v>-</v>
      </c>
      <c r="I413" s="338" t="str">
        <f>IF($M413="-","-",VLOOKUP(H$2,Res_ini!$A$20:$AF302,HLOOKUP($F413,Res_ini!$H$29:$AF$30,2,FALSE())+7))</f>
        <v>-</v>
      </c>
      <c r="J413" s="327" t="str">
        <f>IF($M413="-","-",VLOOKUP(I$2,Res_ini!$A$20:$AF302,HLOOKUP($F413,Res_ini!$H$29:$AF$30,2,FALSE())+7))</f>
        <v>-</v>
      </c>
      <c r="K413" s="327" t="str">
        <f>IF($M413="-","-",VLOOKUP(J$2,Res_ini!$A$20:$AF302,HLOOKUP($F413,Res_ini!$H$29:$AF$30,2,FALSE())+7))</f>
        <v>-</v>
      </c>
      <c r="L413" s="327" t="str">
        <f>IF($M413="-","-",VLOOKUP(K$2,Res_ini!$A$20:$AF302,HLOOKUP($F413,Res_ini!$H$29:$AF$30,2,FALSE())+7))</f>
        <v>-</v>
      </c>
      <c r="M413" s="327" t="str">
        <f>IF(ISERROR(HLOOKUP($F413,Res_ini!$H$29:$AF$30,2,FALSE())),"-",VLOOKUP(L$2,Res_ini!$A$20:$AF302,HLOOKUP($F413,Res_ini!$H$29:$AF$30,2,FALSE())+7))</f>
        <v>-</v>
      </c>
      <c r="N413" s="327" t="str">
        <f>IF($M413="-","-",VLOOKUP(M$2,Res_ini!$A$20:$AF302,HLOOKUP($F413,Res_ini!$H$29:$AF$30,2,FALSE())+7))</f>
        <v>-</v>
      </c>
      <c r="O413" s="339" t="str">
        <f>IF($M413="-","-",VLOOKUP(N$2,Res_ini!$A$20:$AF302,HLOOKUP($F413,Res_ini!$H$29:$AF$30,2,FALSE())+7))</f>
        <v>-</v>
      </c>
      <c r="P413" s="325" t="str">
        <f>IF($M413="-","-",VLOOKUP(O$2,Res_ini!$A$20:$AF302,HLOOKUP($F413,Res_ini!$H$29:$AF$30,2,FALSE())+7))</f>
        <v>-</v>
      </c>
      <c r="Q413" s="325" t="str">
        <f>IF($M413="-","-",VLOOKUP(P$2,Res_ini!$A$20:$AF302,HLOOKUP($F413,Res_ini!$H$29:$AF$30,2,FALSE())+7))</f>
        <v>-</v>
      </c>
      <c r="R413" s="325" t="str">
        <f>IF($M413="-","-",VLOOKUP(Q$2,Res_ini!$A$20:$AF302,HLOOKUP($F413,Res_ini!$H$29:$AF$30,2,FALSE())+7))</f>
        <v>-</v>
      </c>
      <c r="S413" s="325" t="str">
        <f>IF($M413="-","-",VLOOKUP(R$2,Res_ini!$A$20:$AF302,HLOOKUP($F413,Res_ini!$H$29:$AF$30,2,FALSE())+7))</f>
        <v>-</v>
      </c>
      <c r="T413" s="325" t="str">
        <f>IF($M413="-","-",VLOOKUP(S$2,Res_ini!$A$20:$AF302,HLOOKUP($F413,Res_ini!$H$29:$AF$30,2,FALSE())+7))</f>
        <v>-</v>
      </c>
      <c r="U413" s="325" t="str">
        <f>IF($M413="-","-",VLOOKUP(T$2,Res_ini!$A$20:$AF302,HLOOKUP($F413,Res_ini!$H$29:$AF$30,2,FALSE())+7))</f>
        <v>-</v>
      </c>
      <c r="V413" s="325" t="str">
        <f>IF($M413="-","-",VLOOKUP(U$2,Res_ini!$A$20:$AF302,HLOOKUP($F413,Res_ini!$H$29:$AF$30,2,FALSE())+7))</f>
        <v>-</v>
      </c>
      <c r="W413" s="325" t="str">
        <f>IF($M413="-","-",VLOOKUP(V$2,Res_ini!$A$20:$AF302,HLOOKUP($F413,Res_ini!$H$29:$AF$30,2,FALSE())+7))</f>
        <v>-</v>
      </c>
      <c r="X413" s="325" t="str">
        <f>IF($M413="-","-",VLOOKUP(W$2,Res_ini!$A$20:$AF302,HLOOKUP($F413,Res_ini!$H$29:$AF$30,2,FALSE())+7))</f>
        <v>-</v>
      </c>
      <c r="Y413" s="325" t="str">
        <f>IF($M413="-","-",VLOOKUP(X$2,Res_ini!$A$20:$AF302,HLOOKUP($F413,Res_ini!$H$29:$AF$30,2,FALSE())+7))</f>
        <v>-</v>
      </c>
      <c r="Z413" s="325" t="str">
        <f>IF($M413="-","-",VLOOKUP(Y$2,Res_ini!$A$20:$AF302,HLOOKUP($F413,Res_ini!$H$29:$AF$30,2,FALSE())+7))</f>
        <v>-</v>
      </c>
      <c r="AA413" s="326" t="str">
        <f>IF($M413="-","-",VLOOKUP(Z$2,Res_ini!$A$20:$AF302,HLOOKUP($F413,Res_ini!$H$29:$AF$30,2,FALSE())+7))</f>
        <v>-</v>
      </c>
      <c r="AB413" s="327" t="str">
        <f>IF($M413="-","-",VLOOKUP(AA$2,Res_ini!$A$20:$AF302,HLOOKUP($F413,Res_ini!$H$29:$AF$30,2,FALSE())+7))</f>
        <v>-</v>
      </c>
      <c r="AC413" s="340"/>
      <c r="AD413" s="341"/>
      <c r="AE413" s="341"/>
      <c r="AF413" s="341"/>
      <c r="AG413" s="342"/>
      <c r="AH413" s="343" t="str">
        <f t="shared" si="142"/>
        <v>-</v>
      </c>
      <c r="AI413" s="344" t="str">
        <f t="shared" si="143"/>
        <v>-</v>
      </c>
      <c r="AJ413" s="345" t="str">
        <f t="shared" si="144"/>
        <v>-</v>
      </c>
      <c r="AK413" s="345" t="str">
        <f t="shared" si="145"/>
        <v>-</v>
      </c>
      <c r="AL413" s="345" t="str">
        <f t="shared" si="146"/>
        <v>-</v>
      </c>
      <c r="AM413" s="345" t="str">
        <f t="shared" si="147"/>
        <v>-</v>
      </c>
      <c r="AN413" s="345" t="str">
        <f t="shared" si="148"/>
        <v>-</v>
      </c>
      <c r="AO413" s="345" t="str">
        <f t="shared" si="149"/>
        <v>-</v>
      </c>
      <c r="AP413" s="345" t="str">
        <f t="shared" si="150"/>
        <v>-</v>
      </c>
      <c r="AQ413" s="345" t="str">
        <f t="shared" si="151"/>
        <v>-</v>
      </c>
      <c r="AR413" s="345" t="str">
        <f t="shared" si="152"/>
        <v>-</v>
      </c>
      <c r="AS413" s="345" t="str">
        <f t="shared" si="153"/>
        <v>-</v>
      </c>
      <c r="AT413" s="345" t="str">
        <f t="shared" si="154"/>
        <v>-</v>
      </c>
      <c r="AU413" s="345" t="str">
        <f t="shared" si="155"/>
        <v>-</v>
      </c>
      <c r="AV413" s="345" t="str">
        <f t="shared" si="156"/>
        <v>-</v>
      </c>
      <c r="AW413" s="346" t="str">
        <f t="shared" si="157"/>
        <v>-</v>
      </c>
      <c r="AX413" s="346" t="str">
        <f t="shared" si="158"/>
        <v>-</v>
      </c>
      <c r="AY413" s="346" t="str">
        <f t="shared" si="159"/>
        <v>-</v>
      </c>
      <c r="AZ413" s="346" t="str">
        <f t="shared" si="160"/>
        <v>-</v>
      </c>
      <c r="BA413" s="346" t="str">
        <f t="shared" si="161"/>
        <v>-</v>
      </c>
      <c r="BB413" s="345" t="str">
        <f t="shared" si="162"/>
        <v>-</v>
      </c>
      <c r="BC413" s="345" t="str">
        <f t="shared" si="163"/>
        <v>-</v>
      </c>
      <c r="BD413" s="346" t="str">
        <f t="shared" si="164"/>
        <v>-</v>
      </c>
      <c r="BE413" s="346" t="str">
        <f t="shared" si="165"/>
        <v>-</v>
      </c>
      <c r="BF413" s="346" t="str">
        <f t="shared" si="166"/>
        <v>-</v>
      </c>
      <c r="BG413" s="346" t="str">
        <f t="shared" si="167"/>
        <v>-</v>
      </c>
      <c r="BH413" s="345" t="str">
        <f t="shared" si="168"/>
        <v>-</v>
      </c>
      <c r="BI413" s="346" t="str">
        <f t="shared" si="169"/>
        <v>-</v>
      </c>
      <c r="BJ413" s="347" t="str">
        <f t="shared" si="170"/>
        <v>-</v>
      </c>
      <c r="BK413"/>
      <c r="BL413"/>
      <c r="BM413"/>
      <c r="BN413"/>
      <c r="BO413"/>
    </row>
    <row r="414" spans="1:67" s="124" customFormat="1" ht="17" hidden="1" customHeight="1">
      <c r="A414" s="330" t="str">
        <f>G$18&amp;"_"&amp;TEXT(ROW(414:414)-20,"000")</f>
        <v>2018_394</v>
      </c>
      <c r="B414" s="330" t="s">
        <v>658</v>
      </c>
      <c r="C414" s="330" t="str">
        <f t="shared" si="141"/>
        <v>---_-</v>
      </c>
      <c r="D414" s="330" t="str">
        <f>IF($M414="-","-",VLOOKUP(C$3,Res_ini!$A$20:$AF303,HLOOKUP($F414,Res_ini!$H$29:$AF$30,2,FALSE())+7))</f>
        <v>-</v>
      </c>
      <c r="E414" s="330">
        <f t="shared" si="171"/>
        <v>99</v>
      </c>
      <c r="F414" s="330" t="str">
        <f t="shared" si="108"/>
        <v>Vide36</v>
      </c>
      <c r="G414" s="330" t="str">
        <f>IF($M414="-","-",VLOOKUP(F$3,Res_ini!$A$20:$AF303,HLOOKUP($F414,Res_ini!$H$29:$AF$30,2,FALSE())+7))</f>
        <v>-</v>
      </c>
      <c r="H414" s="348" t="str">
        <f>IF($M414="-","-",VLOOKUP(G$3,Res_ini!$A$20:$AF303,HLOOKUP($F414,Res_ini!$H$29:$AF$30,2,FALSE())+7))</f>
        <v>-</v>
      </c>
      <c r="I414" s="348" t="str">
        <f>IF($M414="-","-",VLOOKUP(H$3,Res_ini!$A$20:$AF303,HLOOKUP($F414,Res_ini!$H$29:$AF$30,2,FALSE())+7))</f>
        <v>-</v>
      </c>
      <c r="J414" s="330" t="str">
        <f>IF($M414="-","-",VLOOKUP(I$3,Res_ini!$A$20:$AF303,HLOOKUP($F414,Res_ini!$H$29:$AF$30,2,FALSE())+7))</f>
        <v>-</v>
      </c>
      <c r="K414" s="330" t="str">
        <f>IF($M414="-","-",VLOOKUP(J$3,Res_ini!$A$20:$AF303,HLOOKUP($F414,Res_ini!$H$29:$AF$30,2,FALSE())+7))</f>
        <v>-</v>
      </c>
      <c r="L414" s="330" t="str">
        <f>IF($M414="-","-",VLOOKUP(K$3,Res_ini!$A$20:$AF303,HLOOKUP($F414,Res_ini!$H$29:$AF$30,2,FALSE())+7))</f>
        <v>-</v>
      </c>
      <c r="M414" s="330" t="str">
        <f>IF(ISERROR(HLOOKUP($F414,Res_ini!$H$29:$AF$30,2,FALSE())),"-",VLOOKUP(L$3,Res_ini!$A$20:$AF303,HLOOKUP($F414,Res_ini!$H$29:$AF$30,2,FALSE())+7))</f>
        <v>-</v>
      </c>
      <c r="N414" s="330" t="str">
        <f>IF($M414="-","-",VLOOKUP(M$3,Res_ini!$A$20:$AF303,HLOOKUP($F414,Res_ini!$H$29:$AF$30,2,FALSE())+7))</f>
        <v>-</v>
      </c>
      <c r="O414" s="349" t="str">
        <f>IF($M414="-","-",VLOOKUP(N$3,Res_ini!$A$20:$AF303,HLOOKUP($F414,Res_ini!$H$29:$AF$30,2,FALSE())+7))</f>
        <v>-</v>
      </c>
      <c r="P414" s="328" t="str">
        <f>IF($M414="-","-",VLOOKUP(O$3,Res_ini!$A$20:$AF303,HLOOKUP($F414,Res_ini!$H$29:$AF$30,2,FALSE())+7))</f>
        <v>-</v>
      </c>
      <c r="Q414" s="328" t="str">
        <f>IF($M414="-","-",VLOOKUP(P$3,Res_ini!$A$20:$AF303,HLOOKUP($F414,Res_ini!$H$29:$AF$30,2,FALSE())+7))</f>
        <v>-</v>
      </c>
      <c r="R414" s="328" t="str">
        <f>IF($M414="-","-",VLOOKUP(Q$3,Res_ini!$A$20:$AF303,HLOOKUP($F414,Res_ini!$H$29:$AF$30,2,FALSE())+7))</f>
        <v>-</v>
      </c>
      <c r="S414" s="328" t="str">
        <f>IF($M414="-","-",VLOOKUP(R$3,Res_ini!$A$20:$AF303,HLOOKUP($F414,Res_ini!$H$29:$AF$30,2,FALSE())+7))</f>
        <v>-</v>
      </c>
      <c r="T414" s="328" t="str">
        <f>IF($M414="-","-",VLOOKUP(S$3,Res_ini!$A$20:$AF303,HLOOKUP($F414,Res_ini!$H$29:$AF$30,2,FALSE())+7))</f>
        <v>-</v>
      </c>
      <c r="U414" s="328" t="str">
        <f>IF($M414="-","-",VLOOKUP(T$3,Res_ini!$A$20:$AF303,HLOOKUP($F414,Res_ini!$H$29:$AF$30,2,FALSE())+7))</f>
        <v>-</v>
      </c>
      <c r="V414" s="328" t="str">
        <f>IF($M414="-","-",VLOOKUP(U$3,Res_ini!$A$20:$AF303,HLOOKUP($F414,Res_ini!$H$29:$AF$30,2,FALSE())+7))</f>
        <v>-</v>
      </c>
      <c r="W414" s="328" t="str">
        <f>IF($M414="-","-",VLOOKUP(V$3,Res_ini!$A$20:$AF303,HLOOKUP($F414,Res_ini!$H$29:$AF$30,2,FALSE())+7))</f>
        <v>-</v>
      </c>
      <c r="X414" s="328" t="str">
        <f>IF($M414="-","-",VLOOKUP(W$3,Res_ini!$A$20:$AF303,HLOOKUP($F414,Res_ini!$H$29:$AF$30,2,FALSE())+7))</f>
        <v>-</v>
      </c>
      <c r="Y414" s="328" t="str">
        <f>IF($M414="-","-",VLOOKUP(X$3,Res_ini!$A$20:$AF303,HLOOKUP($F414,Res_ini!$H$29:$AF$30,2,FALSE())+7))</f>
        <v>-</v>
      </c>
      <c r="Z414" s="328" t="str">
        <f>IF($M414="-","-",VLOOKUP(Y$3,Res_ini!$A$20:$AF303,HLOOKUP($F414,Res_ini!$H$29:$AF$30,2,FALSE())+7))</f>
        <v>-</v>
      </c>
      <c r="AA414" s="329" t="str">
        <f>IF($M414="-","-",VLOOKUP(Z$3,Res_ini!$A$20:$AF303,HLOOKUP($F414,Res_ini!$H$29:$AF$30,2,FALSE())+7))</f>
        <v>-</v>
      </c>
      <c r="AB414" s="330" t="str">
        <f>IF($M414="-","-",VLOOKUP(AA$3,Res_ini!$A$20:$AF303,HLOOKUP($F414,Res_ini!$H$29:$AF$30,2,FALSE())+7))</f>
        <v>-</v>
      </c>
      <c r="AC414" s="350"/>
      <c r="AD414" s="351"/>
      <c r="AE414" s="351"/>
      <c r="AF414" s="351"/>
      <c r="AG414" s="352"/>
      <c r="AH414" s="213" t="str">
        <f t="shared" si="142"/>
        <v>-</v>
      </c>
      <c r="AI414" s="353" t="str">
        <f t="shared" si="143"/>
        <v>-</v>
      </c>
      <c r="AJ414" s="354" t="str">
        <f t="shared" si="144"/>
        <v>-</v>
      </c>
      <c r="AK414" s="354" t="str">
        <f t="shared" si="145"/>
        <v>-</v>
      </c>
      <c r="AL414" s="354" t="str">
        <f t="shared" si="146"/>
        <v>-</v>
      </c>
      <c r="AM414" s="354" t="str">
        <f t="shared" si="147"/>
        <v>-</v>
      </c>
      <c r="AN414" s="354" t="str">
        <f t="shared" si="148"/>
        <v>-</v>
      </c>
      <c r="AO414" s="354" t="str">
        <f t="shared" si="149"/>
        <v>-</v>
      </c>
      <c r="AP414" s="354" t="str">
        <f t="shared" si="150"/>
        <v>-</v>
      </c>
      <c r="AQ414" s="354" t="str">
        <f t="shared" si="151"/>
        <v>-</v>
      </c>
      <c r="AR414" s="354" t="str">
        <f t="shared" si="152"/>
        <v>-</v>
      </c>
      <c r="AS414" s="354" t="str">
        <f t="shared" si="153"/>
        <v>-</v>
      </c>
      <c r="AT414" s="354" t="str">
        <f t="shared" si="154"/>
        <v>-</v>
      </c>
      <c r="AU414" s="354" t="str">
        <f t="shared" si="155"/>
        <v>-</v>
      </c>
      <c r="AV414" s="354" t="str">
        <f t="shared" si="156"/>
        <v>-</v>
      </c>
      <c r="AW414" s="355" t="str">
        <f t="shared" si="157"/>
        <v>-</v>
      </c>
      <c r="AX414" s="355" t="str">
        <f t="shared" si="158"/>
        <v>-</v>
      </c>
      <c r="AY414" s="355" t="str">
        <f t="shared" si="159"/>
        <v>-</v>
      </c>
      <c r="AZ414" s="355" t="str">
        <f t="shared" si="160"/>
        <v>-</v>
      </c>
      <c r="BA414" s="355" t="str">
        <f t="shared" si="161"/>
        <v>-</v>
      </c>
      <c r="BB414" s="354" t="str">
        <f t="shared" si="162"/>
        <v>-</v>
      </c>
      <c r="BC414" s="354" t="str">
        <f t="shared" si="163"/>
        <v>-</v>
      </c>
      <c r="BD414" s="355" t="str">
        <f t="shared" si="164"/>
        <v>-</v>
      </c>
      <c r="BE414" s="355" t="str">
        <f t="shared" si="165"/>
        <v>-</v>
      </c>
      <c r="BF414" s="355" t="str">
        <f t="shared" si="166"/>
        <v>-</v>
      </c>
      <c r="BG414" s="355" t="str">
        <f t="shared" si="167"/>
        <v>-</v>
      </c>
      <c r="BH414" s="354" t="str">
        <f t="shared" si="168"/>
        <v>-</v>
      </c>
      <c r="BI414" s="355" t="str">
        <f t="shared" si="169"/>
        <v>-</v>
      </c>
      <c r="BJ414" s="356" t="str">
        <f t="shared" si="170"/>
        <v>-</v>
      </c>
      <c r="BK414"/>
      <c r="BL414"/>
      <c r="BM414"/>
      <c r="BN414"/>
      <c r="BO414"/>
    </row>
    <row r="415" spans="1:67" s="124" customFormat="1" ht="17" hidden="1" customHeight="1">
      <c r="A415" s="330" t="str">
        <f>G$18&amp;"_"&amp;TEXT(ROW(415:415)-20,"000")</f>
        <v>2018_395</v>
      </c>
      <c r="B415" s="330" t="s">
        <v>658</v>
      </c>
      <c r="C415" s="330" t="str">
        <f t="shared" si="141"/>
        <v>---_-</v>
      </c>
      <c r="D415" s="330" t="str">
        <f>IF($M415="-","-",VLOOKUP(C$4,Res_ini!$A$20:$AF304,HLOOKUP($F415,Res_ini!$H$29:$AF$30,2,FALSE())+7))</f>
        <v>-</v>
      </c>
      <c r="E415" s="330">
        <f t="shared" si="171"/>
        <v>99</v>
      </c>
      <c r="F415" s="330" t="str">
        <f t="shared" si="108"/>
        <v>Vide36</v>
      </c>
      <c r="G415" s="330" t="str">
        <f>IF($M415="-","-",VLOOKUP(F$4,Res_ini!$A$20:$AF304,HLOOKUP($F415,Res_ini!$H$29:$AF$30,2,FALSE())+7))</f>
        <v>-</v>
      </c>
      <c r="H415" s="348" t="str">
        <f>IF($M415="-","-",VLOOKUP(G$4,Res_ini!$A$20:$AF304,HLOOKUP($F415,Res_ini!$H$29:$AF$30,2,FALSE())+7))</f>
        <v>-</v>
      </c>
      <c r="I415" s="348" t="str">
        <f>IF($M415="-","-",VLOOKUP(H$4,Res_ini!$A$20:$AF304,HLOOKUP($F415,Res_ini!$H$29:$AF$30,2,FALSE())+7))</f>
        <v>-</v>
      </c>
      <c r="J415" s="330" t="str">
        <f>IF($M415="-","-",VLOOKUP(I$4,Res_ini!$A$20:$AF304,HLOOKUP($F415,Res_ini!$H$29:$AF$30,2,FALSE())+7))</f>
        <v>-</v>
      </c>
      <c r="K415" s="330" t="str">
        <f>IF($M415="-","-",VLOOKUP(J$4,Res_ini!$A$20:$AF304,HLOOKUP($F415,Res_ini!$H$29:$AF$30,2,FALSE())+7))</f>
        <v>-</v>
      </c>
      <c r="L415" s="330" t="str">
        <f>IF($M415="-","-",VLOOKUP(K$4,Res_ini!$A$20:$AF304,HLOOKUP($F415,Res_ini!$H$29:$AF$30,2,FALSE())+7))</f>
        <v>-</v>
      </c>
      <c r="M415" s="330" t="str">
        <f>IF(ISERROR(HLOOKUP($F415,Res_ini!$H$29:$AF$30,2,FALSE())),"-",VLOOKUP(L$4,Res_ini!$A$20:$AF304,HLOOKUP($F415,Res_ini!$H$29:$AF$30,2,FALSE())+7))</f>
        <v>-</v>
      </c>
      <c r="N415" s="330" t="str">
        <f>IF($M415="-","-",VLOOKUP(M$4,Res_ini!$A$20:$AF304,HLOOKUP($F415,Res_ini!$H$29:$AF$30,2,FALSE())+7))</f>
        <v>-</v>
      </c>
      <c r="O415" s="349" t="str">
        <f>IF($M415="-","-",VLOOKUP(N$4,Res_ini!$A$20:$AF304,HLOOKUP($F415,Res_ini!$H$29:$AF$30,2,FALSE())+7))</f>
        <v>-</v>
      </c>
      <c r="P415" s="328" t="str">
        <f>IF($M415="-","-",VLOOKUP(O$4,Res_ini!$A$20:$AF304,HLOOKUP($F415,Res_ini!$H$29:$AF$30,2,FALSE())+7))</f>
        <v>-</v>
      </c>
      <c r="Q415" s="328" t="str">
        <f>IF($M415="-","-",VLOOKUP(P$4,Res_ini!$A$20:$AF304,HLOOKUP($F415,Res_ini!$H$29:$AF$30,2,FALSE())+7))</f>
        <v>-</v>
      </c>
      <c r="R415" s="328" t="str">
        <f>IF($M415="-","-",VLOOKUP(Q$4,Res_ini!$A$20:$AF304,HLOOKUP($F415,Res_ini!$H$29:$AF$30,2,FALSE())+7))</f>
        <v>-</v>
      </c>
      <c r="S415" s="328" t="str">
        <f>IF($M415="-","-",VLOOKUP(R$4,Res_ini!$A$20:$AF304,HLOOKUP($F415,Res_ini!$H$29:$AF$30,2,FALSE())+7))</f>
        <v>-</v>
      </c>
      <c r="T415" s="328" t="str">
        <f>IF($M415="-","-",VLOOKUP(S$4,Res_ini!$A$20:$AF304,HLOOKUP($F415,Res_ini!$H$29:$AF$30,2,FALSE())+7))</f>
        <v>-</v>
      </c>
      <c r="U415" s="328" t="str">
        <f>IF($M415="-","-",VLOOKUP(T$4,Res_ini!$A$20:$AF304,HLOOKUP($F415,Res_ini!$H$29:$AF$30,2,FALSE())+7))</f>
        <v>-</v>
      </c>
      <c r="V415" s="328" t="str">
        <f>IF($M415="-","-",VLOOKUP(U$4,Res_ini!$A$20:$AF304,HLOOKUP($F415,Res_ini!$H$29:$AF$30,2,FALSE())+7))</f>
        <v>-</v>
      </c>
      <c r="W415" s="328" t="str">
        <f>IF($M415="-","-",VLOOKUP(V$4,Res_ini!$A$20:$AF304,HLOOKUP($F415,Res_ini!$H$29:$AF$30,2,FALSE())+7))</f>
        <v>-</v>
      </c>
      <c r="X415" s="328" t="str">
        <f>IF($M415="-","-",VLOOKUP(W$4,Res_ini!$A$20:$AF304,HLOOKUP($F415,Res_ini!$H$29:$AF$30,2,FALSE())+7))</f>
        <v>-</v>
      </c>
      <c r="Y415" s="328" t="str">
        <f>IF($M415="-","-",VLOOKUP(X$4,Res_ini!$A$20:$AF304,HLOOKUP($F415,Res_ini!$H$29:$AF$30,2,FALSE())+7))</f>
        <v>-</v>
      </c>
      <c r="Z415" s="328" t="str">
        <f>IF($M415="-","-",VLOOKUP(Y$4,Res_ini!$A$20:$AF304,HLOOKUP($F415,Res_ini!$H$29:$AF$30,2,FALSE())+7))</f>
        <v>-</v>
      </c>
      <c r="AA415" s="329" t="str">
        <f>IF($M415="-","-",VLOOKUP(Z$4,Res_ini!$A$20:$AF304,HLOOKUP($F415,Res_ini!$H$29:$AF$30,2,FALSE())+7))</f>
        <v>-</v>
      </c>
      <c r="AB415" s="330" t="str">
        <f>IF($M415="-","-",VLOOKUP(AA$4,Res_ini!$A$20:$AF304,HLOOKUP($F415,Res_ini!$H$29:$AF$30,2,FALSE())+7))</f>
        <v>-</v>
      </c>
      <c r="AC415" s="350"/>
      <c r="AD415" s="351"/>
      <c r="AE415" s="351"/>
      <c r="AF415" s="351"/>
      <c r="AG415" s="352"/>
      <c r="AH415" s="213" t="str">
        <f t="shared" si="142"/>
        <v>-</v>
      </c>
      <c r="AI415" s="353" t="str">
        <f t="shared" si="143"/>
        <v>-</v>
      </c>
      <c r="AJ415" s="354" t="str">
        <f t="shared" si="144"/>
        <v>-</v>
      </c>
      <c r="AK415" s="354" t="str">
        <f t="shared" si="145"/>
        <v>-</v>
      </c>
      <c r="AL415" s="354" t="str">
        <f t="shared" si="146"/>
        <v>-</v>
      </c>
      <c r="AM415" s="354" t="str">
        <f t="shared" si="147"/>
        <v>-</v>
      </c>
      <c r="AN415" s="354" t="str">
        <f t="shared" si="148"/>
        <v>-</v>
      </c>
      <c r="AO415" s="354" t="str">
        <f t="shared" si="149"/>
        <v>-</v>
      </c>
      <c r="AP415" s="354" t="str">
        <f t="shared" si="150"/>
        <v>-</v>
      </c>
      <c r="AQ415" s="354" t="str">
        <f t="shared" si="151"/>
        <v>-</v>
      </c>
      <c r="AR415" s="354" t="str">
        <f t="shared" si="152"/>
        <v>-</v>
      </c>
      <c r="AS415" s="354" t="str">
        <f t="shared" si="153"/>
        <v>-</v>
      </c>
      <c r="AT415" s="354" t="str">
        <f t="shared" si="154"/>
        <v>-</v>
      </c>
      <c r="AU415" s="354" t="str">
        <f t="shared" si="155"/>
        <v>-</v>
      </c>
      <c r="AV415" s="354" t="str">
        <f t="shared" si="156"/>
        <v>-</v>
      </c>
      <c r="AW415" s="355" t="str">
        <f t="shared" si="157"/>
        <v>-</v>
      </c>
      <c r="AX415" s="355" t="str">
        <f t="shared" si="158"/>
        <v>-</v>
      </c>
      <c r="AY415" s="355" t="str">
        <f t="shared" si="159"/>
        <v>-</v>
      </c>
      <c r="AZ415" s="355" t="str">
        <f t="shared" si="160"/>
        <v>-</v>
      </c>
      <c r="BA415" s="355" t="str">
        <f t="shared" si="161"/>
        <v>-</v>
      </c>
      <c r="BB415" s="354" t="str">
        <f t="shared" si="162"/>
        <v>-</v>
      </c>
      <c r="BC415" s="354" t="str">
        <f t="shared" si="163"/>
        <v>-</v>
      </c>
      <c r="BD415" s="355" t="str">
        <f t="shared" si="164"/>
        <v>-</v>
      </c>
      <c r="BE415" s="355" t="str">
        <f t="shared" si="165"/>
        <v>-</v>
      </c>
      <c r="BF415" s="355" t="str">
        <f t="shared" si="166"/>
        <v>-</v>
      </c>
      <c r="BG415" s="355" t="str">
        <f t="shared" si="167"/>
        <v>-</v>
      </c>
      <c r="BH415" s="354" t="str">
        <f t="shared" si="168"/>
        <v>-</v>
      </c>
      <c r="BI415" s="355" t="str">
        <f t="shared" si="169"/>
        <v>-</v>
      </c>
      <c r="BJ415" s="356" t="str">
        <f t="shared" si="170"/>
        <v>-</v>
      </c>
      <c r="BK415"/>
      <c r="BL415"/>
      <c r="BM415"/>
      <c r="BN415"/>
      <c r="BO415"/>
    </row>
    <row r="416" spans="1:67" s="124" customFormat="1" ht="17" hidden="1" customHeight="1">
      <c r="A416" s="333" t="str">
        <f>G$18&amp;"_"&amp;TEXT(ROW(416:416)-20,"000")</f>
        <v>2018_396</v>
      </c>
      <c r="B416" s="333" t="s">
        <v>658</v>
      </c>
      <c r="C416" s="333" t="str">
        <f t="shared" si="141"/>
        <v>---_-</v>
      </c>
      <c r="D416" s="333" t="str">
        <f>IF($M416="-","-",VLOOKUP(C$5,Res_ini!$A$20:$AF305,HLOOKUP($F416,Res_ini!$H$29:$AF$30,2,FALSE())+7))</f>
        <v>-</v>
      </c>
      <c r="E416" s="333">
        <f t="shared" si="171"/>
        <v>99</v>
      </c>
      <c r="F416" s="333" t="str">
        <f t="shared" si="108"/>
        <v>Vide36</v>
      </c>
      <c r="G416" s="333" t="str">
        <f>IF($M416="-","-",VLOOKUP(F$5,Res_ini!$A$20:$AF305,HLOOKUP($F416,Res_ini!$H$29:$AF$30,2,FALSE())+7))</f>
        <v>-</v>
      </c>
      <c r="H416" s="357" t="str">
        <f>IF($M416="-","-",VLOOKUP(G$5,Res_ini!$A$20:$AF305,HLOOKUP($F416,Res_ini!$H$29:$AF$30,2,FALSE())+7))</f>
        <v>-</v>
      </c>
      <c r="I416" s="357" t="str">
        <f>IF($M416="-","-",VLOOKUP(H$5,Res_ini!$A$20:$AF305,HLOOKUP($F416,Res_ini!$H$29:$AF$30,2,FALSE())+7))</f>
        <v>-</v>
      </c>
      <c r="J416" s="333" t="str">
        <f>IF($M416="-","-",VLOOKUP(I$5,Res_ini!$A$20:$AF305,HLOOKUP($F416,Res_ini!$H$29:$AF$30,2,FALSE())+7))</f>
        <v>-</v>
      </c>
      <c r="K416" s="333" t="str">
        <f>IF($M416="-","-",VLOOKUP(J$5,Res_ini!$A$20:$AF305,HLOOKUP($F416,Res_ini!$H$29:$AF$30,2,FALSE())+7))</f>
        <v>-</v>
      </c>
      <c r="L416" s="333" t="str">
        <f>IF($M416="-","-",VLOOKUP(K$5,Res_ini!$A$20:$AF305,HLOOKUP($F416,Res_ini!$H$29:$AF$30,2,FALSE())+7))</f>
        <v>-</v>
      </c>
      <c r="M416" s="333" t="str">
        <f>IF(ISERROR(HLOOKUP($F416,Res_ini!$H$29:$AF$30,2,FALSE())),"-",VLOOKUP(L$5,Res_ini!$A$20:$AF305,HLOOKUP($F416,Res_ini!$H$29:$AF$30,2,FALSE())+7))</f>
        <v>-</v>
      </c>
      <c r="N416" s="333" t="str">
        <f>IF($M416="-","-",VLOOKUP(M$5,Res_ini!$A$20:$AF305,HLOOKUP($F416,Res_ini!$H$29:$AF$30,2,FALSE())+7))</f>
        <v>-</v>
      </c>
      <c r="O416" s="358" t="str">
        <f>IF($M416="-","-",VLOOKUP(N$5,Res_ini!$A$20:$AF305,HLOOKUP($F416,Res_ini!$H$29:$AF$30,2,FALSE())+7))</f>
        <v>-</v>
      </c>
      <c r="P416" s="331" t="str">
        <f>IF($M416="-","-",VLOOKUP(O$5,Res_ini!$A$20:$AF305,HLOOKUP($F416,Res_ini!$H$29:$AF$30,2,FALSE())+7))</f>
        <v>-</v>
      </c>
      <c r="Q416" s="331" t="str">
        <f>IF($M416="-","-",VLOOKUP(P$5,Res_ini!$A$20:$AF305,HLOOKUP($F416,Res_ini!$H$29:$AF$30,2,FALSE())+7))</f>
        <v>-</v>
      </c>
      <c r="R416" s="331" t="str">
        <f>IF($M416="-","-",VLOOKUP(Q$5,Res_ini!$A$20:$AF305,HLOOKUP($F416,Res_ini!$H$29:$AF$30,2,FALSE())+7))</f>
        <v>-</v>
      </c>
      <c r="S416" s="331" t="str">
        <f>IF($M416="-","-",VLOOKUP(R$5,Res_ini!$A$20:$AF305,HLOOKUP($F416,Res_ini!$H$29:$AF$30,2,FALSE())+7))</f>
        <v>-</v>
      </c>
      <c r="T416" s="331" t="str">
        <f>IF($M416="-","-",VLOOKUP(S$5,Res_ini!$A$20:$AF305,HLOOKUP($F416,Res_ini!$H$29:$AF$30,2,FALSE())+7))</f>
        <v>-</v>
      </c>
      <c r="U416" s="331" t="str">
        <f>IF($M416="-","-",VLOOKUP(T$5,Res_ini!$A$20:$AF305,HLOOKUP($F416,Res_ini!$H$29:$AF$30,2,FALSE())+7))</f>
        <v>-</v>
      </c>
      <c r="V416" s="331" t="str">
        <f>IF($M416="-","-",VLOOKUP(U$5,Res_ini!$A$20:$AF305,HLOOKUP($F416,Res_ini!$H$29:$AF$30,2,FALSE())+7))</f>
        <v>-</v>
      </c>
      <c r="W416" s="331" t="str">
        <f>IF($M416="-","-",VLOOKUP(V$5,Res_ini!$A$20:$AF305,HLOOKUP($F416,Res_ini!$H$29:$AF$30,2,FALSE())+7))</f>
        <v>-</v>
      </c>
      <c r="X416" s="331" t="str">
        <f>IF($M416="-","-",VLOOKUP(W$5,Res_ini!$A$20:$AF305,HLOOKUP($F416,Res_ini!$H$29:$AF$30,2,FALSE())+7))</f>
        <v>-</v>
      </c>
      <c r="Y416" s="331" t="str">
        <f>IF($M416="-","-",VLOOKUP(X$5,Res_ini!$A$20:$AF305,HLOOKUP($F416,Res_ini!$H$29:$AF$30,2,FALSE())+7))</f>
        <v>-</v>
      </c>
      <c r="Z416" s="331" t="str">
        <f>IF($M416="-","-",VLOOKUP(Y$5,Res_ini!$A$20:$AF305,HLOOKUP($F416,Res_ini!$H$29:$AF$30,2,FALSE())+7))</f>
        <v>-</v>
      </c>
      <c r="AA416" s="332" t="str">
        <f>IF($M416="-","-",VLOOKUP(Z$5,Res_ini!$A$20:$AF305,HLOOKUP($F416,Res_ini!$H$29:$AF$30,2,FALSE())+7))</f>
        <v>-</v>
      </c>
      <c r="AB416" s="333" t="str">
        <f>IF($M416="-","-",VLOOKUP(AA$5,Res_ini!$A$20:$AF305,HLOOKUP($F416,Res_ini!$H$29:$AF$30,2,FALSE())+7))</f>
        <v>-</v>
      </c>
      <c r="AC416" s="359"/>
      <c r="AD416" s="360"/>
      <c r="AE416" s="360"/>
      <c r="AF416" s="360"/>
      <c r="AG416" s="361"/>
      <c r="AH416" s="362" t="str">
        <f t="shared" si="142"/>
        <v>-</v>
      </c>
      <c r="AI416" s="363" t="str">
        <f t="shared" si="143"/>
        <v>-</v>
      </c>
      <c r="AJ416" s="364" t="str">
        <f t="shared" si="144"/>
        <v>-</v>
      </c>
      <c r="AK416" s="364" t="str">
        <f t="shared" si="145"/>
        <v>-</v>
      </c>
      <c r="AL416" s="364" t="str">
        <f t="shared" si="146"/>
        <v>-</v>
      </c>
      <c r="AM416" s="364" t="str">
        <f t="shared" si="147"/>
        <v>-</v>
      </c>
      <c r="AN416" s="364" t="str">
        <f t="shared" si="148"/>
        <v>-</v>
      </c>
      <c r="AO416" s="364" t="str">
        <f t="shared" si="149"/>
        <v>-</v>
      </c>
      <c r="AP416" s="364" t="str">
        <f t="shared" si="150"/>
        <v>-</v>
      </c>
      <c r="AQ416" s="364" t="str">
        <f t="shared" si="151"/>
        <v>-</v>
      </c>
      <c r="AR416" s="364" t="str">
        <f t="shared" si="152"/>
        <v>-</v>
      </c>
      <c r="AS416" s="364" t="str">
        <f t="shared" si="153"/>
        <v>-</v>
      </c>
      <c r="AT416" s="364" t="str">
        <f t="shared" si="154"/>
        <v>-</v>
      </c>
      <c r="AU416" s="364" t="str">
        <f t="shared" si="155"/>
        <v>-</v>
      </c>
      <c r="AV416" s="364" t="str">
        <f t="shared" si="156"/>
        <v>-</v>
      </c>
      <c r="AW416" s="365" t="str">
        <f t="shared" si="157"/>
        <v>-</v>
      </c>
      <c r="AX416" s="365" t="str">
        <f t="shared" si="158"/>
        <v>-</v>
      </c>
      <c r="AY416" s="365" t="str">
        <f t="shared" si="159"/>
        <v>-</v>
      </c>
      <c r="AZ416" s="365" t="str">
        <f t="shared" si="160"/>
        <v>-</v>
      </c>
      <c r="BA416" s="365" t="str">
        <f t="shared" si="161"/>
        <v>-</v>
      </c>
      <c r="BB416" s="364" t="str">
        <f t="shared" si="162"/>
        <v>-</v>
      </c>
      <c r="BC416" s="364" t="str">
        <f t="shared" si="163"/>
        <v>-</v>
      </c>
      <c r="BD416" s="365" t="str">
        <f t="shared" si="164"/>
        <v>-</v>
      </c>
      <c r="BE416" s="365" t="str">
        <f t="shared" si="165"/>
        <v>-</v>
      </c>
      <c r="BF416" s="365" t="str">
        <f t="shared" si="166"/>
        <v>-</v>
      </c>
      <c r="BG416" s="365" t="str">
        <f t="shared" si="167"/>
        <v>-</v>
      </c>
      <c r="BH416" s="364" t="str">
        <f t="shared" si="168"/>
        <v>-</v>
      </c>
      <c r="BI416" s="365" t="str">
        <f t="shared" si="169"/>
        <v>-</v>
      </c>
      <c r="BJ416" s="366" t="str">
        <f t="shared" si="170"/>
        <v>-</v>
      </c>
      <c r="BK416"/>
      <c r="BL416"/>
      <c r="BM416"/>
      <c r="BN416"/>
      <c r="BO416"/>
    </row>
    <row r="417" spans="1:67" s="124" customFormat="1" ht="17" customHeight="1">
      <c r="A417" s="324"/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34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510"/>
      <c r="AB417" s="324"/>
      <c r="AC417" s="335"/>
      <c r="AD417" s="336"/>
      <c r="AE417" s="336"/>
      <c r="AF417" s="336"/>
      <c r="AG417" s="337"/>
      <c r="AH417" s="437"/>
      <c r="AI417" s="511"/>
      <c r="AJ417" s="512"/>
      <c r="AK417" s="512"/>
      <c r="AL417" s="512"/>
      <c r="AM417" s="512"/>
      <c r="AN417" s="512"/>
      <c r="AO417" s="512"/>
      <c r="AP417" s="512"/>
      <c r="AQ417" s="512"/>
      <c r="AR417" s="512"/>
      <c r="AS417" s="512"/>
      <c r="AT417" s="512"/>
      <c r="AU417" s="512"/>
      <c r="AV417" s="512"/>
      <c r="AW417" s="512"/>
      <c r="AX417" s="512"/>
      <c r="AY417" s="512"/>
      <c r="AZ417" s="512"/>
      <c r="BA417" s="512"/>
      <c r="BB417" s="512"/>
      <c r="BC417" s="512"/>
      <c r="BD417" s="512"/>
      <c r="BE417" s="512"/>
      <c r="BF417" s="512"/>
      <c r="BG417" s="512"/>
      <c r="BH417" s="512"/>
      <c r="BI417" s="512"/>
      <c r="BJ417" s="513"/>
      <c r="BK417"/>
      <c r="BL417"/>
      <c r="BM417"/>
      <c r="BN417"/>
      <c r="BO417"/>
    </row>
    <row r="418" spans="1:67" s="72" customFormat="1">
      <c r="BK418"/>
      <c r="BL418"/>
      <c r="BM418"/>
      <c r="BN418"/>
      <c r="BO418"/>
    </row>
    <row r="419" spans="1:67" s="72" customFormat="1">
      <c r="BK419"/>
      <c r="BL419"/>
      <c r="BM419"/>
      <c r="BN419"/>
      <c r="BO419"/>
    </row>
    <row r="420" spans="1:67" s="72" customFormat="1">
      <c r="BK420"/>
      <c r="BL420"/>
      <c r="BM420"/>
      <c r="BN420"/>
      <c r="BO420"/>
    </row>
    <row r="421" spans="1:67" s="72" customFormat="1">
      <c r="BK421"/>
      <c r="BL421"/>
      <c r="BM421"/>
      <c r="BN421"/>
      <c r="BO421"/>
    </row>
    <row r="422" spans="1:67" s="72" customFormat="1">
      <c r="BK422"/>
      <c r="BL422"/>
      <c r="BM422"/>
      <c r="BN422"/>
      <c r="BO422"/>
    </row>
    <row r="423" spans="1:67" s="72" customFormat="1">
      <c r="BK423"/>
      <c r="BL423"/>
      <c r="BM423"/>
      <c r="BN423"/>
      <c r="BO423"/>
    </row>
    <row r="424" spans="1:67" s="72" customFormat="1">
      <c r="BK424"/>
      <c r="BL424"/>
      <c r="BM424"/>
      <c r="BN424"/>
      <c r="BO424"/>
    </row>
  </sheetData>
  <autoFilter ref="A20:BJ416">
    <filterColumn colId="5">
      <filters>
        <filter val="Lekine"/>
        <filter val="Waugni"/>
      </filters>
    </filterColumn>
    <filterColumn colId="11">
      <filters>
        <filter val="Mouli"/>
      </filters>
    </filterColumn>
  </autoFilter>
  <phoneticPr fontId="16" type="noConversion"/>
  <conditionalFormatting sqref="A21:BJ120 E121:E416 F413:BJ416 A413:D416">
    <cfRule type="expression" dxfId="8" priority="9">
      <formula>(MOD(ROW(21:21)-21,8)+1)&lt;=4</formula>
    </cfRule>
  </conditionalFormatting>
  <conditionalFormatting sqref="A121:D292 F121:BJ292">
    <cfRule type="expression" dxfId="7" priority="8">
      <formula>(MOD(ROW(121:121)-21,8)+1)&lt;=4</formula>
    </cfRule>
  </conditionalFormatting>
  <conditionalFormatting sqref="F217:BJ292 A217:D292 A413:D416 F413:BJ416">
    <cfRule type="expression" dxfId="6" priority="4">
      <formula>(MOD(ROW(217:217)-21,8)+1)&lt;=4</formula>
    </cfRule>
  </conditionalFormatting>
  <conditionalFormatting sqref="F293:BJ412 A293:D412">
    <cfRule type="expression" dxfId="5" priority="2">
      <formula>(MOD(ROW(293:293)-21,8)+1)&lt;=4</formula>
    </cfRule>
  </conditionalFormatting>
  <conditionalFormatting sqref="A293:D412 F293:BJ412">
    <cfRule type="expression" dxfId="4" priority="1">
      <formula>(MOD(ROW(293:293)-21,8)+1)&lt;=4</formula>
    </cfRule>
  </conditionalFormatting>
  <dataValidations xWindow="1963" yWindow="117" count="1"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G18">
      <formula1>AND(ISNUMBER(G18),LEN(G18)=4)</formula1>
    </dataValidation>
  </dataValidations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 enableFormatConditionsCalculation="0">
    <pageSetUpPr fitToPage="1"/>
  </sheetPr>
  <dimension ref="A1:AC3166"/>
  <sheetViews>
    <sheetView tabSelected="1" zoomScale="75" zoomScaleNormal="75" zoomScalePageLayoutView="75" workbookViewId="0">
      <pane xSplit="13" ySplit="20" topLeftCell="U2732" activePane="bottomRight" state="frozenSplit"/>
      <selection pane="topRight"/>
      <selection pane="bottomLeft"/>
      <selection pane="bottomRight" activeCell="L2745" sqref="L2745:AA2756"/>
    </sheetView>
  </sheetViews>
  <sheetFormatPr baseColWidth="10" defaultColWidth="7.28515625" defaultRowHeight="13" outlineLevelRow="1" outlineLevelCol="1" x14ac:dyDescent="0"/>
  <cols>
    <col min="1" max="1" width="10.7109375" style="106" bestFit="1" customWidth="1" outlineLevel="1"/>
    <col min="2" max="2" width="4.85546875" style="106" customWidth="1" outlineLevel="1"/>
    <col min="3" max="3" width="28.28515625" style="106" bestFit="1" customWidth="1" outlineLevel="1"/>
    <col min="4" max="4" width="8.85546875" style="106" customWidth="1"/>
    <col min="5" max="5" width="7.7109375" style="107" bestFit="1" customWidth="1"/>
    <col min="6" max="6" width="17.28515625" style="618" customWidth="1"/>
    <col min="7" max="7" width="17.42578125" style="117" customWidth="1"/>
    <col min="8" max="8" width="11.28515625" style="116" customWidth="1"/>
    <col min="9" max="9" width="11.140625" style="116" customWidth="1"/>
    <col min="10" max="10" width="7.140625" style="108" bestFit="1" customWidth="1"/>
    <col min="11" max="11" width="19.42578125" style="110" bestFit="1" customWidth="1"/>
    <col min="12" max="12" width="13.28515625" style="106" customWidth="1"/>
    <col min="13" max="13" width="18.5703125" style="106" bestFit="1" customWidth="1"/>
    <col min="14" max="14" width="8.28515625" style="109" customWidth="1"/>
    <col min="15" max="15" width="7.42578125" style="110" bestFit="1" customWidth="1"/>
    <col min="16" max="18" width="7.42578125" style="106" bestFit="1" customWidth="1"/>
    <col min="19" max="19" width="8.85546875" style="106" customWidth="1"/>
    <col min="20" max="27" width="7.42578125" style="106" bestFit="1" customWidth="1"/>
    <col min="28" max="29" width="7.42578125" style="109" bestFit="1" customWidth="1"/>
    <col min="30" max="16384" width="7.28515625" style="106"/>
  </cols>
  <sheetData>
    <row r="1" spans="1:29" hidden="1" outlineLevel="1">
      <c r="A1" s="106" t="s">
        <v>3774</v>
      </c>
      <c r="E1" s="116"/>
      <c r="F1" s="121"/>
      <c r="J1" s="110"/>
      <c r="N1" s="106"/>
      <c r="O1" s="106"/>
      <c r="AB1" s="106"/>
      <c r="AC1" s="110"/>
    </row>
    <row r="2" spans="1:29" hidden="1" outlineLevel="1">
      <c r="E2" s="116"/>
      <c r="F2" s="121"/>
      <c r="J2" s="110"/>
      <c r="N2" s="106"/>
      <c r="O2" s="106"/>
      <c r="AB2" s="106"/>
      <c r="AC2" s="110"/>
    </row>
    <row r="3" spans="1:29" hidden="1" outlineLevel="1">
      <c r="E3" s="116"/>
      <c r="F3" s="121"/>
      <c r="J3" s="110"/>
      <c r="N3" s="106"/>
      <c r="O3" s="106"/>
      <c r="AB3" s="106"/>
      <c r="AC3" s="110"/>
    </row>
    <row r="4" spans="1:29" hidden="1" outlineLevel="1">
      <c r="E4" s="116"/>
      <c r="F4" s="121"/>
      <c r="J4" s="110"/>
      <c r="N4" s="106"/>
      <c r="O4" s="106"/>
      <c r="AB4" s="106"/>
      <c r="AC4" s="110"/>
    </row>
    <row r="5" spans="1:29" hidden="1" outlineLevel="1">
      <c r="E5" s="116"/>
      <c r="F5" s="121"/>
      <c r="J5" s="110"/>
      <c r="N5" s="106"/>
      <c r="O5" s="106"/>
      <c r="AB5" s="106"/>
      <c r="AC5" s="110"/>
    </row>
    <row r="6" spans="1:29" hidden="1" outlineLevel="1">
      <c r="E6" s="116"/>
      <c r="F6" s="121"/>
      <c r="J6" s="110"/>
      <c r="N6" s="106"/>
      <c r="O6" s="106"/>
      <c r="AB6" s="106"/>
      <c r="AC6" s="110"/>
    </row>
    <row r="7" spans="1:29" hidden="1" outlineLevel="1">
      <c r="E7" s="116"/>
      <c r="F7" s="121"/>
      <c r="J7" s="110"/>
      <c r="N7" s="106"/>
      <c r="O7" s="106"/>
      <c r="AB7" s="106"/>
      <c r="AC7" s="110"/>
    </row>
    <row r="8" spans="1:29" hidden="1" outlineLevel="1">
      <c r="E8" s="116"/>
      <c r="F8" s="121"/>
      <c r="J8" s="110"/>
      <c r="N8" s="106"/>
      <c r="O8" s="106"/>
      <c r="AB8" s="106"/>
      <c r="AC8" s="110"/>
    </row>
    <row r="9" spans="1:29" hidden="1" outlineLevel="1">
      <c r="E9" s="116"/>
      <c r="F9" s="121"/>
      <c r="J9" s="110"/>
      <c r="N9" s="106"/>
      <c r="O9" s="106"/>
      <c r="AB9" s="106"/>
      <c r="AC9" s="110"/>
    </row>
    <row r="10" spans="1:29" hidden="1" outlineLevel="1">
      <c r="E10" s="116"/>
      <c r="F10" s="121"/>
      <c r="J10" s="110"/>
      <c r="N10" s="106"/>
      <c r="O10" s="106"/>
      <c r="AB10" s="106"/>
      <c r="AC10" s="110"/>
    </row>
    <row r="11" spans="1:29" s="110" customFormat="1" hidden="1" outlineLevel="1">
      <c r="E11" s="116"/>
      <c r="F11" s="121"/>
      <c r="G11" s="117"/>
      <c r="H11" s="116"/>
      <c r="I11" s="116"/>
      <c r="AC11" s="119"/>
    </row>
    <row r="12" spans="1:29" s="110" customFormat="1" hidden="1" outlineLevel="1">
      <c r="E12" s="116"/>
      <c r="F12" s="121"/>
      <c r="G12" s="117"/>
      <c r="H12" s="116"/>
      <c r="I12" s="116"/>
    </row>
    <row r="13" spans="1:29" s="110" customFormat="1" hidden="1" outlineLevel="1">
      <c r="E13" s="116"/>
      <c r="F13" s="121"/>
      <c r="G13" s="117"/>
      <c r="H13" s="116"/>
      <c r="I13" s="116"/>
    </row>
    <row r="14" spans="1:29" s="110" customFormat="1" hidden="1" outlineLevel="1">
      <c r="E14" s="116"/>
      <c r="F14" s="121"/>
      <c r="G14" s="117"/>
      <c r="H14" s="116"/>
      <c r="I14" s="116"/>
    </row>
    <row r="15" spans="1:29" s="110" customFormat="1" hidden="1" outlineLevel="1">
      <c r="E15" s="116"/>
      <c r="F15" s="121"/>
      <c r="G15" s="117"/>
      <c r="H15" s="116"/>
      <c r="I15" s="116"/>
    </row>
    <row r="16" spans="1:29" s="110" customFormat="1" hidden="1" outlineLevel="1">
      <c r="E16" s="116"/>
      <c r="F16" s="121"/>
      <c r="G16" s="117"/>
      <c r="H16" s="116"/>
      <c r="I16" s="116"/>
    </row>
    <row r="17" spans="1:29" s="110" customFormat="1" hidden="1" outlineLevel="1">
      <c r="E17" s="116"/>
      <c r="F17" s="121"/>
      <c r="G17" s="117"/>
      <c r="H17" s="116"/>
      <c r="I17" s="116"/>
    </row>
    <row r="18" spans="1:29" s="153" customFormat="1" hidden="1" outlineLevel="1">
      <c r="F18" s="154"/>
      <c r="G18" s="155"/>
    </row>
    <row r="19" spans="1:29" s="111" customFormat="1" ht="15" hidden="1" outlineLevel="1">
      <c r="A19" s="200"/>
      <c r="B19" s="200"/>
      <c r="C19" s="200">
        <v>1</v>
      </c>
      <c r="D19" s="200">
        <v>2</v>
      </c>
      <c r="E19" s="200">
        <v>3</v>
      </c>
      <c r="F19" s="200">
        <v>4</v>
      </c>
      <c r="G19" s="200">
        <v>5</v>
      </c>
      <c r="H19" s="200">
        <v>6</v>
      </c>
      <c r="I19" s="200">
        <v>7</v>
      </c>
      <c r="J19" s="200">
        <v>8</v>
      </c>
      <c r="K19" s="200">
        <v>9</v>
      </c>
      <c r="L19" s="200">
        <v>10</v>
      </c>
      <c r="M19" s="200">
        <v>11</v>
      </c>
      <c r="N19" s="200">
        <v>12</v>
      </c>
      <c r="O19" s="396">
        <v>13</v>
      </c>
      <c r="P19" s="424">
        <v>14</v>
      </c>
      <c r="Q19" s="424">
        <v>15</v>
      </c>
      <c r="R19" s="424">
        <v>16</v>
      </c>
      <c r="S19" s="424">
        <v>17</v>
      </c>
      <c r="T19" s="424">
        <v>18</v>
      </c>
      <c r="U19" s="424">
        <v>19</v>
      </c>
      <c r="V19" s="424">
        <v>20</v>
      </c>
      <c r="W19" s="424">
        <v>21</v>
      </c>
      <c r="X19" s="424">
        <v>22</v>
      </c>
      <c r="Y19" s="424">
        <v>23</v>
      </c>
      <c r="Z19" s="424">
        <v>24</v>
      </c>
      <c r="AA19" s="424">
        <v>25</v>
      </c>
      <c r="AB19" s="397">
        <v>26</v>
      </c>
      <c r="AC19" s="425"/>
    </row>
    <row r="20" spans="1:29" s="111" customFormat="1" ht="52" customHeight="1" collapsed="1">
      <c r="A20" s="200" t="s">
        <v>909</v>
      </c>
      <c r="B20" s="200" t="s">
        <v>906</v>
      </c>
      <c r="C20" s="200" t="s">
        <v>905</v>
      </c>
      <c r="D20" s="200" t="s">
        <v>910</v>
      </c>
      <c r="E20" s="200" t="s">
        <v>1371</v>
      </c>
      <c r="F20" s="457" t="s">
        <v>1583</v>
      </c>
      <c r="G20" s="200" t="s">
        <v>727</v>
      </c>
      <c r="H20" s="200" t="s">
        <v>728</v>
      </c>
      <c r="I20" s="200" t="s">
        <v>998</v>
      </c>
      <c r="J20" s="457" t="s">
        <v>1372</v>
      </c>
      <c r="K20" s="200" t="s">
        <v>1166</v>
      </c>
      <c r="L20" s="200" t="s">
        <v>1582</v>
      </c>
      <c r="M20" s="200" t="s">
        <v>1583</v>
      </c>
      <c r="N20" s="310" t="s">
        <v>955</v>
      </c>
      <c r="O20" s="200" t="s">
        <v>1139</v>
      </c>
      <c r="P20" s="424" t="s">
        <v>1214</v>
      </c>
      <c r="Q20" s="424" t="s">
        <v>1102</v>
      </c>
      <c r="R20" s="424" t="s">
        <v>1203</v>
      </c>
      <c r="S20" s="424" t="s">
        <v>920</v>
      </c>
      <c r="T20" s="424" t="s">
        <v>956</v>
      </c>
      <c r="U20" s="424" t="s">
        <v>957</v>
      </c>
      <c r="V20" s="424" t="s">
        <v>924</v>
      </c>
      <c r="W20" s="424" t="s">
        <v>927</v>
      </c>
      <c r="X20" s="424" t="s">
        <v>1016</v>
      </c>
      <c r="Y20" s="424" t="s">
        <v>1053</v>
      </c>
      <c r="Z20" s="424" t="s">
        <v>1389</v>
      </c>
      <c r="AA20" s="424" t="s">
        <v>1445</v>
      </c>
      <c r="AB20" s="310" t="s">
        <v>1390</v>
      </c>
      <c r="AC20" s="425" t="s">
        <v>1628</v>
      </c>
    </row>
    <row r="21" spans="1:29" s="462" customFormat="1" hidden="1">
      <c r="A21" s="458" t="s">
        <v>281</v>
      </c>
      <c r="B21" s="458" t="s">
        <v>658</v>
      </c>
      <c r="C21" s="458" t="s">
        <v>282</v>
      </c>
      <c r="D21" s="463" t="s">
        <v>552</v>
      </c>
      <c r="E21" s="459">
        <v>37</v>
      </c>
      <c r="F21" s="458" t="s">
        <v>358</v>
      </c>
      <c r="G21" s="458" t="s">
        <v>554</v>
      </c>
      <c r="H21" s="574">
        <v>35765</v>
      </c>
      <c r="I21" s="574">
        <v>41330</v>
      </c>
      <c r="J21" s="460">
        <v>1997</v>
      </c>
      <c r="K21" s="458" t="s">
        <v>769</v>
      </c>
      <c r="L21" s="458" t="s">
        <v>3726</v>
      </c>
      <c r="M21" s="458" t="s">
        <v>358</v>
      </c>
      <c r="N21" s="458">
        <v>1</v>
      </c>
      <c r="O21" s="460">
        <v>0</v>
      </c>
      <c r="P21" s="458">
        <v>1</v>
      </c>
      <c r="Q21" s="458">
        <v>1</v>
      </c>
      <c r="R21" s="458">
        <v>2</v>
      </c>
      <c r="S21" s="458">
        <v>0</v>
      </c>
      <c r="T21" s="458">
        <v>0</v>
      </c>
      <c r="U21" s="458">
        <v>0</v>
      </c>
      <c r="V21" s="458">
        <v>0</v>
      </c>
      <c r="W21" s="458">
        <v>0</v>
      </c>
      <c r="X21" s="458">
        <v>33</v>
      </c>
      <c r="Y21" s="458">
        <v>3</v>
      </c>
      <c r="Z21" s="458">
        <v>0</v>
      </c>
      <c r="AA21" s="458">
        <v>0</v>
      </c>
      <c r="AB21" s="461">
        <v>40</v>
      </c>
      <c r="AC21" s="461"/>
    </row>
    <row r="22" spans="1:29" s="467" customFormat="1" hidden="1">
      <c r="A22" s="463" t="s">
        <v>283</v>
      </c>
      <c r="B22" s="463" t="s">
        <v>658</v>
      </c>
      <c r="C22" s="463" t="s">
        <v>471</v>
      </c>
      <c r="D22" s="463" t="s">
        <v>552</v>
      </c>
      <c r="E22" s="464">
        <v>37</v>
      </c>
      <c r="F22" s="463" t="s">
        <v>358</v>
      </c>
      <c r="G22" s="463" t="s">
        <v>554</v>
      </c>
      <c r="H22" s="575">
        <v>35765</v>
      </c>
      <c r="I22" s="575">
        <v>41330</v>
      </c>
      <c r="J22" s="465">
        <v>1997</v>
      </c>
      <c r="K22" s="463" t="s">
        <v>769</v>
      </c>
      <c r="L22" s="463" t="s">
        <v>3726</v>
      </c>
      <c r="M22" s="463" t="s">
        <v>358</v>
      </c>
      <c r="N22" s="463">
        <v>2</v>
      </c>
      <c r="O22" s="465">
        <v>0</v>
      </c>
      <c r="P22" s="463">
        <v>0</v>
      </c>
      <c r="Q22" s="463">
        <v>0</v>
      </c>
      <c r="R22" s="463">
        <v>0</v>
      </c>
      <c r="S22" s="463">
        <v>0</v>
      </c>
      <c r="T22" s="463">
        <v>0</v>
      </c>
      <c r="U22" s="463">
        <v>2</v>
      </c>
      <c r="V22" s="463">
        <v>0</v>
      </c>
      <c r="W22" s="463">
        <v>0</v>
      </c>
      <c r="X22" s="463">
        <v>38</v>
      </c>
      <c r="Y22" s="463">
        <v>0</v>
      </c>
      <c r="Z22" s="463">
        <v>0</v>
      </c>
      <c r="AA22" s="463">
        <v>0</v>
      </c>
      <c r="AB22" s="466">
        <v>40</v>
      </c>
      <c r="AC22" s="461"/>
    </row>
    <row r="23" spans="1:29" s="467" customFormat="1" hidden="1">
      <c r="A23" s="463" t="s">
        <v>472</v>
      </c>
      <c r="B23" s="463" t="s">
        <v>658</v>
      </c>
      <c r="C23" s="463" t="s">
        <v>473</v>
      </c>
      <c r="D23" s="463" t="s">
        <v>552</v>
      </c>
      <c r="E23" s="464">
        <v>37</v>
      </c>
      <c r="F23" s="463" t="s">
        <v>358</v>
      </c>
      <c r="G23" s="463" t="s">
        <v>554</v>
      </c>
      <c r="H23" s="575">
        <v>35765</v>
      </c>
      <c r="I23" s="575">
        <v>41330</v>
      </c>
      <c r="J23" s="465">
        <v>1997</v>
      </c>
      <c r="K23" s="463" t="s">
        <v>769</v>
      </c>
      <c r="L23" s="463" t="s">
        <v>3726</v>
      </c>
      <c r="M23" s="463" t="s">
        <v>358</v>
      </c>
      <c r="N23" s="463">
        <v>3</v>
      </c>
      <c r="O23" s="465">
        <v>0</v>
      </c>
      <c r="P23" s="463">
        <v>0</v>
      </c>
      <c r="Q23" s="463">
        <v>0</v>
      </c>
      <c r="R23" s="463">
        <v>2</v>
      </c>
      <c r="S23" s="463">
        <v>0</v>
      </c>
      <c r="T23" s="463">
        <v>0</v>
      </c>
      <c r="U23" s="463">
        <v>0</v>
      </c>
      <c r="V23" s="463">
        <v>0</v>
      </c>
      <c r="W23" s="463">
        <v>1</v>
      </c>
      <c r="X23" s="463">
        <v>37</v>
      </c>
      <c r="Y23" s="463">
        <v>0</v>
      </c>
      <c r="Z23" s="463">
        <v>0</v>
      </c>
      <c r="AA23" s="463">
        <v>0</v>
      </c>
      <c r="AB23" s="466">
        <v>40</v>
      </c>
      <c r="AC23" s="461"/>
    </row>
    <row r="24" spans="1:29" s="467" customFormat="1" hidden="1">
      <c r="A24" s="463" t="s">
        <v>474</v>
      </c>
      <c r="B24" s="463" t="s">
        <v>658</v>
      </c>
      <c r="C24" s="463" t="s">
        <v>475</v>
      </c>
      <c r="D24" s="463" t="s">
        <v>552</v>
      </c>
      <c r="E24" s="464">
        <v>37</v>
      </c>
      <c r="F24" s="463" t="s">
        <v>358</v>
      </c>
      <c r="G24" s="463" t="s">
        <v>554</v>
      </c>
      <c r="H24" s="575">
        <v>35765</v>
      </c>
      <c r="I24" s="575">
        <v>41330</v>
      </c>
      <c r="J24" s="465">
        <v>1997</v>
      </c>
      <c r="K24" s="463" t="s">
        <v>769</v>
      </c>
      <c r="L24" s="463" t="s">
        <v>3726</v>
      </c>
      <c r="M24" s="463" t="s">
        <v>358</v>
      </c>
      <c r="N24" s="463">
        <v>4</v>
      </c>
      <c r="O24" s="465">
        <v>2</v>
      </c>
      <c r="P24" s="463">
        <v>0</v>
      </c>
      <c r="Q24" s="463">
        <v>1</v>
      </c>
      <c r="R24" s="463">
        <v>0</v>
      </c>
      <c r="S24" s="463">
        <v>0</v>
      </c>
      <c r="T24" s="463">
        <v>0</v>
      </c>
      <c r="U24" s="463">
        <v>0</v>
      </c>
      <c r="V24" s="463">
        <v>0</v>
      </c>
      <c r="W24" s="463">
        <v>0</v>
      </c>
      <c r="X24" s="463">
        <v>37</v>
      </c>
      <c r="Y24" s="463">
        <v>0</v>
      </c>
      <c r="Z24" s="463">
        <v>0</v>
      </c>
      <c r="AA24" s="463">
        <v>0</v>
      </c>
      <c r="AB24" s="466">
        <v>40</v>
      </c>
      <c r="AC24" s="461"/>
    </row>
    <row r="25" spans="1:29" s="467" customFormat="1" hidden="1">
      <c r="A25" s="463" t="s">
        <v>476</v>
      </c>
      <c r="B25" s="463" t="s">
        <v>658</v>
      </c>
      <c r="C25" s="463" t="s">
        <v>4043</v>
      </c>
      <c r="D25" s="463" t="s">
        <v>552</v>
      </c>
      <c r="E25" s="464">
        <v>38</v>
      </c>
      <c r="F25" s="463" t="s">
        <v>3759</v>
      </c>
      <c r="G25" s="463" t="s">
        <v>554</v>
      </c>
      <c r="H25" s="576">
        <v>35765</v>
      </c>
      <c r="I25" s="576">
        <v>41330</v>
      </c>
      <c r="J25" s="465">
        <v>1997</v>
      </c>
      <c r="K25" s="463" t="s">
        <v>769</v>
      </c>
      <c r="L25" s="463" t="s">
        <v>3726</v>
      </c>
      <c r="M25" s="463" t="s">
        <v>3759</v>
      </c>
      <c r="N25" s="463">
        <v>1</v>
      </c>
      <c r="O25" s="465">
        <v>1</v>
      </c>
      <c r="P25" s="463">
        <v>0</v>
      </c>
      <c r="Q25" s="463">
        <v>2</v>
      </c>
      <c r="R25" s="463">
        <v>1</v>
      </c>
      <c r="S25" s="463">
        <v>0</v>
      </c>
      <c r="T25" s="463">
        <v>0</v>
      </c>
      <c r="U25" s="463">
        <v>0</v>
      </c>
      <c r="V25" s="463">
        <v>0</v>
      </c>
      <c r="W25" s="463">
        <v>0</v>
      </c>
      <c r="X25" s="463">
        <v>1</v>
      </c>
      <c r="Y25" s="463">
        <v>35</v>
      </c>
      <c r="Z25" s="463">
        <v>0</v>
      </c>
      <c r="AA25" s="463">
        <v>0</v>
      </c>
      <c r="AB25" s="466">
        <v>40</v>
      </c>
      <c r="AC25" s="461"/>
    </row>
    <row r="26" spans="1:29" s="467" customFormat="1" hidden="1">
      <c r="A26" s="463" t="s">
        <v>477</v>
      </c>
      <c r="B26" s="463" t="s">
        <v>658</v>
      </c>
      <c r="C26" s="463" t="s">
        <v>4044</v>
      </c>
      <c r="D26" s="463" t="s">
        <v>552</v>
      </c>
      <c r="E26" s="464">
        <v>38</v>
      </c>
      <c r="F26" s="463" t="s">
        <v>3759</v>
      </c>
      <c r="G26" s="463" t="s">
        <v>554</v>
      </c>
      <c r="H26" s="575">
        <v>35765</v>
      </c>
      <c r="I26" s="575">
        <v>41330</v>
      </c>
      <c r="J26" s="465">
        <v>1997</v>
      </c>
      <c r="K26" s="463" t="s">
        <v>769</v>
      </c>
      <c r="L26" s="463" t="s">
        <v>3726</v>
      </c>
      <c r="M26" s="463" t="s">
        <v>3759</v>
      </c>
      <c r="N26" s="463">
        <v>2</v>
      </c>
      <c r="O26" s="465">
        <v>3</v>
      </c>
      <c r="P26" s="463">
        <v>1</v>
      </c>
      <c r="Q26" s="463">
        <v>8</v>
      </c>
      <c r="R26" s="463">
        <v>0</v>
      </c>
      <c r="S26" s="463">
        <v>0</v>
      </c>
      <c r="T26" s="463">
        <v>0</v>
      </c>
      <c r="U26" s="463">
        <v>0</v>
      </c>
      <c r="V26" s="463">
        <v>0</v>
      </c>
      <c r="W26" s="463">
        <v>3</v>
      </c>
      <c r="X26" s="463">
        <v>4</v>
      </c>
      <c r="Y26" s="463">
        <v>21</v>
      </c>
      <c r="Z26" s="463">
        <v>0</v>
      </c>
      <c r="AA26" s="463">
        <v>0</v>
      </c>
      <c r="AB26" s="466">
        <v>40</v>
      </c>
      <c r="AC26" s="461"/>
    </row>
    <row r="27" spans="1:29" s="467" customFormat="1" hidden="1">
      <c r="A27" s="463" t="s">
        <v>478</v>
      </c>
      <c r="B27" s="463" t="s">
        <v>658</v>
      </c>
      <c r="C27" s="463" t="s">
        <v>4045</v>
      </c>
      <c r="D27" s="463" t="s">
        <v>552</v>
      </c>
      <c r="E27" s="464">
        <v>38</v>
      </c>
      <c r="F27" s="463" t="s">
        <v>3759</v>
      </c>
      <c r="G27" s="463" t="s">
        <v>554</v>
      </c>
      <c r="H27" s="575">
        <v>35765</v>
      </c>
      <c r="I27" s="575">
        <v>41330</v>
      </c>
      <c r="J27" s="465">
        <v>1997</v>
      </c>
      <c r="K27" s="463" t="s">
        <v>769</v>
      </c>
      <c r="L27" s="463" t="s">
        <v>3726</v>
      </c>
      <c r="M27" s="463" t="s">
        <v>3759</v>
      </c>
      <c r="N27" s="463">
        <v>3</v>
      </c>
      <c r="O27" s="465">
        <v>1</v>
      </c>
      <c r="P27" s="463">
        <v>1</v>
      </c>
      <c r="Q27" s="463">
        <v>4</v>
      </c>
      <c r="R27" s="463">
        <v>0</v>
      </c>
      <c r="S27" s="463">
        <v>0</v>
      </c>
      <c r="T27" s="463">
        <v>0</v>
      </c>
      <c r="U27" s="463">
        <v>0</v>
      </c>
      <c r="V27" s="463">
        <v>1</v>
      </c>
      <c r="W27" s="463">
        <v>0</v>
      </c>
      <c r="X27" s="463">
        <v>21</v>
      </c>
      <c r="Y27" s="463">
        <v>12</v>
      </c>
      <c r="Z27" s="463">
        <v>0</v>
      </c>
      <c r="AA27" s="463">
        <v>0</v>
      </c>
      <c r="AB27" s="466">
        <v>40</v>
      </c>
      <c r="AC27" s="461"/>
    </row>
    <row r="28" spans="1:29" s="467" customFormat="1" hidden="1">
      <c r="A28" s="463" t="s">
        <v>479</v>
      </c>
      <c r="B28" s="463" t="s">
        <v>658</v>
      </c>
      <c r="C28" s="463" t="s">
        <v>4046</v>
      </c>
      <c r="D28" s="463" t="s">
        <v>552</v>
      </c>
      <c r="E28" s="464">
        <v>38</v>
      </c>
      <c r="F28" s="463" t="s">
        <v>3759</v>
      </c>
      <c r="G28" s="463" t="s">
        <v>554</v>
      </c>
      <c r="H28" s="575">
        <v>35765</v>
      </c>
      <c r="I28" s="575">
        <v>41330</v>
      </c>
      <c r="J28" s="465">
        <v>1997</v>
      </c>
      <c r="K28" s="463" t="s">
        <v>769</v>
      </c>
      <c r="L28" s="463" t="s">
        <v>3726</v>
      </c>
      <c r="M28" s="463" t="s">
        <v>3759</v>
      </c>
      <c r="N28" s="463">
        <v>4</v>
      </c>
      <c r="O28" s="465">
        <v>1</v>
      </c>
      <c r="P28" s="463">
        <v>1</v>
      </c>
      <c r="Q28" s="463">
        <v>17</v>
      </c>
      <c r="R28" s="463">
        <v>0</v>
      </c>
      <c r="S28" s="463">
        <v>0</v>
      </c>
      <c r="T28" s="463">
        <v>0</v>
      </c>
      <c r="U28" s="463">
        <v>0</v>
      </c>
      <c r="V28" s="463">
        <v>1</v>
      </c>
      <c r="W28" s="463">
        <v>1</v>
      </c>
      <c r="X28" s="463">
        <v>12</v>
      </c>
      <c r="Y28" s="463">
        <v>7</v>
      </c>
      <c r="Z28" s="463">
        <v>0</v>
      </c>
      <c r="AA28" s="463">
        <v>0</v>
      </c>
      <c r="AB28" s="466">
        <v>40</v>
      </c>
      <c r="AC28" s="461"/>
    </row>
    <row r="29" spans="1:29" s="467" customFormat="1" hidden="1">
      <c r="A29" s="463" t="s">
        <v>480</v>
      </c>
      <c r="B29" s="463" t="s">
        <v>658</v>
      </c>
      <c r="C29" s="463" t="s">
        <v>481</v>
      </c>
      <c r="D29" s="463" t="s">
        <v>552</v>
      </c>
      <c r="E29" s="464">
        <v>39</v>
      </c>
      <c r="F29" s="463" t="s">
        <v>1517</v>
      </c>
      <c r="G29" s="463" t="s">
        <v>554</v>
      </c>
      <c r="H29" s="576">
        <v>35765</v>
      </c>
      <c r="I29" s="576">
        <v>41330</v>
      </c>
      <c r="J29" s="465">
        <v>1997</v>
      </c>
      <c r="K29" s="463" t="s">
        <v>769</v>
      </c>
      <c r="L29" s="463" t="s">
        <v>3726</v>
      </c>
      <c r="M29" s="463" t="s">
        <v>1517</v>
      </c>
      <c r="N29" s="463">
        <v>1</v>
      </c>
      <c r="O29" s="465">
        <v>30</v>
      </c>
      <c r="P29" s="463">
        <v>0</v>
      </c>
      <c r="Q29" s="463">
        <v>3</v>
      </c>
      <c r="R29" s="463">
        <v>3</v>
      </c>
      <c r="S29" s="463">
        <v>3</v>
      </c>
      <c r="T29" s="463">
        <v>0</v>
      </c>
      <c r="U29" s="463">
        <v>0</v>
      </c>
      <c r="V29" s="463">
        <v>0</v>
      </c>
      <c r="W29" s="463">
        <v>1</v>
      </c>
      <c r="X29" s="463">
        <v>0</v>
      </c>
      <c r="Y29" s="463">
        <v>0</v>
      </c>
      <c r="Z29" s="463">
        <v>0</v>
      </c>
      <c r="AA29" s="463">
        <v>0</v>
      </c>
      <c r="AB29" s="466">
        <v>40</v>
      </c>
      <c r="AC29" s="461"/>
    </row>
    <row r="30" spans="1:29" s="467" customFormat="1" hidden="1">
      <c r="A30" s="463" t="s">
        <v>482</v>
      </c>
      <c r="B30" s="463" t="s">
        <v>658</v>
      </c>
      <c r="C30" s="463" t="s">
        <v>706</v>
      </c>
      <c r="D30" s="463" t="s">
        <v>552</v>
      </c>
      <c r="E30" s="464">
        <v>39</v>
      </c>
      <c r="F30" s="463" t="s">
        <v>1517</v>
      </c>
      <c r="G30" s="463" t="s">
        <v>554</v>
      </c>
      <c r="H30" s="575">
        <v>35765</v>
      </c>
      <c r="I30" s="575">
        <v>41330</v>
      </c>
      <c r="J30" s="465">
        <v>1997</v>
      </c>
      <c r="K30" s="463" t="s">
        <v>769</v>
      </c>
      <c r="L30" s="463" t="s">
        <v>3726</v>
      </c>
      <c r="M30" s="463" t="s">
        <v>1517</v>
      </c>
      <c r="N30" s="463">
        <v>2</v>
      </c>
      <c r="O30" s="465">
        <v>2</v>
      </c>
      <c r="P30" s="463">
        <v>1</v>
      </c>
      <c r="Q30" s="463">
        <v>7</v>
      </c>
      <c r="R30" s="463">
        <v>0</v>
      </c>
      <c r="S30" s="463">
        <v>20</v>
      </c>
      <c r="T30" s="463">
        <v>0</v>
      </c>
      <c r="U30" s="463">
        <v>0</v>
      </c>
      <c r="V30" s="463">
        <v>0</v>
      </c>
      <c r="W30" s="463">
        <v>3</v>
      </c>
      <c r="X30" s="463">
        <v>7</v>
      </c>
      <c r="Y30" s="463">
        <v>0</v>
      </c>
      <c r="Z30" s="463">
        <v>0</v>
      </c>
      <c r="AA30" s="463">
        <v>0</v>
      </c>
      <c r="AB30" s="466">
        <v>40</v>
      </c>
      <c r="AC30" s="461"/>
    </row>
    <row r="31" spans="1:29" s="467" customFormat="1" hidden="1">
      <c r="A31" s="463" t="s">
        <v>707</v>
      </c>
      <c r="B31" s="463" t="s">
        <v>658</v>
      </c>
      <c r="C31" s="463" t="s">
        <v>708</v>
      </c>
      <c r="D31" s="463" t="s">
        <v>552</v>
      </c>
      <c r="E31" s="464">
        <v>39</v>
      </c>
      <c r="F31" s="463" t="s">
        <v>1517</v>
      </c>
      <c r="G31" s="463" t="s">
        <v>554</v>
      </c>
      <c r="H31" s="575">
        <v>35765</v>
      </c>
      <c r="I31" s="575">
        <v>41330</v>
      </c>
      <c r="J31" s="465">
        <v>1997</v>
      </c>
      <c r="K31" s="463" t="s">
        <v>769</v>
      </c>
      <c r="L31" s="463" t="s">
        <v>3726</v>
      </c>
      <c r="M31" s="463" t="s">
        <v>1517</v>
      </c>
      <c r="N31" s="463">
        <v>3</v>
      </c>
      <c r="O31" s="465">
        <v>14</v>
      </c>
      <c r="P31" s="463">
        <v>1</v>
      </c>
      <c r="Q31" s="463">
        <v>2</v>
      </c>
      <c r="R31" s="463">
        <v>1</v>
      </c>
      <c r="S31" s="463">
        <v>5</v>
      </c>
      <c r="T31" s="463">
        <v>0</v>
      </c>
      <c r="U31" s="463">
        <v>0</v>
      </c>
      <c r="V31" s="463">
        <v>0</v>
      </c>
      <c r="W31" s="463">
        <v>4</v>
      </c>
      <c r="X31" s="463">
        <v>11</v>
      </c>
      <c r="Y31" s="463">
        <v>1</v>
      </c>
      <c r="Z31" s="463">
        <v>1</v>
      </c>
      <c r="AA31" s="463">
        <v>0</v>
      </c>
      <c r="AB31" s="466">
        <v>40</v>
      </c>
      <c r="AC31" s="461"/>
    </row>
    <row r="32" spans="1:29" s="467" customFormat="1" hidden="1">
      <c r="A32" s="463" t="s">
        <v>709</v>
      </c>
      <c r="B32" s="463" t="s">
        <v>658</v>
      </c>
      <c r="C32" s="463" t="s">
        <v>710</v>
      </c>
      <c r="D32" s="463" t="s">
        <v>552</v>
      </c>
      <c r="E32" s="464">
        <v>39</v>
      </c>
      <c r="F32" s="463" t="s">
        <v>1517</v>
      </c>
      <c r="G32" s="463" t="s">
        <v>554</v>
      </c>
      <c r="H32" s="575">
        <v>35765</v>
      </c>
      <c r="I32" s="575">
        <v>41330</v>
      </c>
      <c r="J32" s="465">
        <v>1997</v>
      </c>
      <c r="K32" s="463" t="s">
        <v>769</v>
      </c>
      <c r="L32" s="463" t="s">
        <v>3726</v>
      </c>
      <c r="M32" s="463" t="s">
        <v>1517</v>
      </c>
      <c r="N32" s="463">
        <v>4</v>
      </c>
      <c r="O32" s="465">
        <v>20</v>
      </c>
      <c r="P32" s="463">
        <v>0</v>
      </c>
      <c r="Q32" s="463">
        <v>0</v>
      </c>
      <c r="R32" s="463">
        <v>3</v>
      </c>
      <c r="S32" s="463">
        <v>2</v>
      </c>
      <c r="T32" s="463">
        <v>0</v>
      </c>
      <c r="U32" s="463">
        <v>0</v>
      </c>
      <c r="V32" s="463">
        <v>2</v>
      </c>
      <c r="W32" s="463">
        <v>0</v>
      </c>
      <c r="X32" s="463">
        <v>13</v>
      </c>
      <c r="Y32" s="463">
        <v>0</v>
      </c>
      <c r="Z32" s="463">
        <v>0</v>
      </c>
      <c r="AA32" s="463">
        <v>0</v>
      </c>
      <c r="AB32" s="466">
        <v>40</v>
      </c>
      <c r="AC32" s="461"/>
    </row>
    <row r="33" spans="1:29" s="467" customFormat="1" hidden="1">
      <c r="A33" s="463" t="s">
        <v>711</v>
      </c>
      <c r="B33" s="463" t="s">
        <v>658</v>
      </c>
      <c r="C33" s="463" t="s">
        <v>712</v>
      </c>
      <c r="D33" s="463" t="s">
        <v>552</v>
      </c>
      <c r="E33" s="464">
        <v>40</v>
      </c>
      <c r="F33" s="463" t="s">
        <v>550</v>
      </c>
      <c r="G33" s="463" t="s">
        <v>554</v>
      </c>
      <c r="H33" s="576">
        <v>35765</v>
      </c>
      <c r="I33" s="576">
        <v>41330</v>
      </c>
      <c r="J33" s="465">
        <v>1997</v>
      </c>
      <c r="K33" s="463" t="s">
        <v>769</v>
      </c>
      <c r="L33" s="463" t="s">
        <v>3727</v>
      </c>
      <c r="M33" s="463" t="s">
        <v>550</v>
      </c>
      <c r="N33" s="463">
        <v>1</v>
      </c>
      <c r="O33" s="465">
        <v>6</v>
      </c>
      <c r="P33" s="463">
        <v>1</v>
      </c>
      <c r="Q33" s="463">
        <v>2</v>
      </c>
      <c r="R33" s="463">
        <v>4</v>
      </c>
      <c r="S33" s="463">
        <v>0</v>
      </c>
      <c r="T33" s="463">
        <v>0</v>
      </c>
      <c r="U33" s="463">
        <v>0</v>
      </c>
      <c r="V33" s="463">
        <v>0</v>
      </c>
      <c r="W33" s="463">
        <v>7</v>
      </c>
      <c r="X33" s="463">
        <v>18</v>
      </c>
      <c r="Y33" s="463">
        <v>2</v>
      </c>
      <c r="Z33" s="463">
        <v>0</v>
      </c>
      <c r="AA33" s="463">
        <v>0</v>
      </c>
      <c r="AB33" s="466">
        <v>40</v>
      </c>
      <c r="AC33" s="461"/>
    </row>
    <row r="34" spans="1:29" s="467" customFormat="1" hidden="1">
      <c r="A34" s="463" t="s">
        <v>491</v>
      </c>
      <c r="B34" s="463" t="s">
        <v>658</v>
      </c>
      <c r="C34" s="463" t="s">
        <v>492</v>
      </c>
      <c r="D34" s="463" t="s">
        <v>552</v>
      </c>
      <c r="E34" s="464">
        <v>40</v>
      </c>
      <c r="F34" s="463" t="s">
        <v>550</v>
      </c>
      <c r="G34" s="463" t="s">
        <v>554</v>
      </c>
      <c r="H34" s="575">
        <v>35765</v>
      </c>
      <c r="I34" s="575">
        <v>41330</v>
      </c>
      <c r="J34" s="465">
        <v>1997</v>
      </c>
      <c r="K34" s="463" t="s">
        <v>769</v>
      </c>
      <c r="L34" s="463" t="s">
        <v>3727</v>
      </c>
      <c r="M34" s="463" t="s">
        <v>550</v>
      </c>
      <c r="N34" s="463">
        <v>2</v>
      </c>
      <c r="O34" s="465">
        <v>23</v>
      </c>
      <c r="P34" s="463">
        <v>0</v>
      </c>
      <c r="Q34" s="463">
        <v>2</v>
      </c>
      <c r="R34" s="463">
        <v>0</v>
      </c>
      <c r="S34" s="463">
        <v>0</v>
      </c>
      <c r="T34" s="463">
        <v>0</v>
      </c>
      <c r="U34" s="463">
        <v>0</v>
      </c>
      <c r="V34" s="463">
        <v>0</v>
      </c>
      <c r="W34" s="463">
        <v>6</v>
      </c>
      <c r="X34" s="463">
        <v>7</v>
      </c>
      <c r="Y34" s="463">
        <v>2</v>
      </c>
      <c r="Z34" s="463">
        <v>0</v>
      </c>
      <c r="AA34" s="463">
        <v>0</v>
      </c>
      <c r="AB34" s="466">
        <v>40</v>
      </c>
      <c r="AC34" s="461"/>
    </row>
    <row r="35" spans="1:29" s="467" customFormat="1" hidden="1">
      <c r="A35" s="463" t="s">
        <v>493</v>
      </c>
      <c r="B35" s="463" t="s">
        <v>658</v>
      </c>
      <c r="C35" s="463" t="s">
        <v>494</v>
      </c>
      <c r="D35" s="463" t="s">
        <v>552</v>
      </c>
      <c r="E35" s="464">
        <v>40</v>
      </c>
      <c r="F35" s="463" t="s">
        <v>550</v>
      </c>
      <c r="G35" s="463" t="s">
        <v>554</v>
      </c>
      <c r="H35" s="575">
        <v>35765</v>
      </c>
      <c r="I35" s="575">
        <v>41330</v>
      </c>
      <c r="J35" s="465">
        <v>1997</v>
      </c>
      <c r="K35" s="463" t="s">
        <v>769</v>
      </c>
      <c r="L35" s="463" t="s">
        <v>3727</v>
      </c>
      <c r="M35" s="463" t="s">
        <v>550</v>
      </c>
      <c r="N35" s="463">
        <v>3</v>
      </c>
      <c r="O35" s="465">
        <v>2</v>
      </c>
      <c r="P35" s="463">
        <v>1</v>
      </c>
      <c r="Q35" s="463">
        <v>0</v>
      </c>
      <c r="R35" s="463">
        <v>0</v>
      </c>
      <c r="S35" s="463">
        <v>0</v>
      </c>
      <c r="T35" s="463">
        <v>0</v>
      </c>
      <c r="U35" s="463">
        <v>0</v>
      </c>
      <c r="V35" s="463">
        <v>2</v>
      </c>
      <c r="W35" s="463">
        <v>10</v>
      </c>
      <c r="X35" s="463">
        <v>18</v>
      </c>
      <c r="Y35" s="463">
        <v>7</v>
      </c>
      <c r="Z35" s="463">
        <v>0</v>
      </c>
      <c r="AA35" s="463">
        <v>0</v>
      </c>
      <c r="AB35" s="466">
        <v>40</v>
      </c>
      <c r="AC35" s="461"/>
    </row>
    <row r="36" spans="1:29" s="467" customFormat="1" hidden="1">
      <c r="A36" s="463" t="s">
        <v>495</v>
      </c>
      <c r="B36" s="463" t="s">
        <v>658</v>
      </c>
      <c r="C36" s="463" t="s">
        <v>496</v>
      </c>
      <c r="D36" s="463" t="s">
        <v>552</v>
      </c>
      <c r="E36" s="464">
        <v>40</v>
      </c>
      <c r="F36" s="463" t="s">
        <v>550</v>
      </c>
      <c r="G36" s="463" t="s">
        <v>554</v>
      </c>
      <c r="H36" s="575">
        <v>35765</v>
      </c>
      <c r="I36" s="575">
        <v>41330</v>
      </c>
      <c r="J36" s="465">
        <v>1997</v>
      </c>
      <c r="K36" s="463" t="s">
        <v>769</v>
      </c>
      <c r="L36" s="463" t="s">
        <v>3727</v>
      </c>
      <c r="M36" s="463" t="s">
        <v>550</v>
      </c>
      <c r="N36" s="463">
        <v>4</v>
      </c>
      <c r="O36" s="465">
        <v>2</v>
      </c>
      <c r="P36" s="463">
        <v>0</v>
      </c>
      <c r="Q36" s="463">
        <v>0</v>
      </c>
      <c r="R36" s="463">
        <v>2</v>
      </c>
      <c r="S36" s="463">
        <v>1</v>
      </c>
      <c r="T36" s="463">
        <v>0</v>
      </c>
      <c r="U36" s="463">
        <v>0</v>
      </c>
      <c r="V36" s="463">
        <v>0</v>
      </c>
      <c r="W36" s="463">
        <v>1</v>
      </c>
      <c r="X36" s="463">
        <v>21</v>
      </c>
      <c r="Y36" s="463">
        <v>13</v>
      </c>
      <c r="Z36" s="463">
        <v>0</v>
      </c>
      <c r="AA36" s="463">
        <v>0</v>
      </c>
      <c r="AB36" s="466">
        <v>40</v>
      </c>
      <c r="AC36" s="461"/>
    </row>
    <row r="37" spans="1:29" s="467" customFormat="1" hidden="1">
      <c r="A37" s="463" t="s">
        <v>715</v>
      </c>
      <c r="B37" s="463" t="s">
        <v>658</v>
      </c>
      <c r="C37" s="463" t="s">
        <v>716</v>
      </c>
      <c r="D37" s="463" t="s">
        <v>552</v>
      </c>
      <c r="E37" s="464">
        <v>41</v>
      </c>
      <c r="F37" s="463" t="s">
        <v>1513</v>
      </c>
      <c r="G37" s="463" t="s">
        <v>554</v>
      </c>
      <c r="H37" s="576">
        <v>35765</v>
      </c>
      <c r="I37" s="576">
        <v>41330</v>
      </c>
      <c r="J37" s="465">
        <v>1997</v>
      </c>
      <c r="K37" s="463" t="s">
        <v>769</v>
      </c>
      <c r="L37" s="463" t="s">
        <v>3727</v>
      </c>
      <c r="M37" s="463" t="s">
        <v>1513</v>
      </c>
      <c r="N37" s="463">
        <v>1</v>
      </c>
      <c r="O37" s="465">
        <v>19</v>
      </c>
      <c r="P37" s="463">
        <v>0</v>
      </c>
      <c r="Q37" s="463">
        <v>2</v>
      </c>
      <c r="R37" s="463">
        <v>0</v>
      </c>
      <c r="S37" s="463">
        <v>0</v>
      </c>
      <c r="T37" s="463">
        <v>0</v>
      </c>
      <c r="U37" s="463">
        <v>6</v>
      </c>
      <c r="V37" s="463">
        <v>0</v>
      </c>
      <c r="W37" s="463">
        <v>4</v>
      </c>
      <c r="X37" s="463">
        <v>8</v>
      </c>
      <c r="Y37" s="463">
        <v>1</v>
      </c>
      <c r="Z37" s="463">
        <v>0</v>
      </c>
      <c r="AA37" s="463">
        <v>0</v>
      </c>
      <c r="AB37" s="466">
        <v>40</v>
      </c>
      <c r="AC37" s="461"/>
    </row>
    <row r="38" spans="1:29" s="467" customFormat="1" hidden="1">
      <c r="A38" s="463" t="s">
        <v>499</v>
      </c>
      <c r="B38" s="463" t="s">
        <v>658</v>
      </c>
      <c r="C38" s="463" t="s">
        <v>314</v>
      </c>
      <c r="D38" s="463" t="s">
        <v>552</v>
      </c>
      <c r="E38" s="464">
        <v>41</v>
      </c>
      <c r="F38" s="463" t="s">
        <v>1513</v>
      </c>
      <c r="G38" s="463" t="s">
        <v>554</v>
      </c>
      <c r="H38" s="575">
        <v>35765</v>
      </c>
      <c r="I38" s="575">
        <v>41330</v>
      </c>
      <c r="J38" s="465">
        <v>1997</v>
      </c>
      <c r="K38" s="463" t="s">
        <v>769</v>
      </c>
      <c r="L38" s="463" t="s">
        <v>3727</v>
      </c>
      <c r="M38" s="463" t="s">
        <v>1513</v>
      </c>
      <c r="N38" s="463">
        <v>2</v>
      </c>
      <c r="O38" s="465">
        <v>13</v>
      </c>
      <c r="P38" s="463">
        <v>0</v>
      </c>
      <c r="Q38" s="463">
        <v>5</v>
      </c>
      <c r="R38" s="463">
        <v>0</v>
      </c>
      <c r="S38" s="463">
        <v>0</v>
      </c>
      <c r="T38" s="463">
        <v>0</v>
      </c>
      <c r="U38" s="463">
        <v>3</v>
      </c>
      <c r="V38" s="463">
        <v>0</v>
      </c>
      <c r="W38" s="463">
        <v>0</v>
      </c>
      <c r="X38" s="463">
        <v>13</v>
      </c>
      <c r="Y38" s="463">
        <v>6</v>
      </c>
      <c r="Z38" s="463">
        <v>0</v>
      </c>
      <c r="AA38" s="463">
        <v>0</v>
      </c>
      <c r="AB38" s="466">
        <v>40</v>
      </c>
      <c r="AC38" s="461"/>
    </row>
    <row r="39" spans="1:29" s="467" customFormat="1" hidden="1">
      <c r="A39" s="463" t="s">
        <v>313</v>
      </c>
      <c r="B39" s="463" t="s">
        <v>658</v>
      </c>
      <c r="C39" s="463" t="s">
        <v>8</v>
      </c>
      <c r="D39" s="463" t="s">
        <v>552</v>
      </c>
      <c r="E39" s="464">
        <v>41</v>
      </c>
      <c r="F39" s="463" t="s">
        <v>1513</v>
      </c>
      <c r="G39" s="463" t="s">
        <v>554</v>
      </c>
      <c r="H39" s="575">
        <v>35765</v>
      </c>
      <c r="I39" s="575">
        <v>41330</v>
      </c>
      <c r="J39" s="465">
        <v>1997</v>
      </c>
      <c r="K39" s="463" t="s">
        <v>769</v>
      </c>
      <c r="L39" s="463" t="s">
        <v>3727</v>
      </c>
      <c r="M39" s="463" t="s">
        <v>1513</v>
      </c>
      <c r="N39" s="463">
        <v>3</v>
      </c>
      <c r="O39" s="465">
        <v>11</v>
      </c>
      <c r="P39" s="463">
        <v>0</v>
      </c>
      <c r="Q39" s="463">
        <v>0</v>
      </c>
      <c r="R39" s="463">
        <v>0</v>
      </c>
      <c r="S39" s="463">
        <v>0</v>
      </c>
      <c r="T39" s="463">
        <v>0</v>
      </c>
      <c r="U39" s="463">
        <v>0</v>
      </c>
      <c r="V39" s="463">
        <v>0</v>
      </c>
      <c r="W39" s="463">
        <v>2</v>
      </c>
      <c r="X39" s="463">
        <v>9</v>
      </c>
      <c r="Y39" s="463">
        <v>18</v>
      </c>
      <c r="Z39" s="463">
        <v>0</v>
      </c>
      <c r="AA39" s="463">
        <v>0</v>
      </c>
      <c r="AB39" s="466">
        <v>40</v>
      </c>
      <c r="AC39" s="461"/>
    </row>
    <row r="40" spans="1:29" s="467" customFormat="1" hidden="1">
      <c r="A40" s="463" t="s">
        <v>9</v>
      </c>
      <c r="B40" s="463" t="s">
        <v>658</v>
      </c>
      <c r="C40" s="463" t="s">
        <v>10</v>
      </c>
      <c r="D40" s="463" t="s">
        <v>552</v>
      </c>
      <c r="E40" s="464">
        <v>41</v>
      </c>
      <c r="F40" s="463" t="s">
        <v>1513</v>
      </c>
      <c r="G40" s="463" t="s">
        <v>554</v>
      </c>
      <c r="H40" s="575">
        <v>35765</v>
      </c>
      <c r="I40" s="575">
        <v>41330</v>
      </c>
      <c r="J40" s="465">
        <v>1997</v>
      </c>
      <c r="K40" s="463" t="s">
        <v>769</v>
      </c>
      <c r="L40" s="463" t="s">
        <v>3727</v>
      </c>
      <c r="M40" s="463" t="s">
        <v>1513</v>
      </c>
      <c r="N40" s="463">
        <v>4</v>
      </c>
      <c r="O40" s="465">
        <v>9</v>
      </c>
      <c r="P40" s="463">
        <v>0</v>
      </c>
      <c r="Q40" s="463">
        <v>0</v>
      </c>
      <c r="R40" s="463">
        <v>0</v>
      </c>
      <c r="S40" s="463">
        <v>0</v>
      </c>
      <c r="T40" s="463">
        <v>0</v>
      </c>
      <c r="U40" s="463">
        <v>6</v>
      </c>
      <c r="V40" s="463">
        <v>0</v>
      </c>
      <c r="W40" s="463">
        <v>0</v>
      </c>
      <c r="X40" s="463">
        <v>12</v>
      </c>
      <c r="Y40" s="463">
        <v>13</v>
      </c>
      <c r="Z40" s="463">
        <v>0</v>
      </c>
      <c r="AA40" s="463">
        <v>0</v>
      </c>
      <c r="AB40" s="466">
        <v>40</v>
      </c>
      <c r="AC40" s="461"/>
    </row>
    <row r="41" spans="1:29" s="467" customFormat="1" hidden="1">
      <c r="A41" s="463" t="s">
        <v>11</v>
      </c>
      <c r="B41" s="463" t="s">
        <v>658</v>
      </c>
      <c r="C41" s="463" t="s">
        <v>140</v>
      </c>
      <c r="D41" s="463" t="s">
        <v>552</v>
      </c>
      <c r="E41" s="464">
        <v>42</v>
      </c>
      <c r="F41" s="463" t="s">
        <v>1519</v>
      </c>
      <c r="G41" s="463" t="s">
        <v>554</v>
      </c>
      <c r="H41" s="576">
        <v>35765</v>
      </c>
      <c r="I41" s="576">
        <v>41330</v>
      </c>
      <c r="J41" s="465">
        <v>1997</v>
      </c>
      <c r="K41" s="463" t="s">
        <v>769</v>
      </c>
      <c r="L41" s="463" t="s">
        <v>3727</v>
      </c>
      <c r="M41" s="463" t="s">
        <v>1519</v>
      </c>
      <c r="N41" s="463">
        <v>1</v>
      </c>
      <c r="O41" s="465">
        <v>9</v>
      </c>
      <c r="P41" s="463">
        <v>0</v>
      </c>
      <c r="Q41" s="463">
        <v>5</v>
      </c>
      <c r="R41" s="463">
        <v>7</v>
      </c>
      <c r="S41" s="463">
        <v>0</v>
      </c>
      <c r="T41" s="463">
        <v>0</v>
      </c>
      <c r="U41" s="463">
        <v>13</v>
      </c>
      <c r="V41" s="463">
        <v>0</v>
      </c>
      <c r="W41" s="463">
        <v>5</v>
      </c>
      <c r="X41" s="463">
        <v>1</v>
      </c>
      <c r="Y41" s="463">
        <v>0</v>
      </c>
      <c r="Z41" s="463">
        <v>0</v>
      </c>
      <c r="AA41" s="463">
        <v>0</v>
      </c>
      <c r="AB41" s="466">
        <v>40</v>
      </c>
      <c r="AC41" s="461"/>
    </row>
    <row r="42" spans="1:29" s="467" customFormat="1" hidden="1">
      <c r="A42" s="463" t="s">
        <v>141</v>
      </c>
      <c r="B42" s="463" t="s">
        <v>658</v>
      </c>
      <c r="C42" s="463" t="s">
        <v>142</v>
      </c>
      <c r="D42" s="463" t="s">
        <v>552</v>
      </c>
      <c r="E42" s="464">
        <v>42</v>
      </c>
      <c r="F42" s="463" t="s">
        <v>1519</v>
      </c>
      <c r="G42" s="463" t="s">
        <v>554</v>
      </c>
      <c r="H42" s="575">
        <v>35765</v>
      </c>
      <c r="I42" s="575">
        <v>41330</v>
      </c>
      <c r="J42" s="465">
        <v>1997</v>
      </c>
      <c r="K42" s="463" t="s">
        <v>769</v>
      </c>
      <c r="L42" s="463" t="s">
        <v>3727</v>
      </c>
      <c r="M42" s="463" t="s">
        <v>1519</v>
      </c>
      <c r="N42" s="463">
        <v>2</v>
      </c>
      <c r="O42" s="465">
        <v>0</v>
      </c>
      <c r="P42" s="463">
        <v>0</v>
      </c>
      <c r="Q42" s="463">
        <v>5</v>
      </c>
      <c r="R42" s="463">
        <v>0</v>
      </c>
      <c r="S42" s="463">
        <v>0</v>
      </c>
      <c r="T42" s="463">
        <v>0</v>
      </c>
      <c r="U42" s="463">
        <v>26</v>
      </c>
      <c r="V42" s="463">
        <v>0</v>
      </c>
      <c r="W42" s="463">
        <v>3</v>
      </c>
      <c r="X42" s="463">
        <v>6</v>
      </c>
      <c r="Y42" s="463">
        <v>0</v>
      </c>
      <c r="Z42" s="463">
        <v>0</v>
      </c>
      <c r="AA42" s="463">
        <v>0</v>
      </c>
      <c r="AB42" s="466">
        <v>40</v>
      </c>
      <c r="AC42" s="461"/>
    </row>
    <row r="43" spans="1:29" s="467" customFormat="1" hidden="1">
      <c r="A43" s="463" t="s">
        <v>143</v>
      </c>
      <c r="B43" s="463" t="s">
        <v>658</v>
      </c>
      <c r="C43" s="463" t="s">
        <v>144</v>
      </c>
      <c r="D43" s="463" t="s">
        <v>552</v>
      </c>
      <c r="E43" s="464">
        <v>42</v>
      </c>
      <c r="F43" s="463" t="s">
        <v>1519</v>
      </c>
      <c r="G43" s="463" t="s">
        <v>554</v>
      </c>
      <c r="H43" s="575">
        <v>35765</v>
      </c>
      <c r="I43" s="575">
        <v>41330</v>
      </c>
      <c r="J43" s="465">
        <v>1997</v>
      </c>
      <c r="K43" s="463" t="s">
        <v>769</v>
      </c>
      <c r="L43" s="463" t="s">
        <v>3727</v>
      </c>
      <c r="M43" s="463" t="s">
        <v>1519</v>
      </c>
      <c r="N43" s="463">
        <v>3</v>
      </c>
      <c r="O43" s="465">
        <v>1</v>
      </c>
      <c r="P43" s="463">
        <v>0</v>
      </c>
      <c r="Q43" s="463">
        <v>5</v>
      </c>
      <c r="R43" s="463">
        <v>0</v>
      </c>
      <c r="S43" s="463">
        <v>0</v>
      </c>
      <c r="T43" s="463">
        <v>0</v>
      </c>
      <c r="U43" s="463">
        <v>19</v>
      </c>
      <c r="V43" s="463">
        <v>0</v>
      </c>
      <c r="W43" s="463">
        <v>0</v>
      </c>
      <c r="X43" s="463">
        <v>6</v>
      </c>
      <c r="Y43" s="463">
        <v>9</v>
      </c>
      <c r="Z43" s="463">
        <v>0</v>
      </c>
      <c r="AA43" s="463">
        <v>0</v>
      </c>
      <c r="AB43" s="466">
        <v>40</v>
      </c>
      <c r="AC43" s="461"/>
    </row>
    <row r="44" spans="1:29" s="467" customFormat="1" hidden="1">
      <c r="A44" s="463" t="s">
        <v>332</v>
      </c>
      <c r="B44" s="463" t="s">
        <v>658</v>
      </c>
      <c r="C44" s="463" t="s">
        <v>333</v>
      </c>
      <c r="D44" s="463" t="s">
        <v>552</v>
      </c>
      <c r="E44" s="464">
        <v>42</v>
      </c>
      <c r="F44" s="463" t="s">
        <v>1519</v>
      </c>
      <c r="G44" s="463" t="s">
        <v>554</v>
      </c>
      <c r="H44" s="575">
        <v>35765</v>
      </c>
      <c r="I44" s="575">
        <v>41330</v>
      </c>
      <c r="J44" s="465">
        <v>1997</v>
      </c>
      <c r="K44" s="463" t="s">
        <v>769</v>
      </c>
      <c r="L44" s="463" t="s">
        <v>3727</v>
      </c>
      <c r="M44" s="463" t="s">
        <v>1519</v>
      </c>
      <c r="N44" s="463">
        <v>4</v>
      </c>
      <c r="O44" s="465">
        <v>0</v>
      </c>
      <c r="P44" s="463">
        <v>0</v>
      </c>
      <c r="Q44" s="463">
        <v>2</v>
      </c>
      <c r="R44" s="463">
        <v>0</v>
      </c>
      <c r="S44" s="463">
        <v>0</v>
      </c>
      <c r="T44" s="463">
        <v>0</v>
      </c>
      <c r="U44" s="463">
        <v>13</v>
      </c>
      <c r="V44" s="463">
        <v>0</v>
      </c>
      <c r="W44" s="463">
        <v>2</v>
      </c>
      <c r="X44" s="463">
        <v>19</v>
      </c>
      <c r="Y44" s="463">
        <v>4</v>
      </c>
      <c r="Z44" s="463">
        <v>0</v>
      </c>
      <c r="AA44" s="463">
        <v>0</v>
      </c>
      <c r="AB44" s="466">
        <v>40</v>
      </c>
      <c r="AC44" s="461"/>
    </row>
    <row r="45" spans="1:29" s="467" customFormat="1" hidden="1">
      <c r="A45" s="463" t="s">
        <v>328</v>
      </c>
      <c r="B45" s="463" t="s">
        <v>658</v>
      </c>
      <c r="C45" s="463" t="s">
        <v>329</v>
      </c>
      <c r="D45" s="463" t="s">
        <v>552</v>
      </c>
      <c r="E45" s="464">
        <v>37</v>
      </c>
      <c r="F45" s="463" t="s">
        <v>358</v>
      </c>
      <c r="G45" s="463" t="s">
        <v>554</v>
      </c>
      <c r="H45" s="576">
        <v>36130</v>
      </c>
      <c r="I45" s="576">
        <v>41346</v>
      </c>
      <c r="J45" s="465">
        <v>1998</v>
      </c>
      <c r="K45" s="463" t="s">
        <v>769</v>
      </c>
      <c r="L45" s="463" t="s">
        <v>3726</v>
      </c>
      <c r="M45" s="463" t="s">
        <v>358</v>
      </c>
      <c r="N45" s="463">
        <v>1</v>
      </c>
      <c r="O45" s="465">
        <v>0</v>
      </c>
      <c r="P45" s="463">
        <v>0</v>
      </c>
      <c r="Q45" s="463">
        <v>6</v>
      </c>
      <c r="R45" s="463">
        <v>17</v>
      </c>
      <c r="S45" s="463">
        <v>0</v>
      </c>
      <c r="T45" s="463">
        <v>0</v>
      </c>
      <c r="U45" s="463">
        <v>0</v>
      </c>
      <c r="V45" s="463">
        <v>0</v>
      </c>
      <c r="W45" s="463">
        <v>0</v>
      </c>
      <c r="X45" s="463">
        <v>17</v>
      </c>
      <c r="Y45" s="463">
        <v>0</v>
      </c>
      <c r="Z45" s="463">
        <v>0</v>
      </c>
      <c r="AA45" s="463">
        <v>0</v>
      </c>
      <c r="AB45" s="466">
        <v>40</v>
      </c>
      <c r="AC45" s="461"/>
    </row>
    <row r="46" spans="1:29" s="467" customFormat="1" hidden="1">
      <c r="A46" s="463" t="s">
        <v>330</v>
      </c>
      <c r="B46" s="463" t="s">
        <v>658</v>
      </c>
      <c r="C46" s="463" t="s">
        <v>331</v>
      </c>
      <c r="D46" s="463" t="s">
        <v>552</v>
      </c>
      <c r="E46" s="464">
        <v>37</v>
      </c>
      <c r="F46" s="463" t="s">
        <v>358</v>
      </c>
      <c r="G46" s="463" t="s">
        <v>554</v>
      </c>
      <c r="H46" s="575">
        <v>36130</v>
      </c>
      <c r="I46" s="575">
        <v>41346</v>
      </c>
      <c r="J46" s="465">
        <v>1998</v>
      </c>
      <c r="K46" s="463" t="s">
        <v>769</v>
      </c>
      <c r="L46" s="463" t="s">
        <v>3726</v>
      </c>
      <c r="M46" s="463" t="s">
        <v>358</v>
      </c>
      <c r="N46" s="463">
        <v>2</v>
      </c>
      <c r="O46" s="465">
        <v>0</v>
      </c>
      <c r="P46" s="463">
        <v>0</v>
      </c>
      <c r="Q46" s="463">
        <v>0</v>
      </c>
      <c r="R46" s="463">
        <v>0</v>
      </c>
      <c r="S46" s="463">
        <v>0</v>
      </c>
      <c r="T46" s="463">
        <v>0</v>
      </c>
      <c r="U46" s="463">
        <v>0</v>
      </c>
      <c r="V46" s="463">
        <v>0</v>
      </c>
      <c r="W46" s="463">
        <v>18</v>
      </c>
      <c r="X46" s="463">
        <v>20</v>
      </c>
      <c r="Y46" s="463">
        <v>2</v>
      </c>
      <c r="Z46" s="463">
        <v>0</v>
      </c>
      <c r="AA46" s="463">
        <v>0</v>
      </c>
      <c r="AB46" s="466">
        <v>40</v>
      </c>
      <c r="AC46" s="461"/>
    </row>
    <row r="47" spans="1:29" s="467" customFormat="1" hidden="1">
      <c r="A47" s="463" t="s">
        <v>520</v>
      </c>
      <c r="B47" s="463" t="s">
        <v>658</v>
      </c>
      <c r="C47" s="463" t="s">
        <v>521</v>
      </c>
      <c r="D47" s="463" t="s">
        <v>552</v>
      </c>
      <c r="E47" s="464">
        <v>37</v>
      </c>
      <c r="F47" s="463" t="s">
        <v>358</v>
      </c>
      <c r="G47" s="463" t="s">
        <v>554</v>
      </c>
      <c r="H47" s="575">
        <v>36130</v>
      </c>
      <c r="I47" s="575">
        <v>41346</v>
      </c>
      <c r="J47" s="465">
        <v>1998</v>
      </c>
      <c r="K47" s="463" t="s">
        <v>769</v>
      </c>
      <c r="L47" s="463" t="s">
        <v>3726</v>
      </c>
      <c r="M47" s="463" t="s">
        <v>358</v>
      </c>
      <c r="N47" s="463">
        <v>3</v>
      </c>
      <c r="O47" s="465">
        <v>0</v>
      </c>
      <c r="P47" s="463">
        <v>0</v>
      </c>
      <c r="Q47" s="463">
        <v>4</v>
      </c>
      <c r="R47" s="463">
        <v>0</v>
      </c>
      <c r="S47" s="463">
        <v>0</v>
      </c>
      <c r="T47" s="463">
        <v>0</v>
      </c>
      <c r="U47" s="463">
        <v>0</v>
      </c>
      <c r="V47" s="463">
        <v>0</v>
      </c>
      <c r="W47" s="463">
        <v>1</v>
      </c>
      <c r="X47" s="463">
        <v>12</v>
      </c>
      <c r="Y47" s="463">
        <v>23</v>
      </c>
      <c r="Z47" s="463">
        <v>0</v>
      </c>
      <c r="AA47" s="463">
        <v>0</v>
      </c>
      <c r="AB47" s="466">
        <v>40</v>
      </c>
      <c r="AC47" s="461"/>
    </row>
    <row r="48" spans="1:29" s="467" customFormat="1" hidden="1">
      <c r="A48" s="463" t="s">
        <v>733</v>
      </c>
      <c r="B48" s="463" t="s">
        <v>658</v>
      </c>
      <c r="C48" s="463" t="s">
        <v>734</v>
      </c>
      <c r="D48" s="463" t="s">
        <v>552</v>
      </c>
      <c r="E48" s="464">
        <v>37</v>
      </c>
      <c r="F48" s="463" t="s">
        <v>358</v>
      </c>
      <c r="G48" s="463" t="s">
        <v>554</v>
      </c>
      <c r="H48" s="575">
        <v>36130</v>
      </c>
      <c r="I48" s="575">
        <v>41346</v>
      </c>
      <c r="J48" s="465">
        <v>1998</v>
      </c>
      <c r="K48" s="463" t="s">
        <v>769</v>
      </c>
      <c r="L48" s="463" t="s">
        <v>3726</v>
      </c>
      <c r="M48" s="463" t="s">
        <v>358</v>
      </c>
      <c r="N48" s="463">
        <v>4</v>
      </c>
      <c r="O48" s="465">
        <v>0</v>
      </c>
      <c r="P48" s="463">
        <v>0</v>
      </c>
      <c r="Q48" s="463">
        <v>0</v>
      </c>
      <c r="R48" s="463">
        <v>0</v>
      </c>
      <c r="S48" s="463">
        <v>0</v>
      </c>
      <c r="T48" s="463">
        <v>0</v>
      </c>
      <c r="U48" s="463">
        <v>0</v>
      </c>
      <c r="V48" s="463">
        <v>0</v>
      </c>
      <c r="W48" s="463">
        <v>0</v>
      </c>
      <c r="X48" s="463">
        <v>0</v>
      </c>
      <c r="Y48" s="463">
        <v>40</v>
      </c>
      <c r="Z48" s="463">
        <v>0</v>
      </c>
      <c r="AA48" s="463">
        <v>0</v>
      </c>
      <c r="AB48" s="466">
        <v>40</v>
      </c>
      <c r="AC48" s="461"/>
    </row>
    <row r="49" spans="1:29" s="467" customFormat="1" hidden="1">
      <c r="A49" s="463" t="s">
        <v>735</v>
      </c>
      <c r="B49" s="463" t="s">
        <v>658</v>
      </c>
      <c r="C49" s="463" t="s">
        <v>4047</v>
      </c>
      <c r="D49" s="463" t="s">
        <v>552</v>
      </c>
      <c r="E49" s="464">
        <v>38</v>
      </c>
      <c r="F49" s="463" t="s">
        <v>3759</v>
      </c>
      <c r="G49" s="463" t="s">
        <v>554</v>
      </c>
      <c r="H49" s="576">
        <v>36130</v>
      </c>
      <c r="I49" s="576">
        <v>41346</v>
      </c>
      <c r="J49" s="465">
        <v>1998</v>
      </c>
      <c r="K49" s="463" t="s">
        <v>769</v>
      </c>
      <c r="L49" s="463" t="s">
        <v>3726</v>
      </c>
      <c r="M49" s="463" t="s">
        <v>3759</v>
      </c>
      <c r="N49" s="463">
        <v>1</v>
      </c>
      <c r="O49" s="465">
        <v>1</v>
      </c>
      <c r="P49" s="463">
        <v>1</v>
      </c>
      <c r="Q49" s="463">
        <v>1</v>
      </c>
      <c r="R49" s="463">
        <v>0</v>
      </c>
      <c r="S49" s="463">
        <v>0</v>
      </c>
      <c r="T49" s="463">
        <v>0</v>
      </c>
      <c r="U49" s="463">
        <v>0</v>
      </c>
      <c r="V49" s="463">
        <v>0</v>
      </c>
      <c r="W49" s="463">
        <v>0</v>
      </c>
      <c r="X49" s="463">
        <v>2</v>
      </c>
      <c r="Y49" s="463">
        <v>35</v>
      </c>
      <c r="Z49" s="463">
        <v>0</v>
      </c>
      <c r="AA49" s="463">
        <v>0</v>
      </c>
      <c r="AB49" s="466">
        <v>40</v>
      </c>
      <c r="AC49" s="461"/>
    </row>
    <row r="50" spans="1:29" s="467" customFormat="1" hidden="1">
      <c r="A50" s="463" t="s">
        <v>736</v>
      </c>
      <c r="B50" s="463" t="s">
        <v>658</v>
      </c>
      <c r="C50" s="463" t="s">
        <v>4048</v>
      </c>
      <c r="D50" s="463" t="s">
        <v>552</v>
      </c>
      <c r="E50" s="464">
        <v>38</v>
      </c>
      <c r="F50" s="463" t="s">
        <v>3759</v>
      </c>
      <c r="G50" s="463" t="s">
        <v>554</v>
      </c>
      <c r="H50" s="575">
        <v>36130</v>
      </c>
      <c r="I50" s="575">
        <v>41346</v>
      </c>
      <c r="J50" s="465">
        <v>1998</v>
      </c>
      <c r="K50" s="463" t="s">
        <v>769</v>
      </c>
      <c r="L50" s="463" t="s">
        <v>3726</v>
      </c>
      <c r="M50" s="463" t="s">
        <v>3759</v>
      </c>
      <c r="N50" s="463">
        <v>2</v>
      </c>
      <c r="O50" s="465">
        <v>4</v>
      </c>
      <c r="P50" s="463">
        <v>0</v>
      </c>
      <c r="Q50" s="463">
        <v>1</v>
      </c>
      <c r="R50" s="463">
        <v>0</v>
      </c>
      <c r="S50" s="463">
        <v>0</v>
      </c>
      <c r="T50" s="463">
        <v>0</v>
      </c>
      <c r="U50" s="463">
        <v>0</v>
      </c>
      <c r="V50" s="463">
        <v>0</v>
      </c>
      <c r="W50" s="463">
        <v>0</v>
      </c>
      <c r="X50" s="463">
        <v>2</v>
      </c>
      <c r="Y50" s="463">
        <v>33</v>
      </c>
      <c r="Z50" s="463">
        <v>0</v>
      </c>
      <c r="AA50" s="463">
        <v>0</v>
      </c>
      <c r="AB50" s="466">
        <v>40</v>
      </c>
      <c r="AC50" s="461"/>
    </row>
    <row r="51" spans="1:29" s="467" customFormat="1" hidden="1">
      <c r="A51" s="463" t="s">
        <v>737</v>
      </c>
      <c r="B51" s="463" t="s">
        <v>658</v>
      </c>
      <c r="C51" s="463" t="s">
        <v>4049</v>
      </c>
      <c r="D51" s="463" t="s">
        <v>552</v>
      </c>
      <c r="E51" s="464">
        <v>38</v>
      </c>
      <c r="F51" s="463" t="s">
        <v>3759</v>
      </c>
      <c r="G51" s="463" t="s">
        <v>554</v>
      </c>
      <c r="H51" s="575">
        <v>36130</v>
      </c>
      <c r="I51" s="575">
        <v>41346</v>
      </c>
      <c r="J51" s="465">
        <v>1998</v>
      </c>
      <c r="K51" s="463" t="s">
        <v>769</v>
      </c>
      <c r="L51" s="463" t="s">
        <v>3726</v>
      </c>
      <c r="M51" s="463" t="s">
        <v>3759</v>
      </c>
      <c r="N51" s="463">
        <v>3</v>
      </c>
      <c r="O51" s="465">
        <v>9</v>
      </c>
      <c r="P51" s="463">
        <v>0</v>
      </c>
      <c r="Q51" s="463">
        <v>2</v>
      </c>
      <c r="R51" s="463">
        <v>2</v>
      </c>
      <c r="S51" s="463">
        <v>2</v>
      </c>
      <c r="T51" s="463">
        <v>0</v>
      </c>
      <c r="U51" s="463">
        <v>0</v>
      </c>
      <c r="V51" s="463">
        <v>0</v>
      </c>
      <c r="W51" s="463">
        <v>0</v>
      </c>
      <c r="X51" s="463">
        <v>1</v>
      </c>
      <c r="Y51" s="463">
        <v>24</v>
      </c>
      <c r="Z51" s="463">
        <v>0</v>
      </c>
      <c r="AA51" s="463">
        <v>0</v>
      </c>
      <c r="AB51" s="466">
        <v>40</v>
      </c>
      <c r="AC51" s="461"/>
    </row>
    <row r="52" spans="1:29" s="467" customFormat="1" hidden="1">
      <c r="A52" s="463" t="s">
        <v>738</v>
      </c>
      <c r="B52" s="463" t="s">
        <v>658</v>
      </c>
      <c r="C52" s="463" t="s">
        <v>4050</v>
      </c>
      <c r="D52" s="463" t="s">
        <v>552</v>
      </c>
      <c r="E52" s="464">
        <v>38</v>
      </c>
      <c r="F52" s="463" t="s">
        <v>3759</v>
      </c>
      <c r="G52" s="463" t="s">
        <v>554</v>
      </c>
      <c r="H52" s="575">
        <v>36130</v>
      </c>
      <c r="I52" s="575">
        <v>41346</v>
      </c>
      <c r="J52" s="465">
        <v>1998</v>
      </c>
      <c r="K52" s="463" t="s">
        <v>769</v>
      </c>
      <c r="L52" s="463" t="s">
        <v>3726</v>
      </c>
      <c r="M52" s="463" t="s">
        <v>3759</v>
      </c>
      <c r="N52" s="463">
        <v>4</v>
      </c>
      <c r="O52" s="465">
        <v>9</v>
      </c>
      <c r="P52" s="463">
        <v>0</v>
      </c>
      <c r="Q52" s="463">
        <v>2</v>
      </c>
      <c r="R52" s="463">
        <v>2</v>
      </c>
      <c r="S52" s="463">
        <v>0</v>
      </c>
      <c r="T52" s="463">
        <v>0</v>
      </c>
      <c r="U52" s="463">
        <v>0</v>
      </c>
      <c r="V52" s="463">
        <v>0</v>
      </c>
      <c r="W52" s="463">
        <v>1</v>
      </c>
      <c r="X52" s="463">
        <v>0</v>
      </c>
      <c r="Y52" s="463">
        <v>26</v>
      </c>
      <c r="Z52" s="463">
        <v>0</v>
      </c>
      <c r="AA52" s="463">
        <v>0</v>
      </c>
      <c r="AB52" s="466">
        <v>40</v>
      </c>
      <c r="AC52" s="461"/>
    </row>
    <row r="53" spans="1:29" s="467" customFormat="1" hidden="1">
      <c r="A53" s="463" t="s">
        <v>739</v>
      </c>
      <c r="B53" s="463" t="s">
        <v>658</v>
      </c>
      <c r="C53" s="463" t="s">
        <v>344</v>
      </c>
      <c r="D53" s="463" t="s">
        <v>552</v>
      </c>
      <c r="E53" s="464">
        <v>39</v>
      </c>
      <c r="F53" s="463" t="s">
        <v>1517</v>
      </c>
      <c r="G53" s="463" t="s">
        <v>554</v>
      </c>
      <c r="H53" s="576">
        <v>36130</v>
      </c>
      <c r="I53" s="576">
        <v>41346</v>
      </c>
      <c r="J53" s="465">
        <v>1998</v>
      </c>
      <c r="K53" s="463" t="s">
        <v>769</v>
      </c>
      <c r="L53" s="463" t="s">
        <v>3726</v>
      </c>
      <c r="M53" s="463" t="s">
        <v>1517</v>
      </c>
      <c r="N53" s="463">
        <v>1</v>
      </c>
      <c r="O53" s="465">
        <v>22</v>
      </c>
      <c r="P53" s="463">
        <v>0</v>
      </c>
      <c r="Q53" s="463">
        <v>0</v>
      </c>
      <c r="R53" s="463">
        <v>3</v>
      </c>
      <c r="S53" s="463">
        <v>0</v>
      </c>
      <c r="T53" s="463">
        <v>0</v>
      </c>
      <c r="U53" s="463">
        <v>0</v>
      </c>
      <c r="V53" s="463">
        <v>0</v>
      </c>
      <c r="W53" s="463">
        <v>7</v>
      </c>
      <c r="X53" s="463">
        <v>8</v>
      </c>
      <c r="Y53" s="463">
        <v>0</v>
      </c>
      <c r="Z53" s="463">
        <v>0</v>
      </c>
      <c r="AA53" s="463">
        <v>0</v>
      </c>
      <c r="AB53" s="466">
        <v>40</v>
      </c>
      <c r="AC53" s="461"/>
    </row>
    <row r="54" spans="1:29" s="467" customFormat="1" hidden="1">
      <c r="A54" s="463" t="s">
        <v>345</v>
      </c>
      <c r="B54" s="463" t="s">
        <v>658</v>
      </c>
      <c r="C54" s="463" t="s">
        <v>346</v>
      </c>
      <c r="D54" s="463" t="s">
        <v>552</v>
      </c>
      <c r="E54" s="464">
        <v>39</v>
      </c>
      <c r="F54" s="463" t="s">
        <v>1517</v>
      </c>
      <c r="G54" s="463" t="s">
        <v>554</v>
      </c>
      <c r="H54" s="575">
        <v>36130</v>
      </c>
      <c r="I54" s="575">
        <v>41346</v>
      </c>
      <c r="J54" s="465">
        <v>1998</v>
      </c>
      <c r="K54" s="463" t="s">
        <v>769</v>
      </c>
      <c r="L54" s="463" t="s">
        <v>3726</v>
      </c>
      <c r="M54" s="463" t="s">
        <v>1517</v>
      </c>
      <c r="N54" s="463">
        <v>2</v>
      </c>
      <c r="O54" s="465">
        <v>1</v>
      </c>
      <c r="P54" s="463">
        <v>2</v>
      </c>
      <c r="Q54" s="463">
        <v>14</v>
      </c>
      <c r="R54" s="463">
        <v>0</v>
      </c>
      <c r="S54" s="463">
        <v>8</v>
      </c>
      <c r="T54" s="463">
        <v>0</v>
      </c>
      <c r="U54" s="463">
        <v>0</v>
      </c>
      <c r="V54" s="463">
        <v>0</v>
      </c>
      <c r="W54" s="463">
        <v>3</v>
      </c>
      <c r="X54" s="463">
        <v>4</v>
      </c>
      <c r="Y54" s="463">
        <v>8</v>
      </c>
      <c r="Z54" s="463">
        <v>0</v>
      </c>
      <c r="AA54" s="463">
        <v>0</v>
      </c>
      <c r="AB54" s="466">
        <v>40</v>
      </c>
      <c r="AC54" s="461"/>
    </row>
    <row r="55" spans="1:29" s="467" customFormat="1" hidden="1">
      <c r="A55" s="463" t="s">
        <v>347</v>
      </c>
      <c r="B55" s="463" t="s">
        <v>658</v>
      </c>
      <c r="C55" s="463" t="s">
        <v>348</v>
      </c>
      <c r="D55" s="463" t="s">
        <v>552</v>
      </c>
      <c r="E55" s="464">
        <v>39</v>
      </c>
      <c r="F55" s="463" t="s">
        <v>1517</v>
      </c>
      <c r="G55" s="463" t="s">
        <v>554</v>
      </c>
      <c r="H55" s="575">
        <v>36130</v>
      </c>
      <c r="I55" s="575">
        <v>41346</v>
      </c>
      <c r="J55" s="465">
        <v>1998</v>
      </c>
      <c r="K55" s="463" t="s">
        <v>769</v>
      </c>
      <c r="L55" s="463" t="s">
        <v>3726</v>
      </c>
      <c r="M55" s="463" t="s">
        <v>1517</v>
      </c>
      <c r="N55" s="463">
        <v>3</v>
      </c>
      <c r="O55" s="465">
        <v>14</v>
      </c>
      <c r="P55" s="463">
        <v>0</v>
      </c>
      <c r="Q55" s="463">
        <v>0</v>
      </c>
      <c r="R55" s="463">
        <v>0</v>
      </c>
      <c r="S55" s="463">
        <v>4</v>
      </c>
      <c r="T55" s="463">
        <v>0</v>
      </c>
      <c r="U55" s="463">
        <v>0</v>
      </c>
      <c r="V55" s="463">
        <v>0</v>
      </c>
      <c r="W55" s="463">
        <v>1</v>
      </c>
      <c r="X55" s="463">
        <v>16</v>
      </c>
      <c r="Y55" s="463">
        <v>5</v>
      </c>
      <c r="Z55" s="463">
        <v>0</v>
      </c>
      <c r="AA55" s="463">
        <v>0</v>
      </c>
      <c r="AB55" s="466">
        <v>40</v>
      </c>
      <c r="AC55" s="461"/>
    </row>
    <row r="56" spans="1:29" s="467" customFormat="1" hidden="1">
      <c r="A56" s="463" t="s">
        <v>349</v>
      </c>
      <c r="B56" s="463" t="s">
        <v>658</v>
      </c>
      <c r="C56" s="463" t="s">
        <v>350</v>
      </c>
      <c r="D56" s="463" t="s">
        <v>552</v>
      </c>
      <c r="E56" s="464">
        <v>39</v>
      </c>
      <c r="F56" s="463" t="s">
        <v>1517</v>
      </c>
      <c r="G56" s="463" t="s">
        <v>554</v>
      </c>
      <c r="H56" s="575">
        <v>36130</v>
      </c>
      <c r="I56" s="575">
        <v>41346</v>
      </c>
      <c r="J56" s="614">
        <v>1998</v>
      </c>
      <c r="K56" s="463" t="s">
        <v>769</v>
      </c>
      <c r="L56" s="463" t="s">
        <v>3726</v>
      </c>
      <c r="M56" s="463" t="s">
        <v>1517</v>
      </c>
      <c r="N56" s="615">
        <v>4</v>
      </c>
      <c r="O56" s="614">
        <v>9</v>
      </c>
      <c r="P56" s="463">
        <v>0</v>
      </c>
      <c r="Q56" s="463">
        <v>11</v>
      </c>
      <c r="R56" s="463">
        <v>0</v>
      </c>
      <c r="S56" s="463">
        <v>0</v>
      </c>
      <c r="T56" s="463">
        <v>0</v>
      </c>
      <c r="U56" s="463">
        <v>0</v>
      </c>
      <c r="V56" s="463">
        <v>0</v>
      </c>
      <c r="W56" s="463">
        <v>0</v>
      </c>
      <c r="X56" s="463">
        <v>13</v>
      </c>
      <c r="Y56" s="463">
        <v>7</v>
      </c>
      <c r="Z56" s="463">
        <v>0</v>
      </c>
      <c r="AA56" s="463">
        <v>0</v>
      </c>
      <c r="AB56" s="611">
        <v>40</v>
      </c>
      <c r="AC56" s="461"/>
    </row>
    <row r="57" spans="1:29" s="467" customFormat="1" hidden="1">
      <c r="A57" s="463" t="s">
        <v>351</v>
      </c>
      <c r="B57" s="463" t="s">
        <v>658</v>
      </c>
      <c r="C57" s="463" t="s">
        <v>352</v>
      </c>
      <c r="D57" s="463" t="s">
        <v>552</v>
      </c>
      <c r="E57" s="463">
        <v>40</v>
      </c>
      <c r="F57" s="465" t="s">
        <v>550</v>
      </c>
      <c r="G57" s="463" t="s">
        <v>554</v>
      </c>
      <c r="H57" s="576">
        <v>36130</v>
      </c>
      <c r="I57" s="576">
        <v>41346</v>
      </c>
      <c r="J57" s="228">
        <v>1998</v>
      </c>
      <c r="K57" s="463" t="s">
        <v>769</v>
      </c>
      <c r="L57" s="463" t="s">
        <v>3727</v>
      </c>
      <c r="M57" s="463" t="s">
        <v>550</v>
      </c>
      <c r="N57" s="612">
        <v>1</v>
      </c>
      <c r="O57" s="229">
        <v>11</v>
      </c>
      <c r="P57" s="463">
        <v>0</v>
      </c>
      <c r="Q57" s="463">
        <v>0</v>
      </c>
      <c r="R57" s="463">
        <v>1</v>
      </c>
      <c r="S57" s="463">
        <v>1</v>
      </c>
      <c r="T57" s="463">
        <v>1</v>
      </c>
      <c r="U57" s="463">
        <v>0</v>
      </c>
      <c r="V57" s="463">
        <v>0</v>
      </c>
      <c r="W57" s="463">
        <v>5</v>
      </c>
      <c r="X57" s="463">
        <v>5</v>
      </c>
      <c r="Y57" s="463">
        <v>16</v>
      </c>
      <c r="Z57" s="463">
        <v>0</v>
      </c>
      <c r="AA57" s="463">
        <v>0</v>
      </c>
      <c r="AB57" s="612">
        <v>40</v>
      </c>
      <c r="AC57" s="461"/>
    </row>
    <row r="58" spans="1:29" s="467" customFormat="1" hidden="1">
      <c r="A58" s="463" t="s">
        <v>353</v>
      </c>
      <c r="B58" s="463" t="s">
        <v>658</v>
      </c>
      <c r="C58" s="463" t="s">
        <v>354</v>
      </c>
      <c r="D58" s="463" t="s">
        <v>552</v>
      </c>
      <c r="E58" s="463">
        <v>40</v>
      </c>
      <c r="F58" s="465" t="s">
        <v>550</v>
      </c>
      <c r="G58" s="463" t="s">
        <v>554</v>
      </c>
      <c r="H58" s="575">
        <v>36130</v>
      </c>
      <c r="I58" s="575">
        <v>41346</v>
      </c>
      <c r="J58" s="228">
        <v>1998</v>
      </c>
      <c r="K58" s="463" t="s">
        <v>769</v>
      </c>
      <c r="L58" s="463" t="s">
        <v>3727</v>
      </c>
      <c r="M58" s="463" t="s">
        <v>550</v>
      </c>
      <c r="N58" s="466">
        <v>2</v>
      </c>
      <c r="O58" s="229">
        <v>9</v>
      </c>
      <c r="P58" s="463">
        <v>0</v>
      </c>
      <c r="Q58" s="463">
        <v>5</v>
      </c>
      <c r="R58" s="463">
        <v>1</v>
      </c>
      <c r="S58" s="463">
        <v>1</v>
      </c>
      <c r="T58" s="463">
        <v>0</v>
      </c>
      <c r="U58" s="463">
        <v>1</v>
      </c>
      <c r="V58" s="463">
        <v>0</v>
      </c>
      <c r="W58" s="463">
        <v>1</v>
      </c>
      <c r="X58" s="463">
        <v>10</v>
      </c>
      <c r="Y58" s="463">
        <v>11</v>
      </c>
      <c r="Z58" s="463">
        <v>0</v>
      </c>
      <c r="AA58" s="463">
        <v>1</v>
      </c>
      <c r="AB58" s="466">
        <v>40</v>
      </c>
      <c r="AC58" s="461"/>
    </row>
    <row r="59" spans="1:29" s="467" customFormat="1" hidden="1">
      <c r="A59" s="463" t="s">
        <v>355</v>
      </c>
      <c r="B59" s="463" t="s">
        <v>658</v>
      </c>
      <c r="C59" s="463" t="s">
        <v>356</v>
      </c>
      <c r="D59" s="463" t="s">
        <v>552</v>
      </c>
      <c r="E59" s="463">
        <v>40</v>
      </c>
      <c r="F59" s="465" t="s">
        <v>550</v>
      </c>
      <c r="G59" s="463" t="s">
        <v>554</v>
      </c>
      <c r="H59" s="575">
        <v>36130</v>
      </c>
      <c r="I59" s="575">
        <v>41346</v>
      </c>
      <c r="J59" s="228">
        <v>1998</v>
      </c>
      <c r="K59" s="463" t="s">
        <v>769</v>
      </c>
      <c r="L59" s="463" t="s">
        <v>3727</v>
      </c>
      <c r="M59" s="463" t="s">
        <v>550</v>
      </c>
      <c r="N59" s="466">
        <v>3</v>
      </c>
      <c r="O59" s="229">
        <v>19</v>
      </c>
      <c r="P59" s="463">
        <v>0</v>
      </c>
      <c r="Q59" s="463">
        <v>4</v>
      </c>
      <c r="R59" s="463">
        <v>3</v>
      </c>
      <c r="S59" s="463">
        <v>2</v>
      </c>
      <c r="T59" s="463">
        <v>6</v>
      </c>
      <c r="U59" s="463">
        <v>0</v>
      </c>
      <c r="V59" s="463">
        <v>0</v>
      </c>
      <c r="W59" s="463">
        <v>1</v>
      </c>
      <c r="X59" s="463">
        <v>3</v>
      </c>
      <c r="Y59" s="463">
        <v>2</v>
      </c>
      <c r="Z59" s="463">
        <v>0</v>
      </c>
      <c r="AA59" s="463">
        <v>0</v>
      </c>
      <c r="AB59" s="466">
        <v>40</v>
      </c>
      <c r="AC59" s="461"/>
    </row>
    <row r="60" spans="1:29" s="467" customFormat="1" hidden="1">
      <c r="A60" s="463" t="s">
        <v>357</v>
      </c>
      <c r="B60" s="463" t="s">
        <v>658</v>
      </c>
      <c r="C60" s="463" t="s">
        <v>174</v>
      </c>
      <c r="D60" s="463" t="s">
        <v>552</v>
      </c>
      <c r="E60" s="463">
        <v>40</v>
      </c>
      <c r="F60" s="465" t="s">
        <v>550</v>
      </c>
      <c r="G60" s="463" t="s">
        <v>554</v>
      </c>
      <c r="H60" s="575">
        <v>36130</v>
      </c>
      <c r="I60" s="575">
        <v>41346</v>
      </c>
      <c r="J60" s="228">
        <v>1998</v>
      </c>
      <c r="K60" s="463" t="s">
        <v>769</v>
      </c>
      <c r="L60" s="463" t="s">
        <v>3727</v>
      </c>
      <c r="M60" s="463" t="s">
        <v>550</v>
      </c>
      <c r="N60" s="613">
        <v>4</v>
      </c>
      <c r="O60" s="229">
        <v>3</v>
      </c>
      <c r="P60" s="463">
        <v>0</v>
      </c>
      <c r="Q60" s="463">
        <v>1</v>
      </c>
      <c r="R60" s="463">
        <v>0</v>
      </c>
      <c r="S60" s="463">
        <v>1</v>
      </c>
      <c r="T60" s="463">
        <v>5</v>
      </c>
      <c r="U60" s="463">
        <v>0</v>
      </c>
      <c r="V60" s="463">
        <v>0</v>
      </c>
      <c r="W60" s="463">
        <v>3</v>
      </c>
      <c r="X60" s="463">
        <v>13</v>
      </c>
      <c r="Y60" s="463">
        <v>14</v>
      </c>
      <c r="Z60" s="463">
        <v>0</v>
      </c>
      <c r="AA60" s="463">
        <v>0</v>
      </c>
      <c r="AB60" s="613">
        <v>40</v>
      </c>
      <c r="AC60" s="461"/>
    </row>
    <row r="61" spans="1:29" s="467" customFormat="1" hidden="1">
      <c r="A61" s="463" t="s">
        <v>175</v>
      </c>
      <c r="B61" s="463" t="s">
        <v>658</v>
      </c>
      <c r="C61" s="463" t="s">
        <v>171</v>
      </c>
      <c r="D61" s="463" t="s">
        <v>552</v>
      </c>
      <c r="E61" s="464">
        <v>42</v>
      </c>
      <c r="F61" s="463" t="s">
        <v>1519</v>
      </c>
      <c r="G61" s="463" t="s">
        <v>554</v>
      </c>
      <c r="H61" s="576">
        <v>36130</v>
      </c>
      <c r="I61" s="576">
        <v>41346</v>
      </c>
      <c r="J61" s="460">
        <v>1998</v>
      </c>
      <c r="K61" s="463" t="s">
        <v>769</v>
      </c>
      <c r="L61" s="463" t="s">
        <v>3727</v>
      </c>
      <c r="M61" s="463" t="s">
        <v>1519</v>
      </c>
      <c r="N61" s="458">
        <v>1</v>
      </c>
      <c r="O61" s="460">
        <v>3</v>
      </c>
      <c r="P61" s="463">
        <v>0</v>
      </c>
      <c r="Q61" s="463">
        <v>3</v>
      </c>
      <c r="R61" s="463">
        <v>1</v>
      </c>
      <c r="S61" s="463">
        <v>0</v>
      </c>
      <c r="T61" s="463">
        <v>0</v>
      </c>
      <c r="U61" s="463">
        <v>13</v>
      </c>
      <c r="V61" s="463">
        <v>0</v>
      </c>
      <c r="W61" s="463">
        <v>4</v>
      </c>
      <c r="X61" s="463">
        <v>15</v>
      </c>
      <c r="Y61" s="463">
        <v>1</v>
      </c>
      <c r="Z61" s="463">
        <v>0</v>
      </c>
      <c r="AA61" s="463">
        <v>0</v>
      </c>
      <c r="AB61" s="461">
        <v>40</v>
      </c>
      <c r="AC61" s="461"/>
    </row>
    <row r="62" spans="1:29" s="467" customFormat="1" hidden="1">
      <c r="A62" s="463" t="s">
        <v>172</v>
      </c>
      <c r="B62" s="463" t="s">
        <v>658</v>
      </c>
      <c r="C62" s="463" t="s">
        <v>173</v>
      </c>
      <c r="D62" s="463" t="s">
        <v>552</v>
      </c>
      <c r="E62" s="464">
        <v>42</v>
      </c>
      <c r="F62" s="463" t="s">
        <v>1519</v>
      </c>
      <c r="G62" s="463" t="s">
        <v>554</v>
      </c>
      <c r="H62" s="575">
        <v>36130</v>
      </c>
      <c r="I62" s="575">
        <v>41346</v>
      </c>
      <c r="J62" s="465">
        <v>1998</v>
      </c>
      <c r="K62" s="463" t="s">
        <v>769</v>
      </c>
      <c r="L62" s="463" t="s">
        <v>3727</v>
      </c>
      <c r="M62" s="463" t="s">
        <v>1519</v>
      </c>
      <c r="N62" s="463">
        <v>2</v>
      </c>
      <c r="O62" s="465">
        <v>1</v>
      </c>
      <c r="P62" s="463">
        <v>0</v>
      </c>
      <c r="Q62" s="463">
        <v>1</v>
      </c>
      <c r="R62" s="463">
        <v>0</v>
      </c>
      <c r="S62" s="463">
        <v>0</v>
      </c>
      <c r="T62" s="463">
        <v>0</v>
      </c>
      <c r="U62" s="463">
        <v>11</v>
      </c>
      <c r="V62" s="463">
        <v>0</v>
      </c>
      <c r="W62" s="463">
        <v>2</v>
      </c>
      <c r="X62" s="463">
        <v>18</v>
      </c>
      <c r="Y62" s="463">
        <v>7</v>
      </c>
      <c r="Z62" s="463">
        <v>0</v>
      </c>
      <c r="AA62" s="463">
        <v>0</v>
      </c>
      <c r="AB62" s="466">
        <v>40</v>
      </c>
      <c r="AC62" s="461"/>
    </row>
    <row r="63" spans="1:29" s="467" customFormat="1" hidden="1">
      <c r="A63" s="463" t="s">
        <v>192</v>
      </c>
      <c r="B63" s="463" t="s">
        <v>658</v>
      </c>
      <c r="C63" s="463" t="s">
        <v>193</v>
      </c>
      <c r="D63" s="463" t="s">
        <v>552</v>
      </c>
      <c r="E63" s="464">
        <v>42</v>
      </c>
      <c r="F63" s="463" t="s">
        <v>1519</v>
      </c>
      <c r="G63" s="463" t="s">
        <v>554</v>
      </c>
      <c r="H63" s="575">
        <v>36130</v>
      </c>
      <c r="I63" s="575">
        <v>41346</v>
      </c>
      <c r="J63" s="465">
        <v>1998</v>
      </c>
      <c r="K63" s="463" t="s">
        <v>769</v>
      </c>
      <c r="L63" s="463" t="s">
        <v>3727</v>
      </c>
      <c r="M63" s="463" t="s">
        <v>1519</v>
      </c>
      <c r="N63" s="463">
        <v>3</v>
      </c>
      <c r="O63" s="465">
        <v>2</v>
      </c>
      <c r="P63" s="463">
        <v>1</v>
      </c>
      <c r="Q63" s="463">
        <v>6</v>
      </c>
      <c r="R63" s="463">
        <v>1</v>
      </c>
      <c r="S63" s="463">
        <v>0</v>
      </c>
      <c r="T63" s="463">
        <v>0</v>
      </c>
      <c r="U63" s="463">
        <v>17</v>
      </c>
      <c r="V63" s="463">
        <v>0</v>
      </c>
      <c r="W63" s="463">
        <v>7</v>
      </c>
      <c r="X63" s="463">
        <v>3</v>
      </c>
      <c r="Y63" s="463">
        <v>3</v>
      </c>
      <c r="Z63" s="463">
        <v>0</v>
      </c>
      <c r="AA63" s="463">
        <v>0</v>
      </c>
      <c r="AB63" s="466">
        <v>40</v>
      </c>
      <c r="AC63" s="461"/>
    </row>
    <row r="64" spans="1:29" s="467" customFormat="1" hidden="1">
      <c r="A64" s="463" t="s">
        <v>194</v>
      </c>
      <c r="B64" s="463" t="s">
        <v>658</v>
      </c>
      <c r="C64" s="463" t="s">
        <v>195</v>
      </c>
      <c r="D64" s="463" t="s">
        <v>552</v>
      </c>
      <c r="E64" s="464">
        <v>42</v>
      </c>
      <c r="F64" s="463" t="s">
        <v>1519</v>
      </c>
      <c r="G64" s="463" t="s">
        <v>554</v>
      </c>
      <c r="H64" s="575">
        <v>36130</v>
      </c>
      <c r="I64" s="575">
        <v>41346</v>
      </c>
      <c r="J64" s="465">
        <v>1998</v>
      </c>
      <c r="K64" s="463" t="s">
        <v>769</v>
      </c>
      <c r="L64" s="463" t="s">
        <v>3727</v>
      </c>
      <c r="M64" s="463" t="s">
        <v>1519</v>
      </c>
      <c r="N64" s="463">
        <v>4</v>
      </c>
      <c r="O64" s="465">
        <v>3</v>
      </c>
      <c r="P64" s="463">
        <v>0</v>
      </c>
      <c r="Q64" s="463">
        <v>4</v>
      </c>
      <c r="R64" s="463">
        <v>2</v>
      </c>
      <c r="S64" s="463">
        <v>0</v>
      </c>
      <c r="T64" s="463">
        <v>0</v>
      </c>
      <c r="U64" s="463">
        <v>18</v>
      </c>
      <c r="V64" s="463">
        <v>0</v>
      </c>
      <c r="W64" s="463">
        <v>8</v>
      </c>
      <c r="X64" s="463">
        <v>5</v>
      </c>
      <c r="Y64" s="463">
        <v>0</v>
      </c>
      <c r="Z64" s="463">
        <v>0</v>
      </c>
      <c r="AA64" s="463">
        <v>0</v>
      </c>
      <c r="AB64" s="466">
        <v>40</v>
      </c>
      <c r="AC64" s="461"/>
    </row>
    <row r="65" spans="1:29" s="467" customFormat="1" hidden="1">
      <c r="A65" s="463" t="s">
        <v>196</v>
      </c>
      <c r="B65" s="463" t="s">
        <v>658</v>
      </c>
      <c r="C65" s="463" t="s">
        <v>197</v>
      </c>
      <c r="D65" s="463" t="s">
        <v>552</v>
      </c>
      <c r="E65" s="464">
        <v>37</v>
      </c>
      <c r="F65" s="463" t="s">
        <v>358</v>
      </c>
      <c r="G65" s="463" t="s">
        <v>554</v>
      </c>
      <c r="H65" s="576">
        <v>37226</v>
      </c>
      <c r="I65" s="576">
        <v>41346</v>
      </c>
      <c r="J65" s="465">
        <v>2001</v>
      </c>
      <c r="K65" s="463" t="s">
        <v>769</v>
      </c>
      <c r="L65" s="463" t="s">
        <v>3726</v>
      </c>
      <c r="M65" s="463" t="s">
        <v>358</v>
      </c>
      <c r="N65" s="463">
        <v>1</v>
      </c>
      <c r="O65" s="465">
        <v>13</v>
      </c>
      <c r="P65" s="463">
        <v>5</v>
      </c>
      <c r="Q65" s="463">
        <v>0</v>
      </c>
      <c r="R65" s="463">
        <v>1</v>
      </c>
      <c r="S65" s="463">
        <v>7</v>
      </c>
      <c r="T65" s="463">
        <v>0</v>
      </c>
      <c r="U65" s="463">
        <v>0</v>
      </c>
      <c r="V65" s="463">
        <v>0</v>
      </c>
      <c r="W65" s="463">
        <v>3</v>
      </c>
      <c r="X65" s="463">
        <v>9</v>
      </c>
      <c r="Y65" s="463">
        <v>2</v>
      </c>
      <c r="Z65" s="463">
        <v>0</v>
      </c>
      <c r="AA65" s="463">
        <v>0</v>
      </c>
      <c r="AB65" s="466">
        <v>40</v>
      </c>
      <c r="AC65" s="461"/>
    </row>
    <row r="66" spans="1:29" s="467" customFormat="1" hidden="1">
      <c r="A66" s="463" t="s">
        <v>198</v>
      </c>
      <c r="B66" s="463" t="s">
        <v>658</v>
      </c>
      <c r="C66" s="463" t="s">
        <v>199</v>
      </c>
      <c r="D66" s="463" t="s">
        <v>552</v>
      </c>
      <c r="E66" s="464">
        <v>37</v>
      </c>
      <c r="F66" s="463" t="s">
        <v>358</v>
      </c>
      <c r="G66" s="463" t="s">
        <v>554</v>
      </c>
      <c r="H66" s="575">
        <v>37226</v>
      </c>
      <c r="I66" s="575">
        <v>41346</v>
      </c>
      <c r="J66" s="465">
        <v>2001</v>
      </c>
      <c r="K66" s="463" t="s">
        <v>769</v>
      </c>
      <c r="L66" s="463" t="s">
        <v>3726</v>
      </c>
      <c r="M66" s="463" t="s">
        <v>358</v>
      </c>
      <c r="N66" s="463">
        <v>2</v>
      </c>
      <c r="O66" s="465">
        <v>25</v>
      </c>
      <c r="P66" s="463">
        <v>0</v>
      </c>
      <c r="Q66" s="463">
        <v>0</v>
      </c>
      <c r="R66" s="463">
        <v>3</v>
      </c>
      <c r="S66" s="463">
        <v>10</v>
      </c>
      <c r="T66" s="463">
        <v>0</v>
      </c>
      <c r="U66" s="463">
        <v>0</v>
      </c>
      <c r="V66" s="463">
        <v>0</v>
      </c>
      <c r="W66" s="463">
        <v>2</v>
      </c>
      <c r="X66" s="463">
        <v>0</v>
      </c>
      <c r="Y66" s="463">
        <v>0</v>
      </c>
      <c r="Z66" s="463">
        <v>0</v>
      </c>
      <c r="AA66" s="463">
        <v>0</v>
      </c>
      <c r="AB66" s="466">
        <v>40</v>
      </c>
      <c r="AC66" s="461"/>
    </row>
    <row r="67" spans="1:29" s="467" customFormat="1" hidden="1">
      <c r="A67" s="463" t="s">
        <v>200</v>
      </c>
      <c r="B67" s="463" t="s">
        <v>658</v>
      </c>
      <c r="C67" s="463" t="s">
        <v>201</v>
      </c>
      <c r="D67" s="463" t="s">
        <v>552</v>
      </c>
      <c r="E67" s="464">
        <v>37</v>
      </c>
      <c r="F67" s="463" t="s">
        <v>358</v>
      </c>
      <c r="G67" s="463" t="s">
        <v>554</v>
      </c>
      <c r="H67" s="575">
        <v>37226</v>
      </c>
      <c r="I67" s="575">
        <v>41346</v>
      </c>
      <c r="J67" s="465">
        <v>2001</v>
      </c>
      <c r="K67" s="463" t="s">
        <v>769</v>
      </c>
      <c r="L67" s="463" t="s">
        <v>3726</v>
      </c>
      <c r="M67" s="463" t="s">
        <v>358</v>
      </c>
      <c r="N67" s="463">
        <v>3</v>
      </c>
      <c r="O67" s="465">
        <v>16</v>
      </c>
      <c r="P67" s="463">
        <v>0</v>
      </c>
      <c r="Q67" s="463">
        <v>0</v>
      </c>
      <c r="R67" s="463">
        <v>5</v>
      </c>
      <c r="S67" s="463">
        <v>6</v>
      </c>
      <c r="T67" s="463">
        <v>0</v>
      </c>
      <c r="U67" s="463">
        <v>0</v>
      </c>
      <c r="V67" s="463">
        <v>0</v>
      </c>
      <c r="W67" s="463">
        <v>13</v>
      </c>
      <c r="X67" s="463">
        <v>0</v>
      </c>
      <c r="Y67" s="463">
        <v>0</v>
      </c>
      <c r="Z67" s="463">
        <v>0</v>
      </c>
      <c r="AA67" s="463">
        <v>0</v>
      </c>
      <c r="AB67" s="466">
        <v>40</v>
      </c>
      <c r="AC67" s="461"/>
    </row>
    <row r="68" spans="1:29" s="467" customFormat="1" hidden="1">
      <c r="A68" s="463" t="s">
        <v>202</v>
      </c>
      <c r="B68" s="463" t="s">
        <v>658</v>
      </c>
      <c r="C68" s="463" t="s">
        <v>203</v>
      </c>
      <c r="D68" s="463" t="s">
        <v>552</v>
      </c>
      <c r="E68" s="464">
        <v>37</v>
      </c>
      <c r="F68" s="463" t="s">
        <v>358</v>
      </c>
      <c r="G68" s="463" t="s">
        <v>554</v>
      </c>
      <c r="H68" s="575">
        <v>37226</v>
      </c>
      <c r="I68" s="575">
        <v>41346</v>
      </c>
      <c r="J68" s="465">
        <v>2001</v>
      </c>
      <c r="K68" s="463" t="s">
        <v>769</v>
      </c>
      <c r="L68" s="463" t="s">
        <v>3726</v>
      </c>
      <c r="M68" s="463" t="s">
        <v>358</v>
      </c>
      <c r="N68" s="463">
        <v>4</v>
      </c>
      <c r="O68" s="465">
        <v>9</v>
      </c>
      <c r="P68" s="463">
        <v>0</v>
      </c>
      <c r="Q68" s="463">
        <v>0</v>
      </c>
      <c r="R68" s="463">
        <v>0</v>
      </c>
      <c r="S68" s="463">
        <v>2</v>
      </c>
      <c r="T68" s="463">
        <v>0</v>
      </c>
      <c r="U68" s="463">
        <v>0</v>
      </c>
      <c r="V68" s="463">
        <v>0</v>
      </c>
      <c r="W68" s="463">
        <v>2</v>
      </c>
      <c r="X68" s="463">
        <v>19</v>
      </c>
      <c r="Y68" s="463">
        <v>7</v>
      </c>
      <c r="Z68" s="463">
        <v>0</v>
      </c>
      <c r="AA68" s="463">
        <v>1</v>
      </c>
      <c r="AB68" s="466">
        <v>40</v>
      </c>
      <c r="AC68" s="461"/>
    </row>
    <row r="69" spans="1:29" s="467" customFormat="1" hidden="1">
      <c r="A69" s="463" t="s">
        <v>204</v>
      </c>
      <c r="B69" s="463" t="s">
        <v>658</v>
      </c>
      <c r="C69" s="463" t="s">
        <v>4051</v>
      </c>
      <c r="D69" s="463" t="s">
        <v>552</v>
      </c>
      <c r="E69" s="464">
        <v>38</v>
      </c>
      <c r="F69" s="463" t="s">
        <v>3759</v>
      </c>
      <c r="G69" s="463" t="s">
        <v>554</v>
      </c>
      <c r="H69" s="576">
        <v>37226</v>
      </c>
      <c r="I69" s="576">
        <v>41346</v>
      </c>
      <c r="J69" s="465">
        <v>2001</v>
      </c>
      <c r="K69" s="463" t="s">
        <v>769</v>
      </c>
      <c r="L69" s="463" t="s">
        <v>3726</v>
      </c>
      <c r="M69" s="463" t="s">
        <v>3759</v>
      </c>
      <c r="N69" s="463">
        <v>1</v>
      </c>
      <c r="O69" s="465">
        <v>12</v>
      </c>
      <c r="P69" s="463">
        <v>11</v>
      </c>
      <c r="Q69" s="463">
        <v>0</v>
      </c>
      <c r="R69" s="463">
        <v>1</v>
      </c>
      <c r="S69" s="463">
        <v>1</v>
      </c>
      <c r="T69" s="463">
        <v>0</v>
      </c>
      <c r="U69" s="463">
        <v>0</v>
      </c>
      <c r="V69" s="463">
        <v>0</v>
      </c>
      <c r="W69" s="463">
        <v>0</v>
      </c>
      <c r="X69" s="463">
        <v>13</v>
      </c>
      <c r="Y69" s="463">
        <v>2</v>
      </c>
      <c r="Z69" s="463">
        <v>0</v>
      </c>
      <c r="AA69" s="463">
        <v>0</v>
      </c>
      <c r="AB69" s="466">
        <v>40</v>
      </c>
      <c r="AC69" s="461"/>
    </row>
    <row r="70" spans="1:29" s="467" customFormat="1" hidden="1">
      <c r="A70" s="463" t="s">
        <v>205</v>
      </c>
      <c r="B70" s="463" t="s">
        <v>658</v>
      </c>
      <c r="C70" s="463" t="s">
        <v>4052</v>
      </c>
      <c r="D70" s="463" t="s">
        <v>552</v>
      </c>
      <c r="E70" s="464">
        <v>38</v>
      </c>
      <c r="F70" s="463" t="s">
        <v>3759</v>
      </c>
      <c r="G70" s="463" t="s">
        <v>554</v>
      </c>
      <c r="H70" s="575">
        <v>37226</v>
      </c>
      <c r="I70" s="575">
        <v>41346</v>
      </c>
      <c r="J70" s="465">
        <v>2001</v>
      </c>
      <c r="K70" s="463" t="s">
        <v>769</v>
      </c>
      <c r="L70" s="463" t="s">
        <v>3726</v>
      </c>
      <c r="M70" s="463" t="s">
        <v>3759</v>
      </c>
      <c r="N70" s="463">
        <v>2</v>
      </c>
      <c r="O70" s="465">
        <v>8</v>
      </c>
      <c r="P70" s="463">
        <v>8</v>
      </c>
      <c r="Q70" s="463">
        <v>0</v>
      </c>
      <c r="R70" s="463">
        <v>0</v>
      </c>
      <c r="S70" s="463">
        <v>0</v>
      </c>
      <c r="T70" s="463">
        <v>2</v>
      </c>
      <c r="U70" s="463">
        <v>0</v>
      </c>
      <c r="V70" s="463">
        <v>0</v>
      </c>
      <c r="W70" s="463">
        <v>0</v>
      </c>
      <c r="X70" s="463">
        <v>21</v>
      </c>
      <c r="Y70" s="463">
        <v>1</v>
      </c>
      <c r="Z70" s="463">
        <v>0</v>
      </c>
      <c r="AA70" s="463">
        <v>0</v>
      </c>
      <c r="AB70" s="466">
        <v>40</v>
      </c>
      <c r="AC70" s="461"/>
    </row>
    <row r="71" spans="1:29" s="467" customFormat="1" hidden="1">
      <c r="A71" s="463" t="s">
        <v>206</v>
      </c>
      <c r="B71" s="463" t="s">
        <v>658</v>
      </c>
      <c r="C71" s="463" t="s">
        <v>4053</v>
      </c>
      <c r="D71" s="463" t="s">
        <v>552</v>
      </c>
      <c r="E71" s="464">
        <v>38</v>
      </c>
      <c r="F71" s="463" t="s">
        <v>3759</v>
      </c>
      <c r="G71" s="463" t="s">
        <v>554</v>
      </c>
      <c r="H71" s="575">
        <v>37226</v>
      </c>
      <c r="I71" s="575">
        <v>41346</v>
      </c>
      <c r="J71" s="465">
        <v>2001</v>
      </c>
      <c r="K71" s="463" t="s">
        <v>769</v>
      </c>
      <c r="L71" s="463" t="s">
        <v>3726</v>
      </c>
      <c r="M71" s="463" t="s">
        <v>3759</v>
      </c>
      <c r="N71" s="463">
        <v>3</v>
      </c>
      <c r="O71" s="465">
        <v>7</v>
      </c>
      <c r="P71" s="463">
        <v>10</v>
      </c>
      <c r="Q71" s="463">
        <v>0</v>
      </c>
      <c r="R71" s="463">
        <v>1</v>
      </c>
      <c r="S71" s="463">
        <v>0</v>
      </c>
      <c r="T71" s="463">
        <v>2</v>
      </c>
      <c r="U71" s="463">
        <v>0</v>
      </c>
      <c r="V71" s="463">
        <v>0</v>
      </c>
      <c r="W71" s="463">
        <v>0</v>
      </c>
      <c r="X71" s="463">
        <v>20</v>
      </c>
      <c r="Y71" s="463">
        <v>0</v>
      </c>
      <c r="Z71" s="463">
        <v>0</v>
      </c>
      <c r="AA71" s="463">
        <v>0</v>
      </c>
      <c r="AB71" s="466">
        <v>40</v>
      </c>
      <c r="AC71" s="461"/>
    </row>
    <row r="72" spans="1:29" s="467" customFormat="1" hidden="1">
      <c r="A72" s="463" t="s">
        <v>207</v>
      </c>
      <c r="B72" s="463" t="s">
        <v>658</v>
      </c>
      <c r="C72" s="463" t="s">
        <v>4054</v>
      </c>
      <c r="D72" s="463" t="s">
        <v>552</v>
      </c>
      <c r="E72" s="464">
        <v>38</v>
      </c>
      <c r="F72" s="463" t="s">
        <v>3759</v>
      </c>
      <c r="G72" s="463" t="s">
        <v>554</v>
      </c>
      <c r="H72" s="575">
        <v>37226</v>
      </c>
      <c r="I72" s="575">
        <v>41346</v>
      </c>
      <c r="J72" s="465">
        <v>2001</v>
      </c>
      <c r="K72" s="463" t="s">
        <v>769</v>
      </c>
      <c r="L72" s="463" t="s">
        <v>3726</v>
      </c>
      <c r="M72" s="463" t="s">
        <v>3759</v>
      </c>
      <c r="N72" s="463">
        <v>4</v>
      </c>
      <c r="O72" s="465">
        <v>2</v>
      </c>
      <c r="P72" s="463">
        <v>6</v>
      </c>
      <c r="Q72" s="463">
        <v>0</v>
      </c>
      <c r="R72" s="463">
        <v>0</v>
      </c>
      <c r="S72" s="463">
        <v>0</v>
      </c>
      <c r="T72" s="463">
        <v>0</v>
      </c>
      <c r="U72" s="463">
        <v>0</v>
      </c>
      <c r="V72" s="463">
        <v>0</v>
      </c>
      <c r="W72" s="463">
        <v>0</v>
      </c>
      <c r="X72" s="463">
        <v>32</v>
      </c>
      <c r="Y72" s="463">
        <v>0</v>
      </c>
      <c r="Z72" s="463">
        <v>0</v>
      </c>
      <c r="AA72" s="463">
        <v>0</v>
      </c>
      <c r="AB72" s="466">
        <v>40</v>
      </c>
      <c r="AC72" s="461"/>
    </row>
    <row r="73" spans="1:29" s="467" customFormat="1" hidden="1">
      <c r="A73" s="463" t="s">
        <v>208</v>
      </c>
      <c r="B73" s="463" t="s">
        <v>658</v>
      </c>
      <c r="C73" s="463" t="s">
        <v>209</v>
      </c>
      <c r="D73" s="463" t="s">
        <v>552</v>
      </c>
      <c r="E73" s="464">
        <v>39</v>
      </c>
      <c r="F73" s="463" t="s">
        <v>1517</v>
      </c>
      <c r="G73" s="463" t="s">
        <v>554</v>
      </c>
      <c r="H73" s="576">
        <v>37226</v>
      </c>
      <c r="I73" s="576">
        <v>41346</v>
      </c>
      <c r="J73" s="465">
        <v>2001</v>
      </c>
      <c r="K73" s="463" t="s">
        <v>769</v>
      </c>
      <c r="L73" s="463" t="s">
        <v>3726</v>
      </c>
      <c r="M73" s="463" t="s">
        <v>1517</v>
      </c>
      <c r="N73" s="463">
        <v>1</v>
      </c>
      <c r="O73" s="465">
        <v>10</v>
      </c>
      <c r="P73" s="463">
        <v>2</v>
      </c>
      <c r="Q73" s="463">
        <v>0</v>
      </c>
      <c r="R73" s="463">
        <v>0</v>
      </c>
      <c r="S73" s="463">
        <v>0</v>
      </c>
      <c r="T73" s="463">
        <v>0</v>
      </c>
      <c r="U73" s="463">
        <v>0</v>
      </c>
      <c r="V73" s="463">
        <v>0</v>
      </c>
      <c r="W73" s="463">
        <v>2</v>
      </c>
      <c r="X73" s="463">
        <v>12</v>
      </c>
      <c r="Y73" s="463">
        <v>0</v>
      </c>
      <c r="Z73" s="463">
        <v>0</v>
      </c>
      <c r="AA73" s="463">
        <v>14</v>
      </c>
      <c r="AB73" s="466">
        <v>40</v>
      </c>
      <c r="AC73" s="461"/>
    </row>
    <row r="74" spans="1:29" s="467" customFormat="1" hidden="1">
      <c r="A74" s="463" t="s">
        <v>210</v>
      </c>
      <c r="B74" s="463" t="s">
        <v>658</v>
      </c>
      <c r="C74" s="463" t="s">
        <v>211</v>
      </c>
      <c r="D74" s="463" t="s">
        <v>552</v>
      </c>
      <c r="E74" s="464">
        <v>39</v>
      </c>
      <c r="F74" s="463" t="s">
        <v>1517</v>
      </c>
      <c r="G74" s="463" t="s">
        <v>554</v>
      </c>
      <c r="H74" s="575">
        <v>37226</v>
      </c>
      <c r="I74" s="575">
        <v>41346</v>
      </c>
      <c r="J74" s="465">
        <v>2001</v>
      </c>
      <c r="K74" s="463" t="s">
        <v>769</v>
      </c>
      <c r="L74" s="463" t="s">
        <v>3726</v>
      </c>
      <c r="M74" s="463" t="s">
        <v>1517</v>
      </c>
      <c r="N74" s="463">
        <v>2</v>
      </c>
      <c r="O74" s="465">
        <v>25</v>
      </c>
      <c r="P74" s="463">
        <v>7</v>
      </c>
      <c r="Q74" s="463">
        <v>0</v>
      </c>
      <c r="R74" s="463">
        <v>0</v>
      </c>
      <c r="S74" s="463">
        <v>0</v>
      </c>
      <c r="T74" s="463">
        <v>2</v>
      </c>
      <c r="U74" s="463">
        <v>0</v>
      </c>
      <c r="V74" s="463">
        <v>0</v>
      </c>
      <c r="W74" s="463">
        <v>3</v>
      </c>
      <c r="X74" s="463">
        <v>2</v>
      </c>
      <c r="Y74" s="463">
        <v>0</v>
      </c>
      <c r="Z74" s="463">
        <v>0</v>
      </c>
      <c r="AA74" s="463">
        <v>1</v>
      </c>
      <c r="AB74" s="466">
        <v>40</v>
      </c>
      <c r="AC74" s="461"/>
    </row>
    <row r="75" spans="1:29" s="467" customFormat="1" hidden="1">
      <c r="A75" s="463" t="s">
        <v>212</v>
      </c>
      <c r="B75" s="463" t="s">
        <v>658</v>
      </c>
      <c r="C75" s="463" t="s">
        <v>380</v>
      </c>
      <c r="D75" s="463" t="s">
        <v>552</v>
      </c>
      <c r="E75" s="464">
        <v>39</v>
      </c>
      <c r="F75" s="463" t="s">
        <v>1517</v>
      </c>
      <c r="G75" s="463" t="s">
        <v>554</v>
      </c>
      <c r="H75" s="575">
        <v>37226</v>
      </c>
      <c r="I75" s="575">
        <v>41346</v>
      </c>
      <c r="J75" s="465">
        <v>2001</v>
      </c>
      <c r="K75" s="463" t="s">
        <v>769</v>
      </c>
      <c r="L75" s="463" t="s">
        <v>3726</v>
      </c>
      <c r="M75" s="463" t="s">
        <v>1517</v>
      </c>
      <c r="N75" s="463">
        <v>3</v>
      </c>
      <c r="O75" s="465">
        <v>33</v>
      </c>
      <c r="P75" s="463">
        <v>2</v>
      </c>
      <c r="Q75" s="463">
        <v>0</v>
      </c>
      <c r="R75" s="463">
        <v>0</v>
      </c>
      <c r="S75" s="463">
        <v>0</v>
      </c>
      <c r="T75" s="463">
        <v>0</v>
      </c>
      <c r="U75" s="463">
        <v>0</v>
      </c>
      <c r="V75" s="463">
        <v>0</v>
      </c>
      <c r="W75" s="463">
        <v>0</v>
      </c>
      <c r="X75" s="463">
        <v>2</v>
      </c>
      <c r="Y75" s="463">
        <v>0</v>
      </c>
      <c r="Z75" s="463">
        <v>0</v>
      </c>
      <c r="AA75" s="463">
        <v>3</v>
      </c>
      <c r="AB75" s="466">
        <v>40</v>
      </c>
      <c r="AC75" s="461"/>
    </row>
    <row r="76" spans="1:29" s="467" customFormat="1" hidden="1">
      <c r="A76" s="463" t="s">
        <v>381</v>
      </c>
      <c r="B76" s="463" t="s">
        <v>658</v>
      </c>
      <c r="C76" s="463" t="s">
        <v>382</v>
      </c>
      <c r="D76" s="463" t="s">
        <v>552</v>
      </c>
      <c r="E76" s="464">
        <v>39</v>
      </c>
      <c r="F76" s="463" t="s">
        <v>1517</v>
      </c>
      <c r="G76" s="463" t="s">
        <v>554</v>
      </c>
      <c r="H76" s="575">
        <v>37226</v>
      </c>
      <c r="I76" s="575">
        <v>41346</v>
      </c>
      <c r="J76" s="465">
        <v>2001</v>
      </c>
      <c r="K76" s="463" t="s">
        <v>769</v>
      </c>
      <c r="L76" s="463" t="s">
        <v>3726</v>
      </c>
      <c r="M76" s="463" t="s">
        <v>1517</v>
      </c>
      <c r="N76" s="463">
        <v>4</v>
      </c>
      <c r="O76" s="465">
        <v>10</v>
      </c>
      <c r="P76" s="463">
        <v>0</v>
      </c>
      <c r="Q76" s="463">
        <v>0</v>
      </c>
      <c r="R76" s="463">
        <v>0</v>
      </c>
      <c r="S76" s="463">
        <v>0</v>
      </c>
      <c r="T76" s="463">
        <v>3</v>
      </c>
      <c r="U76" s="463">
        <v>0</v>
      </c>
      <c r="V76" s="463">
        <v>0</v>
      </c>
      <c r="W76" s="463">
        <v>0</v>
      </c>
      <c r="X76" s="463">
        <v>8</v>
      </c>
      <c r="Y76" s="463">
        <v>14</v>
      </c>
      <c r="Z76" s="463">
        <v>0</v>
      </c>
      <c r="AA76" s="463">
        <v>5</v>
      </c>
      <c r="AB76" s="466">
        <v>40</v>
      </c>
      <c r="AC76" s="461"/>
    </row>
    <row r="77" spans="1:29" s="467" customFormat="1" hidden="1">
      <c r="A77" s="463" t="s">
        <v>383</v>
      </c>
      <c r="B77" s="463" t="s">
        <v>658</v>
      </c>
      <c r="C77" s="463" t="s">
        <v>384</v>
      </c>
      <c r="D77" s="463" t="s">
        <v>552</v>
      </c>
      <c r="E77" s="464">
        <v>40</v>
      </c>
      <c r="F77" s="463" t="s">
        <v>550</v>
      </c>
      <c r="G77" s="463" t="s">
        <v>554</v>
      </c>
      <c r="H77" s="576">
        <v>37226</v>
      </c>
      <c r="I77" s="576">
        <v>41346</v>
      </c>
      <c r="J77" s="465">
        <v>2001</v>
      </c>
      <c r="K77" s="463" t="s">
        <v>769</v>
      </c>
      <c r="L77" s="463" t="s">
        <v>3727</v>
      </c>
      <c r="M77" s="463" t="s">
        <v>550</v>
      </c>
      <c r="N77" s="463">
        <v>1</v>
      </c>
      <c r="O77" s="465">
        <v>1</v>
      </c>
      <c r="P77" s="463">
        <v>0</v>
      </c>
      <c r="Q77" s="463">
        <v>0</v>
      </c>
      <c r="R77" s="463">
        <v>0</v>
      </c>
      <c r="S77" s="463">
        <v>0</v>
      </c>
      <c r="T77" s="463">
        <v>0</v>
      </c>
      <c r="U77" s="463">
        <v>0</v>
      </c>
      <c r="V77" s="463">
        <v>0</v>
      </c>
      <c r="W77" s="463">
        <v>29</v>
      </c>
      <c r="X77" s="463">
        <v>10</v>
      </c>
      <c r="Y77" s="463">
        <v>0</v>
      </c>
      <c r="Z77" s="463">
        <v>0</v>
      </c>
      <c r="AA77" s="463">
        <v>0</v>
      </c>
      <c r="AB77" s="466">
        <v>40</v>
      </c>
      <c r="AC77" s="461"/>
    </row>
    <row r="78" spans="1:29" s="467" customFormat="1" hidden="1">
      <c r="A78" s="463" t="s">
        <v>385</v>
      </c>
      <c r="B78" s="463" t="s">
        <v>658</v>
      </c>
      <c r="C78" s="463" t="s">
        <v>386</v>
      </c>
      <c r="D78" s="463" t="s">
        <v>552</v>
      </c>
      <c r="E78" s="464">
        <v>40</v>
      </c>
      <c r="F78" s="463" t="s">
        <v>550</v>
      </c>
      <c r="G78" s="463" t="s">
        <v>554</v>
      </c>
      <c r="H78" s="575">
        <v>37226</v>
      </c>
      <c r="I78" s="575">
        <v>41346</v>
      </c>
      <c r="J78" s="465">
        <v>2001</v>
      </c>
      <c r="K78" s="463" t="s">
        <v>769</v>
      </c>
      <c r="L78" s="463" t="s">
        <v>3727</v>
      </c>
      <c r="M78" s="463" t="s">
        <v>550</v>
      </c>
      <c r="N78" s="463">
        <v>2</v>
      </c>
      <c r="O78" s="465">
        <v>0</v>
      </c>
      <c r="P78" s="463">
        <v>0</v>
      </c>
      <c r="Q78" s="463">
        <v>0</v>
      </c>
      <c r="R78" s="463">
        <v>0</v>
      </c>
      <c r="S78" s="463">
        <v>0</v>
      </c>
      <c r="T78" s="463">
        <v>0</v>
      </c>
      <c r="U78" s="463">
        <v>0</v>
      </c>
      <c r="V78" s="463">
        <v>1</v>
      </c>
      <c r="W78" s="463">
        <v>24</v>
      </c>
      <c r="X78" s="463">
        <v>15</v>
      </c>
      <c r="Y78" s="463">
        <v>0</v>
      </c>
      <c r="Z78" s="463">
        <v>0</v>
      </c>
      <c r="AA78" s="463">
        <v>0</v>
      </c>
      <c r="AB78" s="466">
        <v>40</v>
      </c>
      <c r="AC78" s="461"/>
    </row>
    <row r="79" spans="1:29" s="467" customFormat="1" hidden="1">
      <c r="A79" s="463" t="s">
        <v>387</v>
      </c>
      <c r="B79" s="463" t="s">
        <v>658</v>
      </c>
      <c r="C79" s="463" t="s">
        <v>388</v>
      </c>
      <c r="D79" s="463" t="s">
        <v>552</v>
      </c>
      <c r="E79" s="464">
        <v>40</v>
      </c>
      <c r="F79" s="463" t="s">
        <v>550</v>
      </c>
      <c r="G79" s="463" t="s">
        <v>554</v>
      </c>
      <c r="H79" s="575">
        <v>37226</v>
      </c>
      <c r="I79" s="575">
        <v>41346</v>
      </c>
      <c r="J79" s="465">
        <v>2001</v>
      </c>
      <c r="K79" s="463" t="s">
        <v>769</v>
      </c>
      <c r="L79" s="463" t="s">
        <v>3727</v>
      </c>
      <c r="M79" s="463" t="s">
        <v>550</v>
      </c>
      <c r="N79" s="463">
        <v>3</v>
      </c>
      <c r="O79" s="465">
        <v>0</v>
      </c>
      <c r="P79" s="463">
        <v>0</v>
      </c>
      <c r="Q79" s="463">
        <v>1</v>
      </c>
      <c r="R79" s="463">
        <v>0</v>
      </c>
      <c r="S79" s="463">
        <v>1</v>
      </c>
      <c r="T79" s="463">
        <v>0</v>
      </c>
      <c r="U79" s="463">
        <v>0</v>
      </c>
      <c r="V79" s="463">
        <v>2</v>
      </c>
      <c r="W79" s="463">
        <v>31</v>
      </c>
      <c r="X79" s="463">
        <v>5</v>
      </c>
      <c r="Y79" s="463">
        <v>0</v>
      </c>
      <c r="Z79" s="463">
        <v>0</v>
      </c>
      <c r="AA79" s="463">
        <v>0</v>
      </c>
      <c r="AB79" s="466">
        <v>40</v>
      </c>
      <c r="AC79" s="461"/>
    </row>
    <row r="80" spans="1:29" s="467" customFormat="1" hidden="1">
      <c r="A80" s="463" t="s">
        <v>389</v>
      </c>
      <c r="B80" s="463" t="s">
        <v>658</v>
      </c>
      <c r="C80" s="463" t="s">
        <v>390</v>
      </c>
      <c r="D80" s="463" t="s">
        <v>552</v>
      </c>
      <c r="E80" s="464">
        <v>40</v>
      </c>
      <c r="F80" s="463" t="s">
        <v>550</v>
      </c>
      <c r="G80" s="463" t="s">
        <v>554</v>
      </c>
      <c r="H80" s="575">
        <v>37226</v>
      </c>
      <c r="I80" s="575">
        <v>41346</v>
      </c>
      <c r="J80" s="465">
        <v>2001</v>
      </c>
      <c r="K80" s="463" t="s">
        <v>769</v>
      </c>
      <c r="L80" s="463" t="s">
        <v>3727</v>
      </c>
      <c r="M80" s="463" t="s">
        <v>550</v>
      </c>
      <c r="N80" s="463">
        <v>4</v>
      </c>
      <c r="O80" s="465">
        <v>0</v>
      </c>
      <c r="P80" s="463">
        <v>0</v>
      </c>
      <c r="Q80" s="463">
        <v>2</v>
      </c>
      <c r="R80" s="463">
        <v>0</v>
      </c>
      <c r="S80" s="463">
        <v>0</v>
      </c>
      <c r="T80" s="463">
        <v>0</v>
      </c>
      <c r="U80" s="463">
        <v>0</v>
      </c>
      <c r="V80" s="463">
        <v>0</v>
      </c>
      <c r="W80" s="463">
        <v>31</v>
      </c>
      <c r="X80" s="463">
        <v>7</v>
      </c>
      <c r="Y80" s="463">
        <v>0</v>
      </c>
      <c r="Z80" s="463">
        <v>0</v>
      </c>
      <c r="AA80" s="463">
        <v>0</v>
      </c>
      <c r="AB80" s="466">
        <v>40</v>
      </c>
      <c r="AC80" s="461"/>
    </row>
    <row r="81" spans="1:29" s="467" customFormat="1" hidden="1">
      <c r="A81" s="463" t="s">
        <v>391</v>
      </c>
      <c r="B81" s="463" t="s">
        <v>658</v>
      </c>
      <c r="C81" s="463" t="s">
        <v>392</v>
      </c>
      <c r="D81" s="463" t="s">
        <v>552</v>
      </c>
      <c r="E81" s="464">
        <v>41</v>
      </c>
      <c r="F81" s="463" t="s">
        <v>1513</v>
      </c>
      <c r="G81" s="463" t="s">
        <v>554</v>
      </c>
      <c r="H81" s="576">
        <v>37226</v>
      </c>
      <c r="I81" s="576">
        <v>41346</v>
      </c>
      <c r="J81" s="465">
        <v>2001</v>
      </c>
      <c r="K81" s="463" t="s">
        <v>769</v>
      </c>
      <c r="L81" s="463" t="s">
        <v>3727</v>
      </c>
      <c r="M81" s="463" t="s">
        <v>1513</v>
      </c>
      <c r="N81" s="463">
        <v>1</v>
      </c>
      <c r="O81" s="465">
        <v>15</v>
      </c>
      <c r="P81" s="463">
        <v>5</v>
      </c>
      <c r="Q81" s="463">
        <v>0</v>
      </c>
      <c r="R81" s="463">
        <v>0</v>
      </c>
      <c r="S81" s="463">
        <v>0</v>
      </c>
      <c r="T81" s="463">
        <v>0</v>
      </c>
      <c r="U81" s="463">
        <v>0</v>
      </c>
      <c r="V81" s="463">
        <v>0</v>
      </c>
      <c r="W81" s="463">
        <v>9</v>
      </c>
      <c r="X81" s="463">
        <v>0</v>
      </c>
      <c r="Y81" s="463">
        <v>11</v>
      </c>
      <c r="Z81" s="463">
        <v>0</v>
      </c>
      <c r="AA81" s="463">
        <v>0</v>
      </c>
      <c r="AB81" s="466">
        <v>40</v>
      </c>
      <c r="AC81" s="461"/>
    </row>
    <row r="82" spans="1:29" s="467" customFormat="1" hidden="1">
      <c r="A82" s="463" t="s">
        <v>393</v>
      </c>
      <c r="B82" s="463" t="s">
        <v>658</v>
      </c>
      <c r="C82" s="463" t="s">
        <v>394</v>
      </c>
      <c r="D82" s="463" t="s">
        <v>552</v>
      </c>
      <c r="E82" s="464">
        <v>41</v>
      </c>
      <c r="F82" s="463" t="s">
        <v>1513</v>
      </c>
      <c r="G82" s="463" t="s">
        <v>554</v>
      </c>
      <c r="H82" s="575">
        <v>37226</v>
      </c>
      <c r="I82" s="575">
        <v>41346</v>
      </c>
      <c r="J82" s="465">
        <v>2001</v>
      </c>
      <c r="K82" s="463" t="s">
        <v>769</v>
      </c>
      <c r="L82" s="463" t="s">
        <v>3727</v>
      </c>
      <c r="M82" s="463" t="s">
        <v>1513</v>
      </c>
      <c r="N82" s="463">
        <v>2</v>
      </c>
      <c r="O82" s="465">
        <v>2</v>
      </c>
      <c r="P82" s="463">
        <v>5</v>
      </c>
      <c r="Q82" s="463">
        <v>0</v>
      </c>
      <c r="R82" s="463">
        <v>0</v>
      </c>
      <c r="S82" s="463">
        <v>0</v>
      </c>
      <c r="T82" s="463">
        <v>0</v>
      </c>
      <c r="U82" s="463">
        <v>0</v>
      </c>
      <c r="V82" s="463">
        <v>0</v>
      </c>
      <c r="W82" s="463">
        <v>11</v>
      </c>
      <c r="X82" s="463">
        <v>0</v>
      </c>
      <c r="Y82" s="463">
        <v>22</v>
      </c>
      <c r="Z82" s="463">
        <v>0</v>
      </c>
      <c r="AA82" s="463">
        <v>0</v>
      </c>
      <c r="AB82" s="466">
        <v>40</v>
      </c>
      <c r="AC82" s="461"/>
    </row>
    <row r="83" spans="1:29" s="467" customFormat="1" hidden="1">
      <c r="A83" s="463" t="s">
        <v>586</v>
      </c>
      <c r="B83" s="463" t="s">
        <v>658</v>
      </c>
      <c r="C83" s="463" t="s">
        <v>587</v>
      </c>
      <c r="D83" s="463" t="s">
        <v>552</v>
      </c>
      <c r="E83" s="464">
        <v>41</v>
      </c>
      <c r="F83" s="463" t="s">
        <v>1513</v>
      </c>
      <c r="G83" s="463" t="s">
        <v>554</v>
      </c>
      <c r="H83" s="575">
        <v>37226</v>
      </c>
      <c r="I83" s="575">
        <v>41346</v>
      </c>
      <c r="J83" s="465">
        <v>2001</v>
      </c>
      <c r="K83" s="463" t="s">
        <v>769</v>
      </c>
      <c r="L83" s="463" t="s">
        <v>3727</v>
      </c>
      <c r="M83" s="463" t="s">
        <v>1513</v>
      </c>
      <c r="N83" s="463">
        <v>3</v>
      </c>
      <c r="O83" s="465">
        <v>0</v>
      </c>
      <c r="P83" s="463">
        <v>9</v>
      </c>
      <c r="Q83" s="463">
        <v>0</v>
      </c>
      <c r="R83" s="463">
        <v>0</v>
      </c>
      <c r="S83" s="463">
        <v>0</v>
      </c>
      <c r="T83" s="463">
        <v>0</v>
      </c>
      <c r="U83" s="463">
        <v>0</v>
      </c>
      <c r="V83" s="463">
        <v>0</v>
      </c>
      <c r="W83" s="463">
        <v>9</v>
      </c>
      <c r="X83" s="463">
        <v>0</v>
      </c>
      <c r="Y83" s="463">
        <v>22</v>
      </c>
      <c r="Z83" s="463">
        <v>0</v>
      </c>
      <c r="AA83" s="463">
        <v>0</v>
      </c>
      <c r="AB83" s="466">
        <v>40</v>
      </c>
      <c r="AC83" s="461"/>
    </row>
    <row r="84" spans="1:29" s="467" customFormat="1" hidden="1">
      <c r="A84" s="463" t="s">
        <v>588</v>
      </c>
      <c r="B84" s="463" t="s">
        <v>658</v>
      </c>
      <c r="C84" s="463" t="s">
        <v>589</v>
      </c>
      <c r="D84" s="463" t="s">
        <v>552</v>
      </c>
      <c r="E84" s="464">
        <v>41</v>
      </c>
      <c r="F84" s="463" t="s">
        <v>1513</v>
      </c>
      <c r="G84" s="463" t="s">
        <v>554</v>
      </c>
      <c r="H84" s="575">
        <v>37226</v>
      </c>
      <c r="I84" s="575">
        <v>41346</v>
      </c>
      <c r="J84" s="465">
        <v>2001</v>
      </c>
      <c r="K84" s="463" t="s">
        <v>769</v>
      </c>
      <c r="L84" s="463" t="s">
        <v>3727</v>
      </c>
      <c r="M84" s="463" t="s">
        <v>1513</v>
      </c>
      <c r="N84" s="463">
        <v>4</v>
      </c>
      <c r="O84" s="465">
        <v>3</v>
      </c>
      <c r="P84" s="463">
        <v>7</v>
      </c>
      <c r="Q84" s="463">
        <v>0</v>
      </c>
      <c r="R84" s="463">
        <v>0</v>
      </c>
      <c r="S84" s="463">
        <v>0</v>
      </c>
      <c r="T84" s="463">
        <v>0</v>
      </c>
      <c r="U84" s="463">
        <v>0</v>
      </c>
      <c r="V84" s="463">
        <v>0</v>
      </c>
      <c r="W84" s="463">
        <v>9</v>
      </c>
      <c r="X84" s="463">
        <v>0</v>
      </c>
      <c r="Y84" s="463">
        <v>21</v>
      </c>
      <c r="Z84" s="463">
        <v>0</v>
      </c>
      <c r="AA84" s="463">
        <v>0</v>
      </c>
      <c r="AB84" s="466">
        <v>40</v>
      </c>
      <c r="AC84" s="461"/>
    </row>
    <row r="85" spans="1:29" s="467" customFormat="1" hidden="1">
      <c r="A85" s="463" t="s">
        <v>590</v>
      </c>
      <c r="B85" s="463" t="s">
        <v>658</v>
      </c>
      <c r="C85" s="463" t="s">
        <v>591</v>
      </c>
      <c r="D85" s="463" t="s">
        <v>552</v>
      </c>
      <c r="E85" s="464">
        <v>42</v>
      </c>
      <c r="F85" s="463" t="s">
        <v>1519</v>
      </c>
      <c r="G85" s="463" t="s">
        <v>554</v>
      </c>
      <c r="H85" s="576">
        <v>37226</v>
      </c>
      <c r="I85" s="576">
        <v>41346</v>
      </c>
      <c r="J85" s="465">
        <v>2001</v>
      </c>
      <c r="K85" s="463" t="s">
        <v>769</v>
      </c>
      <c r="L85" s="463" t="s">
        <v>3727</v>
      </c>
      <c r="M85" s="463" t="s">
        <v>1519</v>
      </c>
      <c r="N85" s="463">
        <v>1</v>
      </c>
      <c r="O85" s="465">
        <v>2</v>
      </c>
      <c r="P85" s="463">
        <v>7</v>
      </c>
      <c r="Q85" s="463">
        <v>3</v>
      </c>
      <c r="R85" s="463">
        <v>10</v>
      </c>
      <c r="S85" s="463">
        <v>0</v>
      </c>
      <c r="T85" s="463">
        <v>1</v>
      </c>
      <c r="U85" s="463">
        <v>13</v>
      </c>
      <c r="V85" s="463">
        <v>0</v>
      </c>
      <c r="W85" s="463">
        <v>4</v>
      </c>
      <c r="X85" s="463">
        <v>0</v>
      </c>
      <c r="Y85" s="463">
        <v>0</v>
      </c>
      <c r="Z85" s="463">
        <v>0</v>
      </c>
      <c r="AA85" s="463">
        <v>0</v>
      </c>
      <c r="AB85" s="466">
        <v>40</v>
      </c>
      <c r="AC85" s="461"/>
    </row>
    <row r="86" spans="1:29" s="467" customFormat="1" hidden="1">
      <c r="A86" s="463" t="s">
        <v>592</v>
      </c>
      <c r="B86" s="463" t="s">
        <v>658</v>
      </c>
      <c r="C86" s="463" t="s">
        <v>401</v>
      </c>
      <c r="D86" s="463" t="s">
        <v>552</v>
      </c>
      <c r="E86" s="464">
        <v>42</v>
      </c>
      <c r="F86" s="463" t="s">
        <v>1519</v>
      </c>
      <c r="G86" s="463" t="s">
        <v>554</v>
      </c>
      <c r="H86" s="575">
        <v>37226</v>
      </c>
      <c r="I86" s="575">
        <v>41346</v>
      </c>
      <c r="J86" s="465">
        <v>2001</v>
      </c>
      <c r="K86" s="463" t="s">
        <v>769</v>
      </c>
      <c r="L86" s="463" t="s">
        <v>3727</v>
      </c>
      <c r="M86" s="463" t="s">
        <v>1519</v>
      </c>
      <c r="N86" s="463">
        <v>2</v>
      </c>
      <c r="O86" s="465">
        <v>3</v>
      </c>
      <c r="P86" s="463">
        <v>1</v>
      </c>
      <c r="Q86" s="463">
        <v>5</v>
      </c>
      <c r="R86" s="463">
        <v>0</v>
      </c>
      <c r="S86" s="463">
        <v>0</v>
      </c>
      <c r="T86" s="463">
        <v>0</v>
      </c>
      <c r="U86" s="463">
        <v>13</v>
      </c>
      <c r="V86" s="463">
        <v>0</v>
      </c>
      <c r="W86" s="463">
        <v>0</v>
      </c>
      <c r="X86" s="463">
        <v>15</v>
      </c>
      <c r="Y86" s="463">
        <v>3</v>
      </c>
      <c r="Z86" s="463">
        <v>0</v>
      </c>
      <c r="AA86" s="463">
        <v>0</v>
      </c>
      <c r="AB86" s="466">
        <v>40</v>
      </c>
      <c r="AC86" s="461"/>
    </row>
    <row r="87" spans="1:29" s="467" customFormat="1" hidden="1">
      <c r="A87" s="463" t="s">
        <v>402</v>
      </c>
      <c r="B87" s="463" t="s">
        <v>658</v>
      </c>
      <c r="C87" s="463" t="s">
        <v>403</v>
      </c>
      <c r="D87" s="463" t="s">
        <v>552</v>
      </c>
      <c r="E87" s="464">
        <v>42</v>
      </c>
      <c r="F87" s="463" t="s">
        <v>1519</v>
      </c>
      <c r="G87" s="463" t="s">
        <v>554</v>
      </c>
      <c r="H87" s="575">
        <v>37226</v>
      </c>
      <c r="I87" s="575">
        <v>41346</v>
      </c>
      <c r="J87" s="465">
        <v>2001</v>
      </c>
      <c r="K87" s="463" t="s">
        <v>769</v>
      </c>
      <c r="L87" s="463" t="s">
        <v>3727</v>
      </c>
      <c r="M87" s="463" t="s">
        <v>1519</v>
      </c>
      <c r="N87" s="463">
        <v>3</v>
      </c>
      <c r="O87" s="465">
        <v>1</v>
      </c>
      <c r="P87" s="463">
        <v>5</v>
      </c>
      <c r="Q87" s="463">
        <v>1</v>
      </c>
      <c r="R87" s="463">
        <v>1</v>
      </c>
      <c r="S87" s="463">
        <v>0</v>
      </c>
      <c r="T87" s="463">
        <v>0</v>
      </c>
      <c r="U87" s="463">
        <v>31</v>
      </c>
      <c r="V87" s="463">
        <v>0</v>
      </c>
      <c r="W87" s="463">
        <v>0</v>
      </c>
      <c r="X87" s="463">
        <v>1</v>
      </c>
      <c r="Y87" s="463">
        <v>0</v>
      </c>
      <c r="Z87" s="463">
        <v>0</v>
      </c>
      <c r="AA87" s="463">
        <v>0</v>
      </c>
      <c r="AB87" s="466">
        <v>40</v>
      </c>
      <c r="AC87" s="461"/>
    </row>
    <row r="88" spans="1:29" s="467" customFormat="1" hidden="1">
      <c r="A88" s="463" t="s">
        <v>404</v>
      </c>
      <c r="B88" s="463" t="s">
        <v>658</v>
      </c>
      <c r="C88" s="463" t="s">
        <v>405</v>
      </c>
      <c r="D88" s="463" t="s">
        <v>552</v>
      </c>
      <c r="E88" s="464">
        <v>42</v>
      </c>
      <c r="F88" s="463" t="s">
        <v>1519</v>
      </c>
      <c r="G88" s="463" t="s">
        <v>554</v>
      </c>
      <c r="H88" s="575">
        <v>37226</v>
      </c>
      <c r="I88" s="575">
        <v>41346</v>
      </c>
      <c r="J88" s="465">
        <v>2001</v>
      </c>
      <c r="K88" s="463" t="s">
        <v>769</v>
      </c>
      <c r="L88" s="463" t="s">
        <v>3727</v>
      </c>
      <c r="M88" s="463" t="s">
        <v>1519</v>
      </c>
      <c r="N88" s="463">
        <v>4</v>
      </c>
      <c r="O88" s="465">
        <v>4</v>
      </c>
      <c r="P88" s="463">
        <v>7</v>
      </c>
      <c r="Q88" s="463">
        <v>2</v>
      </c>
      <c r="R88" s="463">
        <v>3</v>
      </c>
      <c r="S88" s="463">
        <v>1</v>
      </c>
      <c r="T88" s="463">
        <v>0</v>
      </c>
      <c r="U88" s="463">
        <v>21</v>
      </c>
      <c r="V88" s="463">
        <v>0</v>
      </c>
      <c r="W88" s="463">
        <v>2</v>
      </c>
      <c r="X88" s="463">
        <v>0</v>
      </c>
      <c r="Y88" s="463">
        <v>0</v>
      </c>
      <c r="Z88" s="463">
        <v>0</v>
      </c>
      <c r="AA88" s="463">
        <v>0</v>
      </c>
      <c r="AB88" s="466">
        <v>40</v>
      </c>
      <c r="AC88" s="461"/>
    </row>
    <row r="89" spans="1:29" s="467" customFormat="1" hidden="1">
      <c r="A89" s="463">
        <v>1001</v>
      </c>
      <c r="B89" s="463"/>
      <c r="C89" s="463" t="str">
        <f t="shared" ref="C89:C120" si="0">J89&amp;"-"&amp;M89&amp;"_"&amp;N89</f>
        <v>2003-Casy_1</v>
      </c>
      <c r="D89" s="463" t="s">
        <v>552</v>
      </c>
      <c r="E89" s="464">
        <v>1</v>
      </c>
      <c r="F89" s="463" t="s">
        <v>999</v>
      </c>
      <c r="G89" s="463" t="s">
        <v>554</v>
      </c>
      <c r="H89" s="576"/>
      <c r="I89" s="576"/>
      <c r="J89" s="465">
        <v>2003</v>
      </c>
      <c r="K89" s="463" t="s">
        <v>945</v>
      </c>
      <c r="L89" s="463" t="s">
        <v>1593</v>
      </c>
      <c r="M89" s="463" t="s">
        <v>1594</v>
      </c>
      <c r="N89" s="463">
        <v>1</v>
      </c>
      <c r="O89" s="465">
        <v>2</v>
      </c>
      <c r="P89" s="463">
        <v>2</v>
      </c>
      <c r="Q89" s="463">
        <v>0</v>
      </c>
      <c r="R89" s="463">
        <v>0</v>
      </c>
      <c r="S89" s="463">
        <v>0</v>
      </c>
      <c r="T89" s="463">
        <v>1</v>
      </c>
      <c r="U89" s="463">
        <v>6</v>
      </c>
      <c r="V89" s="463">
        <v>0</v>
      </c>
      <c r="W89" s="463">
        <v>4</v>
      </c>
      <c r="X89" s="463">
        <v>13</v>
      </c>
      <c r="Y89" s="463">
        <v>10</v>
      </c>
      <c r="Z89" s="463">
        <v>2</v>
      </c>
      <c r="AA89" s="463">
        <v>0</v>
      </c>
      <c r="AB89" s="466">
        <f t="shared" ref="AB89:AB120" si="1">SUM(O89:AA89)</f>
        <v>40</v>
      </c>
      <c r="AC89" s="461">
        <f t="shared" ref="AC89:AC152" si="2">O89+P89+Q89+R89</f>
        <v>4</v>
      </c>
    </row>
    <row r="90" spans="1:29" s="467" customFormat="1" hidden="1">
      <c r="A90" s="463">
        <v>1002</v>
      </c>
      <c r="B90" s="463"/>
      <c r="C90" s="463" t="str">
        <f t="shared" si="0"/>
        <v>2003-Casy_2</v>
      </c>
      <c r="D90" s="463" t="s">
        <v>552</v>
      </c>
      <c r="E90" s="464">
        <v>1</v>
      </c>
      <c r="F90" s="463" t="s">
        <v>999</v>
      </c>
      <c r="G90" s="463" t="s">
        <v>554</v>
      </c>
      <c r="H90" s="575"/>
      <c r="I90" s="575"/>
      <c r="J90" s="465">
        <v>2003</v>
      </c>
      <c r="K90" s="463" t="s">
        <v>945</v>
      </c>
      <c r="L90" s="463" t="s">
        <v>1593</v>
      </c>
      <c r="M90" s="463" t="s">
        <v>1594</v>
      </c>
      <c r="N90" s="463">
        <v>2</v>
      </c>
      <c r="O90" s="465">
        <v>9</v>
      </c>
      <c r="P90" s="463">
        <v>0</v>
      </c>
      <c r="Q90" s="463">
        <v>0</v>
      </c>
      <c r="R90" s="463">
        <v>0</v>
      </c>
      <c r="S90" s="463">
        <v>0</v>
      </c>
      <c r="T90" s="463">
        <v>0</v>
      </c>
      <c r="U90" s="463">
        <v>9</v>
      </c>
      <c r="V90" s="463">
        <v>0</v>
      </c>
      <c r="W90" s="463">
        <v>18</v>
      </c>
      <c r="X90" s="463">
        <v>2</v>
      </c>
      <c r="Y90" s="463">
        <v>2</v>
      </c>
      <c r="Z90" s="463">
        <v>0</v>
      </c>
      <c r="AA90" s="463">
        <v>0</v>
      </c>
      <c r="AB90" s="466">
        <f t="shared" si="1"/>
        <v>40</v>
      </c>
      <c r="AC90" s="461">
        <f t="shared" si="2"/>
        <v>9</v>
      </c>
    </row>
    <row r="91" spans="1:29" s="467" customFormat="1" hidden="1">
      <c r="A91" s="463">
        <v>1003</v>
      </c>
      <c r="B91" s="463"/>
      <c r="C91" s="463" t="str">
        <f t="shared" si="0"/>
        <v>2003-Casy_3</v>
      </c>
      <c r="D91" s="463" t="s">
        <v>552</v>
      </c>
      <c r="E91" s="464">
        <v>1</v>
      </c>
      <c r="F91" s="463" t="s">
        <v>999</v>
      </c>
      <c r="G91" s="463" t="s">
        <v>554</v>
      </c>
      <c r="H91" s="575"/>
      <c r="I91" s="575"/>
      <c r="J91" s="465">
        <v>2003</v>
      </c>
      <c r="K91" s="463" t="s">
        <v>945</v>
      </c>
      <c r="L91" s="463" t="s">
        <v>1593</v>
      </c>
      <c r="M91" s="463" t="s">
        <v>1594</v>
      </c>
      <c r="N91" s="463">
        <v>3</v>
      </c>
      <c r="O91" s="465">
        <v>5</v>
      </c>
      <c r="P91" s="463">
        <v>1</v>
      </c>
      <c r="Q91" s="463">
        <v>0</v>
      </c>
      <c r="R91" s="463">
        <v>1</v>
      </c>
      <c r="S91" s="463">
        <v>0</v>
      </c>
      <c r="T91" s="463">
        <v>0</v>
      </c>
      <c r="U91" s="463">
        <v>1</v>
      </c>
      <c r="V91" s="463">
        <v>0</v>
      </c>
      <c r="W91" s="463">
        <v>17</v>
      </c>
      <c r="X91" s="463">
        <v>15</v>
      </c>
      <c r="Y91" s="463">
        <v>0</v>
      </c>
      <c r="Z91" s="463">
        <v>0</v>
      </c>
      <c r="AA91" s="463">
        <v>0</v>
      </c>
      <c r="AB91" s="466">
        <f t="shared" si="1"/>
        <v>40</v>
      </c>
      <c r="AC91" s="461">
        <f t="shared" si="2"/>
        <v>7</v>
      </c>
    </row>
    <row r="92" spans="1:29" s="467" customFormat="1" hidden="1">
      <c r="A92" s="463">
        <v>1004</v>
      </c>
      <c r="B92" s="463"/>
      <c r="C92" s="463" t="str">
        <f t="shared" si="0"/>
        <v>2003-Casy_4</v>
      </c>
      <c r="D92" s="463" t="s">
        <v>552</v>
      </c>
      <c r="E92" s="464">
        <v>1</v>
      </c>
      <c r="F92" s="463" t="s">
        <v>999</v>
      </c>
      <c r="G92" s="463" t="s">
        <v>554</v>
      </c>
      <c r="H92" s="575"/>
      <c r="I92" s="575"/>
      <c r="J92" s="465">
        <v>2003</v>
      </c>
      <c r="K92" s="463" t="s">
        <v>945</v>
      </c>
      <c r="L92" s="463" t="s">
        <v>1593</v>
      </c>
      <c r="M92" s="463" t="s">
        <v>1594</v>
      </c>
      <c r="N92" s="463">
        <v>4</v>
      </c>
      <c r="O92" s="465">
        <v>5</v>
      </c>
      <c r="P92" s="463">
        <v>0</v>
      </c>
      <c r="Q92" s="463">
        <v>0</v>
      </c>
      <c r="R92" s="463">
        <v>0</v>
      </c>
      <c r="S92" s="463">
        <v>0</v>
      </c>
      <c r="T92" s="463">
        <v>0</v>
      </c>
      <c r="U92" s="463">
        <v>5</v>
      </c>
      <c r="V92" s="463">
        <v>0</v>
      </c>
      <c r="W92" s="463">
        <v>5</v>
      </c>
      <c r="X92" s="463">
        <v>25</v>
      </c>
      <c r="Y92" s="463">
        <v>0</v>
      </c>
      <c r="Z92" s="463">
        <v>0</v>
      </c>
      <c r="AA92" s="463">
        <v>0</v>
      </c>
      <c r="AB92" s="466">
        <f t="shared" si="1"/>
        <v>40</v>
      </c>
      <c r="AC92" s="461">
        <f t="shared" si="2"/>
        <v>5</v>
      </c>
    </row>
    <row r="93" spans="1:29" s="467" customFormat="1" hidden="1">
      <c r="A93" s="463">
        <v>1029</v>
      </c>
      <c r="B93" s="463"/>
      <c r="C93" s="463" t="str">
        <f t="shared" si="0"/>
        <v>2003-Bonne Anse_1</v>
      </c>
      <c r="D93" s="463" t="s">
        <v>552</v>
      </c>
      <c r="E93" s="464">
        <v>2</v>
      </c>
      <c r="F93" s="463" t="s">
        <v>1000</v>
      </c>
      <c r="G93" s="463" t="s">
        <v>554</v>
      </c>
      <c r="H93" s="576"/>
      <c r="I93" s="576"/>
      <c r="J93" s="465">
        <v>2003</v>
      </c>
      <c r="K93" s="463" t="s">
        <v>945</v>
      </c>
      <c r="L93" s="463" t="s">
        <v>1593</v>
      </c>
      <c r="M93" s="463" t="s">
        <v>1497</v>
      </c>
      <c r="N93" s="463">
        <v>1</v>
      </c>
      <c r="O93" s="465">
        <v>0</v>
      </c>
      <c r="P93" s="463">
        <v>0</v>
      </c>
      <c r="Q93" s="463">
        <v>2</v>
      </c>
      <c r="R93" s="463">
        <v>0</v>
      </c>
      <c r="S93" s="463">
        <v>2</v>
      </c>
      <c r="T93" s="463">
        <v>0</v>
      </c>
      <c r="U93" s="463">
        <v>0</v>
      </c>
      <c r="V93" s="463">
        <v>4</v>
      </c>
      <c r="W93" s="463">
        <v>13</v>
      </c>
      <c r="X93" s="463">
        <v>16</v>
      </c>
      <c r="Y93" s="463">
        <v>3</v>
      </c>
      <c r="Z93" s="463">
        <v>0</v>
      </c>
      <c r="AA93" s="463">
        <v>0</v>
      </c>
      <c r="AB93" s="466">
        <f t="shared" si="1"/>
        <v>40</v>
      </c>
      <c r="AC93" s="461">
        <f t="shared" si="2"/>
        <v>2</v>
      </c>
    </row>
    <row r="94" spans="1:29" s="467" customFormat="1" hidden="1">
      <c r="A94" s="463">
        <v>1030</v>
      </c>
      <c r="B94" s="463"/>
      <c r="C94" s="463" t="str">
        <f t="shared" si="0"/>
        <v>2003-Bonne Anse_2</v>
      </c>
      <c r="D94" s="463" t="s">
        <v>552</v>
      </c>
      <c r="E94" s="464">
        <v>2</v>
      </c>
      <c r="F94" s="463" t="s">
        <v>1000</v>
      </c>
      <c r="G94" s="463" t="s">
        <v>554</v>
      </c>
      <c r="H94" s="575"/>
      <c r="I94" s="575"/>
      <c r="J94" s="465">
        <v>2003</v>
      </c>
      <c r="K94" s="463" t="s">
        <v>945</v>
      </c>
      <c r="L94" s="463" t="s">
        <v>1593</v>
      </c>
      <c r="M94" s="463" t="s">
        <v>1497</v>
      </c>
      <c r="N94" s="463">
        <v>2</v>
      </c>
      <c r="O94" s="465">
        <v>5</v>
      </c>
      <c r="P94" s="463">
        <v>1</v>
      </c>
      <c r="Q94" s="463">
        <v>3</v>
      </c>
      <c r="R94" s="463">
        <v>3</v>
      </c>
      <c r="S94" s="463">
        <v>0</v>
      </c>
      <c r="T94" s="463">
        <v>0</v>
      </c>
      <c r="U94" s="463">
        <v>1</v>
      </c>
      <c r="V94" s="463">
        <v>0</v>
      </c>
      <c r="W94" s="463">
        <v>15</v>
      </c>
      <c r="X94" s="463">
        <v>8</v>
      </c>
      <c r="Y94" s="463">
        <v>4</v>
      </c>
      <c r="Z94" s="463">
        <v>0</v>
      </c>
      <c r="AA94" s="463">
        <v>0</v>
      </c>
      <c r="AB94" s="466">
        <f t="shared" si="1"/>
        <v>40</v>
      </c>
      <c r="AC94" s="461">
        <f t="shared" si="2"/>
        <v>12</v>
      </c>
    </row>
    <row r="95" spans="1:29" s="467" customFormat="1" hidden="1">
      <c r="A95" s="463">
        <v>1031</v>
      </c>
      <c r="B95" s="463"/>
      <c r="C95" s="463" t="str">
        <f t="shared" si="0"/>
        <v>2003-Bonne Anse_3</v>
      </c>
      <c r="D95" s="463" t="s">
        <v>552</v>
      </c>
      <c r="E95" s="464">
        <v>2</v>
      </c>
      <c r="F95" s="463" t="s">
        <v>1000</v>
      </c>
      <c r="G95" s="463" t="s">
        <v>554</v>
      </c>
      <c r="H95" s="575"/>
      <c r="I95" s="575"/>
      <c r="J95" s="465">
        <v>2003</v>
      </c>
      <c r="K95" s="463" t="s">
        <v>945</v>
      </c>
      <c r="L95" s="463" t="s">
        <v>1593</v>
      </c>
      <c r="M95" s="463" t="s">
        <v>1497</v>
      </c>
      <c r="N95" s="463">
        <v>3</v>
      </c>
      <c r="O95" s="465">
        <v>0</v>
      </c>
      <c r="P95" s="463">
        <v>3</v>
      </c>
      <c r="Q95" s="463">
        <v>2</v>
      </c>
      <c r="R95" s="463">
        <v>0</v>
      </c>
      <c r="S95" s="463">
        <v>0</v>
      </c>
      <c r="T95" s="463">
        <v>1</v>
      </c>
      <c r="U95" s="463">
        <v>0</v>
      </c>
      <c r="V95" s="463">
        <v>1</v>
      </c>
      <c r="W95" s="463">
        <v>23</v>
      </c>
      <c r="X95" s="463">
        <v>10</v>
      </c>
      <c r="Y95" s="463">
        <v>0</v>
      </c>
      <c r="Z95" s="463">
        <v>0</v>
      </c>
      <c r="AA95" s="463">
        <v>0</v>
      </c>
      <c r="AB95" s="466">
        <f t="shared" si="1"/>
        <v>40</v>
      </c>
      <c r="AC95" s="461">
        <f t="shared" si="2"/>
        <v>5</v>
      </c>
    </row>
    <row r="96" spans="1:29" s="467" customFormat="1" hidden="1">
      <c r="A96" s="463">
        <v>1032</v>
      </c>
      <c r="B96" s="463"/>
      <c r="C96" s="463" t="str">
        <f t="shared" si="0"/>
        <v>2003-Bonne Anse_4</v>
      </c>
      <c r="D96" s="463" t="s">
        <v>552</v>
      </c>
      <c r="E96" s="464">
        <v>2</v>
      </c>
      <c r="F96" s="463" t="s">
        <v>1000</v>
      </c>
      <c r="G96" s="463" t="s">
        <v>554</v>
      </c>
      <c r="H96" s="575"/>
      <c r="I96" s="575"/>
      <c r="J96" s="614">
        <v>2003</v>
      </c>
      <c r="K96" s="463" t="s">
        <v>945</v>
      </c>
      <c r="L96" s="463" t="s">
        <v>1593</v>
      </c>
      <c r="M96" s="463" t="s">
        <v>1497</v>
      </c>
      <c r="N96" s="615">
        <v>4</v>
      </c>
      <c r="O96" s="614">
        <v>0</v>
      </c>
      <c r="P96" s="463">
        <v>4</v>
      </c>
      <c r="Q96" s="463">
        <v>2</v>
      </c>
      <c r="R96" s="463">
        <v>0</v>
      </c>
      <c r="S96" s="463">
        <v>0</v>
      </c>
      <c r="T96" s="463">
        <v>0</v>
      </c>
      <c r="U96" s="463">
        <v>0</v>
      </c>
      <c r="V96" s="463">
        <v>1</v>
      </c>
      <c r="W96" s="463">
        <v>15</v>
      </c>
      <c r="X96" s="463">
        <v>17</v>
      </c>
      <c r="Y96" s="463">
        <v>0</v>
      </c>
      <c r="Z96" s="463">
        <v>0</v>
      </c>
      <c r="AA96" s="463">
        <v>1</v>
      </c>
      <c r="AB96" s="611">
        <f t="shared" si="1"/>
        <v>40</v>
      </c>
      <c r="AC96" s="461">
        <f t="shared" si="2"/>
        <v>6</v>
      </c>
    </row>
    <row r="97" spans="1:29" s="467" customFormat="1" hidden="1">
      <c r="A97" s="463">
        <v>1057</v>
      </c>
      <c r="B97" s="463"/>
      <c r="C97" s="463" t="str">
        <f t="shared" si="0"/>
        <v>2003-Akaia_1</v>
      </c>
      <c r="D97" s="463" t="s">
        <v>552</v>
      </c>
      <c r="E97" s="463">
        <v>3</v>
      </c>
      <c r="F97" s="465" t="s">
        <v>1283</v>
      </c>
      <c r="G97" s="463" t="s">
        <v>554</v>
      </c>
      <c r="H97" s="576"/>
      <c r="I97" s="576"/>
      <c r="J97" s="228">
        <v>2003</v>
      </c>
      <c r="K97" s="463" t="s">
        <v>945</v>
      </c>
      <c r="L97" s="463" t="s">
        <v>1282</v>
      </c>
      <c r="M97" s="463" t="s">
        <v>1283</v>
      </c>
      <c r="N97" s="612">
        <v>1</v>
      </c>
      <c r="O97" s="229">
        <v>1</v>
      </c>
      <c r="P97" s="463">
        <v>18</v>
      </c>
      <c r="Q97" s="463">
        <v>6</v>
      </c>
      <c r="R97" s="463">
        <v>0</v>
      </c>
      <c r="S97" s="463">
        <v>0</v>
      </c>
      <c r="T97" s="463">
        <v>0</v>
      </c>
      <c r="U97" s="463">
        <v>0</v>
      </c>
      <c r="V97" s="463">
        <v>0</v>
      </c>
      <c r="W97" s="463">
        <v>13</v>
      </c>
      <c r="X97" s="463">
        <v>2</v>
      </c>
      <c r="Y97" s="463">
        <v>0</v>
      </c>
      <c r="Z97" s="463">
        <v>0</v>
      </c>
      <c r="AA97" s="463">
        <v>0</v>
      </c>
      <c r="AB97" s="612">
        <f t="shared" si="1"/>
        <v>40</v>
      </c>
      <c r="AC97" s="461">
        <f t="shared" si="2"/>
        <v>25</v>
      </c>
    </row>
    <row r="98" spans="1:29" s="467" customFormat="1" hidden="1">
      <c r="A98" s="463">
        <v>1058</v>
      </c>
      <c r="B98" s="463"/>
      <c r="C98" s="463" t="str">
        <f t="shared" si="0"/>
        <v>2003-Akaia_2</v>
      </c>
      <c r="D98" s="463" t="s">
        <v>552</v>
      </c>
      <c r="E98" s="463">
        <v>3</v>
      </c>
      <c r="F98" s="465" t="s">
        <v>1283</v>
      </c>
      <c r="G98" s="463" t="s">
        <v>554</v>
      </c>
      <c r="H98" s="575"/>
      <c r="I98" s="575"/>
      <c r="J98" s="228">
        <v>2003</v>
      </c>
      <c r="K98" s="463" t="s">
        <v>945</v>
      </c>
      <c r="L98" s="463" t="s">
        <v>1282</v>
      </c>
      <c r="M98" s="463" t="s">
        <v>1283</v>
      </c>
      <c r="N98" s="466">
        <v>2</v>
      </c>
      <c r="O98" s="229">
        <v>0</v>
      </c>
      <c r="P98" s="463">
        <v>12</v>
      </c>
      <c r="Q98" s="463">
        <v>6</v>
      </c>
      <c r="R98" s="463">
        <v>0</v>
      </c>
      <c r="S98" s="463">
        <v>0</v>
      </c>
      <c r="T98" s="463">
        <v>0</v>
      </c>
      <c r="U98" s="463">
        <v>0</v>
      </c>
      <c r="V98" s="463">
        <v>0</v>
      </c>
      <c r="W98" s="463">
        <v>21</v>
      </c>
      <c r="X98" s="463">
        <v>1</v>
      </c>
      <c r="Y98" s="463">
        <v>0</v>
      </c>
      <c r="Z98" s="463">
        <v>0</v>
      </c>
      <c r="AA98" s="463">
        <v>0</v>
      </c>
      <c r="AB98" s="466">
        <f t="shared" si="1"/>
        <v>40</v>
      </c>
      <c r="AC98" s="461">
        <f t="shared" si="2"/>
        <v>18</v>
      </c>
    </row>
    <row r="99" spans="1:29" s="467" customFormat="1" hidden="1">
      <c r="A99" s="463">
        <v>1059</v>
      </c>
      <c r="B99" s="463"/>
      <c r="C99" s="463" t="str">
        <f t="shared" si="0"/>
        <v>2003-Akaia_3</v>
      </c>
      <c r="D99" s="463" t="s">
        <v>552</v>
      </c>
      <c r="E99" s="463">
        <v>3</v>
      </c>
      <c r="F99" s="465" t="s">
        <v>1283</v>
      </c>
      <c r="G99" s="463" t="s">
        <v>554</v>
      </c>
      <c r="H99" s="575"/>
      <c r="I99" s="575"/>
      <c r="J99" s="228">
        <v>2003</v>
      </c>
      <c r="K99" s="463" t="s">
        <v>945</v>
      </c>
      <c r="L99" s="463" t="s">
        <v>1282</v>
      </c>
      <c r="M99" s="463" t="s">
        <v>1283</v>
      </c>
      <c r="N99" s="466">
        <v>3</v>
      </c>
      <c r="O99" s="229">
        <v>0</v>
      </c>
      <c r="P99" s="463">
        <v>2</v>
      </c>
      <c r="Q99" s="463">
        <v>1</v>
      </c>
      <c r="R99" s="463">
        <v>0</v>
      </c>
      <c r="S99" s="463">
        <v>0</v>
      </c>
      <c r="T99" s="463">
        <v>0</v>
      </c>
      <c r="U99" s="463">
        <v>0</v>
      </c>
      <c r="V99" s="463">
        <v>1</v>
      </c>
      <c r="W99" s="463">
        <v>5</v>
      </c>
      <c r="X99" s="463">
        <v>25</v>
      </c>
      <c r="Y99" s="463">
        <v>0</v>
      </c>
      <c r="Z99" s="463">
        <v>6</v>
      </c>
      <c r="AA99" s="463">
        <v>0</v>
      </c>
      <c r="AB99" s="466">
        <f t="shared" si="1"/>
        <v>40</v>
      </c>
      <c r="AC99" s="461">
        <f t="shared" si="2"/>
        <v>3</v>
      </c>
    </row>
    <row r="100" spans="1:29" s="467" customFormat="1" hidden="1">
      <c r="A100" s="463">
        <v>1060</v>
      </c>
      <c r="B100" s="463"/>
      <c r="C100" s="463" t="str">
        <f t="shared" si="0"/>
        <v>2003-Akaia_4</v>
      </c>
      <c r="D100" s="463" t="s">
        <v>552</v>
      </c>
      <c r="E100" s="463">
        <v>3</v>
      </c>
      <c r="F100" s="465" t="s">
        <v>1283</v>
      </c>
      <c r="G100" s="463" t="s">
        <v>554</v>
      </c>
      <c r="H100" s="575"/>
      <c r="I100" s="575"/>
      <c r="J100" s="228">
        <v>2003</v>
      </c>
      <c r="K100" s="463" t="s">
        <v>945</v>
      </c>
      <c r="L100" s="463" t="s">
        <v>1282</v>
      </c>
      <c r="M100" s="463" t="s">
        <v>1283</v>
      </c>
      <c r="N100" s="613">
        <v>4</v>
      </c>
      <c r="O100" s="229">
        <v>0</v>
      </c>
      <c r="P100" s="463">
        <v>16</v>
      </c>
      <c r="Q100" s="463">
        <v>3</v>
      </c>
      <c r="R100" s="463">
        <v>0</v>
      </c>
      <c r="S100" s="463">
        <v>4</v>
      </c>
      <c r="T100" s="463">
        <v>0</v>
      </c>
      <c r="U100" s="463">
        <v>0</v>
      </c>
      <c r="V100" s="463">
        <v>0</v>
      </c>
      <c r="W100" s="463">
        <v>17</v>
      </c>
      <c r="X100" s="463">
        <v>0</v>
      </c>
      <c r="Y100" s="463">
        <v>0</v>
      </c>
      <c r="Z100" s="463">
        <v>0</v>
      </c>
      <c r="AA100" s="463">
        <v>0</v>
      </c>
      <c r="AB100" s="613">
        <f t="shared" si="1"/>
        <v>40</v>
      </c>
      <c r="AC100" s="461">
        <f t="shared" si="2"/>
        <v>19</v>
      </c>
    </row>
    <row r="101" spans="1:29" s="467" customFormat="1" hidden="1">
      <c r="A101" s="463">
        <v>1077</v>
      </c>
      <c r="B101" s="463"/>
      <c r="C101" s="463" t="str">
        <f t="shared" si="0"/>
        <v>2003-Ile Verte_1</v>
      </c>
      <c r="D101" s="463" t="s">
        <v>552</v>
      </c>
      <c r="E101" s="464">
        <v>4</v>
      </c>
      <c r="F101" s="463" t="s">
        <v>817</v>
      </c>
      <c r="G101" s="463" t="s">
        <v>554</v>
      </c>
      <c r="H101" s="576"/>
      <c r="I101" s="576"/>
      <c r="J101" s="460">
        <v>2003</v>
      </c>
      <c r="K101" s="463" t="s">
        <v>945</v>
      </c>
      <c r="L101" s="463" t="s">
        <v>1282</v>
      </c>
      <c r="M101" s="463" t="s">
        <v>1284</v>
      </c>
      <c r="N101" s="458">
        <v>1</v>
      </c>
      <c r="O101" s="460">
        <v>1</v>
      </c>
      <c r="P101" s="463">
        <v>1</v>
      </c>
      <c r="Q101" s="463">
        <v>8</v>
      </c>
      <c r="R101" s="463">
        <v>0</v>
      </c>
      <c r="S101" s="463">
        <v>0</v>
      </c>
      <c r="T101" s="463">
        <v>0</v>
      </c>
      <c r="U101" s="463">
        <v>0</v>
      </c>
      <c r="V101" s="463">
        <v>1</v>
      </c>
      <c r="W101" s="463">
        <v>22</v>
      </c>
      <c r="X101" s="463">
        <v>3</v>
      </c>
      <c r="Y101" s="463">
        <v>1</v>
      </c>
      <c r="Z101" s="463">
        <v>0</v>
      </c>
      <c r="AA101" s="463">
        <v>3</v>
      </c>
      <c r="AB101" s="461">
        <f t="shared" si="1"/>
        <v>40</v>
      </c>
      <c r="AC101" s="461">
        <f t="shared" si="2"/>
        <v>10</v>
      </c>
    </row>
    <row r="102" spans="1:29" s="467" customFormat="1" hidden="1">
      <c r="A102" s="463">
        <v>1078</v>
      </c>
      <c r="B102" s="463"/>
      <c r="C102" s="463" t="str">
        <f t="shared" si="0"/>
        <v>2003-Ile Verte_2</v>
      </c>
      <c r="D102" s="463" t="s">
        <v>552</v>
      </c>
      <c r="E102" s="464">
        <v>4</v>
      </c>
      <c r="F102" s="463" t="s">
        <v>817</v>
      </c>
      <c r="G102" s="463" t="s">
        <v>554</v>
      </c>
      <c r="H102" s="575"/>
      <c r="I102" s="575"/>
      <c r="J102" s="465">
        <v>2003</v>
      </c>
      <c r="K102" s="463" t="s">
        <v>945</v>
      </c>
      <c r="L102" s="463" t="s">
        <v>1282</v>
      </c>
      <c r="M102" s="463" t="s">
        <v>1284</v>
      </c>
      <c r="N102" s="463">
        <v>2</v>
      </c>
      <c r="O102" s="465">
        <v>1</v>
      </c>
      <c r="P102" s="463">
        <v>7</v>
      </c>
      <c r="Q102" s="463">
        <v>10</v>
      </c>
      <c r="R102" s="463">
        <v>0</v>
      </c>
      <c r="S102" s="463">
        <v>0</v>
      </c>
      <c r="T102" s="463">
        <v>0</v>
      </c>
      <c r="U102" s="463">
        <v>0</v>
      </c>
      <c r="V102" s="463">
        <v>1</v>
      </c>
      <c r="W102" s="463">
        <v>12</v>
      </c>
      <c r="X102" s="463">
        <v>3</v>
      </c>
      <c r="Y102" s="463">
        <v>3</v>
      </c>
      <c r="Z102" s="463">
        <v>0</v>
      </c>
      <c r="AA102" s="463">
        <v>3</v>
      </c>
      <c r="AB102" s="466">
        <f t="shared" si="1"/>
        <v>40</v>
      </c>
      <c r="AC102" s="461">
        <f t="shared" si="2"/>
        <v>18</v>
      </c>
    </row>
    <row r="103" spans="1:29" s="467" customFormat="1" hidden="1">
      <c r="A103" s="463">
        <v>1079</v>
      </c>
      <c r="B103" s="463"/>
      <c r="C103" s="463" t="str">
        <f t="shared" si="0"/>
        <v>2003-Ile Verte_3</v>
      </c>
      <c r="D103" s="463" t="s">
        <v>552</v>
      </c>
      <c r="E103" s="464">
        <v>4</v>
      </c>
      <c r="F103" s="463" t="s">
        <v>817</v>
      </c>
      <c r="G103" s="463" t="s">
        <v>554</v>
      </c>
      <c r="H103" s="575"/>
      <c r="I103" s="575"/>
      <c r="J103" s="465">
        <v>2003</v>
      </c>
      <c r="K103" s="463" t="s">
        <v>945</v>
      </c>
      <c r="L103" s="463" t="s">
        <v>1282</v>
      </c>
      <c r="M103" s="463" t="s">
        <v>1284</v>
      </c>
      <c r="N103" s="463">
        <v>3</v>
      </c>
      <c r="O103" s="465">
        <v>0</v>
      </c>
      <c r="P103" s="463">
        <v>3</v>
      </c>
      <c r="Q103" s="463">
        <v>11</v>
      </c>
      <c r="R103" s="463">
        <v>0</v>
      </c>
      <c r="S103" s="463">
        <v>2</v>
      </c>
      <c r="T103" s="463">
        <v>0</v>
      </c>
      <c r="U103" s="463">
        <v>0</v>
      </c>
      <c r="V103" s="463">
        <v>4</v>
      </c>
      <c r="W103" s="463">
        <v>14</v>
      </c>
      <c r="X103" s="463">
        <v>0</v>
      </c>
      <c r="Y103" s="463">
        <v>6</v>
      </c>
      <c r="Z103" s="463">
        <v>0</v>
      </c>
      <c r="AA103" s="463">
        <v>0</v>
      </c>
      <c r="AB103" s="466">
        <f t="shared" si="1"/>
        <v>40</v>
      </c>
      <c r="AC103" s="461">
        <f t="shared" si="2"/>
        <v>14</v>
      </c>
    </row>
    <row r="104" spans="1:29" s="467" customFormat="1" hidden="1">
      <c r="A104" s="463">
        <v>1080</v>
      </c>
      <c r="B104" s="463"/>
      <c r="C104" s="463" t="str">
        <f t="shared" si="0"/>
        <v>2003-Ile Verte_4</v>
      </c>
      <c r="D104" s="463" t="s">
        <v>552</v>
      </c>
      <c r="E104" s="464">
        <v>4</v>
      </c>
      <c r="F104" s="463" t="s">
        <v>817</v>
      </c>
      <c r="G104" s="463" t="s">
        <v>554</v>
      </c>
      <c r="H104" s="575"/>
      <c r="I104" s="575"/>
      <c r="J104" s="465">
        <v>2003</v>
      </c>
      <c r="K104" s="463" t="s">
        <v>945</v>
      </c>
      <c r="L104" s="463" t="s">
        <v>1282</v>
      </c>
      <c r="M104" s="463" t="s">
        <v>1284</v>
      </c>
      <c r="N104" s="463">
        <v>4</v>
      </c>
      <c r="O104" s="465">
        <v>1</v>
      </c>
      <c r="P104" s="463">
        <v>1</v>
      </c>
      <c r="Q104" s="463">
        <v>12</v>
      </c>
      <c r="R104" s="463">
        <v>0</v>
      </c>
      <c r="S104" s="463">
        <v>1</v>
      </c>
      <c r="T104" s="463">
        <v>0</v>
      </c>
      <c r="U104" s="463">
        <v>0</v>
      </c>
      <c r="V104" s="463">
        <v>1</v>
      </c>
      <c r="W104" s="463">
        <v>17</v>
      </c>
      <c r="X104" s="463">
        <v>1</v>
      </c>
      <c r="Y104" s="463">
        <v>3</v>
      </c>
      <c r="Z104" s="463">
        <v>0</v>
      </c>
      <c r="AA104" s="463">
        <v>3</v>
      </c>
      <c r="AB104" s="466">
        <f t="shared" si="1"/>
        <v>40</v>
      </c>
      <c r="AC104" s="461">
        <f t="shared" si="2"/>
        <v>14</v>
      </c>
    </row>
    <row r="105" spans="1:29" s="467" customFormat="1" hidden="1">
      <c r="A105" s="463">
        <v>1101</v>
      </c>
      <c r="B105" s="463"/>
      <c r="C105" s="463" t="str">
        <f t="shared" si="0"/>
        <v>2003-Siande_1</v>
      </c>
      <c r="D105" s="463" t="s">
        <v>552</v>
      </c>
      <c r="E105" s="464">
        <v>5</v>
      </c>
      <c r="F105" s="463" t="s">
        <v>818</v>
      </c>
      <c r="G105" s="463" t="s">
        <v>554</v>
      </c>
      <c r="H105" s="576"/>
      <c r="I105" s="576"/>
      <c r="J105" s="465">
        <v>2003</v>
      </c>
      <c r="K105" s="463" t="s">
        <v>945</v>
      </c>
      <c r="L105" s="463" t="s">
        <v>1282</v>
      </c>
      <c r="M105" s="463" t="s">
        <v>1285</v>
      </c>
      <c r="N105" s="463">
        <v>1</v>
      </c>
      <c r="O105" s="465">
        <v>1</v>
      </c>
      <c r="P105" s="463">
        <v>1</v>
      </c>
      <c r="Q105" s="463">
        <v>0</v>
      </c>
      <c r="R105" s="463">
        <v>2</v>
      </c>
      <c r="S105" s="463">
        <v>3</v>
      </c>
      <c r="T105" s="463">
        <v>1</v>
      </c>
      <c r="U105" s="463">
        <v>0</v>
      </c>
      <c r="V105" s="463">
        <v>0</v>
      </c>
      <c r="W105" s="463">
        <v>22</v>
      </c>
      <c r="X105" s="463">
        <v>9</v>
      </c>
      <c r="Y105" s="463">
        <v>1</v>
      </c>
      <c r="Z105" s="463">
        <v>0</v>
      </c>
      <c r="AA105" s="463">
        <v>0</v>
      </c>
      <c r="AB105" s="466">
        <f t="shared" si="1"/>
        <v>40</v>
      </c>
      <c r="AC105" s="461">
        <f t="shared" si="2"/>
        <v>4</v>
      </c>
    </row>
    <row r="106" spans="1:29" s="467" customFormat="1" hidden="1">
      <c r="A106" s="463">
        <v>1102</v>
      </c>
      <c r="B106" s="463"/>
      <c r="C106" s="463" t="str">
        <f t="shared" si="0"/>
        <v>2003-Siande_2</v>
      </c>
      <c r="D106" s="463" t="s">
        <v>552</v>
      </c>
      <c r="E106" s="464">
        <v>5</v>
      </c>
      <c r="F106" s="463" t="s">
        <v>818</v>
      </c>
      <c r="G106" s="463" t="s">
        <v>554</v>
      </c>
      <c r="H106" s="575"/>
      <c r="I106" s="575"/>
      <c r="J106" s="465">
        <v>2003</v>
      </c>
      <c r="K106" s="463" t="s">
        <v>945</v>
      </c>
      <c r="L106" s="463" t="s">
        <v>1282</v>
      </c>
      <c r="M106" s="463" t="s">
        <v>1285</v>
      </c>
      <c r="N106" s="463">
        <v>2</v>
      </c>
      <c r="O106" s="465">
        <v>5</v>
      </c>
      <c r="P106" s="463">
        <v>0</v>
      </c>
      <c r="Q106" s="463">
        <v>4</v>
      </c>
      <c r="R106" s="463">
        <v>6</v>
      </c>
      <c r="S106" s="463">
        <v>0</v>
      </c>
      <c r="T106" s="463">
        <v>0</v>
      </c>
      <c r="U106" s="463">
        <v>0</v>
      </c>
      <c r="V106" s="463">
        <v>0</v>
      </c>
      <c r="W106" s="463">
        <v>18</v>
      </c>
      <c r="X106" s="463">
        <v>5</v>
      </c>
      <c r="Y106" s="463">
        <v>1</v>
      </c>
      <c r="Z106" s="463">
        <v>0</v>
      </c>
      <c r="AA106" s="463">
        <v>1</v>
      </c>
      <c r="AB106" s="466">
        <f t="shared" si="1"/>
        <v>40</v>
      </c>
      <c r="AC106" s="461">
        <f t="shared" si="2"/>
        <v>15</v>
      </c>
    </row>
    <row r="107" spans="1:29" s="467" customFormat="1" hidden="1">
      <c r="A107" s="463">
        <v>1103</v>
      </c>
      <c r="B107" s="463"/>
      <c r="C107" s="463" t="str">
        <f t="shared" si="0"/>
        <v>2003-Siande_3</v>
      </c>
      <c r="D107" s="463" t="s">
        <v>552</v>
      </c>
      <c r="E107" s="464">
        <v>5</v>
      </c>
      <c r="F107" s="463" t="s">
        <v>818</v>
      </c>
      <c r="G107" s="463" t="s">
        <v>554</v>
      </c>
      <c r="H107" s="575"/>
      <c r="I107" s="575"/>
      <c r="J107" s="465">
        <v>2003</v>
      </c>
      <c r="K107" s="463" t="s">
        <v>945</v>
      </c>
      <c r="L107" s="463" t="s">
        <v>1282</v>
      </c>
      <c r="M107" s="463" t="s">
        <v>1285</v>
      </c>
      <c r="N107" s="463">
        <v>3</v>
      </c>
      <c r="O107" s="465">
        <v>1</v>
      </c>
      <c r="P107" s="463">
        <v>0</v>
      </c>
      <c r="Q107" s="463">
        <v>3</v>
      </c>
      <c r="R107" s="463">
        <v>3</v>
      </c>
      <c r="S107" s="463">
        <v>0</v>
      </c>
      <c r="T107" s="463">
        <v>0</v>
      </c>
      <c r="U107" s="463">
        <v>0</v>
      </c>
      <c r="V107" s="463">
        <v>0</v>
      </c>
      <c r="W107" s="463">
        <v>24</v>
      </c>
      <c r="X107" s="463">
        <v>8</v>
      </c>
      <c r="Y107" s="463">
        <v>1</v>
      </c>
      <c r="Z107" s="463">
        <v>0</v>
      </c>
      <c r="AA107" s="463">
        <v>0</v>
      </c>
      <c r="AB107" s="466">
        <f t="shared" si="1"/>
        <v>40</v>
      </c>
      <c r="AC107" s="461">
        <f t="shared" si="2"/>
        <v>7</v>
      </c>
    </row>
    <row r="108" spans="1:29" s="467" customFormat="1" hidden="1">
      <c r="A108" s="463">
        <v>1104</v>
      </c>
      <c r="B108" s="463"/>
      <c r="C108" s="463" t="str">
        <f t="shared" si="0"/>
        <v>2003-Siande_4</v>
      </c>
      <c r="D108" s="463" t="s">
        <v>552</v>
      </c>
      <c r="E108" s="464">
        <v>5</v>
      </c>
      <c r="F108" s="463" t="s">
        <v>818</v>
      </c>
      <c r="G108" s="463" t="s">
        <v>554</v>
      </c>
      <c r="H108" s="575"/>
      <c r="I108" s="575"/>
      <c r="J108" s="465">
        <v>2003</v>
      </c>
      <c r="K108" s="463" t="s">
        <v>945</v>
      </c>
      <c r="L108" s="463" t="s">
        <v>1282</v>
      </c>
      <c r="M108" s="463" t="s">
        <v>1285</v>
      </c>
      <c r="N108" s="463">
        <v>4</v>
      </c>
      <c r="O108" s="465">
        <v>1</v>
      </c>
      <c r="P108" s="463">
        <v>0</v>
      </c>
      <c r="Q108" s="463">
        <v>1</v>
      </c>
      <c r="R108" s="463">
        <v>0</v>
      </c>
      <c r="S108" s="463">
        <v>0</v>
      </c>
      <c r="T108" s="463">
        <v>0</v>
      </c>
      <c r="U108" s="463">
        <v>0</v>
      </c>
      <c r="V108" s="463">
        <v>0</v>
      </c>
      <c r="W108" s="463">
        <v>12</v>
      </c>
      <c r="X108" s="463">
        <v>23</v>
      </c>
      <c r="Y108" s="463">
        <v>3</v>
      </c>
      <c r="Z108" s="463">
        <v>0</v>
      </c>
      <c r="AA108" s="463">
        <v>0</v>
      </c>
      <c r="AB108" s="466">
        <f t="shared" si="1"/>
        <v>40</v>
      </c>
      <c r="AC108" s="461">
        <f t="shared" si="2"/>
        <v>2</v>
      </c>
    </row>
    <row r="109" spans="1:29" s="467" customFormat="1" hidden="1">
      <c r="A109" s="463">
        <v>1129</v>
      </c>
      <c r="B109" s="463"/>
      <c r="C109" s="463" t="str">
        <f t="shared" si="0"/>
        <v>2003-Moara_1</v>
      </c>
      <c r="D109" s="463" t="s">
        <v>552</v>
      </c>
      <c r="E109" s="464">
        <v>6</v>
      </c>
      <c r="F109" s="463" t="s">
        <v>819</v>
      </c>
      <c r="G109" s="463" t="s">
        <v>554</v>
      </c>
      <c r="H109" s="576"/>
      <c r="I109" s="576"/>
      <c r="J109" s="465">
        <v>2003</v>
      </c>
      <c r="K109" s="463" t="s">
        <v>945</v>
      </c>
      <c r="L109" s="463" t="s">
        <v>1286</v>
      </c>
      <c r="M109" s="463" t="s">
        <v>1503</v>
      </c>
      <c r="N109" s="463">
        <v>1</v>
      </c>
      <c r="O109" s="465">
        <v>1</v>
      </c>
      <c r="P109" s="463">
        <v>0</v>
      </c>
      <c r="Q109" s="463">
        <v>9</v>
      </c>
      <c r="R109" s="463">
        <v>0</v>
      </c>
      <c r="S109" s="463">
        <v>3</v>
      </c>
      <c r="T109" s="463">
        <v>0</v>
      </c>
      <c r="U109" s="463">
        <v>1</v>
      </c>
      <c r="V109" s="463">
        <v>0</v>
      </c>
      <c r="W109" s="463">
        <v>16</v>
      </c>
      <c r="X109" s="463">
        <v>1</v>
      </c>
      <c r="Y109" s="463">
        <v>4</v>
      </c>
      <c r="Z109" s="463">
        <v>0</v>
      </c>
      <c r="AA109" s="463">
        <v>5</v>
      </c>
      <c r="AB109" s="466">
        <f t="shared" si="1"/>
        <v>40</v>
      </c>
      <c r="AC109" s="461">
        <f t="shared" si="2"/>
        <v>10</v>
      </c>
    </row>
    <row r="110" spans="1:29" s="467" customFormat="1" hidden="1">
      <c r="A110" s="463">
        <v>1130</v>
      </c>
      <c r="B110" s="463"/>
      <c r="C110" s="463" t="str">
        <f t="shared" si="0"/>
        <v>2003-Moara_2</v>
      </c>
      <c r="D110" s="463" t="s">
        <v>552</v>
      </c>
      <c r="E110" s="464">
        <v>6</v>
      </c>
      <c r="F110" s="463" t="s">
        <v>819</v>
      </c>
      <c r="G110" s="463" t="s">
        <v>554</v>
      </c>
      <c r="H110" s="575"/>
      <c r="I110" s="575"/>
      <c r="J110" s="465">
        <v>2003</v>
      </c>
      <c r="K110" s="463" t="s">
        <v>945</v>
      </c>
      <c r="L110" s="463" t="s">
        <v>1286</v>
      </c>
      <c r="M110" s="463" t="s">
        <v>1503</v>
      </c>
      <c r="N110" s="463">
        <v>2</v>
      </c>
      <c r="O110" s="465">
        <v>6</v>
      </c>
      <c r="P110" s="463">
        <v>1</v>
      </c>
      <c r="Q110" s="463">
        <v>7</v>
      </c>
      <c r="R110" s="463">
        <v>0</v>
      </c>
      <c r="S110" s="463">
        <v>3</v>
      </c>
      <c r="T110" s="463">
        <v>0</v>
      </c>
      <c r="U110" s="463">
        <v>2</v>
      </c>
      <c r="V110" s="463">
        <v>0</v>
      </c>
      <c r="W110" s="463">
        <v>21</v>
      </c>
      <c r="X110" s="463">
        <v>0</v>
      </c>
      <c r="Y110" s="463">
        <v>0</v>
      </c>
      <c r="Z110" s="463">
        <v>0</v>
      </c>
      <c r="AA110" s="463">
        <v>0</v>
      </c>
      <c r="AB110" s="466">
        <f t="shared" si="1"/>
        <v>40</v>
      </c>
      <c r="AC110" s="461">
        <f t="shared" si="2"/>
        <v>14</v>
      </c>
    </row>
    <row r="111" spans="1:29" s="467" customFormat="1" hidden="1">
      <c r="A111" s="463">
        <v>1131</v>
      </c>
      <c r="B111" s="463"/>
      <c r="C111" s="463" t="str">
        <f t="shared" si="0"/>
        <v>2003-Moara_3</v>
      </c>
      <c r="D111" s="463" t="s">
        <v>552</v>
      </c>
      <c r="E111" s="464">
        <v>6</v>
      </c>
      <c r="F111" s="463" t="s">
        <v>819</v>
      </c>
      <c r="G111" s="463" t="s">
        <v>554</v>
      </c>
      <c r="H111" s="575"/>
      <c r="I111" s="575"/>
      <c r="J111" s="465">
        <v>2003</v>
      </c>
      <c r="K111" s="463" t="s">
        <v>945</v>
      </c>
      <c r="L111" s="463" t="s">
        <v>1286</v>
      </c>
      <c r="M111" s="463" t="s">
        <v>1503</v>
      </c>
      <c r="N111" s="463">
        <v>3</v>
      </c>
      <c r="O111" s="465">
        <v>6</v>
      </c>
      <c r="P111" s="463">
        <v>2</v>
      </c>
      <c r="Q111" s="463">
        <v>9</v>
      </c>
      <c r="R111" s="463">
        <v>0</v>
      </c>
      <c r="S111" s="463">
        <v>1</v>
      </c>
      <c r="T111" s="463">
        <v>0</v>
      </c>
      <c r="U111" s="463">
        <v>7</v>
      </c>
      <c r="V111" s="463">
        <v>0</v>
      </c>
      <c r="W111" s="463">
        <v>14</v>
      </c>
      <c r="X111" s="463">
        <v>0</v>
      </c>
      <c r="Y111" s="463">
        <v>0</v>
      </c>
      <c r="Z111" s="463">
        <v>1</v>
      </c>
      <c r="AA111" s="463">
        <v>0</v>
      </c>
      <c r="AB111" s="466">
        <f t="shared" si="1"/>
        <v>40</v>
      </c>
      <c r="AC111" s="461">
        <f t="shared" si="2"/>
        <v>17</v>
      </c>
    </row>
    <row r="112" spans="1:29" s="467" customFormat="1" hidden="1">
      <c r="A112" s="463">
        <v>1132</v>
      </c>
      <c r="B112" s="463"/>
      <c r="C112" s="463" t="str">
        <f t="shared" si="0"/>
        <v>2003-Moara_4</v>
      </c>
      <c r="D112" s="463" t="s">
        <v>552</v>
      </c>
      <c r="E112" s="464">
        <v>6</v>
      </c>
      <c r="F112" s="463" t="s">
        <v>819</v>
      </c>
      <c r="G112" s="463" t="s">
        <v>554</v>
      </c>
      <c r="H112" s="575"/>
      <c r="I112" s="575"/>
      <c r="J112" s="465">
        <v>2003</v>
      </c>
      <c r="K112" s="463" t="s">
        <v>945</v>
      </c>
      <c r="L112" s="463" t="s">
        <v>1286</v>
      </c>
      <c r="M112" s="463" t="s">
        <v>1503</v>
      </c>
      <c r="N112" s="463">
        <v>4</v>
      </c>
      <c r="O112" s="465">
        <v>2</v>
      </c>
      <c r="P112" s="463">
        <v>2</v>
      </c>
      <c r="Q112" s="463">
        <v>1</v>
      </c>
      <c r="R112" s="463">
        <v>7</v>
      </c>
      <c r="S112" s="463">
        <v>2</v>
      </c>
      <c r="T112" s="463">
        <v>0</v>
      </c>
      <c r="U112" s="463">
        <v>4</v>
      </c>
      <c r="V112" s="463">
        <v>0</v>
      </c>
      <c r="W112" s="463">
        <v>14</v>
      </c>
      <c r="X112" s="463">
        <v>1</v>
      </c>
      <c r="Y112" s="463">
        <v>7</v>
      </c>
      <c r="Z112" s="463">
        <v>0</v>
      </c>
      <c r="AA112" s="463">
        <v>0</v>
      </c>
      <c r="AB112" s="466">
        <f t="shared" si="1"/>
        <v>40</v>
      </c>
      <c r="AC112" s="461">
        <f t="shared" si="2"/>
        <v>12</v>
      </c>
    </row>
    <row r="113" spans="1:29" s="467" customFormat="1" ht="16" hidden="1" customHeight="1">
      <c r="A113" s="463">
        <v>1157</v>
      </c>
      <c r="B113" s="463"/>
      <c r="C113" s="463" t="str">
        <f t="shared" si="0"/>
        <v>2003-Recif interieur de Thio_1</v>
      </c>
      <c r="D113" s="463" t="s">
        <v>552</v>
      </c>
      <c r="E113" s="464">
        <v>7</v>
      </c>
      <c r="F113" s="463" t="s">
        <v>3767</v>
      </c>
      <c r="G113" s="463" t="s">
        <v>554</v>
      </c>
      <c r="H113" s="576"/>
      <c r="I113" s="576"/>
      <c r="J113" s="465">
        <v>2003</v>
      </c>
      <c r="K113" s="463" t="s">
        <v>945</v>
      </c>
      <c r="L113" s="463" t="s">
        <v>1286</v>
      </c>
      <c r="M113" s="463" t="s">
        <v>3767</v>
      </c>
      <c r="N113" s="463">
        <v>1</v>
      </c>
      <c r="O113" s="465">
        <v>4</v>
      </c>
      <c r="P113" s="463">
        <v>0</v>
      </c>
      <c r="Q113" s="463">
        <v>1</v>
      </c>
      <c r="R113" s="463">
        <v>1</v>
      </c>
      <c r="S113" s="463">
        <v>1</v>
      </c>
      <c r="T113" s="463">
        <v>0</v>
      </c>
      <c r="U113" s="463">
        <v>2</v>
      </c>
      <c r="V113" s="463">
        <v>0</v>
      </c>
      <c r="W113" s="463">
        <v>25</v>
      </c>
      <c r="X113" s="463">
        <v>4</v>
      </c>
      <c r="Y113" s="463">
        <v>2</v>
      </c>
      <c r="Z113" s="463">
        <v>0</v>
      </c>
      <c r="AA113" s="463">
        <v>0</v>
      </c>
      <c r="AB113" s="466">
        <f t="shared" si="1"/>
        <v>40</v>
      </c>
      <c r="AC113" s="461">
        <f t="shared" si="2"/>
        <v>6</v>
      </c>
    </row>
    <row r="114" spans="1:29" s="467" customFormat="1" ht="16" hidden="1" customHeight="1">
      <c r="A114" s="463">
        <v>1158</v>
      </c>
      <c r="B114" s="463"/>
      <c r="C114" s="463" t="str">
        <f t="shared" si="0"/>
        <v>2003-Recif interieur de Thio_2</v>
      </c>
      <c r="D114" s="463" t="s">
        <v>552</v>
      </c>
      <c r="E114" s="464">
        <v>7</v>
      </c>
      <c r="F114" s="463" t="s">
        <v>3767</v>
      </c>
      <c r="G114" s="463" t="s">
        <v>554</v>
      </c>
      <c r="H114" s="575"/>
      <c r="I114" s="575"/>
      <c r="J114" s="465">
        <v>2003</v>
      </c>
      <c r="K114" s="463" t="s">
        <v>945</v>
      </c>
      <c r="L114" s="463" t="s">
        <v>1286</v>
      </c>
      <c r="M114" s="463" t="s">
        <v>3767</v>
      </c>
      <c r="N114" s="463">
        <v>2</v>
      </c>
      <c r="O114" s="465">
        <v>2</v>
      </c>
      <c r="P114" s="463">
        <v>0</v>
      </c>
      <c r="Q114" s="463">
        <v>2</v>
      </c>
      <c r="R114" s="463">
        <v>0</v>
      </c>
      <c r="S114" s="463">
        <v>1</v>
      </c>
      <c r="T114" s="463">
        <v>0</v>
      </c>
      <c r="U114" s="463">
        <v>7</v>
      </c>
      <c r="V114" s="463">
        <v>0</v>
      </c>
      <c r="W114" s="463">
        <v>15</v>
      </c>
      <c r="X114" s="463">
        <v>11</v>
      </c>
      <c r="Y114" s="463">
        <v>2</v>
      </c>
      <c r="Z114" s="463">
        <v>0</v>
      </c>
      <c r="AA114" s="463">
        <v>0</v>
      </c>
      <c r="AB114" s="466">
        <f t="shared" si="1"/>
        <v>40</v>
      </c>
      <c r="AC114" s="461">
        <f t="shared" si="2"/>
        <v>4</v>
      </c>
    </row>
    <row r="115" spans="1:29" s="467" customFormat="1" ht="16" hidden="1" customHeight="1">
      <c r="A115" s="463">
        <v>1159</v>
      </c>
      <c r="B115" s="463"/>
      <c r="C115" s="463" t="str">
        <f t="shared" si="0"/>
        <v>2003-Recif interieur de Thio_3</v>
      </c>
      <c r="D115" s="463" t="s">
        <v>552</v>
      </c>
      <c r="E115" s="464">
        <v>7</v>
      </c>
      <c r="F115" s="463" t="s">
        <v>3767</v>
      </c>
      <c r="G115" s="463" t="s">
        <v>554</v>
      </c>
      <c r="H115" s="575"/>
      <c r="I115" s="575"/>
      <c r="J115" s="465">
        <v>2003</v>
      </c>
      <c r="K115" s="463" t="s">
        <v>945</v>
      </c>
      <c r="L115" s="463" t="s">
        <v>1286</v>
      </c>
      <c r="M115" s="463" t="s">
        <v>3767</v>
      </c>
      <c r="N115" s="463">
        <v>3</v>
      </c>
      <c r="O115" s="465">
        <v>0</v>
      </c>
      <c r="P115" s="463">
        <v>0</v>
      </c>
      <c r="Q115" s="463">
        <v>0</v>
      </c>
      <c r="R115" s="463">
        <v>0</v>
      </c>
      <c r="S115" s="463">
        <v>0</v>
      </c>
      <c r="T115" s="463">
        <v>0</v>
      </c>
      <c r="U115" s="463">
        <v>1</v>
      </c>
      <c r="V115" s="463">
        <v>0</v>
      </c>
      <c r="W115" s="463">
        <v>23</v>
      </c>
      <c r="X115" s="463">
        <v>8</v>
      </c>
      <c r="Y115" s="463">
        <v>7</v>
      </c>
      <c r="Z115" s="463">
        <v>0</v>
      </c>
      <c r="AA115" s="463">
        <v>1</v>
      </c>
      <c r="AB115" s="466">
        <f t="shared" si="1"/>
        <v>40</v>
      </c>
      <c r="AC115" s="461">
        <f t="shared" si="2"/>
        <v>0</v>
      </c>
    </row>
    <row r="116" spans="1:29" s="467" customFormat="1" ht="16" hidden="1" customHeight="1">
      <c r="A116" s="463">
        <v>1160</v>
      </c>
      <c r="B116" s="463"/>
      <c r="C116" s="463" t="str">
        <f t="shared" si="0"/>
        <v>2003-Recif interieur de Thio_4</v>
      </c>
      <c r="D116" s="463" t="s">
        <v>552</v>
      </c>
      <c r="E116" s="464">
        <v>7</v>
      </c>
      <c r="F116" s="463" t="s">
        <v>3767</v>
      </c>
      <c r="G116" s="463" t="s">
        <v>554</v>
      </c>
      <c r="H116" s="575"/>
      <c r="I116" s="575"/>
      <c r="J116" s="465">
        <v>2003</v>
      </c>
      <c r="K116" s="463" t="s">
        <v>945</v>
      </c>
      <c r="L116" s="463" t="s">
        <v>1286</v>
      </c>
      <c r="M116" s="463" t="s">
        <v>3767</v>
      </c>
      <c r="N116" s="463">
        <v>4</v>
      </c>
      <c r="O116" s="465">
        <v>0</v>
      </c>
      <c r="P116" s="463">
        <v>0</v>
      </c>
      <c r="Q116" s="463">
        <v>2</v>
      </c>
      <c r="R116" s="463">
        <v>0</v>
      </c>
      <c r="S116" s="463">
        <v>2</v>
      </c>
      <c r="T116" s="463">
        <v>0</v>
      </c>
      <c r="U116" s="463">
        <v>0</v>
      </c>
      <c r="V116" s="463">
        <v>0</v>
      </c>
      <c r="W116" s="463">
        <v>14</v>
      </c>
      <c r="X116" s="463">
        <v>18</v>
      </c>
      <c r="Y116" s="463">
        <v>4</v>
      </c>
      <c r="Z116" s="463">
        <v>0</v>
      </c>
      <c r="AA116" s="463">
        <v>0</v>
      </c>
      <c r="AB116" s="466">
        <f t="shared" si="1"/>
        <v>40</v>
      </c>
      <c r="AC116" s="461">
        <f t="shared" si="2"/>
        <v>2</v>
      </c>
    </row>
    <row r="117" spans="1:29" s="467" customFormat="1" hidden="1">
      <c r="A117" s="463">
        <v>1185</v>
      </c>
      <c r="B117" s="463"/>
      <c r="C117" s="463" t="str">
        <f t="shared" si="0"/>
        <v>2003-Grand recif de Thio_1</v>
      </c>
      <c r="D117" s="463" t="s">
        <v>552</v>
      </c>
      <c r="E117" s="464">
        <v>8</v>
      </c>
      <c r="F117" s="463" t="s">
        <v>3766</v>
      </c>
      <c r="G117" s="463" t="s">
        <v>554</v>
      </c>
      <c r="H117" s="576"/>
      <c r="I117" s="576"/>
      <c r="J117" s="465">
        <v>2003</v>
      </c>
      <c r="K117" s="463" t="s">
        <v>945</v>
      </c>
      <c r="L117" s="463" t="s">
        <v>1286</v>
      </c>
      <c r="M117" s="463" t="s">
        <v>3766</v>
      </c>
      <c r="N117" s="463">
        <v>1</v>
      </c>
      <c r="O117" s="465">
        <v>3</v>
      </c>
      <c r="P117" s="463">
        <v>10</v>
      </c>
      <c r="Q117" s="463">
        <v>1</v>
      </c>
      <c r="R117" s="463">
        <v>0</v>
      </c>
      <c r="S117" s="463">
        <v>4</v>
      </c>
      <c r="T117" s="463">
        <v>0</v>
      </c>
      <c r="U117" s="463">
        <v>0</v>
      </c>
      <c r="V117" s="463">
        <v>2</v>
      </c>
      <c r="W117" s="463">
        <v>20</v>
      </c>
      <c r="X117" s="463">
        <v>0</v>
      </c>
      <c r="Y117" s="463">
        <v>0</v>
      </c>
      <c r="Z117" s="463">
        <v>0</v>
      </c>
      <c r="AA117" s="463">
        <v>0</v>
      </c>
      <c r="AB117" s="466">
        <f t="shared" si="1"/>
        <v>40</v>
      </c>
      <c r="AC117" s="461">
        <f t="shared" si="2"/>
        <v>14</v>
      </c>
    </row>
    <row r="118" spans="1:29" s="467" customFormat="1" hidden="1">
      <c r="A118" s="463">
        <v>1186</v>
      </c>
      <c r="B118" s="463"/>
      <c r="C118" s="463" t="str">
        <f t="shared" si="0"/>
        <v>2003-Grand recif de Thio_2</v>
      </c>
      <c r="D118" s="463" t="s">
        <v>552</v>
      </c>
      <c r="E118" s="464">
        <v>8</v>
      </c>
      <c r="F118" s="463" t="s">
        <v>3766</v>
      </c>
      <c r="G118" s="463" t="s">
        <v>554</v>
      </c>
      <c r="H118" s="575"/>
      <c r="I118" s="575"/>
      <c r="J118" s="465">
        <v>2003</v>
      </c>
      <c r="K118" s="463" t="s">
        <v>945</v>
      </c>
      <c r="L118" s="463" t="s">
        <v>1286</v>
      </c>
      <c r="M118" s="463" t="s">
        <v>3766</v>
      </c>
      <c r="N118" s="463">
        <v>2</v>
      </c>
      <c r="O118" s="465">
        <v>3</v>
      </c>
      <c r="P118" s="463">
        <v>9</v>
      </c>
      <c r="Q118" s="463">
        <v>4</v>
      </c>
      <c r="R118" s="463">
        <v>0</v>
      </c>
      <c r="S118" s="463">
        <v>2</v>
      </c>
      <c r="T118" s="463">
        <v>0</v>
      </c>
      <c r="U118" s="463">
        <v>0</v>
      </c>
      <c r="V118" s="463">
        <v>0</v>
      </c>
      <c r="W118" s="463">
        <v>22</v>
      </c>
      <c r="X118" s="463">
        <v>0</v>
      </c>
      <c r="Y118" s="463">
        <v>0</v>
      </c>
      <c r="Z118" s="463">
        <v>0</v>
      </c>
      <c r="AA118" s="463">
        <v>0</v>
      </c>
      <c r="AB118" s="466">
        <f t="shared" si="1"/>
        <v>40</v>
      </c>
      <c r="AC118" s="461">
        <f t="shared" si="2"/>
        <v>16</v>
      </c>
    </row>
    <row r="119" spans="1:29" s="467" customFormat="1" hidden="1">
      <c r="A119" s="463">
        <v>1187</v>
      </c>
      <c r="B119" s="463"/>
      <c r="C119" s="463" t="str">
        <f t="shared" si="0"/>
        <v>2003-Grand recif de Thio_3</v>
      </c>
      <c r="D119" s="463" t="s">
        <v>552</v>
      </c>
      <c r="E119" s="464">
        <v>8</v>
      </c>
      <c r="F119" s="463" t="s">
        <v>3766</v>
      </c>
      <c r="G119" s="463" t="s">
        <v>554</v>
      </c>
      <c r="H119" s="575"/>
      <c r="I119" s="575"/>
      <c r="J119" s="465">
        <v>2003</v>
      </c>
      <c r="K119" s="463" t="s">
        <v>945</v>
      </c>
      <c r="L119" s="463" t="s">
        <v>1286</v>
      </c>
      <c r="M119" s="463" t="s">
        <v>3766</v>
      </c>
      <c r="N119" s="463">
        <v>3</v>
      </c>
      <c r="O119" s="465">
        <v>0</v>
      </c>
      <c r="P119" s="463">
        <v>18</v>
      </c>
      <c r="Q119" s="463">
        <v>0</v>
      </c>
      <c r="R119" s="463">
        <v>0</v>
      </c>
      <c r="S119" s="463">
        <v>1</v>
      </c>
      <c r="T119" s="463">
        <v>0</v>
      </c>
      <c r="U119" s="463">
        <v>0</v>
      </c>
      <c r="V119" s="463">
        <v>0</v>
      </c>
      <c r="W119" s="463">
        <v>21</v>
      </c>
      <c r="X119" s="463">
        <v>0</v>
      </c>
      <c r="Y119" s="463">
        <v>0</v>
      </c>
      <c r="Z119" s="463">
        <v>0</v>
      </c>
      <c r="AA119" s="463">
        <v>0</v>
      </c>
      <c r="AB119" s="466">
        <f t="shared" si="1"/>
        <v>40</v>
      </c>
      <c r="AC119" s="461">
        <f t="shared" si="2"/>
        <v>18</v>
      </c>
    </row>
    <row r="120" spans="1:29" s="467" customFormat="1" hidden="1">
      <c r="A120" s="463">
        <v>1188</v>
      </c>
      <c r="B120" s="463"/>
      <c r="C120" s="463" t="str">
        <f t="shared" si="0"/>
        <v>2003-Grand recif de Thio_4</v>
      </c>
      <c r="D120" s="463" t="s">
        <v>552</v>
      </c>
      <c r="E120" s="464">
        <v>8</v>
      </c>
      <c r="F120" s="463" t="s">
        <v>3766</v>
      </c>
      <c r="G120" s="463" t="s">
        <v>554</v>
      </c>
      <c r="H120" s="575"/>
      <c r="I120" s="575"/>
      <c r="J120" s="465">
        <v>2003</v>
      </c>
      <c r="K120" s="463" t="s">
        <v>945</v>
      </c>
      <c r="L120" s="463" t="s">
        <v>1286</v>
      </c>
      <c r="M120" s="463" t="s">
        <v>3766</v>
      </c>
      <c r="N120" s="463">
        <v>4</v>
      </c>
      <c r="O120" s="465">
        <v>0</v>
      </c>
      <c r="P120" s="463">
        <v>8</v>
      </c>
      <c r="Q120" s="463">
        <v>1</v>
      </c>
      <c r="R120" s="463">
        <v>0</v>
      </c>
      <c r="S120" s="463">
        <v>3</v>
      </c>
      <c r="T120" s="463">
        <v>0</v>
      </c>
      <c r="U120" s="463">
        <v>0</v>
      </c>
      <c r="V120" s="463">
        <v>1</v>
      </c>
      <c r="W120" s="463">
        <v>25</v>
      </c>
      <c r="X120" s="463">
        <v>0</v>
      </c>
      <c r="Y120" s="463">
        <v>2</v>
      </c>
      <c r="Z120" s="463">
        <v>0</v>
      </c>
      <c r="AA120" s="463">
        <v>0</v>
      </c>
      <c r="AB120" s="466">
        <f t="shared" si="1"/>
        <v>40</v>
      </c>
      <c r="AC120" s="461">
        <f t="shared" si="2"/>
        <v>9</v>
      </c>
    </row>
    <row r="121" spans="1:29" s="467" customFormat="1" hidden="1">
      <c r="A121" s="463">
        <v>1213</v>
      </c>
      <c r="B121" s="463"/>
      <c r="C121" s="463" t="str">
        <f t="shared" ref="C121:C152" si="3">J121&amp;"-"&amp;M121&amp;"_"&amp;N121</f>
        <v>2003-Koulnoue_1</v>
      </c>
      <c r="D121" s="463" t="s">
        <v>552</v>
      </c>
      <c r="E121" s="464">
        <v>9</v>
      </c>
      <c r="F121" s="463" t="s">
        <v>822</v>
      </c>
      <c r="G121" s="463" t="s">
        <v>554</v>
      </c>
      <c r="H121" s="576"/>
      <c r="I121" s="576"/>
      <c r="J121" s="465">
        <v>2003</v>
      </c>
      <c r="K121" s="463" t="s">
        <v>754</v>
      </c>
      <c r="L121" s="463" t="s">
        <v>1094</v>
      </c>
      <c r="M121" s="463" t="s">
        <v>1095</v>
      </c>
      <c r="N121" s="463">
        <v>1</v>
      </c>
      <c r="O121" s="465">
        <v>3</v>
      </c>
      <c r="P121" s="463">
        <v>10</v>
      </c>
      <c r="Q121" s="463">
        <v>0</v>
      </c>
      <c r="R121" s="463">
        <v>0</v>
      </c>
      <c r="S121" s="463">
        <v>1</v>
      </c>
      <c r="T121" s="463">
        <v>3</v>
      </c>
      <c r="U121" s="463">
        <v>7</v>
      </c>
      <c r="V121" s="463">
        <v>0</v>
      </c>
      <c r="W121" s="463">
        <v>3</v>
      </c>
      <c r="X121" s="463">
        <v>11</v>
      </c>
      <c r="Y121" s="463">
        <v>2</v>
      </c>
      <c r="Z121" s="463">
        <v>0</v>
      </c>
      <c r="AA121" s="463">
        <v>0</v>
      </c>
      <c r="AB121" s="466">
        <f t="shared" ref="AB121:AB152" si="4">SUM(O121:AA121)</f>
        <v>40</v>
      </c>
      <c r="AC121" s="461">
        <f t="shared" si="2"/>
        <v>13</v>
      </c>
    </row>
    <row r="122" spans="1:29" s="467" customFormat="1" hidden="1">
      <c r="A122" s="463">
        <v>1214</v>
      </c>
      <c r="B122" s="463"/>
      <c r="C122" s="463" t="str">
        <f t="shared" si="3"/>
        <v>2003-Koulnoue_2</v>
      </c>
      <c r="D122" s="463" t="s">
        <v>552</v>
      </c>
      <c r="E122" s="464">
        <v>9</v>
      </c>
      <c r="F122" s="463" t="s">
        <v>822</v>
      </c>
      <c r="G122" s="463" t="s">
        <v>554</v>
      </c>
      <c r="H122" s="575"/>
      <c r="I122" s="575"/>
      <c r="J122" s="465">
        <v>2003</v>
      </c>
      <c r="K122" s="463" t="s">
        <v>754</v>
      </c>
      <c r="L122" s="463" t="s">
        <v>1094</v>
      </c>
      <c r="M122" s="463" t="s">
        <v>1095</v>
      </c>
      <c r="N122" s="463">
        <v>2</v>
      </c>
      <c r="O122" s="465">
        <v>5</v>
      </c>
      <c r="P122" s="463">
        <v>11</v>
      </c>
      <c r="Q122" s="463">
        <v>1</v>
      </c>
      <c r="R122" s="463">
        <v>0</v>
      </c>
      <c r="S122" s="463">
        <v>1</v>
      </c>
      <c r="T122" s="463">
        <v>3</v>
      </c>
      <c r="U122" s="463">
        <v>9</v>
      </c>
      <c r="V122" s="463">
        <v>0</v>
      </c>
      <c r="W122" s="463">
        <v>0</v>
      </c>
      <c r="X122" s="463">
        <v>3</v>
      </c>
      <c r="Y122" s="463">
        <v>7</v>
      </c>
      <c r="Z122" s="463">
        <v>0</v>
      </c>
      <c r="AA122" s="463">
        <v>0</v>
      </c>
      <c r="AB122" s="466">
        <f t="shared" si="4"/>
        <v>40</v>
      </c>
      <c r="AC122" s="461">
        <f t="shared" si="2"/>
        <v>17</v>
      </c>
    </row>
    <row r="123" spans="1:29" s="467" customFormat="1" hidden="1">
      <c r="A123" s="463">
        <v>1215</v>
      </c>
      <c r="B123" s="463"/>
      <c r="C123" s="463" t="str">
        <f t="shared" si="3"/>
        <v>2003-Koulnoue_3</v>
      </c>
      <c r="D123" s="463" t="s">
        <v>552</v>
      </c>
      <c r="E123" s="464">
        <v>9</v>
      </c>
      <c r="F123" s="463" t="s">
        <v>822</v>
      </c>
      <c r="G123" s="463" t="s">
        <v>554</v>
      </c>
      <c r="H123" s="575"/>
      <c r="I123" s="575"/>
      <c r="J123" s="465">
        <v>2003</v>
      </c>
      <c r="K123" s="463" t="s">
        <v>754</v>
      </c>
      <c r="L123" s="463" t="s">
        <v>1094</v>
      </c>
      <c r="M123" s="463" t="s">
        <v>1095</v>
      </c>
      <c r="N123" s="463">
        <v>3</v>
      </c>
      <c r="O123" s="465">
        <v>4</v>
      </c>
      <c r="P123" s="463">
        <v>3</v>
      </c>
      <c r="Q123" s="463">
        <v>4</v>
      </c>
      <c r="R123" s="463">
        <v>0</v>
      </c>
      <c r="S123" s="463">
        <v>1</v>
      </c>
      <c r="T123" s="463">
        <v>2</v>
      </c>
      <c r="U123" s="463">
        <v>12</v>
      </c>
      <c r="V123" s="463">
        <v>0</v>
      </c>
      <c r="W123" s="463">
        <v>1</v>
      </c>
      <c r="X123" s="463">
        <v>7</v>
      </c>
      <c r="Y123" s="463">
        <v>6</v>
      </c>
      <c r="Z123" s="463">
        <v>0</v>
      </c>
      <c r="AA123" s="463">
        <v>0</v>
      </c>
      <c r="AB123" s="466">
        <f t="shared" si="4"/>
        <v>40</v>
      </c>
      <c r="AC123" s="461">
        <f t="shared" si="2"/>
        <v>11</v>
      </c>
    </row>
    <row r="124" spans="1:29" s="467" customFormat="1" hidden="1">
      <c r="A124" s="463">
        <v>1216</v>
      </c>
      <c r="B124" s="463"/>
      <c r="C124" s="463" t="str">
        <f t="shared" si="3"/>
        <v>2003-Koulnoue_4</v>
      </c>
      <c r="D124" s="463" t="s">
        <v>552</v>
      </c>
      <c r="E124" s="464">
        <v>9</v>
      </c>
      <c r="F124" s="463" t="s">
        <v>822</v>
      </c>
      <c r="G124" s="463" t="s">
        <v>554</v>
      </c>
      <c r="H124" s="575"/>
      <c r="I124" s="575"/>
      <c r="J124" s="465">
        <v>2003</v>
      </c>
      <c r="K124" s="463" t="s">
        <v>754</v>
      </c>
      <c r="L124" s="463" t="s">
        <v>1094</v>
      </c>
      <c r="M124" s="463" t="s">
        <v>1095</v>
      </c>
      <c r="N124" s="463">
        <v>4</v>
      </c>
      <c r="O124" s="465">
        <v>3</v>
      </c>
      <c r="P124" s="463">
        <v>4</v>
      </c>
      <c r="Q124" s="463">
        <v>2</v>
      </c>
      <c r="R124" s="463">
        <v>0</v>
      </c>
      <c r="S124" s="463">
        <v>1</v>
      </c>
      <c r="T124" s="463">
        <v>2</v>
      </c>
      <c r="U124" s="463">
        <v>13</v>
      </c>
      <c r="V124" s="463">
        <v>0</v>
      </c>
      <c r="W124" s="463">
        <v>5</v>
      </c>
      <c r="X124" s="463">
        <v>4</v>
      </c>
      <c r="Y124" s="463">
        <v>6</v>
      </c>
      <c r="Z124" s="463">
        <v>0</v>
      </c>
      <c r="AA124" s="463">
        <v>0</v>
      </c>
      <c r="AB124" s="466">
        <f t="shared" si="4"/>
        <v>40</v>
      </c>
      <c r="AC124" s="461">
        <f t="shared" si="2"/>
        <v>9</v>
      </c>
    </row>
    <row r="125" spans="1:29" s="467" customFormat="1" hidden="1">
      <c r="A125" s="463">
        <v>1237</v>
      </c>
      <c r="B125" s="463"/>
      <c r="C125" s="463" t="str">
        <f t="shared" si="3"/>
        <v>2003-Hiengabat_1</v>
      </c>
      <c r="D125" s="463" t="s">
        <v>552</v>
      </c>
      <c r="E125" s="464">
        <v>10</v>
      </c>
      <c r="F125" s="463" t="s">
        <v>823</v>
      </c>
      <c r="G125" s="463" t="s">
        <v>554</v>
      </c>
      <c r="H125" s="576"/>
      <c r="I125" s="576"/>
      <c r="J125" s="465">
        <v>2003</v>
      </c>
      <c r="K125" s="463" t="s">
        <v>754</v>
      </c>
      <c r="L125" s="463" t="s">
        <v>946</v>
      </c>
      <c r="M125" s="463" t="s">
        <v>947</v>
      </c>
      <c r="N125" s="463">
        <v>1</v>
      </c>
      <c r="O125" s="465">
        <v>0</v>
      </c>
      <c r="P125" s="463">
        <v>8</v>
      </c>
      <c r="Q125" s="463">
        <v>0</v>
      </c>
      <c r="R125" s="463">
        <v>0</v>
      </c>
      <c r="S125" s="463">
        <v>5</v>
      </c>
      <c r="T125" s="463">
        <v>0</v>
      </c>
      <c r="U125" s="463">
        <v>0</v>
      </c>
      <c r="V125" s="463">
        <v>1</v>
      </c>
      <c r="W125" s="463">
        <v>21</v>
      </c>
      <c r="X125" s="463">
        <v>4</v>
      </c>
      <c r="Y125" s="463">
        <v>1</v>
      </c>
      <c r="Z125" s="463">
        <v>0</v>
      </c>
      <c r="AA125" s="463">
        <v>0</v>
      </c>
      <c r="AB125" s="466">
        <f t="shared" si="4"/>
        <v>40</v>
      </c>
      <c r="AC125" s="461">
        <f t="shared" si="2"/>
        <v>8</v>
      </c>
    </row>
    <row r="126" spans="1:29" s="467" customFormat="1" hidden="1">
      <c r="A126" s="463">
        <v>1238</v>
      </c>
      <c r="B126" s="463"/>
      <c r="C126" s="463" t="str">
        <f t="shared" si="3"/>
        <v>2003-Hiengabat_2</v>
      </c>
      <c r="D126" s="463" t="s">
        <v>552</v>
      </c>
      <c r="E126" s="464">
        <v>10</v>
      </c>
      <c r="F126" s="463" t="s">
        <v>823</v>
      </c>
      <c r="G126" s="463" t="s">
        <v>554</v>
      </c>
      <c r="H126" s="575"/>
      <c r="I126" s="575"/>
      <c r="J126" s="465">
        <v>2003</v>
      </c>
      <c r="K126" s="463" t="s">
        <v>754</v>
      </c>
      <c r="L126" s="463" t="s">
        <v>946</v>
      </c>
      <c r="M126" s="463" t="s">
        <v>947</v>
      </c>
      <c r="N126" s="463">
        <v>2</v>
      </c>
      <c r="O126" s="465">
        <v>1</v>
      </c>
      <c r="P126" s="463">
        <v>2</v>
      </c>
      <c r="Q126" s="463">
        <v>0</v>
      </c>
      <c r="R126" s="463">
        <v>2</v>
      </c>
      <c r="S126" s="463">
        <v>0</v>
      </c>
      <c r="T126" s="463">
        <v>0</v>
      </c>
      <c r="U126" s="463">
        <v>0</v>
      </c>
      <c r="V126" s="463">
        <v>0</v>
      </c>
      <c r="W126" s="463">
        <v>25</v>
      </c>
      <c r="X126" s="463">
        <v>9</v>
      </c>
      <c r="Y126" s="463">
        <v>1</v>
      </c>
      <c r="Z126" s="463">
        <v>0</v>
      </c>
      <c r="AA126" s="463">
        <v>0</v>
      </c>
      <c r="AB126" s="466">
        <f t="shared" si="4"/>
        <v>40</v>
      </c>
      <c r="AC126" s="461">
        <f t="shared" si="2"/>
        <v>5</v>
      </c>
    </row>
    <row r="127" spans="1:29" s="467" customFormat="1" hidden="1">
      <c r="A127" s="463">
        <v>1239</v>
      </c>
      <c r="B127" s="463"/>
      <c r="C127" s="463" t="str">
        <f t="shared" si="3"/>
        <v>2003-Hiengabat_3</v>
      </c>
      <c r="D127" s="463" t="s">
        <v>552</v>
      </c>
      <c r="E127" s="464">
        <v>10</v>
      </c>
      <c r="F127" s="463" t="s">
        <v>823</v>
      </c>
      <c r="G127" s="463" t="s">
        <v>554</v>
      </c>
      <c r="H127" s="575"/>
      <c r="I127" s="575"/>
      <c r="J127" s="465">
        <v>2003</v>
      </c>
      <c r="K127" s="463" t="s">
        <v>754</v>
      </c>
      <c r="L127" s="463" t="s">
        <v>946</v>
      </c>
      <c r="M127" s="463" t="s">
        <v>947</v>
      </c>
      <c r="N127" s="463">
        <v>3</v>
      </c>
      <c r="O127" s="465">
        <v>0</v>
      </c>
      <c r="P127" s="463">
        <v>0</v>
      </c>
      <c r="Q127" s="463">
        <v>2</v>
      </c>
      <c r="R127" s="463">
        <v>0</v>
      </c>
      <c r="S127" s="463">
        <v>10</v>
      </c>
      <c r="T127" s="463">
        <v>0</v>
      </c>
      <c r="U127" s="463">
        <v>0</v>
      </c>
      <c r="V127" s="463">
        <v>0</v>
      </c>
      <c r="W127" s="463">
        <v>19</v>
      </c>
      <c r="X127" s="463">
        <v>8</v>
      </c>
      <c r="Y127" s="463">
        <v>1</v>
      </c>
      <c r="Z127" s="463">
        <v>0</v>
      </c>
      <c r="AA127" s="463">
        <v>0</v>
      </c>
      <c r="AB127" s="466">
        <f t="shared" si="4"/>
        <v>40</v>
      </c>
      <c r="AC127" s="461">
        <f t="shared" si="2"/>
        <v>2</v>
      </c>
    </row>
    <row r="128" spans="1:29" s="467" customFormat="1" hidden="1">
      <c r="A128" s="463">
        <v>1240</v>
      </c>
      <c r="B128" s="463"/>
      <c r="C128" s="463" t="str">
        <f t="shared" si="3"/>
        <v>2003-Hiengabat_4</v>
      </c>
      <c r="D128" s="463" t="s">
        <v>552</v>
      </c>
      <c r="E128" s="464">
        <v>10</v>
      </c>
      <c r="F128" s="463" t="s">
        <v>823</v>
      </c>
      <c r="G128" s="463" t="s">
        <v>554</v>
      </c>
      <c r="H128" s="575"/>
      <c r="I128" s="575"/>
      <c r="J128" s="614">
        <v>2003</v>
      </c>
      <c r="K128" s="463" t="s">
        <v>754</v>
      </c>
      <c r="L128" s="463" t="s">
        <v>946</v>
      </c>
      <c r="M128" s="463" t="s">
        <v>947</v>
      </c>
      <c r="N128" s="615">
        <v>4</v>
      </c>
      <c r="O128" s="614">
        <v>2</v>
      </c>
      <c r="P128" s="463">
        <v>0</v>
      </c>
      <c r="Q128" s="463">
        <v>3</v>
      </c>
      <c r="R128" s="463">
        <v>0</v>
      </c>
      <c r="S128" s="463">
        <v>3</v>
      </c>
      <c r="T128" s="463">
        <v>0</v>
      </c>
      <c r="U128" s="463">
        <v>0</v>
      </c>
      <c r="V128" s="463">
        <v>0</v>
      </c>
      <c r="W128" s="463">
        <v>19</v>
      </c>
      <c r="X128" s="463">
        <v>12</v>
      </c>
      <c r="Y128" s="463">
        <v>1</v>
      </c>
      <c r="Z128" s="463">
        <v>0</v>
      </c>
      <c r="AA128" s="463">
        <v>0</v>
      </c>
      <c r="AB128" s="611">
        <f t="shared" si="4"/>
        <v>40</v>
      </c>
      <c r="AC128" s="461">
        <f t="shared" si="2"/>
        <v>5</v>
      </c>
    </row>
    <row r="129" spans="1:29" s="467" customFormat="1" hidden="1">
      <c r="A129" s="463">
        <v>1265</v>
      </c>
      <c r="B129" s="463"/>
      <c r="C129" s="463" t="str">
        <f t="shared" si="3"/>
        <v>2003-Donga Hienga_1</v>
      </c>
      <c r="D129" s="463" t="s">
        <v>552</v>
      </c>
      <c r="E129" s="463">
        <v>11</v>
      </c>
      <c r="F129" s="465" t="s">
        <v>824</v>
      </c>
      <c r="G129" s="463" t="s">
        <v>554</v>
      </c>
      <c r="H129" s="576"/>
      <c r="I129" s="576"/>
      <c r="J129" s="228">
        <v>2003</v>
      </c>
      <c r="K129" s="463" t="s">
        <v>754</v>
      </c>
      <c r="L129" s="463" t="s">
        <v>946</v>
      </c>
      <c r="M129" s="463" t="s">
        <v>1135</v>
      </c>
      <c r="N129" s="612">
        <v>1</v>
      </c>
      <c r="O129" s="229">
        <v>5</v>
      </c>
      <c r="P129" s="463">
        <v>0</v>
      </c>
      <c r="Q129" s="463">
        <v>0</v>
      </c>
      <c r="R129" s="463">
        <v>4</v>
      </c>
      <c r="S129" s="463">
        <v>2</v>
      </c>
      <c r="T129" s="463">
        <v>1</v>
      </c>
      <c r="U129" s="463">
        <v>0</v>
      </c>
      <c r="V129" s="463">
        <v>0</v>
      </c>
      <c r="W129" s="463">
        <v>27</v>
      </c>
      <c r="X129" s="463">
        <v>1</v>
      </c>
      <c r="Y129" s="463">
        <v>0</v>
      </c>
      <c r="Z129" s="463">
        <v>0</v>
      </c>
      <c r="AA129" s="463">
        <v>0</v>
      </c>
      <c r="AB129" s="612">
        <f t="shared" si="4"/>
        <v>40</v>
      </c>
      <c r="AC129" s="461">
        <f t="shared" si="2"/>
        <v>9</v>
      </c>
    </row>
    <row r="130" spans="1:29" s="467" customFormat="1" hidden="1">
      <c r="A130" s="463">
        <v>1266</v>
      </c>
      <c r="B130" s="463"/>
      <c r="C130" s="463" t="str">
        <f t="shared" si="3"/>
        <v>2003-Donga Hienga_2</v>
      </c>
      <c r="D130" s="463" t="s">
        <v>552</v>
      </c>
      <c r="E130" s="463">
        <v>11</v>
      </c>
      <c r="F130" s="465" t="s">
        <v>824</v>
      </c>
      <c r="G130" s="463" t="s">
        <v>554</v>
      </c>
      <c r="H130" s="575"/>
      <c r="I130" s="575"/>
      <c r="J130" s="228">
        <v>2003</v>
      </c>
      <c r="K130" s="463" t="s">
        <v>754</v>
      </c>
      <c r="L130" s="463" t="s">
        <v>946</v>
      </c>
      <c r="M130" s="463" t="s">
        <v>1135</v>
      </c>
      <c r="N130" s="466">
        <v>2</v>
      </c>
      <c r="O130" s="229">
        <v>4</v>
      </c>
      <c r="P130" s="463">
        <v>0</v>
      </c>
      <c r="Q130" s="463">
        <v>0</v>
      </c>
      <c r="R130" s="463">
        <v>0</v>
      </c>
      <c r="S130" s="463">
        <v>2</v>
      </c>
      <c r="T130" s="463">
        <v>0</v>
      </c>
      <c r="U130" s="463">
        <v>0</v>
      </c>
      <c r="V130" s="463">
        <v>1</v>
      </c>
      <c r="W130" s="463">
        <v>31</v>
      </c>
      <c r="X130" s="463">
        <v>0</v>
      </c>
      <c r="Y130" s="463">
        <v>2</v>
      </c>
      <c r="Z130" s="463">
        <v>0</v>
      </c>
      <c r="AA130" s="463">
        <v>0</v>
      </c>
      <c r="AB130" s="466">
        <f t="shared" si="4"/>
        <v>40</v>
      </c>
      <c r="AC130" s="461">
        <f t="shared" si="2"/>
        <v>4</v>
      </c>
    </row>
    <row r="131" spans="1:29" s="467" customFormat="1" hidden="1">
      <c r="A131" s="463">
        <v>1267</v>
      </c>
      <c r="B131" s="463"/>
      <c r="C131" s="463" t="str">
        <f t="shared" si="3"/>
        <v>2003-Donga Hienga_3</v>
      </c>
      <c r="D131" s="463" t="s">
        <v>552</v>
      </c>
      <c r="E131" s="463">
        <v>11</v>
      </c>
      <c r="F131" s="465" t="s">
        <v>824</v>
      </c>
      <c r="G131" s="463" t="s">
        <v>554</v>
      </c>
      <c r="H131" s="575"/>
      <c r="I131" s="575"/>
      <c r="J131" s="228">
        <v>2003</v>
      </c>
      <c r="K131" s="463" t="s">
        <v>754</v>
      </c>
      <c r="L131" s="463" t="s">
        <v>946</v>
      </c>
      <c r="M131" s="463" t="s">
        <v>1135</v>
      </c>
      <c r="N131" s="466">
        <v>3</v>
      </c>
      <c r="O131" s="229">
        <v>10</v>
      </c>
      <c r="P131" s="463">
        <v>0</v>
      </c>
      <c r="Q131" s="463">
        <v>0</v>
      </c>
      <c r="R131" s="463">
        <v>0</v>
      </c>
      <c r="S131" s="463">
        <v>3</v>
      </c>
      <c r="T131" s="463">
        <v>0</v>
      </c>
      <c r="U131" s="463">
        <v>0</v>
      </c>
      <c r="V131" s="463">
        <v>0</v>
      </c>
      <c r="W131" s="463">
        <v>25</v>
      </c>
      <c r="X131" s="463">
        <v>0</v>
      </c>
      <c r="Y131" s="463">
        <v>2</v>
      </c>
      <c r="Z131" s="463">
        <v>0</v>
      </c>
      <c r="AA131" s="463">
        <v>0</v>
      </c>
      <c r="AB131" s="466">
        <f t="shared" si="4"/>
        <v>40</v>
      </c>
      <c r="AC131" s="461">
        <f t="shared" si="2"/>
        <v>10</v>
      </c>
    </row>
    <row r="132" spans="1:29" s="467" customFormat="1" hidden="1">
      <c r="A132" s="463">
        <v>1268</v>
      </c>
      <c r="B132" s="463"/>
      <c r="C132" s="463" t="str">
        <f t="shared" si="3"/>
        <v>2003-Donga Hienga_4</v>
      </c>
      <c r="D132" s="463" t="s">
        <v>552</v>
      </c>
      <c r="E132" s="463">
        <v>11</v>
      </c>
      <c r="F132" s="465" t="s">
        <v>824</v>
      </c>
      <c r="G132" s="463" t="s">
        <v>554</v>
      </c>
      <c r="H132" s="575"/>
      <c r="I132" s="575"/>
      <c r="J132" s="228">
        <v>2003</v>
      </c>
      <c r="K132" s="463" t="s">
        <v>754</v>
      </c>
      <c r="L132" s="463" t="s">
        <v>946</v>
      </c>
      <c r="M132" s="463" t="s">
        <v>1135</v>
      </c>
      <c r="N132" s="613">
        <v>4</v>
      </c>
      <c r="O132" s="229">
        <v>3</v>
      </c>
      <c r="P132" s="463">
        <v>0</v>
      </c>
      <c r="Q132" s="463">
        <v>2</v>
      </c>
      <c r="R132" s="463">
        <v>0</v>
      </c>
      <c r="S132" s="463">
        <v>4</v>
      </c>
      <c r="T132" s="463">
        <v>0</v>
      </c>
      <c r="U132" s="463">
        <v>0</v>
      </c>
      <c r="V132" s="463">
        <v>0</v>
      </c>
      <c r="W132" s="463">
        <v>31</v>
      </c>
      <c r="X132" s="463">
        <v>0</v>
      </c>
      <c r="Y132" s="463">
        <v>0</v>
      </c>
      <c r="Z132" s="463">
        <v>0</v>
      </c>
      <c r="AA132" s="463">
        <v>0</v>
      </c>
      <c r="AB132" s="613">
        <f t="shared" si="4"/>
        <v>40</v>
      </c>
      <c r="AC132" s="461">
        <f t="shared" si="2"/>
        <v>5</v>
      </c>
    </row>
    <row r="133" spans="1:29" s="467" customFormat="1" hidden="1">
      <c r="A133" s="463">
        <v>1293</v>
      </c>
      <c r="B133" s="463"/>
      <c r="C133" s="463" t="str">
        <f t="shared" si="3"/>
        <v>2003-Grimault_1</v>
      </c>
      <c r="D133" s="463" t="s">
        <v>552</v>
      </c>
      <c r="E133" s="464">
        <v>12</v>
      </c>
      <c r="F133" s="463" t="s">
        <v>825</v>
      </c>
      <c r="G133" s="463" t="s">
        <v>554</v>
      </c>
      <c r="H133" s="576"/>
      <c r="I133" s="576"/>
      <c r="J133" s="460">
        <v>2003</v>
      </c>
      <c r="K133" s="463" t="s">
        <v>754</v>
      </c>
      <c r="L133" s="463" t="s">
        <v>2812</v>
      </c>
      <c r="M133" s="463" t="s">
        <v>948</v>
      </c>
      <c r="N133" s="458">
        <v>1</v>
      </c>
      <c r="O133" s="460">
        <v>0</v>
      </c>
      <c r="P133" s="463">
        <v>1</v>
      </c>
      <c r="Q133" s="463">
        <v>0</v>
      </c>
      <c r="R133" s="463">
        <v>0</v>
      </c>
      <c r="S133" s="463">
        <v>6</v>
      </c>
      <c r="T133" s="463">
        <v>0</v>
      </c>
      <c r="U133" s="463">
        <v>0</v>
      </c>
      <c r="V133" s="463">
        <v>0</v>
      </c>
      <c r="W133" s="463">
        <v>2</v>
      </c>
      <c r="X133" s="463">
        <v>21</v>
      </c>
      <c r="Y133" s="463">
        <v>8</v>
      </c>
      <c r="Z133" s="463">
        <v>2</v>
      </c>
      <c r="AA133" s="463">
        <v>0</v>
      </c>
      <c r="AB133" s="461">
        <f t="shared" si="4"/>
        <v>40</v>
      </c>
      <c r="AC133" s="461">
        <f t="shared" si="2"/>
        <v>1</v>
      </c>
    </row>
    <row r="134" spans="1:29" s="467" customFormat="1" hidden="1">
      <c r="A134" s="463">
        <v>1294</v>
      </c>
      <c r="B134" s="463"/>
      <c r="C134" s="463" t="str">
        <f t="shared" si="3"/>
        <v>2003-Grimault_2</v>
      </c>
      <c r="D134" s="463" t="s">
        <v>552</v>
      </c>
      <c r="E134" s="464">
        <v>12</v>
      </c>
      <c r="F134" s="463" t="s">
        <v>825</v>
      </c>
      <c r="G134" s="463" t="s">
        <v>554</v>
      </c>
      <c r="H134" s="575"/>
      <c r="I134" s="575"/>
      <c r="J134" s="465">
        <v>2003</v>
      </c>
      <c r="K134" s="463" t="s">
        <v>754</v>
      </c>
      <c r="L134" s="463" t="s">
        <v>2812</v>
      </c>
      <c r="M134" s="463" t="s">
        <v>948</v>
      </c>
      <c r="N134" s="463">
        <v>2</v>
      </c>
      <c r="O134" s="465">
        <v>0</v>
      </c>
      <c r="P134" s="463">
        <v>3</v>
      </c>
      <c r="Q134" s="463">
        <v>0</v>
      </c>
      <c r="R134" s="463">
        <v>0</v>
      </c>
      <c r="S134" s="463">
        <v>0</v>
      </c>
      <c r="T134" s="463">
        <v>1</v>
      </c>
      <c r="U134" s="463">
        <v>0</v>
      </c>
      <c r="V134" s="463">
        <v>0</v>
      </c>
      <c r="W134" s="463">
        <v>5</v>
      </c>
      <c r="X134" s="463">
        <v>23</v>
      </c>
      <c r="Y134" s="463">
        <v>4</v>
      </c>
      <c r="Z134" s="463">
        <v>4</v>
      </c>
      <c r="AA134" s="463">
        <v>0</v>
      </c>
      <c r="AB134" s="466">
        <f t="shared" si="4"/>
        <v>40</v>
      </c>
      <c r="AC134" s="461">
        <f t="shared" si="2"/>
        <v>3</v>
      </c>
    </row>
    <row r="135" spans="1:29" s="467" customFormat="1" hidden="1">
      <c r="A135" s="463">
        <v>1295</v>
      </c>
      <c r="B135" s="463"/>
      <c r="C135" s="463" t="str">
        <f t="shared" si="3"/>
        <v>2003-Grimault_3</v>
      </c>
      <c r="D135" s="463" t="s">
        <v>552</v>
      </c>
      <c r="E135" s="464">
        <v>12</v>
      </c>
      <c r="F135" s="463" t="s">
        <v>825</v>
      </c>
      <c r="G135" s="463" t="s">
        <v>554</v>
      </c>
      <c r="H135" s="575"/>
      <c r="I135" s="575"/>
      <c r="J135" s="465">
        <v>2003</v>
      </c>
      <c r="K135" s="463" t="s">
        <v>754</v>
      </c>
      <c r="L135" s="463" t="s">
        <v>2812</v>
      </c>
      <c r="M135" s="463" t="s">
        <v>948</v>
      </c>
      <c r="N135" s="463">
        <v>3</v>
      </c>
      <c r="O135" s="465">
        <v>1</v>
      </c>
      <c r="P135" s="463">
        <v>3</v>
      </c>
      <c r="Q135" s="463">
        <v>0</v>
      </c>
      <c r="R135" s="463">
        <v>0</v>
      </c>
      <c r="S135" s="463">
        <v>0</v>
      </c>
      <c r="T135" s="463">
        <v>0</v>
      </c>
      <c r="U135" s="463">
        <v>0</v>
      </c>
      <c r="V135" s="463">
        <v>2</v>
      </c>
      <c r="W135" s="463">
        <v>4</v>
      </c>
      <c r="X135" s="463">
        <v>14</v>
      </c>
      <c r="Y135" s="463">
        <v>16</v>
      </c>
      <c r="Z135" s="463">
        <v>0</v>
      </c>
      <c r="AA135" s="463">
        <v>0</v>
      </c>
      <c r="AB135" s="466">
        <f t="shared" si="4"/>
        <v>40</v>
      </c>
      <c r="AC135" s="461">
        <f t="shared" si="2"/>
        <v>4</v>
      </c>
    </row>
    <row r="136" spans="1:29" s="467" customFormat="1" hidden="1">
      <c r="A136" s="463">
        <v>1296</v>
      </c>
      <c r="B136" s="463"/>
      <c r="C136" s="463" t="str">
        <f t="shared" si="3"/>
        <v>2003-Grimault_4</v>
      </c>
      <c r="D136" s="463" t="s">
        <v>552</v>
      </c>
      <c r="E136" s="464">
        <v>12</v>
      </c>
      <c r="F136" s="463" t="s">
        <v>825</v>
      </c>
      <c r="G136" s="463" t="s">
        <v>554</v>
      </c>
      <c r="H136" s="575"/>
      <c r="I136" s="575"/>
      <c r="J136" s="465">
        <v>2003</v>
      </c>
      <c r="K136" s="463" t="s">
        <v>754</v>
      </c>
      <c r="L136" s="463" t="s">
        <v>2812</v>
      </c>
      <c r="M136" s="463" t="s">
        <v>948</v>
      </c>
      <c r="N136" s="463">
        <v>4</v>
      </c>
      <c r="O136" s="465">
        <v>2</v>
      </c>
      <c r="P136" s="463">
        <v>5</v>
      </c>
      <c r="Q136" s="463">
        <v>0</v>
      </c>
      <c r="R136" s="463">
        <v>0</v>
      </c>
      <c r="S136" s="463">
        <v>1</v>
      </c>
      <c r="T136" s="463">
        <v>0</v>
      </c>
      <c r="U136" s="463">
        <v>0</v>
      </c>
      <c r="V136" s="463">
        <v>0</v>
      </c>
      <c r="W136" s="463">
        <v>5</v>
      </c>
      <c r="X136" s="463">
        <v>3</v>
      </c>
      <c r="Y136" s="463">
        <v>23</v>
      </c>
      <c r="Z136" s="463">
        <v>1</v>
      </c>
      <c r="AA136" s="463">
        <v>0</v>
      </c>
      <c r="AB136" s="466">
        <f t="shared" si="4"/>
        <v>40</v>
      </c>
      <c r="AC136" s="461">
        <f t="shared" si="2"/>
        <v>7</v>
      </c>
    </row>
    <row r="137" spans="1:29" s="467" customFormat="1" hidden="1">
      <c r="A137" s="463">
        <v>1321</v>
      </c>
      <c r="B137" s="463"/>
      <c r="C137" s="463" t="str">
        <f t="shared" si="3"/>
        <v>2003-Pindai_1</v>
      </c>
      <c r="D137" s="463" t="s">
        <v>552</v>
      </c>
      <c r="E137" s="464">
        <v>13</v>
      </c>
      <c r="F137" s="463" t="s">
        <v>1006</v>
      </c>
      <c r="G137" s="463" t="s">
        <v>554</v>
      </c>
      <c r="H137" s="576"/>
      <c r="I137" s="576"/>
      <c r="J137" s="465">
        <v>2003</v>
      </c>
      <c r="K137" s="463" t="s">
        <v>754</v>
      </c>
      <c r="L137" s="463" t="s">
        <v>2812</v>
      </c>
      <c r="M137" s="463" t="s">
        <v>949</v>
      </c>
      <c r="N137" s="463">
        <v>1</v>
      </c>
      <c r="O137" s="465">
        <v>27</v>
      </c>
      <c r="P137" s="463">
        <v>3</v>
      </c>
      <c r="Q137" s="463">
        <v>0</v>
      </c>
      <c r="R137" s="463">
        <v>0</v>
      </c>
      <c r="S137" s="463">
        <v>3</v>
      </c>
      <c r="T137" s="463">
        <v>0</v>
      </c>
      <c r="U137" s="463">
        <v>0</v>
      </c>
      <c r="V137" s="463">
        <v>0</v>
      </c>
      <c r="W137" s="463">
        <v>4</v>
      </c>
      <c r="X137" s="463">
        <v>3</v>
      </c>
      <c r="Y137" s="463">
        <v>0</v>
      </c>
      <c r="Z137" s="463">
        <v>0</v>
      </c>
      <c r="AA137" s="463">
        <v>0</v>
      </c>
      <c r="AB137" s="466">
        <f t="shared" si="4"/>
        <v>40</v>
      </c>
      <c r="AC137" s="461">
        <f t="shared" si="2"/>
        <v>30</v>
      </c>
    </row>
    <row r="138" spans="1:29" s="467" customFormat="1" hidden="1">
      <c r="A138" s="463">
        <v>1322</v>
      </c>
      <c r="B138" s="463"/>
      <c r="C138" s="463" t="str">
        <f t="shared" si="3"/>
        <v>2003-Pindai_2</v>
      </c>
      <c r="D138" s="463" t="s">
        <v>552</v>
      </c>
      <c r="E138" s="464">
        <v>13</v>
      </c>
      <c r="F138" s="463" t="s">
        <v>1006</v>
      </c>
      <c r="G138" s="463" t="s">
        <v>554</v>
      </c>
      <c r="H138" s="575"/>
      <c r="I138" s="575"/>
      <c r="J138" s="465">
        <v>2003</v>
      </c>
      <c r="K138" s="463" t="s">
        <v>754</v>
      </c>
      <c r="L138" s="463" t="s">
        <v>2812</v>
      </c>
      <c r="M138" s="463" t="s">
        <v>949</v>
      </c>
      <c r="N138" s="463">
        <v>2</v>
      </c>
      <c r="O138" s="465">
        <v>30</v>
      </c>
      <c r="P138" s="463">
        <v>0</v>
      </c>
      <c r="Q138" s="463">
        <v>0</v>
      </c>
      <c r="R138" s="463">
        <v>1</v>
      </c>
      <c r="S138" s="463">
        <v>4</v>
      </c>
      <c r="T138" s="463">
        <v>0</v>
      </c>
      <c r="U138" s="463">
        <v>0</v>
      </c>
      <c r="V138" s="463">
        <v>0</v>
      </c>
      <c r="W138" s="463">
        <v>3</v>
      </c>
      <c r="X138" s="463">
        <v>2</v>
      </c>
      <c r="Y138" s="463">
        <v>0</v>
      </c>
      <c r="Z138" s="463">
        <v>0</v>
      </c>
      <c r="AA138" s="463">
        <v>0</v>
      </c>
      <c r="AB138" s="466">
        <f t="shared" si="4"/>
        <v>40</v>
      </c>
      <c r="AC138" s="461">
        <f t="shared" si="2"/>
        <v>31</v>
      </c>
    </row>
    <row r="139" spans="1:29" s="467" customFormat="1" hidden="1">
      <c r="A139" s="463">
        <v>1323</v>
      </c>
      <c r="B139" s="463"/>
      <c r="C139" s="463" t="str">
        <f t="shared" si="3"/>
        <v>2003-Pindai_3</v>
      </c>
      <c r="D139" s="463" t="s">
        <v>552</v>
      </c>
      <c r="E139" s="464">
        <v>13</v>
      </c>
      <c r="F139" s="463" t="s">
        <v>1006</v>
      </c>
      <c r="G139" s="463" t="s">
        <v>554</v>
      </c>
      <c r="H139" s="575"/>
      <c r="I139" s="575"/>
      <c r="J139" s="465">
        <v>2003</v>
      </c>
      <c r="K139" s="463" t="s">
        <v>754</v>
      </c>
      <c r="L139" s="463" t="s">
        <v>2812</v>
      </c>
      <c r="M139" s="463" t="s">
        <v>949</v>
      </c>
      <c r="N139" s="463">
        <v>3</v>
      </c>
      <c r="O139" s="465">
        <v>16</v>
      </c>
      <c r="P139" s="463">
        <v>0</v>
      </c>
      <c r="Q139" s="463">
        <v>1</v>
      </c>
      <c r="R139" s="463">
        <v>0</v>
      </c>
      <c r="S139" s="463">
        <v>3</v>
      </c>
      <c r="T139" s="463">
        <v>9</v>
      </c>
      <c r="U139" s="463">
        <v>0</v>
      </c>
      <c r="V139" s="463">
        <v>0</v>
      </c>
      <c r="W139" s="463">
        <v>1</v>
      </c>
      <c r="X139" s="463">
        <v>7</v>
      </c>
      <c r="Y139" s="463">
        <v>1</v>
      </c>
      <c r="Z139" s="463">
        <v>0</v>
      </c>
      <c r="AA139" s="463">
        <v>2</v>
      </c>
      <c r="AB139" s="466">
        <f t="shared" si="4"/>
        <v>40</v>
      </c>
      <c r="AC139" s="461">
        <f t="shared" si="2"/>
        <v>17</v>
      </c>
    </row>
    <row r="140" spans="1:29" s="467" customFormat="1" hidden="1">
      <c r="A140" s="463">
        <v>1324</v>
      </c>
      <c r="B140" s="463"/>
      <c r="C140" s="463" t="str">
        <f t="shared" si="3"/>
        <v>2003-Pindai_4</v>
      </c>
      <c r="D140" s="463" t="s">
        <v>552</v>
      </c>
      <c r="E140" s="464">
        <v>13</v>
      </c>
      <c r="F140" s="463" t="s">
        <v>1006</v>
      </c>
      <c r="G140" s="463" t="s">
        <v>554</v>
      </c>
      <c r="H140" s="575"/>
      <c r="I140" s="575"/>
      <c r="J140" s="465">
        <v>2003</v>
      </c>
      <c r="K140" s="463" t="s">
        <v>754</v>
      </c>
      <c r="L140" s="463" t="s">
        <v>2812</v>
      </c>
      <c r="M140" s="463" t="s">
        <v>949</v>
      </c>
      <c r="N140" s="463">
        <v>4</v>
      </c>
      <c r="O140" s="465">
        <v>23</v>
      </c>
      <c r="P140" s="463">
        <v>1</v>
      </c>
      <c r="Q140" s="463">
        <v>0</v>
      </c>
      <c r="R140" s="463">
        <v>0</v>
      </c>
      <c r="S140" s="463">
        <v>2</v>
      </c>
      <c r="T140" s="463">
        <v>4</v>
      </c>
      <c r="U140" s="463">
        <v>0</v>
      </c>
      <c r="V140" s="463">
        <v>0</v>
      </c>
      <c r="W140" s="463">
        <v>3</v>
      </c>
      <c r="X140" s="463">
        <v>3</v>
      </c>
      <c r="Y140" s="463">
        <v>3</v>
      </c>
      <c r="Z140" s="463">
        <v>0</v>
      </c>
      <c r="AA140" s="463">
        <v>1</v>
      </c>
      <c r="AB140" s="466">
        <f t="shared" si="4"/>
        <v>40</v>
      </c>
      <c r="AC140" s="461">
        <f t="shared" si="2"/>
        <v>24</v>
      </c>
    </row>
    <row r="141" spans="1:29" s="467" customFormat="1" hidden="1">
      <c r="A141" s="463">
        <v>1349</v>
      </c>
      <c r="B141" s="463"/>
      <c r="C141" s="463" t="str">
        <f t="shared" si="3"/>
        <v>2003-Beco_1</v>
      </c>
      <c r="D141" s="463" t="s">
        <v>552</v>
      </c>
      <c r="E141" s="464">
        <v>14</v>
      </c>
      <c r="F141" s="463" t="s">
        <v>1007</v>
      </c>
      <c r="G141" s="463" t="s">
        <v>554</v>
      </c>
      <c r="H141" s="576"/>
      <c r="I141" s="576"/>
      <c r="J141" s="465">
        <v>2003</v>
      </c>
      <c r="K141" s="463" t="s">
        <v>754</v>
      </c>
      <c r="L141" s="463" t="s">
        <v>2812</v>
      </c>
      <c r="M141" s="463" t="s">
        <v>950</v>
      </c>
      <c r="N141" s="463">
        <v>1</v>
      </c>
      <c r="O141" s="465">
        <v>8</v>
      </c>
      <c r="P141" s="463">
        <v>2</v>
      </c>
      <c r="Q141" s="463">
        <v>0</v>
      </c>
      <c r="R141" s="463">
        <v>0</v>
      </c>
      <c r="S141" s="463">
        <v>0</v>
      </c>
      <c r="T141" s="463">
        <v>0</v>
      </c>
      <c r="U141" s="463">
        <v>0</v>
      </c>
      <c r="V141" s="463">
        <v>0</v>
      </c>
      <c r="W141" s="463">
        <v>17</v>
      </c>
      <c r="X141" s="463">
        <v>13</v>
      </c>
      <c r="Y141" s="463">
        <v>0</v>
      </c>
      <c r="Z141" s="463">
        <v>0</v>
      </c>
      <c r="AA141" s="463">
        <v>0</v>
      </c>
      <c r="AB141" s="466">
        <f t="shared" si="4"/>
        <v>40</v>
      </c>
      <c r="AC141" s="461">
        <f t="shared" si="2"/>
        <v>10</v>
      </c>
    </row>
    <row r="142" spans="1:29" s="467" customFormat="1" hidden="1">
      <c r="A142" s="463">
        <v>1350</v>
      </c>
      <c r="B142" s="463"/>
      <c r="C142" s="463" t="str">
        <f t="shared" si="3"/>
        <v>2003-Beco_2</v>
      </c>
      <c r="D142" s="463" t="s">
        <v>552</v>
      </c>
      <c r="E142" s="464">
        <v>14</v>
      </c>
      <c r="F142" s="463" t="s">
        <v>1007</v>
      </c>
      <c r="G142" s="463" t="s">
        <v>554</v>
      </c>
      <c r="H142" s="575"/>
      <c r="I142" s="575"/>
      <c r="J142" s="465">
        <v>2003</v>
      </c>
      <c r="K142" s="463" t="s">
        <v>754</v>
      </c>
      <c r="L142" s="463" t="s">
        <v>2812</v>
      </c>
      <c r="M142" s="463" t="s">
        <v>950</v>
      </c>
      <c r="N142" s="463">
        <v>2</v>
      </c>
      <c r="O142" s="465">
        <v>3</v>
      </c>
      <c r="P142" s="463">
        <v>2</v>
      </c>
      <c r="Q142" s="463">
        <v>1</v>
      </c>
      <c r="R142" s="463">
        <v>0</v>
      </c>
      <c r="S142" s="463">
        <v>1</v>
      </c>
      <c r="T142" s="463">
        <v>0</v>
      </c>
      <c r="U142" s="463">
        <v>0</v>
      </c>
      <c r="V142" s="463">
        <v>0</v>
      </c>
      <c r="W142" s="463">
        <v>24</v>
      </c>
      <c r="X142" s="463">
        <v>8</v>
      </c>
      <c r="Y142" s="463">
        <v>1</v>
      </c>
      <c r="Z142" s="463">
        <v>0</v>
      </c>
      <c r="AA142" s="463">
        <v>0</v>
      </c>
      <c r="AB142" s="466">
        <f t="shared" si="4"/>
        <v>40</v>
      </c>
      <c r="AC142" s="461">
        <f t="shared" si="2"/>
        <v>6</v>
      </c>
    </row>
    <row r="143" spans="1:29" s="467" customFormat="1" hidden="1">
      <c r="A143" s="463">
        <v>1351</v>
      </c>
      <c r="B143" s="463"/>
      <c r="C143" s="463" t="str">
        <f t="shared" si="3"/>
        <v>2003-Beco_3</v>
      </c>
      <c r="D143" s="463" t="s">
        <v>552</v>
      </c>
      <c r="E143" s="464">
        <v>14</v>
      </c>
      <c r="F143" s="463" t="s">
        <v>1007</v>
      </c>
      <c r="G143" s="463" t="s">
        <v>554</v>
      </c>
      <c r="H143" s="575"/>
      <c r="I143" s="575"/>
      <c r="J143" s="465">
        <v>2003</v>
      </c>
      <c r="K143" s="463" t="s">
        <v>754</v>
      </c>
      <c r="L143" s="463" t="s">
        <v>2812</v>
      </c>
      <c r="M143" s="463" t="s">
        <v>950</v>
      </c>
      <c r="N143" s="463">
        <v>3</v>
      </c>
      <c r="O143" s="465">
        <v>4</v>
      </c>
      <c r="P143" s="463">
        <v>2</v>
      </c>
      <c r="Q143" s="463">
        <v>2</v>
      </c>
      <c r="R143" s="463">
        <v>0</v>
      </c>
      <c r="S143" s="463">
        <v>0</v>
      </c>
      <c r="T143" s="463">
        <v>0</v>
      </c>
      <c r="U143" s="463">
        <v>0</v>
      </c>
      <c r="V143" s="463">
        <v>0</v>
      </c>
      <c r="W143" s="463">
        <v>19</v>
      </c>
      <c r="X143" s="463">
        <v>11</v>
      </c>
      <c r="Y143" s="463">
        <v>2</v>
      </c>
      <c r="Z143" s="463">
        <v>0</v>
      </c>
      <c r="AA143" s="463">
        <v>0</v>
      </c>
      <c r="AB143" s="466">
        <f t="shared" si="4"/>
        <v>40</v>
      </c>
      <c r="AC143" s="461">
        <f t="shared" si="2"/>
        <v>8</v>
      </c>
    </row>
    <row r="144" spans="1:29" s="467" customFormat="1" hidden="1">
      <c r="A144" s="463">
        <v>1352</v>
      </c>
      <c r="B144" s="463"/>
      <c r="C144" s="463" t="str">
        <f t="shared" si="3"/>
        <v>2003-Beco_4</v>
      </c>
      <c r="D144" s="463" t="s">
        <v>552</v>
      </c>
      <c r="E144" s="464">
        <v>14</v>
      </c>
      <c r="F144" s="463" t="s">
        <v>1007</v>
      </c>
      <c r="G144" s="463" t="s">
        <v>554</v>
      </c>
      <c r="H144" s="575"/>
      <c r="I144" s="575"/>
      <c r="J144" s="465">
        <v>2003</v>
      </c>
      <c r="K144" s="463" t="s">
        <v>754</v>
      </c>
      <c r="L144" s="463" t="s">
        <v>2812</v>
      </c>
      <c r="M144" s="463" t="s">
        <v>950</v>
      </c>
      <c r="N144" s="463">
        <v>4</v>
      </c>
      <c r="O144" s="465">
        <v>1</v>
      </c>
      <c r="P144" s="463">
        <v>0</v>
      </c>
      <c r="Q144" s="463">
        <v>0</v>
      </c>
      <c r="R144" s="463">
        <v>0</v>
      </c>
      <c r="S144" s="463">
        <v>0</v>
      </c>
      <c r="T144" s="463">
        <v>0</v>
      </c>
      <c r="U144" s="463">
        <v>0</v>
      </c>
      <c r="V144" s="463">
        <v>0</v>
      </c>
      <c r="W144" s="463">
        <v>18</v>
      </c>
      <c r="X144" s="463">
        <v>21</v>
      </c>
      <c r="Y144" s="463">
        <v>0</v>
      </c>
      <c r="Z144" s="463">
        <v>0</v>
      </c>
      <c r="AA144" s="463">
        <v>0</v>
      </c>
      <c r="AB144" s="466">
        <f t="shared" si="4"/>
        <v>40</v>
      </c>
      <c r="AC144" s="461">
        <f t="shared" si="2"/>
        <v>1</v>
      </c>
    </row>
    <row r="145" spans="1:29" s="467" customFormat="1" hidden="1">
      <c r="A145" s="463">
        <v>1377</v>
      </c>
      <c r="B145" s="463"/>
      <c r="C145" s="463" t="str">
        <f t="shared" si="3"/>
        <v>2003-Pinjen_1</v>
      </c>
      <c r="D145" s="463" t="s">
        <v>552</v>
      </c>
      <c r="E145" s="464">
        <v>15</v>
      </c>
      <c r="F145" s="463" t="s">
        <v>3763</v>
      </c>
      <c r="G145" s="463" t="s">
        <v>554</v>
      </c>
      <c r="H145" s="576"/>
      <c r="I145" s="576"/>
      <c r="J145" s="465">
        <v>2003</v>
      </c>
      <c r="K145" s="463" t="s">
        <v>754</v>
      </c>
      <c r="L145" s="463" t="s">
        <v>755</v>
      </c>
      <c r="M145" s="463" t="s">
        <v>3763</v>
      </c>
      <c r="N145" s="463">
        <v>1</v>
      </c>
      <c r="O145" s="465">
        <v>16</v>
      </c>
      <c r="P145" s="463">
        <v>13</v>
      </c>
      <c r="Q145" s="463">
        <v>2</v>
      </c>
      <c r="R145" s="463">
        <v>0</v>
      </c>
      <c r="S145" s="463">
        <v>4</v>
      </c>
      <c r="T145" s="463">
        <v>0</v>
      </c>
      <c r="U145" s="463">
        <v>0</v>
      </c>
      <c r="V145" s="463">
        <v>0</v>
      </c>
      <c r="W145" s="463">
        <v>4</v>
      </c>
      <c r="X145" s="463">
        <v>1</v>
      </c>
      <c r="Y145" s="463">
        <v>0</v>
      </c>
      <c r="Z145" s="463">
        <v>0</v>
      </c>
      <c r="AA145" s="463">
        <v>0</v>
      </c>
      <c r="AB145" s="466">
        <f t="shared" si="4"/>
        <v>40</v>
      </c>
      <c r="AC145" s="461">
        <f t="shared" si="2"/>
        <v>31</v>
      </c>
    </row>
    <row r="146" spans="1:29" s="467" customFormat="1" hidden="1">
      <c r="A146" s="463">
        <v>1378</v>
      </c>
      <c r="B146" s="463"/>
      <c r="C146" s="463" t="str">
        <f t="shared" si="3"/>
        <v>2003-Pinjen_2</v>
      </c>
      <c r="D146" s="463" t="s">
        <v>552</v>
      </c>
      <c r="E146" s="464">
        <v>15</v>
      </c>
      <c r="F146" s="463" t="s">
        <v>3763</v>
      </c>
      <c r="G146" s="463" t="s">
        <v>554</v>
      </c>
      <c r="H146" s="575"/>
      <c r="I146" s="575"/>
      <c r="J146" s="465">
        <v>2003</v>
      </c>
      <c r="K146" s="463" t="s">
        <v>754</v>
      </c>
      <c r="L146" s="463" t="s">
        <v>755</v>
      </c>
      <c r="M146" s="463" t="s">
        <v>3763</v>
      </c>
      <c r="N146" s="463">
        <v>2</v>
      </c>
      <c r="O146" s="465">
        <v>18</v>
      </c>
      <c r="P146" s="463">
        <v>11</v>
      </c>
      <c r="Q146" s="463">
        <v>1</v>
      </c>
      <c r="R146" s="463">
        <v>0</v>
      </c>
      <c r="S146" s="463">
        <v>3</v>
      </c>
      <c r="T146" s="463">
        <v>0</v>
      </c>
      <c r="U146" s="463">
        <v>0</v>
      </c>
      <c r="V146" s="463">
        <v>0</v>
      </c>
      <c r="W146" s="463">
        <v>2</v>
      </c>
      <c r="X146" s="463">
        <v>4</v>
      </c>
      <c r="Y146" s="463">
        <v>0</v>
      </c>
      <c r="Z146" s="463">
        <v>0</v>
      </c>
      <c r="AA146" s="463">
        <v>1</v>
      </c>
      <c r="AB146" s="466">
        <f t="shared" si="4"/>
        <v>40</v>
      </c>
      <c r="AC146" s="461">
        <f t="shared" si="2"/>
        <v>30</v>
      </c>
    </row>
    <row r="147" spans="1:29" s="467" customFormat="1" hidden="1">
      <c r="A147" s="463">
        <v>1379</v>
      </c>
      <c r="B147" s="463"/>
      <c r="C147" s="463" t="str">
        <f t="shared" si="3"/>
        <v>2003-Pinjen_3</v>
      </c>
      <c r="D147" s="463" t="s">
        <v>552</v>
      </c>
      <c r="E147" s="464">
        <v>15</v>
      </c>
      <c r="F147" s="463" t="s">
        <v>3763</v>
      </c>
      <c r="G147" s="463" t="s">
        <v>554</v>
      </c>
      <c r="H147" s="575"/>
      <c r="I147" s="575"/>
      <c r="J147" s="465">
        <v>2003</v>
      </c>
      <c r="K147" s="463" t="s">
        <v>754</v>
      </c>
      <c r="L147" s="463" t="s">
        <v>755</v>
      </c>
      <c r="M147" s="463" t="s">
        <v>3763</v>
      </c>
      <c r="N147" s="463">
        <v>3</v>
      </c>
      <c r="O147" s="465">
        <v>21</v>
      </c>
      <c r="P147" s="463">
        <v>4</v>
      </c>
      <c r="Q147" s="463">
        <v>4</v>
      </c>
      <c r="R147" s="463">
        <v>0</v>
      </c>
      <c r="S147" s="463">
        <v>4</v>
      </c>
      <c r="T147" s="463">
        <v>0</v>
      </c>
      <c r="U147" s="463">
        <v>0</v>
      </c>
      <c r="V147" s="463">
        <v>0</v>
      </c>
      <c r="W147" s="463">
        <v>7</v>
      </c>
      <c r="X147" s="463">
        <v>0</v>
      </c>
      <c r="Y147" s="463">
        <v>0</v>
      </c>
      <c r="Z147" s="463">
        <v>0</v>
      </c>
      <c r="AA147" s="463">
        <v>0</v>
      </c>
      <c r="AB147" s="466">
        <f t="shared" si="4"/>
        <v>40</v>
      </c>
      <c r="AC147" s="461">
        <f t="shared" si="2"/>
        <v>29</v>
      </c>
    </row>
    <row r="148" spans="1:29" s="467" customFormat="1" hidden="1">
      <c r="A148" s="463">
        <v>1380</v>
      </c>
      <c r="B148" s="463"/>
      <c r="C148" s="463" t="str">
        <f t="shared" si="3"/>
        <v>2003-Pinjen_4</v>
      </c>
      <c r="D148" s="463" t="s">
        <v>552</v>
      </c>
      <c r="E148" s="464">
        <v>15</v>
      </c>
      <c r="F148" s="463" t="s">
        <v>3763</v>
      </c>
      <c r="G148" s="463" t="s">
        <v>554</v>
      </c>
      <c r="H148" s="575"/>
      <c r="I148" s="575"/>
      <c r="J148" s="465">
        <v>2003</v>
      </c>
      <c r="K148" s="463" t="s">
        <v>754</v>
      </c>
      <c r="L148" s="463" t="s">
        <v>755</v>
      </c>
      <c r="M148" s="463" t="s">
        <v>3763</v>
      </c>
      <c r="N148" s="463">
        <v>4</v>
      </c>
      <c r="O148" s="465">
        <v>20</v>
      </c>
      <c r="P148" s="463">
        <v>0</v>
      </c>
      <c r="Q148" s="463">
        <v>10</v>
      </c>
      <c r="R148" s="463">
        <v>0</v>
      </c>
      <c r="S148" s="463">
        <v>8</v>
      </c>
      <c r="T148" s="463">
        <v>0</v>
      </c>
      <c r="U148" s="463">
        <v>0</v>
      </c>
      <c r="V148" s="463">
        <v>0</v>
      </c>
      <c r="W148" s="463">
        <v>2</v>
      </c>
      <c r="X148" s="463">
        <v>0</v>
      </c>
      <c r="Y148" s="463">
        <v>0</v>
      </c>
      <c r="Z148" s="463">
        <v>0</v>
      </c>
      <c r="AA148" s="463">
        <v>0</v>
      </c>
      <c r="AB148" s="466">
        <f t="shared" si="4"/>
        <v>40</v>
      </c>
      <c r="AC148" s="461">
        <f t="shared" si="2"/>
        <v>30</v>
      </c>
    </row>
    <row r="149" spans="1:29" s="467" customFormat="1" hidden="1">
      <c r="A149" s="463">
        <v>1401</v>
      </c>
      <c r="B149" s="463"/>
      <c r="C149" s="463" t="str">
        <f t="shared" si="3"/>
        <v>2003-Koniene_1</v>
      </c>
      <c r="D149" s="463" t="s">
        <v>552</v>
      </c>
      <c r="E149" s="464">
        <v>16</v>
      </c>
      <c r="F149" s="463" t="s">
        <v>1008</v>
      </c>
      <c r="G149" s="463" t="s">
        <v>554</v>
      </c>
      <c r="H149" s="576"/>
      <c r="I149" s="576"/>
      <c r="J149" s="465">
        <v>2003</v>
      </c>
      <c r="K149" s="463" t="s">
        <v>754</v>
      </c>
      <c r="L149" s="463" t="s">
        <v>755</v>
      </c>
      <c r="M149" s="463" t="s">
        <v>758</v>
      </c>
      <c r="N149" s="463">
        <v>1</v>
      </c>
      <c r="O149" s="465">
        <v>3</v>
      </c>
      <c r="P149" s="463">
        <v>14</v>
      </c>
      <c r="Q149" s="463">
        <v>0</v>
      </c>
      <c r="R149" s="463">
        <v>0</v>
      </c>
      <c r="S149" s="463">
        <v>10</v>
      </c>
      <c r="T149" s="463">
        <v>0</v>
      </c>
      <c r="U149" s="463">
        <v>0</v>
      </c>
      <c r="V149" s="463">
        <v>0</v>
      </c>
      <c r="W149" s="463">
        <v>13</v>
      </c>
      <c r="X149" s="463">
        <v>0</v>
      </c>
      <c r="Y149" s="463">
        <v>0</v>
      </c>
      <c r="Z149" s="463">
        <v>0</v>
      </c>
      <c r="AA149" s="463">
        <v>0</v>
      </c>
      <c r="AB149" s="466">
        <f t="shared" si="4"/>
        <v>40</v>
      </c>
      <c r="AC149" s="461">
        <f t="shared" si="2"/>
        <v>17</v>
      </c>
    </row>
    <row r="150" spans="1:29" s="467" customFormat="1" hidden="1">
      <c r="A150" s="463">
        <v>1402</v>
      </c>
      <c r="B150" s="463"/>
      <c r="C150" s="463" t="str">
        <f t="shared" si="3"/>
        <v>2003-Koniene_2</v>
      </c>
      <c r="D150" s="463" t="s">
        <v>552</v>
      </c>
      <c r="E150" s="464">
        <v>16</v>
      </c>
      <c r="F150" s="463" t="s">
        <v>1008</v>
      </c>
      <c r="G150" s="463" t="s">
        <v>554</v>
      </c>
      <c r="H150" s="575"/>
      <c r="I150" s="575"/>
      <c r="J150" s="465">
        <v>2003</v>
      </c>
      <c r="K150" s="463" t="s">
        <v>754</v>
      </c>
      <c r="L150" s="463" t="s">
        <v>755</v>
      </c>
      <c r="M150" s="463" t="s">
        <v>758</v>
      </c>
      <c r="N150" s="463">
        <v>2</v>
      </c>
      <c r="O150" s="465">
        <v>1</v>
      </c>
      <c r="P150" s="463">
        <v>13</v>
      </c>
      <c r="Q150" s="463">
        <v>0</v>
      </c>
      <c r="R150" s="463">
        <v>0</v>
      </c>
      <c r="S150" s="463">
        <v>7</v>
      </c>
      <c r="T150" s="463">
        <v>0</v>
      </c>
      <c r="U150" s="463">
        <v>0</v>
      </c>
      <c r="V150" s="463">
        <v>1</v>
      </c>
      <c r="W150" s="463">
        <v>12</v>
      </c>
      <c r="X150" s="463">
        <v>5</v>
      </c>
      <c r="Y150" s="463">
        <v>1</v>
      </c>
      <c r="Z150" s="463">
        <v>0</v>
      </c>
      <c r="AA150" s="463">
        <v>0</v>
      </c>
      <c r="AB150" s="466">
        <f t="shared" si="4"/>
        <v>40</v>
      </c>
      <c r="AC150" s="461">
        <f t="shared" si="2"/>
        <v>14</v>
      </c>
    </row>
    <row r="151" spans="1:29" s="467" customFormat="1" hidden="1">
      <c r="A151" s="463">
        <v>1403</v>
      </c>
      <c r="B151" s="463"/>
      <c r="C151" s="463" t="str">
        <f t="shared" si="3"/>
        <v>2003-Koniene_3</v>
      </c>
      <c r="D151" s="463" t="s">
        <v>552</v>
      </c>
      <c r="E151" s="464">
        <v>16</v>
      </c>
      <c r="F151" s="463" t="s">
        <v>1008</v>
      </c>
      <c r="G151" s="463" t="s">
        <v>554</v>
      </c>
      <c r="H151" s="575"/>
      <c r="I151" s="575"/>
      <c r="J151" s="465">
        <v>2003</v>
      </c>
      <c r="K151" s="463" t="s">
        <v>754</v>
      </c>
      <c r="L151" s="463" t="s">
        <v>755</v>
      </c>
      <c r="M151" s="463" t="s">
        <v>758</v>
      </c>
      <c r="N151" s="463">
        <v>3</v>
      </c>
      <c r="O151" s="465">
        <v>4</v>
      </c>
      <c r="P151" s="463">
        <v>14</v>
      </c>
      <c r="Q151" s="463">
        <v>0</v>
      </c>
      <c r="R151" s="463">
        <v>0</v>
      </c>
      <c r="S151" s="463">
        <v>4</v>
      </c>
      <c r="T151" s="463">
        <v>0</v>
      </c>
      <c r="U151" s="463">
        <v>0</v>
      </c>
      <c r="V151" s="463">
        <v>0</v>
      </c>
      <c r="W151" s="463">
        <v>14</v>
      </c>
      <c r="X151" s="463">
        <v>0</v>
      </c>
      <c r="Y151" s="463">
        <v>4</v>
      </c>
      <c r="Z151" s="463">
        <v>0</v>
      </c>
      <c r="AA151" s="463">
        <v>0</v>
      </c>
      <c r="AB151" s="466">
        <f t="shared" si="4"/>
        <v>40</v>
      </c>
      <c r="AC151" s="461">
        <f t="shared" si="2"/>
        <v>18</v>
      </c>
    </row>
    <row r="152" spans="1:29" s="467" customFormat="1" hidden="1">
      <c r="A152" s="463">
        <v>1404</v>
      </c>
      <c r="B152" s="463"/>
      <c r="C152" s="463" t="str">
        <f t="shared" si="3"/>
        <v>2003-Koniene_4</v>
      </c>
      <c r="D152" s="463" t="s">
        <v>552</v>
      </c>
      <c r="E152" s="464">
        <v>16</v>
      </c>
      <c r="F152" s="463" t="s">
        <v>1008</v>
      </c>
      <c r="G152" s="463" t="s">
        <v>554</v>
      </c>
      <c r="H152" s="575"/>
      <c r="I152" s="575"/>
      <c r="J152" s="465">
        <v>2003</v>
      </c>
      <c r="K152" s="463" t="s">
        <v>754</v>
      </c>
      <c r="L152" s="463" t="s">
        <v>755</v>
      </c>
      <c r="M152" s="463" t="s">
        <v>758</v>
      </c>
      <c r="N152" s="463">
        <v>4</v>
      </c>
      <c r="O152" s="465">
        <v>4</v>
      </c>
      <c r="P152" s="463">
        <v>10</v>
      </c>
      <c r="Q152" s="463">
        <v>0</v>
      </c>
      <c r="R152" s="463">
        <v>0</v>
      </c>
      <c r="S152" s="463">
        <v>4</v>
      </c>
      <c r="T152" s="463">
        <v>0</v>
      </c>
      <c r="U152" s="463">
        <v>0</v>
      </c>
      <c r="V152" s="463">
        <v>0</v>
      </c>
      <c r="W152" s="463">
        <v>18</v>
      </c>
      <c r="X152" s="463">
        <v>0</v>
      </c>
      <c r="Y152" s="463">
        <v>4</v>
      </c>
      <c r="Z152" s="463">
        <v>0</v>
      </c>
      <c r="AA152" s="463">
        <v>0</v>
      </c>
      <c r="AB152" s="466">
        <f t="shared" si="4"/>
        <v>40</v>
      </c>
      <c r="AC152" s="461">
        <f t="shared" si="2"/>
        <v>14</v>
      </c>
    </row>
    <row r="153" spans="1:29" s="467" customFormat="1" ht="26" hidden="1">
      <c r="A153" s="463">
        <v>1429</v>
      </c>
      <c r="B153" s="463"/>
      <c r="C153" s="463" t="str">
        <f t="shared" ref="C153:C176" si="5">J153&amp;"-"&amp;M153&amp;"_"&amp;N153</f>
        <v>2003-Fausse passe de Pouembout_1</v>
      </c>
      <c r="D153" s="463" t="s">
        <v>552</v>
      </c>
      <c r="E153" s="464">
        <v>17</v>
      </c>
      <c r="F153" s="463" t="s">
        <v>1568</v>
      </c>
      <c r="G153" s="463" t="s">
        <v>554</v>
      </c>
      <c r="H153" s="576"/>
      <c r="I153" s="576"/>
      <c r="J153" s="465">
        <v>2003</v>
      </c>
      <c r="K153" s="463" t="s">
        <v>754</v>
      </c>
      <c r="L153" s="463" t="s">
        <v>755</v>
      </c>
      <c r="M153" s="463" t="s">
        <v>1568</v>
      </c>
      <c r="N153" s="463">
        <v>1</v>
      </c>
      <c r="O153" s="465">
        <v>0</v>
      </c>
      <c r="P153" s="463">
        <v>3</v>
      </c>
      <c r="Q153" s="463">
        <v>2</v>
      </c>
      <c r="R153" s="463">
        <v>0</v>
      </c>
      <c r="S153" s="463">
        <v>14</v>
      </c>
      <c r="T153" s="463">
        <v>0</v>
      </c>
      <c r="U153" s="463">
        <v>0</v>
      </c>
      <c r="V153" s="463">
        <v>0</v>
      </c>
      <c r="W153" s="463">
        <v>20</v>
      </c>
      <c r="X153" s="463">
        <v>1</v>
      </c>
      <c r="Y153" s="463">
        <v>0</v>
      </c>
      <c r="Z153" s="463">
        <v>0</v>
      </c>
      <c r="AA153" s="463">
        <v>0</v>
      </c>
      <c r="AB153" s="466">
        <f t="shared" ref="AB153:AB184" si="6">SUM(O153:AA153)</f>
        <v>40</v>
      </c>
      <c r="AC153" s="461">
        <f t="shared" ref="AC153:AC216" si="7">O153+P153+Q153+R153</f>
        <v>5</v>
      </c>
    </row>
    <row r="154" spans="1:29" s="467" customFormat="1" ht="26" hidden="1">
      <c r="A154" s="463">
        <v>1430</v>
      </c>
      <c r="B154" s="463"/>
      <c r="C154" s="463" t="str">
        <f t="shared" si="5"/>
        <v>2003-Fausse passe de Pouembout_2</v>
      </c>
      <c r="D154" s="463" t="s">
        <v>552</v>
      </c>
      <c r="E154" s="464">
        <v>17</v>
      </c>
      <c r="F154" s="463" t="s">
        <v>1568</v>
      </c>
      <c r="G154" s="463" t="s">
        <v>554</v>
      </c>
      <c r="H154" s="575"/>
      <c r="I154" s="575"/>
      <c r="J154" s="465">
        <v>2003</v>
      </c>
      <c r="K154" s="463" t="s">
        <v>754</v>
      </c>
      <c r="L154" s="463" t="s">
        <v>755</v>
      </c>
      <c r="M154" s="463" t="s">
        <v>1568</v>
      </c>
      <c r="N154" s="463">
        <v>2</v>
      </c>
      <c r="O154" s="465">
        <v>2</v>
      </c>
      <c r="P154" s="463">
        <v>0</v>
      </c>
      <c r="Q154" s="463">
        <v>2</v>
      </c>
      <c r="R154" s="463">
        <v>0</v>
      </c>
      <c r="S154" s="463">
        <v>3</v>
      </c>
      <c r="T154" s="463">
        <v>0</v>
      </c>
      <c r="U154" s="463">
        <v>0</v>
      </c>
      <c r="V154" s="463">
        <v>0</v>
      </c>
      <c r="W154" s="463">
        <v>33</v>
      </c>
      <c r="X154" s="463">
        <v>0</v>
      </c>
      <c r="Y154" s="463">
        <v>0</v>
      </c>
      <c r="Z154" s="463">
        <v>0</v>
      </c>
      <c r="AA154" s="463">
        <v>0</v>
      </c>
      <c r="AB154" s="466">
        <f t="shared" si="6"/>
        <v>40</v>
      </c>
      <c r="AC154" s="461">
        <f t="shared" si="7"/>
        <v>4</v>
      </c>
    </row>
    <row r="155" spans="1:29" s="467" customFormat="1" ht="26" hidden="1">
      <c r="A155" s="463">
        <v>1431</v>
      </c>
      <c r="B155" s="463"/>
      <c r="C155" s="463" t="str">
        <f t="shared" si="5"/>
        <v>2003-Fausse passe de Pouembout_3</v>
      </c>
      <c r="D155" s="463" t="s">
        <v>552</v>
      </c>
      <c r="E155" s="464">
        <v>17</v>
      </c>
      <c r="F155" s="463" t="s">
        <v>1568</v>
      </c>
      <c r="G155" s="463" t="s">
        <v>554</v>
      </c>
      <c r="H155" s="575"/>
      <c r="I155" s="575"/>
      <c r="J155" s="465">
        <v>2003</v>
      </c>
      <c r="K155" s="463" t="s">
        <v>754</v>
      </c>
      <c r="L155" s="463" t="s">
        <v>755</v>
      </c>
      <c r="M155" s="463" t="s">
        <v>1568</v>
      </c>
      <c r="N155" s="463">
        <v>3</v>
      </c>
      <c r="O155" s="465">
        <v>1</v>
      </c>
      <c r="P155" s="463">
        <v>0</v>
      </c>
      <c r="Q155" s="463">
        <v>0</v>
      </c>
      <c r="R155" s="463">
        <v>0</v>
      </c>
      <c r="S155" s="463">
        <v>3</v>
      </c>
      <c r="T155" s="463">
        <v>0</v>
      </c>
      <c r="U155" s="463">
        <v>0</v>
      </c>
      <c r="V155" s="463">
        <v>0</v>
      </c>
      <c r="W155" s="463">
        <v>32</v>
      </c>
      <c r="X155" s="463">
        <v>4</v>
      </c>
      <c r="Y155" s="463">
        <v>0</v>
      </c>
      <c r="Z155" s="463">
        <v>0</v>
      </c>
      <c r="AA155" s="463">
        <v>0</v>
      </c>
      <c r="AB155" s="466">
        <f t="shared" si="6"/>
        <v>40</v>
      </c>
      <c r="AC155" s="461">
        <f t="shared" si="7"/>
        <v>1</v>
      </c>
    </row>
    <row r="156" spans="1:29" s="467" customFormat="1" ht="26" hidden="1">
      <c r="A156" s="463">
        <v>1432</v>
      </c>
      <c r="B156" s="463"/>
      <c r="C156" s="463" t="str">
        <f t="shared" si="5"/>
        <v>2003-Fausse passe de Pouembout_4</v>
      </c>
      <c r="D156" s="463" t="s">
        <v>552</v>
      </c>
      <c r="E156" s="464">
        <v>17</v>
      </c>
      <c r="F156" s="463" t="s">
        <v>1568</v>
      </c>
      <c r="G156" s="463" t="s">
        <v>554</v>
      </c>
      <c r="H156" s="575"/>
      <c r="I156" s="575"/>
      <c r="J156" s="465">
        <v>2003</v>
      </c>
      <c r="K156" s="463" t="s">
        <v>754</v>
      </c>
      <c r="L156" s="463" t="s">
        <v>755</v>
      </c>
      <c r="M156" s="463" t="s">
        <v>1568</v>
      </c>
      <c r="N156" s="463">
        <v>4</v>
      </c>
      <c r="O156" s="465">
        <v>3</v>
      </c>
      <c r="P156" s="463">
        <v>2</v>
      </c>
      <c r="Q156" s="463">
        <v>0</v>
      </c>
      <c r="R156" s="463">
        <v>0</v>
      </c>
      <c r="S156" s="463">
        <v>0</v>
      </c>
      <c r="T156" s="463">
        <v>0</v>
      </c>
      <c r="U156" s="463">
        <v>0</v>
      </c>
      <c r="V156" s="463">
        <v>0</v>
      </c>
      <c r="W156" s="463">
        <v>33</v>
      </c>
      <c r="X156" s="463">
        <v>2</v>
      </c>
      <c r="Y156" s="463">
        <v>0</v>
      </c>
      <c r="Z156" s="463">
        <v>0</v>
      </c>
      <c r="AA156" s="463">
        <v>0</v>
      </c>
      <c r="AB156" s="466">
        <f t="shared" si="6"/>
        <v>40</v>
      </c>
      <c r="AC156" s="461">
        <f t="shared" si="7"/>
        <v>5</v>
      </c>
    </row>
    <row r="157" spans="1:29" s="467" customFormat="1" hidden="1">
      <c r="A157" s="463">
        <v>1457</v>
      </c>
      <c r="B157" s="463"/>
      <c r="C157" s="463" t="str">
        <f t="shared" si="5"/>
        <v>2003-Jo ne weg_1</v>
      </c>
      <c r="D157" s="463" t="s">
        <v>552</v>
      </c>
      <c r="E157" s="464">
        <v>18</v>
      </c>
      <c r="F157" s="463" t="s">
        <v>3755</v>
      </c>
      <c r="G157" s="463" t="s">
        <v>554</v>
      </c>
      <c r="H157" s="576"/>
      <c r="I157" s="576"/>
      <c r="J157" s="465">
        <v>2003</v>
      </c>
      <c r="K157" s="463" t="s">
        <v>4913</v>
      </c>
      <c r="L157" s="463" t="s">
        <v>759</v>
      </c>
      <c r="M157" s="463" t="s">
        <v>3755</v>
      </c>
      <c r="N157" s="463">
        <v>1</v>
      </c>
      <c r="O157" s="465">
        <v>0</v>
      </c>
      <c r="P157" s="463">
        <v>1</v>
      </c>
      <c r="Q157" s="463">
        <v>1</v>
      </c>
      <c r="R157" s="463">
        <v>0</v>
      </c>
      <c r="S157" s="463">
        <v>0</v>
      </c>
      <c r="T157" s="463">
        <v>0</v>
      </c>
      <c r="U157" s="463">
        <v>2</v>
      </c>
      <c r="V157" s="463">
        <v>0</v>
      </c>
      <c r="W157" s="463">
        <v>10</v>
      </c>
      <c r="X157" s="463">
        <v>0</v>
      </c>
      <c r="Y157" s="463">
        <v>26</v>
      </c>
      <c r="Z157" s="463">
        <v>0</v>
      </c>
      <c r="AA157" s="463">
        <v>0</v>
      </c>
      <c r="AB157" s="466">
        <f t="shared" si="6"/>
        <v>40</v>
      </c>
      <c r="AC157" s="461">
        <f t="shared" si="7"/>
        <v>2</v>
      </c>
    </row>
    <row r="158" spans="1:29" s="467" customFormat="1" hidden="1">
      <c r="A158" s="463">
        <v>1458</v>
      </c>
      <c r="B158" s="463"/>
      <c r="C158" s="463" t="str">
        <f t="shared" si="5"/>
        <v>2003-Jo ne weg_2</v>
      </c>
      <c r="D158" s="463" t="s">
        <v>552</v>
      </c>
      <c r="E158" s="464">
        <v>18</v>
      </c>
      <c r="F158" s="463" t="s">
        <v>3755</v>
      </c>
      <c r="G158" s="463" t="s">
        <v>554</v>
      </c>
      <c r="H158" s="575"/>
      <c r="I158" s="575"/>
      <c r="J158" s="465">
        <v>2003</v>
      </c>
      <c r="K158" s="463" t="s">
        <v>4913</v>
      </c>
      <c r="L158" s="463" t="s">
        <v>759</v>
      </c>
      <c r="M158" s="463" t="s">
        <v>3755</v>
      </c>
      <c r="N158" s="463">
        <v>2</v>
      </c>
      <c r="O158" s="465">
        <v>0</v>
      </c>
      <c r="P158" s="463">
        <v>0</v>
      </c>
      <c r="Q158" s="463">
        <v>0</v>
      </c>
      <c r="R158" s="463">
        <v>0</v>
      </c>
      <c r="S158" s="463">
        <v>0</v>
      </c>
      <c r="T158" s="463">
        <v>0</v>
      </c>
      <c r="U158" s="463">
        <v>3</v>
      </c>
      <c r="V158" s="463">
        <v>0</v>
      </c>
      <c r="W158" s="463">
        <v>25</v>
      </c>
      <c r="X158" s="463">
        <v>0</v>
      </c>
      <c r="Y158" s="463">
        <v>12</v>
      </c>
      <c r="Z158" s="463">
        <v>0</v>
      </c>
      <c r="AA158" s="463">
        <v>0</v>
      </c>
      <c r="AB158" s="466">
        <f t="shared" si="6"/>
        <v>40</v>
      </c>
      <c r="AC158" s="461">
        <f t="shared" si="7"/>
        <v>0</v>
      </c>
    </row>
    <row r="159" spans="1:29" s="467" customFormat="1" hidden="1">
      <c r="A159" s="463">
        <v>1459</v>
      </c>
      <c r="B159" s="463"/>
      <c r="C159" s="463" t="str">
        <f t="shared" si="5"/>
        <v>2003-Jo ne weg_3</v>
      </c>
      <c r="D159" s="463" t="s">
        <v>552</v>
      </c>
      <c r="E159" s="464">
        <v>18</v>
      </c>
      <c r="F159" s="463" t="s">
        <v>3755</v>
      </c>
      <c r="G159" s="463" t="s">
        <v>554</v>
      </c>
      <c r="H159" s="575"/>
      <c r="I159" s="575"/>
      <c r="J159" s="465">
        <v>2003</v>
      </c>
      <c r="K159" s="463" t="s">
        <v>4913</v>
      </c>
      <c r="L159" s="463" t="s">
        <v>759</v>
      </c>
      <c r="M159" s="463" t="s">
        <v>3755</v>
      </c>
      <c r="N159" s="463">
        <v>3</v>
      </c>
      <c r="O159" s="465">
        <v>1</v>
      </c>
      <c r="P159" s="463">
        <v>0</v>
      </c>
      <c r="Q159" s="463">
        <v>3</v>
      </c>
      <c r="R159" s="463">
        <v>0</v>
      </c>
      <c r="S159" s="463">
        <v>0</v>
      </c>
      <c r="T159" s="463">
        <v>0</v>
      </c>
      <c r="U159" s="463">
        <v>5</v>
      </c>
      <c r="V159" s="463">
        <v>0</v>
      </c>
      <c r="W159" s="463">
        <v>23</v>
      </c>
      <c r="X159" s="463">
        <v>0</v>
      </c>
      <c r="Y159" s="463">
        <v>8</v>
      </c>
      <c r="Z159" s="463">
        <v>0</v>
      </c>
      <c r="AA159" s="463">
        <v>0</v>
      </c>
      <c r="AB159" s="466">
        <f t="shared" si="6"/>
        <v>40</v>
      </c>
      <c r="AC159" s="461">
        <f t="shared" si="7"/>
        <v>4</v>
      </c>
    </row>
    <row r="160" spans="1:29" s="467" customFormat="1" hidden="1">
      <c r="A160" s="463">
        <v>1460</v>
      </c>
      <c r="B160" s="463"/>
      <c r="C160" s="463" t="str">
        <f t="shared" si="5"/>
        <v>2003-Jo ne weg_4</v>
      </c>
      <c r="D160" s="463" t="s">
        <v>552</v>
      </c>
      <c r="E160" s="464">
        <v>18</v>
      </c>
      <c r="F160" s="463" t="s">
        <v>3755</v>
      </c>
      <c r="G160" s="463" t="s">
        <v>554</v>
      </c>
      <c r="H160" s="575"/>
      <c r="I160" s="575"/>
      <c r="J160" s="465">
        <v>2003</v>
      </c>
      <c r="K160" s="463" t="s">
        <v>4913</v>
      </c>
      <c r="L160" s="463" t="s">
        <v>759</v>
      </c>
      <c r="M160" s="463" t="s">
        <v>3755</v>
      </c>
      <c r="N160" s="463">
        <v>4</v>
      </c>
      <c r="O160" s="465">
        <v>1</v>
      </c>
      <c r="P160" s="463">
        <v>0</v>
      </c>
      <c r="Q160" s="463">
        <v>2</v>
      </c>
      <c r="R160" s="463">
        <v>0</v>
      </c>
      <c r="S160" s="463">
        <v>0</v>
      </c>
      <c r="T160" s="463">
        <v>0</v>
      </c>
      <c r="U160" s="463">
        <v>1</v>
      </c>
      <c r="V160" s="463">
        <v>0</v>
      </c>
      <c r="W160" s="463">
        <v>14</v>
      </c>
      <c r="X160" s="463">
        <v>0</v>
      </c>
      <c r="Y160" s="463">
        <v>22</v>
      </c>
      <c r="Z160" s="463">
        <v>0</v>
      </c>
      <c r="AA160" s="463">
        <v>0</v>
      </c>
      <c r="AB160" s="466">
        <f t="shared" si="6"/>
        <v>40</v>
      </c>
      <c r="AC160" s="461">
        <f t="shared" si="7"/>
        <v>3</v>
      </c>
    </row>
    <row r="161" spans="1:29" s="467" customFormat="1" hidden="1">
      <c r="A161" s="463">
        <v>1497</v>
      </c>
      <c r="B161" s="463"/>
      <c r="C161" s="463" t="str">
        <f t="shared" si="5"/>
        <v>2003-Jinek_1</v>
      </c>
      <c r="D161" s="463" t="s">
        <v>552</v>
      </c>
      <c r="E161" s="464">
        <v>20</v>
      </c>
      <c r="F161" s="463" t="s">
        <v>1010</v>
      </c>
      <c r="G161" s="463" t="s">
        <v>554</v>
      </c>
      <c r="H161" s="576"/>
      <c r="I161" s="576"/>
      <c r="J161" s="465">
        <v>2003</v>
      </c>
      <c r="K161" s="463" t="s">
        <v>4913</v>
      </c>
      <c r="L161" s="463" t="s">
        <v>1193</v>
      </c>
      <c r="M161" s="463" t="s">
        <v>761</v>
      </c>
      <c r="N161" s="463">
        <v>1</v>
      </c>
      <c r="O161" s="465">
        <v>7</v>
      </c>
      <c r="P161" s="463">
        <v>0</v>
      </c>
      <c r="Q161" s="463">
        <v>8</v>
      </c>
      <c r="R161" s="463">
        <v>2</v>
      </c>
      <c r="S161" s="463">
        <v>0</v>
      </c>
      <c r="T161" s="463">
        <v>0</v>
      </c>
      <c r="U161" s="463">
        <v>0</v>
      </c>
      <c r="V161" s="463">
        <v>0</v>
      </c>
      <c r="W161" s="463">
        <v>16</v>
      </c>
      <c r="X161" s="463">
        <v>6</v>
      </c>
      <c r="Y161" s="463">
        <v>1</v>
      </c>
      <c r="Z161" s="463">
        <v>0</v>
      </c>
      <c r="AA161" s="463">
        <v>0</v>
      </c>
      <c r="AB161" s="466">
        <f t="shared" si="6"/>
        <v>40</v>
      </c>
      <c r="AC161" s="461">
        <f t="shared" si="7"/>
        <v>17</v>
      </c>
    </row>
    <row r="162" spans="1:29" s="467" customFormat="1" hidden="1">
      <c r="A162" s="463">
        <v>1498</v>
      </c>
      <c r="B162" s="463"/>
      <c r="C162" s="463" t="str">
        <f t="shared" si="5"/>
        <v>2003-Jinek_2</v>
      </c>
      <c r="D162" s="463" t="s">
        <v>552</v>
      </c>
      <c r="E162" s="464">
        <v>20</v>
      </c>
      <c r="F162" s="463" t="s">
        <v>1010</v>
      </c>
      <c r="G162" s="463" t="s">
        <v>554</v>
      </c>
      <c r="H162" s="575"/>
      <c r="I162" s="575"/>
      <c r="J162" s="465">
        <v>2003</v>
      </c>
      <c r="K162" s="463" t="s">
        <v>4913</v>
      </c>
      <c r="L162" s="463" t="s">
        <v>1193</v>
      </c>
      <c r="M162" s="463" t="s">
        <v>761</v>
      </c>
      <c r="N162" s="463">
        <v>2</v>
      </c>
      <c r="O162" s="465">
        <v>2</v>
      </c>
      <c r="P162" s="463">
        <v>1</v>
      </c>
      <c r="Q162" s="463">
        <v>3</v>
      </c>
      <c r="R162" s="463">
        <v>4</v>
      </c>
      <c r="S162" s="463">
        <v>0</v>
      </c>
      <c r="T162" s="463">
        <v>0</v>
      </c>
      <c r="U162" s="463">
        <v>0</v>
      </c>
      <c r="V162" s="463">
        <v>0</v>
      </c>
      <c r="W162" s="463">
        <v>29</v>
      </c>
      <c r="X162" s="463">
        <v>0</v>
      </c>
      <c r="Y162" s="463">
        <v>1</v>
      </c>
      <c r="Z162" s="463">
        <v>0</v>
      </c>
      <c r="AA162" s="463">
        <v>0</v>
      </c>
      <c r="AB162" s="466">
        <f t="shared" si="6"/>
        <v>40</v>
      </c>
      <c r="AC162" s="461">
        <f t="shared" si="7"/>
        <v>10</v>
      </c>
    </row>
    <row r="163" spans="1:29" s="467" customFormat="1" hidden="1">
      <c r="A163" s="463">
        <v>1499</v>
      </c>
      <c r="B163" s="463"/>
      <c r="C163" s="463" t="str">
        <f t="shared" si="5"/>
        <v>2003-Jinek_3</v>
      </c>
      <c r="D163" s="463" t="s">
        <v>552</v>
      </c>
      <c r="E163" s="464">
        <v>20</v>
      </c>
      <c r="F163" s="463" t="s">
        <v>1010</v>
      </c>
      <c r="G163" s="463" t="s">
        <v>554</v>
      </c>
      <c r="H163" s="575"/>
      <c r="I163" s="575"/>
      <c r="J163" s="465">
        <v>2003</v>
      </c>
      <c r="K163" s="463" t="s">
        <v>4913</v>
      </c>
      <c r="L163" s="463" t="s">
        <v>1193</v>
      </c>
      <c r="M163" s="463" t="s">
        <v>761</v>
      </c>
      <c r="N163" s="463">
        <v>3</v>
      </c>
      <c r="O163" s="465">
        <v>1</v>
      </c>
      <c r="P163" s="463">
        <v>0</v>
      </c>
      <c r="Q163" s="463">
        <v>2</v>
      </c>
      <c r="R163" s="463">
        <v>3</v>
      </c>
      <c r="S163" s="463">
        <v>0</v>
      </c>
      <c r="T163" s="463">
        <v>0</v>
      </c>
      <c r="U163" s="463">
        <v>0</v>
      </c>
      <c r="V163" s="463">
        <v>0</v>
      </c>
      <c r="W163" s="463">
        <v>26</v>
      </c>
      <c r="X163" s="463">
        <v>7</v>
      </c>
      <c r="Y163" s="463">
        <v>0</v>
      </c>
      <c r="Z163" s="463">
        <v>0</v>
      </c>
      <c r="AA163" s="463">
        <v>1</v>
      </c>
      <c r="AB163" s="466">
        <f t="shared" si="6"/>
        <v>40</v>
      </c>
      <c r="AC163" s="461">
        <f t="shared" si="7"/>
        <v>6</v>
      </c>
    </row>
    <row r="164" spans="1:29" s="467" customFormat="1" hidden="1">
      <c r="A164" s="463">
        <v>1500</v>
      </c>
      <c r="B164" s="463"/>
      <c r="C164" s="463" t="str">
        <f t="shared" si="5"/>
        <v>2003-Jinek_4</v>
      </c>
      <c r="D164" s="463" t="s">
        <v>552</v>
      </c>
      <c r="E164" s="464">
        <v>20</v>
      </c>
      <c r="F164" s="463" t="s">
        <v>1010</v>
      </c>
      <c r="G164" s="463" t="s">
        <v>554</v>
      </c>
      <c r="H164" s="575"/>
      <c r="I164" s="575"/>
      <c r="J164" s="465">
        <v>2003</v>
      </c>
      <c r="K164" s="463" t="s">
        <v>4913</v>
      </c>
      <c r="L164" s="463" t="s">
        <v>1193</v>
      </c>
      <c r="M164" s="463" t="s">
        <v>761</v>
      </c>
      <c r="N164" s="463">
        <v>4</v>
      </c>
      <c r="O164" s="465">
        <v>0</v>
      </c>
      <c r="P164" s="463">
        <v>0</v>
      </c>
      <c r="Q164" s="463">
        <v>2</v>
      </c>
      <c r="R164" s="463">
        <v>3</v>
      </c>
      <c r="S164" s="463">
        <v>0</v>
      </c>
      <c r="T164" s="463">
        <v>0</v>
      </c>
      <c r="U164" s="463">
        <v>0</v>
      </c>
      <c r="V164" s="463">
        <v>0</v>
      </c>
      <c r="W164" s="463">
        <v>25</v>
      </c>
      <c r="X164" s="463">
        <v>7</v>
      </c>
      <c r="Y164" s="463">
        <v>3</v>
      </c>
      <c r="Z164" s="463">
        <v>0</v>
      </c>
      <c r="AA164" s="463">
        <v>0</v>
      </c>
      <c r="AB164" s="466">
        <f t="shared" si="6"/>
        <v>40</v>
      </c>
      <c r="AC164" s="461">
        <f t="shared" si="7"/>
        <v>5</v>
      </c>
    </row>
    <row r="165" spans="1:29" s="467" customFormat="1" hidden="1">
      <c r="A165" s="463">
        <v>1521</v>
      </c>
      <c r="B165" s="463"/>
      <c r="C165" s="463" t="str">
        <f t="shared" si="5"/>
        <v>2003-Xajaxa_1</v>
      </c>
      <c r="D165" s="463" t="s">
        <v>552</v>
      </c>
      <c r="E165" s="464">
        <v>21</v>
      </c>
      <c r="F165" s="463" t="s">
        <v>3764</v>
      </c>
      <c r="G165" s="463" t="s">
        <v>554</v>
      </c>
      <c r="H165" s="576"/>
      <c r="I165" s="576"/>
      <c r="J165" s="465">
        <v>2003</v>
      </c>
      <c r="K165" s="463" t="s">
        <v>4913</v>
      </c>
      <c r="L165" s="463" t="s">
        <v>1193</v>
      </c>
      <c r="M165" s="463" t="s">
        <v>3764</v>
      </c>
      <c r="N165" s="463">
        <v>1</v>
      </c>
      <c r="O165" s="465">
        <v>3</v>
      </c>
      <c r="P165" s="463">
        <v>0</v>
      </c>
      <c r="Q165" s="463">
        <v>3</v>
      </c>
      <c r="R165" s="463">
        <v>0</v>
      </c>
      <c r="S165" s="463">
        <v>0</v>
      </c>
      <c r="T165" s="463">
        <v>0</v>
      </c>
      <c r="U165" s="463">
        <v>0</v>
      </c>
      <c r="V165" s="463">
        <v>0</v>
      </c>
      <c r="W165" s="463">
        <v>34</v>
      </c>
      <c r="X165" s="463">
        <v>0</v>
      </c>
      <c r="Y165" s="463">
        <v>0</v>
      </c>
      <c r="Z165" s="463">
        <v>0</v>
      </c>
      <c r="AA165" s="463">
        <v>0</v>
      </c>
      <c r="AB165" s="466">
        <f t="shared" si="6"/>
        <v>40</v>
      </c>
      <c r="AC165" s="461">
        <f t="shared" si="7"/>
        <v>6</v>
      </c>
    </row>
    <row r="166" spans="1:29" s="467" customFormat="1" hidden="1">
      <c r="A166" s="463">
        <v>1522</v>
      </c>
      <c r="B166" s="463"/>
      <c r="C166" s="463" t="str">
        <f t="shared" si="5"/>
        <v>2003-Xajaxa_2</v>
      </c>
      <c r="D166" s="463" t="s">
        <v>552</v>
      </c>
      <c r="E166" s="464">
        <v>21</v>
      </c>
      <c r="F166" s="463" t="s">
        <v>3764</v>
      </c>
      <c r="G166" s="463" t="s">
        <v>554</v>
      </c>
      <c r="H166" s="575"/>
      <c r="I166" s="575"/>
      <c r="J166" s="465">
        <v>2003</v>
      </c>
      <c r="K166" s="463" t="s">
        <v>4913</v>
      </c>
      <c r="L166" s="463" t="s">
        <v>1193</v>
      </c>
      <c r="M166" s="463" t="s">
        <v>3764</v>
      </c>
      <c r="N166" s="463">
        <v>2</v>
      </c>
      <c r="O166" s="465">
        <v>0</v>
      </c>
      <c r="P166" s="463">
        <v>1</v>
      </c>
      <c r="Q166" s="463">
        <v>4</v>
      </c>
      <c r="R166" s="463">
        <v>3</v>
      </c>
      <c r="S166" s="463">
        <v>0</v>
      </c>
      <c r="T166" s="463">
        <v>0</v>
      </c>
      <c r="U166" s="463">
        <v>0</v>
      </c>
      <c r="V166" s="463">
        <v>1</v>
      </c>
      <c r="W166" s="463">
        <v>27</v>
      </c>
      <c r="X166" s="463">
        <v>3</v>
      </c>
      <c r="Y166" s="463">
        <v>1</v>
      </c>
      <c r="Z166" s="463">
        <v>0</v>
      </c>
      <c r="AA166" s="463">
        <v>0</v>
      </c>
      <c r="AB166" s="466">
        <f t="shared" si="6"/>
        <v>40</v>
      </c>
      <c r="AC166" s="461">
        <f t="shared" si="7"/>
        <v>8</v>
      </c>
    </row>
    <row r="167" spans="1:29" s="467" customFormat="1" hidden="1">
      <c r="A167" s="463">
        <v>1523</v>
      </c>
      <c r="B167" s="463"/>
      <c r="C167" s="463" t="str">
        <f t="shared" si="5"/>
        <v>2003-Xajaxa_3</v>
      </c>
      <c r="D167" s="463" t="s">
        <v>552</v>
      </c>
      <c r="E167" s="464">
        <v>21</v>
      </c>
      <c r="F167" s="463" t="s">
        <v>3764</v>
      </c>
      <c r="G167" s="463" t="s">
        <v>554</v>
      </c>
      <c r="H167" s="575"/>
      <c r="I167" s="575"/>
      <c r="J167" s="465">
        <v>2003</v>
      </c>
      <c r="K167" s="463" t="s">
        <v>4913</v>
      </c>
      <c r="L167" s="463" t="s">
        <v>1193</v>
      </c>
      <c r="M167" s="463" t="s">
        <v>3764</v>
      </c>
      <c r="N167" s="463">
        <v>3</v>
      </c>
      <c r="O167" s="465">
        <v>1</v>
      </c>
      <c r="P167" s="463">
        <v>0</v>
      </c>
      <c r="Q167" s="463">
        <v>0</v>
      </c>
      <c r="R167" s="463">
        <v>0</v>
      </c>
      <c r="S167" s="463">
        <v>0</v>
      </c>
      <c r="T167" s="463">
        <v>0</v>
      </c>
      <c r="U167" s="463">
        <v>0</v>
      </c>
      <c r="V167" s="463">
        <v>0</v>
      </c>
      <c r="W167" s="463">
        <v>12</v>
      </c>
      <c r="X167" s="463">
        <v>27</v>
      </c>
      <c r="Y167" s="463">
        <v>0</v>
      </c>
      <c r="Z167" s="463">
        <v>0</v>
      </c>
      <c r="AA167" s="463">
        <v>0</v>
      </c>
      <c r="AB167" s="466">
        <f t="shared" si="6"/>
        <v>40</v>
      </c>
      <c r="AC167" s="461">
        <f t="shared" si="7"/>
        <v>1</v>
      </c>
    </row>
    <row r="168" spans="1:29" s="467" customFormat="1" hidden="1">
      <c r="A168" s="463">
        <v>1524</v>
      </c>
      <c r="B168" s="463"/>
      <c r="C168" s="463" t="str">
        <f t="shared" si="5"/>
        <v>2003-Xajaxa_4</v>
      </c>
      <c r="D168" s="463" t="s">
        <v>552</v>
      </c>
      <c r="E168" s="464">
        <v>21</v>
      </c>
      <c r="F168" s="463" t="s">
        <v>3764</v>
      </c>
      <c r="G168" s="463" t="s">
        <v>554</v>
      </c>
      <c r="H168" s="575"/>
      <c r="I168" s="575"/>
      <c r="J168" s="614">
        <v>2003</v>
      </c>
      <c r="K168" s="463" t="s">
        <v>4913</v>
      </c>
      <c r="L168" s="463" t="s">
        <v>1193</v>
      </c>
      <c r="M168" s="463" t="s">
        <v>3764</v>
      </c>
      <c r="N168" s="615">
        <v>4</v>
      </c>
      <c r="O168" s="614">
        <v>0</v>
      </c>
      <c r="P168" s="463">
        <v>0</v>
      </c>
      <c r="Q168" s="463">
        <v>4</v>
      </c>
      <c r="R168" s="463">
        <v>1</v>
      </c>
      <c r="S168" s="463">
        <v>0</v>
      </c>
      <c r="T168" s="463">
        <v>0</v>
      </c>
      <c r="U168" s="463">
        <v>0</v>
      </c>
      <c r="V168" s="463">
        <v>1</v>
      </c>
      <c r="W168" s="463">
        <v>13</v>
      </c>
      <c r="X168" s="463">
        <v>7</v>
      </c>
      <c r="Y168" s="463">
        <v>14</v>
      </c>
      <c r="Z168" s="463">
        <v>0</v>
      </c>
      <c r="AA168" s="463">
        <v>0</v>
      </c>
      <c r="AB168" s="611">
        <f t="shared" si="6"/>
        <v>40</v>
      </c>
      <c r="AC168" s="461">
        <f t="shared" si="7"/>
        <v>5</v>
      </c>
    </row>
    <row r="169" spans="1:29" s="467" customFormat="1" hidden="1">
      <c r="A169" s="463">
        <v>1545</v>
      </c>
      <c r="B169" s="463"/>
      <c r="C169" s="463" t="str">
        <f t="shared" si="5"/>
        <v>2003-Xepenehe_1</v>
      </c>
      <c r="D169" s="463" t="s">
        <v>552</v>
      </c>
      <c r="E169" s="463">
        <v>22</v>
      </c>
      <c r="F169" s="465" t="s">
        <v>3765</v>
      </c>
      <c r="G169" s="463" t="s">
        <v>554</v>
      </c>
      <c r="H169" s="576"/>
      <c r="I169" s="576"/>
      <c r="J169" s="228">
        <v>2003</v>
      </c>
      <c r="K169" s="463" t="s">
        <v>4913</v>
      </c>
      <c r="L169" s="463" t="s">
        <v>763</v>
      </c>
      <c r="M169" s="463" t="s">
        <v>3765</v>
      </c>
      <c r="N169" s="612">
        <v>1</v>
      </c>
      <c r="O169" s="229">
        <v>0</v>
      </c>
      <c r="P169" s="463">
        <v>5</v>
      </c>
      <c r="Q169" s="463">
        <v>9</v>
      </c>
      <c r="R169" s="463">
        <v>0</v>
      </c>
      <c r="S169" s="463">
        <v>0</v>
      </c>
      <c r="T169" s="463">
        <v>0</v>
      </c>
      <c r="U169" s="463">
        <v>0</v>
      </c>
      <c r="V169" s="463">
        <v>0</v>
      </c>
      <c r="W169" s="463">
        <v>15</v>
      </c>
      <c r="X169" s="463">
        <v>0</v>
      </c>
      <c r="Y169" s="463">
        <v>11</v>
      </c>
      <c r="Z169" s="463">
        <v>0</v>
      </c>
      <c r="AA169" s="463">
        <v>0</v>
      </c>
      <c r="AB169" s="612">
        <f t="shared" si="6"/>
        <v>40</v>
      </c>
      <c r="AC169" s="461">
        <f t="shared" si="7"/>
        <v>14</v>
      </c>
    </row>
    <row r="170" spans="1:29" s="467" customFormat="1" hidden="1">
      <c r="A170" s="463">
        <v>1546</v>
      </c>
      <c r="B170" s="463"/>
      <c r="C170" s="463" t="str">
        <f t="shared" si="5"/>
        <v>2003-Xepenehe_2</v>
      </c>
      <c r="D170" s="463" t="s">
        <v>552</v>
      </c>
      <c r="E170" s="463">
        <v>22</v>
      </c>
      <c r="F170" s="465" t="s">
        <v>3765</v>
      </c>
      <c r="G170" s="463" t="s">
        <v>554</v>
      </c>
      <c r="H170" s="575"/>
      <c r="I170" s="575"/>
      <c r="J170" s="228">
        <v>2003</v>
      </c>
      <c r="K170" s="463" t="s">
        <v>4913</v>
      </c>
      <c r="L170" s="463" t="s">
        <v>763</v>
      </c>
      <c r="M170" s="463" t="s">
        <v>3765</v>
      </c>
      <c r="N170" s="466">
        <v>2</v>
      </c>
      <c r="O170" s="229">
        <v>0</v>
      </c>
      <c r="P170" s="463">
        <v>2</v>
      </c>
      <c r="Q170" s="463">
        <v>7</v>
      </c>
      <c r="R170" s="463">
        <v>0</v>
      </c>
      <c r="S170" s="463">
        <v>0</v>
      </c>
      <c r="T170" s="463">
        <v>0</v>
      </c>
      <c r="U170" s="463">
        <v>2</v>
      </c>
      <c r="V170" s="463">
        <v>0</v>
      </c>
      <c r="W170" s="463">
        <v>21</v>
      </c>
      <c r="X170" s="463">
        <v>0</v>
      </c>
      <c r="Y170" s="463">
        <v>8</v>
      </c>
      <c r="Z170" s="463">
        <v>0</v>
      </c>
      <c r="AA170" s="463">
        <v>0</v>
      </c>
      <c r="AB170" s="466">
        <f t="shared" si="6"/>
        <v>40</v>
      </c>
      <c r="AC170" s="461">
        <f t="shared" si="7"/>
        <v>9</v>
      </c>
    </row>
    <row r="171" spans="1:29" s="467" customFormat="1" hidden="1">
      <c r="A171" s="463">
        <v>1547</v>
      </c>
      <c r="B171" s="463"/>
      <c r="C171" s="463" t="str">
        <f t="shared" si="5"/>
        <v>2003-Xepenehe_3</v>
      </c>
      <c r="D171" s="463" t="s">
        <v>552</v>
      </c>
      <c r="E171" s="463">
        <v>22</v>
      </c>
      <c r="F171" s="465" t="s">
        <v>3765</v>
      </c>
      <c r="G171" s="463" t="s">
        <v>554</v>
      </c>
      <c r="H171" s="575"/>
      <c r="I171" s="575"/>
      <c r="J171" s="228">
        <v>2003</v>
      </c>
      <c r="K171" s="463" t="s">
        <v>4913</v>
      </c>
      <c r="L171" s="463" t="s">
        <v>763</v>
      </c>
      <c r="M171" s="463" t="s">
        <v>3765</v>
      </c>
      <c r="N171" s="466">
        <v>3</v>
      </c>
      <c r="O171" s="229">
        <v>0</v>
      </c>
      <c r="P171" s="463">
        <v>1</v>
      </c>
      <c r="Q171" s="463">
        <v>5</v>
      </c>
      <c r="R171" s="463">
        <v>0</v>
      </c>
      <c r="S171" s="463">
        <v>0</v>
      </c>
      <c r="T171" s="463">
        <v>0</v>
      </c>
      <c r="U171" s="463">
        <v>0</v>
      </c>
      <c r="V171" s="463">
        <v>0</v>
      </c>
      <c r="W171" s="463">
        <v>34</v>
      </c>
      <c r="X171" s="463">
        <v>0</v>
      </c>
      <c r="Y171" s="463">
        <v>0</v>
      </c>
      <c r="Z171" s="463">
        <v>0</v>
      </c>
      <c r="AA171" s="463">
        <v>0</v>
      </c>
      <c r="AB171" s="466">
        <f t="shared" si="6"/>
        <v>40</v>
      </c>
      <c r="AC171" s="461">
        <f t="shared" si="7"/>
        <v>6</v>
      </c>
    </row>
    <row r="172" spans="1:29" s="467" customFormat="1" hidden="1">
      <c r="A172" s="463">
        <v>1548</v>
      </c>
      <c r="B172" s="463"/>
      <c r="C172" s="463" t="str">
        <f t="shared" si="5"/>
        <v>2003-Xepenehe_4</v>
      </c>
      <c r="D172" s="463" t="s">
        <v>552</v>
      </c>
      <c r="E172" s="463">
        <v>22</v>
      </c>
      <c r="F172" s="465" t="s">
        <v>3765</v>
      </c>
      <c r="G172" s="463" t="s">
        <v>554</v>
      </c>
      <c r="H172" s="575"/>
      <c r="I172" s="575"/>
      <c r="J172" s="228">
        <v>2003</v>
      </c>
      <c r="K172" s="463" t="s">
        <v>4913</v>
      </c>
      <c r="L172" s="463" t="s">
        <v>763</v>
      </c>
      <c r="M172" s="463" t="s">
        <v>3765</v>
      </c>
      <c r="N172" s="613">
        <v>4</v>
      </c>
      <c r="O172" s="229">
        <v>1</v>
      </c>
      <c r="P172" s="463">
        <v>1</v>
      </c>
      <c r="Q172" s="463">
        <v>4</v>
      </c>
      <c r="R172" s="463">
        <v>0</v>
      </c>
      <c r="S172" s="463">
        <v>0</v>
      </c>
      <c r="T172" s="463">
        <v>0</v>
      </c>
      <c r="U172" s="463">
        <v>0</v>
      </c>
      <c r="V172" s="463">
        <v>0</v>
      </c>
      <c r="W172" s="463">
        <v>29</v>
      </c>
      <c r="X172" s="463">
        <v>5</v>
      </c>
      <c r="Y172" s="463">
        <v>0</v>
      </c>
      <c r="Z172" s="463">
        <v>0</v>
      </c>
      <c r="AA172" s="463">
        <v>0</v>
      </c>
      <c r="AB172" s="613">
        <f t="shared" si="6"/>
        <v>40</v>
      </c>
      <c r="AC172" s="461">
        <f t="shared" si="7"/>
        <v>6</v>
      </c>
    </row>
    <row r="173" spans="1:29" s="467" customFormat="1" hidden="1">
      <c r="A173" s="463">
        <v>1589</v>
      </c>
      <c r="B173" s="463"/>
      <c r="C173" s="463" t="str">
        <f t="shared" si="5"/>
        <v>2003-Hnasse_1</v>
      </c>
      <c r="D173" s="463" t="s">
        <v>552</v>
      </c>
      <c r="E173" s="464">
        <v>24</v>
      </c>
      <c r="F173" s="463" t="s">
        <v>3748</v>
      </c>
      <c r="G173" s="463" t="s">
        <v>554</v>
      </c>
      <c r="H173" s="576"/>
      <c r="I173" s="576"/>
      <c r="J173" s="460">
        <v>2003</v>
      </c>
      <c r="K173" s="463" t="s">
        <v>4913</v>
      </c>
      <c r="L173" s="463" t="s">
        <v>765</v>
      </c>
      <c r="M173" s="463" t="s">
        <v>3748</v>
      </c>
      <c r="N173" s="458">
        <v>1</v>
      </c>
      <c r="O173" s="460">
        <v>2</v>
      </c>
      <c r="P173" s="463">
        <v>0</v>
      </c>
      <c r="Q173" s="463">
        <v>6</v>
      </c>
      <c r="R173" s="463">
        <v>8</v>
      </c>
      <c r="S173" s="463">
        <v>11</v>
      </c>
      <c r="T173" s="463">
        <v>0</v>
      </c>
      <c r="U173" s="463">
        <v>0</v>
      </c>
      <c r="V173" s="463">
        <v>0</v>
      </c>
      <c r="W173" s="463">
        <v>13</v>
      </c>
      <c r="X173" s="463">
        <v>0</v>
      </c>
      <c r="Y173" s="463">
        <v>0</v>
      </c>
      <c r="Z173" s="463">
        <v>0</v>
      </c>
      <c r="AA173" s="463">
        <v>0</v>
      </c>
      <c r="AB173" s="461">
        <f t="shared" si="6"/>
        <v>40</v>
      </c>
      <c r="AC173" s="461">
        <f t="shared" si="7"/>
        <v>16</v>
      </c>
    </row>
    <row r="174" spans="1:29" s="467" customFormat="1" hidden="1">
      <c r="A174" s="463">
        <v>1590</v>
      </c>
      <c r="B174" s="463"/>
      <c r="C174" s="463" t="str">
        <f t="shared" si="5"/>
        <v>2003-Hnasse_2</v>
      </c>
      <c r="D174" s="463" t="s">
        <v>552</v>
      </c>
      <c r="E174" s="464">
        <v>24</v>
      </c>
      <c r="F174" s="463" t="s">
        <v>3748</v>
      </c>
      <c r="G174" s="463" t="s">
        <v>554</v>
      </c>
      <c r="H174" s="575"/>
      <c r="I174" s="575"/>
      <c r="J174" s="465">
        <v>2003</v>
      </c>
      <c r="K174" s="463" t="s">
        <v>4913</v>
      </c>
      <c r="L174" s="463" t="s">
        <v>765</v>
      </c>
      <c r="M174" s="463" t="s">
        <v>3748</v>
      </c>
      <c r="N174" s="463">
        <v>2</v>
      </c>
      <c r="O174" s="465">
        <v>3</v>
      </c>
      <c r="P174" s="463">
        <v>0</v>
      </c>
      <c r="Q174" s="463">
        <v>10</v>
      </c>
      <c r="R174" s="463">
        <v>13</v>
      </c>
      <c r="S174" s="463">
        <v>4</v>
      </c>
      <c r="T174" s="463">
        <v>0</v>
      </c>
      <c r="U174" s="463">
        <v>0</v>
      </c>
      <c r="V174" s="463">
        <v>0</v>
      </c>
      <c r="W174" s="463">
        <v>10</v>
      </c>
      <c r="X174" s="463">
        <v>0</v>
      </c>
      <c r="Y174" s="463">
        <v>0</v>
      </c>
      <c r="Z174" s="463">
        <v>0</v>
      </c>
      <c r="AA174" s="463">
        <v>0</v>
      </c>
      <c r="AB174" s="466">
        <f t="shared" si="6"/>
        <v>40</v>
      </c>
      <c r="AC174" s="461">
        <f t="shared" si="7"/>
        <v>26</v>
      </c>
    </row>
    <row r="175" spans="1:29" s="467" customFormat="1" hidden="1">
      <c r="A175" s="463">
        <v>1591</v>
      </c>
      <c r="B175" s="463"/>
      <c r="C175" s="463" t="str">
        <f t="shared" si="5"/>
        <v>2003-Hnasse_3</v>
      </c>
      <c r="D175" s="463" t="s">
        <v>552</v>
      </c>
      <c r="E175" s="464">
        <v>24</v>
      </c>
      <c r="F175" s="463" t="s">
        <v>3748</v>
      </c>
      <c r="G175" s="463" t="s">
        <v>554</v>
      </c>
      <c r="H175" s="575"/>
      <c r="I175" s="575"/>
      <c r="J175" s="465">
        <v>2003</v>
      </c>
      <c r="K175" s="463" t="s">
        <v>4913</v>
      </c>
      <c r="L175" s="463" t="s">
        <v>765</v>
      </c>
      <c r="M175" s="463" t="s">
        <v>3748</v>
      </c>
      <c r="N175" s="463">
        <v>3</v>
      </c>
      <c r="O175" s="465">
        <v>4</v>
      </c>
      <c r="P175" s="463">
        <v>1</v>
      </c>
      <c r="Q175" s="463">
        <v>5</v>
      </c>
      <c r="R175" s="463">
        <v>5</v>
      </c>
      <c r="S175" s="463">
        <v>8</v>
      </c>
      <c r="T175" s="463">
        <v>0</v>
      </c>
      <c r="U175" s="463">
        <v>0</v>
      </c>
      <c r="V175" s="463">
        <v>0</v>
      </c>
      <c r="W175" s="463">
        <v>17</v>
      </c>
      <c r="X175" s="463">
        <v>0</v>
      </c>
      <c r="Y175" s="463">
        <v>0</v>
      </c>
      <c r="Z175" s="463">
        <v>0</v>
      </c>
      <c r="AA175" s="463">
        <v>0</v>
      </c>
      <c r="AB175" s="466">
        <f t="shared" si="6"/>
        <v>40</v>
      </c>
      <c r="AC175" s="461">
        <f t="shared" si="7"/>
        <v>15</v>
      </c>
    </row>
    <row r="176" spans="1:29" s="467" customFormat="1" hidden="1">
      <c r="A176" s="463">
        <v>1592</v>
      </c>
      <c r="B176" s="463"/>
      <c r="C176" s="463" t="str">
        <f t="shared" si="5"/>
        <v>2003-Hnasse_4</v>
      </c>
      <c r="D176" s="463" t="s">
        <v>552</v>
      </c>
      <c r="E176" s="464">
        <v>24</v>
      </c>
      <c r="F176" s="463" t="s">
        <v>3748</v>
      </c>
      <c r="G176" s="463" t="s">
        <v>554</v>
      </c>
      <c r="H176" s="575"/>
      <c r="I176" s="575"/>
      <c r="J176" s="465">
        <v>2003</v>
      </c>
      <c r="K176" s="463" t="s">
        <v>4913</v>
      </c>
      <c r="L176" s="463" t="s">
        <v>765</v>
      </c>
      <c r="M176" s="463" t="s">
        <v>3748</v>
      </c>
      <c r="N176" s="463">
        <v>4</v>
      </c>
      <c r="O176" s="465">
        <v>1</v>
      </c>
      <c r="P176" s="463">
        <v>0</v>
      </c>
      <c r="Q176" s="463">
        <v>11</v>
      </c>
      <c r="R176" s="463">
        <v>2</v>
      </c>
      <c r="S176" s="463">
        <v>8</v>
      </c>
      <c r="T176" s="463">
        <v>0</v>
      </c>
      <c r="U176" s="463">
        <v>0</v>
      </c>
      <c r="V176" s="463">
        <v>0</v>
      </c>
      <c r="W176" s="463">
        <v>18</v>
      </c>
      <c r="X176" s="463">
        <v>0</v>
      </c>
      <c r="Y176" s="463">
        <v>0</v>
      </c>
      <c r="Z176" s="463">
        <v>0</v>
      </c>
      <c r="AA176" s="463">
        <v>0</v>
      </c>
      <c r="AB176" s="466">
        <f t="shared" si="6"/>
        <v>40</v>
      </c>
      <c r="AC176" s="461">
        <f t="shared" si="7"/>
        <v>14</v>
      </c>
    </row>
    <row r="177" spans="1:29" s="467" customFormat="1" hidden="1">
      <c r="A177" s="463" t="s">
        <v>1021</v>
      </c>
      <c r="B177" s="463" t="s">
        <v>658</v>
      </c>
      <c r="C177" s="463" t="s">
        <v>1218</v>
      </c>
      <c r="D177" s="463" t="s">
        <v>552</v>
      </c>
      <c r="E177" s="464">
        <v>37</v>
      </c>
      <c r="F177" s="463" t="s">
        <v>358</v>
      </c>
      <c r="G177" s="463" t="s">
        <v>554</v>
      </c>
      <c r="H177" s="576">
        <v>37911</v>
      </c>
      <c r="I177" s="576">
        <v>41298</v>
      </c>
      <c r="J177" s="465">
        <v>2003</v>
      </c>
      <c r="K177" s="463" t="s">
        <v>769</v>
      </c>
      <c r="L177" s="463" t="s">
        <v>3726</v>
      </c>
      <c r="M177" s="463" t="s">
        <v>358</v>
      </c>
      <c r="N177" s="463">
        <v>1</v>
      </c>
      <c r="O177" s="465">
        <v>1</v>
      </c>
      <c r="P177" s="463">
        <v>6</v>
      </c>
      <c r="Q177" s="463">
        <v>6</v>
      </c>
      <c r="R177" s="463">
        <v>1</v>
      </c>
      <c r="S177" s="463">
        <v>3</v>
      </c>
      <c r="T177" s="463">
        <v>0</v>
      </c>
      <c r="U177" s="463">
        <v>0</v>
      </c>
      <c r="V177" s="463">
        <v>0</v>
      </c>
      <c r="W177" s="463">
        <v>4</v>
      </c>
      <c r="X177" s="463">
        <v>6</v>
      </c>
      <c r="Y177" s="463">
        <v>13</v>
      </c>
      <c r="Z177" s="463">
        <v>0</v>
      </c>
      <c r="AA177" s="463">
        <v>0</v>
      </c>
      <c r="AB177" s="466">
        <v>40</v>
      </c>
      <c r="AC177" s="461">
        <f t="shared" si="7"/>
        <v>14</v>
      </c>
    </row>
    <row r="178" spans="1:29" s="467" customFormat="1" hidden="1">
      <c r="A178" s="463" t="s">
        <v>1219</v>
      </c>
      <c r="B178" s="463" t="s">
        <v>658</v>
      </c>
      <c r="C178" s="463" t="s">
        <v>1220</v>
      </c>
      <c r="D178" s="463" t="s">
        <v>552</v>
      </c>
      <c r="E178" s="464">
        <v>37</v>
      </c>
      <c r="F178" s="463" t="s">
        <v>358</v>
      </c>
      <c r="G178" s="463" t="s">
        <v>554</v>
      </c>
      <c r="H178" s="575">
        <v>37911</v>
      </c>
      <c r="I178" s="575">
        <v>41298</v>
      </c>
      <c r="J178" s="465">
        <v>2003</v>
      </c>
      <c r="K178" s="463" t="s">
        <v>769</v>
      </c>
      <c r="L178" s="463" t="s">
        <v>3726</v>
      </c>
      <c r="M178" s="463" t="s">
        <v>358</v>
      </c>
      <c r="N178" s="463">
        <v>2</v>
      </c>
      <c r="O178" s="465">
        <v>2</v>
      </c>
      <c r="P178" s="463">
        <v>3</v>
      </c>
      <c r="Q178" s="463">
        <v>6</v>
      </c>
      <c r="R178" s="463">
        <v>0</v>
      </c>
      <c r="S178" s="463">
        <v>3</v>
      </c>
      <c r="T178" s="463">
        <v>0</v>
      </c>
      <c r="U178" s="463">
        <v>0</v>
      </c>
      <c r="V178" s="463">
        <v>0</v>
      </c>
      <c r="W178" s="463">
        <v>8</v>
      </c>
      <c r="X178" s="463">
        <v>0</v>
      </c>
      <c r="Y178" s="463">
        <v>18</v>
      </c>
      <c r="Z178" s="463">
        <v>0</v>
      </c>
      <c r="AA178" s="463">
        <v>0</v>
      </c>
      <c r="AB178" s="466">
        <v>40</v>
      </c>
      <c r="AC178" s="461">
        <f t="shared" si="7"/>
        <v>11</v>
      </c>
    </row>
    <row r="179" spans="1:29" s="467" customFormat="1" hidden="1">
      <c r="A179" s="463" t="s">
        <v>1221</v>
      </c>
      <c r="B179" s="463" t="s">
        <v>658</v>
      </c>
      <c r="C179" s="463" t="s">
        <v>1222</v>
      </c>
      <c r="D179" s="463" t="s">
        <v>552</v>
      </c>
      <c r="E179" s="464">
        <v>37</v>
      </c>
      <c r="F179" s="463" t="s">
        <v>358</v>
      </c>
      <c r="G179" s="463" t="s">
        <v>554</v>
      </c>
      <c r="H179" s="575">
        <v>37911</v>
      </c>
      <c r="I179" s="575">
        <v>41298</v>
      </c>
      <c r="J179" s="465">
        <v>2003</v>
      </c>
      <c r="K179" s="463" t="s">
        <v>769</v>
      </c>
      <c r="L179" s="463" t="s">
        <v>3726</v>
      </c>
      <c r="M179" s="463" t="s">
        <v>358</v>
      </c>
      <c r="N179" s="463">
        <v>3</v>
      </c>
      <c r="O179" s="465">
        <v>1</v>
      </c>
      <c r="P179" s="463">
        <v>2</v>
      </c>
      <c r="Q179" s="463">
        <v>4</v>
      </c>
      <c r="R179" s="463">
        <v>0</v>
      </c>
      <c r="S179" s="463">
        <v>6</v>
      </c>
      <c r="T179" s="463">
        <v>0</v>
      </c>
      <c r="U179" s="463">
        <v>0</v>
      </c>
      <c r="V179" s="463">
        <v>0</v>
      </c>
      <c r="W179" s="463">
        <v>9</v>
      </c>
      <c r="X179" s="463">
        <v>9</v>
      </c>
      <c r="Y179" s="463">
        <v>9</v>
      </c>
      <c r="Z179" s="463">
        <v>0</v>
      </c>
      <c r="AA179" s="463">
        <v>0</v>
      </c>
      <c r="AB179" s="466">
        <v>40</v>
      </c>
      <c r="AC179" s="461">
        <f t="shared" si="7"/>
        <v>7</v>
      </c>
    </row>
    <row r="180" spans="1:29" s="467" customFormat="1" hidden="1">
      <c r="A180" s="463" t="s">
        <v>1223</v>
      </c>
      <c r="B180" s="463" t="s">
        <v>658</v>
      </c>
      <c r="C180" s="463" t="s">
        <v>836</v>
      </c>
      <c r="D180" s="463" t="s">
        <v>552</v>
      </c>
      <c r="E180" s="464">
        <v>37</v>
      </c>
      <c r="F180" s="463" t="s">
        <v>358</v>
      </c>
      <c r="G180" s="463" t="s">
        <v>554</v>
      </c>
      <c r="H180" s="575">
        <v>37911</v>
      </c>
      <c r="I180" s="575">
        <v>41298</v>
      </c>
      <c r="J180" s="465">
        <v>2003</v>
      </c>
      <c r="K180" s="463" t="s">
        <v>769</v>
      </c>
      <c r="L180" s="463" t="s">
        <v>3726</v>
      </c>
      <c r="M180" s="463" t="s">
        <v>358</v>
      </c>
      <c r="N180" s="463">
        <v>4</v>
      </c>
      <c r="O180" s="465">
        <v>1</v>
      </c>
      <c r="P180" s="463">
        <v>5</v>
      </c>
      <c r="Q180" s="463">
        <v>0</v>
      </c>
      <c r="R180" s="463">
        <v>0</v>
      </c>
      <c r="S180" s="463">
        <v>1</v>
      </c>
      <c r="T180" s="463">
        <v>0</v>
      </c>
      <c r="U180" s="463">
        <v>0</v>
      </c>
      <c r="V180" s="463">
        <v>0</v>
      </c>
      <c r="W180" s="463">
        <v>2</v>
      </c>
      <c r="X180" s="463">
        <v>9</v>
      </c>
      <c r="Y180" s="463">
        <v>22</v>
      </c>
      <c r="Z180" s="463">
        <v>0</v>
      </c>
      <c r="AA180" s="463">
        <v>0</v>
      </c>
      <c r="AB180" s="466">
        <v>40</v>
      </c>
      <c r="AC180" s="461">
        <f t="shared" si="7"/>
        <v>6</v>
      </c>
    </row>
    <row r="181" spans="1:29" s="467" customFormat="1" hidden="1">
      <c r="A181" s="463" t="s">
        <v>837</v>
      </c>
      <c r="B181" s="463" t="s">
        <v>658</v>
      </c>
      <c r="C181" s="463" t="s">
        <v>4055</v>
      </c>
      <c r="D181" s="463" t="s">
        <v>552</v>
      </c>
      <c r="E181" s="464">
        <v>38</v>
      </c>
      <c r="F181" s="463" t="s">
        <v>3759</v>
      </c>
      <c r="G181" s="463" t="s">
        <v>554</v>
      </c>
      <c r="H181" s="576">
        <v>37951</v>
      </c>
      <c r="I181" s="576">
        <v>41298</v>
      </c>
      <c r="J181" s="465">
        <v>2003</v>
      </c>
      <c r="K181" s="463" t="s">
        <v>769</v>
      </c>
      <c r="L181" s="463" t="s">
        <v>3726</v>
      </c>
      <c r="M181" s="463" t="s">
        <v>3759</v>
      </c>
      <c r="N181" s="463">
        <v>1</v>
      </c>
      <c r="O181" s="465">
        <v>6</v>
      </c>
      <c r="P181" s="463">
        <v>13</v>
      </c>
      <c r="Q181" s="463">
        <v>0</v>
      </c>
      <c r="R181" s="463">
        <v>0</v>
      </c>
      <c r="S181" s="463">
        <v>0</v>
      </c>
      <c r="T181" s="463">
        <v>0</v>
      </c>
      <c r="U181" s="463">
        <v>0</v>
      </c>
      <c r="V181" s="463">
        <v>1</v>
      </c>
      <c r="W181" s="463">
        <v>8</v>
      </c>
      <c r="X181" s="463">
        <v>7</v>
      </c>
      <c r="Y181" s="463">
        <v>5</v>
      </c>
      <c r="Z181" s="463">
        <v>0</v>
      </c>
      <c r="AA181" s="463">
        <v>0</v>
      </c>
      <c r="AB181" s="466">
        <v>40</v>
      </c>
      <c r="AC181" s="461">
        <f t="shared" si="7"/>
        <v>19</v>
      </c>
    </row>
    <row r="182" spans="1:29" s="467" customFormat="1" hidden="1">
      <c r="A182" s="463" t="s">
        <v>838</v>
      </c>
      <c r="B182" s="463" t="s">
        <v>658</v>
      </c>
      <c r="C182" s="463" t="s">
        <v>4056</v>
      </c>
      <c r="D182" s="463" t="s">
        <v>552</v>
      </c>
      <c r="E182" s="464">
        <v>38</v>
      </c>
      <c r="F182" s="463" t="s">
        <v>3759</v>
      </c>
      <c r="G182" s="463" t="s">
        <v>554</v>
      </c>
      <c r="H182" s="575">
        <v>37951</v>
      </c>
      <c r="I182" s="575">
        <v>41298</v>
      </c>
      <c r="J182" s="465">
        <v>2003</v>
      </c>
      <c r="K182" s="463" t="s">
        <v>769</v>
      </c>
      <c r="L182" s="463" t="s">
        <v>3726</v>
      </c>
      <c r="M182" s="463" t="s">
        <v>3759</v>
      </c>
      <c r="N182" s="463">
        <v>2</v>
      </c>
      <c r="O182" s="465">
        <v>10</v>
      </c>
      <c r="P182" s="463">
        <v>0</v>
      </c>
      <c r="Q182" s="463">
        <v>0</v>
      </c>
      <c r="R182" s="463">
        <v>0</v>
      </c>
      <c r="S182" s="463">
        <v>1</v>
      </c>
      <c r="T182" s="463">
        <v>3</v>
      </c>
      <c r="U182" s="463">
        <v>0</v>
      </c>
      <c r="V182" s="463">
        <v>0</v>
      </c>
      <c r="W182" s="463">
        <v>4</v>
      </c>
      <c r="X182" s="463">
        <v>18</v>
      </c>
      <c r="Y182" s="463">
        <v>4</v>
      </c>
      <c r="Z182" s="463">
        <v>0</v>
      </c>
      <c r="AA182" s="463">
        <v>0</v>
      </c>
      <c r="AB182" s="466">
        <v>40</v>
      </c>
      <c r="AC182" s="461">
        <f t="shared" si="7"/>
        <v>10</v>
      </c>
    </row>
    <row r="183" spans="1:29" s="467" customFormat="1" hidden="1">
      <c r="A183" s="463" t="s">
        <v>834</v>
      </c>
      <c r="B183" s="463" t="s">
        <v>658</v>
      </c>
      <c r="C183" s="463" t="s">
        <v>4057</v>
      </c>
      <c r="D183" s="463" t="s">
        <v>552</v>
      </c>
      <c r="E183" s="464">
        <v>38</v>
      </c>
      <c r="F183" s="463" t="s">
        <v>3759</v>
      </c>
      <c r="G183" s="463" t="s">
        <v>554</v>
      </c>
      <c r="H183" s="575">
        <v>37951</v>
      </c>
      <c r="I183" s="575">
        <v>41298</v>
      </c>
      <c r="J183" s="465">
        <v>2003</v>
      </c>
      <c r="K183" s="463" t="s">
        <v>769</v>
      </c>
      <c r="L183" s="463" t="s">
        <v>3726</v>
      </c>
      <c r="M183" s="463" t="s">
        <v>3759</v>
      </c>
      <c r="N183" s="463">
        <v>3</v>
      </c>
      <c r="O183" s="465">
        <v>20</v>
      </c>
      <c r="P183" s="463">
        <v>1</v>
      </c>
      <c r="Q183" s="463">
        <v>0</v>
      </c>
      <c r="R183" s="463">
        <v>0</v>
      </c>
      <c r="S183" s="463">
        <v>0</v>
      </c>
      <c r="T183" s="463">
        <v>2</v>
      </c>
      <c r="U183" s="463">
        <v>0</v>
      </c>
      <c r="V183" s="463">
        <v>0</v>
      </c>
      <c r="W183" s="463">
        <v>4</v>
      </c>
      <c r="X183" s="463">
        <v>12</v>
      </c>
      <c r="Y183" s="463">
        <v>1</v>
      </c>
      <c r="Z183" s="463">
        <v>0</v>
      </c>
      <c r="AA183" s="463">
        <v>0</v>
      </c>
      <c r="AB183" s="466">
        <v>40</v>
      </c>
      <c r="AC183" s="461">
        <f t="shared" si="7"/>
        <v>21</v>
      </c>
    </row>
    <row r="184" spans="1:29" s="467" customFormat="1" hidden="1">
      <c r="A184" s="463" t="s">
        <v>635</v>
      </c>
      <c r="B184" s="463" t="s">
        <v>658</v>
      </c>
      <c r="C184" s="463" t="s">
        <v>4058</v>
      </c>
      <c r="D184" s="463" t="s">
        <v>552</v>
      </c>
      <c r="E184" s="464">
        <v>38</v>
      </c>
      <c r="F184" s="463" t="s">
        <v>3759</v>
      </c>
      <c r="G184" s="463" t="s">
        <v>554</v>
      </c>
      <c r="H184" s="575">
        <v>37951</v>
      </c>
      <c r="I184" s="575">
        <v>41298</v>
      </c>
      <c r="J184" s="465">
        <v>2003</v>
      </c>
      <c r="K184" s="463" t="s">
        <v>769</v>
      </c>
      <c r="L184" s="463" t="s">
        <v>3726</v>
      </c>
      <c r="M184" s="463" t="s">
        <v>3759</v>
      </c>
      <c r="N184" s="463">
        <v>4</v>
      </c>
      <c r="O184" s="465">
        <v>0</v>
      </c>
      <c r="P184" s="463">
        <v>7</v>
      </c>
      <c r="Q184" s="463">
        <v>0</v>
      </c>
      <c r="R184" s="463">
        <v>0</v>
      </c>
      <c r="S184" s="463">
        <v>0</v>
      </c>
      <c r="T184" s="463">
        <v>4</v>
      </c>
      <c r="U184" s="463">
        <v>0</v>
      </c>
      <c r="V184" s="463">
        <v>2</v>
      </c>
      <c r="W184" s="463">
        <v>6</v>
      </c>
      <c r="X184" s="463">
        <v>15</v>
      </c>
      <c r="Y184" s="463">
        <v>6</v>
      </c>
      <c r="Z184" s="463">
        <v>0</v>
      </c>
      <c r="AA184" s="463">
        <v>0</v>
      </c>
      <c r="AB184" s="466">
        <v>40</v>
      </c>
      <c r="AC184" s="461">
        <f t="shared" si="7"/>
        <v>7</v>
      </c>
    </row>
    <row r="185" spans="1:29" s="467" customFormat="1" hidden="1">
      <c r="A185" s="463" t="s">
        <v>433</v>
      </c>
      <c r="B185" s="463" t="s">
        <v>658</v>
      </c>
      <c r="C185" s="463" t="s">
        <v>434</v>
      </c>
      <c r="D185" s="463" t="s">
        <v>552</v>
      </c>
      <c r="E185" s="464">
        <v>39</v>
      </c>
      <c r="F185" s="463" t="s">
        <v>1517</v>
      </c>
      <c r="G185" s="463" t="s">
        <v>554</v>
      </c>
      <c r="H185" s="576">
        <v>37911</v>
      </c>
      <c r="I185" s="576">
        <v>41298</v>
      </c>
      <c r="J185" s="465">
        <v>2003</v>
      </c>
      <c r="K185" s="463" t="s">
        <v>769</v>
      </c>
      <c r="L185" s="463" t="s">
        <v>3726</v>
      </c>
      <c r="M185" s="463" t="s">
        <v>1517</v>
      </c>
      <c r="N185" s="463">
        <v>1</v>
      </c>
      <c r="O185" s="465">
        <v>8</v>
      </c>
      <c r="P185" s="463">
        <v>1</v>
      </c>
      <c r="Q185" s="463">
        <v>4</v>
      </c>
      <c r="R185" s="463">
        <v>0</v>
      </c>
      <c r="S185" s="463">
        <v>0</v>
      </c>
      <c r="T185" s="463">
        <v>0</v>
      </c>
      <c r="U185" s="463">
        <v>2</v>
      </c>
      <c r="V185" s="463">
        <v>0</v>
      </c>
      <c r="W185" s="463">
        <v>22</v>
      </c>
      <c r="X185" s="463">
        <v>3</v>
      </c>
      <c r="Y185" s="463">
        <v>0</v>
      </c>
      <c r="Z185" s="463">
        <v>0</v>
      </c>
      <c r="AA185" s="463">
        <v>0</v>
      </c>
      <c r="AB185" s="466">
        <v>40</v>
      </c>
      <c r="AC185" s="461">
        <f t="shared" si="7"/>
        <v>13</v>
      </c>
    </row>
    <row r="186" spans="1:29" s="467" customFormat="1" hidden="1">
      <c r="A186" s="463" t="s">
        <v>435</v>
      </c>
      <c r="B186" s="463" t="s">
        <v>658</v>
      </c>
      <c r="C186" s="463" t="s">
        <v>436</v>
      </c>
      <c r="D186" s="463" t="s">
        <v>552</v>
      </c>
      <c r="E186" s="464">
        <v>39</v>
      </c>
      <c r="F186" s="463" t="s">
        <v>1517</v>
      </c>
      <c r="G186" s="463" t="s">
        <v>554</v>
      </c>
      <c r="H186" s="575">
        <v>37911</v>
      </c>
      <c r="I186" s="575">
        <v>41298</v>
      </c>
      <c r="J186" s="465">
        <v>2003</v>
      </c>
      <c r="K186" s="463" t="s">
        <v>769</v>
      </c>
      <c r="L186" s="463" t="s">
        <v>3726</v>
      </c>
      <c r="M186" s="463" t="s">
        <v>1517</v>
      </c>
      <c r="N186" s="463">
        <v>2</v>
      </c>
      <c r="O186" s="465">
        <v>4</v>
      </c>
      <c r="P186" s="463">
        <v>5</v>
      </c>
      <c r="Q186" s="463">
        <v>0</v>
      </c>
      <c r="R186" s="463">
        <v>1</v>
      </c>
      <c r="S186" s="463">
        <v>0</v>
      </c>
      <c r="T186" s="463">
        <v>0</v>
      </c>
      <c r="U186" s="463">
        <v>0</v>
      </c>
      <c r="V186" s="463">
        <v>2</v>
      </c>
      <c r="W186" s="463">
        <v>20</v>
      </c>
      <c r="X186" s="463">
        <v>7</v>
      </c>
      <c r="Y186" s="463">
        <v>1</v>
      </c>
      <c r="Z186" s="463">
        <v>0</v>
      </c>
      <c r="AA186" s="463">
        <v>0</v>
      </c>
      <c r="AB186" s="466">
        <v>40</v>
      </c>
      <c r="AC186" s="461">
        <f t="shared" si="7"/>
        <v>10</v>
      </c>
    </row>
    <row r="187" spans="1:29" s="467" customFormat="1" hidden="1">
      <c r="A187" s="463" t="s">
        <v>437</v>
      </c>
      <c r="B187" s="463" t="s">
        <v>658</v>
      </c>
      <c r="C187" s="463" t="s">
        <v>438</v>
      </c>
      <c r="D187" s="463" t="s">
        <v>552</v>
      </c>
      <c r="E187" s="464">
        <v>39</v>
      </c>
      <c r="F187" s="463" t="s">
        <v>1517</v>
      </c>
      <c r="G187" s="463" t="s">
        <v>554</v>
      </c>
      <c r="H187" s="575">
        <v>37911</v>
      </c>
      <c r="I187" s="575">
        <v>41298</v>
      </c>
      <c r="J187" s="465">
        <v>2003</v>
      </c>
      <c r="K187" s="463" t="s">
        <v>769</v>
      </c>
      <c r="L187" s="463" t="s">
        <v>3726</v>
      </c>
      <c r="M187" s="463" t="s">
        <v>1517</v>
      </c>
      <c r="N187" s="463">
        <v>3</v>
      </c>
      <c r="O187" s="465">
        <v>2</v>
      </c>
      <c r="P187" s="463">
        <v>1</v>
      </c>
      <c r="Q187" s="463">
        <v>1</v>
      </c>
      <c r="R187" s="463">
        <v>0</v>
      </c>
      <c r="S187" s="463">
        <v>0</v>
      </c>
      <c r="T187" s="463">
        <v>0</v>
      </c>
      <c r="U187" s="463">
        <v>1</v>
      </c>
      <c r="V187" s="463">
        <v>5</v>
      </c>
      <c r="W187" s="463">
        <v>23</v>
      </c>
      <c r="X187" s="463">
        <v>6</v>
      </c>
      <c r="Y187" s="463">
        <v>0</v>
      </c>
      <c r="Z187" s="463">
        <v>0</v>
      </c>
      <c r="AA187" s="463">
        <v>1</v>
      </c>
      <c r="AB187" s="466">
        <v>40</v>
      </c>
      <c r="AC187" s="461">
        <f t="shared" si="7"/>
        <v>4</v>
      </c>
    </row>
    <row r="188" spans="1:29" s="467" customFormat="1" hidden="1">
      <c r="A188" s="463" t="s">
        <v>439</v>
      </c>
      <c r="B188" s="463" t="s">
        <v>658</v>
      </c>
      <c r="C188" s="463" t="s">
        <v>440</v>
      </c>
      <c r="D188" s="463" t="s">
        <v>552</v>
      </c>
      <c r="E188" s="464">
        <v>39</v>
      </c>
      <c r="F188" s="463" t="s">
        <v>1517</v>
      </c>
      <c r="G188" s="463" t="s">
        <v>554</v>
      </c>
      <c r="H188" s="575">
        <v>37911</v>
      </c>
      <c r="I188" s="575">
        <v>41298</v>
      </c>
      <c r="J188" s="465">
        <v>2003</v>
      </c>
      <c r="K188" s="463" t="s">
        <v>769</v>
      </c>
      <c r="L188" s="463" t="s">
        <v>3726</v>
      </c>
      <c r="M188" s="463" t="s">
        <v>1517</v>
      </c>
      <c r="N188" s="463">
        <v>4</v>
      </c>
      <c r="O188" s="465">
        <v>3</v>
      </c>
      <c r="P188" s="463">
        <v>3</v>
      </c>
      <c r="Q188" s="463">
        <v>1</v>
      </c>
      <c r="R188" s="463">
        <v>0</v>
      </c>
      <c r="S188" s="463">
        <v>0</v>
      </c>
      <c r="T188" s="463">
        <v>0</v>
      </c>
      <c r="U188" s="463">
        <v>2</v>
      </c>
      <c r="V188" s="463">
        <v>0</v>
      </c>
      <c r="W188" s="463">
        <v>4</v>
      </c>
      <c r="X188" s="463">
        <v>8</v>
      </c>
      <c r="Y188" s="463">
        <v>19</v>
      </c>
      <c r="Z188" s="463">
        <v>0</v>
      </c>
      <c r="AA188" s="463">
        <v>0</v>
      </c>
      <c r="AB188" s="466">
        <v>40</v>
      </c>
      <c r="AC188" s="461">
        <f t="shared" si="7"/>
        <v>7</v>
      </c>
    </row>
    <row r="189" spans="1:29" s="467" customFormat="1" hidden="1">
      <c r="A189" s="463" t="s">
        <v>441</v>
      </c>
      <c r="B189" s="463" t="s">
        <v>658</v>
      </c>
      <c r="C189" s="463" t="s">
        <v>442</v>
      </c>
      <c r="D189" s="463" t="s">
        <v>552</v>
      </c>
      <c r="E189" s="464">
        <v>40</v>
      </c>
      <c r="F189" s="463" t="s">
        <v>550</v>
      </c>
      <c r="G189" s="463" t="s">
        <v>554</v>
      </c>
      <c r="H189" s="576">
        <v>37951</v>
      </c>
      <c r="I189" s="576">
        <v>41298</v>
      </c>
      <c r="J189" s="465">
        <v>2003</v>
      </c>
      <c r="K189" s="463" t="s">
        <v>769</v>
      </c>
      <c r="L189" s="463" t="s">
        <v>3727</v>
      </c>
      <c r="M189" s="463" t="s">
        <v>550</v>
      </c>
      <c r="N189" s="463">
        <v>1</v>
      </c>
      <c r="O189" s="465">
        <v>1</v>
      </c>
      <c r="P189" s="463">
        <v>5</v>
      </c>
      <c r="Q189" s="463">
        <v>1</v>
      </c>
      <c r="R189" s="463">
        <v>0</v>
      </c>
      <c r="S189" s="463">
        <v>0</v>
      </c>
      <c r="T189" s="463">
        <v>0</v>
      </c>
      <c r="U189" s="463">
        <v>0</v>
      </c>
      <c r="V189" s="463">
        <v>1</v>
      </c>
      <c r="W189" s="463">
        <v>8</v>
      </c>
      <c r="X189" s="463">
        <v>23</v>
      </c>
      <c r="Y189" s="463">
        <v>0</v>
      </c>
      <c r="Z189" s="463">
        <v>0</v>
      </c>
      <c r="AA189" s="463">
        <v>0</v>
      </c>
      <c r="AB189" s="466">
        <v>39</v>
      </c>
      <c r="AC189" s="461">
        <f t="shared" si="7"/>
        <v>7</v>
      </c>
    </row>
    <row r="190" spans="1:29" s="467" customFormat="1" hidden="1">
      <c r="A190" s="463" t="s">
        <v>443</v>
      </c>
      <c r="B190" s="463" t="s">
        <v>658</v>
      </c>
      <c r="C190" s="463" t="s">
        <v>444</v>
      </c>
      <c r="D190" s="463" t="s">
        <v>552</v>
      </c>
      <c r="E190" s="464">
        <v>40</v>
      </c>
      <c r="F190" s="463" t="s">
        <v>550</v>
      </c>
      <c r="G190" s="463" t="s">
        <v>554</v>
      </c>
      <c r="H190" s="575">
        <v>37951</v>
      </c>
      <c r="I190" s="575">
        <v>41298</v>
      </c>
      <c r="J190" s="465">
        <v>2003</v>
      </c>
      <c r="K190" s="463" t="s">
        <v>769</v>
      </c>
      <c r="L190" s="463" t="s">
        <v>3727</v>
      </c>
      <c r="M190" s="463" t="s">
        <v>550</v>
      </c>
      <c r="N190" s="463">
        <v>2</v>
      </c>
      <c r="O190" s="465">
        <v>0</v>
      </c>
      <c r="P190" s="463">
        <v>0</v>
      </c>
      <c r="Q190" s="463">
        <v>1</v>
      </c>
      <c r="R190" s="463">
        <v>0</v>
      </c>
      <c r="S190" s="463">
        <v>0</v>
      </c>
      <c r="T190" s="463">
        <v>0</v>
      </c>
      <c r="U190" s="463">
        <v>0</v>
      </c>
      <c r="V190" s="463">
        <v>1</v>
      </c>
      <c r="W190" s="463">
        <v>7</v>
      </c>
      <c r="X190" s="463">
        <v>24</v>
      </c>
      <c r="Y190" s="463">
        <v>7</v>
      </c>
      <c r="Z190" s="463">
        <v>0</v>
      </c>
      <c r="AA190" s="463">
        <v>0</v>
      </c>
      <c r="AB190" s="466">
        <v>40</v>
      </c>
      <c r="AC190" s="461">
        <f t="shared" si="7"/>
        <v>1</v>
      </c>
    </row>
    <row r="191" spans="1:29" s="467" customFormat="1" hidden="1">
      <c r="A191" s="463" t="s">
        <v>445</v>
      </c>
      <c r="B191" s="463" t="s">
        <v>658</v>
      </c>
      <c r="C191" s="463" t="s">
        <v>446</v>
      </c>
      <c r="D191" s="463" t="s">
        <v>552</v>
      </c>
      <c r="E191" s="464">
        <v>40</v>
      </c>
      <c r="F191" s="463" t="s">
        <v>550</v>
      </c>
      <c r="G191" s="463" t="s">
        <v>554</v>
      </c>
      <c r="H191" s="575">
        <v>37951</v>
      </c>
      <c r="I191" s="575">
        <v>41298</v>
      </c>
      <c r="J191" s="465">
        <v>2003</v>
      </c>
      <c r="K191" s="463" t="s">
        <v>769</v>
      </c>
      <c r="L191" s="463" t="s">
        <v>3727</v>
      </c>
      <c r="M191" s="463" t="s">
        <v>550</v>
      </c>
      <c r="N191" s="463">
        <v>3</v>
      </c>
      <c r="O191" s="465">
        <v>3</v>
      </c>
      <c r="P191" s="463">
        <v>0</v>
      </c>
      <c r="Q191" s="463">
        <v>0</v>
      </c>
      <c r="R191" s="463">
        <v>0</v>
      </c>
      <c r="S191" s="463">
        <v>0</v>
      </c>
      <c r="T191" s="463">
        <v>0</v>
      </c>
      <c r="U191" s="463">
        <v>0</v>
      </c>
      <c r="V191" s="463">
        <v>1</v>
      </c>
      <c r="W191" s="463">
        <v>16</v>
      </c>
      <c r="X191" s="463">
        <v>20</v>
      </c>
      <c r="Y191" s="463">
        <v>0</v>
      </c>
      <c r="Z191" s="463">
        <v>0</v>
      </c>
      <c r="AA191" s="463">
        <v>0</v>
      </c>
      <c r="AB191" s="466">
        <v>40</v>
      </c>
      <c r="AC191" s="461">
        <f t="shared" si="7"/>
        <v>3</v>
      </c>
    </row>
    <row r="192" spans="1:29" s="467" customFormat="1" hidden="1">
      <c r="A192" s="463" t="s">
        <v>256</v>
      </c>
      <c r="B192" s="463" t="s">
        <v>658</v>
      </c>
      <c r="C192" s="463" t="s">
        <v>84</v>
      </c>
      <c r="D192" s="463" t="s">
        <v>552</v>
      </c>
      <c r="E192" s="464">
        <v>40</v>
      </c>
      <c r="F192" s="463" t="s">
        <v>550</v>
      </c>
      <c r="G192" s="463" t="s">
        <v>554</v>
      </c>
      <c r="H192" s="575">
        <v>37951</v>
      </c>
      <c r="I192" s="575">
        <v>41298</v>
      </c>
      <c r="J192" s="465">
        <v>2003</v>
      </c>
      <c r="K192" s="463" t="s">
        <v>769</v>
      </c>
      <c r="L192" s="463" t="s">
        <v>3727</v>
      </c>
      <c r="M192" s="463" t="s">
        <v>550</v>
      </c>
      <c r="N192" s="463">
        <v>4</v>
      </c>
      <c r="O192" s="465">
        <v>0</v>
      </c>
      <c r="P192" s="463">
        <v>0</v>
      </c>
      <c r="Q192" s="463">
        <v>0</v>
      </c>
      <c r="R192" s="463">
        <v>0</v>
      </c>
      <c r="S192" s="463">
        <v>0</v>
      </c>
      <c r="T192" s="463">
        <v>0</v>
      </c>
      <c r="U192" s="463">
        <v>0</v>
      </c>
      <c r="V192" s="463">
        <v>2</v>
      </c>
      <c r="W192" s="463">
        <v>11</v>
      </c>
      <c r="X192" s="463">
        <v>27</v>
      </c>
      <c r="Y192" s="463">
        <v>0</v>
      </c>
      <c r="Z192" s="463">
        <v>0</v>
      </c>
      <c r="AA192" s="463">
        <v>0</v>
      </c>
      <c r="AB192" s="466">
        <v>40</v>
      </c>
      <c r="AC192" s="461">
        <f t="shared" si="7"/>
        <v>0</v>
      </c>
    </row>
    <row r="193" spans="1:29" s="467" customFormat="1" hidden="1">
      <c r="A193" s="463" t="s">
        <v>85</v>
      </c>
      <c r="B193" s="463" t="s">
        <v>658</v>
      </c>
      <c r="C193" s="463" t="s">
        <v>86</v>
      </c>
      <c r="D193" s="463" t="s">
        <v>552</v>
      </c>
      <c r="E193" s="464">
        <v>41</v>
      </c>
      <c r="F193" s="463" t="s">
        <v>1513</v>
      </c>
      <c r="G193" s="463" t="s">
        <v>554</v>
      </c>
      <c r="H193" s="576">
        <v>37952</v>
      </c>
      <c r="I193" s="576">
        <v>41298</v>
      </c>
      <c r="J193" s="465">
        <v>2003</v>
      </c>
      <c r="K193" s="463" t="s">
        <v>769</v>
      </c>
      <c r="L193" s="463" t="s">
        <v>3727</v>
      </c>
      <c r="M193" s="463" t="s">
        <v>1513</v>
      </c>
      <c r="N193" s="463">
        <v>1</v>
      </c>
      <c r="O193" s="465">
        <v>15</v>
      </c>
      <c r="P193" s="463">
        <v>0</v>
      </c>
      <c r="Q193" s="463">
        <v>0</v>
      </c>
      <c r="R193" s="463">
        <v>0</v>
      </c>
      <c r="S193" s="463">
        <v>0</v>
      </c>
      <c r="T193" s="463">
        <v>0</v>
      </c>
      <c r="U193" s="463">
        <v>0</v>
      </c>
      <c r="V193" s="463">
        <v>0</v>
      </c>
      <c r="W193" s="463">
        <v>2</v>
      </c>
      <c r="X193" s="463">
        <v>20</v>
      </c>
      <c r="Y193" s="463">
        <v>3</v>
      </c>
      <c r="Z193" s="463">
        <v>0</v>
      </c>
      <c r="AA193" s="463">
        <v>0</v>
      </c>
      <c r="AB193" s="466">
        <v>40</v>
      </c>
      <c r="AC193" s="461">
        <f t="shared" si="7"/>
        <v>15</v>
      </c>
    </row>
    <row r="194" spans="1:29" s="467" customFormat="1" hidden="1">
      <c r="A194" s="463" t="s">
        <v>87</v>
      </c>
      <c r="B194" s="463" t="s">
        <v>658</v>
      </c>
      <c r="C194" s="463" t="s">
        <v>88</v>
      </c>
      <c r="D194" s="463" t="s">
        <v>552</v>
      </c>
      <c r="E194" s="464">
        <v>41</v>
      </c>
      <c r="F194" s="463" t="s">
        <v>1513</v>
      </c>
      <c r="G194" s="463" t="s">
        <v>554</v>
      </c>
      <c r="H194" s="575">
        <v>37952</v>
      </c>
      <c r="I194" s="575">
        <v>41298</v>
      </c>
      <c r="J194" s="465">
        <v>2003</v>
      </c>
      <c r="K194" s="463" t="s">
        <v>769</v>
      </c>
      <c r="L194" s="463" t="s">
        <v>3727</v>
      </c>
      <c r="M194" s="463" t="s">
        <v>1513</v>
      </c>
      <c r="N194" s="463">
        <v>2</v>
      </c>
      <c r="O194" s="465">
        <v>22</v>
      </c>
      <c r="P194" s="463">
        <v>1</v>
      </c>
      <c r="Q194" s="463">
        <v>0</v>
      </c>
      <c r="R194" s="463">
        <v>0</v>
      </c>
      <c r="S194" s="463">
        <v>0</v>
      </c>
      <c r="T194" s="463">
        <v>0</v>
      </c>
      <c r="U194" s="463">
        <v>0</v>
      </c>
      <c r="V194" s="463">
        <v>0</v>
      </c>
      <c r="W194" s="463">
        <v>3</v>
      </c>
      <c r="X194" s="463">
        <v>11</v>
      </c>
      <c r="Y194" s="463">
        <v>3</v>
      </c>
      <c r="Z194" s="463">
        <v>0</v>
      </c>
      <c r="AA194" s="463">
        <v>0</v>
      </c>
      <c r="AB194" s="466">
        <v>40</v>
      </c>
      <c r="AC194" s="461">
        <f t="shared" si="7"/>
        <v>23</v>
      </c>
    </row>
    <row r="195" spans="1:29" s="467" customFormat="1" hidden="1">
      <c r="A195" s="463" t="s">
        <v>89</v>
      </c>
      <c r="B195" s="463" t="s">
        <v>658</v>
      </c>
      <c r="C195" s="463" t="s">
        <v>262</v>
      </c>
      <c r="D195" s="463" t="s">
        <v>552</v>
      </c>
      <c r="E195" s="464">
        <v>41</v>
      </c>
      <c r="F195" s="463" t="s">
        <v>1513</v>
      </c>
      <c r="G195" s="463" t="s">
        <v>554</v>
      </c>
      <c r="H195" s="575">
        <v>37952</v>
      </c>
      <c r="I195" s="575">
        <v>41298</v>
      </c>
      <c r="J195" s="465">
        <v>2003</v>
      </c>
      <c r="K195" s="463" t="s">
        <v>769</v>
      </c>
      <c r="L195" s="463" t="s">
        <v>3727</v>
      </c>
      <c r="M195" s="463" t="s">
        <v>1513</v>
      </c>
      <c r="N195" s="463">
        <v>3</v>
      </c>
      <c r="O195" s="465">
        <v>22</v>
      </c>
      <c r="P195" s="463">
        <v>0</v>
      </c>
      <c r="Q195" s="463">
        <v>1</v>
      </c>
      <c r="R195" s="463">
        <v>0</v>
      </c>
      <c r="S195" s="463">
        <v>0</v>
      </c>
      <c r="T195" s="463">
        <v>0</v>
      </c>
      <c r="U195" s="463">
        <v>0</v>
      </c>
      <c r="V195" s="463">
        <v>0</v>
      </c>
      <c r="W195" s="463">
        <v>6</v>
      </c>
      <c r="X195" s="463">
        <v>8</v>
      </c>
      <c r="Y195" s="463">
        <v>3</v>
      </c>
      <c r="Z195" s="463">
        <v>0</v>
      </c>
      <c r="AA195" s="463">
        <v>0</v>
      </c>
      <c r="AB195" s="466">
        <v>40</v>
      </c>
      <c r="AC195" s="461">
        <f t="shared" si="7"/>
        <v>23</v>
      </c>
    </row>
    <row r="196" spans="1:29" s="467" customFormat="1" hidden="1">
      <c r="A196" s="463" t="s">
        <v>263</v>
      </c>
      <c r="B196" s="463" t="s">
        <v>658</v>
      </c>
      <c r="C196" s="463" t="s">
        <v>264</v>
      </c>
      <c r="D196" s="463" t="s">
        <v>552</v>
      </c>
      <c r="E196" s="464">
        <v>41</v>
      </c>
      <c r="F196" s="463" t="s">
        <v>1513</v>
      </c>
      <c r="G196" s="463" t="s">
        <v>554</v>
      </c>
      <c r="H196" s="575">
        <v>37952</v>
      </c>
      <c r="I196" s="575">
        <v>41298</v>
      </c>
      <c r="J196" s="465">
        <v>2003</v>
      </c>
      <c r="K196" s="463" t="s">
        <v>769</v>
      </c>
      <c r="L196" s="463" t="s">
        <v>3727</v>
      </c>
      <c r="M196" s="463" t="s">
        <v>1513</v>
      </c>
      <c r="N196" s="463">
        <v>4</v>
      </c>
      <c r="O196" s="465">
        <v>22</v>
      </c>
      <c r="P196" s="463">
        <v>0</v>
      </c>
      <c r="Q196" s="463">
        <v>0</v>
      </c>
      <c r="R196" s="463">
        <v>0</v>
      </c>
      <c r="S196" s="463">
        <v>0</v>
      </c>
      <c r="T196" s="463">
        <v>0</v>
      </c>
      <c r="U196" s="463">
        <v>0</v>
      </c>
      <c r="V196" s="463">
        <v>0</v>
      </c>
      <c r="W196" s="463">
        <v>3</v>
      </c>
      <c r="X196" s="463">
        <v>2</v>
      </c>
      <c r="Y196" s="463">
        <v>13</v>
      </c>
      <c r="Z196" s="463">
        <v>0</v>
      </c>
      <c r="AA196" s="463">
        <v>0</v>
      </c>
      <c r="AB196" s="466">
        <v>40</v>
      </c>
      <c r="AC196" s="461">
        <f t="shared" si="7"/>
        <v>22</v>
      </c>
    </row>
    <row r="197" spans="1:29" s="467" customFormat="1" hidden="1">
      <c r="A197" s="463" t="s">
        <v>265</v>
      </c>
      <c r="B197" s="463" t="s">
        <v>658</v>
      </c>
      <c r="C197" s="463" t="s">
        <v>266</v>
      </c>
      <c r="D197" s="463" t="s">
        <v>552</v>
      </c>
      <c r="E197" s="464">
        <v>42</v>
      </c>
      <c r="F197" s="463" t="s">
        <v>1519</v>
      </c>
      <c r="G197" s="463" t="s">
        <v>554</v>
      </c>
      <c r="H197" s="576">
        <v>37952</v>
      </c>
      <c r="I197" s="576">
        <v>41298</v>
      </c>
      <c r="J197" s="465">
        <v>2003</v>
      </c>
      <c r="K197" s="463" t="s">
        <v>769</v>
      </c>
      <c r="L197" s="463" t="s">
        <v>3727</v>
      </c>
      <c r="M197" s="463" t="s">
        <v>1519</v>
      </c>
      <c r="N197" s="463">
        <v>1</v>
      </c>
      <c r="O197" s="465">
        <v>14</v>
      </c>
      <c r="P197" s="463">
        <v>0</v>
      </c>
      <c r="Q197" s="463">
        <v>7</v>
      </c>
      <c r="R197" s="463">
        <v>2</v>
      </c>
      <c r="S197" s="463">
        <v>0</v>
      </c>
      <c r="T197" s="463">
        <v>0</v>
      </c>
      <c r="U197" s="463">
        <v>1</v>
      </c>
      <c r="V197" s="463">
        <v>0</v>
      </c>
      <c r="W197" s="463">
        <v>5</v>
      </c>
      <c r="X197" s="463">
        <v>11</v>
      </c>
      <c r="Y197" s="463">
        <v>0</v>
      </c>
      <c r="Z197" s="463">
        <v>0</v>
      </c>
      <c r="AA197" s="463">
        <v>0</v>
      </c>
      <c r="AB197" s="466">
        <v>40</v>
      </c>
      <c r="AC197" s="461">
        <f t="shared" si="7"/>
        <v>23</v>
      </c>
    </row>
    <row r="198" spans="1:29" s="467" customFormat="1" hidden="1">
      <c r="A198" s="463" t="s">
        <v>267</v>
      </c>
      <c r="B198" s="463" t="s">
        <v>658</v>
      </c>
      <c r="C198" s="463" t="s">
        <v>268</v>
      </c>
      <c r="D198" s="463" t="s">
        <v>552</v>
      </c>
      <c r="E198" s="464">
        <v>42</v>
      </c>
      <c r="F198" s="463" t="s">
        <v>1519</v>
      </c>
      <c r="G198" s="463" t="s">
        <v>554</v>
      </c>
      <c r="H198" s="575">
        <v>37952</v>
      </c>
      <c r="I198" s="575">
        <v>41298</v>
      </c>
      <c r="J198" s="465">
        <v>2003</v>
      </c>
      <c r="K198" s="463" t="s">
        <v>769</v>
      </c>
      <c r="L198" s="463" t="s">
        <v>3727</v>
      </c>
      <c r="M198" s="463" t="s">
        <v>1519</v>
      </c>
      <c r="N198" s="463">
        <v>2</v>
      </c>
      <c r="O198" s="465">
        <v>3</v>
      </c>
      <c r="P198" s="463">
        <v>0</v>
      </c>
      <c r="Q198" s="463">
        <v>6</v>
      </c>
      <c r="R198" s="463">
        <v>0</v>
      </c>
      <c r="S198" s="463">
        <v>0</v>
      </c>
      <c r="T198" s="463">
        <v>0</v>
      </c>
      <c r="U198" s="463">
        <v>22</v>
      </c>
      <c r="V198" s="463">
        <v>0</v>
      </c>
      <c r="W198" s="463">
        <v>4</v>
      </c>
      <c r="X198" s="463">
        <v>5</v>
      </c>
      <c r="Y198" s="463">
        <v>0</v>
      </c>
      <c r="Z198" s="463">
        <v>0</v>
      </c>
      <c r="AA198" s="463">
        <v>0</v>
      </c>
      <c r="AB198" s="466">
        <v>40</v>
      </c>
      <c r="AC198" s="461">
        <f t="shared" si="7"/>
        <v>9</v>
      </c>
    </row>
    <row r="199" spans="1:29" s="467" customFormat="1" hidden="1">
      <c r="A199" s="463" t="s">
        <v>269</v>
      </c>
      <c r="B199" s="463" t="s">
        <v>658</v>
      </c>
      <c r="C199" s="463" t="s">
        <v>270</v>
      </c>
      <c r="D199" s="463" t="s">
        <v>552</v>
      </c>
      <c r="E199" s="464">
        <v>42</v>
      </c>
      <c r="F199" s="463" t="s">
        <v>1519</v>
      </c>
      <c r="G199" s="463" t="s">
        <v>554</v>
      </c>
      <c r="H199" s="575">
        <v>37952</v>
      </c>
      <c r="I199" s="575">
        <v>41298</v>
      </c>
      <c r="J199" s="465">
        <v>2003</v>
      </c>
      <c r="K199" s="463" t="s">
        <v>769</v>
      </c>
      <c r="L199" s="463" t="s">
        <v>3727</v>
      </c>
      <c r="M199" s="463" t="s">
        <v>1519</v>
      </c>
      <c r="N199" s="463">
        <v>3</v>
      </c>
      <c r="O199" s="465">
        <v>17</v>
      </c>
      <c r="P199" s="463">
        <v>0</v>
      </c>
      <c r="Q199" s="463">
        <v>2</v>
      </c>
      <c r="R199" s="463">
        <v>3</v>
      </c>
      <c r="S199" s="463">
        <v>0</v>
      </c>
      <c r="T199" s="463">
        <v>0</v>
      </c>
      <c r="U199" s="463">
        <v>4</v>
      </c>
      <c r="V199" s="463">
        <v>0</v>
      </c>
      <c r="W199" s="463">
        <v>5</v>
      </c>
      <c r="X199" s="463">
        <v>9</v>
      </c>
      <c r="Y199" s="463">
        <v>0</v>
      </c>
      <c r="Z199" s="463">
        <v>0</v>
      </c>
      <c r="AA199" s="463">
        <v>0</v>
      </c>
      <c r="AB199" s="466">
        <v>40</v>
      </c>
      <c r="AC199" s="461">
        <f t="shared" si="7"/>
        <v>22</v>
      </c>
    </row>
    <row r="200" spans="1:29" s="467" customFormat="1" hidden="1">
      <c r="A200" s="463" t="s">
        <v>271</v>
      </c>
      <c r="B200" s="463" t="s">
        <v>658</v>
      </c>
      <c r="C200" s="463" t="s">
        <v>272</v>
      </c>
      <c r="D200" s="463" t="s">
        <v>552</v>
      </c>
      <c r="E200" s="464">
        <v>42</v>
      </c>
      <c r="F200" s="463" t="s">
        <v>1519</v>
      </c>
      <c r="G200" s="463" t="s">
        <v>554</v>
      </c>
      <c r="H200" s="575">
        <v>37952</v>
      </c>
      <c r="I200" s="575">
        <v>41298</v>
      </c>
      <c r="J200" s="465">
        <v>2003</v>
      </c>
      <c r="K200" s="463" t="s">
        <v>769</v>
      </c>
      <c r="L200" s="463" t="s">
        <v>3727</v>
      </c>
      <c r="M200" s="463" t="s">
        <v>1519</v>
      </c>
      <c r="N200" s="463">
        <v>4</v>
      </c>
      <c r="O200" s="465">
        <v>1</v>
      </c>
      <c r="P200" s="463">
        <v>0</v>
      </c>
      <c r="Q200" s="463">
        <v>7</v>
      </c>
      <c r="R200" s="463">
        <v>0</v>
      </c>
      <c r="S200" s="463">
        <v>0</v>
      </c>
      <c r="T200" s="463">
        <v>0</v>
      </c>
      <c r="U200" s="463">
        <v>20</v>
      </c>
      <c r="V200" s="463">
        <v>0</v>
      </c>
      <c r="W200" s="463">
        <v>3</v>
      </c>
      <c r="X200" s="463">
        <v>9</v>
      </c>
      <c r="Y200" s="463">
        <v>0</v>
      </c>
      <c r="Z200" s="463">
        <v>0</v>
      </c>
      <c r="AA200" s="463">
        <v>0</v>
      </c>
      <c r="AB200" s="466">
        <v>40</v>
      </c>
      <c r="AC200" s="461">
        <f t="shared" si="7"/>
        <v>8</v>
      </c>
    </row>
    <row r="201" spans="1:29" s="467" customFormat="1" hidden="1">
      <c r="A201" s="463">
        <v>1005</v>
      </c>
      <c r="B201" s="463"/>
      <c r="C201" s="463" t="str">
        <f t="shared" ref="C201:C212" si="8">J201&amp;"-"&amp;M201&amp;"_"&amp;N201</f>
        <v>2004-Casy_1</v>
      </c>
      <c r="D201" s="463" t="s">
        <v>552</v>
      </c>
      <c r="E201" s="464">
        <v>1</v>
      </c>
      <c r="F201" s="463" t="s">
        <v>999</v>
      </c>
      <c r="G201" s="463" t="s">
        <v>554</v>
      </c>
      <c r="H201" s="576"/>
      <c r="I201" s="576"/>
      <c r="J201" s="465">
        <v>2004</v>
      </c>
      <c r="K201" s="463" t="s">
        <v>945</v>
      </c>
      <c r="L201" s="463" t="s">
        <v>1593</v>
      </c>
      <c r="M201" s="463" t="s">
        <v>1594</v>
      </c>
      <c r="N201" s="463">
        <v>1</v>
      </c>
      <c r="O201" s="465">
        <v>1</v>
      </c>
      <c r="P201" s="463">
        <v>0</v>
      </c>
      <c r="Q201" s="463">
        <v>0</v>
      </c>
      <c r="R201" s="463">
        <v>0</v>
      </c>
      <c r="S201" s="463">
        <v>0</v>
      </c>
      <c r="T201" s="463">
        <v>0</v>
      </c>
      <c r="U201" s="463">
        <v>6</v>
      </c>
      <c r="V201" s="463">
        <v>0</v>
      </c>
      <c r="W201" s="463">
        <v>3</v>
      </c>
      <c r="X201" s="463">
        <v>16</v>
      </c>
      <c r="Y201" s="463">
        <v>14</v>
      </c>
      <c r="Z201" s="463">
        <v>0</v>
      </c>
      <c r="AA201" s="463">
        <v>0</v>
      </c>
      <c r="AB201" s="466">
        <f t="shared" ref="AB201:AB232" si="9">SUM(O201:AA201)</f>
        <v>40</v>
      </c>
      <c r="AC201" s="461">
        <f t="shared" si="7"/>
        <v>1</v>
      </c>
    </row>
    <row r="202" spans="1:29" s="467" customFormat="1" hidden="1">
      <c r="A202" s="463">
        <v>1006</v>
      </c>
      <c r="B202" s="463"/>
      <c r="C202" s="463" t="str">
        <f t="shared" si="8"/>
        <v>2004-Casy_2</v>
      </c>
      <c r="D202" s="463" t="s">
        <v>552</v>
      </c>
      <c r="E202" s="464">
        <v>1</v>
      </c>
      <c r="F202" s="463" t="s">
        <v>999</v>
      </c>
      <c r="G202" s="463" t="s">
        <v>554</v>
      </c>
      <c r="H202" s="575"/>
      <c r="I202" s="575"/>
      <c r="J202" s="465">
        <v>2004</v>
      </c>
      <c r="K202" s="463" t="s">
        <v>945</v>
      </c>
      <c r="L202" s="463" t="s">
        <v>1593</v>
      </c>
      <c r="M202" s="463" t="s">
        <v>1594</v>
      </c>
      <c r="N202" s="463">
        <v>2</v>
      </c>
      <c r="O202" s="465">
        <v>5</v>
      </c>
      <c r="P202" s="463">
        <v>0</v>
      </c>
      <c r="Q202" s="463">
        <v>1</v>
      </c>
      <c r="R202" s="463">
        <v>0</v>
      </c>
      <c r="S202" s="463">
        <v>0</v>
      </c>
      <c r="T202" s="463">
        <v>0</v>
      </c>
      <c r="U202" s="463">
        <v>18</v>
      </c>
      <c r="V202" s="463">
        <v>0</v>
      </c>
      <c r="W202" s="463">
        <v>2</v>
      </c>
      <c r="X202" s="463">
        <v>14</v>
      </c>
      <c r="Y202" s="463">
        <v>0</v>
      </c>
      <c r="Z202" s="463">
        <v>0</v>
      </c>
      <c r="AA202" s="463">
        <v>0</v>
      </c>
      <c r="AB202" s="466">
        <f t="shared" si="9"/>
        <v>40</v>
      </c>
      <c r="AC202" s="461">
        <f t="shared" si="7"/>
        <v>6</v>
      </c>
    </row>
    <row r="203" spans="1:29" s="467" customFormat="1" hidden="1">
      <c r="A203" s="463">
        <v>1007</v>
      </c>
      <c r="B203" s="463"/>
      <c r="C203" s="463" t="str">
        <f t="shared" si="8"/>
        <v>2004-Casy_3</v>
      </c>
      <c r="D203" s="463" t="s">
        <v>552</v>
      </c>
      <c r="E203" s="464">
        <v>1</v>
      </c>
      <c r="F203" s="463" t="s">
        <v>999</v>
      </c>
      <c r="G203" s="463" t="s">
        <v>554</v>
      </c>
      <c r="H203" s="575"/>
      <c r="I203" s="575"/>
      <c r="J203" s="465">
        <v>2004</v>
      </c>
      <c r="K203" s="463" t="s">
        <v>945</v>
      </c>
      <c r="L203" s="463" t="s">
        <v>1593</v>
      </c>
      <c r="M203" s="463" t="s">
        <v>1594</v>
      </c>
      <c r="N203" s="463">
        <v>3</v>
      </c>
      <c r="O203" s="465">
        <v>9</v>
      </c>
      <c r="P203" s="463">
        <v>0</v>
      </c>
      <c r="Q203" s="463">
        <v>0</v>
      </c>
      <c r="R203" s="463">
        <v>0</v>
      </c>
      <c r="S203" s="463">
        <v>0</v>
      </c>
      <c r="T203" s="463">
        <v>0</v>
      </c>
      <c r="U203" s="463">
        <v>0</v>
      </c>
      <c r="V203" s="463">
        <v>0</v>
      </c>
      <c r="W203" s="463">
        <v>25</v>
      </c>
      <c r="X203" s="463">
        <v>6</v>
      </c>
      <c r="Y203" s="463">
        <v>0</v>
      </c>
      <c r="Z203" s="463">
        <v>0</v>
      </c>
      <c r="AA203" s="463">
        <v>0</v>
      </c>
      <c r="AB203" s="466">
        <f t="shared" si="9"/>
        <v>40</v>
      </c>
      <c r="AC203" s="461">
        <f t="shared" si="7"/>
        <v>9</v>
      </c>
    </row>
    <row r="204" spans="1:29" s="467" customFormat="1" hidden="1">
      <c r="A204" s="463">
        <v>1008</v>
      </c>
      <c r="B204" s="463"/>
      <c r="C204" s="463" t="str">
        <f t="shared" si="8"/>
        <v>2004-Casy_4</v>
      </c>
      <c r="D204" s="463" t="s">
        <v>552</v>
      </c>
      <c r="E204" s="464">
        <v>1</v>
      </c>
      <c r="F204" s="463" t="s">
        <v>999</v>
      </c>
      <c r="G204" s="463" t="s">
        <v>554</v>
      </c>
      <c r="H204" s="575"/>
      <c r="I204" s="575"/>
      <c r="J204" s="465">
        <v>2004</v>
      </c>
      <c r="K204" s="463" t="s">
        <v>945</v>
      </c>
      <c r="L204" s="463" t="s">
        <v>1593</v>
      </c>
      <c r="M204" s="463" t="s">
        <v>1594</v>
      </c>
      <c r="N204" s="463">
        <v>4</v>
      </c>
      <c r="O204" s="465">
        <v>7</v>
      </c>
      <c r="P204" s="463">
        <v>0</v>
      </c>
      <c r="Q204" s="463">
        <v>3</v>
      </c>
      <c r="R204" s="463">
        <v>0</v>
      </c>
      <c r="S204" s="463">
        <v>0</v>
      </c>
      <c r="T204" s="463">
        <v>0</v>
      </c>
      <c r="U204" s="463">
        <v>2</v>
      </c>
      <c r="V204" s="463">
        <v>0</v>
      </c>
      <c r="W204" s="463">
        <v>9</v>
      </c>
      <c r="X204" s="463">
        <v>19</v>
      </c>
      <c r="Y204" s="463">
        <v>0</v>
      </c>
      <c r="Z204" s="463">
        <v>0</v>
      </c>
      <c r="AA204" s="463">
        <v>0</v>
      </c>
      <c r="AB204" s="466">
        <f t="shared" si="9"/>
        <v>40</v>
      </c>
      <c r="AC204" s="461">
        <f t="shared" si="7"/>
        <v>10</v>
      </c>
    </row>
    <row r="205" spans="1:29" s="467" customFormat="1" hidden="1">
      <c r="A205" s="463">
        <v>1033</v>
      </c>
      <c r="B205" s="463"/>
      <c r="C205" s="463" t="str">
        <f t="shared" si="8"/>
        <v>2004-Bonne Anse_1</v>
      </c>
      <c r="D205" s="463" t="s">
        <v>552</v>
      </c>
      <c r="E205" s="464">
        <v>2</v>
      </c>
      <c r="F205" s="463" t="s">
        <v>1000</v>
      </c>
      <c r="G205" s="463" t="s">
        <v>554</v>
      </c>
      <c r="H205" s="576"/>
      <c r="I205" s="576"/>
      <c r="J205" s="465">
        <v>2004</v>
      </c>
      <c r="K205" s="463" t="s">
        <v>945</v>
      </c>
      <c r="L205" s="463" t="s">
        <v>1593</v>
      </c>
      <c r="M205" s="463" t="s">
        <v>1497</v>
      </c>
      <c r="N205" s="463">
        <v>1</v>
      </c>
      <c r="O205" s="465">
        <v>0</v>
      </c>
      <c r="P205" s="463">
        <v>0</v>
      </c>
      <c r="Q205" s="463">
        <v>1</v>
      </c>
      <c r="R205" s="463">
        <v>0</v>
      </c>
      <c r="S205" s="463">
        <v>3</v>
      </c>
      <c r="T205" s="463">
        <v>0</v>
      </c>
      <c r="U205" s="463">
        <v>0</v>
      </c>
      <c r="V205" s="463">
        <v>1</v>
      </c>
      <c r="W205" s="463">
        <v>9</v>
      </c>
      <c r="X205" s="463">
        <v>16</v>
      </c>
      <c r="Y205" s="463">
        <v>10</v>
      </c>
      <c r="Z205" s="463">
        <v>0</v>
      </c>
      <c r="AA205" s="463">
        <v>0</v>
      </c>
      <c r="AB205" s="466">
        <f t="shared" si="9"/>
        <v>40</v>
      </c>
      <c r="AC205" s="461">
        <f t="shared" si="7"/>
        <v>1</v>
      </c>
    </row>
    <row r="206" spans="1:29" s="467" customFormat="1" hidden="1">
      <c r="A206" s="463">
        <v>1034</v>
      </c>
      <c r="B206" s="463"/>
      <c r="C206" s="463" t="str">
        <f t="shared" si="8"/>
        <v>2004-Bonne Anse_2</v>
      </c>
      <c r="D206" s="463" t="s">
        <v>552</v>
      </c>
      <c r="E206" s="464">
        <v>2</v>
      </c>
      <c r="F206" s="463" t="s">
        <v>1000</v>
      </c>
      <c r="G206" s="463" t="s">
        <v>554</v>
      </c>
      <c r="H206" s="575"/>
      <c r="I206" s="575"/>
      <c r="J206" s="465">
        <v>2004</v>
      </c>
      <c r="K206" s="463" t="s">
        <v>945</v>
      </c>
      <c r="L206" s="463" t="s">
        <v>1593</v>
      </c>
      <c r="M206" s="463" t="s">
        <v>1497</v>
      </c>
      <c r="N206" s="463">
        <v>2</v>
      </c>
      <c r="O206" s="465">
        <v>0</v>
      </c>
      <c r="P206" s="463">
        <v>2</v>
      </c>
      <c r="Q206" s="463">
        <v>2</v>
      </c>
      <c r="R206" s="463">
        <v>0</v>
      </c>
      <c r="S206" s="463">
        <v>0</v>
      </c>
      <c r="T206" s="463">
        <v>0</v>
      </c>
      <c r="U206" s="463">
        <v>0</v>
      </c>
      <c r="V206" s="463">
        <v>0</v>
      </c>
      <c r="W206" s="463">
        <v>26</v>
      </c>
      <c r="X206" s="463">
        <v>9</v>
      </c>
      <c r="Y206" s="463">
        <v>0</v>
      </c>
      <c r="Z206" s="463">
        <v>0</v>
      </c>
      <c r="AA206" s="463">
        <v>1</v>
      </c>
      <c r="AB206" s="466">
        <f t="shared" si="9"/>
        <v>40</v>
      </c>
      <c r="AC206" s="461">
        <f t="shared" si="7"/>
        <v>4</v>
      </c>
    </row>
    <row r="207" spans="1:29" s="467" customFormat="1" hidden="1">
      <c r="A207" s="463">
        <v>1035</v>
      </c>
      <c r="B207" s="463"/>
      <c r="C207" s="463" t="str">
        <f t="shared" si="8"/>
        <v>2004-Bonne Anse_3</v>
      </c>
      <c r="D207" s="463" t="s">
        <v>552</v>
      </c>
      <c r="E207" s="464">
        <v>2</v>
      </c>
      <c r="F207" s="463" t="s">
        <v>1000</v>
      </c>
      <c r="G207" s="463" t="s">
        <v>554</v>
      </c>
      <c r="H207" s="575"/>
      <c r="I207" s="575"/>
      <c r="J207" s="465">
        <v>2004</v>
      </c>
      <c r="K207" s="463" t="s">
        <v>945</v>
      </c>
      <c r="L207" s="463" t="s">
        <v>1593</v>
      </c>
      <c r="M207" s="463" t="s">
        <v>1497</v>
      </c>
      <c r="N207" s="463">
        <v>3</v>
      </c>
      <c r="O207" s="465">
        <v>1</v>
      </c>
      <c r="P207" s="463">
        <v>7</v>
      </c>
      <c r="Q207" s="463">
        <v>3</v>
      </c>
      <c r="R207" s="463">
        <v>0</v>
      </c>
      <c r="S207" s="463">
        <v>0</v>
      </c>
      <c r="T207" s="463">
        <v>0</v>
      </c>
      <c r="U207" s="463">
        <v>0</v>
      </c>
      <c r="V207" s="463">
        <v>1</v>
      </c>
      <c r="W207" s="463">
        <v>18</v>
      </c>
      <c r="X207" s="463">
        <v>10</v>
      </c>
      <c r="Y207" s="463">
        <v>0</v>
      </c>
      <c r="Z207" s="463">
        <v>0</v>
      </c>
      <c r="AA207" s="463">
        <v>0</v>
      </c>
      <c r="AB207" s="466">
        <f t="shared" si="9"/>
        <v>40</v>
      </c>
      <c r="AC207" s="461">
        <f t="shared" si="7"/>
        <v>11</v>
      </c>
    </row>
    <row r="208" spans="1:29" s="467" customFormat="1" hidden="1">
      <c r="A208" s="463">
        <v>1036</v>
      </c>
      <c r="B208" s="463"/>
      <c r="C208" s="463" t="str">
        <f t="shared" si="8"/>
        <v>2004-Bonne Anse_4</v>
      </c>
      <c r="D208" s="463" t="s">
        <v>552</v>
      </c>
      <c r="E208" s="464">
        <v>2</v>
      </c>
      <c r="F208" s="463" t="s">
        <v>1000</v>
      </c>
      <c r="G208" s="463" t="s">
        <v>554</v>
      </c>
      <c r="H208" s="575"/>
      <c r="I208" s="575"/>
      <c r="J208" s="614">
        <v>2004</v>
      </c>
      <c r="K208" s="463" t="s">
        <v>945</v>
      </c>
      <c r="L208" s="463" t="s">
        <v>1593</v>
      </c>
      <c r="M208" s="463" t="s">
        <v>1497</v>
      </c>
      <c r="N208" s="615">
        <v>4</v>
      </c>
      <c r="O208" s="614">
        <v>0</v>
      </c>
      <c r="P208" s="463">
        <v>5</v>
      </c>
      <c r="Q208" s="463">
        <v>2</v>
      </c>
      <c r="R208" s="463">
        <v>0</v>
      </c>
      <c r="S208" s="463">
        <v>0</v>
      </c>
      <c r="T208" s="463">
        <v>0</v>
      </c>
      <c r="U208" s="463">
        <v>0</v>
      </c>
      <c r="V208" s="463">
        <v>0</v>
      </c>
      <c r="W208" s="463">
        <v>15</v>
      </c>
      <c r="X208" s="463">
        <v>18</v>
      </c>
      <c r="Y208" s="463">
        <v>0</v>
      </c>
      <c r="Z208" s="463">
        <v>0</v>
      </c>
      <c r="AA208" s="463">
        <v>0</v>
      </c>
      <c r="AB208" s="611">
        <f t="shared" si="9"/>
        <v>40</v>
      </c>
      <c r="AC208" s="461">
        <f t="shared" si="7"/>
        <v>7</v>
      </c>
    </row>
    <row r="209" spans="1:29" s="467" customFormat="1" hidden="1">
      <c r="A209" s="463">
        <v>1061</v>
      </c>
      <c r="B209" s="463"/>
      <c r="C209" s="463" t="str">
        <f t="shared" si="8"/>
        <v>2004-Akaia_1</v>
      </c>
      <c r="D209" s="463" t="s">
        <v>552</v>
      </c>
      <c r="E209" s="463">
        <v>3</v>
      </c>
      <c r="F209" s="465" t="s">
        <v>1283</v>
      </c>
      <c r="G209" s="463" t="s">
        <v>554</v>
      </c>
      <c r="H209" s="576"/>
      <c r="I209" s="576"/>
      <c r="J209" s="228">
        <v>2004</v>
      </c>
      <c r="K209" s="463" t="s">
        <v>945</v>
      </c>
      <c r="L209" s="463" t="s">
        <v>1282</v>
      </c>
      <c r="M209" s="463" t="s">
        <v>1283</v>
      </c>
      <c r="N209" s="612">
        <v>1</v>
      </c>
      <c r="O209" s="229">
        <v>5</v>
      </c>
      <c r="P209" s="463">
        <v>13</v>
      </c>
      <c r="Q209" s="463">
        <v>0</v>
      </c>
      <c r="R209" s="463">
        <v>0</v>
      </c>
      <c r="S209" s="463">
        <v>0</v>
      </c>
      <c r="T209" s="463">
        <v>0</v>
      </c>
      <c r="U209" s="463">
        <v>0</v>
      </c>
      <c r="V209" s="463">
        <v>1</v>
      </c>
      <c r="W209" s="463">
        <v>9</v>
      </c>
      <c r="X209" s="463">
        <v>12</v>
      </c>
      <c r="Y209" s="463">
        <v>0</v>
      </c>
      <c r="Z209" s="463">
        <v>0</v>
      </c>
      <c r="AA209" s="463">
        <v>0</v>
      </c>
      <c r="AB209" s="612">
        <f t="shared" si="9"/>
        <v>40</v>
      </c>
      <c r="AC209" s="461">
        <f t="shared" si="7"/>
        <v>18</v>
      </c>
    </row>
    <row r="210" spans="1:29" s="467" customFormat="1" hidden="1">
      <c r="A210" s="463">
        <v>1062</v>
      </c>
      <c r="B210" s="463"/>
      <c r="C210" s="463" t="str">
        <f t="shared" si="8"/>
        <v>2004-Akaia_2</v>
      </c>
      <c r="D210" s="463" t="s">
        <v>552</v>
      </c>
      <c r="E210" s="463">
        <v>3</v>
      </c>
      <c r="F210" s="465" t="s">
        <v>1283</v>
      </c>
      <c r="G210" s="463" t="s">
        <v>554</v>
      </c>
      <c r="H210" s="575"/>
      <c r="I210" s="575"/>
      <c r="J210" s="228">
        <v>2004</v>
      </c>
      <c r="K210" s="463" t="s">
        <v>945</v>
      </c>
      <c r="L210" s="463" t="s">
        <v>1282</v>
      </c>
      <c r="M210" s="463" t="s">
        <v>1283</v>
      </c>
      <c r="N210" s="466">
        <v>2</v>
      </c>
      <c r="O210" s="229">
        <v>3</v>
      </c>
      <c r="P210" s="463">
        <v>12</v>
      </c>
      <c r="Q210" s="463">
        <v>1</v>
      </c>
      <c r="R210" s="463">
        <v>0</v>
      </c>
      <c r="S210" s="463">
        <v>0</v>
      </c>
      <c r="T210" s="463">
        <v>0</v>
      </c>
      <c r="U210" s="463">
        <v>0</v>
      </c>
      <c r="V210" s="463">
        <v>2</v>
      </c>
      <c r="W210" s="463">
        <v>17</v>
      </c>
      <c r="X210" s="463">
        <v>5</v>
      </c>
      <c r="Y210" s="463">
        <v>0</v>
      </c>
      <c r="Z210" s="463">
        <v>0</v>
      </c>
      <c r="AA210" s="463">
        <v>0</v>
      </c>
      <c r="AB210" s="466">
        <f t="shared" si="9"/>
        <v>40</v>
      </c>
      <c r="AC210" s="461">
        <f t="shared" si="7"/>
        <v>16</v>
      </c>
    </row>
    <row r="211" spans="1:29" s="467" customFormat="1" hidden="1">
      <c r="A211" s="463">
        <v>1063</v>
      </c>
      <c r="B211" s="463"/>
      <c r="C211" s="463" t="str">
        <f t="shared" si="8"/>
        <v>2004-Akaia_3</v>
      </c>
      <c r="D211" s="463" t="s">
        <v>552</v>
      </c>
      <c r="E211" s="463">
        <v>3</v>
      </c>
      <c r="F211" s="465" t="s">
        <v>1283</v>
      </c>
      <c r="G211" s="463" t="s">
        <v>554</v>
      </c>
      <c r="H211" s="575"/>
      <c r="I211" s="575"/>
      <c r="J211" s="228">
        <v>2004</v>
      </c>
      <c r="K211" s="463" t="s">
        <v>945</v>
      </c>
      <c r="L211" s="463" t="s">
        <v>1282</v>
      </c>
      <c r="M211" s="463" t="s">
        <v>1283</v>
      </c>
      <c r="N211" s="466">
        <v>3</v>
      </c>
      <c r="O211" s="229">
        <v>0</v>
      </c>
      <c r="P211" s="463">
        <v>0</v>
      </c>
      <c r="Q211" s="463">
        <v>0</v>
      </c>
      <c r="R211" s="463">
        <v>0</v>
      </c>
      <c r="S211" s="463">
        <v>0</v>
      </c>
      <c r="T211" s="463">
        <v>0</v>
      </c>
      <c r="U211" s="463">
        <v>0</v>
      </c>
      <c r="V211" s="463">
        <v>1</v>
      </c>
      <c r="W211" s="463">
        <v>11</v>
      </c>
      <c r="X211" s="463">
        <v>18</v>
      </c>
      <c r="Y211" s="463">
        <v>7</v>
      </c>
      <c r="Z211" s="463">
        <v>3</v>
      </c>
      <c r="AA211" s="463">
        <v>0</v>
      </c>
      <c r="AB211" s="466">
        <f t="shared" si="9"/>
        <v>40</v>
      </c>
      <c r="AC211" s="461">
        <f t="shared" si="7"/>
        <v>0</v>
      </c>
    </row>
    <row r="212" spans="1:29" s="467" customFormat="1" hidden="1">
      <c r="A212" s="463">
        <v>1064</v>
      </c>
      <c r="B212" s="463"/>
      <c r="C212" s="463" t="str">
        <f t="shared" si="8"/>
        <v>2004-Akaia_4</v>
      </c>
      <c r="D212" s="463" t="s">
        <v>552</v>
      </c>
      <c r="E212" s="463">
        <v>3</v>
      </c>
      <c r="F212" s="465" t="s">
        <v>1283</v>
      </c>
      <c r="G212" s="463" t="s">
        <v>554</v>
      </c>
      <c r="H212" s="575"/>
      <c r="I212" s="575"/>
      <c r="J212" s="228">
        <v>2004</v>
      </c>
      <c r="K212" s="463" t="s">
        <v>945</v>
      </c>
      <c r="L212" s="463" t="s">
        <v>1282</v>
      </c>
      <c r="M212" s="463" t="s">
        <v>1283</v>
      </c>
      <c r="N212" s="613">
        <v>4</v>
      </c>
      <c r="O212" s="229">
        <v>2</v>
      </c>
      <c r="P212" s="463">
        <v>17</v>
      </c>
      <c r="Q212" s="463">
        <v>2</v>
      </c>
      <c r="R212" s="463">
        <v>0</v>
      </c>
      <c r="S212" s="463">
        <v>5</v>
      </c>
      <c r="T212" s="463">
        <v>0</v>
      </c>
      <c r="U212" s="463">
        <v>0</v>
      </c>
      <c r="V212" s="463">
        <v>2</v>
      </c>
      <c r="W212" s="463">
        <v>12</v>
      </c>
      <c r="X212" s="463">
        <v>0</v>
      </c>
      <c r="Y212" s="463">
        <v>0</v>
      </c>
      <c r="Z212" s="463">
        <v>0</v>
      </c>
      <c r="AA212" s="463">
        <v>0</v>
      </c>
      <c r="AB212" s="613">
        <f t="shared" si="9"/>
        <v>40</v>
      </c>
      <c r="AC212" s="461">
        <f t="shared" si="7"/>
        <v>21</v>
      </c>
    </row>
    <row r="213" spans="1:29" s="467" customFormat="1" hidden="1">
      <c r="A213" s="463">
        <v>1705</v>
      </c>
      <c r="B213" s="463"/>
      <c r="C213" s="463" t="s">
        <v>746</v>
      </c>
      <c r="D213" s="463" t="s">
        <v>552</v>
      </c>
      <c r="E213" s="464">
        <v>4</v>
      </c>
      <c r="F213" s="463" t="s">
        <v>817</v>
      </c>
      <c r="G213" s="463" t="s">
        <v>554</v>
      </c>
      <c r="H213" s="576"/>
      <c r="I213" s="576"/>
      <c r="J213" s="460">
        <v>2004</v>
      </c>
      <c r="K213" s="463" t="s">
        <v>769</v>
      </c>
      <c r="L213" s="463" t="s">
        <v>1282</v>
      </c>
      <c r="M213" s="463" t="s">
        <v>1074</v>
      </c>
      <c r="N213" s="458">
        <v>1</v>
      </c>
      <c r="O213" s="460">
        <v>0</v>
      </c>
      <c r="P213" s="463">
        <v>0</v>
      </c>
      <c r="Q213" s="463">
        <v>6</v>
      </c>
      <c r="R213" s="463">
        <v>0</v>
      </c>
      <c r="S213" s="463">
        <v>1</v>
      </c>
      <c r="T213" s="463">
        <v>0</v>
      </c>
      <c r="U213" s="463">
        <v>0</v>
      </c>
      <c r="V213" s="463">
        <v>0</v>
      </c>
      <c r="W213" s="463">
        <v>29</v>
      </c>
      <c r="X213" s="463">
        <v>1</v>
      </c>
      <c r="Y213" s="463">
        <v>3</v>
      </c>
      <c r="Z213" s="463">
        <v>0</v>
      </c>
      <c r="AA213" s="463">
        <v>0</v>
      </c>
      <c r="AB213" s="461">
        <f t="shared" si="9"/>
        <v>40</v>
      </c>
      <c r="AC213" s="461">
        <f t="shared" si="7"/>
        <v>6</v>
      </c>
    </row>
    <row r="214" spans="1:29" s="467" customFormat="1" hidden="1">
      <c r="A214" s="463">
        <v>1706</v>
      </c>
      <c r="B214" s="463"/>
      <c r="C214" s="463" t="s">
        <v>747</v>
      </c>
      <c r="D214" s="463" t="s">
        <v>552</v>
      </c>
      <c r="E214" s="464">
        <v>4</v>
      </c>
      <c r="F214" s="463" t="s">
        <v>817</v>
      </c>
      <c r="G214" s="463" t="s">
        <v>554</v>
      </c>
      <c r="H214" s="575"/>
      <c r="I214" s="575"/>
      <c r="J214" s="465">
        <v>2004</v>
      </c>
      <c r="K214" s="463" t="s">
        <v>769</v>
      </c>
      <c r="L214" s="463" t="s">
        <v>1282</v>
      </c>
      <c r="M214" s="463" t="s">
        <v>1074</v>
      </c>
      <c r="N214" s="463">
        <v>2</v>
      </c>
      <c r="O214" s="465">
        <v>0</v>
      </c>
      <c r="P214" s="463">
        <v>1</v>
      </c>
      <c r="Q214" s="463">
        <v>5</v>
      </c>
      <c r="R214" s="463">
        <v>0</v>
      </c>
      <c r="S214" s="463">
        <v>2</v>
      </c>
      <c r="T214" s="463">
        <v>0</v>
      </c>
      <c r="U214" s="463">
        <v>0</v>
      </c>
      <c r="V214" s="463">
        <v>2</v>
      </c>
      <c r="W214" s="463">
        <v>23</v>
      </c>
      <c r="X214" s="463">
        <v>5</v>
      </c>
      <c r="Y214" s="463">
        <v>1</v>
      </c>
      <c r="Z214" s="463">
        <v>0</v>
      </c>
      <c r="AA214" s="463">
        <v>1</v>
      </c>
      <c r="AB214" s="466">
        <f t="shared" si="9"/>
        <v>40</v>
      </c>
      <c r="AC214" s="461">
        <f t="shared" si="7"/>
        <v>6</v>
      </c>
    </row>
    <row r="215" spans="1:29" s="467" customFormat="1" hidden="1">
      <c r="A215" s="463">
        <v>1707</v>
      </c>
      <c r="B215" s="463"/>
      <c r="C215" s="463" t="s">
        <v>748</v>
      </c>
      <c r="D215" s="463" t="s">
        <v>552</v>
      </c>
      <c r="E215" s="464">
        <v>4</v>
      </c>
      <c r="F215" s="463" t="s">
        <v>817</v>
      </c>
      <c r="G215" s="463" t="s">
        <v>554</v>
      </c>
      <c r="H215" s="575"/>
      <c r="I215" s="575"/>
      <c r="J215" s="465">
        <v>2004</v>
      </c>
      <c r="K215" s="463" t="s">
        <v>769</v>
      </c>
      <c r="L215" s="463" t="s">
        <v>1282</v>
      </c>
      <c r="M215" s="463" t="s">
        <v>1074</v>
      </c>
      <c r="N215" s="463">
        <v>3</v>
      </c>
      <c r="O215" s="465">
        <v>1</v>
      </c>
      <c r="P215" s="463">
        <v>5</v>
      </c>
      <c r="Q215" s="463">
        <v>9</v>
      </c>
      <c r="R215" s="463">
        <v>0</v>
      </c>
      <c r="S215" s="463">
        <v>7</v>
      </c>
      <c r="T215" s="463">
        <v>0</v>
      </c>
      <c r="U215" s="463">
        <v>0</v>
      </c>
      <c r="V215" s="463">
        <v>1</v>
      </c>
      <c r="W215" s="463">
        <v>14</v>
      </c>
      <c r="X215" s="463">
        <v>0</v>
      </c>
      <c r="Y215" s="463">
        <v>3</v>
      </c>
      <c r="Z215" s="463">
        <v>0</v>
      </c>
      <c r="AA215" s="463">
        <v>0</v>
      </c>
      <c r="AB215" s="466">
        <f t="shared" si="9"/>
        <v>40</v>
      </c>
      <c r="AC215" s="461">
        <f t="shared" si="7"/>
        <v>15</v>
      </c>
    </row>
    <row r="216" spans="1:29" s="467" customFormat="1" hidden="1">
      <c r="A216" s="463">
        <v>1708</v>
      </c>
      <c r="B216" s="463"/>
      <c r="C216" s="463" t="s">
        <v>749</v>
      </c>
      <c r="D216" s="463" t="s">
        <v>552</v>
      </c>
      <c r="E216" s="464">
        <v>4</v>
      </c>
      <c r="F216" s="463" t="s">
        <v>817</v>
      </c>
      <c r="G216" s="463" t="s">
        <v>554</v>
      </c>
      <c r="H216" s="575"/>
      <c r="I216" s="575"/>
      <c r="J216" s="465">
        <v>2004</v>
      </c>
      <c r="K216" s="463" t="s">
        <v>769</v>
      </c>
      <c r="L216" s="463" t="s">
        <v>1282</v>
      </c>
      <c r="M216" s="463" t="s">
        <v>1074</v>
      </c>
      <c r="N216" s="463">
        <v>4</v>
      </c>
      <c r="O216" s="465">
        <v>0</v>
      </c>
      <c r="P216" s="463">
        <v>4</v>
      </c>
      <c r="Q216" s="463">
        <v>4</v>
      </c>
      <c r="R216" s="463">
        <v>0</v>
      </c>
      <c r="S216" s="463">
        <v>0</v>
      </c>
      <c r="T216" s="463">
        <v>0</v>
      </c>
      <c r="U216" s="463">
        <v>0</v>
      </c>
      <c r="V216" s="463">
        <v>1</v>
      </c>
      <c r="W216" s="463">
        <v>28</v>
      </c>
      <c r="X216" s="463">
        <v>1</v>
      </c>
      <c r="Y216" s="463">
        <v>2</v>
      </c>
      <c r="Z216" s="463">
        <v>0</v>
      </c>
      <c r="AA216" s="463">
        <v>0</v>
      </c>
      <c r="AB216" s="466">
        <f t="shared" si="9"/>
        <v>40</v>
      </c>
      <c r="AC216" s="461">
        <f t="shared" si="7"/>
        <v>8</v>
      </c>
    </row>
    <row r="217" spans="1:29" s="467" customFormat="1" hidden="1">
      <c r="A217" s="463">
        <v>1105</v>
      </c>
      <c r="B217" s="463"/>
      <c r="C217" s="463" t="str">
        <f t="shared" ref="C217:C248" si="10">J217&amp;"-"&amp;M217&amp;"_"&amp;N217</f>
        <v>2004-Siande_1</v>
      </c>
      <c r="D217" s="463" t="s">
        <v>552</v>
      </c>
      <c r="E217" s="464">
        <v>5</v>
      </c>
      <c r="F217" s="463" t="s">
        <v>818</v>
      </c>
      <c r="G217" s="463" t="s">
        <v>554</v>
      </c>
      <c r="H217" s="576"/>
      <c r="I217" s="576"/>
      <c r="J217" s="465">
        <v>2004</v>
      </c>
      <c r="K217" s="463" t="s">
        <v>945</v>
      </c>
      <c r="L217" s="463" t="s">
        <v>1282</v>
      </c>
      <c r="M217" s="463" t="s">
        <v>1285</v>
      </c>
      <c r="N217" s="463">
        <v>1</v>
      </c>
      <c r="O217" s="465">
        <v>0</v>
      </c>
      <c r="P217" s="463">
        <v>1</v>
      </c>
      <c r="Q217" s="463">
        <v>0</v>
      </c>
      <c r="R217" s="463">
        <v>1</v>
      </c>
      <c r="S217" s="463">
        <v>8</v>
      </c>
      <c r="T217" s="463">
        <v>0</v>
      </c>
      <c r="U217" s="463">
        <v>0</v>
      </c>
      <c r="V217" s="463">
        <v>0</v>
      </c>
      <c r="W217" s="463">
        <v>28</v>
      </c>
      <c r="X217" s="463">
        <v>1</v>
      </c>
      <c r="Y217" s="463">
        <v>1</v>
      </c>
      <c r="Z217" s="463">
        <v>0</v>
      </c>
      <c r="AA217" s="463">
        <v>0</v>
      </c>
      <c r="AB217" s="466">
        <f t="shared" si="9"/>
        <v>40</v>
      </c>
      <c r="AC217" s="461">
        <f t="shared" ref="AC217:AC280" si="11">O217+P217+Q217+R217</f>
        <v>2</v>
      </c>
    </row>
    <row r="218" spans="1:29" s="467" customFormat="1" hidden="1">
      <c r="A218" s="463">
        <v>1106</v>
      </c>
      <c r="B218" s="463"/>
      <c r="C218" s="463" t="str">
        <f t="shared" si="10"/>
        <v>2004-Siande_2</v>
      </c>
      <c r="D218" s="463" t="s">
        <v>552</v>
      </c>
      <c r="E218" s="464">
        <v>5</v>
      </c>
      <c r="F218" s="463" t="s">
        <v>818</v>
      </c>
      <c r="G218" s="463" t="s">
        <v>554</v>
      </c>
      <c r="H218" s="575"/>
      <c r="I218" s="575"/>
      <c r="J218" s="465">
        <v>2004</v>
      </c>
      <c r="K218" s="463" t="s">
        <v>945</v>
      </c>
      <c r="L218" s="463" t="s">
        <v>1282</v>
      </c>
      <c r="M218" s="463" t="s">
        <v>1285</v>
      </c>
      <c r="N218" s="463">
        <v>2</v>
      </c>
      <c r="O218" s="465">
        <v>2</v>
      </c>
      <c r="P218" s="463">
        <v>0</v>
      </c>
      <c r="Q218" s="463">
        <v>1</v>
      </c>
      <c r="R218" s="463">
        <v>0</v>
      </c>
      <c r="S218" s="463">
        <v>0</v>
      </c>
      <c r="T218" s="463">
        <v>0</v>
      </c>
      <c r="U218" s="463">
        <v>0</v>
      </c>
      <c r="V218" s="463">
        <v>0</v>
      </c>
      <c r="W218" s="463">
        <v>34</v>
      </c>
      <c r="X218" s="463">
        <v>2</v>
      </c>
      <c r="Y218" s="463">
        <v>1</v>
      </c>
      <c r="Z218" s="463">
        <v>0</v>
      </c>
      <c r="AA218" s="463">
        <v>0</v>
      </c>
      <c r="AB218" s="466">
        <f t="shared" si="9"/>
        <v>40</v>
      </c>
      <c r="AC218" s="461">
        <f t="shared" si="11"/>
        <v>3</v>
      </c>
    </row>
    <row r="219" spans="1:29" s="467" customFormat="1" hidden="1">
      <c r="A219" s="463">
        <v>1107</v>
      </c>
      <c r="B219" s="463"/>
      <c r="C219" s="463" t="str">
        <f t="shared" si="10"/>
        <v>2004-Siande_3</v>
      </c>
      <c r="D219" s="463" t="s">
        <v>552</v>
      </c>
      <c r="E219" s="464">
        <v>5</v>
      </c>
      <c r="F219" s="463" t="s">
        <v>818</v>
      </c>
      <c r="G219" s="463" t="s">
        <v>554</v>
      </c>
      <c r="H219" s="575"/>
      <c r="I219" s="575"/>
      <c r="J219" s="465">
        <v>2004</v>
      </c>
      <c r="K219" s="463" t="s">
        <v>945</v>
      </c>
      <c r="L219" s="463" t="s">
        <v>1282</v>
      </c>
      <c r="M219" s="463" t="s">
        <v>1285</v>
      </c>
      <c r="N219" s="463">
        <v>3</v>
      </c>
      <c r="O219" s="465">
        <v>2</v>
      </c>
      <c r="P219" s="463">
        <v>0</v>
      </c>
      <c r="Q219" s="463">
        <v>0</v>
      </c>
      <c r="R219" s="463">
        <v>3</v>
      </c>
      <c r="S219" s="463">
        <v>0</v>
      </c>
      <c r="T219" s="463">
        <v>2</v>
      </c>
      <c r="U219" s="463">
        <v>0</v>
      </c>
      <c r="V219" s="463">
        <v>0</v>
      </c>
      <c r="W219" s="463">
        <v>31</v>
      </c>
      <c r="X219" s="463">
        <v>2</v>
      </c>
      <c r="Y219" s="463">
        <v>0</v>
      </c>
      <c r="Z219" s="463">
        <v>0</v>
      </c>
      <c r="AA219" s="463">
        <v>0</v>
      </c>
      <c r="AB219" s="466">
        <f t="shared" si="9"/>
        <v>40</v>
      </c>
      <c r="AC219" s="461">
        <f t="shared" si="11"/>
        <v>5</v>
      </c>
    </row>
    <row r="220" spans="1:29" s="467" customFormat="1" hidden="1">
      <c r="A220" s="463">
        <v>1108</v>
      </c>
      <c r="B220" s="463"/>
      <c r="C220" s="463" t="str">
        <f t="shared" si="10"/>
        <v>2004-Siande_4</v>
      </c>
      <c r="D220" s="463" t="s">
        <v>552</v>
      </c>
      <c r="E220" s="464">
        <v>5</v>
      </c>
      <c r="F220" s="463" t="s">
        <v>818</v>
      </c>
      <c r="G220" s="463" t="s">
        <v>554</v>
      </c>
      <c r="H220" s="575"/>
      <c r="I220" s="575"/>
      <c r="J220" s="465">
        <v>2004</v>
      </c>
      <c r="K220" s="463" t="s">
        <v>945</v>
      </c>
      <c r="L220" s="463" t="s">
        <v>1282</v>
      </c>
      <c r="M220" s="463" t="s">
        <v>1285</v>
      </c>
      <c r="N220" s="463">
        <v>4</v>
      </c>
      <c r="O220" s="465">
        <v>0</v>
      </c>
      <c r="P220" s="463">
        <v>0</v>
      </c>
      <c r="Q220" s="463">
        <v>0</v>
      </c>
      <c r="R220" s="463">
        <v>0</v>
      </c>
      <c r="S220" s="463">
        <v>0</v>
      </c>
      <c r="T220" s="463">
        <v>0</v>
      </c>
      <c r="U220" s="463">
        <v>0</v>
      </c>
      <c r="V220" s="463">
        <v>0</v>
      </c>
      <c r="W220" s="463">
        <v>26</v>
      </c>
      <c r="X220" s="463">
        <v>14</v>
      </c>
      <c r="Y220" s="463">
        <v>0</v>
      </c>
      <c r="Z220" s="463">
        <v>0</v>
      </c>
      <c r="AA220" s="463">
        <v>0</v>
      </c>
      <c r="AB220" s="466">
        <f t="shared" si="9"/>
        <v>40</v>
      </c>
      <c r="AC220" s="461">
        <f t="shared" si="11"/>
        <v>0</v>
      </c>
    </row>
    <row r="221" spans="1:29" s="467" customFormat="1" hidden="1">
      <c r="A221" s="463">
        <v>1133</v>
      </c>
      <c r="B221" s="463"/>
      <c r="C221" s="463" t="str">
        <f t="shared" si="10"/>
        <v>2004-Moara_1</v>
      </c>
      <c r="D221" s="463" t="s">
        <v>552</v>
      </c>
      <c r="E221" s="464">
        <v>6</v>
      </c>
      <c r="F221" s="463" t="s">
        <v>819</v>
      </c>
      <c r="G221" s="463" t="s">
        <v>554</v>
      </c>
      <c r="H221" s="576"/>
      <c r="I221" s="576"/>
      <c r="J221" s="465">
        <v>2004</v>
      </c>
      <c r="K221" s="463" t="s">
        <v>945</v>
      </c>
      <c r="L221" s="463" t="s">
        <v>1286</v>
      </c>
      <c r="M221" s="463" t="s">
        <v>1503</v>
      </c>
      <c r="N221" s="463">
        <v>1</v>
      </c>
      <c r="O221" s="465">
        <v>6</v>
      </c>
      <c r="P221" s="463">
        <v>1</v>
      </c>
      <c r="Q221" s="463">
        <v>0</v>
      </c>
      <c r="R221" s="463">
        <v>3</v>
      </c>
      <c r="S221" s="463">
        <v>1</v>
      </c>
      <c r="T221" s="463">
        <v>0</v>
      </c>
      <c r="U221" s="463">
        <v>2</v>
      </c>
      <c r="V221" s="463">
        <v>12</v>
      </c>
      <c r="W221" s="463">
        <v>14</v>
      </c>
      <c r="X221" s="463">
        <v>0</v>
      </c>
      <c r="Y221" s="463">
        <v>1</v>
      </c>
      <c r="Z221" s="463">
        <v>0</v>
      </c>
      <c r="AA221" s="463">
        <v>0</v>
      </c>
      <c r="AB221" s="466">
        <f t="shared" si="9"/>
        <v>40</v>
      </c>
      <c r="AC221" s="461">
        <f t="shared" si="11"/>
        <v>10</v>
      </c>
    </row>
    <row r="222" spans="1:29" s="467" customFormat="1" hidden="1">
      <c r="A222" s="463">
        <v>1134</v>
      </c>
      <c r="B222" s="463"/>
      <c r="C222" s="463" t="str">
        <f t="shared" si="10"/>
        <v>2004-Moara_2</v>
      </c>
      <c r="D222" s="463" t="s">
        <v>552</v>
      </c>
      <c r="E222" s="464">
        <v>6</v>
      </c>
      <c r="F222" s="463" t="s">
        <v>819</v>
      </c>
      <c r="G222" s="463" t="s">
        <v>554</v>
      </c>
      <c r="H222" s="575"/>
      <c r="I222" s="575"/>
      <c r="J222" s="465">
        <v>2004</v>
      </c>
      <c r="K222" s="463" t="s">
        <v>945</v>
      </c>
      <c r="L222" s="463" t="s">
        <v>1286</v>
      </c>
      <c r="M222" s="463" t="s">
        <v>1503</v>
      </c>
      <c r="N222" s="463">
        <v>2</v>
      </c>
      <c r="O222" s="465">
        <v>10</v>
      </c>
      <c r="P222" s="463">
        <v>0</v>
      </c>
      <c r="Q222" s="463">
        <v>0</v>
      </c>
      <c r="R222" s="463">
        <v>5</v>
      </c>
      <c r="S222" s="463">
        <v>0</v>
      </c>
      <c r="T222" s="463">
        <v>0</v>
      </c>
      <c r="U222" s="463">
        <v>9</v>
      </c>
      <c r="V222" s="463">
        <v>7</v>
      </c>
      <c r="W222" s="463">
        <v>9</v>
      </c>
      <c r="X222" s="463">
        <v>0</v>
      </c>
      <c r="Y222" s="463">
        <v>0</v>
      </c>
      <c r="Z222" s="463">
        <v>0</v>
      </c>
      <c r="AA222" s="463">
        <v>0</v>
      </c>
      <c r="AB222" s="466">
        <f t="shared" si="9"/>
        <v>40</v>
      </c>
      <c r="AC222" s="461">
        <f t="shared" si="11"/>
        <v>15</v>
      </c>
    </row>
    <row r="223" spans="1:29" s="467" customFormat="1" hidden="1">
      <c r="A223" s="463">
        <v>1135</v>
      </c>
      <c r="B223" s="463"/>
      <c r="C223" s="463" t="str">
        <f t="shared" si="10"/>
        <v>2004-Moara_3</v>
      </c>
      <c r="D223" s="463" t="s">
        <v>552</v>
      </c>
      <c r="E223" s="464">
        <v>6</v>
      </c>
      <c r="F223" s="463" t="s">
        <v>819</v>
      </c>
      <c r="G223" s="463" t="s">
        <v>554</v>
      </c>
      <c r="H223" s="575"/>
      <c r="I223" s="575"/>
      <c r="J223" s="465">
        <v>2004</v>
      </c>
      <c r="K223" s="463" t="s">
        <v>945</v>
      </c>
      <c r="L223" s="463" t="s">
        <v>1286</v>
      </c>
      <c r="M223" s="463" t="s">
        <v>1503</v>
      </c>
      <c r="N223" s="463">
        <v>3</v>
      </c>
      <c r="O223" s="465">
        <v>17</v>
      </c>
      <c r="P223" s="463">
        <v>0</v>
      </c>
      <c r="Q223" s="463">
        <v>1</v>
      </c>
      <c r="R223" s="463">
        <v>1</v>
      </c>
      <c r="S223" s="463">
        <v>0</v>
      </c>
      <c r="T223" s="463">
        <v>0</v>
      </c>
      <c r="U223" s="463">
        <v>18</v>
      </c>
      <c r="V223" s="463">
        <v>3</v>
      </c>
      <c r="W223" s="463">
        <v>0</v>
      </c>
      <c r="X223" s="463">
        <v>0</v>
      </c>
      <c r="Y223" s="463">
        <v>0</v>
      </c>
      <c r="Z223" s="463">
        <v>0</v>
      </c>
      <c r="AA223" s="463">
        <v>0</v>
      </c>
      <c r="AB223" s="466">
        <f t="shared" si="9"/>
        <v>40</v>
      </c>
      <c r="AC223" s="461">
        <f t="shared" si="11"/>
        <v>19</v>
      </c>
    </row>
    <row r="224" spans="1:29" s="467" customFormat="1" hidden="1">
      <c r="A224" s="463">
        <v>1136</v>
      </c>
      <c r="B224" s="463"/>
      <c r="C224" s="463" t="str">
        <f t="shared" si="10"/>
        <v>2004-Moara_4</v>
      </c>
      <c r="D224" s="463" t="s">
        <v>552</v>
      </c>
      <c r="E224" s="464">
        <v>6</v>
      </c>
      <c r="F224" s="463" t="s">
        <v>819</v>
      </c>
      <c r="G224" s="463" t="s">
        <v>554</v>
      </c>
      <c r="H224" s="575"/>
      <c r="I224" s="575"/>
      <c r="J224" s="465">
        <v>2004</v>
      </c>
      <c r="K224" s="463" t="s">
        <v>945</v>
      </c>
      <c r="L224" s="463" t="s">
        <v>1286</v>
      </c>
      <c r="M224" s="463" t="s">
        <v>1503</v>
      </c>
      <c r="N224" s="463">
        <v>4</v>
      </c>
      <c r="O224" s="465">
        <v>4</v>
      </c>
      <c r="P224" s="463">
        <v>1</v>
      </c>
      <c r="Q224" s="463">
        <v>0</v>
      </c>
      <c r="R224" s="463">
        <v>3</v>
      </c>
      <c r="S224" s="463">
        <v>0</v>
      </c>
      <c r="T224" s="463">
        <v>0</v>
      </c>
      <c r="U224" s="463">
        <v>13</v>
      </c>
      <c r="V224" s="463">
        <v>5</v>
      </c>
      <c r="W224" s="463">
        <v>5</v>
      </c>
      <c r="X224" s="463">
        <v>0</v>
      </c>
      <c r="Y224" s="463">
        <v>9</v>
      </c>
      <c r="Z224" s="463">
        <v>0</v>
      </c>
      <c r="AA224" s="463">
        <v>0</v>
      </c>
      <c r="AB224" s="466">
        <f t="shared" si="9"/>
        <v>40</v>
      </c>
      <c r="AC224" s="461">
        <f t="shared" si="11"/>
        <v>8</v>
      </c>
    </row>
    <row r="225" spans="1:29" s="467" customFormat="1" hidden="1">
      <c r="A225" s="463">
        <v>1161</v>
      </c>
      <c r="B225" s="463"/>
      <c r="C225" s="463" t="str">
        <f t="shared" si="10"/>
        <v>2004-Recif interieur de Thio_1</v>
      </c>
      <c r="D225" s="463" t="s">
        <v>552</v>
      </c>
      <c r="E225" s="464">
        <v>7</v>
      </c>
      <c r="F225" s="463" t="s">
        <v>3767</v>
      </c>
      <c r="G225" s="463" t="s">
        <v>554</v>
      </c>
      <c r="H225" s="576"/>
      <c r="I225" s="576"/>
      <c r="J225" s="465">
        <v>2004</v>
      </c>
      <c r="K225" s="463" t="s">
        <v>945</v>
      </c>
      <c r="L225" s="463" t="s">
        <v>1286</v>
      </c>
      <c r="M225" s="463" t="s">
        <v>3767</v>
      </c>
      <c r="N225" s="463">
        <v>1</v>
      </c>
      <c r="O225" s="465">
        <v>9</v>
      </c>
      <c r="P225" s="463">
        <v>1</v>
      </c>
      <c r="Q225" s="463">
        <v>1</v>
      </c>
      <c r="R225" s="463">
        <v>0</v>
      </c>
      <c r="S225" s="463">
        <v>0</v>
      </c>
      <c r="T225" s="463">
        <v>0</v>
      </c>
      <c r="U225" s="463">
        <v>2</v>
      </c>
      <c r="V225" s="463">
        <v>1</v>
      </c>
      <c r="W225" s="463">
        <v>26</v>
      </c>
      <c r="X225" s="463">
        <v>0</v>
      </c>
      <c r="Y225" s="463">
        <v>0</v>
      </c>
      <c r="Z225" s="463">
        <v>0</v>
      </c>
      <c r="AA225" s="463">
        <v>0</v>
      </c>
      <c r="AB225" s="466">
        <f t="shared" si="9"/>
        <v>40</v>
      </c>
      <c r="AC225" s="461">
        <f t="shared" si="11"/>
        <v>11</v>
      </c>
    </row>
    <row r="226" spans="1:29" s="467" customFormat="1" hidden="1">
      <c r="A226" s="463">
        <v>1162</v>
      </c>
      <c r="B226" s="463"/>
      <c r="C226" s="463" t="str">
        <f t="shared" si="10"/>
        <v>2004-Recif interieur de Thio_2</v>
      </c>
      <c r="D226" s="463" t="s">
        <v>552</v>
      </c>
      <c r="E226" s="464">
        <v>7</v>
      </c>
      <c r="F226" s="463" t="s">
        <v>3767</v>
      </c>
      <c r="G226" s="463" t="s">
        <v>554</v>
      </c>
      <c r="H226" s="575"/>
      <c r="I226" s="575"/>
      <c r="J226" s="465">
        <v>2004</v>
      </c>
      <c r="K226" s="463" t="s">
        <v>945</v>
      </c>
      <c r="L226" s="463" t="s">
        <v>1286</v>
      </c>
      <c r="M226" s="463" t="s">
        <v>3767</v>
      </c>
      <c r="N226" s="463">
        <v>2</v>
      </c>
      <c r="O226" s="465">
        <v>2</v>
      </c>
      <c r="P226" s="463">
        <v>0</v>
      </c>
      <c r="Q226" s="463">
        <v>0</v>
      </c>
      <c r="R226" s="463">
        <v>0</v>
      </c>
      <c r="S226" s="463">
        <v>0</v>
      </c>
      <c r="T226" s="463">
        <v>0</v>
      </c>
      <c r="U226" s="463">
        <v>4</v>
      </c>
      <c r="V226" s="463">
        <v>1</v>
      </c>
      <c r="W226" s="463">
        <v>21</v>
      </c>
      <c r="X226" s="463">
        <v>10</v>
      </c>
      <c r="Y226" s="463">
        <v>2</v>
      </c>
      <c r="Z226" s="463">
        <v>0</v>
      </c>
      <c r="AA226" s="463">
        <v>0</v>
      </c>
      <c r="AB226" s="466">
        <f t="shared" si="9"/>
        <v>40</v>
      </c>
      <c r="AC226" s="461">
        <f t="shared" si="11"/>
        <v>2</v>
      </c>
    </row>
    <row r="227" spans="1:29" s="467" customFormat="1" hidden="1">
      <c r="A227" s="463">
        <v>1163</v>
      </c>
      <c r="B227" s="463"/>
      <c r="C227" s="463" t="str">
        <f t="shared" si="10"/>
        <v>2004-Recif interieur de Thio_3</v>
      </c>
      <c r="D227" s="463" t="s">
        <v>552</v>
      </c>
      <c r="E227" s="464">
        <v>7</v>
      </c>
      <c r="F227" s="463" t="s">
        <v>3767</v>
      </c>
      <c r="G227" s="463" t="s">
        <v>554</v>
      </c>
      <c r="H227" s="575"/>
      <c r="I227" s="575"/>
      <c r="J227" s="465">
        <v>2004</v>
      </c>
      <c r="K227" s="463" t="s">
        <v>945</v>
      </c>
      <c r="L227" s="463" t="s">
        <v>1286</v>
      </c>
      <c r="M227" s="463" t="s">
        <v>3767</v>
      </c>
      <c r="N227" s="463">
        <v>3</v>
      </c>
      <c r="O227" s="465">
        <v>2</v>
      </c>
      <c r="P227" s="463">
        <v>0</v>
      </c>
      <c r="Q227" s="463">
        <v>2</v>
      </c>
      <c r="R227" s="463">
        <v>0</v>
      </c>
      <c r="S227" s="463">
        <v>0</v>
      </c>
      <c r="T227" s="463">
        <v>0</v>
      </c>
      <c r="U227" s="463">
        <v>0</v>
      </c>
      <c r="V227" s="463">
        <v>1</v>
      </c>
      <c r="W227" s="463">
        <v>17</v>
      </c>
      <c r="X227" s="463">
        <v>10</v>
      </c>
      <c r="Y227" s="463">
        <v>7</v>
      </c>
      <c r="Z227" s="463">
        <v>0</v>
      </c>
      <c r="AA227" s="463">
        <v>1</v>
      </c>
      <c r="AB227" s="466">
        <f t="shared" si="9"/>
        <v>40</v>
      </c>
      <c r="AC227" s="461">
        <f t="shared" si="11"/>
        <v>4</v>
      </c>
    </row>
    <row r="228" spans="1:29" s="467" customFormat="1" hidden="1">
      <c r="A228" s="463">
        <v>1164</v>
      </c>
      <c r="B228" s="463"/>
      <c r="C228" s="463" t="str">
        <f t="shared" si="10"/>
        <v>2004-Recif interieur de Thio_4</v>
      </c>
      <c r="D228" s="463" t="s">
        <v>552</v>
      </c>
      <c r="E228" s="464">
        <v>7</v>
      </c>
      <c r="F228" s="463" t="s">
        <v>3767</v>
      </c>
      <c r="G228" s="463" t="s">
        <v>554</v>
      </c>
      <c r="H228" s="575"/>
      <c r="I228" s="575"/>
      <c r="J228" s="465">
        <v>2004</v>
      </c>
      <c r="K228" s="463" t="s">
        <v>945</v>
      </c>
      <c r="L228" s="463" t="s">
        <v>1286</v>
      </c>
      <c r="M228" s="463" t="s">
        <v>3767</v>
      </c>
      <c r="N228" s="463">
        <v>4</v>
      </c>
      <c r="O228" s="465">
        <v>2</v>
      </c>
      <c r="P228" s="463">
        <v>0</v>
      </c>
      <c r="Q228" s="463">
        <v>2</v>
      </c>
      <c r="R228" s="463">
        <v>0</v>
      </c>
      <c r="S228" s="463">
        <v>3</v>
      </c>
      <c r="T228" s="463">
        <v>0</v>
      </c>
      <c r="U228" s="463">
        <v>0</v>
      </c>
      <c r="V228" s="463">
        <v>0</v>
      </c>
      <c r="W228" s="463">
        <v>8</v>
      </c>
      <c r="X228" s="463">
        <v>15</v>
      </c>
      <c r="Y228" s="463">
        <v>10</v>
      </c>
      <c r="Z228" s="463">
        <v>0</v>
      </c>
      <c r="AA228" s="463">
        <v>0</v>
      </c>
      <c r="AB228" s="466">
        <f t="shared" si="9"/>
        <v>40</v>
      </c>
      <c r="AC228" s="461">
        <f t="shared" si="11"/>
        <v>4</v>
      </c>
    </row>
    <row r="229" spans="1:29" s="467" customFormat="1" hidden="1">
      <c r="A229" s="463">
        <v>1189</v>
      </c>
      <c r="B229" s="463"/>
      <c r="C229" s="463" t="str">
        <f t="shared" si="10"/>
        <v>2004-Grand recif de Thio_1</v>
      </c>
      <c r="D229" s="463" t="s">
        <v>552</v>
      </c>
      <c r="E229" s="464">
        <v>8</v>
      </c>
      <c r="F229" s="463" t="s">
        <v>3766</v>
      </c>
      <c r="G229" s="463" t="s">
        <v>554</v>
      </c>
      <c r="H229" s="576"/>
      <c r="I229" s="576"/>
      <c r="J229" s="465">
        <v>2004</v>
      </c>
      <c r="K229" s="463" t="s">
        <v>945</v>
      </c>
      <c r="L229" s="463" t="s">
        <v>1286</v>
      </c>
      <c r="M229" s="463" t="s">
        <v>3766</v>
      </c>
      <c r="N229" s="463">
        <v>1</v>
      </c>
      <c r="O229" s="465">
        <v>5</v>
      </c>
      <c r="P229" s="463">
        <v>10</v>
      </c>
      <c r="Q229" s="463">
        <v>0</v>
      </c>
      <c r="R229" s="463">
        <v>0</v>
      </c>
      <c r="S229" s="463">
        <v>3</v>
      </c>
      <c r="T229" s="463">
        <v>0</v>
      </c>
      <c r="U229" s="463">
        <v>0</v>
      </c>
      <c r="V229" s="463">
        <v>0</v>
      </c>
      <c r="W229" s="463">
        <v>19</v>
      </c>
      <c r="X229" s="463">
        <v>2</v>
      </c>
      <c r="Y229" s="463">
        <v>1</v>
      </c>
      <c r="Z229" s="463">
        <v>0</v>
      </c>
      <c r="AA229" s="463">
        <v>0</v>
      </c>
      <c r="AB229" s="466">
        <f t="shared" si="9"/>
        <v>40</v>
      </c>
      <c r="AC229" s="461">
        <f t="shared" si="11"/>
        <v>15</v>
      </c>
    </row>
    <row r="230" spans="1:29" s="467" customFormat="1" hidden="1">
      <c r="A230" s="463">
        <v>1190</v>
      </c>
      <c r="B230" s="463"/>
      <c r="C230" s="463" t="str">
        <f t="shared" si="10"/>
        <v>2004-Grand recif de Thio_2</v>
      </c>
      <c r="D230" s="463" t="s">
        <v>552</v>
      </c>
      <c r="E230" s="464">
        <v>8</v>
      </c>
      <c r="F230" s="463" t="s">
        <v>3766</v>
      </c>
      <c r="G230" s="463" t="s">
        <v>554</v>
      </c>
      <c r="H230" s="575"/>
      <c r="I230" s="575"/>
      <c r="J230" s="465">
        <v>2004</v>
      </c>
      <c r="K230" s="463" t="s">
        <v>945</v>
      </c>
      <c r="L230" s="463" t="s">
        <v>1286</v>
      </c>
      <c r="M230" s="463" t="s">
        <v>3766</v>
      </c>
      <c r="N230" s="463">
        <v>2</v>
      </c>
      <c r="O230" s="465">
        <v>4</v>
      </c>
      <c r="P230" s="463">
        <v>9</v>
      </c>
      <c r="Q230" s="463">
        <v>0</v>
      </c>
      <c r="R230" s="463">
        <v>2</v>
      </c>
      <c r="S230" s="463">
        <v>1</v>
      </c>
      <c r="T230" s="463">
        <v>0</v>
      </c>
      <c r="U230" s="463">
        <v>0</v>
      </c>
      <c r="V230" s="463">
        <v>0</v>
      </c>
      <c r="W230" s="463">
        <v>19</v>
      </c>
      <c r="X230" s="463">
        <v>0</v>
      </c>
      <c r="Y230" s="463">
        <v>5</v>
      </c>
      <c r="Z230" s="463">
        <v>0</v>
      </c>
      <c r="AA230" s="463">
        <v>0</v>
      </c>
      <c r="AB230" s="466">
        <f t="shared" si="9"/>
        <v>40</v>
      </c>
      <c r="AC230" s="461">
        <f t="shared" si="11"/>
        <v>15</v>
      </c>
    </row>
    <row r="231" spans="1:29" s="467" customFormat="1" hidden="1">
      <c r="A231" s="463">
        <v>1191</v>
      </c>
      <c r="B231" s="463"/>
      <c r="C231" s="463" t="str">
        <f t="shared" si="10"/>
        <v>2004-Grand recif de Thio_3</v>
      </c>
      <c r="D231" s="463" t="s">
        <v>552</v>
      </c>
      <c r="E231" s="464">
        <v>8</v>
      </c>
      <c r="F231" s="463" t="s">
        <v>3766</v>
      </c>
      <c r="G231" s="463" t="s">
        <v>554</v>
      </c>
      <c r="H231" s="575"/>
      <c r="I231" s="575"/>
      <c r="J231" s="465">
        <v>2004</v>
      </c>
      <c r="K231" s="463" t="s">
        <v>945</v>
      </c>
      <c r="L231" s="463" t="s">
        <v>1286</v>
      </c>
      <c r="M231" s="463" t="s">
        <v>3766</v>
      </c>
      <c r="N231" s="463">
        <v>3</v>
      </c>
      <c r="O231" s="465">
        <v>0</v>
      </c>
      <c r="P231" s="463">
        <v>19</v>
      </c>
      <c r="Q231" s="463">
        <v>0</v>
      </c>
      <c r="R231" s="463">
        <v>0</v>
      </c>
      <c r="S231" s="463">
        <v>2</v>
      </c>
      <c r="T231" s="463">
        <v>0</v>
      </c>
      <c r="U231" s="463">
        <v>0</v>
      </c>
      <c r="V231" s="463">
        <v>0</v>
      </c>
      <c r="W231" s="463">
        <v>11</v>
      </c>
      <c r="X231" s="463">
        <v>3</v>
      </c>
      <c r="Y231" s="463">
        <v>5</v>
      </c>
      <c r="Z231" s="463">
        <v>0</v>
      </c>
      <c r="AA231" s="463">
        <v>0</v>
      </c>
      <c r="AB231" s="466">
        <f t="shared" si="9"/>
        <v>40</v>
      </c>
      <c r="AC231" s="461">
        <f t="shared" si="11"/>
        <v>19</v>
      </c>
    </row>
    <row r="232" spans="1:29" s="467" customFormat="1" hidden="1">
      <c r="A232" s="463">
        <v>1192</v>
      </c>
      <c r="B232" s="463"/>
      <c r="C232" s="463" t="str">
        <f t="shared" si="10"/>
        <v>2004-Grand recif de Thio_4</v>
      </c>
      <c r="D232" s="463" t="s">
        <v>552</v>
      </c>
      <c r="E232" s="464">
        <v>8</v>
      </c>
      <c r="F232" s="463" t="s">
        <v>3766</v>
      </c>
      <c r="G232" s="463" t="s">
        <v>554</v>
      </c>
      <c r="H232" s="575"/>
      <c r="I232" s="575"/>
      <c r="J232" s="465">
        <v>2004</v>
      </c>
      <c r="K232" s="463" t="s">
        <v>945</v>
      </c>
      <c r="L232" s="463" t="s">
        <v>1286</v>
      </c>
      <c r="M232" s="463" t="s">
        <v>3766</v>
      </c>
      <c r="N232" s="463">
        <v>4</v>
      </c>
      <c r="O232" s="465">
        <v>0</v>
      </c>
      <c r="P232" s="463">
        <v>7</v>
      </c>
      <c r="Q232" s="463">
        <v>0</v>
      </c>
      <c r="R232" s="463">
        <v>0</v>
      </c>
      <c r="S232" s="463">
        <v>2</v>
      </c>
      <c r="T232" s="463">
        <v>0</v>
      </c>
      <c r="U232" s="463">
        <v>0</v>
      </c>
      <c r="V232" s="463">
        <v>1</v>
      </c>
      <c r="W232" s="463">
        <v>22</v>
      </c>
      <c r="X232" s="463">
        <v>1</v>
      </c>
      <c r="Y232" s="463">
        <v>7</v>
      </c>
      <c r="Z232" s="463">
        <v>0</v>
      </c>
      <c r="AA232" s="463">
        <v>0</v>
      </c>
      <c r="AB232" s="466">
        <f t="shared" si="9"/>
        <v>40</v>
      </c>
      <c r="AC232" s="461">
        <f t="shared" si="11"/>
        <v>7</v>
      </c>
    </row>
    <row r="233" spans="1:29" s="467" customFormat="1" hidden="1">
      <c r="A233" s="463">
        <v>1241</v>
      </c>
      <c r="B233" s="463"/>
      <c r="C233" s="463" t="str">
        <f t="shared" si="10"/>
        <v>2004-Hiengabat_1</v>
      </c>
      <c r="D233" s="463" t="s">
        <v>552</v>
      </c>
      <c r="E233" s="464">
        <v>10</v>
      </c>
      <c r="F233" s="463" t="s">
        <v>823</v>
      </c>
      <c r="G233" s="463" t="s">
        <v>554</v>
      </c>
      <c r="H233" s="576"/>
      <c r="I233" s="576"/>
      <c r="J233" s="465">
        <v>2004</v>
      </c>
      <c r="K233" s="463" t="s">
        <v>754</v>
      </c>
      <c r="L233" s="463" t="s">
        <v>946</v>
      </c>
      <c r="M233" s="463" t="s">
        <v>947</v>
      </c>
      <c r="N233" s="463">
        <v>1</v>
      </c>
      <c r="O233" s="465">
        <v>1</v>
      </c>
      <c r="P233" s="463">
        <v>7</v>
      </c>
      <c r="Q233" s="463">
        <v>0</v>
      </c>
      <c r="R233" s="463">
        <v>0</v>
      </c>
      <c r="S233" s="463">
        <v>6</v>
      </c>
      <c r="T233" s="463">
        <v>0</v>
      </c>
      <c r="U233" s="463">
        <v>0</v>
      </c>
      <c r="V233" s="463">
        <v>0</v>
      </c>
      <c r="W233" s="463">
        <v>23</v>
      </c>
      <c r="X233" s="463">
        <v>0</v>
      </c>
      <c r="Y233" s="463">
        <v>1</v>
      </c>
      <c r="Z233" s="463">
        <v>2</v>
      </c>
      <c r="AA233" s="463">
        <v>0</v>
      </c>
      <c r="AB233" s="466">
        <f t="shared" ref="AB233:AB264" si="12">SUM(O233:AA233)</f>
        <v>40</v>
      </c>
      <c r="AC233" s="461">
        <f t="shared" si="11"/>
        <v>8</v>
      </c>
    </row>
    <row r="234" spans="1:29" s="467" customFormat="1" hidden="1">
      <c r="A234" s="463">
        <v>1242</v>
      </c>
      <c r="B234" s="463"/>
      <c r="C234" s="463" t="str">
        <f t="shared" si="10"/>
        <v>2004-Hiengabat_2</v>
      </c>
      <c r="D234" s="463" t="s">
        <v>552</v>
      </c>
      <c r="E234" s="464">
        <v>10</v>
      </c>
      <c r="F234" s="463" t="s">
        <v>823</v>
      </c>
      <c r="G234" s="463" t="s">
        <v>554</v>
      </c>
      <c r="H234" s="575"/>
      <c r="I234" s="575"/>
      <c r="J234" s="465">
        <v>2004</v>
      </c>
      <c r="K234" s="463" t="s">
        <v>754</v>
      </c>
      <c r="L234" s="463" t="s">
        <v>946</v>
      </c>
      <c r="M234" s="463" t="s">
        <v>947</v>
      </c>
      <c r="N234" s="463">
        <v>2</v>
      </c>
      <c r="O234" s="465">
        <v>3</v>
      </c>
      <c r="P234" s="463">
        <v>4</v>
      </c>
      <c r="Q234" s="463">
        <v>0</v>
      </c>
      <c r="R234" s="463">
        <v>0</v>
      </c>
      <c r="S234" s="463">
        <v>2</v>
      </c>
      <c r="T234" s="463">
        <v>0</v>
      </c>
      <c r="U234" s="463">
        <v>0</v>
      </c>
      <c r="V234" s="463">
        <v>0</v>
      </c>
      <c r="W234" s="463">
        <v>30</v>
      </c>
      <c r="X234" s="463">
        <v>0</v>
      </c>
      <c r="Y234" s="463">
        <v>0</v>
      </c>
      <c r="Z234" s="463">
        <v>1</v>
      </c>
      <c r="AA234" s="463">
        <v>0</v>
      </c>
      <c r="AB234" s="466">
        <f t="shared" si="12"/>
        <v>40</v>
      </c>
      <c r="AC234" s="461">
        <f t="shared" si="11"/>
        <v>7</v>
      </c>
    </row>
    <row r="235" spans="1:29" s="467" customFormat="1" hidden="1">
      <c r="A235" s="463">
        <v>1243</v>
      </c>
      <c r="B235" s="463"/>
      <c r="C235" s="463" t="str">
        <f t="shared" si="10"/>
        <v>2004-Hiengabat_3</v>
      </c>
      <c r="D235" s="463" t="s">
        <v>552</v>
      </c>
      <c r="E235" s="464">
        <v>10</v>
      </c>
      <c r="F235" s="463" t="s">
        <v>823</v>
      </c>
      <c r="G235" s="463" t="s">
        <v>554</v>
      </c>
      <c r="H235" s="575"/>
      <c r="I235" s="575"/>
      <c r="J235" s="465">
        <v>2004</v>
      </c>
      <c r="K235" s="463" t="s">
        <v>754</v>
      </c>
      <c r="L235" s="463" t="s">
        <v>946</v>
      </c>
      <c r="M235" s="463" t="s">
        <v>947</v>
      </c>
      <c r="N235" s="463">
        <v>3</v>
      </c>
      <c r="O235" s="465">
        <v>2</v>
      </c>
      <c r="P235" s="463">
        <v>1</v>
      </c>
      <c r="Q235" s="463">
        <v>0</v>
      </c>
      <c r="R235" s="463">
        <v>0</v>
      </c>
      <c r="S235" s="463">
        <v>9</v>
      </c>
      <c r="T235" s="463">
        <v>0</v>
      </c>
      <c r="U235" s="463">
        <v>0</v>
      </c>
      <c r="V235" s="463">
        <v>0</v>
      </c>
      <c r="W235" s="463">
        <v>25</v>
      </c>
      <c r="X235" s="463">
        <v>0</v>
      </c>
      <c r="Y235" s="463">
        <v>3</v>
      </c>
      <c r="Z235" s="463">
        <v>0</v>
      </c>
      <c r="AA235" s="463">
        <v>0</v>
      </c>
      <c r="AB235" s="466">
        <f t="shared" si="12"/>
        <v>40</v>
      </c>
      <c r="AC235" s="461">
        <f t="shared" si="11"/>
        <v>3</v>
      </c>
    </row>
    <row r="236" spans="1:29" s="467" customFormat="1" hidden="1">
      <c r="A236" s="463">
        <v>1244</v>
      </c>
      <c r="B236" s="463"/>
      <c r="C236" s="463" t="str">
        <f t="shared" si="10"/>
        <v>2004-Hiengabat_4</v>
      </c>
      <c r="D236" s="463" t="s">
        <v>552</v>
      </c>
      <c r="E236" s="464">
        <v>10</v>
      </c>
      <c r="F236" s="463" t="s">
        <v>823</v>
      </c>
      <c r="G236" s="463" t="s">
        <v>554</v>
      </c>
      <c r="H236" s="575"/>
      <c r="I236" s="575"/>
      <c r="J236" s="465">
        <v>2004</v>
      </c>
      <c r="K236" s="463" t="s">
        <v>754</v>
      </c>
      <c r="L236" s="463" t="s">
        <v>946</v>
      </c>
      <c r="M236" s="463" t="s">
        <v>947</v>
      </c>
      <c r="N236" s="463">
        <v>4</v>
      </c>
      <c r="O236" s="465">
        <v>3</v>
      </c>
      <c r="P236" s="463">
        <v>1</v>
      </c>
      <c r="Q236" s="463">
        <v>0</v>
      </c>
      <c r="R236" s="463">
        <v>1</v>
      </c>
      <c r="S236" s="463">
        <v>4</v>
      </c>
      <c r="T236" s="463">
        <v>0</v>
      </c>
      <c r="U236" s="463">
        <v>0</v>
      </c>
      <c r="V236" s="463">
        <v>1</v>
      </c>
      <c r="W236" s="463">
        <v>29</v>
      </c>
      <c r="X236" s="463">
        <v>1</v>
      </c>
      <c r="Y236" s="463">
        <v>0</v>
      </c>
      <c r="Z236" s="463">
        <v>0</v>
      </c>
      <c r="AA236" s="463">
        <v>0</v>
      </c>
      <c r="AB236" s="466">
        <f t="shared" si="12"/>
        <v>40</v>
      </c>
      <c r="AC236" s="461">
        <f t="shared" si="11"/>
        <v>5</v>
      </c>
    </row>
    <row r="237" spans="1:29" s="467" customFormat="1" hidden="1">
      <c r="A237" s="463">
        <v>1269</v>
      </c>
      <c r="B237" s="463"/>
      <c r="C237" s="463" t="str">
        <f t="shared" si="10"/>
        <v>2004-Donga Hienga_1</v>
      </c>
      <c r="D237" s="463" t="s">
        <v>552</v>
      </c>
      <c r="E237" s="464">
        <v>11</v>
      </c>
      <c r="F237" s="463" t="s">
        <v>824</v>
      </c>
      <c r="G237" s="463" t="s">
        <v>554</v>
      </c>
      <c r="H237" s="576"/>
      <c r="I237" s="576"/>
      <c r="J237" s="465">
        <v>2004</v>
      </c>
      <c r="K237" s="463" t="s">
        <v>754</v>
      </c>
      <c r="L237" s="463" t="s">
        <v>946</v>
      </c>
      <c r="M237" s="463" t="s">
        <v>1135</v>
      </c>
      <c r="N237" s="463">
        <v>1</v>
      </c>
      <c r="O237" s="465">
        <v>12</v>
      </c>
      <c r="P237" s="463">
        <v>1</v>
      </c>
      <c r="Q237" s="463">
        <v>0</v>
      </c>
      <c r="R237" s="463">
        <v>6</v>
      </c>
      <c r="S237" s="463">
        <v>1</v>
      </c>
      <c r="T237" s="463">
        <v>1</v>
      </c>
      <c r="U237" s="463">
        <v>0</v>
      </c>
      <c r="V237" s="463">
        <v>0</v>
      </c>
      <c r="W237" s="463">
        <v>19</v>
      </c>
      <c r="X237" s="463">
        <v>0</v>
      </c>
      <c r="Y237" s="463">
        <v>0</v>
      </c>
      <c r="Z237" s="463">
        <v>0</v>
      </c>
      <c r="AA237" s="463">
        <v>0</v>
      </c>
      <c r="AB237" s="466">
        <f t="shared" si="12"/>
        <v>40</v>
      </c>
      <c r="AC237" s="461">
        <f t="shared" si="11"/>
        <v>19</v>
      </c>
    </row>
    <row r="238" spans="1:29" s="467" customFormat="1" hidden="1">
      <c r="A238" s="463">
        <v>1270</v>
      </c>
      <c r="B238" s="463"/>
      <c r="C238" s="463" t="str">
        <f t="shared" si="10"/>
        <v>2004-Donga Hienga_2</v>
      </c>
      <c r="D238" s="463" t="s">
        <v>552</v>
      </c>
      <c r="E238" s="464">
        <v>11</v>
      </c>
      <c r="F238" s="463" t="s">
        <v>824</v>
      </c>
      <c r="G238" s="463" t="s">
        <v>554</v>
      </c>
      <c r="H238" s="575"/>
      <c r="I238" s="575"/>
      <c r="J238" s="465">
        <v>2004</v>
      </c>
      <c r="K238" s="463" t="s">
        <v>754</v>
      </c>
      <c r="L238" s="463" t="s">
        <v>946</v>
      </c>
      <c r="M238" s="463" t="s">
        <v>1135</v>
      </c>
      <c r="N238" s="463">
        <v>2</v>
      </c>
      <c r="O238" s="465">
        <v>3</v>
      </c>
      <c r="P238" s="463">
        <v>1</v>
      </c>
      <c r="Q238" s="463">
        <v>0</v>
      </c>
      <c r="R238" s="463">
        <v>2</v>
      </c>
      <c r="S238" s="463">
        <v>9</v>
      </c>
      <c r="T238" s="463">
        <v>0</v>
      </c>
      <c r="U238" s="463">
        <v>0</v>
      </c>
      <c r="V238" s="463">
        <v>0</v>
      </c>
      <c r="W238" s="463">
        <v>20</v>
      </c>
      <c r="X238" s="463">
        <v>2</v>
      </c>
      <c r="Y238" s="463">
        <v>3</v>
      </c>
      <c r="Z238" s="463">
        <v>0</v>
      </c>
      <c r="AA238" s="463">
        <v>0</v>
      </c>
      <c r="AB238" s="466">
        <f t="shared" si="12"/>
        <v>40</v>
      </c>
      <c r="AC238" s="461">
        <f t="shared" si="11"/>
        <v>6</v>
      </c>
    </row>
    <row r="239" spans="1:29" s="467" customFormat="1" hidden="1">
      <c r="A239" s="463">
        <v>1271</v>
      </c>
      <c r="B239" s="463"/>
      <c r="C239" s="463" t="str">
        <f t="shared" si="10"/>
        <v>2004-Donga Hienga_3</v>
      </c>
      <c r="D239" s="463" t="s">
        <v>552</v>
      </c>
      <c r="E239" s="464">
        <v>11</v>
      </c>
      <c r="F239" s="463" t="s">
        <v>824</v>
      </c>
      <c r="G239" s="463" t="s">
        <v>554</v>
      </c>
      <c r="H239" s="575"/>
      <c r="I239" s="575"/>
      <c r="J239" s="465">
        <v>2004</v>
      </c>
      <c r="K239" s="463" t="s">
        <v>754</v>
      </c>
      <c r="L239" s="463" t="s">
        <v>946</v>
      </c>
      <c r="M239" s="463" t="s">
        <v>1135</v>
      </c>
      <c r="N239" s="463">
        <v>3</v>
      </c>
      <c r="O239" s="465">
        <v>8</v>
      </c>
      <c r="P239" s="463">
        <v>0</v>
      </c>
      <c r="Q239" s="463">
        <v>0</v>
      </c>
      <c r="R239" s="463">
        <v>4</v>
      </c>
      <c r="S239" s="463">
        <v>2</v>
      </c>
      <c r="T239" s="463">
        <v>0</v>
      </c>
      <c r="U239" s="463">
        <v>0</v>
      </c>
      <c r="V239" s="463">
        <v>0</v>
      </c>
      <c r="W239" s="463">
        <v>24</v>
      </c>
      <c r="X239" s="463">
        <v>0</v>
      </c>
      <c r="Y239" s="463">
        <v>2</v>
      </c>
      <c r="Z239" s="463">
        <v>0</v>
      </c>
      <c r="AA239" s="463">
        <v>0</v>
      </c>
      <c r="AB239" s="466">
        <f t="shared" si="12"/>
        <v>40</v>
      </c>
      <c r="AC239" s="461">
        <f t="shared" si="11"/>
        <v>12</v>
      </c>
    </row>
    <row r="240" spans="1:29" s="467" customFormat="1" hidden="1">
      <c r="A240" s="463">
        <v>1272</v>
      </c>
      <c r="B240" s="463"/>
      <c r="C240" s="463" t="str">
        <f t="shared" si="10"/>
        <v>2004-Donga Hienga_4</v>
      </c>
      <c r="D240" s="463" t="s">
        <v>552</v>
      </c>
      <c r="E240" s="464">
        <v>11</v>
      </c>
      <c r="F240" s="463" t="s">
        <v>824</v>
      </c>
      <c r="G240" s="463" t="s">
        <v>554</v>
      </c>
      <c r="H240" s="575"/>
      <c r="I240" s="575"/>
      <c r="J240" s="465">
        <v>2004</v>
      </c>
      <c r="K240" s="463" t="s">
        <v>754</v>
      </c>
      <c r="L240" s="463" t="s">
        <v>946</v>
      </c>
      <c r="M240" s="463" t="s">
        <v>1135</v>
      </c>
      <c r="N240" s="463">
        <v>4</v>
      </c>
      <c r="O240" s="465">
        <v>2</v>
      </c>
      <c r="P240" s="463">
        <v>0</v>
      </c>
      <c r="Q240" s="463">
        <v>1</v>
      </c>
      <c r="R240" s="463">
        <v>2</v>
      </c>
      <c r="S240" s="463">
        <v>6</v>
      </c>
      <c r="T240" s="463">
        <v>0</v>
      </c>
      <c r="U240" s="463">
        <v>0</v>
      </c>
      <c r="V240" s="463">
        <v>0</v>
      </c>
      <c r="W240" s="463">
        <v>27</v>
      </c>
      <c r="X240" s="463">
        <v>1</v>
      </c>
      <c r="Y240" s="463">
        <v>0</v>
      </c>
      <c r="Z240" s="463">
        <v>0</v>
      </c>
      <c r="AA240" s="463">
        <v>1</v>
      </c>
      <c r="AB240" s="466">
        <f t="shared" si="12"/>
        <v>40</v>
      </c>
      <c r="AC240" s="461">
        <f t="shared" si="11"/>
        <v>5</v>
      </c>
    </row>
    <row r="241" spans="1:29" s="467" customFormat="1" hidden="1">
      <c r="A241" s="463">
        <v>1297</v>
      </c>
      <c r="B241" s="463"/>
      <c r="C241" s="463" t="str">
        <f t="shared" si="10"/>
        <v>2004-Grimault_1</v>
      </c>
      <c r="D241" s="463" t="s">
        <v>552</v>
      </c>
      <c r="E241" s="464">
        <v>12</v>
      </c>
      <c r="F241" s="463" t="s">
        <v>825</v>
      </c>
      <c r="G241" s="463" t="s">
        <v>554</v>
      </c>
      <c r="H241" s="576"/>
      <c r="I241" s="576"/>
      <c r="J241" s="465">
        <v>2004</v>
      </c>
      <c r="K241" s="463" t="s">
        <v>754</v>
      </c>
      <c r="L241" s="463" t="s">
        <v>2812</v>
      </c>
      <c r="M241" s="463" t="s">
        <v>948</v>
      </c>
      <c r="N241" s="463">
        <v>1</v>
      </c>
      <c r="O241" s="465">
        <v>0</v>
      </c>
      <c r="P241" s="463">
        <v>0</v>
      </c>
      <c r="Q241" s="463">
        <v>0</v>
      </c>
      <c r="R241" s="463">
        <v>0</v>
      </c>
      <c r="S241" s="463">
        <v>0</v>
      </c>
      <c r="T241" s="463">
        <v>0</v>
      </c>
      <c r="U241" s="463">
        <v>0</v>
      </c>
      <c r="V241" s="463">
        <v>8</v>
      </c>
      <c r="W241" s="463">
        <v>2</v>
      </c>
      <c r="X241" s="463">
        <v>12</v>
      </c>
      <c r="Y241" s="463">
        <v>18</v>
      </c>
      <c r="Z241" s="463">
        <v>0</v>
      </c>
      <c r="AA241" s="463">
        <v>0</v>
      </c>
      <c r="AB241" s="466">
        <f t="shared" si="12"/>
        <v>40</v>
      </c>
      <c r="AC241" s="461">
        <f t="shared" si="11"/>
        <v>0</v>
      </c>
    </row>
    <row r="242" spans="1:29" s="467" customFormat="1" hidden="1">
      <c r="A242" s="463">
        <v>1298</v>
      </c>
      <c r="B242" s="463"/>
      <c r="C242" s="463" t="str">
        <f t="shared" si="10"/>
        <v>2004-Grimault_2</v>
      </c>
      <c r="D242" s="463" t="s">
        <v>552</v>
      </c>
      <c r="E242" s="464">
        <v>12</v>
      </c>
      <c r="F242" s="463" t="s">
        <v>825</v>
      </c>
      <c r="G242" s="463" t="s">
        <v>554</v>
      </c>
      <c r="H242" s="575"/>
      <c r="I242" s="575"/>
      <c r="J242" s="465">
        <v>2004</v>
      </c>
      <c r="K242" s="463" t="s">
        <v>754</v>
      </c>
      <c r="L242" s="463" t="s">
        <v>2812</v>
      </c>
      <c r="M242" s="463" t="s">
        <v>948</v>
      </c>
      <c r="N242" s="463">
        <v>2</v>
      </c>
      <c r="O242" s="465">
        <v>0</v>
      </c>
      <c r="P242" s="463">
        <v>0</v>
      </c>
      <c r="Q242" s="463">
        <v>0</v>
      </c>
      <c r="R242" s="463">
        <v>0</v>
      </c>
      <c r="S242" s="463">
        <v>0</v>
      </c>
      <c r="T242" s="463">
        <v>0</v>
      </c>
      <c r="U242" s="463">
        <v>0</v>
      </c>
      <c r="V242" s="463">
        <v>1</v>
      </c>
      <c r="W242" s="463">
        <v>4</v>
      </c>
      <c r="X242" s="463">
        <v>14</v>
      </c>
      <c r="Y242" s="463">
        <v>21</v>
      </c>
      <c r="Z242" s="463">
        <v>0</v>
      </c>
      <c r="AA242" s="463">
        <v>0</v>
      </c>
      <c r="AB242" s="466">
        <f t="shared" si="12"/>
        <v>40</v>
      </c>
      <c r="AC242" s="461">
        <f t="shared" si="11"/>
        <v>0</v>
      </c>
    </row>
    <row r="243" spans="1:29" s="467" customFormat="1" hidden="1">
      <c r="A243" s="463">
        <v>1299</v>
      </c>
      <c r="B243" s="463"/>
      <c r="C243" s="463" t="str">
        <f t="shared" si="10"/>
        <v>2004-Grimault_3</v>
      </c>
      <c r="D243" s="463" t="s">
        <v>552</v>
      </c>
      <c r="E243" s="464">
        <v>12</v>
      </c>
      <c r="F243" s="463" t="s">
        <v>825</v>
      </c>
      <c r="G243" s="463" t="s">
        <v>554</v>
      </c>
      <c r="H243" s="575"/>
      <c r="I243" s="575"/>
      <c r="J243" s="465">
        <v>2004</v>
      </c>
      <c r="K243" s="463" t="s">
        <v>754</v>
      </c>
      <c r="L243" s="463" t="s">
        <v>2812</v>
      </c>
      <c r="M243" s="463" t="s">
        <v>948</v>
      </c>
      <c r="N243" s="463">
        <v>3</v>
      </c>
      <c r="O243" s="465">
        <v>0</v>
      </c>
      <c r="P243" s="463">
        <v>1</v>
      </c>
      <c r="Q243" s="463">
        <v>0</v>
      </c>
      <c r="R243" s="463">
        <v>0</v>
      </c>
      <c r="S243" s="463">
        <v>0</v>
      </c>
      <c r="T243" s="463">
        <v>0</v>
      </c>
      <c r="U243" s="463">
        <v>0</v>
      </c>
      <c r="V243" s="463">
        <v>3</v>
      </c>
      <c r="W243" s="463">
        <v>2</v>
      </c>
      <c r="X243" s="463">
        <v>5</v>
      </c>
      <c r="Y243" s="463">
        <v>20</v>
      </c>
      <c r="Z243" s="463">
        <v>9</v>
      </c>
      <c r="AA243" s="463">
        <v>0</v>
      </c>
      <c r="AB243" s="466">
        <f t="shared" si="12"/>
        <v>40</v>
      </c>
      <c r="AC243" s="461">
        <f t="shared" si="11"/>
        <v>1</v>
      </c>
    </row>
    <row r="244" spans="1:29" s="467" customFormat="1" hidden="1">
      <c r="A244" s="463">
        <v>1300</v>
      </c>
      <c r="B244" s="463"/>
      <c r="C244" s="463" t="str">
        <f t="shared" si="10"/>
        <v>2004-Grimault_4</v>
      </c>
      <c r="D244" s="463" t="s">
        <v>552</v>
      </c>
      <c r="E244" s="464">
        <v>12</v>
      </c>
      <c r="F244" s="463" t="s">
        <v>825</v>
      </c>
      <c r="G244" s="463" t="s">
        <v>554</v>
      </c>
      <c r="H244" s="575"/>
      <c r="I244" s="575"/>
      <c r="J244" s="465">
        <v>2004</v>
      </c>
      <c r="K244" s="463" t="s">
        <v>754</v>
      </c>
      <c r="L244" s="463" t="s">
        <v>2812</v>
      </c>
      <c r="M244" s="463" t="s">
        <v>948</v>
      </c>
      <c r="N244" s="463">
        <v>4</v>
      </c>
      <c r="O244" s="465">
        <v>0</v>
      </c>
      <c r="P244" s="463">
        <v>4</v>
      </c>
      <c r="Q244" s="463">
        <v>1</v>
      </c>
      <c r="R244" s="463">
        <v>0</v>
      </c>
      <c r="S244" s="463">
        <v>0</v>
      </c>
      <c r="T244" s="463">
        <v>0</v>
      </c>
      <c r="U244" s="463">
        <v>0</v>
      </c>
      <c r="V244" s="463">
        <v>2</v>
      </c>
      <c r="W244" s="463">
        <v>5</v>
      </c>
      <c r="X244" s="463">
        <v>1</v>
      </c>
      <c r="Y244" s="463">
        <v>11</v>
      </c>
      <c r="Z244" s="463">
        <v>16</v>
      </c>
      <c r="AA244" s="463">
        <v>0</v>
      </c>
      <c r="AB244" s="466">
        <f t="shared" si="12"/>
        <v>40</v>
      </c>
      <c r="AC244" s="461">
        <f t="shared" si="11"/>
        <v>5</v>
      </c>
    </row>
    <row r="245" spans="1:29" s="467" customFormat="1" hidden="1">
      <c r="A245" s="463">
        <v>1325</v>
      </c>
      <c r="B245" s="463"/>
      <c r="C245" s="463" t="str">
        <f t="shared" si="10"/>
        <v>2004-Pindai_1</v>
      </c>
      <c r="D245" s="463" t="s">
        <v>552</v>
      </c>
      <c r="E245" s="464">
        <v>13</v>
      </c>
      <c r="F245" s="463" t="s">
        <v>1006</v>
      </c>
      <c r="G245" s="463" t="s">
        <v>554</v>
      </c>
      <c r="H245" s="576"/>
      <c r="I245" s="576"/>
      <c r="J245" s="465">
        <v>2004</v>
      </c>
      <c r="K245" s="463" t="s">
        <v>754</v>
      </c>
      <c r="L245" s="463" t="s">
        <v>2812</v>
      </c>
      <c r="M245" s="463" t="s">
        <v>949</v>
      </c>
      <c r="N245" s="463">
        <v>1</v>
      </c>
      <c r="O245" s="465">
        <v>2</v>
      </c>
      <c r="P245" s="463">
        <v>2</v>
      </c>
      <c r="Q245" s="463">
        <v>0</v>
      </c>
      <c r="R245" s="463">
        <v>0</v>
      </c>
      <c r="S245" s="463">
        <v>8</v>
      </c>
      <c r="T245" s="463">
        <v>0</v>
      </c>
      <c r="U245" s="463">
        <v>0</v>
      </c>
      <c r="V245" s="463">
        <v>0</v>
      </c>
      <c r="W245" s="463">
        <v>23</v>
      </c>
      <c r="X245" s="463">
        <v>2</v>
      </c>
      <c r="Y245" s="463">
        <v>1</v>
      </c>
      <c r="Z245" s="463">
        <v>0</v>
      </c>
      <c r="AA245" s="463">
        <v>2</v>
      </c>
      <c r="AB245" s="466">
        <f t="shared" si="12"/>
        <v>40</v>
      </c>
      <c r="AC245" s="461">
        <f t="shared" si="11"/>
        <v>4</v>
      </c>
    </row>
    <row r="246" spans="1:29" s="467" customFormat="1" hidden="1">
      <c r="A246" s="463">
        <v>1326</v>
      </c>
      <c r="B246" s="463"/>
      <c r="C246" s="463" t="str">
        <f t="shared" si="10"/>
        <v>2004-Pindai_2</v>
      </c>
      <c r="D246" s="463" t="s">
        <v>552</v>
      </c>
      <c r="E246" s="464">
        <v>13</v>
      </c>
      <c r="F246" s="463" t="s">
        <v>1006</v>
      </c>
      <c r="G246" s="463" t="s">
        <v>554</v>
      </c>
      <c r="H246" s="575"/>
      <c r="I246" s="575"/>
      <c r="J246" s="465">
        <v>2004</v>
      </c>
      <c r="K246" s="463" t="s">
        <v>754</v>
      </c>
      <c r="L246" s="463" t="s">
        <v>2812</v>
      </c>
      <c r="M246" s="463" t="s">
        <v>949</v>
      </c>
      <c r="N246" s="463">
        <v>2</v>
      </c>
      <c r="O246" s="465">
        <v>6</v>
      </c>
      <c r="P246" s="463">
        <v>0</v>
      </c>
      <c r="Q246" s="463">
        <v>0</v>
      </c>
      <c r="R246" s="463">
        <v>0</v>
      </c>
      <c r="S246" s="463">
        <v>3</v>
      </c>
      <c r="T246" s="463">
        <v>1</v>
      </c>
      <c r="U246" s="463">
        <v>0</v>
      </c>
      <c r="V246" s="463">
        <v>0</v>
      </c>
      <c r="W246" s="463">
        <v>28</v>
      </c>
      <c r="X246" s="463">
        <v>1</v>
      </c>
      <c r="Y246" s="463">
        <v>1</v>
      </c>
      <c r="Z246" s="463">
        <v>0</v>
      </c>
      <c r="AA246" s="463">
        <v>0</v>
      </c>
      <c r="AB246" s="466">
        <f t="shared" si="12"/>
        <v>40</v>
      </c>
      <c r="AC246" s="461">
        <f t="shared" si="11"/>
        <v>6</v>
      </c>
    </row>
    <row r="247" spans="1:29" s="467" customFormat="1" hidden="1">
      <c r="A247" s="463">
        <v>1327</v>
      </c>
      <c r="B247" s="463"/>
      <c r="C247" s="463" t="str">
        <f t="shared" si="10"/>
        <v>2004-Pindai_3</v>
      </c>
      <c r="D247" s="463" t="s">
        <v>552</v>
      </c>
      <c r="E247" s="464">
        <v>13</v>
      </c>
      <c r="F247" s="463" t="s">
        <v>1006</v>
      </c>
      <c r="G247" s="463" t="s">
        <v>554</v>
      </c>
      <c r="H247" s="575"/>
      <c r="I247" s="575"/>
      <c r="J247" s="465">
        <v>2004</v>
      </c>
      <c r="K247" s="463" t="s">
        <v>754</v>
      </c>
      <c r="L247" s="463" t="s">
        <v>2812</v>
      </c>
      <c r="M247" s="463" t="s">
        <v>949</v>
      </c>
      <c r="N247" s="463">
        <v>3</v>
      </c>
      <c r="O247" s="465">
        <v>11</v>
      </c>
      <c r="P247" s="463">
        <v>0</v>
      </c>
      <c r="Q247" s="463">
        <v>0</v>
      </c>
      <c r="R247" s="463">
        <v>0</v>
      </c>
      <c r="S247" s="463">
        <v>5</v>
      </c>
      <c r="T247" s="463">
        <v>0</v>
      </c>
      <c r="U247" s="463">
        <v>0</v>
      </c>
      <c r="V247" s="463">
        <v>0</v>
      </c>
      <c r="W247" s="463">
        <v>10</v>
      </c>
      <c r="X247" s="463">
        <v>11</v>
      </c>
      <c r="Y247" s="463">
        <v>2</v>
      </c>
      <c r="Z247" s="463">
        <v>0</v>
      </c>
      <c r="AA247" s="463">
        <v>1</v>
      </c>
      <c r="AB247" s="466">
        <f t="shared" si="12"/>
        <v>40</v>
      </c>
      <c r="AC247" s="461">
        <f t="shared" si="11"/>
        <v>11</v>
      </c>
    </row>
    <row r="248" spans="1:29" s="467" customFormat="1" hidden="1">
      <c r="A248" s="463">
        <v>1328</v>
      </c>
      <c r="B248" s="463"/>
      <c r="C248" s="463" t="str">
        <f t="shared" si="10"/>
        <v>2004-Pindai_4</v>
      </c>
      <c r="D248" s="463" t="s">
        <v>552</v>
      </c>
      <c r="E248" s="464">
        <v>13</v>
      </c>
      <c r="F248" s="463" t="s">
        <v>1006</v>
      </c>
      <c r="G248" s="463" t="s">
        <v>554</v>
      </c>
      <c r="H248" s="575"/>
      <c r="I248" s="575"/>
      <c r="J248" s="614">
        <v>2004</v>
      </c>
      <c r="K248" s="463" t="s">
        <v>754</v>
      </c>
      <c r="L248" s="463" t="s">
        <v>2812</v>
      </c>
      <c r="M248" s="463" t="s">
        <v>949</v>
      </c>
      <c r="N248" s="615">
        <v>4</v>
      </c>
      <c r="O248" s="614">
        <v>5</v>
      </c>
      <c r="P248" s="463">
        <v>0</v>
      </c>
      <c r="Q248" s="463">
        <v>1</v>
      </c>
      <c r="R248" s="463">
        <v>0</v>
      </c>
      <c r="S248" s="463">
        <v>2</v>
      </c>
      <c r="T248" s="463">
        <v>0</v>
      </c>
      <c r="U248" s="463">
        <v>0</v>
      </c>
      <c r="V248" s="463">
        <v>1</v>
      </c>
      <c r="W248" s="463">
        <v>18</v>
      </c>
      <c r="X248" s="463">
        <v>10</v>
      </c>
      <c r="Y248" s="463">
        <v>3</v>
      </c>
      <c r="Z248" s="463">
        <v>0</v>
      </c>
      <c r="AA248" s="463">
        <v>0</v>
      </c>
      <c r="AB248" s="611">
        <f t="shared" si="12"/>
        <v>40</v>
      </c>
      <c r="AC248" s="461">
        <f t="shared" si="11"/>
        <v>6</v>
      </c>
    </row>
    <row r="249" spans="1:29" s="467" customFormat="1" hidden="1">
      <c r="A249" s="463">
        <v>1353</v>
      </c>
      <c r="B249" s="463"/>
      <c r="C249" s="463" t="str">
        <f t="shared" ref="C249:C280" si="13">J249&amp;"-"&amp;M249&amp;"_"&amp;N249</f>
        <v>2004-Beco_1</v>
      </c>
      <c r="D249" s="463" t="s">
        <v>552</v>
      </c>
      <c r="E249" s="463">
        <v>14</v>
      </c>
      <c r="F249" s="465" t="s">
        <v>1007</v>
      </c>
      <c r="G249" s="463" t="s">
        <v>554</v>
      </c>
      <c r="H249" s="576"/>
      <c r="I249" s="576"/>
      <c r="J249" s="228">
        <v>2004</v>
      </c>
      <c r="K249" s="463" t="s">
        <v>754</v>
      </c>
      <c r="L249" s="463" t="s">
        <v>2812</v>
      </c>
      <c r="M249" s="463" t="s">
        <v>950</v>
      </c>
      <c r="N249" s="612">
        <v>1</v>
      </c>
      <c r="O249" s="229">
        <v>0</v>
      </c>
      <c r="P249" s="463">
        <v>5</v>
      </c>
      <c r="Q249" s="463">
        <v>7</v>
      </c>
      <c r="R249" s="463">
        <v>0</v>
      </c>
      <c r="S249" s="463">
        <v>0</v>
      </c>
      <c r="T249" s="463">
        <v>0</v>
      </c>
      <c r="U249" s="463">
        <v>0</v>
      </c>
      <c r="V249" s="463">
        <v>1</v>
      </c>
      <c r="W249" s="463">
        <v>15</v>
      </c>
      <c r="X249" s="463">
        <v>12</v>
      </c>
      <c r="Y249" s="463">
        <v>0</v>
      </c>
      <c r="Z249" s="463">
        <v>0</v>
      </c>
      <c r="AA249" s="463">
        <v>0</v>
      </c>
      <c r="AB249" s="612">
        <f t="shared" si="12"/>
        <v>40</v>
      </c>
      <c r="AC249" s="461">
        <f t="shared" si="11"/>
        <v>12</v>
      </c>
    </row>
    <row r="250" spans="1:29" s="467" customFormat="1" hidden="1">
      <c r="A250" s="463">
        <v>1354</v>
      </c>
      <c r="B250" s="463"/>
      <c r="C250" s="463" t="str">
        <f t="shared" si="13"/>
        <v>2004-Beco_2</v>
      </c>
      <c r="D250" s="463" t="s">
        <v>552</v>
      </c>
      <c r="E250" s="463">
        <v>14</v>
      </c>
      <c r="F250" s="465" t="s">
        <v>1007</v>
      </c>
      <c r="G250" s="463" t="s">
        <v>554</v>
      </c>
      <c r="H250" s="575"/>
      <c r="I250" s="575"/>
      <c r="J250" s="228">
        <v>2004</v>
      </c>
      <c r="K250" s="463" t="s">
        <v>754</v>
      </c>
      <c r="L250" s="463" t="s">
        <v>2812</v>
      </c>
      <c r="M250" s="463" t="s">
        <v>950</v>
      </c>
      <c r="N250" s="466">
        <v>2</v>
      </c>
      <c r="O250" s="229">
        <v>1</v>
      </c>
      <c r="P250" s="463">
        <v>4</v>
      </c>
      <c r="Q250" s="463">
        <v>6</v>
      </c>
      <c r="R250" s="463">
        <v>0</v>
      </c>
      <c r="S250" s="463">
        <v>1</v>
      </c>
      <c r="T250" s="463">
        <v>0</v>
      </c>
      <c r="U250" s="463">
        <v>0</v>
      </c>
      <c r="V250" s="463">
        <v>0</v>
      </c>
      <c r="W250" s="463">
        <v>19</v>
      </c>
      <c r="X250" s="463">
        <v>8</v>
      </c>
      <c r="Y250" s="463">
        <v>1</v>
      </c>
      <c r="Z250" s="463">
        <v>0</v>
      </c>
      <c r="AA250" s="463">
        <v>0</v>
      </c>
      <c r="AB250" s="466">
        <f t="shared" si="12"/>
        <v>40</v>
      </c>
      <c r="AC250" s="461">
        <f t="shared" si="11"/>
        <v>11</v>
      </c>
    </row>
    <row r="251" spans="1:29" s="467" customFormat="1" hidden="1">
      <c r="A251" s="463">
        <v>1355</v>
      </c>
      <c r="B251" s="463"/>
      <c r="C251" s="463" t="str">
        <f t="shared" si="13"/>
        <v>2004-Beco_3</v>
      </c>
      <c r="D251" s="463" t="s">
        <v>552</v>
      </c>
      <c r="E251" s="463">
        <v>14</v>
      </c>
      <c r="F251" s="465" t="s">
        <v>1007</v>
      </c>
      <c r="G251" s="463" t="s">
        <v>554</v>
      </c>
      <c r="H251" s="575"/>
      <c r="I251" s="575"/>
      <c r="J251" s="228">
        <v>2004</v>
      </c>
      <c r="K251" s="463" t="s">
        <v>754</v>
      </c>
      <c r="L251" s="463" t="s">
        <v>2812</v>
      </c>
      <c r="M251" s="463" t="s">
        <v>950</v>
      </c>
      <c r="N251" s="466">
        <v>3</v>
      </c>
      <c r="O251" s="229">
        <v>1</v>
      </c>
      <c r="P251" s="463">
        <v>1</v>
      </c>
      <c r="Q251" s="463">
        <v>7</v>
      </c>
      <c r="R251" s="463">
        <v>0</v>
      </c>
      <c r="S251" s="463">
        <v>0</v>
      </c>
      <c r="T251" s="463">
        <v>1</v>
      </c>
      <c r="U251" s="463">
        <v>0</v>
      </c>
      <c r="V251" s="463">
        <v>0</v>
      </c>
      <c r="W251" s="463">
        <v>24</v>
      </c>
      <c r="X251" s="463">
        <v>3</v>
      </c>
      <c r="Y251" s="463">
        <v>3</v>
      </c>
      <c r="Z251" s="463">
        <v>0</v>
      </c>
      <c r="AA251" s="463">
        <v>0</v>
      </c>
      <c r="AB251" s="466">
        <f t="shared" si="12"/>
        <v>40</v>
      </c>
      <c r="AC251" s="461">
        <f t="shared" si="11"/>
        <v>9</v>
      </c>
    </row>
    <row r="252" spans="1:29" s="467" customFormat="1" hidden="1">
      <c r="A252" s="463">
        <v>1356</v>
      </c>
      <c r="B252" s="463"/>
      <c r="C252" s="463" t="str">
        <f t="shared" si="13"/>
        <v>2004-Beco_4</v>
      </c>
      <c r="D252" s="463" t="s">
        <v>552</v>
      </c>
      <c r="E252" s="463">
        <v>14</v>
      </c>
      <c r="F252" s="465" t="s">
        <v>1007</v>
      </c>
      <c r="G252" s="463" t="s">
        <v>554</v>
      </c>
      <c r="H252" s="575"/>
      <c r="I252" s="575"/>
      <c r="J252" s="228">
        <v>2004</v>
      </c>
      <c r="K252" s="463" t="s">
        <v>754</v>
      </c>
      <c r="L252" s="463" t="s">
        <v>2812</v>
      </c>
      <c r="M252" s="463" t="s">
        <v>950</v>
      </c>
      <c r="N252" s="613">
        <v>4</v>
      </c>
      <c r="O252" s="229">
        <v>1</v>
      </c>
      <c r="P252" s="463">
        <v>0</v>
      </c>
      <c r="Q252" s="463">
        <v>1</v>
      </c>
      <c r="R252" s="463">
        <v>0</v>
      </c>
      <c r="S252" s="463">
        <v>0</v>
      </c>
      <c r="T252" s="463">
        <v>0</v>
      </c>
      <c r="U252" s="463">
        <v>0</v>
      </c>
      <c r="V252" s="463">
        <v>0</v>
      </c>
      <c r="W252" s="463">
        <v>21</v>
      </c>
      <c r="X252" s="463">
        <v>15</v>
      </c>
      <c r="Y252" s="463">
        <v>2</v>
      </c>
      <c r="Z252" s="463">
        <v>0</v>
      </c>
      <c r="AA252" s="463">
        <v>0</v>
      </c>
      <c r="AB252" s="613">
        <f t="shared" si="12"/>
        <v>40</v>
      </c>
      <c r="AC252" s="461">
        <f t="shared" si="11"/>
        <v>2</v>
      </c>
    </row>
    <row r="253" spans="1:29" s="467" customFormat="1" hidden="1">
      <c r="A253" s="463">
        <v>1381</v>
      </c>
      <c r="B253" s="463"/>
      <c r="C253" s="463" t="str">
        <f t="shared" si="13"/>
        <v>2004-Pinjen_1</v>
      </c>
      <c r="D253" s="463" t="s">
        <v>552</v>
      </c>
      <c r="E253" s="464">
        <v>15</v>
      </c>
      <c r="F253" s="463" t="s">
        <v>3763</v>
      </c>
      <c r="G253" s="463" t="s">
        <v>554</v>
      </c>
      <c r="H253" s="576"/>
      <c r="I253" s="576"/>
      <c r="J253" s="460">
        <v>2004</v>
      </c>
      <c r="K253" s="463" t="s">
        <v>754</v>
      </c>
      <c r="L253" s="463" t="s">
        <v>755</v>
      </c>
      <c r="M253" s="463" t="s">
        <v>3763</v>
      </c>
      <c r="N253" s="458">
        <v>1</v>
      </c>
      <c r="O253" s="460">
        <v>6</v>
      </c>
      <c r="P253" s="463">
        <v>1</v>
      </c>
      <c r="Q253" s="463">
        <v>8</v>
      </c>
      <c r="R253" s="463">
        <v>0</v>
      </c>
      <c r="S253" s="463">
        <v>5</v>
      </c>
      <c r="T253" s="463">
        <v>0</v>
      </c>
      <c r="U253" s="463">
        <v>0</v>
      </c>
      <c r="V253" s="463">
        <v>1</v>
      </c>
      <c r="W253" s="463">
        <v>19</v>
      </c>
      <c r="X253" s="463">
        <v>0</v>
      </c>
      <c r="Y253" s="463">
        <v>0</v>
      </c>
      <c r="Z253" s="463">
        <v>0</v>
      </c>
      <c r="AA253" s="463">
        <v>0</v>
      </c>
      <c r="AB253" s="461">
        <f t="shared" si="12"/>
        <v>40</v>
      </c>
      <c r="AC253" s="461">
        <f t="shared" si="11"/>
        <v>15</v>
      </c>
    </row>
    <row r="254" spans="1:29" s="467" customFormat="1" hidden="1">
      <c r="A254" s="463">
        <v>1382</v>
      </c>
      <c r="B254" s="463"/>
      <c r="C254" s="463" t="str">
        <f t="shared" si="13"/>
        <v>2004-Pinjen_2</v>
      </c>
      <c r="D254" s="463" t="s">
        <v>552</v>
      </c>
      <c r="E254" s="464">
        <v>15</v>
      </c>
      <c r="F254" s="463" t="s">
        <v>3763</v>
      </c>
      <c r="G254" s="463" t="s">
        <v>554</v>
      </c>
      <c r="H254" s="575"/>
      <c r="I254" s="575"/>
      <c r="J254" s="465">
        <v>2004</v>
      </c>
      <c r="K254" s="463" t="s">
        <v>754</v>
      </c>
      <c r="L254" s="463" t="s">
        <v>755</v>
      </c>
      <c r="M254" s="463" t="s">
        <v>3763</v>
      </c>
      <c r="N254" s="463">
        <v>2</v>
      </c>
      <c r="O254" s="465">
        <v>7</v>
      </c>
      <c r="P254" s="463">
        <v>0</v>
      </c>
      <c r="Q254" s="463">
        <v>8</v>
      </c>
      <c r="R254" s="463">
        <v>0</v>
      </c>
      <c r="S254" s="463">
        <v>0</v>
      </c>
      <c r="T254" s="463">
        <v>0</v>
      </c>
      <c r="U254" s="463">
        <v>0</v>
      </c>
      <c r="V254" s="463">
        <v>0</v>
      </c>
      <c r="W254" s="463">
        <v>23</v>
      </c>
      <c r="X254" s="463">
        <v>0</v>
      </c>
      <c r="Y254" s="463">
        <v>2</v>
      </c>
      <c r="Z254" s="463">
        <v>0</v>
      </c>
      <c r="AA254" s="463">
        <v>0</v>
      </c>
      <c r="AB254" s="466">
        <f t="shared" si="12"/>
        <v>40</v>
      </c>
      <c r="AC254" s="461">
        <f t="shared" si="11"/>
        <v>15</v>
      </c>
    </row>
    <row r="255" spans="1:29" s="467" customFormat="1" hidden="1">
      <c r="A255" s="463">
        <v>1383</v>
      </c>
      <c r="B255" s="463"/>
      <c r="C255" s="463" t="str">
        <f t="shared" si="13"/>
        <v>2004-Pinjen_3</v>
      </c>
      <c r="D255" s="463" t="s">
        <v>552</v>
      </c>
      <c r="E255" s="464">
        <v>15</v>
      </c>
      <c r="F255" s="463" t="s">
        <v>3763</v>
      </c>
      <c r="G255" s="463" t="s">
        <v>554</v>
      </c>
      <c r="H255" s="575"/>
      <c r="I255" s="575"/>
      <c r="J255" s="465">
        <v>2004</v>
      </c>
      <c r="K255" s="463" t="s">
        <v>754</v>
      </c>
      <c r="L255" s="463" t="s">
        <v>755</v>
      </c>
      <c r="M255" s="463" t="s">
        <v>3763</v>
      </c>
      <c r="N255" s="463">
        <v>3</v>
      </c>
      <c r="O255" s="465">
        <v>5</v>
      </c>
      <c r="P255" s="463">
        <v>2</v>
      </c>
      <c r="Q255" s="463">
        <v>19</v>
      </c>
      <c r="R255" s="463">
        <v>0</v>
      </c>
      <c r="S255" s="463">
        <v>1</v>
      </c>
      <c r="T255" s="463">
        <v>0</v>
      </c>
      <c r="U255" s="463">
        <v>0</v>
      </c>
      <c r="V255" s="463">
        <v>0</v>
      </c>
      <c r="W255" s="463">
        <v>10</v>
      </c>
      <c r="X255" s="463">
        <v>0</v>
      </c>
      <c r="Y255" s="463">
        <v>3</v>
      </c>
      <c r="Z255" s="463">
        <v>0</v>
      </c>
      <c r="AA255" s="463">
        <v>0</v>
      </c>
      <c r="AB255" s="466">
        <f t="shared" si="12"/>
        <v>40</v>
      </c>
      <c r="AC255" s="461">
        <f t="shared" si="11"/>
        <v>26</v>
      </c>
    </row>
    <row r="256" spans="1:29" s="467" customFormat="1" hidden="1">
      <c r="A256" s="463">
        <v>1384</v>
      </c>
      <c r="B256" s="463"/>
      <c r="C256" s="463" t="str">
        <f t="shared" si="13"/>
        <v>2004-Pinjen_4</v>
      </c>
      <c r="D256" s="463" t="s">
        <v>552</v>
      </c>
      <c r="E256" s="464">
        <v>15</v>
      </c>
      <c r="F256" s="463" t="s">
        <v>3763</v>
      </c>
      <c r="G256" s="463" t="s">
        <v>554</v>
      </c>
      <c r="H256" s="575"/>
      <c r="I256" s="575"/>
      <c r="J256" s="465">
        <v>2004</v>
      </c>
      <c r="K256" s="463" t="s">
        <v>754</v>
      </c>
      <c r="L256" s="463" t="s">
        <v>755</v>
      </c>
      <c r="M256" s="463" t="s">
        <v>3763</v>
      </c>
      <c r="N256" s="463">
        <v>4</v>
      </c>
      <c r="O256" s="465">
        <v>15</v>
      </c>
      <c r="P256" s="463">
        <v>0</v>
      </c>
      <c r="Q256" s="463">
        <v>7</v>
      </c>
      <c r="R256" s="463">
        <v>0</v>
      </c>
      <c r="S256" s="463">
        <v>0</v>
      </c>
      <c r="T256" s="463">
        <v>0</v>
      </c>
      <c r="U256" s="463">
        <v>4</v>
      </c>
      <c r="V256" s="463">
        <v>0</v>
      </c>
      <c r="W256" s="463">
        <v>10</v>
      </c>
      <c r="X256" s="463">
        <v>2</v>
      </c>
      <c r="Y256" s="463">
        <v>2</v>
      </c>
      <c r="Z256" s="463">
        <v>0</v>
      </c>
      <c r="AA256" s="463">
        <v>0</v>
      </c>
      <c r="AB256" s="466">
        <f t="shared" si="12"/>
        <v>40</v>
      </c>
      <c r="AC256" s="461">
        <f t="shared" si="11"/>
        <v>22</v>
      </c>
    </row>
    <row r="257" spans="1:29" s="467" customFormat="1" hidden="1">
      <c r="A257" s="463">
        <v>1405</v>
      </c>
      <c r="B257" s="463"/>
      <c r="C257" s="463" t="str">
        <f t="shared" si="13"/>
        <v>2004-Koniene_1</v>
      </c>
      <c r="D257" s="463" t="s">
        <v>552</v>
      </c>
      <c r="E257" s="464">
        <v>16</v>
      </c>
      <c r="F257" s="463" t="s">
        <v>1008</v>
      </c>
      <c r="G257" s="463" t="s">
        <v>554</v>
      </c>
      <c r="H257" s="576"/>
      <c r="I257" s="576"/>
      <c r="J257" s="465">
        <v>2004</v>
      </c>
      <c r="K257" s="463" t="s">
        <v>754</v>
      </c>
      <c r="L257" s="463" t="s">
        <v>755</v>
      </c>
      <c r="M257" s="463" t="s">
        <v>758</v>
      </c>
      <c r="N257" s="463">
        <v>1</v>
      </c>
      <c r="O257" s="465">
        <v>0</v>
      </c>
      <c r="P257" s="463">
        <v>11</v>
      </c>
      <c r="Q257" s="463">
        <v>1</v>
      </c>
      <c r="R257" s="463">
        <v>0</v>
      </c>
      <c r="S257" s="463">
        <v>11</v>
      </c>
      <c r="T257" s="463">
        <v>0</v>
      </c>
      <c r="U257" s="463">
        <v>0</v>
      </c>
      <c r="V257" s="463">
        <v>0</v>
      </c>
      <c r="W257" s="463">
        <v>17</v>
      </c>
      <c r="X257" s="463">
        <v>0</v>
      </c>
      <c r="Y257" s="463">
        <v>0</v>
      </c>
      <c r="Z257" s="463">
        <v>0</v>
      </c>
      <c r="AA257" s="463">
        <v>0</v>
      </c>
      <c r="AB257" s="466">
        <f t="shared" si="12"/>
        <v>40</v>
      </c>
      <c r="AC257" s="461">
        <f t="shared" si="11"/>
        <v>12</v>
      </c>
    </row>
    <row r="258" spans="1:29" s="467" customFormat="1" hidden="1">
      <c r="A258" s="463">
        <v>1406</v>
      </c>
      <c r="B258" s="463"/>
      <c r="C258" s="463" t="str">
        <f t="shared" si="13"/>
        <v>2004-Koniene_2</v>
      </c>
      <c r="D258" s="463" t="s">
        <v>552</v>
      </c>
      <c r="E258" s="464">
        <v>16</v>
      </c>
      <c r="F258" s="463" t="s">
        <v>1008</v>
      </c>
      <c r="G258" s="463" t="s">
        <v>554</v>
      </c>
      <c r="H258" s="575"/>
      <c r="I258" s="575"/>
      <c r="J258" s="465">
        <v>2004</v>
      </c>
      <c r="K258" s="463" t="s">
        <v>754</v>
      </c>
      <c r="L258" s="463" t="s">
        <v>755</v>
      </c>
      <c r="M258" s="463" t="s">
        <v>758</v>
      </c>
      <c r="N258" s="463">
        <v>2</v>
      </c>
      <c r="O258" s="465">
        <v>0</v>
      </c>
      <c r="P258" s="463">
        <v>10</v>
      </c>
      <c r="Q258" s="463">
        <v>0</v>
      </c>
      <c r="R258" s="463">
        <v>0</v>
      </c>
      <c r="S258" s="463">
        <v>2</v>
      </c>
      <c r="T258" s="463">
        <v>0</v>
      </c>
      <c r="U258" s="463">
        <v>0</v>
      </c>
      <c r="V258" s="463">
        <v>0</v>
      </c>
      <c r="W258" s="463">
        <v>18</v>
      </c>
      <c r="X258" s="463">
        <v>4</v>
      </c>
      <c r="Y258" s="463">
        <v>6</v>
      </c>
      <c r="Z258" s="463">
        <v>0</v>
      </c>
      <c r="AA258" s="463">
        <v>0</v>
      </c>
      <c r="AB258" s="466">
        <f t="shared" si="12"/>
        <v>40</v>
      </c>
      <c r="AC258" s="461">
        <f t="shared" si="11"/>
        <v>10</v>
      </c>
    </row>
    <row r="259" spans="1:29" s="467" customFormat="1" hidden="1">
      <c r="A259" s="463">
        <v>1407</v>
      </c>
      <c r="B259" s="463"/>
      <c r="C259" s="463" t="str">
        <f t="shared" si="13"/>
        <v>2004-Koniene_3</v>
      </c>
      <c r="D259" s="463" t="s">
        <v>552</v>
      </c>
      <c r="E259" s="464">
        <v>16</v>
      </c>
      <c r="F259" s="463" t="s">
        <v>1008</v>
      </c>
      <c r="G259" s="463" t="s">
        <v>554</v>
      </c>
      <c r="H259" s="575"/>
      <c r="I259" s="575"/>
      <c r="J259" s="465">
        <v>2004</v>
      </c>
      <c r="K259" s="463" t="s">
        <v>754</v>
      </c>
      <c r="L259" s="463" t="s">
        <v>755</v>
      </c>
      <c r="M259" s="463" t="s">
        <v>758</v>
      </c>
      <c r="N259" s="463">
        <v>3</v>
      </c>
      <c r="O259" s="465">
        <v>1</v>
      </c>
      <c r="P259" s="463">
        <v>15</v>
      </c>
      <c r="Q259" s="463">
        <v>5</v>
      </c>
      <c r="R259" s="463">
        <v>0</v>
      </c>
      <c r="S259" s="463">
        <v>5</v>
      </c>
      <c r="T259" s="463">
        <v>0</v>
      </c>
      <c r="U259" s="463">
        <v>0</v>
      </c>
      <c r="V259" s="463">
        <v>2</v>
      </c>
      <c r="W259" s="463">
        <v>10</v>
      </c>
      <c r="X259" s="463">
        <v>2</v>
      </c>
      <c r="Y259" s="463">
        <v>0</v>
      </c>
      <c r="Z259" s="463">
        <v>0</v>
      </c>
      <c r="AA259" s="463">
        <v>0</v>
      </c>
      <c r="AB259" s="466">
        <f t="shared" si="12"/>
        <v>40</v>
      </c>
      <c r="AC259" s="461">
        <f t="shared" si="11"/>
        <v>21</v>
      </c>
    </row>
    <row r="260" spans="1:29" s="467" customFormat="1" hidden="1">
      <c r="A260" s="463">
        <v>1408</v>
      </c>
      <c r="B260" s="463"/>
      <c r="C260" s="463" t="str">
        <f t="shared" si="13"/>
        <v>2004-Koniene_4</v>
      </c>
      <c r="D260" s="463" t="s">
        <v>552</v>
      </c>
      <c r="E260" s="464">
        <v>16</v>
      </c>
      <c r="F260" s="463" t="s">
        <v>1008</v>
      </c>
      <c r="G260" s="463" t="s">
        <v>554</v>
      </c>
      <c r="H260" s="575"/>
      <c r="I260" s="575"/>
      <c r="J260" s="465">
        <v>2004</v>
      </c>
      <c r="K260" s="463" t="s">
        <v>754</v>
      </c>
      <c r="L260" s="463" t="s">
        <v>755</v>
      </c>
      <c r="M260" s="463" t="s">
        <v>758</v>
      </c>
      <c r="N260" s="463">
        <v>4</v>
      </c>
      <c r="O260" s="465">
        <v>0</v>
      </c>
      <c r="P260" s="463">
        <v>16</v>
      </c>
      <c r="Q260" s="463">
        <v>2</v>
      </c>
      <c r="R260" s="463">
        <v>0</v>
      </c>
      <c r="S260" s="463">
        <v>3</v>
      </c>
      <c r="T260" s="463">
        <v>1</v>
      </c>
      <c r="U260" s="463">
        <v>0</v>
      </c>
      <c r="V260" s="463">
        <v>0</v>
      </c>
      <c r="W260" s="463">
        <v>16</v>
      </c>
      <c r="X260" s="463">
        <v>1</v>
      </c>
      <c r="Y260" s="463">
        <v>1</v>
      </c>
      <c r="Z260" s="463">
        <v>0</v>
      </c>
      <c r="AA260" s="463">
        <v>0</v>
      </c>
      <c r="AB260" s="466">
        <f t="shared" si="12"/>
        <v>40</v>
      </c>
      <c r="AC260" s="461">
        <f t="shared" si="11"/>
        <v>18</v>
      </c>
    </row>
    <row r="261" spans="1:29" s="467" customFormat="1" ht="26" hidden="1">
      <c r="A261" s="463">
        <v>1433</v>
      </c>
      <c r="B261" s="463"/>
      <c r="C261" s="463" t="str">
        <f t="shared" si="13"/>
        <v>2004-Fausse passe de Pouembout_1</v>
      </c>
      <c r="D261" s="463" t="s">
        <v>552</v>
      </c>
      <c r="E261" s="464">
        <v>17</v>
      </c>
      <c r="F261" s="463" t="s">
        <v>1568</v>
      </c>
      <c r="G261" s="463" t="s">
        <v>554</v>
      </c>
      <c r="H261" s="576"/>
      <c r="I261" s="576"/>
      <c r="J261" s="465">
        <v>2004</v>
      </c>
      <c r="K261" s="463" t="s">
        <v>754</v>
      </c>
      <c r="L261" s="463" t="s">
        <v>755</v>
      </c>
      <c r="M261" s="463" t="s">
        <v>1568</v>
      </c>
      <c r="N261" s="463">
        <v>1</v>
      </c>
      <c r="O261" s="465">
        <v>2</v>
      </c>
      <c r="P261" s="463">
        <v>0</v>
      </c>
      <c r="Q261" s="463">
        <v>2</v>
      </c>
      <c r="R261" s="463">
        <v>0</v>
      </c>
      <c r="S261" s="463">
        <v>7</v>
      </c>
      <c r="T261" s="463">
        <v>0</v>
      </c>
      <c r="U261" s="463">
        <v>0</v>
      </c>
      <c r="V261" s="463">
        <v>1</v>
      </c>
      <c r="W261" s="463">
        <v>27</v>
      </c>
      <c r="X261" s="463">
        <v>0</v>
      </c>
      <c r="Y261" s="463">
        <v>1</v>
      </c>
      <c r="Z261" s="463">
        <v>0</v>
      </c>
      <c r="AA261" s="463">
        <v>0</v>
      </c>
      <c r="AB261" s="466">
        <f t="shared" si="12"/>
        <v>40</v>
      </c>
      <c r="AC261" s="461">
        <f t="shared" si="11"/>
        <v>4</v>
      </c>
    </row>
    <row r="262" spans="1:29" s="467" customFormat="1" ht="26" hidden="1">
      <c r="A262" s="463">
        <v>1434</v>
      </c>
      <c r="B262" s="463"/>
      <c r="C262" s="463" t="str">
        <f t="shared" si="13"/>
        <v>2004-Fausse passe de Pouembout_2</v>
      </c>
      <c r="D262" s="463" t="s">
        <v>552</v>
      </c>
      <c r="E262" s="464">
        <v>17</v>
      </c>
      <c r="F262" s="463" t="s">
        <v>1568</v>
      </c>
      <c r="G262" s="463" t="s">
        <v>554</v>
      </c>
      <c r="H262" s="575"/>
      <c r="I262" s="575"/>
      <c r="J262" s="465">
        <v>2004</v>
      </c>
      <c r="K262" s="463" t="s">
        <v>754</v>
      </c>
      <c r="L262" s="463" t="s">
        <v>755</v>
      </c>
      <c r="M262" s="463" t="s">
        <v>1568</v>
      </c>
      <c r="N262" s="463">
        <v>2</v>
      </c>
      <c r="O262" s="465">
        <v>2</v>
      </c>
      <c r="P262" s="463">
        <v>0</v>
      </c>
      <c r="Q262" s="463">
        <v>1</v>
      </c>
      <c r="R262" s="463">
        <v>0</v>
      </c>
      <c r="S262" s="463">
        <v>4</v>
      </c>
      <c r="T262" s="463">
        <v>0</v>
      </c>
      <c r="U262" s="463">
        <v>0</v>
      </c>
      <c r="V262" s="463">
        <v>0</v>
      </c>
      <c r="W262" s="463">
        <v>33</v>
      </c>
      <c r="X262" s="463">
        <v>0</v>
      </c>
      <c r="Y262" s="463">
        <v>0</v>
      </c>
      <c r="Z262" s="463">
        <v>0</v>
      </c>
      <c r="AA262" s="463">
        <v>0</v>
      </c>
      <c r="AB262" s="466">
        <f t="shared" si="12"/>
        <v>40</v>
      </c>
      <c r="AC262" s="461">
        <f t="shared" si="11"/>
        <v>3</v>
      </c>
    </row>
    <row r="263" spans="1:29" s="467" customFormat="1" ht="26" hidden="1">
      <c r="A263" s="463">
        <v>1435</v>
      </c>
      <c r="B263" s="463"/>
      <c r="C263" s="463" t="str">
        <f t="shared" si="13"/>
        <v>2004-Fausse passe de Pouembout_3</v>
      </c>
      <c r="D263" s="463" t="s">
        <v>552</v>
      </c>
      <c r="E263" s="464">
        <v>17</v>
      </c>
      <c r="F263" s="463" t="s">
        <v>1568</v>
      </c>
      <c r="G263" s="463" t="s">
        <v>554</v>
      </c>
      <c r="H263" s="575"/>
      <c r="I263" s="575"/>
      <c r="J263" s="465">
        <v>2004</v>
      </c>
      <c r="K263" s="463" t="s">
        <v>754</v>
      </c>
      <c r="L263" s="463" t="s">
        <v>755</v>
      </c>
      <c r="M263" s="463" t="s">
        <v>1568</v>
      </c>
      <c r="N263" s="463">
        <v>3</v>
      </c>
      <c r="O263" s="465">
        <v>1</v>
      </c>
      <c r="P263" s="463">
        <v>0</v>
      </c>
      <c r="Q263" s="463">
        <v>0</v>
      </c>
      <c r="R263" s="463">
        <v>0</v>
      </c>
      <c r="S263" s="463">
        <v>4</v>
      </c>
      <c r="T263" s="463">
        <v>0</v>
      </c>
      <c r="U263" s="463">
        <v>0</v>
      </c>
      <c r="V263" s="463">
        <v>1</v>
      </c>
      <c r="W263" s="463">
        <v>28</v>
      </c>
      <c r="X263" s="463">
        <v>5</v>
      </c>
      <c r="Y263" s="463">
        <v>1</v>
      </c>
      <c r="Z263" s="463">
        <v>0</v>
      </c>
      <c r="AA263" s="463">
        <v>0</v>
      </c>
      <c r="AB263" s="466">
        <f t="shared" si="12"/>
        <v>40</v>
      </c>
      <c r="AC263" s="461">
        <f t="shared" si="11"/>
        <v>1</v>
      </c>
    </row>
    <row r="264" spans="1:29" s="467" customFormat="1" ht="26" hidden="1">
      <c r="A264" s="463">
        <v>1436</v>
      </c>
      <c r="B264" s="463"/>
      <c r="C264" s="463" t="str">
        <f t="shared" si="13"/>
        <v>2004-Fausse passe de Pouembout_4</v>
      </c>
      <c r="D264" s="463" t="s">
        <v>552</v>
      </c>
      <c r="E264" s="464">
        <v>17</v>
      </c>
      <c r="F264" s="463" t="s">
        <v>1568</v>
      </c>
      <c r="G264" s="463" t="s">
        <v>554</v>
      </c>
      <c r="H264" s="575"/>
      <c r="I264" s="575"/>
      <c r="J264" s="465">
        <v>2004</v>
      </c>
      <c r="K264" s="463" t="s">
        <v>754</v>
      </c>
      <c r="L264" s="463" t="s">
        <v>755</v>
      </c>
      <c r="M264" s="463" t="s">
        <v>1568</v>
      </c>
      <c r="N264" s="463">
        <v>4</v>
      </c>
      <c r="O264" s="465">
        <v>1</v>
      </c>
      <c r="P264" s="463">
        <v>0</v>
      </c>
      <c r="Q264" s="463">
        <v>4</v>
      </c>
      <c r="R264" s="463">
        <v>0</v>
      </c>
      <c r="S264" s="463">
        <v>3</v>
      </c>
      <c r="T264" s="463">
        <v>0</v>
      </c>
      <c r="U264" s="463">
        <v>0</v>
      </c>
      <c r="V264" s="463">
        <v>0</v>
      </c>
      <c r="W264" s="463">
        <v>28</v>
      </c>
      <c r="X264" s="463">
        <v>2</v>
      </c>
      <c r="Y264" s="463">
        <v>2</v>
      </c>
      <c r="Z264" s="463">
        <v>0</v>
      </c>
      <c r="AA264" s="463">
        <v>0</v>
      </c>
      <c r="AB264" s="466">
        <f t="shared" si="12"/>
        <v>40</v>
      </c>
      <c r="AC264" s="461">
        <f t="shared" si="11"/>
        <v>5</v>
      </c>
    </row>
    <row r="265" spans="1:29" s="467" customFormat="1" hidden="1">
      <c r="A265" s="463">
        <v>1461</v>
      </c>
      <c r="B265" s="463"/>
      <c r="C265" s="463" t="str">
        <f t="shared" si="13"/>
        <v>2004-Jo ne weg_1</v>
      </c>
      <c r="D265" s="463" t="s">
        <v>552</v>
      </c>
      <c r="E265" s="464">
        <v>18</v>
      </c>
      <c r="F265" s="463" t="s">
        <v>3755</v>
      </c>
      <c r="G265" s="463" t="s">
        <v>554</v>
      </c>
      <c r="H265" s="576"/>
      <c r="I265" s="576"/>
      <c r="J265" s="465">
        <v>2004</v>
      </c>
      <c r="K265" s="463" t="s">
        <v>4913</v>
      </c>
      <c r="L265" s="463" t="s">
        <v>759</v>
      </c>
      <c r="M265" s="463" t="s">
        <v>3755</v>
      </c>
      <c r="N265" s="463">
        <v>1</v>
      </c>
      <c r="O265" s="465">
        <v>0</v>
      </c>
      <c r="P265" s="463">
        <v>2</v>
      </c>
      <c r="Q265" s="463">
        <v>0</v>
      </c>
      <c r="R265" s="463">
        <v>0</v>
      </c>
      <c r="S265" s="463">
        <v>0</v>
      </c>
      <c r="T265" s="463">
        <v>0</v>
      </c>
      <c r="U265" s="463">
        <v>1</v>
      </c>
      <c r="V265" s="463">
        <v>0</v>
      </c>
      <c r="W265" s="463">
        <v>6</v>
      </c>
      <c r="X265" s="463">
        <v>0</v>
      </c>
      <c r="Y265" s="463">
        <v>31</v>
      </c>
      <c r="Z265" s="463">
        <v>0</v>
      </c>
      <c r="AA265" s="463">
        <v>0</v>
      </c>
      <c r="AB265" s="466">
        <f t="shared" ref="AB265:AB296" si="14">SUM(O265:AA265)</f>
        <v>40</v>
      </c>
      <c r="AC265" s="461">
        <f t="shared" si="11"/>
        <v>2</v>
      </c>
    </row>
    <row r="266" spans="1:29" s="467" customFormat="1" hidden="1">
      <c r="A266" s="463">
        <v>1462</v>
      </c>
      <c r="B266" s="463"/>
      <c r="C266" s="463" t="str">
        <f t="shared" si="13"/>
        <v>2004-Jo ne weg_2</v>
      </c>
      <c r="D266" s="463" t="s">
        <v>552</v>
      </c>
      <c r="E266" s="464">
        <v>18</v>
      </c>
      <c r="F266" s="463" t="s">
        <v>3755</v>
      </c>
      <c r="G266" s="463" t="s">
        <v>554</v>
      </c>
      <c r="H266" s="575"/>
      <c r="I266" s="575"/>
      <c r="J266" s="465">
        <v>2004</v>
      </c>
      <c r="K266" s="463" t="s">
        <v>4913</v>
      </c>
      <c r="L266" s="463" t="s">
        <v>759</v>
      </c>
      <c r="M266" s="463" t="s">
        <v>3755</v>
      </c>
      <c r="N266" s="463">
        <v>2</v>
      </c>
      <c r="O266" s="465">
        <v>0</v>
      </c>
      <c r="P266" s="463">
        <v>1</v>
      </c>
      <c r="Q266" s="463">
        <v>0</v>
      </c>
      <c r="R266" s="463">
        <v>0</v>
      </c>
      <c r="S266" s="463">
        <v>0</v>
      </c>
      <c r="T266" s="463">
        <v>0</v>
      </c>
      <c r="U266" s="463">
        <v>15</v>
      </c>
      <c r="V266" s="463">
        <v>0</v>
      </c>
      <c r="W266" s="463">
        <v>21</v>
      </c>
      <c r="X266" s="463">
        <v>0</v>
      </c>
      <c r="Y266" s="463">
        <v>3</v>
      </c>
      <c r="Z266" s="463">
        <v>0</v>
      </c>
      <c r="AA266" s="463">
        <v>0</v>
      </c>
      <c r="AB266" s="466">
        <f t="shared" si="14"/>
        <v>40</v>
      </c>
      <c r="AC266" s="461">
        <f t="shared" si="11"/>
        <v>1</v>
      </c>
    </row>
    <row r="267" spans="1:29" s="467" customFormat="1" hidden="1">
      <c r="A267" s="463">
        <v>1463</v>
      </c>
      <c r="B267" s="463"/>
      <c r="C267" s="463" t="str">
        <f t="shared" si="13"/>
        <v>2004-Jo ne weg_3</v>
      </c>
      <c r="D267" s="463" t="s">
        <v>552</v>
      </c>
      <c r="E267" s="464">
        <v>18</v>
      </c>
      <c r="F267" s="463" t="s">
        <v>3755</v>
      </c>
      <c r="G267" s="463" t="s">
        <v>554</v>
      </c>
      <c r="H267" s="575"/>
      <c r="I267" s="575"/>
      <c r="J267" s="465">
        <v>2004</v>
      </c>
      <c r="K267" s="463" t="s">
        <v>4913</v>
      </c>
      <c r="L267" s="463" t="s">
        <v>759</v>
      </c>
      <c r="M267" s="463" t="s">
        <v>3755</v>
      </c>
      <c r="N267" s="463">
        <v>3</v>
      </c>
      <c r="O267" s="465">
        <v>0</v>
      </c>
      <c r="P267" s="463">
        <v>0</v>
      </c>
      <c r="Q267" s="463">
        <v>0</v>
      </c>
      <c r="R267" s="463">
        <v>0</v>
      </c>
      <c r="S267" s="463">
        <v>0</v>
      </c>
      <c r="T267" s="463">
        <v>0</v>
      </c>
      <c r="U267" s="463">
        <v>5</v>
      </c>
      <c r="V267" s="463">
        <v>0</v>
      </c>
      <c r="W267" s="463">
        <v>33</v>
      </c>
      <c r="X267" s="463">
        <v>0</v>
      </c>
      <c r="Y267" s="463">
        <v>2</v>
      </c>
      <c r="Z267" s="463">
        <v>0</v>
      </c>
      <c r="AA267" s="463">
        <v>0</v>
      </c>
      <c r="AB267" s="466">
        <f t="shared" si="14"/>
        <v>40</v>
      </c>
      <c r="AC267" s="461">
        <f t="shared" si="11"/>
        <v>0</v>
      </c>
    </row>
    <row r="268" spans="1:29" s="467" customFormat="1" hidden="1">
      <c r="A268" s="463">
        <v>1464</v>
      </c>
      <c r="B268" s="463"/>
      <c r="C268" s="463" t="str">
        <f t="shared" si="13"/>
        <v>2004-Jo ne weg_4</v>
      </c>
      <c r="D268" s="463" t="s">
        <v>552</v>
      </c>
      <c r="E268" s="464">
        <v>18</v>
      </c>
      <c r="F268" s="463" t="s">
        <v>3755</v>
      </c>
      <c r="G268" s="463" t="s">
        <v>554</v>
      </c>
      <c r="H268" s="575"/>
      <c r="I268" s="575"/>
      <c r="J268" s="465">
        <v>2004</v>
      </c>
      <c r="K268" s="463" t="s">
        <v>4913</v>
      </c>
      <c r="L268" s="463" t="s">
        <v>759</v>
      </c>
      <c r="M268" s="463" t="s">
        <v>3755</v>
      </c>
      <c r="N268" s="463">
        <v>4</v>
      </c>
      <c r="O268" s="465">
        <v>3</v>
      </c>
      <c r="P268" s="463">
        <v>0</v>
      </c>
      <c r="Q268" s="463">
        <v>1</v>
      </c>
      <c r="R268" s="463">
        <v>1</v>
      </c>
      <c r="S268" s="463">
        <v>0</v>
      </c>
      <c r="T268" s="463">
        <v>0</v>
      </c>
      <c r="U268" s="463">
        <v>4</v>
      </c>
      <c r="V268" s="463">
        <v>0</v>
      </c>
      <c r="W268" s="463">
        <v>15</v>
      </c>
      <c r="X268" s="463">
        <v>0</v>
      </c>
      <c r="Y268" s="463">
        <v>16</v>
      </c>
      <c r="Z268" s="463">
        <v>0</v>
      </c>
      <c r="AA268" s="463">
        <v>0</v>
      </c>
      <c r="AB268" s="466">
        <f t="shared" si="14"/>
        <v>40</v>
      </c>
      <c r="AC268" s="461">
        <f t="shared" si="11"/>
        <v>5</v>
      </c>
    </row>
    <row r="269" spans="1:29" s="467" customFormat="1" hidden="1">
      <c r="A269" s="463">
        <v>1481</v>
      </c>
      <c r="B269" s="463"/>
      <c r="C269" s="463" t="str">
        <f t="shared" si="13"/>
        <v>2004-Luengoni_1</v>
      </c>
      <c r="D269" s="463" t="s">
        <v>552</v>
      </c>
      <c r="E269" s="464">
        <v>19</v>
      </c>
      <c r="F269" s="463" t="s">
        <v>1076</v>
      </c>
      <c r="G269" s="463" t="s">
        <v>554</v>
      </c>
      <c r="H269" s="576"/>
      <c r="I269" s="576"/>
      <c r="J269" s="465">
        <v>2004</v>
      </c>
      <c r="K269" s="463" t="s">
        <v>4913</v>
      </c>
      <c r="L269" s="463" t="s">
        <v>759</v>
      </c>
      <c r="M269" s="463" t="s">
        <v>1076</v>
      </c>
      <c r="N269" s="463">
        <v>1</v>
      </c>
      <c r="O269" s="465">
        <v>0</v>
      </c>
      <c r="P269" s="463">
        <v>0</v>
      </c>
      <c r="Q269" s="463">
        <v>3</v>
      </c>
      <c r="R269" s="463">
        <v>0</v>
      </c>
      <c r="S269" s="463">
        <v>0</v>
      </c>
      <c r="T269" s="463">
        <v>0</v>
      </c>
      <c r="U269" s="463">
        <v>4</v>
      </c>
      <c r="V269" s="463">
        <v>0</v>
      </c>
      <c r="W269" s="463">
        <v>33</v>
      </c>
      <c r="X269" s="463">
        <v>0</v>
      </c>
      <c r="Y269" s="463">
        <v>0</v>
      </c>
      <c r="Z269" s="463">
        <v>0</v>
      </c>
      <c r="AA269" s="463">
        <v>0</v>
      </c>
      <c r="AB269" s="466">
        <f t="shared" si="14"/>
        <v>40</v>
      </c>
      <c r="AC269" s="461">
        <f t="shared" si="11"/>
        <v>3</v>
      </c>
    </row>
    <row r="270" spans="1:29" s="467" customFormat="1" hidden="1">
      <c r="A270" s="463">
        <v>1482</v>
      </c>
      <c r="B270" s="463"/>
      <c r="C270" s="463" t="str">
        <f t="shared" si="13"/>
        <v>2004-Luengoni_2</v>
      </c>
      <c r="D270" s="463" t="s">
        <v>552</v>
      </c>
      <c r="E270" s="464">
        <v>19</v>
      </c>
      <c r="F270" s="463" t="s">
        <v>1076</v>
      </c>
      <c r="G270" s="463" t="s">
        <v>554</v>
      </c>
      <c r="H270" s="575"/>
      <c r="I270" s="575"/>
      <c r="J270" s="465">
        <v>2004</v>
      </c>
      <c r="K270" s="463" t="s">
        <v>4913</v>
      </c>
      <c r="L270" s="463" t="s">
        <v>759</v>
      </c>
      <c r="M270" s="463" t="s">
        <v>1076</v>
      </c>
      <c r="N270" s="463">
        <v>2</v>
      </c>
      <c r="O270" s="465">
        <v>0</v>
      </c>
      <c r="P270" s="463">
        <v>0</v>
      </c>
      <c r="Q270" s="463">
        <v>3</v>
      </c>
      <c r="R270" s="463">
        <v>3</v>
      </c>
      <c r="S270" s="463">
        <v>1</v>
      </c>
      <c r="T270" s="463">
        <v>0</v>
      </c>
      <c r="U270" s="463">
        <v>1</v>
      </c>
      <c r="V270" s="463">
        <v>0</v>
      </c>
      <c r="W270" s="463">
        <v>24</v>
      </c>
      <c r="X270" s="463">
        <v>0</v>
      </c>
      <c r="Y270" s="463">
        <v>8</v>
      </c>
      <c r="Z270" s="463">
        <v>0</v>
      </c>
      <c r="AA270" s="463">
        <v>0</v>
      </c>
      <c r="AB270" s="466">
        <f t="shared" si="14"/>
        <v>40</v>
      </c>
      <c r="AC270" s="461">
        <f t="shared" si="11"/>
        <v>6</v>
      </c>
    </row>
    <row r="271" spans="1:29" s="467" customFormat="1" hidden="1">
      <c r="A271" s="463">
        <v>1483</v>
      </c>
      <c r="B271" s="463"/>
      <c r="C271" s="463" t="str">
        <f t="shared" si="13"/>
        <v>2004-Luengoni_3</v>
      </c>
      <c r="D271" s="463" t="s">
        <v>552</v>
      </c>
      <c r="E271" s="464">
        <v>19</v>
      </c>
      <c r="F271" s="463" t="s">
        <v>1076</v>
      </c>
      <c r="G271" s="463" t="s">
        <v>554</v>
      </c>
      <c r="H271" s="575"/>
      <c r="I271" s="575"/>
      <c r="J271" s="465">
        <v>2004</v>
      </c>
      <c r="K271" s="463" t="s">
        <v>4913</v>
      </c>
      <c r="L271" s="463" t="s">
        <v>759</v>
      </c>
      <c r="M271" s="463" t="s">
        <v>1076</v>
      </c>
      <c r="N271" s="463">
        <v>3</v>
      </c>
      <c r="O271" s="465">
        <v>0</v>
      </c>
      <c r="P271" s="463">
        <v>0</v>
      </c>
      <c r="Q271" s="463">
        <v>4</v>
      </c>
      <c r="R271" s="463">
        <v>0</v>
      </c>
      <c r="S271" s="463">
        <v>1</v>
      </c>
      <c r="T271" s="463">
        <v>0</v>
      </c>
      <c r="U271" s="463">
        <v>1</v>
      </c>
      <c r="V271" s="463">
        <v>0</v>
      </c>
      <c r="W271" s="463">
        <v>30</v>
      </c>
      <c r="X271" s="463">
        <v>1</v>
      </c>
      <c r="Y271" s="463">
        <v>3</v>
      </c>
      <c r="Z271" s="463">
        <v>0</v>
      </c>
      <c r="AA271" s="463">
        <v>0</v>
      </c>
      <c r="AB271" s="466">
        <f t="shared" si="14"/>
        <v>40</v>
      </c>
      <c r="AC271" s="461">
        <f t="shared" si="11"/>
        <v>4</v>
      </c>
    </row>
    <row r="272" spans="1:29" s="467" customFormat="1" hidden="1">
      <c r="A272" s="463">
        <v>1484</v>
      </c>
      <c r="B272" s="463"/>
      <c r="C272" s="463" t="str">
        <f t="shared" si="13"/>
        <v>2004-Luengoni_4</v>
      </c>
      <c r="D272" s="463" t="s">
        <v>552</v>
      </c>
      <c r="E272" s="464">
        <v>19</v>
      </c>
      <c r="F272" s="463" t="s">
        <v>1076</v>
      </c>
      <c r="G272" s="463" t="s">
        <v>554</v>
      </c>
      <c r="H272" s="575"/>
      <c r="I272" s="575"/>
      <c r="J272" s="465">
        <v>2004</v>
      </c>
      <c r="K272" s="463" t="s">
        <v>4913</v>
      </c>
      <c r="L272" s="463" t="s">
        <v>759</v>
      </c>
      <c r="M272" s="463" t="s">
        <v>1076</v>
      </c>
      <c r="N272" s="463">
        <v>4</v>
      </c>
      <c r="O272" s="465">
        <v>0</v>
      </c>
      <c r="P272" s="463">
        <v>0</v>
      </c>
      <c r="Q272" s="463">
        <v>0</v>
      </c>
      <c r="R272" s="463">
        <v>0</v>
      </c>
      <c r="S272" s="463">
        <v>0</v>
      </c>
      <c r="T272" s="463">
        <v>0</v>
      </c>
      <c r="U272" s="463">
        <v>4</v>
      </c>
      <c r="V272" s="463">
        <v>0</v>
      </c>
      <c r="W272" s="463">
        <v>21</v>
      </c>
      <c r="X272" s="463">
        <v>0</v>
      </c>
      <c r="Y272" s="463">
        <v>15</v>
      </c>
      <c r="Z272" s="463">
        <v>0</v>
      </c>
      <c r="AA272" s="463">
        <v>0</v>
      </c>
      <c r="AB272" s="466">
        <f t="shared" si="14"/>
        <v>40</v>
      </c>
      <c r="AC272" s="461">
        <f t="shared" si="11"/>
        <v>0</v>
      </c>
    </row>
    <row r="273" spans="1:29" s="467" customFormat="1" hidden="1">
      <c r="A273" s="463">
        <v>1501</v>
      </c>
      <c r="B273" s="463"/>
      <c r="C273" s="463" t="str">
        <f t="shared" si="13"/>
        <v>2004-Jinek_1</v>
      </c>
      <c r="D273" s="463" t="s">
        <v>552</v>
      </c>
      <c r="E273" s="464">
        <v>20</v>
      </c>
      <c r="F273" s="463" t="s">
        <v>1010</v>
      </c>
      <c r="G273" s="463" t="s">
        <v>554</v>
      </c>
      <c r="H273" s="576"/>
      <c r="I273" s="576"/>
      <c r="J273" s="465">
        <v>2004</v>
      </c>
      <c r="K273" s="463" t="s">
        <v>4913</v>
      </c>
      <c r="L273" s="463" t="s">
        <v>1193</v>
      </c>
      <c r="M273" s="463" t="s">
        <v>761</v>
      </c>
      <c r="N273" s="463">
        <v>1</v>
      </c>
      <c r="O273" s="465">
        <v>9</v>
      </c>
      <c r="P273" s="463">
        <v>9</v>
      </c>
      <c r="Q273" s="463">
        <v>1</v>
      </c>
      <c r="R273" s="463">
        <v>4</v>
      </c>
      <c r="S273" s="463">
        <v>0</v>
      </c>
      <c r="T273" s="463">
        <v>0</v>
      </c>
      <c r="U273" s="463">
        <v>0</v>
      </c>
      <c r="V273" s="463">
        <v>0</v>
      </c>
      <c r="W273" s="463">
        <v>17</v>
      </c>
      <c r="X273" s="463">
        <v>0</v>
      </c>
      <c r="Y273" s="463">
        <v>0</v>
      </c>
      <c r="Z273" s="463">
        <v>0</v>
      </c>
      <c r="AA273" s="463">
        <v>0</v>
      </c>
      <c r="AB273" s="466">
        <f t="shared" si="14"/>
        <v>40</v>
      </c>
      <c r="AC273" s="461">
        <f t="shared" si="11"/>
        <v>23</v>
      </c>
    </row>
    <row r="274" spans="1:29" s="467" customFormat="1" hidden="1">
      <c r="A274" s="463">
        <v>1502</v>
      </c>
      <c r="B274" s="463"/>
      <c r="C274" s="463" t="str">
        <f t="shared" si="13"/>
        <v>2004-Jinek_2</v>
      </c>
      <c r="D274" s="463" t="s">
        <v>552</v>
      </c>
      <c r="E274" s="464">
        <v>20</v>
      </c>
      <c r="F274" s="463" t="s">
        <v>1010</v>
      </c>
      <c r="G274" s="463" t="s">
        <v>554</v>
      </c>
      <c r="H274" s="575"/>
      <c r="I274" s="575"/>
      <c r="J274" s="465">
        <v>2004</v>
      </c>
      <c r="K274" s="463" t="s">
        <v>4913</v>
      </c>
      <c r="L274" s="463" t="s">
        <v>1193</v>
      </c>
      <c r="M274" s="463" t="s">
        <v>761</v>
      </c>
      <c r="N274" s="463">
        <v>2</v>
      </c>
      <c r="O274" s="465">
        <v>16</v>
      </c>
      <c r="P274" s="463">
        <v>9</v>
      </c>
      <c r="Q274" s="463">
        <v>4</v>
      </c>
      <c r="R274" s="463">
        <v>0</v>
      </c>
      <c r="S274" s="463">
        <v>0</v>
      </c>
      <c r="T274" s="463">
        <v>0</v>
      </c>
      <c r="U274" s="463">
        <v>2</v>
      </c>
      <c r="V274" s="463">
        <v>0</v>
      </c>
      <c r="W274" s="463">
        <v>9</v>
      </c>
      <c r="X274" s="463">
        <v>0</v>
      </c>
      <c r="Y274" s="463">
        <v>0</v>
      </c>
      <c r="Z274" s="463">
        <v>0</v>
      </c>
      <c r="AA274" s="463">
        <v>0</v>
      </c>
      <c r="AB274" s="466">
        <f t="shared" si="14"/>
        <v>40</v>
      </c>
      <c r="AC274" s="461">
        <f t="shared" si="11"/>
        <v>29</v>
      </c>
    </row>
    <row r="275" spans="1:29" s="467" customFormat="1" hidden="1">
      <c r="A275" s="463">
        <v>1503</v>
      </c>
      <c r="B275" s="463"/>
      <c r="C275" s="463" t="str">
        <f t="shared" si="13"/>
        <v>2004-Jinek_3</v>
      </c>
      <c r="D275" s="463" t="s">
        <v>552</v>
      </c>
      <c r="E275" s="464">
        <v>20</v>
      </c>
      <c r="F275" s="463" t="s">
        <v>1010</v>
      </c>
      <c r="G275" s="463" t="s">
        <v>554</v>
      </c>
      <c r="H275" s="575"/>
      <c r="I275" s="575"/>
      <c r="J275" s="465">
        <v>2004</v>
      </c>
      <c r="K275" s="463" t="s">
        <v>4913</v>
      </c>
      <c r="L275" s="463" t="s">
        <v>1193</v>
      </c>
      <c r="M275" s="463" t="s">
        <v>761</v>
      </c>
      <c r="N275" s="463">
        <v>3</v>
      </c>
      <c r="O275" s="465">
        <v>6</v>
      </c>
      <c r="P275" s="463">
        <v>19</v>
      </c>
      <c r="Q275" s="463">
        <v>3</v>
      </c>
      <c r="R275" s="463">
        <v>3</v>
      </c>
      <c r="S275" s="463">
        <v>0</v>
      </c>
      <c r="T275" s="463">
        <v>0</v>
      </c>
      <c r="U275" s="463">
        <v>0</v>
      </c>
      <c r="V275" s="463">
        <v>0</v>
      </c>
      <c r="W275" s="463">
        <v>9</v>
      </c>
      <c r="X275" s="463">
        <v>0</v>
      </c>
      <c r="Y275" s="463">
        <v>0</v>
      </c>
      <c r="Z275" s="463">
        <v>0</v>
      </c>
      <c r="AA275" s="463">
        <v>0</v>
      </c>
      <c r="AB275" s="466">
        <f t="shared" si="14"/>
        <v>40</v>
      </c>
      <c r="AC275" s="461">
        <f t="shared" si="11"/>
        <v>31</v>
      </c>
    </row>
    <row r="276" spans="1:29" s="467" customFormat="1" hidden="1">
      <c r="A276" s="463">
        <v>1504</v>
      </c>
      <c r="B276" s="463"/>
      <c r="C276" s="463" t="str">
        <f t="shared" si="13"/>
        <v>2004-Jinek_4</v>
      </c>
      <c r="D276" s="463" t="s">
        <v>552</v>
      </c>
      <c r="E276" s="464">
        <v>20</v>
      </c>
      <c r="F276" s="463" t="s">
        <v>1010</v>
      </c>
      <c r="G276" s="463" t="s">
        <v>554</v>
      </c>
      <c r="H276" s="575"/>
      <c r="I276" s="575"/>
      <c r="J276" s="465">
        <v>2004</v>
      </c>
      <c r="K276" s="463" t="s">
        <v>4913</v>
      </c>
      <c r="L276" s="463" t="s">
        <v>1193</v>
      </c>
      <c r="M276" s="463" t="s">
        <v>761</v>
      </c>
      <c r="N276" s="463">
        <v>4</v>
      </c>
      <c r="O276" s="465">
        <v>0</v>
      </c>
      <c r="P276" s="463">
        <v>28</v>
      </c>
      <c r="Q276" s="463">
        <v>4</v>
      </c>
      <c r="R276" s="463">
        <v>1</v>
      </c>
      <c r="S276" s="463">
        <v>0</v>
      </c>
      <c r="T276" s="463">
        <v>0</v>
      </c>
      <c r="U276" s="463">
        <v>2</v>
      </c>
      <c r="V276" s="463">
        <v>0</v>
      </c>
      <c r="W276" s="463">
        <v>5</v>
      </c>
      <c r="X276" s="463">
        <v>0</v>
      </c>
      <c r="Y276" s="463">
        <v>0</v>
      </c>
      <c r="Z276" s="463">
        <v>0</v>
      </c>
      <c r="AA276" s="463">
        <v>0</v>
      </c>
      <c r="AB276" s="466">
        <f t="shared" si="14"/>
        <v>40</v>
      </c>
      <c r="AC276" s="461">
        <f t="shared" si="11"/>
        <v>33</v>
      </c>
    </row>
    <row r="277" spans="1:29" s="467" customFormat="1" hidden="1">
      <c r="A277" s="463">
        <v>1525</v>
      </c>
      <c r="B277" s="463"/>
      <c r="C277" s="463" t="str">
        <f t="shared" si="13"/>
        <v>2004-Xajaxa_1</v>
      </c>
      <c r="D277" s="463" t="s">
        <v>552</v>
      </c>
      <c r="E277" s="464">
        <v>21</v>
      </c>
      <c r="F277" s="463" t="s">
        <v>3764</v>
      </c>
      <c r="G277" s="463" t="s">
        <v>554</v>
      </c>
      <c r="H277" s="576"/>
      <c r="I277" s="576"/>
      <c r="J277" s="465">
        <v>2004</v>
      </c>
      <c r="K277" s="463" t="s">
        <v>4913</v>
      </c>
      <c r="L277" s="463" t="s">
        <v>1193</v>
      </c>
      <c r="M277" s="463" t="s">
        <v>3764</v>
      </c>
      <c r="N277" s="463">
        <v>1</v>
      </c>
      <c r="O277" s="465">
        <v>3</v>
      </c>
      <c r="P277" s="463">
        <v>4</v>
      </c>
      <c r="Q277" s="463">
        <v>0</v>
      </c>
      <c r="R277" s="463">
        <v>0</v>
      </c>
      <c r="S277" s="463">
        <v>1</v>
      </c>
      <c r="T277" s="463">
        <v>0</v>
      </c>
      <c r="U277" s="463">
        <v>0</v>
      </c>
      <c r="V277" s="463">
        <v>0</v>
      </c>
      <c r="W277" s="463">
        <v>32</v>
      </c>
      <c r="X277" s="463">
        <v>0</v>
      </c>
      <c r="Y277" s="463">
        <v>0</v>
      </c>
      <c r="Z277" s="463">
        <v>0</v>
      </c>
      <c r="AA277" s="463">
        <v>0</v>
      </c>
      <c r="AB277" s="466">
        <f t="shared" si="14"/>
        <v>40</v>
      </c>
      <c r="AC277" s="461">
        <f t="shared" si="11"/>
        <v>7</v>
      </c>
    </row>
    <row r="278" spans="1:29" s="467" customFormat="1" hidden="1">
      <c r="A278" s="463">
        <v>1526</v>
      </c>
      <c r="B278" s="463"/>
      <c r="C278" s="463" t="str">
        <f t="shared" si="13"/>
        <v>2004-Xajaxa_2</v>
      </c>
      <c r="D278" s="463" t="s">
        <v>552</v>
      </c>
      <c r="E278" s="464">
        <v>21</v>
      </c>
      <c r="F278" s="463" t="s">
        <v>3764</v>
      </c>
      <c r="G278" s="463" t="s">
        <v>554</v>
      </c>
      <c r="H278" s="575"/>
      <c r="I278" s="575"/>
      <c r="J278" s="465">
        <v>2004</v>
      </c>
      <c r="K278" s="463" t="s">
        <v>4913</v>
      </c>
      <c r="L278" s="463" t="s">
        <v>1193</v>
      </c>
      <c r="M278" s="463" t="s">
        <v>3764</v>
      </c>
      <c r="N278" s="463">
        <v>2</v>
      </c>
      <c r="O278" s="465">
        <v>1</v>
      </c>
      <c r="P278" s="463">
        <v>1</v>
      </c>
      <c r="Q278" s="463">
        <v>4</v>
      </c>
      <c r="R278" s="463">
        <v>1</v>
      </c>
      <c r="S278" s="463">
        <v>0</v>
      </c>
      <c r="T278" s="463">
        <v>0</v>
      </c>
      <c r="U278" s="463">
        <v>0</v>
      </c>
      <c r="V278" s="463">
        <v>3</v>
      </c>
      <c r="W278" s="463">
        <v>26</v>
      </c>
      <c r="X278" s="463">
        <v>1</v>
      </c>
      <c r="Y278" s="463">
        <v>3</v>
      </c>
      <c r="Z278" s="463">
        <v>0</v>
      </c>
      <c r="AA278" s="463">
        <v>0</v>
      </c>
      <c r="AB278" s="466">
        <f t="shared" si="14"/>
        <v>40</v>
      </c>
      <c r="AC278" s="461">
        <f t="shared" si="11"/>
        <v>7</v>
      </c>
    </row>
    <row r="279" spans="1:29" s="467" customFormat="1" hidden="1">
      <c r="A279" s="463">
        <v>1527</v>
      </c>
      <c r="B279" s="463"/>
      <c r="C279" s="463" t="str">
        <f t="shared" si="13"/>
        <v>2004-Xajaxa_3</v>
      </c>
      <c r="D279" s="463" t="s">
        <v>552</v>
      </c>
      <c r="E279" s="464">
        <v>21</v>
      </c>
      <c r="F279" s="463" t="s">
        <v>3764</v>
      </c>
      <c r="G279" s="463" t="s">
        <v>554</v>
      </c>
      <c r="H279" s="575"/>
      <c r="I279" s="575"/>
      <c r="J279" s="465">
        <v>2004</v>
      </c>
      <c r="K279" s="463" t="s">
        <v>4913</v>
      </c>
      <c r="L279" s="463" t="s">
        <v>1193</v>
      </c>
      <c r="M279" s="463" t="s">
        <v>3764</v>
      </c>
      <c r="N279" s="463">
        <v>3</v>
      </c>
      <c r="O279" s="465">
        <v>2</v>
      </c>
      <c r="P279" s="463">
        <v>2</v>
      </c>
      <c r="Q279" s="463">
        <v>0</v>
      </c>
      <c r="R279" s="463">
        <v>0</v>
      </c>
      <c r="S279" s="463">
        <v>1</v>
      </c>
      <c r="T279" s="463">
        <v>0</v>
      </c>
      <c r="U279" s="463">
        <v>0</v>
      </c>
      <c r="V279" s="463">
        <v>0</v>
      </c>
      <c r="W279" s="463">
        <v>11</v>
      </c>
      <c r="X279" s="463">
        <v>24</v>
      </c>
      <c r="Y279" s="463">
        <v>0</v>
      </c>
      <c r="Z279" s="463">
        <v>0</v>
      </c>
      <c r="AA279" s="463">
        <v>0</v>
      </c>
      <c r="AB279" s="466">
        <f t="shared" si="14"/>
        <v>40</v>
      </c>
      <c r="AC279" s="461">
        <f t="shared" si="11"/>
        <v>4</v>
      </c>
    </row>
    <row r="280" spans="1:29" s="467" customFormat="1" hidden="1">
      <c r="A280" s="463">
        <v>1528</v>
      </c>
      <c r="B280" s="463"/>
      <c r="C280" s="463" t="str">
        <f t="shared" si="13"/>
        <v>2004-Xajaxa_4</v>
      </c>
      <c r="D280" s="463" t="s">
        <v>552</v>
      </c>
      <c r="E280" s="464">
        <v>21</v>
      </c>
      <c r="F280" s="463" t="s">
        <v>3764</v>
      </c>
      <c r="G280" s="463" t="s">
        <v>554</v>
      </c>
      <c r="H280" s="575"/>
      <c r="I280" s="575"/>
      <c r="J280" s="465">
        <v>2004</v>
      </c>
      <c r="K280" s="463" t="s">
        <v>4913</v>
      </c>
      <c r="L280" s="463" t="s">
        <v>1193</v>
      </c>
      <c r="M280" s="463" t="s">
        <v>3764</v>
      </c>
      <c r="N280" s="463">
        <v>4</v>
      </c>
      <c r="O280" s="465">
        <v>0</v>
      </c>
      <c r="P280" s="463">
        <v>2</v>
      </c>
      <c r="Q280" s="463">
        <v>1</v>
      </c>
      <c r="R280" s="463">
        <v>0</v>
      </c>
      <c r="S280" s="463">
        <v>0</v>
      </c>
      <c r="T280" s="463">
        <v>0</v>
      </c>
      <c r="U280" s="463">
        <v>0</v>
      </c>
      <c r="V280" s="463">
        <v>0</v>
      </c>
      <c r="W280" s="463">
        <v>11</v>
      </c>
      <c r="X280" s="463">
        <v>8</v>
      </c>
      <c r="Y280" s="463">
        <v>18</v>
      </c>
      <c r="Z280" s="463">
        <v>0</v>
      </c>
      <c r="AA280" s="463">
        <v>0</v>
      </c>
      <c r="AB280" s="466">
        <f t="shared" si="14"/>
        <v>40</v>
      </c>
      <c r="AC280" s="461">
        <f t="shared" si="11"/>
        <v>3</v>
      </c>
    </row>
    <row r="281" spans="1:29" s="467" customFormat="1" hidden="1">
      <c r="A281" s="463">
        <v>1549</v>
      </c>
      <c r="B281" s="463"/>
      <c r="C281" s="463" t="str">
        <f t="shared" ref="C281:C292" si="15">J281&amp;"-"&amp;M281&amp;"_"&amp;N281</f>
        <v>2004-Xepenehe_1</v>
      </c>
      <c r="D281" s="463" t="s">
        <v>552</v>
      </c>
      <c r="E281" s="464">
        <v>22</v>
      </c>
      <c r="F281" s="463" t="s">
        <v>3765</v>
      </c>
      <c r="G281" s="463" t="s">
        <v>554</v>
      </c>
      <c r="H281" s="576"/>
      <c r="I281" s="576"/>
      <c r="J281" s="465">
        <v>2004</v>
      </c>
      <c r="K281" s="463" t="s">
        <v>4913</v>
      </c>
      <c r="L281" s="463" t="s">
        <v>763</v>
      </c>
      <c r="M281" s="463" t="s">
        <v>3765</v>
      </c>
      <c r="N281" s="463">
        <v>1</v>
      </c>
      <c r="O281" s="465">
        <v>2</v>
      </c>
      <c r="P281" s="463">
        <v>6</v>
      </c>
      <c r="Q281" s="463">
        <v>1</v>
      </c>
      <c r="R281" s="463">
        <v>0</v>
      </c>
      <c r="S281" s="463">
        <v>0</v>
      </c>
      <c r="T281" s="463">
        <v>0</v>
      </c>
      <c r="U281" s="463">
        <v>2</v>
      </c>
      <c r="V281" s="463">
        <v>0</v>
      </c>
      <c r="W281" s="463">
        <v>14</v>
      </c>
      <c r="X281" s="463">
        <v>0</v>
      </c>
      <c r="Y281" s="463">
        <v>15</v>
      </c>
      <c r="Z281" s="463">
        <v>0</v>
      </c>
      <c r="AA281" s="463">
        <v>0</v>
      </c>
      <c r="AB281" s="466">
        <f t="shared" si="14"/>
        <v>40</v>
      </c>
      <c r="AC281" s="461">
        <f t="shared" ref="AC281:AC344" si="16">O281+P281+Q281+R281</f>
        <v>9</v>
      </c>
    </row>
    <row r="282" spans="1:29" s="467" customFormat="1" hidden="1">
      <c r="A282" s="463">
        <v>1550</v>
      </c>
      <c r="B282" s="463"/>
      <c r="C282" s="463" t="str">
        <f t="shared" si="15"/>
        <v>2004-Xepenehe_2</v>
      </c>
      <c r="D282" s="463" t="s">
        <v>552</v>
      </c>
      <c r="E282" s="464">
        <v>22</v>
      </c>
      <c r="F282" s="463" t="s">
        <v>3765</v>
      </c>
      <c r="G282" s="463" t="s">
        <v>554</v>
      </c>
      <c r="H282" s="575"/>
      <c r="I282" s="575"/>
      <c r="J282" s="465">
        <v>2004</v>
      </c>
      <c r="K282" s="463" t="s">
        <v>4913</v>
      </c>
      <c r="L282" s="463" t="s">
        <v>763</v>
      </c>
      <c r="M282" s="463" t="s">
        <v>3765</v>
      </c>
      <c r="N282" s="463">
        <v>2</v>
      </c>
      <c r="O282" s="465">
        <v>0</v>
      </c>
      <c r="P282" s="463">
        <v>0</v>
      </c>
      <c r="Q282" s="463">
        <v>2</v>
      </c>
      <c r="R282" s="463">
        <v>0</v>
      </c>
      <c r="S282" s="463">
        <v>0</v>
      </c>
      <c r="T282" s="463">
        <v>0</v>
      </c>
      <c r="U282" s="463">
        <v>0</v>
      </c>
      <c r="V282" s="463">
        <v>0</v>
      </c>
      <c r="W282" s="463">
        <v>7</v>
      </c>
      <c r="X282" s="463">
        <v>8</v>
      </c>
      <c r="Y282" s="463">
        <v>23</v>
      </c>
      <c r="Z282" s="463">
        <v>0</v>
      </c>
      <c r="AA282" s="463">
        <v>0</v>
      </c>
      <c r="AB282" s="466">
        <f t="shared" si="14"/>
        <v>40</v>
      </c>
      <c r="AC282" s="461">
        <f t="shared" si="16"/>
        <v>2</v>
      </c>
    </row>
    <row r="283" spans="1:29" s="467" customFormat="1" hidden="1">
      <c r="A283" s="463">
        <v>1551</v>
      </c>
      <c r="B283" s="463"/>
      <c r="C283" s="463" t="str">
        <f t="shared" si="15"/>
        <v>2004-Xepenehe_3</v>
      </c>
      <c r="D283" s="463" t="s">
        <v>552</v>
      </c>
      <c r="E283" s="464">
        <v>22</v>
      </c>
      <c r="F283" s="463" t="s">
        <v>3765</v>
      </c>
      <c r="G283" s="463" t="s">
        <v>554</v>
      </c>
      <c r="H283" s="575"/>
      <c r="I283" s="575"/>
      <c r="J283" s="465">
        <v>2004</v>
      </c>
      <c r="K283" s="463" t="s">
        <v>4913</v>
      </c>
      <c r="L283" s="463" t="s">
        <v>763</v>
      </c>
      <c r="M283" s="463" t="s">
        <v>3765</v>
      </c>
      <c r="N283" s="463">
        <v>3</v>
      </c>
      <c r="O283" s="465">
        <v>0</v>
      </c>
      <c r="P283" s="463">
        <v>6</v>
      </c>
      <c r="Q283" s="463">
        <v>4</v>
      </c>
      <c r="R283" s="463">
        <v>0</v>
      </c>
      <c r="S283" s="463">
        <v>0</v>
      </c>
      <c r="T283" s="463">
        <v>0</v>
      </c>
      <c r="U283" s="463">
        <v>1</v>
      </c>
      <c r="V283" s="463">
        <v>0</v>
      </c>
      <c r="W283" s="463">
        <v>29</v>
      </c>
      <c r="X283" s="463">
        <v>0</v>
      </c>
      <c r="Y283" s="463">
        <v>0</v>
      </c>
      <c r="Z283" s="463">
        <v>0</v>
      </c>
      <c r="AA283" s="463">
        <v>0</v>
      </c>
      <c r="AB283" s="466">
        <f t="shared" si="14"/>
        <v>40</v>
      </c>
      <c r="AC283" s="461">
        <f t="shared" si="16"/>
        <v>10</v>
      </c>
    </row>
    <row r="284" spans="1:29" s="467" customFormat="1" hidden="1">
      <c r="A284" s="463">
        <v>1552</v>
      </c>
      <c r="B284" s="463"/>
      <c r="C284" s="463" t="str">
        <f t="shared" si="15"/>
        <v>2004-Xepenehe_4</v>
      </c>
      <c r="D284" s="463" t="s">
        <v>552</v>
      </c>
      <c r="E284" s="464">
        <v>22</v>
      </c>
      <c r="F284" s="463" t="s">
        <v>3765</v>
      </c>
      <c r="G284" s="463" t="s">
        <v>554</v>
      </c>
      <c r="H284" s="575"/>
      <c r="I284" s="575"/>
      <c r="J284" s="465">
        <v>2004</v>
      </c>
      <c r="K284" s="463" t="s">
        <v>4913</v>
      </c>
      <c r="L284" s="463" t="s">
        <v>763</v>
      </c>
      <c r="M284" s="463" t="s">
        <v>3765</v>
      </c>
      <c r="N284" s="463">
        <v>4</v>
      </c>
      <c r="O284" s="465">
        <v>0</v>
      </c>
      <c r="P284" s="463">
        <v>3</v>
      </c>
      <c r="Q284" s="463">
        <v>2</v>
      </c>
      <c r="R284" s="463">
        <v>0</v>
      </c>
      <c r="S284" s="463">
        <v>0</v>
      </c>
      <c r="T284" s="463">
        <v>0</v>
      </c>
      <c r="U284" s="463">
        <v>1</v>
      </c>
      <c r="V284" s="463">
        <v>0</v>
      </c>
      <c r="W284" s="463">
        <v>30</v>
      </c>
      <c r="X284" s="463">
        <v>3</v>
      </c>
      <c r="Y284" s="463">
        <v>1</v>
      </c>
      <c r="Z284" s="463">
        <v>0</v>
      </c>
      <c r="AA284" s="463">
        <v>0</v>
      </c>
      <c r="AB284" s="466">
        <f t="shared" si="14"/>
        <v>40</v>
      </c>
      <c r="AC284" s="461">
        <f t="shared" si="16"/>
        <v>5</v>
      </c>
    </row>
    <row r="285" spans="1:29" s="467" customFormat="1" hidden="1">
      <c r="A285" s="463">
        <v>1569</v>
      </c>
      <c r="B285" s="463"/>
      <c r="C285" s="463" t="str">
        <f t="shared" si="15"/>
        <v>2004-Qanono_1</v>
      </c>
      <c r="D285" s="463" t="s">
        <v>552</v>
      </c>
      <c r="E285" s="464">
        <v>23</v>
      </c>
      <c r="F285" s="463" t="s">
        <v>1011</v>
      </c>
      <c r="G285" s="463" t="s">
        <v>554</v>
      </c>
      <c r="H285" s="576"/>
      <c r="I285" s="576"/>
      <c r="J285" s="465">
        <v>2004</v>
      </c>
      <c r="K285" s="463" t="s">
        <v>4913</v>
      </c>
      <c r="L285" s="463" t="s">
        <v>765</v>
      </c>
      <c r="M285" s="463" t="s">
        <v>766</v>
      </c>
      <c r="N285" s="463">
        <v>1</v>
      </c>
      <c r="O285" s="465">
        <v>0</v>
      </c>
      <c r="P285" s="463">
        <v>0</v>
      </c>
      <c r="Q285" s="463">
        <v>24</v>
      </c>
      <c r="R285" s="463">
        <v>0</v>
      </c>
      <c r="S285" s="463">
        <v>1</v>
      </c>
      <c r="T285" s="463">
        <v>0</v>
      </c>
      <c r="U285" s="463">
        <v>1</v>
      </c>
      <c r="V285" s="463">
        <v>0</v>
      </c>
      <c r="W285" s="463">
        <v>13</v>
      </c>
      <c r="X285" s="463">
        <v>0</v>
      </c>
      <c r="Y285" s="463">
        <v>1</v>
      </c>
      <c r="Z285" s="463">
        <v>0</v>
      </c>
      <c r="AA285" s="463">
        <v>0</v>
      </c>
      <c r="AB285" s="466">
        <f t="shared" si="14"/>
        <v>40</v>
      </c>
      <c r="AC285" s="461">
        <f t="shared" si="16"/>
        <v>24</v>
      </c>
    </row>
    <row r="286" spans="1:29" s="467" customFormat="1" hidden="1">
      <c r="A286" s="463">
        <v>1570</v>
      </c>
      <c r="B286" s="463"/>
      <c r="C286" s="463" t="str">
        <f t="shared" si="15"/>
        <v>2004-Qanono_2</v>
      </c>
      <c r="D286" s="463" t="s">
        <v>552</v>
      </c>
      <c r="E286" s="464">
        <v>23</v>
      </c>
      <c r="F286" s="463" t="s">
        <v>1011</v>
      </c>
      <c r="G286" s="463" t="s">
        <v>554</v>
      </c>
      <c r="H286" s="575"/>
      <c r="I286" s="575"/>
      <c r="J286" s="465">
        <v>2004</v>
      </c>
      <c r="K286" s="463" t="s">
        <v>4913</v>
      </c>
      <c r="L286" s="463" t="s">
        <v>765</v>
      </c>
      <c r="M286" s="463" t="s">
        <v>766</v>
      </c>
      <c r="N286" s="463">
        <v>2</v>
      </c>
      <c r="O286" s="465">
        <v>0</v>
      </c>
      <c r="P286" s="463">
        <v>0</v>
      </c>
      <c r="Q286" s="463">
        <v>15</v>
      </c>
      <c r="R286" s="463">
        <v>3</v>
      </c>
      <c r="S286" s="463">
        <v>3</v>
      </c>
      <c r="T286" s="463">
        <v>0</v>
      </c>
      <c r="U286" s="463">
        <v>0</v>
      </c>
      <c r="V286" s="463">
        <v>0</v>
      </c>
      <c r="W286" s="463">
        <v>18</v>
      </c>
      <c r="X286" s="463">
        <v>1</v>
      </c>
      <c r="Y286" s="463">
        <v>0</v>
      </c>
      <c r="Z286" s="463">
        <v>0</v>
      </c>
      <c r="AA286" s="463">
        <v>0</v>
      </c>
      <c r="AB286" s="466">
        <f t="shared" si="14"/>
        <v>40</v>
      </c>
      <c r="AC286" s="461">
        <f t="shared" si="16"/>
        <v>18</v>
      </c>
    </row>
    <row r="287" spans="1:29" s="467" customFormat="1" hidden="1">
      <c r="A287" s="463">
        <v>1571</v>
      </c>
      <c r="B287" s="463"/>
      <c r="C287" s="463" t="str">
        <f t="shared" si="15"/>
        <v>2004-Qanono_3</v>
      </c>
      <c r="D287" s="463" t="s">
        <v>552</v>
      </c>
      <c r="E287" s="464">
        <v>23</v>
      </c>
      <c r="F287" s="463" t="s">
        <v>1011</v>
      </c>
      <c r="G287" s="463" t="s">
        <v>554</v>
      </c>
      <c r="H287" s="575"/>
      <c r="I287" s="575"/>
      <c r="J287" s="465">
        <v>2004</v>
      </c>
      <c r="K287" s="463" t="s">
        <v>4913</v>
      </c>
      <c r="L287" s="463" t="s">
        <v>765</v>
      </c>
      <c r="M287" s="463" t="s">
        <v>766</v>
      </c>
      <c r="N287" s="463">
        <v>3</v>
      </c>
      <c r="O287" s="465">
        <v>2</v>
      </c>
      <c r="P287" s="463">
        <v>0</v>
      </c>
      <c r="Q287" s="463">
        <v>18</v>
      </c>
      <c r="R287" s="463">
        <v>1</v>
      </c>
      <c r="S287" s="463">
        <v>7</v>
      </c>
      <c r="T287" s="463">
        <v>0</v>
      </c>
      <c r="U287" s="463">
        <v>0</v>
      </c>
      <c r="V287" s="463">
        <v>0</v>
      </c>
      <c r="W287" s="463">
        <v>12</v>
      </c>
      <c r="X287" s="463">
        <v>0</v>
      </c>
      <c r="Y287" s="463">
        <v>0</v>
      </c>
      <c r="Z287" s="463">
        <v>0</v>
      </c>
      <c r="AA287" s="463">
        <v>0</v>
      </c>
      <c r="AB287" s="466">
        <f t="shared" si="14"/>
        <v>40</v>
      </c>
      <c r="AC287" s="461">
        <f t="shared" si="16"/>
        <v>21</v>
      </c>
    </row>
    <row r="288" spans="1:29" s="467" customFormat="1" hidden="1">
      <c r="A288" s="463">
        <v>1572</v>
      </c>
      <c r="B288" s="463"/>
      <c r="C288" s="463" t="str">
        <f t="shared" si="15"/>
        <v>2004-Qanono_4</v>
      </c>
      <c r="D288" s="463" t="s">
        <v>552</v>
      </c>
      <c r="E288" s="464">
        <v>23</v>
      </c>
      <c r="F288" s="463" t="s">
        <v>1011</v>
      </c>
      <c r="G288" s="463" t="s">
        <v>554</v>
      </c>
      <c r="H288" s="575"/>
      <c r="I288" s="575"/>
      <c r="J288" s="614">
        <v>2004</v>
      </c>
      <c r="K288" s="463" t="s">
        <v>4913</v>
      </c>
      <c r="L288" s="463" t="s">
        <v>765</v>
      </c>
      <c r="M288" s="463" t="s">
        <v>766</v>
      </c>
      <c r="N288" s="615">
        <v>4</v>
      </c>
      <c r="O288" s="614">
        <v>7</v>
      </c>
      <c r="P288" s="463">
        <v>0</v>
      </c>
      <c r="Q288" s="463">
        <v>11</v>
      </c>
      <c r="R288" s="463">
        <v>0</v>
      </c>
      <c r="S288" s="463">
        <v>1</v>
      </c>
      <c r="T288" s="463">
        <v>0</v>
      </c>
      <c r="U288" s="463">
        <v>4</v>
      </c>
      <c r="V288" s="463">
        <v>0</v>
      </c>
      <c r="W288" s="463">
        <v>15</v>
      </c>
      <c r="X288" s="463">
        <v>0</v>
      </c>
      <c r="Y288" s="463">
        <v>2</v>
      </c>
      <c r="Z288" s="463">
        <v>0</v>
      </c>
      <c r="AA288" s="463">
        <v>0</v>
      </c>
      <c r="AB288" s="611">
        <f t="shared" si="14"/>
        <v>40</v>
      </c>
      <c r="AC288" s="461">
        <f t="shared" si="16"/>
        <v>18</v>
      </c>
    </row>
    <row r="289" spans="1:29" s="467" customFormat="1" hidden="1">
      <c r="A289" s="463">
        <v>1593</v>
      </c>
      <c r="B289" s="463"/>
      <c r="C289" s="463" t="str">
        <f t="shared" si="15"/>
        <v>2004-Hnasse_1</v>
      </c>
      <c r="D289" s="463" t="s">
        <v>552</v>
      </c>
      <c r="E289" s="463">
        <v>24</v>
      </c>
      <c r="F289" s="465" t="s">
        <v>3748</v>
      </c>
      <c r="G289" s="463" t="s">
        <v>554</v>
      </c>
      <c r="H289" s="576"/>
      <c r="I289" s="576"/>
      <c r="J289" s="228">
        <v>2004</v>
      </c>
      <c r="K289" s="463" t="s">
        <v>4913</v>
      </c>
      <c r="L289" s="463" t="s">
        <v>765</v>
      </c>
      <c r="M289" s="463" t="s">
        <v>3748</v>
      </c>
      <c r="N289" s="612">
        <v>1</v>
      </c>
      <c r="O289" s="229">
        <v>2</v>
      </c>
      <c r="P289" s="463">
        <v>0</v>
      </c>
      <c r="Q289" s="463">
        <v>13</v>
      </c>
      <c r="R289" s="463">
        <v>7</v>
      </c>
      <c r="S289" s="463">
        <v>4</v>
      </c>
      <c r="T289" s="463">
        <v>0</v>
      </c>
      <c r="U289" s="463">
        <v>0</v>
      </c>
      <c r="V289" s="463">
        <v>0</v>
      </c>
      <c r="W289" s="463">
        <v>14</v>
      </c>
      <c r="X289" s="463">
        <v>0</v>
      </c>
      <c r="Y289" s="463">
        <v>0</v>
      </c>
      <c r="Z289" s="463">
        <v>0</v>
      </c>
      <c r="AA289" s="463">
        <v>0</v>
      </c>
      <c r="AB289" s="612">
        <f t="shared" si="14"/>
        <v>40</v>
      </c>
      <c r="AC289" s="461">
        <f t="shared" si="16"/>
        <v>22</v>
      </c>
    </row>
    <row r="290" spans="1:29" s="467" customFormat="1" hidden="1">
      <c r="A290" s="463">
        <v>1594</v>
      </c>
      <c r="B290" s="463"/>
      <c r="C290" s="463" t="str">
        <f t="shared" si="15"/>
        <v>2004-Hnasse_2</v>
      </c>
      <c r="D290" s="463" t="s">
        <v>552</v>
      </c>
      <c r="E290" s="463">
        <v>24</v>
      </c>
      <c r="F290" s="465" t="s">
        <v>3748</v>
      </c>
      <c r="G290" s="463" t="s">
        <v>554</v>
      </c>
      <c r="H290" s="575"/>
      <c r="I290" s="575"/>
      <c r="J290" s="228">
        <v>2004</v>
      </c>
      <c r="K290" s="463" t="s">
        <v>4913</v>
      </c>
      <c r="L290" s="463" t="s">
        <v>765</v>
      </c>
      <c r="M290" s="463" t="s">
        <v>3748</v>
      </c>
      <c r="N290" s="466">
        <v>2</v>
      </c>
      <c r="O290" s="229">
        <v>1</v>
      </c>
      <c r="P290" s="463">
        <v>0</v>
      </c>
      <c r="Q290" s="463">
        <v>4</v>
      </c>
      <c r="R290" s="463">
        <v>8</v>
      </c>
      <c r="S290" s="463">
        <v>5</v>
      </c>
      <c r="T290" s="463">
        <v>0</v>
      </c>
      <c r="U290" s="463">
        <v>1</v>
      </c>
      <c r="V290" s="463">
        <v>0</v>
      </c>
      <c r="W290" s="463">
        <v>20</v>
      </c>
      <c r="X290" s="463">
        <v>0</v>
      </c>
      <c r="Y290" s="463">
        <v>1</v>
      </c>
      <c r="Z290" s="463">
        <v>0</v>
      </c>
      <c r="AA290" s="463">
        <v>0</v>
      </c>
      <c r="AB290" s="466">
        <f t="shared" si="14"/>
        <v>40</v>
      </c>
      <c r="AC290" s="461">
        <f t="shared" si="16"/>
        <v>13</v>
      </c>
    </row>
    <row r="291" spans="1:29" s="467" customFormat="1" hidden="1">
      <c r="A291" s="463">
        <v>1595</v>
      </c>
      <c r="B291" s="463"/>
      <c r="C291" s="463" t="str">
        <f t="shared" si="15"/>
        <v>2004-Hnasse_3</v>
      </c>
      <c r="D291" s="463" t="s">
        <v>552</v>
      </c>
      <c r="E291" s="463">
        <v>24</v>
      </c>
      <c r="F291" s="465" t="s">
        <v>3748</v>
      </c>
      <c r="G291" s="463" t="s">
        <v>554</v>
      </c>
      <c r="H291" s="575"/>
      <c r="I291" s="575"/>
      <c r="J291" s="228">
        <v>2004</v>
      </c>
      <c r="K291" s="463" t="s">
        <v>4913</v>
      </c>
      <c r="L291" s="463" t="s">
        <v>765</v>
      </c>
      <c r="M291" s="463" t="s">
        <v>3748</v>
      </c>
      <c r="N291" s="466">
        <v>3</v>
      </c>
      <c r="O291" s="229">
        <v>3</v>
      </c>
      <c r="P291" s="463">
        <v>0</v>
      </c>
      <c r="Q291" s="463">
        <v>5</v>
      </c>
      <c r="R291" s="463">
        <v>5</v>
      </c>
      <c r="S291" s="463">
        <v>7</v>
      </c>
      <c r="T291" s="463">
        <v>0</v>
      </c>
      <c r="U291" s="463">
        <v>7</v>
      </c>
      <c r="V291" s="463">
        <v>0</v>
      </c>
      <c r="W291" s="463">
        <v>11</v>
      </c>
      <c r="X291" s="463">
        <v>1</v>
      </c>
      <c r="Y291" s="463">
        <v>1</v>
      </c>
      <c r="Z291" s="463">
        <v>0</v>
      </c>
      <c r="AA291" s="463">
        <v>0</v>
      </c>
      <c r="AB291" s="466">
        <f t="shared" si="14"/>
        <v>40</v>
      </c>
      <c r="AC291" s="461">
        <f t="shared" si="16"/>
        <v>13</v>
      </c>
    </row>
    <row r="292" spans="1:29" s="467" customFormat="1" hidden="1">
      <c r="A292" s="463">
        <v>1596</v>
      </c>
      <c r="B292" s="463"/>
      <c r="C292" s="463" t="str">
        <f t="shared" si="15"/>
        <v>2004-Hnasse_4</v>
      </c>
      <c r="D292" s="463" t="s">
        <v>552</v>
      </c>
      <c r="E292" s="463">
        <v>24</v>
      </c>
      <c r="F292" s="465" t="s">
        <v>3748</v>
      </c>
      <c r="G292" s="463" t="s">
        <v>554</v>
      </c>
      <c r="H292" s="575"/>
      <c r="I292" s="575"/>
      <c r="J292" s="228">
        <v>2004</v>
      </c>
      <c r="K292" s="463" t="s">
        <v>4913</v>
      </c>
      <c r="L292" s="463" t="s">
        <v>765</v>
      </c>
      <c r="M292" s="463" t="s">
        <v>3748</v>
      </c>
      <c r="N292" s="613">
        <v>4</v>
      </c>
      <c r="O292" s="229">
        <v>7</v>
      </c>
      <c r="P292" s="463">
        <v>0</v>
      </c>
      <c r="Q292" s="463">
        <v>5</v>
      </c>
      <c r="R292" s="463">
        <v>2</v>
      </c>
      <c r="S292" s="463">
        <v>4</v>
      </c>
      <c r="T292" s="463">
        <v>0</v>
      </c>
      <c r="U292" s="463">
        <v>0</v>
      </c>
      <c r="V292" s="463">
        <v>0</v>
      </c>
      <c r="W292" s="463">
        <v>22</v>
      </c>
      <c r="X292" s="463">
        <v>0</v>
      </c>
      <c r="Y292" s="463">
        <v>0</v>
      </c>
      <c r="Z292" s="463">
        <v>0</v>
      </c>
      <c r="AA292" s="463">
        <v>0</v>
      </c>
      <c r="AB292" s="613">
        <f t="shared" si="14"/>
        <v>40</v>
      </c>
      <c r="AC292" s="461">
        <f t="shared" si="16"/>
        <v>14</v>
      </c>
    </row>
    <row r="293" spans="1:29" s="467" customFormat="1" hidden="1">
      <c r="A293" s="463" t="s">
        <v>273</v>
      </c>
      <c r="B293" s="463" t="s">
        <v>658</v>
      </c>
      <c r="C293" s="463" t="s">
        <v>274</v>
      </c>
      <c r="D293" s="463" t="s">
        <v>552</v>
      </c>
      <c r="E293" s="464">
        <v>37</v>
      </c>
      <c r="F293" s="463" t="s">
        <v>358</v>
      </c>
      <c r="G293" s="463" t="s">
        <v>554</v>
      </c>
      <c r="H293" s="576">
        <v>38343</v>
      </c>
      <c r="I293" s="576">
        <v>41298</v>
      </c>
      <c r="J293" s="460">
        <v>2004</v>
      </c>
      <c r="K293" s="463" t="s">
        <v>769</v>
      </c>
      <c r="L293" s="463" t="s">
        <v>3726</v>
      </c>
      <c r="M293" s="463" t="s">
        <v>358</v>
      </c>
      <c r="N293" s="458">
        <v>1</v>
      </c>
      <c r="O293" s="460">
        <v>2</v>
      </c>
      <c r="P293" s="463">
        <v>5</v>
      </c>
      <c r="Q293" s="463">
        <v>5</v>
      </c>
      <c r="R293" s="463">
        <v>0</v>
      </c>
      <c r="S293" s="463">
        <v>4</v>
      </c>
      <c r="T293" s="463">
        <v>0</v>
      </c>
      <c r="U293" s="463">
        <v>0</v>
      </c>
      <c r="V293" s="463">
        <v>0</v>
      </c>
      <c r="W293" s="463">
        <v>9</v>
      </c>
      <c r="X293" s="463">
        <v>4</v>
      </c>
      <c r="Y293" s="463">
        <v>11</v>
      </c>
      <c r="Z293" s="463">
        <v>0</v>
      </c>
      <c r="AA293" s="463">
        <v>0</v>
      </c>
      <c r="AB293" s="461">
        <v>40</v>
      </c>
      <c r="AC293" s="461">
        <f t="shared" si="16"/>
        <v>12</v>
      </c>
    </row>
    <row r="294" spans="1:29" s="467" customFormat="1" hidden="1">
      <c r="A294" s="463" t="s">
        <v>275</v>
      </c>
      <c r="B294" s="463" t="s">
        <v>658</v>
      </c>
      <c r="C294" s="463" t="s">
        <v>276</v>
      </c>
      <c r="D294" s="463" t="s">
        <v>552</v>
      </c>
      <c r="E294" s="464">
        <v>37</v>
      </c>
      <c r="F294" s="463" t="s">
        <v>358</v>
      </c>
      <c r="G294" s="463" t="s">
        <v>554</v>
      </c>
      <c r="H294" s="575">
        <v>38343</v>
      </c>
      <c r="I294" s="575">
        <v>41298</v>
      </c>
      <c r="J294" s="465">
        <v>2004</v>
      </c>
      <c r="K294" s="463" t="s">
        <v>769</v>
      </c>
      <c r="L294" s="463" t="s">
        <v>3726</v>
      </c>
      <c r="M294" s="463" t="s">
        <v>358</v>
      </c>
      <c r="N294" s="463">
        <v>2</v>
      </c>
      <c r="O294" s="465">
        <v>1</v>
      </c>
      <c r="P294" s="463">
        <v>2</v>
      </c>
      <c r="Q294" s="463">
        <v>11</v>
      </c>
      <c r="R294" s="463">
        <v>0</v>
      </c>
      <c r="S294" s="463">
        <v>5</v>
      </c>
      <c r="T294" s="463">
        <v>0</v>
      </c>
      <c r="U294" s="463">
        <v>0</v>
      </c>
      <c r="V294" s="463">
        <v>0</v>
      </c>
      <c r="W294" s="463">
        <v>10</v>
      </c>
      <c r="X294" s="463">
        <v>0</v>
      </c>
      <c r="Y294" s="463">
        <v>11</v>
      </c>
      <c r="Z294" s="463">
        <v>0</v>
      </c>
      <c r="AA294" s="463">
        <v>0</v>
      </c>
      <c r="AB294" s="466">
        <v>40</v>
      </c>
      <c r="AC294" s="461">
        <f t="shared" si="16"/>
        <v>14</v>
      </c>
    </row>
    <row r="295" spans="1:29" s="467" customFormat="1" hidden="1">
      <c r="A295" s="463" t="s">
        <v>277</v>
      </c>
      <c r="B295" s="463" t="s">
        <v>658</v>
      </c>
      <c r="C295" s="463" t="s">
        <v>278</v>
      </c>
      <c r="D295" s="463" t="s">
        <v>552</v>
      </c>
      <c r="E295" s="464">
        <v>37</v>
      </c>
      <c r="F295" s="463" t="s">
        <v>358</v>
      </c>
      <c r="G295" s="463" t="s">
        <v>554</v>
      </c>
      <c r="H295" s="575">
        <v>38343</v>
      </c>
      <c r="I295" s="575">
        <v>41298</v>
      </c>
      <c r="J295" s="465">
        <v>2004</v>
      </c>
      <c r="K295" s="463" t="s">
        <v>769</v>
      </c>
      <c r="L295" s="463" t="s">
        <v>3726</v>
      </c>
      <c r="M295" s="463" t="s">
        <v>358</v>
      </c>
      <c r="N295" s="463">
        <v>3</v>
      </c>
      <c r="O295" s="465">
        <v>3</v>
      </c>
      <c r="P295" s="463">
        <v>0</v>
      </c>
      <c r="Q295" s="463">
        <v>10</v>
      </c>
      <c r="R295" s="463">
        <v>0</v>
      </c>
      <c r="S295" s="463">
        <v>2</v>
      </c>
      <c r="T295" s="463">
        <v>0</v>
      </c>
      <c r="U295" s="463">
        <v>0</v>
      </c>
      <c r="V295" s="463">
        <v>0</v>
      </c>
      <c r="W295" s="463">
        <v>10</v>
      </c>
      <c r="X295" s="463">
        <v>2</v>
      </c>
      <c r="Y295" s="463">
        <v>13</v>
      </c>
      <c r="Z295" s="463">
        <v>0</v>
      </c>
      <c r="AA295" s="463">
        <v>0</v>
      </c>
      <c r="AB295" s="466">
        <v>40</v>
      </c>
      <c r="AC295" s="461">
        <f t="shared" si="16"/>
        <v>13</v>
      </c>
    </row>
    <row r="296" spans="1:29" s="467" customFormat="1" hidden="1">
      <c r="A296" s="463" t="s">
        <v>279</v>
      </c>
      <c r="B296" s="463" t="s">
        <v>658</v>
      </c>
      <c r="C296" s="463" t="s">
        <v>280</v>
      </c>
      <c r="D296" s="463" t="s">
        <v>552</v>
      </c>
      <c r="E296" s="464">
        <v>37</v>
      </c>
      <c r="F296" s="463" t="s">
        <v>358</v>
      </c>
      <c r="G296" s="463" t="s">
        <v>554</v>
      </c>
      <c r="H296" s="575">
        <v>38343</v>
      </c>
      <c r="I296" s="575">
        <v>41298</v>
      </c>
      <c r="J296" s="465">
        <v>2004</v>
      </c>
      <c r="K296" s="463" t="s">
        <v>769</v>
      </c>
      <c r="L296" s="463" t="s">
        <v>3726</v>
      </c>
      <c r="M296" s="463" t="s">
        <v>358</v>
      </c>
      <c r="N296" s="463">
        <v>4</v>
      </c>
      <c r="O296" s="465">
        <v>3</v>
      </c>
      <c r="P296" s="463">
        <v>0</v>
      </c>
      <c r="Q296" s="463">
        <v>1</v>
      </c>
      <c r="R296" s="463">
        <v>0</v>
      </c>
      <c r="S296" s="463">
        <v>0</v>
      </c>
      <c r="T296" s="463">
        <v>0</v>
      </c>
      <c r="U296" s="463">
        <v>0</v>
      </c>
      <c r="V296" s="463">
        <v>0</v>
      </c>
      <c r="W296" s="463">
        <v>3</v>
      </c>
      <c r="X296" s="463">
        <v>9</v>
      </c>
      <c r="Y296" s="463">
        <v>24</v>
      </c>
      <c r="Z296" s="463">
        <v>0</v>
      </c>
      <c r="AA296" s="463">
        <v>0</v>
      </c>
      <c r="AB296" s="466">
        <v>40</v>
      </c>
      <c r="AC296" s="461">
        <f t="shared" si="16"/>
        <v>4</v>
      </c>
    </row>
    <row r="297" spans="1:29" s="467" customFormat="1" hidden="1">
      <c r="A297" s="463" t="s">
        <v>468</v>
      </c>
      <c r="B297" s="463" t="s">
        <v>658</v>
      </c>
      <c r="C297" s="463" t="s">
        <v>4059</v>
      </c>
      <c r="D297" s="463" t="s">
        <v>552</v>
      </c>
      <c r="E297" s="464">
        <v>38</v>
      </c>
      <c r="F297" s="463" t="s">
        <v>3759</v>
      </c>
      <c r="G297" s="463" t="s">
        <v>554</v>
      </c>
      <c r="H297" s="576">
        <v>38343</v>
      </c>
      <c r="I297" s="576">
        <v>41298</v>
      </c>
      <c r="J297" s="465">
        <v>2004</v>
      </c>
      <c r="K297" s="463" t="s">
        <v>769</v>
      </c>
      <c r="L297" s="463" t="s">
        <v>3726</v>
      </c>
      <c r="M297" s="463" t="s">
        <v>3759</v>
      </c>
      <c r="N297" s="463">
        <v>1</v>
      </c>
      <c r="O297" s="465">
        <v>1</v>
      </c>
      <c r="P297" s="463">
        <v>7</v>
      </c>
      <c r="Q297" s="463">
        <v>0</v>
      </c>
      <c r="R297" s="463">
        <v>0</v>
      </c>
      <c r="S297" s="463">
        <v>0</v>
      </c>
      <c r="T297" s="463">
        <v>0</v>
      </c>
      <c r="U297" s="463">
        <v>0</v>
      </c>
      <c r="V297" s="463">
        <v>1</v>
      </c>
      <c r="W297" s="463">
        <v>12</v>
      </c>
      <c r="X297" s="463">
        <v>12</v>
      </c>
      <c r="Y297" s="463">
        <v>7</v>
      </c>
      <c r="Z297" s="463">
        <v>0</v>
      </c>
      <c r="AA297" s="463">
        <v>0</v>
      </c>
      <c r="AB297" s="466">
        <v>40</v>
      </c>
      <c r="AC297" s="461">
        <f t="shared" si="16"/>
        <v>8</v>
      </c>
    </row>
    <row r="298" spans="1:29" s="467" customFormat="1" hidden="1">
      <c r="A298" s="463" t="s">
        <v>469</v>
      </c>
      <c r="B298" s="463" t="s">
        <v>658</v>
      </c>
      <c r="C298" s="463" t="s">
        <v>4060</v>
      </c>
      <c r="D298" s="463" t="s">
        <v>552</v>
      </c>
      <c r="E298" s="464">
        <v>38</v>
      </c>
      <c r="F298" s="463" t="s">
        <v>3759</v>
      </c>
      <c r="G298" s="463" t="s">
        <v>554</v>
      </c>
      <c r="H298" s="575">
        <v>38343</v>
      </c>
      <c r="I298" s="575">
        <v>41298</v>
      </c>
      <c r="J298" s="465">
        <v>2004</v>
      </c>
      <c r="K298" s="463" t="s">
        <v>769</v>
      </c>
      <c r="L298" s="463" t="s">
        <v>3726</v>
      </c>
      <c r="M298" s="463" t="s">
        <v>3759</v>
      </c>
      <c r="N298" s="463">
        <v>2</v>
      </c>
      <c r="O298" s="465">
        <v>10</v>
      </c>
      <c r="P298" s="463">
        <v>2</v>
      </c>
      <c r="Q298" s="463">
        <v>1</v>
      </c>
      <c r="R298" s="463">
        <v>0</v>
      </c>
      <c r="S298" s="463">
        <v>0</v>
      </c>
      <c r="T298" s="463">
        <v>0</v>
      </c>
      <c r="U298" s="463">
        <v>0</v>
      </c>
      <c r="V298" s="463">
        <v>3</v>
      </c>
      <c r="W298" s="463">
        <v>15</v>
      </c>
      <c r="X298" s="463">
        <v>8</v>
      </c>
      <c r="Y298" s="463">
        <v>1</v>
      </c>
      <c r="Z298" s="463">
        <v>0</v>
      </c>
      <c r="AA298" s="463">
        <v>0</v>
      </c>
      <c r="AB298" s="466">
        <v>40</v>
      </c>
      <c r="AC298" s="461">
        <f t="shared" si="16"/>
        <v>13</v>
      </c>
    </row>
    <row r="299" spans="1:29" s="467" customFormat="1" hidden="1">
      <c r="A299" s="463" t="s">
        <v>470</v>
      </c>
      <c r="B299" s="463" t="s">
        <v>658</v>
      </c>
      <c r="C299" s="463" t="s">
        <v>4061</v>
      </c>
      <c r="D299" s="463" t="s">
        <v>552</v>
      </c>
      <c r="E299" s="464">
        <v>38</v>
      </c>
      <c r="F299" s="463" t="s">
        <v>3759</v>
      </c>
      <c r="G299" s="463" t="s">
        <v>554</v>
      </c>
      <c r="H299" s="575">
        <v>38343</v>
      </c>
      <c r="I299" s="575">
        <v>41298</v>
      </c>
      <c r="J299" s="465">
        <v>2004</v>
      </c>
      <c r="K299" s="463" t="s">
        <v>769</v>
      </c>
      <c r="L299" s="463" t="s">
        <v>3726</v>
      </c>
      <c r="M299" s="463" t="s">
        <v>3759</v>
      </c>
      <c r="N299" s="463">
        <v>3</v>
      </c>
      <c r="O299" s="465">
        <v>3</v>
      </c>
      <c r="P299" s="463">
        <v>7</v>
      </c>
      <c r="Q299" s="463">
        <v>0</v>
      </c>
      <c r="R299" s="463">
        <v>0</v>
      </c>
      <c r="S299" s="463">
        <v>1</v>
      </c>
      <c r="T299" s="463">
        <v>0</v>
      </c>
      <c r="U299" s="463">
        <v>0</v>
      </c>
      <c r="V299" s="463">
        <v>1</v>
      </c>
      <c r="W299" s="463">
        <v>4</v>
      </c>
      <c r="X299" s="463">
        <v>23</v>
      </c>
      <c r="Y299" s="463">
        <v>1</v>
      </c>
      <c r="Z299" s="463">
        <v>0</v>
      </c>
      <c r="AA299" s="463">
        <v>0</v>
      </c>
      <c r="AB299" s="466">
        <v>40</v>
      </c>
      <c r="AC299" s="461">
        <f t="shared" si="16"/>
        <v>10</v>
      </c>
    </row>
    <row r="300" spans="1:29" s="467" customFormat="1" hidden="1">
      <c r="A300" s="463" t="s">
        <v>693</v>
      </c>
      <c r="B300" s="463" t="s">
        <v>658</v>
      </c>
      <c r="C300" s="463" t="s">
        <v>4062</v>
      </c>
      <c r="D300" s="463" t="s">
        <v>552</v>
      </c>
      <c r="E300" s="464">
        <v>38</v>
      </c>
      <c r="F300" s="463" t="s">
        <v>3759</v>
      </c>
      <c r="G300" s="463" t="s">
        <v>554</v>
      </c>
      <c r="H300" s="575">
        <v>38343</v>
      </c>
      <c r="I300" s="575">
        <v>41298</v>
      </c>
      <c r="J300" s="465">
        <v>2004</v>
      </c>
      <c r="K300" s="463" t="s">
        <v>769</v>
      </c>
      <c r="L300" s="463" t="s">
        <v>3726</v>
      </c>
      <c r="M300" s="463" t="s">
        <v>3759</v>
      </c>
      <c r="N300" s="463">
        <v>4</v>
      </c>
      <c r="O300" s="465">
        <v>1</v>
      </c>
      <c r="P300" s="463">
        <v>10</v>
      </c>
      <c r="Q300" s="463">
        <v>0</v>
      </c>
      <c r="R300" s="463">
        <v>0</v>
      </c>
      <c r="S300" s="463">
        <v>0</v>
      </c>
      <c r="T300" s="463">
        <v>0</v>
      </c>
      <c r="U300" s="463">
        <v>0</v>
      </c>
      <c r="V300" s="463">
        <v>3</v>
      </c>
      <c r="W300" s="463">
        <v>8</v>
      </c>
      <c r="X300" s="463">
        <v>6</v>
      </c>
      <c r="Y300" s="463">
        <v>12</v>
      </c>
      <c r="Z300" s="463">
        <v>0</v>
      </c>
      <c r="AA300" s="463">
        <v>0</v>
      </c>
      <c r="AB300" s="466">
        <v>40</v>
      </c>
      <c r="AC300" s="461">
        <f t="shared" si="16"/>
        <v>11</v>
      </c>
    </row>
    <row r="301" spans="1:29" s="467" customFormat="1" hidden="1">
      <c r="A301" s="463" t="s">
        <v>694</v>
      </c>
      <c r="B301" s="463" t="s">
        <v>658</v>
      </c>
      <c r="C301" s="463" t="s">
        <v>695</v>
      </c>
      <c r="D301" s="463" t="s">
        <v>552</v>
      </c>
      <c r="E301" s="464">
        <v>39</v>
      </c>
      <c r="F301" s="463" t="s">
        <v>1517</v>
      </c>
      <c r="G301" s="463" t="s">
        <v>554</v>
      </c>
      <c r="H301" s="576">
        <v>38343</v>
      </c>
      <c r="I301" s="576">
        <v>41298</v>
      </c>
      <c r="J301" s="465">
        <v>2004</v>
      </c>
      <c r="K301" s="463" t="s">
        <v>769</v>
      </c>
      <c r="L301" s="463" t="s">
        <v>3726</v>
      </c>
      <c r="M301" s="463" t="s">
        <v>1517</v>
      </c>
      <c r="N301" s="463">
        <v>1</v>
      </c>
      <c r="O301" s="465">
        <v>3</v>
      </c>
      <c r="P301" s="463">
        <v>7</v>
      </c>
      <c r="Q301" s="463">
        <v>0</v>
      </c>
      <c r="R301" s="463">
        <v>3</v>
      </c>
      <c r="S301" s="463">
        <v>0</v>
      </c>
      <c r="T301" s="463">
        <v>0</v>
      </c>
      <c r="U301" s="463">
        <v>0</v>
      </c>
      <c r="V301" s="463">
        <v>1</v>
      </c>
      <c r="W301" s="463">
        <v>26</v>
      </c>
      <c r="X301" s="463">
        <v>0</v>
      </c>
      <c r="Y301" s="463">
        <v>0</v>
      </c>
      <c r="Z301" s="463">
        <v>0</v>
      </c>
      <c r="AA301" s="463">
        <v>0</v>
      </c>
      <c r="AB301" s="466">
        <v>40</v>
      </c>
      <c r="AC301" s="461">
        <f t="shared" si="16"/>
        <v>13</v>
      </c>
    </row>
    <row r="302" spans="1:29" s="467" customFormat="1" hidden="1">
      <c r="A302" s="463" t="s">
        <v>696</v>
      </c>
      <c r="B302" s="463" t="s">
        <v>658</v>
      </c>
      <c r="C302" s="463" t="s">
        <v>697</v>
      </c>
      <c r="D302" s="463" t="s">
        <v>552</v>
      </c>
      <c r="E302" s="464">
        <v>39</v>
      </c>
      <c r="F302" s="463" t="s">
        <v>1517</v>
      </c>
      <c r="G302" s="463" t="s">
        <v>554</v>
      </c>
      <c r="H302" s="575">
        <v>38343</v>
      </c>
      <c r="I302" s="575">
        <v>41298</v>
      </c>
      <c r="J302" s="465">
        <v>2004</v>
      </c>
      <c r="K302" s="463" t="s">
        <v>769</v>
      </c>
      <c r="L302" s="463" t="s">
        <v>3726</v>
      </c>
      <c r="M302" s="463" t="s">
        <v>1517</v>
      </c>
      <c r="N302" s="463">
        <v>2</v>
      </c>
      <c r="O302" s="465">
        <v>0</v>
      </c>
      <c r="P302" s="463">
        <v>6</v>
      </c>
      <c r="Q302" s="463">
        <v>0</v>
      </c>
      <c r="R302" s="463">
        <v>0</v>
      </c>
      <c r="S302" s="463">
        <v>0</v>
      </c>
      <c r="T302" s="463">
        <v>0</v>
      </c>
      <c r="U302" s="463">
        <v>0</v>
      </c>
      <c r="V302" s="463">
        <v>0</v>
      </c>
      <c r="W302" s="463">
        <v>11</v>
      </c>
      <c r="X302" s="463">
        <v>3</v>
      </c>
      <c r="Y302" s="463">
        <v>20</v>
      </c>
      <c r="Z302" s="463">
        <v>0</v>
      </c>
      <c r="AA302" s="463">
        <v>0</v>
      </c>
      <c r="AB302" s="466">
        <v>40</v>
      </c>
      <c r="AC302" s="461">
        <f t="shared" si="16"/>
        <v>6</v>
      </c>
    </row>
    <row r="303" spans="1:29" s="467" customFormat="1" hidden="1">
      <c r="A303" s="463" t="s">
        <v>698</v>
      </c>
      <c r="B303" s="463" t="s">
        <v>658</v>
      </c>
      <c r="C303" s="463" t="s">
        <v>699</v>
      </c>
      <c r="D303" s="463" t="s">
        <v>552</v>
      </c>
      <c r="E303" s="464">
        <v>39</v>
      </c>
      <c r="F303" s="463" t="s">
        <v>1517</v>
      </c>
      <c r="G303" s="463" t="s">
        <v>554</v>
      </c>
      <c r="H303" s="575">
        <v>38343</v>
      </c>
      <c r="I303" s="575">
        <v>41298</v>
      </c>
      <c r="J303" s="465">
        <v>2004</v>
      </c>
      <c r="K303" s="463" t="s">
        <v>769</v>
      </c>
      <c r="L303" s="463" t="s">
        <v>3726</v>
      </c>
      <c r="M303" s="463" t="s">
        <v>1517</v>
      </c>
      <c r="N303" s="463">
        <v>3</v>
      </c>
      <c r="O303" s="465">
        <v>0</v>
      </c>
      <c r="P303" s="463">
        <v>0</v>
      </c>
      <c r="Q303" s="463">
        <v>0</v>
      </c>
      <c r="R303" s="463">
        <v>0</v>
      </c>
      <c r="S303" s="463">
        <v>0</v>
      </c>
      <c r="T303" s="463">
        <v>0</v>
      </c>
      <c r="U303" s="463">
        <v>0</v>
      </c>
      <c r="V303" s="463">
        <v>6</v>
      </c>
      <c r="W303" s="463">
        <v>20</v>
      </c>
      <c r="X303" s="463">
        <v>3</v>
      </c>
      <c r="Y303" s="463">
        <v>11</v>
      </c>
      <c r="Z303" s="463">
        <v>0</v>
      </c>
      <c r="AA303" s="463">
        <v>0</v>
      </c>
      <c r="AB303" s="466">
        <v>40</v>
      </c>
      <c r="AC303" s="461">
        <f t="shared" si="16"/>
        <v>0</v>
      </c>
    </row>
    <row r="304" spans="1:29" s="467" customFormat="1" hidden="1">
      <c r="A304" s="463" t="s">
        <v>700</v>
      </c>
      <c r="B304" s="463" t="s">
        <v>658</v>
      </c>
      <c r="C304" s="463" t="s">
        <v>1084</v>
      </c>
      <c r="D304" s="463" t="s">
        <v>552</v>
      </c>
      <c r="E304" s="464">
        <v>39</v>
      </c>
      <c r="F304" s="463" t="s">
        <v>1517</v>
      </c>
      <c r="G304" s="463" t="s">
        <v>554</v>
      </c>
      <c r="H304" s="575">
        <v>38343</v>
      </c>
      <c r="I304" s="575">
        <v>41298</v>
      </c>
      <c r="J304" s="465">
        <v>2004</v>
      </c>
      <c r="K304" s="463" t="s">
        <v>769</v>
      </c>
      <c r="L304" s="463" t="s">
        <v>3726</v>
      </c>
      <c r="M304" s="463" t="s">
        <v>1517</v>
      </c>
      <c r="N304" s="463">
        <v>4</v>
      </c>
      <c r="O304" s="465">
        <v>0</v>
      </c>
      <c r="P304" s="463">
        <v>0</v>
      </c>
      <c r="Q304" s="463">
        <v>0</v>
      </c>
      <c r="R304" s="463">
        <v>0</v>
      </c>
      <c r="S304" s="463">
        <v>0</v>
      </c>
      <c r="T304" s="463">
        <v>0</v>
      </c>
      <c r="U304" s="463">
        <v>0</v>
      </c>
      <c r="V304" s="463">
        <v>1</v>
      </c>
      <c r="W304" s="463">
        <v>9</v>
      </c>
      <c r="X304" s="463">
        <v>0</v>
      </c>
      <c r="Y304" s="463">
        <v>30</v>
      </c>
      <c r="Z304" s="463">
        <v>0</v>
      </c>
      <c r="AA304" s="463">
        <v>0</v>
      </c>
      <c r="AB304" s="466">
        <v>40</v>
      </c>
      <c r="AC304" s="461">
        <f t="shared" si="16"/>
        <v>0</v>
      </c>
    </row>
    <row r="305" spans="1:29" s="467" customFormat="1" hidden="1">
      <c r="A305" s="463" t="s">
        <v>1085</v>
      </c>
      <c r="B305" s="463" t="s">
        <v>658</v>
      </c>
      <c r="C305" s="463" t="s">
        <v>1086</v>
      </c>
      <c r="D305" s="463" t="s">
        <v>552</v>
      </c>
      <c r="E305" s="464">
        <v>40</v>
      </c>
      <c r="F305" s="463" t="s">
        <v>550</v>
      </c>
      <c r="G305" s="463" t="s">
        <v>554</v>
      </c>
      <c r="H305" s="576">
        <v>38342</v>
      </c>
      <c r="I305" s="576">
        <v>41298</v>
      </c>
      <c r="J305" s="465">
        <v>2004</v>
      </c>
      <c r="K305" s="463" t="s">
        <v>769</v>
      </c>
      <c r="L305" s="463" t="s">
        <v>3727</v>
      </c>
      <c r="M305" s="463" t="s">
        <v>550</v>
      </c>
      <c r="N305" s="463">
        <v>1</v>
      </c>
      <c r="O305" s="465">
        <v>1</v>
      </c>
      <c r="P305" s="463">
        <v>3</v>
      </c>
      <c r="Q305" s="463">
        <v>0</v>
      </c>
      <c r="R305" s="463">
        <v>0</v>
      </c>
      <c r="S305" s="463">
        <v>0</v>
      </c>
      <c r="T305" s="463">
        <v>0</v>
      </c>
      <c r="U305" s="463">
        <v>1</v>
      </c>
      <c r="V305" s="463">
        <v>7</v>
      </c>
      <c r="W305" s="463">
        <v>6</v>
      </c>
      <c r="X305" s="463">
        <v>16</v>
      </c>
      <c r="Y305" s="463">
        <v>5</v>
      </c>
      <c r="Z305" s="463">
        <v>0</v>
      </c>
      <c r="AA305" s="463">
        <v>1</v>
      </c>
      <c r="AB305" s="466">
        <v>40</v>
      </c>
      <c r="AC305" s="461">
        <f t="shared" si="16"/>
        <v>4</v>
      </c>
    </row>
    <row r="306" spans="1:29" s="467" customFormat="1" hidden="1">
      <c r="A306" s="463" t="s">
        <v>1087</v>
      </c>
      <c r="B306" s="463" t="s">
        <v>658</v>
      </c>
      <c r="C306" s="463" t="s">
        <v>1088</v>
      </c>
      <c r="D306" s="463" t="s">
        <v>552</v>
      </c>
      <c r="E306" s="464">
        <v>40</v>
      </c>
      <c r="F306" s="463" t="s">
        <v>550</v>
      </c>
      <c r="G306" s="463" t="s">
        <v>554</v>
      </c>
      <c r="H306" s="575">
        <v>38342</v>
      </c>
      <c r="I306" s="575">
        <v>41298</v>
      </c>
      <c r="J306" s="465">
        <v>2004</v>
      </c>
      <c r="K306" s="463" t="s">
        <v>769</v>
      </c>
      <c r="L306" s="463" t="s">
        <v>3727</v>
      </c>
      <c r="M306" s="463" t="s">
        <v>550</v>
      </c>
      <c r="N306" s="463">
        <v>2</v>
      </c>
      <c r="O306" s="465">
        <v>1</v>
      </c>
      <c r="P306" s="463">
        <v>1</v>
      </c>
      <c r="Q306" s="463">
        <v>1</v>
      </c>
      <c r="R306" s="463">
        <v>0</v>
      </c>
      <c r="S306" s="463">
        <v>0</v>
      </c>
      <c r="T306" s="463">
        <v>0</v>
      </c>
      <c r="U306" s="463">
        <v>13</v>
      </c>
      <c r="V306" s="463">
        <v>0</v>
      </c>
      <c r="W306" s="463">
        <v>1</v>
      </c>
      <c r="X306" s="463">
        <v>23</v>
      </c>
      <c r="Y306" s="463">
        <v>0</v>
      </c>
      <c r="Z306" s="463">
        <v>0</v>
      </c>
      <c r="AA306" s="463">
        <v>0</v>
      </c>
      <c r="AB306" s="466">
        <v>40</v>
      </c>
      <c r="AC306" s="461">
        <f t="shared" si="16"/>
        <v>3</v>
      </c>
    </row>
    <row r="307" spans="1:29" s="467" customFormat="1" hidden="1">
      <c r="A307" s="463" t="s">
        <v>893</v>
      </c>
      <c r="B307" s="463" t="s">
        <v>658</v>
      </c>
      <c r="C307" s="463" t="s">
        <v>894</v>
      </c>
      <c r="D307" s="463" t="s">
        <v>552</v>
      </c>
      <c r="E307" s="464">
        <v>40</v>
      </c>
      <c r="F307" s="463" t="s">
        <v>550</v>
      </c>
      <c r="G307" s="463" t="s">
        <v>554</v>
      </c>
      <c r="H307" s="575">
        <v>38342</v>
      </c>
      <c r="I307" s="575">
        <v>41298</v>
      </c>
      <c r="J307" s="465">
        <v>2004</v>
      </c>
      <c r="K307" s="463" t="s">
        <v>769</v>
      </c>
      <c r="L307" s="463" t="s">
        <v>3727</v>
      </c>
      <c r="M307" s="463" t="s">
        <v>550</v>
      </c>
      <c r="N307" s="463">
        <v>3</v>
      </c>
      <c r="O307" s="465">
        <v>0</v>
      </c>
      <c r="P307" s="463">
        <v>1</v>
      </c>
      <c r="Q307" s="463">
        <v>0</v>
      </c>
      <c r="R307" s="463">
        <v>0</v>
      </c>
      <c r="S307" s="463">
        <v>0</v>
      </c>
      <c r="T307" s="463">
        <v>0</v>
      </c>
      <c r="U307" s="463">
        <v>3</v>
      </c>
      <c r="V307" s="463">
        <v>0</v>
      </c>
      <c r="W307" s="463">
        <v>5</v>
      </c>
      <c r="X307" s="463">
        <v>17</v>
      </c>
      <c r="Y307" s="463">
        <v>14</v>
      </c>
      <c r="Z307" s="463">
        <v>0</v>
      </c>
      <c r="AA307" s="463">
        <v>0</v>
      </c>
      <c r="AB307" s="466">
        <v>40</v>
      </c>
      <c r="AC307" s="461">
        <f t="shared" si="16"/>
        <v>1</v>
      </c>
    </row>
    <row r="308" spans="1:29" s="467" customFormat="1" hidden="1">
      <c r="A308" s="463" t="s">
        <v>895</v>
      </c>
      <c r="B308" s="463" t="s">
        <v>658</v>
      </c>
      <c r="C308" s="463" t="s">
        <v>896</v>
      </c>
      <c r="D308" s="463" t="s">
        <v>552</v>
      </c>
      <c r="E308" s="464">
        <v>40</v>
      </c>
      <c r="F308" s="463" t="s">
        <v>550</v>
      </c>
      <c r="G308" s="463" t="s">
        <v>554</v>
      </c>
      <c r="H308" s="575">
        <v>38342</v>
      </c>
      <c r="I308" s="575">
        <v>41298</v>
      </c>
      <c r="J308" s="465">
        <v>2004</v>
      </c>
      <c r="K308" s="463" t="s">
        <v>769</v>
      </c>
      <c r="L308" s="463" t="s">
        <v>3727</v>
      </c>
      <c r="M308" s="463" t="s">
        <v>550</v>
      </c>
      <c r="N308" s="463">
        <v>4</v>
      </c>
      <c r="O308" s="465">
        <v>0</v>
      </c>
      <c r="P308" s="463">
        <v>1</v>
      </c>
      <c r="Q308" s="463">
        <v>0</v>
      </c>
      <c r="R308" s="463">
        <v>0</v>
      </c>
      <c r="S308" s="463">
        <v>0</v>
      </c>
      <c r="T308" s="463">
        <v>0</v>
      </c>
      <c r="U308" s="463">
        <v>0</v>
      </c>
      <c r="V308" s="463">
        <v>0</v>
      </c>
      <c r="W308" s="463">
        <v>7</v>
      </c>
      <c r="X308" s="463">
        <v>24</v>
      </c>
      <c r="Y308" s="463">
        <v>7</v>
      </c>
      <c r="Z308" s="463">
        <v>0</v>
      </c>
      <c r="AA308" s="463">
        <v>1</v>
      </c>
      <c r="AB308" s="466">
        <v>40</v>
      </c>
      <c r="AC308" s="461">
        <f t="shared" si="16"/>
        <v>1</v>
      </c>
    </row>
    <row r="309" spans="1:29" s="467" customFormat="1" hidden="1">
      <c r="A309" s="463" t="s">
        <v>897</v>
      </c>
      <c r="B309" s="463" t="s">
        <v>658</v>
      </c>
      <c r="C309" s="463" t="s">
        <v>1091</v>
      </c>
      <c r="D309" s="463" t="s">
        <v>552</v>
      </c>
      <c r="E309" s="464">
        <v>41</v>
      </c>
      <c r="F309" s="463" t="s">
        <v>1513</v>
      </c>
      <c r="G309" s="463" t="s">
        <v>554</v>
      </c>
      <c r="H309" s="576">
        <v>38342</v>
      </c>
      <c r="I309" s="576">
        <v>41298</v>
      </c>
      <c r="J309" s="465">
        <v>2004</v>
      </c>
      <c r="K309" s="463" t="s">
        <v>769</v>
      </c>
      <c r="L309" s="463" t="s">
        <v>3727</v>
      </c>
      <c r="M309" s="463" t="s">
        <v>1513</v>
      </c>
      <c r="N309" s="463">
        <v>1</v>
      </c>
      <c r="O309" s="465">
        <v>3</v>
      </c>
      <c r="P309" s="463">
        <v>0</v>
      </c>
      <c r="Q309" s="463">
        <v>6</v>
      </c>
      <c r="R309" s="463">
        <v>0</v>
      </c>
      <c r="S309" s="463">
        <v>0</v>
      </c>
      <c r="T309" s="463">
        <v>0</v>
      </c>
      <c r="U309" s="463">
        <v>0</v>
      </c>
      <c r="V309" s="463">
        <v>0</v>
      </c>
      <c r="W309" s="463">
        <v>25</v>
      </c>
      <c r="X309" s="463">
        <v>6</v>
      </c>
      <c r="Y309" s="463">
        <v>0</v>
      </c>
      <c r="Z309" s="463">
        <v>0</v>
      </c>
      <c r="AA309" s="463">
        <v>0</v>
      </c>
      <c r="AB309" s="466">
        <v>40</v>
      </c>
      <c r="AC309" s="461">
        <f t="shared" si="16"/>
        <v>9</v>
      </c>
    </row>
    <row r="310" spans="1:29" s="467" customFormat="1" hidden="1">
      <c r="A310" s="463" t="s">
        <v>1092</v>
      </c>
      <c r="B310" s="463" t="s">
        <v>658</v>
      </c>
      <c r="C310" s="463" t="s">
        <v>900</v>
      </c>
      <c r="D310" s="463" t="s">
        <v>552</v>
      </c>
      <c r="E310" s="464">
        <v>41</v>
      </c>
      <c r="F310" s="463" t="s">
        <v>1513</v>
      </c>
      <c r="G310" s="463" t="s">
        <v>554</v>
      </c>
      <c r="H310" s="575">
        <v>38342</v>
      </c>
      <c r="I310" s="575">
        <v>41298</v>
      </c>
      <c r="J310" s="465">
        <v>2004</v>
      </c>
      <c r="K310" s="463" t="s">
        <v>769</v>
      </c>
      <c r="L310" s="463" t="s">
        <v>3727</v>
      </c>
      <c r="M310" s="463" t="s">
        <v>1513</v>
      </c>
      <c r="N310" s="463">
        <v>2</v>
      </c>
      <c r="O310" s="465">
        <v>4</v>
      </c>
      <c r="P310" s="463">
        <v>3</v>
      </c>
      <c r="Q310" s="463">
        <v>2</v>
      </c>
      <c r="R310" s="463">
        <v>0</v>
      </c>
      <c r="S310" s="463">
        <v>0</v>
      </c>
      <c r="T310" s="463">
        <v>0</v>
      </c>
      <c r="U310" s="463">
        <v>0</v>
      </c>
      <c r="V310" s="463">
        <v>0</v>
      </c>
      <c r="W310" s="463">
        <v>24</v>
      </c>
      <c r="X310" s="463">
        <v>5</v>
      </c>
      <c r="Y310" s="463">
        <v>2</v>
      </c>
      <c r="Z310" s="463">
        <v>0</v>
      </c>
      <c r="AA310" s="463">
        <v>0</v>
      </c>
      <c r="AB310" s="466">
        <v>40</v>
      </c>
      <c r="AC310" s="461">
        <f t="shared" si="16"/>
        <v>9</v>
      </c>
    </row>
    <row r="311" spans="1:29" s="467" customFormat="1" hidden="1">
      <c r="A311" s="463" t="s">
        <v>718</v>
      </c>
      <c r="B311" s="463" t="s">
        <v>658</v>
      </c>
      <c r="C311" s="463" t="s">
        <v>719</v>
      </c>
      <c r="D311" s="463" t="s">
        <v>552</v>
      </c>
      <c r="E311" s="464">
        <v>41</v>
      </c>
      <c r="F311" s="463" t="s">
        <v>1513</v>
      </c>
      <c r="G311" s="463" t="s">
        <v>554</v>
      </c>
      <c r="H311" s="575">
        <v>38342</v>
      </c>
      <c r="I311" s="575">
        <v>41298</v>
      </c>
      <c r="J311" s="465">
        <v>2004</v>
      </c>
      <c r="K311" s="463" t="s">
        <v>769</v>
      </c>
      <c r="L311" s="463" t="s">
        <v>3727</v>
      </c>
      <c r="M311" s="463" t="s">
        <v>1513</v>
      </c>
      <c r="N311" s="463">
        <v>3</v>
      </c>
      <c r="O311" s="465">
        <v>8</v>
      </c>
      <c r="P311" s="463">
        <v>0</v>
      </c>
      <c r="Q311" s="463">
        <v>7</v>
      </c>
      <c r="R311" s="463">
        <v>0</v>
      </c>
      <c r="S311" s="463">
        <v>0</v>
      </c>
      <c r="T311" s="463">
        <v>0</v>
      </c>
      <c r="U311" s="463">
        <v>0</v>
      </c>
      <c r="V311" s="463">
        <v>0</v>
      </c>
      <c r="W311" s="463">
        <v>10</v>
      </c>
      <c r="X311" s="463">
        <v>14</v>
      </c>
      <c r="Y311" s="463">
        <v>1</v>
      </c>
      <c r="Z311" s="463">
        <v>0</v>
      </c>
      <c r="AA311" s="463">
        <v>0</v>
      </c>
      <c r="AB311" s="466">
        <v>40</v>
      </c>
      <c r="AC311" s="461">
        <f t="shared" si="16"/>
        <v>15</v>
      </c>
    </row>
    <row r="312" spans="1:29" s="467" customFormat="1" hidden="1">
      <c r="A312" s="463" t="s">
        <v>503</v>
      </c>
      <c r="B312" s="463" t="s">
        <v>658</v>
      </c>
      <c r="C312" s="463" t="s">
        <v>504</v>
      </c>
      <c r="D312" s="463" t="s">
        <v>552</v>
      </c>
      <c r="E312" s="464">
        <v>41</v>
      </c>
      <c r="F312" s="463" t="s">
        <v>1513</v>
      </c>
      <c r="G312" s="463" t="s">
        <v>554</v>
      </c>
      <c r="H312" s="575">
        <v>38342</v>
      </c>
      <c r="I312" s="575">
        <v>41298</v>
      </c>
      <c r="J312" s="465">
        <v>2004</v>
      </c>
      <c r="K312" s="463" t="s">
        <v>769</v>
      </c>
      <c r="L312" s="463" t="s">
        <v>3727</v>
      </c>
      <c r="M312" s="463" t="s">
        <v>1513</v>
      </c>
      <c r="N312" s="463">
        <v>4</v>
      </c>
      <c r="O312" s="465">
        <v>4</v>
      </c>
      <c r="P312" s="463">
        <v>0</v>
      </c>
      <c r="Q312" s="463">
        <v>1</v>
      </c>
      <c r="R312" s="463">
        <v>0</v>
      </c>
      <c r="S312" s="463">
        <v>0</v>
      </c>
      <c r="T312" s="463">
        <v>0</v>
      </c>
      <c r="U312" s="463">
        <v>0</v>
      </c>
      <c r="V312" s="463">
        <v>0</v>
      </c>
      <c r="W312" s="463">
        <v>21</v>
      </c>
      <c r="X312" s="463">
        <v>6</v>
      </c>
      <c r="Y312" s="463">
        <v>8</v>
      </c>
      <c r="Z312" s="463">
        <v>0</v>
      </c>
      <c r="AA312" s="463">
        <v>0</v>
      </c>
      <c r="AB312" s="466">
        <v>40</v>
      </c>
      <c r="AC312" s="461">
        <f t="shared" si="16"/>
        <v>5</v>
      </c>
    </row>
    <row r="313" spans="1:29" s="467" customFormat="1" hidden="1">
      <c r="A313" s="463" t="s">
        <v>505</v>
      </c>
      <c r="B313" s="463" t="s">
        <v>658</v>
      </c>
      <c r="C313" s="463" t="s">
        <v>506</v>
      </c>
      <c r="D313" s="463" t="s">
        <v>552</v>
      </c>
      <c r="E313" s="464">
        <v>42</v>
      </c>
      <c r="F313" s="463" t="s">
        <v>1519</v>
      </c>
      <c r="G313" s="463" t="s">
        <v>554</v>
      </c>
      <c r="H313" s="576">
        <v>38342</v>
      </c>
      <c r="I313" s="576">
        <v>41298</v>
      </c>
      <c r="J313" s="465">
        <v>2004</v>
      </c>
      <c r="K313" s="463" t="s">
        <v>769</v>
      </c>
      <c r="L313" s="463" t="s">
        <v>3727</v>
      </c>
      <c r="M313" s="463" t="s">
        <v>1519</v>
      </c>
      <c r="N313" s="463">
        <v>1</v>
      </c>
      <c r="O313" s="465">
        <v>9</v>
      </c>
      <c r="P313" s="463">
        <v>0</v>
      </c>
      <c r="Q313" s="463">
        <v>8</v>
      </c>
      <c r="R313" s="463">
        <v>5</v>
      </c>
      <c r="S313" s="463">
        <v>0</v>
      </c>
      <c r="T313" s="463">
        <v>0</v>
      </c>
      <c r="U313" s="463">
        <v>0</v>
      </c>
      <c r="V313" s="463">
        <v>0</v>
      </c>
      <c r="W313" s="463">
        <v>17</v>
      </c>
      <c r="X313" s="463">
        <v>1</v>
      </c>
      <c r="Y313" s="463">
        <v>0</v>
      </c>
      <c r="Z313" s="463">
        <v>0</v>
      </c>
      <c r="AA313" s="463">
        <v>0</v>
      </c>
      <c r="AB313" s="466">
        <v>40</v>
      </c>
      <c r="AC313" s="461">
        <f t="shared" si="16"/>
        <v>22</v>
      </c>
    </row>
    <row r="314" spans="1:29" s="467" customFormat="1" hidden="1">
      <c r="A314" s="463" t="s">
        <v>507</v>
      </c>
      <c r="B314" s="463" t="s">
        <v>658</v>
      </c>
      <c r="C314" s="463" t="s">
        <v>508</v>
      </c>
      <c r="D314" s="463" t="s">
        <v>552</v>
      </c>
      <c r="E314" s="464">
        <v>42</v>
      </c>
      <c r="F314" s="463" t="s">
        <v>1519</v>
      </c>
      <c r="G314" s="463" t="s">
        <v>554</v>
      </c>
      <c r="H314" s="575">
        <v>38342</v>
      </c>
      <c r="I314" s="575">
        <v>41298</v>
      </c>
      <c r="J314" s="465">
        <v>2004</v>
      </c>
      <c r="K314" s="463" t="s">
        <v>769</v>
      </c>
      <c r="L314" s="463" t="s">
        <v>3727</v>
      </c>
      <c r="M314" s="463" t="s">
        <v>1519</v>
      </c>
      <c r="N314" s="463">
        <v>2</v>
      </c>
      <c r="O314" s="465">
        <v>0</v>
      </c>
      <c r="P314" s="463">
        <v>1</v>
      </c>
      <c r="Q314" s="463">
        <v>12</v>
      </c>
      <c r="R314" s="463">
        <v>0</v>
      </c>
      <c r="S314" s="463">
        <v>0</v>
      </c>
      <c r="T314" s="463">
        <v>0</v>
      </c>
      <c r="U314" s="463">
        <v>0</v>
      </c>
      <c r="V314" s="463">
        <v>0</v>
      </c>
      <c r="W314" s="463">
        <v>7</v>
      </c>
      <c r="X314" s="463">
        <v>20</v>
      </c>
      <c r="Y314" s="463">
        <v>0</v>
      </c>
      <c r="Z314" s="463">
        <v>0</v>
      </c>
      <c r="AA314" s="463">
        <v>0</v>
      </c>
      <c r="AB314" s="466">
        <v>40</v>
      </c>
      <c r="AC314" s="461">
        <f t="shared" si="16"/>
        <v>13</v>
      </c>
    </row>
    <row r="315" spans="1:29" s="467" customFormat="1" hidden="1">
      <c r="A315" s="463" t="s">
        <v>509</v>
      </c>
      <c r="B315" s="463" t="s">
        <v>658</v>
      </c>
      <c r="C315" s="463" t="s">
        <v>510</v>
      </c>
      <c r="D315" s="463" t="s">
        <v>552</v>
      </c>
      <c r="E315" s="464">
        <v>42</v>
      </c>
      <c r="F315" s="463" t="s">
        <v>1519</v>
      </c>
      <c r="G315" s="463" t="s">
        <v>554</v>
      </c>
      <c r="H315" s="575">
        <v>38342</v>
      </c>
      <c r="I315" s="575">
        <v>41298</v>
      </c>
      <c r="J315" s="465">
        <v>2004</v>
      </c>
      <c r="K315" s="463" t="s">
        <v>769</v>
      </c>
      <c r="L315" s="463" t="s">
        <v>3727</v>
      </c>
      <c r="M315" s="463" t="s">
        <v>1519</v>
      </c>
      <c r="N315" s="463">
        <v>3</v>
      </c>
      <c r="O315" s="465">
        <v>0</v>
      </c>
      <c r="P315" s="463">
        <v>0</v>
      </c>
      <c r="Q315" s="463">
        <v>1</v>
      </c>
      <c r="R315" s="463">
        <v>0</v>
      </c>
      <c r="S315" s="463">
        <v>0</v>
      </c>
      <c r="T315" s="463">
        <v>0</v>
      </c>
      <c r="U315" s="463">
        <v>8</v>
      </c>
      <c r="V315" s="463">
        <v>0</v>
      </c>
      <c r="W315" s="463">
        <v>4</v>
      </c>
      <c r="X315" s="463">
        <v>27</v>
      </c>
      <c r="Y315" s="463">
        <v>0</v>
      </c>
      <c r="Z315" s="463">
        <v>0</v>
      </c>
      <c r="AA315" s="463">
        <v>0</v>
      </c>
      <c r="AB315" s="466">
        <v>40</v>
      </c>
      <c r="AC315" s="461">
        <f t="shared" si="16"/>
        <v>1</v>
      </c>
    </row>
    <row r="316" spans="1:29" s="467" customFormat="1" hidden="1">
      <c r="A316" s="463" t="s">
        <v>318</v>
      </c>
      <c r="B316" s="463" t="s">
        <v>658</v>
      </c>
      <c r="C316" s="463" t="s">
        <v>319</v>
      </c>
      <c r="D316" s="463" t="s">
        <v>552</v>
      </c>
      <c r="E316" s="464">
        <v>42</v>
      </c>
      <c r="F316" s="463" t="s">
        <v>1519</v>
      </c>
      <c r="G316" s="463" t="s">
        <v>554</v>
      </c>
      <c r="H316" s="575">
        <v>38342</v>
      </c>
      <c r="I316" s="575">
        <v>41298</v>
      </c>
      <c r="J316" s="465">
        <v>2004</v>
      </c>
      <c r="K316" s="463" t="s">
        <v>769</v>
      </c>
      <c r="L316" s="463" t="s">
        <v>3727</v>
      </c>
      <c r="M316" s="463" t="s">
        <v>1519</v>
      </c>
      <c r="N316" s="463">
        <v>4</v>
      </c>
      <c r="O316" s="465">
        <v>0</v>
      </c>
      <c r="P316" s="463">
        <v>0</v>
      </c>
      <c r="Q316" s="463">
        <v>0</v>
      </c>
      <c r="R316" s="463">
        <v>0</v>
      </c>
      <c r="S316" s="463">
        <v>0</v>
      </c>
      <c r="T316" s="463">
        <v>0</v>
      </c>
      <c r="U316" s="463">
        <v>15</v>
      </c>
      <c r="V316" s="463">
        <v>0</v>
      </c>
      <c r="W316" s="463">
        <v>3</v>
      </c>
      <c r="X316" s="463">
        <v>22</v>
      </c>
      <c r="Y316" s="463">
        <v>0</v>
      </c>
      <c r="Z316" s="463">
        <v>0</v>
      </c>
      <c r="AA316" s="463">
        <v>0</v>
      </c>
      <c r="AB316" s="466">
        <v>40</v>
      </c>
      <c r="AC316" s="461">
        <f t="shared" si="16"/>
        <v>0</v>
      </c>
    </row>
    <row r="317" spans="1:29" s="467" customFormat="1" hidden="1">
      <c r="A317" s="463">
        <v>1009</v>
      </c>
      <c r="B317" s="463"/>
      <c r="C317" s="463" t="str">
        <f t="shared" ref="C317:C348" si="17">J317&amp;"-"&amp;M317&amp;"_"&amp;N317</f>
        <v>2005-Casy_1</v>
      </c>
      <c r="D317" s="463" t="s">
        <v>552</v>
      </c>
      <c r="E317" s="464">
        <v>1</v>
      </c>
      <c r="F317" s="463" t="s">
        <v>999</v>
      </c>
      <c r="G317" s="463" t="s">
        <v>554</v>
      </c>
      <c r="H317" s="576"/>
      <c r="I317" s="576"/>
      <c r="J317" s="465">
        <v>2005</v>
      </c>
      <c r="K317" s="463" t="s">
        <v>945</v>
      </c>
      <c r="L317" s="463" t="s">
        <v>1593</v>
      </c>
      <c r="M317" s="463" t="s">
        <v>1594</v>
      </c>
      <c r="N317" s="463">
        <v>1</v>
      </c>
      <c r="O317" s="465">
        <v>0</v>
      </c>
      <c r="P317" s="463">
        <v>0</v>
      </c>
      <c r="Q317" s="463">
        <v>2</v>
      </c>
      <c r="R317" s="463">
        <v>0</v>
      </c>
      <c r="S317" s="463">
        <v>1</v>
      </c>
      <c r="T317" s="463">
        <v>0</v>
      </c>
      <c r="U317" s="463">
        <v>9</v>
      </c>
      <c r="V317" s="463">
        <v>0</v>
      </c>
      <c r="W317" s="463">
        <v>2</v>
      </c>
      <c r="X317" s="463">
        <v>7</v>
      </c>
      <c r="Y317" s="463">
        <v>19</v>
      </c>
      <c r="Z317" s="463">
        <v>0</v>
      </c>
      <c r="AA317" s="463">
        <v>0</v>
      </c>
      <c r="AB317" s="466">
        <f t="shared" ref="AB317:AB348" si="18">SUM(O317:AA317)</f>
        <v>40</v>
      </c>
      <c r="AC317" s="461">
        <f t="shared" si="16"/>
        <v>2</v>
      </c>
    </row>
    <row r="318" spans="1:29" s="467" customFormat="1" hidden="1">
      <c r="A318" s="463">
        <v>1010</v>
      </c>
      <c r="B318" s="463"/>
      <c r="C318" s="463" t="str">
        <f t="shared" si="17"/>
        <v>2005-Casy_2</v>
      </c>
      <c r="D318" s="463" t="s">
        <v>552</v>
      </c>
      <c r="E318" s="464">
        <v>1</v>
      </c>
      <c r="F318" s="463" t="s">
        <v>999</v>
      </c>
      <c r="G318" s="463" t="s">
        <v>554</v>
      </c>
      <c r="H318" s="575"/>
      <c r="I318" s="575"/>
      <c r="J318" s="465">
        <v>2005</v>
      </c>
      <c r="K318" s="463" t="s">
        <v>945</v>
      </c>
      <c r="L318" s="463" t="s">
        <v>1593</v>
      </c>
      <c r="M318" s="463" t="s">
        <v>1594</v>
      </c>
      <c r="N318" s="463">
        <v>2</v>
      </c>
      <c r="O318" s="465">
        <v>7</v>
      </c>
      <c r="P318" s="463">
        <v>0</v>
      </c>
      <c r="Q318" s="463">
        <v>1</v>
      </c>
      <c r="R318" s="463">
        <v>0</v>
      </c>
      <c r="S318" s="463">
        <v>0</v>
      </c>
      <c r="T318" s="463">
        <v>0</v>
      </c>
      <c r="U318" s="463">
        <v>12</v>
      </c>
      <c r="V318" s="463">
        <v>0</v>
      </c>
      <c r="W318" s="463">
        <v>12</v>
      </c>
      <c r="X318" s="463">
        <v>8</v>
      </c>
      <c r="Y318" s="463">
        <v>0</v>
      </c>
      <c r="Z318" s="463">
        <v>0</v>
      </c>
      <c r="AA318" s="463">
        <v>0</v>
      </c>
      <c r="AB318" s="466">
        <f t="shared" si="18"/>
        <v>40</v>
      </c>
      <c r="AC318" s="461">
        <f t="shared" si="16"/>
        <v>8</v>
      </c>
    </row>
    <row r="319" spans="1:29" s="467" customFormat="1" hidden="1">
      <c r="A319" s="463">
        <v>1011</v>
      </c>
      <c r="B319" s="463"/>
      <c r="C319" s="463" t="str">
        <f t="shared" si="17"/>
        <v>2005-Casy_3</v>
      </c>
      <c r="D319" s="463" t="s">
        <v>552</v>
      </c>
      <c r="E319" s="464">
        <v>1</v>
      </c>
      <c r="F319" s="463" t="s">
        <v>999</v>
      </c>
      <c r="G319" s="463" t="s">
        <v>554</v>
      </c>
      <c r="H319" s="575"/>
      <c r="I319" s="575"/>
      <c r="J319" s="465">
        <v>2005</v>
      </c>
      <c r="K319" s="463" t="s">
        <v>945</v>
      </c>
      <c r="L319" s="463" t="s">
        <v>1593</v>
      </c>
      <c r="M319" s="463" t="s">
        <v>1594</v>
      </c>
      <c r="N319" s="463">
        <v>3</v>
      </c>
      <c r="O319" s="465">
        <v>0</v>
      </c>
      <c r="P319" s="463">
        <v>0</v>
      </c>
      <c r="Q319" s="463">
        <v>5</v>
      </c>
      <c r="R319" s="463">
        <v>0</v>
      </c>
      <c r="S319" s="463">
        <v>0</v>
      </c>
      <c r="T319" s="463">
        <v>0</v>
      </c>
      <c r="U319" s="463">
        <v>0</v>
      </c>
      <c r="V319" s="463">
        <v>0</v>
      </c>
      <c r="W319" s="463">
        <v>8</v>
      </c>
      <c r="X319" s="463">
        <v>26</v>
      </c>
      <c r="Y319" s="463">
        <v>1</v>
      </c>
      <c r="Z319" s="463">
        <v>0</v>
      </c>
      <c r="AA319" s="463">
        <v>0</v>
      </c>
      <c r="AB319" s="466">
        <f t="shared" si="18"/>
        <v>40</v>
      </c>
      <c r="AC319" s="461">
        <f t="shared" si="16"/>
        <v>5</v>
      </c>
    </row>
    <row r="320" spans="1:29" s="467" customFormat="1" hidden="1">
      <c r="A320" s="463">
        <v>1012</v>
      </c>
      <c r="B320" s="463"/>
      <c r="C320" s="463" t="str">
        <f t="shared" si="17"/>
        <v>2005-Casy_4</v>
      </c>
      <c r="D320" s="463" t="s">
        <v>552</v>
      </c>
      <c r="E320" s="464">
        <v>1</v>
      </c>
      <c r="F320" s="463" t="s">
        <v>999</v>
      </c>
      <c r="G320" s="463" t="s">
        <v>554</v>
      </c>
      <c r="H320" s="575"/>
      <c r="I320" s="575"/>
      <c r="J320" s="465">
        <v>2005</v>
      </c>
      <c r="K320" s="463" t="s">
        <v>945</v>
      </c>
      <c r="L320" s="463" t="s">
        <v>1593</v>
      </c>
      <c r="M320" s="463" t="s">
        <v>1594</v>
      </c>
      <c r="N320" s="463">
        <v>4</v>
      </c>
      <c r="O320" s="465">
        <v>0</v>
      </c>
      <c r="P320" s="463">
        <v>0</v>
      </c>
      <c r="Q320" s="463">
        <v>0</v>
      </c>
      <c r="R320" s="463">
        <v>0</v>
      </c>
      <c r="S320" s="463">
        <v>0</v>
      </c>
      <c r="T320" s="463">
        <v>0</v>
      </c>
      <c r="U320" s="463">
        <v>13</v>
      </c>
      <c r="V320" s="463">
        <v>0</v>
      </c>
      <c r="W320" s="463">
        <v>1</v>
      </c>
      <c r="X320" s="463">
        <v>26</v>
      </c>
      <c r="Y320" s="463">
        <v>0</v>
      </c>
      <c r="Z320" s="463">
        <v>0</v>
      </c>
      <c r="AA320" s="463">
        <v>0</v>
      </c>
      <c r="AB320" s="466">
        <f t="shared" si="18"/>
        <v>40</v>
      </c>
      <c r="AC320" s="461">
        <f t="shared" si="16"/>
        <v>0</v>
      </c>
    </row>
    <row r="321" spans="1:29" s="467" customFormat="1" hidden="1">
      <c r="A321" s="463">
        <v>1037</v>
      </c>
      <c r="B321" s="463"/>
      <c r="C321" s="463" t="str">
        <f t="shared" si="17"/>
        <v>2005-Bonne Anse_1</v>
      </c>
      <c r="D321" s="463" t="s">
        <v>552</v>
      </c>
      <c r="E321" s="464">
        <v>2</v>
      </c>
      <c r="F321" s="463" t="s">
        <v>1000</v>
      </c>
      <c r="G321" s="463" t="s">
        <v>554</v>
      </c>
      <c r="H321" s="576"/>
      <c r="I321" s="576"/>
      <c r="J321" s="465">
        <v>2005</v>
      </c>
      <c r="K321" s="463" t="s">
        <v>945</v>
      </c>
      <c r="L321" s="463" t="s">
        <v>1593</v>
      </c>
      <c r="M321" s="463" t="s">
        <v>1497</v>
      </c>
      <c r="N321" s="463">
        <v>1</v>
      </c>
      <c r="O321" s="465">
        <v>0</v>
      </c>
      <c r="P321" s="463">
        <v>2</v>
      </c>
      <c r="Q321" s="463">
        <v>1</v>
      </c>
      <c r="R321" s="463">
        <v>0</v>
      </c>
      <c r="S321" s="463">
        <v>2</v>
      </c>
      <c r="T321" s="463">
        <v>0</v>
      </c>
      <c r="U321" s="463">
        <v>0</v>
      </c>
      <c r="V321" s="463">
        <v>0</v>
      </c>
      <c r="W321" s="463">
        <v>16</v>
      </c>
      <c r="X321" s="463">
        <v>8</v>
      </c>
      <c r="Y321" s="463">
        <v>11</v>
      </c>
      <c r="Z321" s="463">
        <v>0</v>
      </c>
      <c r="AA321" s="463">
        <v>0</v>
      </c>
      <c r="AB321" s="466">
        <f t="shared" si="18"/>
        <v>40</v>
      </c>
      <c r="AC321" s="461">
        <f t="shared" si="16"/>
        <v>3</v>
      </c>
    </row>
    <row r="322" spans="1:29" s="467" customFormat="1" hidden="1">
      <c r="A322" s="463">
        <v>1038</v>
      </c>
      <c r="B322" s="463"/>
      <c r="C322" s="463" t="str">
        <f t="shared" si="17"/>
        <v>2005-Bonne Anse_2</v>
      </c>
      <c r="D322" s="463" t="s">
        <v>552</v>
      </c>
      <c r="E322" s="464">
        <v>2</v>
      </c>
      <c r="F322" s="463" t="s">
        <v>1000</v>
      </c>
      <c r="G322" s="463" t="s">
        <v>554</v>
      </c>
      <c r="H322" s="575"/>
      <c r="I322" s="575"/>
      <c r="J322" s="465">
        <v>2005</v>
      </c>
      <c r="K322" s="463" t="s">
        <v>945</v>
      </c>
      <c r="L322" s="463" t="s">
        <v>1593</v>
      </c>
      <c r="M322" s="463" t="s">
        <v>1497</v>
      </c>
      <c r="N322" s="463">
        <v>2</v>
      </c>
      <c r="O322" s="465">
        <v>0</v>
      </c>
      <c r="P322" s="463">
        <v>3</v>
      </c>
      <c r="Q322" s="463">
        <v>1</v>
      </c>
      <c r="R322" s="463">
        <v>3</v>
      </c>
      <c r="S322" s="463">
        <v>0</v>
      </c>
      <c r="T322" s="463">
        <v>0</v>
      </c>
      <c r="U322" s="463">
        <v>0</v>
      </c>
      <c r="V322" s="463">
        <v>0</v>
      </c>
      <c r="W322" s="463">
        <v>25</v>
      </c>
      <c r="X322" s="463">
        <v>7</v>
      </c>
      <c r="Y322" s="463">
        <v>0</v>
      </c>
      <c r="Z322" s="463">
        <v>0</v>
      </c>
      <c r="AA322" s="463">
        <v>0</v>
      </c>
      <c r="AB322" s="466">
        <f t="shared" si="18"/>
        <v>39</v>
      </c>
      <c r="AC322" s="461">
        <f t="shared" si="16"/>
        <v>7</v>
      </c>
    </row>
    <row r="323" spans="1:29" s="467" customFormat="1" hidden="1">
      <c r="A323" s="463">
        <v>1039</v>
      </c>
      <c r="B323" s="463"/>
      <c r="C323" s="463" t="str">
        <f t="shared" si="17"/>
        <v>2005-Bonne Anse_3</v>
      </c>
      <c r="D323" s="463" t="s">
        <v>552</v>
      </c>
      <c r="E323" s="464">
        <v>2</v>
      </c>
      <c r="F323" s="463" t="s">
        <v>1000</v>
      </c>
      <c r="G323" s="463" t="s">
        <v>554</v>
      </c>
      <c r="H323" s="575"/>
      <c r="I323" s="575"/>
      <c r="J323" s="465">
        <v>2005</v>
      </c>
      <c r="K323" s="463" t="s">
        <v>945</v>
      </c>
      <c r="L323" s="463" t="s">
        <v>1593</v>
      </c>
      <c r="M323" s="463" t="s">
        <v>1497</v>
      </c>
      <c r="N323" s="463">
        <v>3</v>
      </c>
      <c r="O323" s="465">
        <v>0</v>
      </c>
      <c r="P323" s="463">
        <v>0</v>
      </c>
      <c r="Q323" s="463">
        <v>4</v>
      </c>
      <c r="R323" s="463">
        <v>1</v>
      </c>
      <c r="S323" s="463">
        <v>0</v>
      </c>
      <c r="T323" s="463">
        <v>0</v>
      </c>
      <c r="U323" s="463">
        <v>0</v>
      </c>
      <c r="V323" s="463">
        <v>0</v>
      </c>
      <c r="W323" s="463">
        <v>24</v>
      </c>
      <c r="X323" s="463">
        <v>11</v>
      </c>
      <c r="Y323" s="463">
        <v>0</v>
      </c>
      <c r="Z323" s="463">
        <v>0</v>
      </c>
      <c r="AA323" s="463">
        <v>0</v>
      </c>
      <c r="AB323" s="466">
        <f t="shared" si="18"/>
        <v>40</v>
      </c>
      <c r="AC323" s="461">
        <f t="shared" si="16"/>
        <v>5</v>
      </c>
    </row>
    <row r="324" spans="1:29" s="467" customFormat="1" hidden="1">
      <c r="A324" s="463">
        <v>1040</v>
      </c>
      <c r="B324" s="463"/>
      <c r="C324" s="463" t="str">
        <f t="shared" si="17"/>
        <v>2005-Bonne Anse_4</v>
      </c>
      <c r="D324" s="463" t="s">
        <v>552</v>
      </c>
      <c r="E324" s="464">
        <v>2</v>
      </c>
      <c r="F324" s="463" t="s">
        <v>1000</v>
      </c>
      <c r="G324" s="463" t="s">
        <v>554</v>
      </c>
      <c r="H324" s="575"/>
      <c r="I324" s="575"/>
      <c r="J324" s="465">
        <v>2005</v>
      </c>
      <c r="K324" s="463" t="s">
        <v>945</v>
      </c>
      <c r="L324" s="463" t="s">
        <v>1593</v>
      </c>
      <c r="M324" s="463" t="s">
        <v>1497</v>
      </c>
      <c r="N324" s="463">
        <v>4</v>
      </c>
      <c r="O324" s="465">
        <v>0</v>
      </c>
      <c r="P324" s="463">
        <v>1</v>
      </c>
      <c r="Q324" s="463">
        <v>2</v>
      </c>
      <c r="R324" s="463">
        <v>1</v>
      </c>
      <c r="S324" s="463">
        <v>0</v>
      </c>
      <c r="T324" s="463">
        <v>0</v>
      </c>
      <c r="U324" s="463">
        <v>0</v>
      </c>
      <c r="V324" s="463">
        <v>0</v>
      </c>
      <c r="W324" s="463">
        <v>19</v>
      </c>
      <c r="X324" s="463">
        <v>16</v>
      </c>
      <c r="Y324" s="463">
        <v>0</v>
      </c>
      <c r="Z324" s="463">
        <v>0</v>
      </c>
      <c r="AA324" s="463">
        <v>1</v>
      </c>
      <c r="AB324" s="466">
        <f t="shared" si="18"/>
        <v>40</v>
      </c>
      <c r="AC324" s="461">
        <f t="shared" si="16"/>
        <v>4</v>
      </c>
    </row>
    <row r="325" spans="1:29" s="467" customFormat="1" hidden="1">
      <c r="A325" s="463">
        <v>1081</v>
      </c>
      <c r="B325" s="463"/>
      <c r="C325" s="463" t="str">
        <f t="shared" si="17"/>
        <v>2005-Ile Verte_1</v>
      </c>
      <c r="D325" s="463" t="s">
        <v>552</v>
      </c>
      <c r="E325" s="464">
        <v>4</v>
      </c>
      <c r="F325" s="463" t="s">
        <v>817</v>
      </c>
      <c r="G325" s="463" t="s">
        <v>554</v>
      </c>
      <c r="H325" s="576"/>
      <c r="I325" s="576"/>
      <c r="J325" s="465">
        <v>2005</v>
      </c>
      <c r="K325" s="463" t="s">
        <v>945</v>
      </c>
      <c r="L325" s="463" t="s">
        <v>1282</v>
      </c>
      <c r="M325" s="463" t="s">
        <v>1284</v>
      </c>
      <c r="N325" s="463">
        <v>1</v>
      </c>
      <c r="O325" s="465">
        <v>1</v>
      </c>
      <c r="P325" s="463">
        <v>1</v>
      </c>
      <c r="Q325" s="463">
        <v>9</v>
      </c>
      <c r="R325" s="463">
        <v>0</v>
      </c>
      <c r="S325" s="463">
        <v>0</v>
      </c>
      <c r="T325" s="463">
        <v>0</v>
      </c>
      <c r="U325" s="463">
        <v>0</v>
      </c>
      <c r="V325" s="463">
        <v>0</v>
      </c>
      <c r="W325" s="463">
        <v>18</v>
      </c>
      <c r="X325" s="463">
        <v>6</v>
      </c>
      <c r="Y325" s="463">
        <v>2</v>
      </c>
      <c r="Z325" s="463">
        <v>0</v>
      </c>
      <c r="AA325" s="463">
        <v>0</v>
      </c>
      <c r="AB325" s="466">
        <f t="shared" si="18"/>
        <v>37</v>
      </c>
      <c r="AC325" s="461">
        <f t="shared" si="16"/>
        <v>11</v>
      </c>
    </row>
    <row r="326" spans="1:29" s="467" customFormat="1" hidden="1">
      <c r="A326" s="463">
        <v>1082</v>
      </c>
      <c r="B326" s="463"/>
      <c r="C326" s="463" t="str">
        <f t="shared" si="17"/>
        <v>2005-Ile Verte_2</v>
      </c>
      <c r="D326" s="463" t="s">
        <v>552</v>
      </c>
      <c r="E326" s="464">
        <v>4</v>
      </c>
      <c r="F326" s="463" t="s">
        <v>817</v>
      </c>
      <c r="G326" s="463" t="s">
        <v>554</v>
      </c>
      <c r="H326" s="575"/>
      <c r="I326" s="575"/>
      <c r="J326" s="465">
        <v>2005</v>
      </c>
      <c r="K326" s="463" t="s">
        <v>945</v>
      </c>
      <c r="L326" s="463" t="s">
        <v>1282</v>
      </c>
      <c r="M326" s="463" t="s">
        <v>1284</v>
      </c>
      <c r="N326" s="463">
        <v>2</v>
      </c>
      <c r="O326" s="465">
        <v>1</v>
      </c>
      <c r="P326" s="463">
        <v>4</v>
      </c>
      <c r="Q326" s="463">
        <v>5</v>
      </c>
      <c r="R326" s="463">
        <v>0</v>
      </c>
      <c r="S326" s="463">
        <v>0</v>
      </c>
      <c r="T326" s="463">
        <v>0</v>
      </c>
      <c r="U326" s="463">
        <v>0</v>
      </c>
      <c r="V326" s="463">
        <v>0</v>
      </c>
      <c r="W326" s="463">
        <v>16</v>
      </c>
      <c r="X326" s="463">
        <v>7</v>
      </c>
      <c r="Y326" s="463">
        <v>1</v>
      </c>
      <c r="Z326" s="463">
        <v>0</v>
      </c>
      <c r="AA326" s="463">
        <v>0</v>
      </c>
      <c r="AB326" s="466">
        <f t="shared" si="18"/>
        <v>34</v>
      </c>
      <c r="AC326" s="461">
        <f t="shared" si="16"/>
        <v>10</v>
      </c>
    </row>
    <row r="327" spans="1:29" s="467" customFormat="1" hidden="1">
      <c r="A327" s="463">
        <v>1083</v>
      </c>
      <c r="B327" s="463"/>
      <c r="C327" s="463" t="str">
        <f t="shared" si="17"/>
        <v>2005-Ile Verte_3</v>
      </c>
      <c r="D327" s="463" t="s">
        <v>552</v>
      </c>
      <c r="E327" s="464">
        <v>4</v>
      </c>
      <c r="F327" s="463" t="s">
        <v>817</v>
      </c>
      <c r="G327" s="463" t="s">
        <v>554</v>
      </c>
      <c r="H327" s="575"/>
      <c r="I327" s="575"/>
      <c r="J327" s="465">
        <v>2005</v>
      </c>
      <c r="K327" s="463" t="s">
        <v>945</v>
      </c>
      <c r="L327" s="463" t="s">
        <v>1282</v>
      </c>
      <c r="M327" s="463" t="s">
        <v>1284</v>
      </c>
      <c r="N327" s="463">
        <v>3</v>
      </c>
      <c r="O327" s="465">
        <v>2</v>
      </c>
      <c r="P327" s="463">
        <v>6</v>
      </c>
      <c r="Q327" s="463">
        <v>3</v>
      </c>
      <c r="R327" s="463">
        <v>0</v>
      </c>
      <c r="S327" s="463">
        <v>5</v>
      </c>
      <c r="T327" s="463">
        <v>0</v>
      </c>
      <c r="U327" s="463">
        <v>0</v>
      </c>
      <c r="V327" s="463">
        <v>0</v>
      </c>
      <c r="W327" s="463">
        <v>14</v>
      </c>
      <c r="X327" s="463">
        <v>5</v>
      </c>
      <c r="Y327" s="463">
        <v>2</v>
      </c>
      <c r="Z327" s="463">
        <v>0</v>
      </c>
      <c r="AA327" s="463">
        <v>0</v>
      </c>
      <c r="AB327" s="466">
        <f t="shared" si="18"/>
        <v>37</v>
      </c>
      <c r="AC327" s="461">
        <f t="shared" si="16"/>
        <v>11</v>
      </c>
    </row>
    <row r="328" spans="1:29" s="467" customFormat="1" hidden="1">
      <c r="A328" s="463">
        <v>1084</v>
      </c>
      <c r="B328" s="463"/>
      <c r="C328" s="463" t="str">
        <f t="shared" si="17"/>
        <v>2005-Ile Verte_4</v>
      </c>
      <c r="D328" s="463" t="s">
        <v>552</v>
      </c>
      <c r="E328" s="464">
        <v>4</v>
      </c>
      <c r="F328" s="463" t="s">
        <v>817</v>
      </c>
      <c r="G328" s="463" t="s">
        <v>554</v>
      </c>
      <c r="H328" s="575"/>
      <c r="I328" s="575"/>
      <c r="J328" s="614">
        <v>2005</v>
      </c>
      <c r="K328" s="463" t="s">
        <v>945</v>
      </c>
      <c r="L328" s="463" t="s">
        <v>1282</v>
      </c>
      <c r="M328" s="463" t="s">
        <v>1284</v>
      </c>
      <c r="N328" s="615">
        <v>4</v>
      </c>
      <c r="O328" s="614">
        <v>0</v>
      </c>
      <c r="P328" s="463">
        <v>1</v>
      </c>
      <c r="Q328" s="463">
        <v>12</v>
      </c>
      <c r="R328" s="463">
        <v>0</v>
      </c>
      <c r="S328" s="463">
        <v>0</v>
      </c>
      <c r="T328" s="463">
        <v>2</v>
      </c>
      <c r="U328" s="463">
        <v>0</v>
      </c>
      <c r="V328" s="463">
        <v>1</v>
      </c>
      <c r="W328" s="463">
        <v>18</v>
      </c>
      <c r="X328" s="463">
        <v>5</v>
      </c>
      <c r="Y328" s="463">
        <v>0</v>
      </c>
      <c r="Z328" s="463">
        <v>0</v>
      </c>
      <c r="AA328" s="463">
        <v>0</v>
      </c>
      <c r="AB328" s="611">
        <f t="shared" si="18"/>
        <v>39</v>
      </c>
      <c r="AC328" s="461">
        <f t="shared" si="16"/>
        <v>13</v>
      </c>
    </row>
    <row r="329" spans="1:29" s="467" customFormat="1" hidden="1">
      <c r="A329" s="463">
        <v>1109</v>
      </c>
      <c r="B329" s="463"/>
      <c r="C329" s="463" t="str">
        <f t="shared" si="17"/>
        <v>2005-Siande_1</v>
      </c>
      <c r="D329" s="463" t="s">
        <v>552</v>
      </c>
      <c r="E329" s="463">
        <v>5</v>
      </c>
      <c r="F329" s="465" t="s">
        <v>818</v>
      </c>
      <c r="G329" s="463" t="s">
        <v>554</v>
      </c>
      <c r="H329" s="576"/>
      <c r="I329" s="576"/>
      <c r="J329" s="228">
        <v>2005</v>
      </c>
      <c r="K329" s="463" t="s">
        <v>945</v>
      </c>
      <c r="L329" s="463" t="s">
        <v>1282</v>
      </c>
      <c r="M329" s="463" t="s">
        <v>1285</v>
      </c>
      <c r="N329" s="612">
        <v>1</v>
      </c>
      <c r="O329" s="229">
        <v>1</v>
      </c>
      <c r="P329" s="463">
        <v>1</v>
      </c>
      <c r="Q329" s="463">
        <v>3</v>
      </c>
      <c r="R329" s="463">
        <v>0</v>
      </c>
      <c r="S329" s="463">
        <v>7</v>
      </c>
      <c r="T329" s="463">
        <v>1</v>
      </c>
      <c r="U329" s="463">
        <v>0</v>
      </c>
      <c r="V329" s="463">
        <v>1</v>
      </c>
      <c r="W329" s="463">
        <v>17</v>
      </c>
      <c r="X329" s="463">
        <v>8</v>
      </c>
      <c r="Y329" s="463">
        <v>1</v>
      </c>
      <c r="Z329" s="463">
        <v>0</v>
      </c>
      <c r="AA329" s="463">
        <v>0</v>
      </c>
      <c r="AB329" s="612">
        <f t="shared" si="18"/>
        <v>40</v>
      </c>
      <c r="AC329" s="461">
        <f t="shared" si="16"/>
        <v>5</v>
      </c>
    </row>
    <row r="330" spans="1:29" s="467" customFormat="1" hidden="1">
      <c r="A330" s="463">
        <v>1110</v>
      </c>
      <c r="B330" s="463"/>
      <c r="C330" s="463" t="str">
        <f t="shared" si="17"/>
        <v>2005-Siande_2</v>
      </c>
      <c r="D330" s="463" t="s">
        <v>552</v>
      </c>
      <c r="E330" s="463">
        <v>5</v>
      </c>
      <c r="F330" s="465" t="s">
        <v>818</v>
      </c>
      <c r="G330" s="463" t="s">
        <v>554</v>
      </c>
      <c r="H330" s="575"/>
      <c r="I330" s="575"/>
      <c r="J330" s="228">
        <v>2005</v>
      </c>
      <c r="K330" s="463" t="s">
        <v>945</v>
      </c>
      <c r="L330" s="463" t="s">
        <v>1282</v>
      </c>
      <c r="M330" s="463" t="s">
        <v>1285</v>
      </c>
      <c r="N330" s="466">
        <v>2</v>
      </c>
      <c r="O330" s="229">
        <v>7</v>
      </c>
      <c r="P330" s="463">
        <v>1</v>
      </c>
      <c r="Q330" s="463">
        <v>0</v>
      </c>
      <c r="R330" s="463">
        <v>0</v>
      </c>
      <c r="S330" s="463">
        <v>0</v>
      </c>
      <c r="T330" s="463">
        <v>0</v>
      </c>
      <c r="U330" s="463">
        <v>0</v>
      </c>
      <c r="V330" s="463">
        <v>0</v>
      </c>
      <c r="W330" s="463">
        <v>20</v>
      </c>
      <c r="X330" s="463">
        <v>12</v>
      </c>
      <c r="Y330" s="463">
        <v>0</v>
      </c>
      <c r="Z330" s="463">
        <v>0</v>
      </c>
      <c r="AA330" s="463">
        <v>0</v>
      </c>
      <c r="AB330" s="466">
        <f t="shared" si="18"/>
        <v>40</v>
      </c>
      <c r="AC330" s="461">
        <f t="shared" si="16"/>
        <v>8</v>
      </c>
    </row>
    <row r="331" spans="1:29" s="467" customFormat="1" hidden="1">
      <c r="A331" s="463">
        <v>1111</v>
      </c>
      <c r="B331" s="463"/>
      <c r="C331" s="463" t="str">
        <f t="shared" si="17"/>
        <v>2005-Siande_3</v>
      </c>
      <c r="D331" s="463" t="s">
        <v>552</v>
      </c>
      <c r="E331" s="463">
        <v>5</v>
      </c>
      <c r="F331" s="465" t="s">
        <v>818</v>
      </c>
      <c r="G331" s="463" t="s">
        <v>554</v>
      </c>
      <c r="H331" s="575"/>
      <c r="I331" s="575"/>
      <c r="J331" s="228">
        <v>2005</v>
      </c>
      <c r="K331" s="463" t="s">
        <v>945</v>
      </c>
      <c r="L331" s="463" t="s">
        <v>1282</v>
      </c>
      <c r="M331" s="463" t="s">
        <v>1285</v>
      </c>
      <c r="N331" s="466">
        <v>3</v>
      </c>
      <c r="O331" s="229">
        <v>1</v>
      </c>
      <c r="P331" s="463">
        <v>0</v>
      </c>
      <c r="Q331" s="463">
        <v>0</v>
      </c>
      <c r="R331" s="463">
        <v>0</v>
      </c>
      <c r="S331" s="463">
        <v>0</v>
      </c>
      <c r="T331" s="463">
        <v>0</v>
      </c>
      <c r="U331" s="463">
        <v>0</v>
      </c>
      <c r="V331" s="463">
        <v>0</v>
      </c>
      <c r="W331" s="463">
        <v>17</v>
      </c>
      <c r="X331" s="463">
        <v>21</v>
      </c>
      <c r="Y331" s="463">
        <v>1</v>
      </c>
      <c r="Z331" s="463">
        <v>0</v>
      </c>
      <c r="AA331" s="463">
        <v>0</v>
      </c>
      <c r="AB331" s="466">
        <f t="shared" si="18"/>
        <v>40</v>
      </c>
      <c r="AC331" s="461">
        <f t="shared" si="16"/>
        <v>1</v>
      </c>
    </row>
    <row r="332" spans="1:29" s="467" customFormat="1" hidden="1">
      <c r="A332" s="463">
        <v>1112</v>
      </c>
      <c r="B332" s="463"/>
      <c r="C332" s="463" t="str">
        <f t="shared" si="17"/>
        <v>2005-Siande_4</v>
      </c>
      <c r="D332" s="463" t="s">
        <v>552</v>
      </c>
      <c r="E332" s="463">
        <v>5</v>
      </c>
      <c r="F332" s="465" t="s">
        <v>818</v>
      </c>
      <c r="G332" s="463" t="s">
        <v>554</v>
      </c>
      <c r="H332" s="575"/>
      <c r="I332" s="575"/>
      <c r="J332" s="228">
        <v>2005</v>
      </c>
      <c r="K332" s="463" t="s">
        <v>945</v>
      </c>
      <c r="L332" s="463" t="s">
        <v>1282</v>
      </c>
      <c r="M332" s="463" t="s">
        <v>1285</v>
      </c>
      <c r="N332" s="613">
        <v>4</v>
      </c>
      <c r="O332" s="229">
        <v>3</v>
      </c>
      <c r="P332" s="463">
        <v>2</v>
      </c>
      <c r="Q332" s="463">
        <v>3</v>
      </c>
      <c r="R332" s="463">
        <v>0</v>
      </c>
      <c r="S332" s="463">
        <v>0</v>
      </c>
      <c r="T332" s="463">
        <v>0</v>
      </c>
      <c r="U332" s="463">
        <v>0</v>
      </c>
      <c r="V332" s="463">
        <v>0</v>
      </c>
      <c r="W332" s="463">
        <v>16</v>
      </c>
      <c r="X332" s="463">
        <v>15</v>
      </c>
      <c r="Y332" s="463">
        <v>1</v>
      </c>
      <c r="Z332" s="463">
        <v>0</v>
      </c>
      <c r="AA332" s="463">
        <v>0</v>
      </c>
      <c r="AB332" s="613">
        <f t="shared" si="18"/>
        <v>40</v>
      </c>
      <c r="AC332" s="461">
        <f t="shared" si="16"/>
        <v>8</v>
      </c>
    </row>
    <row r="333" spans="1:29" s="467" customFormat="1" hidden="1">
      <c r="A333" s="463">
        <v>1137</v>
      </c>
      <c r="B333" s="463"/>
      <c r="C333" s="463" t="str">
        <f t="shared" si="17"/>
        <v>2005-Moara_1</v>
      </c>
      <c r="D333" s="463" t="s">
        <v>552</v>
      </c>
      <c r="E333" s="464">
        <v>6</v>
      </c>
      <c r="F333" s="463" t="s">
        <v>819</v>
      </c>
      <c r="G333" s="463" t="s">
        <v>554</v>
      </c>
      <c r="H333" s="576"/>
      <c r="I333" s="576"/>
      <c r="J333" s="460">
        <v>2005</v>
      </c>
      <c r="K333" s="463" t="s">
        <v>945</v>
      </c>
      <c r="L333" s="463" t="s">
        <v>1286</v>
      </c>
      <c r="M333" s="463" t="s">
        <v>1503</v>
      </c>
      <c r="N333" s="458">
        <v>1</v>
      </c>
      <c r="O333" s="460">
        <v>7</v>
      </c>
      <c r="P333" s="463">
        <v>0</v>
      </c>
      <c r="Q333" s="463">
        <v>8</v>
      </c>
      <c r="R333" s="463">
        <v>2</v>
      </c>
      <c r="S333" s="463">
        <v>6</v>
      </c>
      <c r="T333" s="463">
        <v>0</v>
      </c>
      <c r="U333" s="463">
        <v>0</v>
      </c>
      <c r="V333" s="463">
        <v>1</v>
      </c>
      <c r="W333" s="463">
        <v>13</v>
      </c>
      <c r="X333" s="463">
        <v>2</v>
      </c>
      <c r="Y333" s="463">
        <v>1</v>
      </c>
      <c r="Z333" s="463">
        <v>0</v>
      </c>
      <c r="AA333" s="463">
        <v>0</v>
      </c>
      <c r="AB333" s="461">
        <f t="shared" si="18"/>
        <v>40</v>
      </c>
      <c r="AC333" s="461">
        <f t="shared" si="16"/>
        <v>17</v>
      </c>
    </row>
    <row r="334" spans="1:29" s="467" customFormat="1" hidden="1">
      <c r="A334" s="463">
        <v>1138</v>
      </c>
      <c r="B334" s="463"/>
      <c r="C334" s="463" t="str">
        <f t="shared" si="17"/>
        <v>2005-Moara_2</v>
      </c>
      <c r="D334" s="463" t="s">
        <v>552</v>
      </c>
      <c r="E334" s="464">
        <v>6</v>
      </c>
      <c r="F334" s="463" t="s">
        <v>819</v>
      </c>
      <c r="G334" s="463" t="s">
        <v>554</v>
      </c>
      <c r="H334" s="575"/>
      <c r="I334" s="575"/>
      <c r="J334" s="465">
        <v>2005</v>
      </c>
      <c r="K334" s="463" t="s">
        <v>945</v>
      </c>
      <c r="L334" s="463" t="s">
        <v>1286</v>
      </c>
      <c r="M334" s="463" t="s">
        <v>1503</v>
      </c>
      <c r="N334" s="463">
        <v>2</v>
      </c>
      <c r="O334" s="465">
        <v>15</v>
      </c>
      <c r="P334" s="463">
        <v>1</v>
      </c>
      <c r="Q334" s="463">
        <v>4</v>
      </c>
      <c r="R334" s="463">
        <v>0</v>
      </c>
      <c r="S334" s="463">
        <v>7</v>
      </c>
      <c r="T334" s="463">
        <v>0</v>
      </c>
      <c r="U334" s="463">
        <v>2</v>
      </c>
      <c r="V334" s="463">
        <v>1</v>
      </c>
      <c r="W334" s="463">
        <v>10</v>
      </c>
      <c r="X334" s="463">
        <v>0</v>
      </c>
      <c r="Y334" s="463">
        <v>0</v>
      </c>
      <c r="Z334" s="463">
        <v>0</v>
      </c>
      <c r="AA334" s="463">
        <v>0</v>
      </c>
      <c r="AB334" s="466">
        <f t="shared" si="18"/>
        <v>40</v>
      </c>
      <c r="AC334" s="461">
        <f t="shared" si="16"/>
        <v>20</v>
      </c>
    </row>
    <row r="335" spans="1:29" s="467" customFormat="1" hidden="1">
      <c r="A335" s="463">
        <v>1139</v>
      </c>
      <c r="B335" s="463"/>
      <c r="C335" s="463" t="str">
        <f t="shared" si="17"/>
        <v>2005-Moara_3</v>
      </c>
      <c r="D335" s="463" t="s">
        <v>552</v>
      </c>
      <c r="E335" s="464">
        <v>6</v>
      </c>
      <c r="F335" s="463" t="s">
        <v>819</v>
      </c>
      <c r="G335" s="463" t="s">
        <v>554</v>
      </c>
      <c r="H335" s="575"/>
      <c r="I335" s="575"/>
      <c r="J335" s="465">
        <v>2005</v>
      </c>
      <c r="K335" s="463" t="s">
        <v>945</v>
      </c>
      <c r="L335" s="463" t="s">
        <v>1286</v>
      </c>
      <c r="M335" s="463" t="s">
        <v>1503</v>
      </c>
      <c r="N335" s="463">
        <v>3</v>
      </c>
      <c r="O335" s="465">
        <v>15</v>
      </c>
      <c r="P335" s="463">
        <v>1</v>
      </c>
      <c r="Q335" s="463">
        <v>1</v>
      </c>
      <c r="R335" s="463">
        <v>2</v>
      </c>
      <c r="S335" s="463">
        <v>2</v>
      </c>
      <c r="T335" s="463">
        <v>0</v>
      </c>
      <c r="U335" s="463">
        <v>10</v>
      </c>
      <c r="V335" s="463">
        <v>1</v>
      </c>
      <c r="W335" s="463">
        <v>8</v>
      </c>
      <c r="X335" s="463">
        <v>0</v>
      </c>
      <c r="Y335" s="463">
        <v>0</v>
      </c>
      <c r="Z335" s="463">
        <v>0</v>
      </c>
      <c r="AA335" s="463">
        <v>0</v>
      </c>
      <c r="AB335" s="466">
        <f t="shared" si="18"/>
        <v>40</v>
      </c>
      <c r="AC335" s="461">
        <f t="shared" si="16"/>
        <v>19</v>
      </c>
    </row>
    <row r="336" spans="1:29" s="467" customFormat="1" hidden="1">
      <c r="A336" s="463">
        <v>1140</v>
      </c>
      <c r="B336" s="463"/>
      <c r="C336" s="463" t="str">
        <f t="shared" si="17"/>
        <v>2005-Moara_4</v>
      </c>
      <c r="D336" s="463" t="s">
        <v>552</v>
      </c>
      <c r="E336" s="464">
        <v>6</v>
      </c>
      <c r="F336" s="463" t="s">
        <v>819</v>
      </c>
      <c r="G336" s="463" t="s">
        <v>554</v>
      </c>
      <c r="H336" s="575"/>
      <c r="I336" s="575"/>
      <c r="J336" s="465">
        <v>2005</v>
      </c>
      <c r="K336" s="463" t="s">
        <v>945</v>
      </c>
      <c r="L336" s="463" t="s">
        <v>1286</v>
      </c>
      <c r="M336" s="463" t="s">
        <v>1503</v>
      </c>
      <c r="N336" s="463">
        <v>4</v>
      </c>
      <c r="O336" s="465">
        <v>10</v>
      </c>
      <c r="P336" s="463">
        <v>2</v>
      </c>
      <c r="Q336" s="463">
        <v>3</v>
      </c>
      <c r="R336" s="463">
        <v>3</v>
      </c>
      <c r="S336" s="463">
        <v>1</v>
      </c>
      <c r="T336" s="463">
        <v>0</v>
      </c>
      <c r="U336" s="463">
        <v>9</v>
      </c>
      <c r="V336" s="463">
        <v>1</v>
      </c>
      <c r="W336" s="463">
        <v>6</v>
      </c>
      <c r="X336" s="463">
        <v>1</v>
      </c>
      <c r="Y336" s="463">
        <v>4</v>
      </c>
      <c r="Z336" s="463">
        <v>0</v>
      </c>
      <c r="AA336" s="463">
        <v>0</v>
      </c>
      <c r="AB336" s="466">
        <f t="shared" si="18"/>
        <v>40</v>
      </c>
      <c r="AC336" s="461">
        <f t="shared" si="16"/>
        <v>18</v>
      </c>
    </row>
    <row r="337" spans="1:29" s="467" customFormat="1" hidden="1">
      <c r="A337" s="463">
        <v>1165</v>
      </c>
      <c r="B337" s="463"/>
      <c r="C337" s="463" t="str">
        <f t="shared" si="17"/>
        <v>2005-Recif interieur de Thio_1</v>
      </c>
      <c r="D337" s="463" t="s">
        <v>552</v>
      </c>
      <c r="E337" s="464">
        <v>7</v>
      </c>
      <c r="F337" s="463" t="s">
        <v>3767</v>
      </c>
      <c r="G337" s="463" t="s">
        <v>554</v>
      </c>
      <c r="H337" s="576"/>
      <c r="I337" s="576"/>
      <c r="J337" s="465">
        <v>2005</v>
      </c>
      <c r="K337" s="463" t="s">
        <v>945</v>
      </c>
      <c r="L337" s="463" t="s">
        <v>1286</v>
      </c>
      <c r="M337" s="463" t="s">
        <v>3767</v>
      </c>
      <c r="N337" s="463">
        <v>1</v>
      </c>
      <c r="O337" s="465">
        <v>9</v>
      </c>
      <c r="P337" s="463">
        <v>0</v>
      </c>
      <c r="Q337" s="463">
        <v>2</v>
      </c>
      <c r="R337" s="463">
        <v>2</v>
      </c>
      <c r="S337" s="463">
        <v>1</v>
      </c>
      <c r="T337" s="463">
        <v>0</v>
      </c>
      <c r="U337" s="463">
        <v>1</v>
      </c>
      <c r="V337" s="463">
        <v>0</v>
      </c>
      <c r="W337" s="463">
        <v>19</v>
      </c>
      <c r="X337" s="463">
        <v>2</v>
      </c>
      <c r="Y337" s="463">
        <v>4</v>
      </c>
      <c r="Z337" s="463">
        <v>0</v>
      </c>
      <c r="AA337" s="463">
        <v>0</v>
      </c>
      <c r="AB337" s="466">
        <f t="shared" si="18"/>
        <v>40</v>
      </c>
      <c r="AC337" s="461">
        <f t="shared" si="16"/>
        <v>13</v>
      </c>
    </row>
    <row r="338" spans="1:29" s="467" customFormat="1" hidden="1">
      <c r="A338" s="463">
        <v>1166</v>
      </c>
      <c r="B338" s="463"/>
      <c r="C338" s="463" t="str">
        <f t="shared" si="17"/>
        <v>2005-Recif interieur de Thio_2</v>
      </c>
      <c r="D338" s="463" t="s">
        <v>552</v>
      </c>
      <c r="E338" s="464">
        <v>7</v>
      </c>
      <c r="F338" s="463" t="s">
        <v>3767</v>
      </c>
      <c r="G338" s="463" t="s">
        <v>554</v>
      </c>
      <c r="H338" s="575"/>
      <c r="I338" s="575"/>
      <c r="J338" s="465">
        <v>2005</v>
      </c>
      <c r="K338" s="463" t="s">
        <v>945</v>
      </c>
      <c r="L338" s="463" t="s">
        <v>1286</v>
      </c>
      <c r="M338" s="463" t="s">
        <v>3767</v>
      </c>
      <c r="N338" s="463">
        <v>2</v>
      </c>
      <c r="O338" s="465">
        <v>2</v>
      </c>
      <c r="P338" s="463">
        <v>1</v>
      </c>
      <c r="Q338" s="463">
        <v>5</v>
      </c>
      <c r="R338" s="463">
        <v>0</v>
      </c>
      <c r="S338" s="463">
        <v>0</v>
      </c>
      <c r="T338" s="463">
        <v>0</v>
      </c>
      <c r="U338" s="463">
        <v>0</v>
      </c>
      <c r="V338" s="463">
        <v>0</v>
      </c>
      <c r="W338" s="463">
        <v>15</v>
      </c>
      <c r="X338" s="463">
        <v>17</v>
      </c>
      <c r="Y338" s="463">
        <v>0</v>
      </c>
      <c r="Z338" s="463">
        <v>0</v>
      </c>
      <c r="AA338" s="463">
        <v>0</v>
      </c>
      <c r="AB338" s="466">
        <f t="shared" si="18"/>
        <v>40</v>
      </c>
      <c r="AC338" s="461">
        <f t="shared" si="16"/>
        <v>8</v>
      </c>
    </row>
    <row r="339" spans="1:29" s="467" customFormat="1" hidden="1">
      <c r="A339" s="463">
        <v>1167</v>
      </c>
      <c r="B339" s="463"/>
      <c r="C339" s="463" t="str">
        <f t="shared" si="17"/>
        <v>2005-Recif interieur de Thio_3</v>
      </c>
      <c r="D339" s="463" t="s">
        <v>552</v>
      </c>
      <c r="E339" s="464">
        <v>7</v>
      </c>
      <c r="F339" s="463" t="s">
        <v>3767</v>
      </c>
      <c r="G339" s="463" t="s">
        <v>554</v>
      </c>
      <c r="H339" s="575"/>
      <c r="I339" s="575"/>
      <c r="J339" s="465">
        <v>2005</v>
      </c>
      <c r="K339" s="463" t="s">
        <v>945</v>
      </c>
      <c r="L339" s="463" t="s">
        <v>1286</v>
      </c>
      <c r="M339" s="463" t="s">
        <v>3767</v>
      </c>
      <c r="N339" s="463">
        <v>3</v>
      </c>
      <c r="O339" s="465">
        <v>2</v>
      </c>
      <c r="P339" s="463">
        <v>2</v>
      </c>
      <c r="Q339" s="463">
        <v>4</v>
      </c>
      <c r="R339" s="463">
        <v>2</v>
      </c>
      <c r="S339" s="463">
        <v>1</v>
      </c>
      <c r="T339" s="463">
        <v>0</v>
      </c>
      <c r="U339" s="463">
        <v>0</v>
      </c>
      <c r="V339" s="463">
        <v>1</v>
      </c>
      <c r="W339" s="463">
        <v>16</v>
      </c>
      <c r="X339" s="463">
        <v>5</v>
      </c>
      <c r="Y339" s="463">
        <v>7</v>
      </c>
      <c r="Z339" s="463">
        <v>0</v>
      </c>
      <c r="AA339" s="463">
        <v>0</v>
      </c>
      <c r="AB339" s="466">
        <f t="shared" si="18"/>
        <v>40</v>
      </c>
      <c r="AC339" s="461">
        <f t="shared" si="16"/>
        <v>10</v>
      </c>
    </row>
    <row r="340" spans="1:29" s="467" customFormat="1" hidden="1">
      <c r="A340" s="463">
        <v>1168</v>
      </c>
      <c r="B340" s="463"/>
      <c r="C340" s="463" t="str">
        <f t="shared" si="17"/>
        <v>2005-Recif interieur de Thio_4</v>
      </c>
      <c r="D340" s="463" t="s">
        <v>552</v>
      </c>
      <c r="E340" s="464">
        <v>7</v>
      </c>
      <c r="F340" s="463" t="s">
        <v>3767</v>
      </c>
      <c r="G340" s="463" t="s">
        <v>554</v>
      </c>
      <c r="H340" s="575"/>
      <c r="I340" s="575"/>
      <c r="J340" s="465">
        <v>2005</v>
      </c>
      <c r="K340" s="463" t="s">
        <v>945</v>
      </c>
      <c r="L340" s="463" t="s">
        <v>1286</v>
      </c>
      <c r="M340" s="463" t="s">
        <v>3767</v>
      </c>
      <c r="N340" s="463">
        <v>4</v>
      </c>
      <c r="O340" s="465">
        <v>1</v>
      </c>
      <c r="P340" s="463">
        <v>3</v>
      </c>
      <c r="Q340" s="463">
        <v>2</v>
      </c>
      <c r="R340" s="463">
        <v>0</v>
      </c>
      <c r="S340" s="463">
        <v>2</v>
      </c>
      <c r="T340" s="463">
        <v>0</v>
      </c>
      <c r="U340" s="463">
        <v>0</v>
      </c>
      <c r="V340" s="463">
        <v>0</v>
      </c>
      <c r="W340" s="463">
        <v>6</v>
      </c>
      <c r="X340" s="463">
        <v>13</v>
      </c>
      <c r="Y340" s="463">
        <v>13</v>
      </c>
      <c r="Z340" s="463">
        <v>0</v>
      </c>
      <c r="AA340" s="463">
        <v>0</v>
      </c>
      <c r="AB340" s="466">
        <f t="shared" si="18"/>
        <v>40</v>
      </c>
      <c r="AC340" s="461">
        <f t="shared" si="16"/>
        <v>6</v>
      </c>
    </row>
    <row r="341" spans="1:29" s="467" customFormat="1" hidden="1">
      <c r="A341" s="463">
        <v>1193</v>
      </c>
      <c r="B341" s="463"/>
      <c r="C341" s="463" t="str">
        <f t="shared" si="17"/>
        <v>2005-Grand recif de Thio_1</v>
      </c>
      <c r="D341" s="463" t="s">
        <v>552</v>
      </c>
      <c r="E341" s="464">
        <v>8</v>
      </c>
      <c r="F341" s="463" t="s">
        <v>3766</v>
      </c>
      <c r="G341" s="463" t="s">
        <v>554</v>
      </c>
      <c r="H341" s="576"/>
      <c r="I341" s="576"/>
      <c r="J341" s="465">
        <v>2005</v>
      </c>
      <c r="K341" s="463" t="s">
        <v>945</v>
      </c>
      <c r="L341" s="463" t="s">
        <v>1286</v>
      </c>
      <c r="M341" s="463" t="s">
        <v>3766</v>
      </c>
      <c r="N341" s="463">
        <v>1</v>
      </c>
      <c r="O341" s="465">
        <v>3</v>
      </c>
      <c r="P341" s="463">
        <v>8</v>
      </c>
      <c r="Q341" s="463">
        <v>2</v>
      </c>
      <c r="R341" s="463">
        <v>0</v>
      </c>
      <c r="S341" s="463">
        <v>1</v>
      </c>
      <c r="T341" s="463">
        <v>0</v>
      </c>
      <c r="U341" s="463">
        <v>0</v>
      </c>
      <c r="V341" s="463">
        <v>3</v>
      </c>
      <c r="W341" s="463">
        <v>21</v>
      </c>
      <c r="X341" s="463">
        <v>0</v>
      </c>
      <c r="Y341" s="463">
        <v>2</v>
      </c>
      <c r="Z341" s="463">
        <v>0</v>
      </c>
      <c r="AA341" s="463">
        <v>0</v>
      </c>
      <c r="AB341" s="466">
        <f t="shared" si="18"/>
        <v>40</v>
      </c>
      <c r="AC341" s="461">
        <f t="shared" si="16"/>
        <v>13</v>
      </c>
    </row>
    <row r="342" spans="1:29" s="467" customFormat="1" hidden="1">
      <c r="A342" s="463">
        <v>1194</v>
      </c>
      <c r="B342" s="463"/>
      <c r="C342" s="463" t="str">
        <f t="shared" si="17"/>
        <v>2005-Grand recif de Thio_2</v>
      </c>
      <c r="D342" s="463" t="s">
        <v>552</v>
      </c>
      <c r="E342" s="464">
        <v>8</v>
      </c>
      <c r="F342" s="463" t="s">
        <v>3766</v>
      </c>
      <c r="G342" s="463" t="s">
        <v>554</v>
      </c>
      <c r="H342" s="575"/>
      <c r="I342" s="575"/>
      <c r="J342" s="465">
        <v>2005</v>
      </c>
      <c r="K342" s="463" t="s">
        <v>945</v>
      </c>
      <c r="L342" s="463" t="s">
        <v>1286</v>
      </c>
      <c r="M342" s="463" t="s">
        <v>3766</v>
      </c>
      <c r="N342" s="463">
        <v>2</v>
      </c>
      <c r="O342" s="465">
        <v>5</v>
      </c>
      <c r="P342" s="463">
        <v>3</v>
      </c>
      <c r="Q342" s="463">
        <v>1</v>
      </c>
      <c r="R342" s="463">
        <v>3</v>
      </c>
      <c r="S342" s="463">
        <v>1</v>
      </c>
      <c r="T342" s="463">
        <v>0</v>
      </c>
      <c r="U342" s="463">
        <v>0</v>
      </c>
      <c r="V342" s="463">
        <v>0</v>
      </c>
      <c r="W342" s="463">
        <v>21</v>
      </c>
      <c r="X342" s="463">
        <v>0</v>
      </c>
      <c r="Y342" s="463">
        <v>6</v>
      </c>
      <c r="Z342" s="463">
        <v>0</v>
      </c>
      <c r="AA342" s="463">
        <v>0</v>
      </c>
      <c r="AB342" s="466">
        <f t="shared" si="18"/>
        <v>40</v>
      </c>
      <c r="AC342" s="461">
        <f t="shared" si="16"/>
        <v>12</v>
      </c>
    </row>
    <row r="343" spans="1:29" s="467" customFormat="1" hidden="1">
      <c r="A343" s="463">
        <v>1195</v>
      </c>
      <c r="B343" s="463"/>
      <c r="C343" s="463" t="str">
        <f t="shared" si="17"/>
        <v>2005-Grand recif de Thio_3</v>
      </c>
      <c r="D343" s="463" t="s">
        <v>552</v>
      </c>
      <c r="E343" s="464">
        <v>8</v>
      </c>
      <c r="F343" s="463" t="s">
        <v>3766</v>
      </c>
      <c r="G343" s="463" t="s">
        <v>554</v>
      </c>
      <c r="H343" s="575"/>
      <c r="I343" s="575"/>
      <c r="J343" s="465">
        <v>2005</v>
      </c>
      <c r="K343" s="463" t="s">
        <v>945</v>
      </c>
      <c r="L343" s="463" t="s">
        <v>1286</v>
      </c>
      <c r="M343" s="463" t="s">
        <v>3766</v>
      </c>
      <c r="N343" s="463">
        <v>3</v>
      </c>
      <c r="O343" s="465">
        <v>0</v>
      </c>
      <c r="P343" s="463">
        <v>16</v>
      </c>
      <c r="Q343" s="463">
        <v>0</v>
      </c>
      <c r="R343" s="463">
        <v>0</v>
      </c>
      <c r="S343" s="463">
        <v>1</v>
      </c>
      <c r="T343" s="463">
        <v>0</v>
      </c>
      <c r="U343" s="463">
        <v>0</v>
      </c>
      <c r="V343" s="463">
        <v>3</v>
      </c>
      <c r="W343" s="463">
        <v>12</v>
      </c>
      <c r="X343" s="463">
        <v>3</v>
      </c>
      <c r="Y343" s="463">
        <v>5</v>
      </c>
      <c r="Z343" s="463">
        <v>0</v>
      </c>
      <c r="AA343" s="463">
        <v>0</v>
      </c>
      <c r="AB343" s="466">
        <f t="shared" si="18"/>
        <v>40</v>
      </c>
      <c r="AC343" s="461">
        <f t="shared" si="16"/>
        <v>16</v>
      </c>
    </row>
    <row r="344" spans="1:29" s="467" customFormat="1" hidden="1">
      <c r="A344" s="463">
        <v>1196</v>
      </c>
      <c r="B344" s="463"/>
      <c r="C344" s="463" t="str">
        <f t="shared" si="17"/>
        <v>2005-Grand recif de Thio_4</v>
      </c>
      <c r="D344" s="463" t="s">
        <v>552</v>
      </c>
      <c r="E344" s="464">
        <v>8</v>
      </c>
      <c r="F344" s="463" t="s">
        <v>3766</v>
      </c>
      <c r="G344" s="463" t="s">
        <v>554</v>
      </c>
      <c r="H344" s="575"/>
      <c r="I344" s="575"/>
      <c r="J344" s="465">
        <v>2005</v>
      </c>
      <c r="K344" s="463" t="s">
        <v>945</v>
      </c>
      <c r="L344" s="463" t="s">
        <v>1286</v>
      </c>
      <c r="M344" s="463" t="s">
        <v>3766</v>
      </c>
      <c r="N344" s="463">
        <v>4</v>
      </c>
      <c r="O344" s="465">
        <v>0</v>
      </c>
      <c r="P344" s="463">
        <v>12</v>
      </c>
      <c r="Q344" s="463">
        <v>0</v>
      </c>
      <c r="R344" s="463">
        <v>0</v>
      </c>
      <c r="S344" s="463">
        <v>2</v>
      </c>
      <c r="T344" s="463">
        <v>0</v>
      </c>
      <c r="U344" s="463">
        <v>0</v>
      </c>
      <c r="V344" s="463">
        <v>0</v>
      </c>
      <c r="W344" s="463">
        <v>19</v>
      </c>
      <c r="X344" s="463">
        <v>1</v>
      </c>
      <c r="Y344" s="463">
        <v>6</v>
      </c>
      <c r="Z344" s="463">
        <v>0</v>
      </c>
      <c r="AA344" s="463">
        <v>0</v>
      </c>
      <c r="AB344" s="466">
        <f t="shared" si="18"/>
        <v>40</v>
      </c>
      <c r="AC344" s="461">
        <f t="shared" si="16"/>
        <v>12</v>
      </c>
    </row>
    <row r="345" spans="1:29" s="467" customFormat="1" hidden="1">
      <c r="A345" s="463">
        <v>1217</v>
      </c>
      <c r="B345" s="463"/>
      <c r="C345" s="463" t="str">
        <f t="shared" si="17"/>
        <v>2005-Koulnoue_1</v>
      </c>
      <c r="D345" s="463" t="s">
        <v>552</v>
      </c>
      <c r="E345" s="464">
        <v>9</v>
      </c>
      <c r="F345" s="463" t="s">
        <v>822</v>
      </c>
      <c r="G345" s="463" t="s">
        <v>554</v>
      </c>
      <c r="H345" s="576"/>
      <c r="I345" s="576"/>
      <c r="J345" s="465">
        <v>2005</v>
      </c>
      <c r="K345" s="463" t="s">
        <v>754</v>
      </c>
      <c r="L345" s="463" t="s">
        <v>1094</v>
      </c>
      <c r="M345" s="463" t="s">
        <v>1095</v>
      </c>
      <c r="N345" s="463">
        <v>1</v>
      </c>
      <c r="O345" s="465">
        <v>0</v>
      </c>
      <c r="P345" s="463">
        <v>0</v>
      </c>
      <c r="Q345" s="463">
        <v>3</v>
      </c>
      <c r="R345" s="463">
        <v>1</v>
      </c>
      <c r="S345" s="463">
        <v>1</v>
      </c>
      <c r="T345" s="463">
        <v>0</v>
      </c>
      <c r="U345" s="463">
        <v>15</v>
      </c>
      <c r="V345" s="463">
        <v>1</v>
      </c>
      <c r="W345" s="463">
        <v>6</v>
      </c>
      <c r="X345" s="463">
        <v>0</v>
      </c>
      <c r="Y345" s="463">
        <v>0</v>
      </c>
      <c r="Z345" s="463">
        <v>13</v>
      </c>
      <c r="AA345" s="463">
        <v>0</v>
      </c>
      <c r="AB345" s="466">
        <f t="shared" si="18"/>
        <v>40</v>
      </c>
      <c r="AC345" s="461">
        <f t="shared" ref="AC345:AC408" si="19">O345+P345+Q345+R345</f>
        <v>4</v>
      </c>
    </row>
    <row r="346" spans="1:29" s="467" customFormat="1" hidden="1">
      <c r="A346" s="463">
        <v>1218</v>
      </c>
      <c r="B346" s="463"/>
      <c r="C346" s="463" t="str">
        <f t="shared" si="17"/>
        <v>2005-Koulnoue_2</v>
      </c>
      <c r="D346" s="463" t="s">
        <v>552</v>
      </c>
      <c r="E346" s="464">
        <v>9</v>
      </c>
      <c r="F346" s="463" t="s">
        <v>822</v>
      </c>
      <c r="G346" s="463" t="s">
        <v>554</v>
      </c>
      <c r="H346" s="575"/>
      <c r="I346" s="575"/>
      <c r="J346" s="465">
        <v>2005</v>
      </c>
      <c r="K346" s="463" t="s">
        <v>754</v>
      </c>
      <c r="L346" s="463" t="s">
        <v>1094</v>
      </c>
      <c r="M346" s="463" t="s">
        <v>1095</v>
      </c>
      <c r="N346" s="463">
        <v>2</v>
      </c>
      <c r="O346" s="465">
        <v>1</v>
      </c>
      <c r="P346" s="463">
        <v>0</v>
      </c>
      <c r="Q346" s="463">
        <v>1</v>
      </c>
      <c r="R346" s="463">
        <v>0</v>
      </c>
      <c r="S346" s="463">
        <v>2</v>
      </c>
      <c r="T346" s="463">
        <v>0</v>
      </c>
      <c r="U346" s="463">
        <v>21</v>
      </c>
      <c r="V346" s="463">
        <v>0</v>
      </c>
      <c r="W346" s="463">
        <v>1</v>
      </c>
      <c r="X346" s="463">
        <v>0</v>
      </c>
      <c r="Y346" s="463">
        <v>0</v>
      </c>
      <c r="Z346" s="463">
        <v>14</v>
      </c>
      <c r="AA346" s="463">
        <v>0</v>
      </c>
      <c r="AB346" s="466">
        <f t="shared" si="18"/>
        <v>40</v>
      </c>
      <c r="AC346" s="461">
        <f t="shared" si="19"/>
        <v>2</v>
      </c>
    </row>
    <row r="347" spans="1:29" s="467" customFormat="1" hidden="1">
      <c r="A347" s="463">
        <v>1219</v>
      </c>
      <c r="B347" s="463"/>
      <c r="C347" s="463" t="str">
        <f t="shared" si="17"/>
        <v>2005-Koulnoue_3</v>
      </c>
      <c r="D347" s="463" t="s">
        <v>552</v>
      </c>
      <c r="E347" s="464">
        <v>9</v>
      </c>
      <c r="F347" s="463" t="s">
        <v>822</v>
      </c>
      <c r="G347" s="463" t="s">
        <v>554</v>
      </c>
      <c r="H347" s="575"/>
      <c r="I347" s="575"/>
      <c r="J347" s="465">
        <v>2005</v>
      </c>
      <c r="K347" s="463" t="s">
        <v>754</v>
      </c>
      <c r="L347" s="463" t="s">
        <v>1094</v>
      </c>
      <c r="M347" s="463" t="s">
        <v>1095</v>
      </c>
      <c r="N347" s="463">
        <v>3</v>
      </c>
      <c r="O347" s="465">
        <v>4</v>
      </c>
      <c r="P347" s="463">
        <v>0</v>
      </c>
      <c r="Q347" s="463">
        <v>5</v>
      </c>
      <c r="R347" s="463">
        <v>2</v>
      </c>
      <c r="S347" s="463">
        <v>0</v>
      </c>
      <c r="T347" s="463">
        <v>0</v>
      </c>
      <c r="U347" s="463">
        <v>14</v>
      </c>
      <c r="V347" s="463">
        <v>0</v>
      </c>
      <c r="W347" s="463">
        <v>3</v>
      </c>
      <c r="X347" s="463">
        <v>0</v>
      </c>
      <c r="Y347" s="463">
        <v>0</v>
      </c>
      <c r="Z347" s="463">
        <v>12</v>
      </c>
      <c r="AA347" s="463">
        <v>0</v>
      </c>
      <c r="AB347" s="466">
        <f t="shared" si="18"/>
        <v>40</v>
      </c>
      <c r="AC347" s="461">
        <f t="shared" si="19"/>
        <v>11</v>
      </c>
    </row>
    <row r="348" spans="1:29" s="467" customFormat="1" hidden="1">
      <c r="A348" s="463">
        <v>1220</v>
      </c>
      <c r="B348" s="463"/>
      <c r="C348" s="463" t="str">
        <f t="shared" si="17"/>
        <v>2005-Koulnoue_4</v>
      </c>
      <c r="D348" s="463" t="s">
        <v>552</v>
      </c>
      <c r="E348" s="464">
        <v>9</v>
      </c>
      <c r="F348" s="463" t="s">
        <v>822</v>
      </c>
      <c r="G348" s="463" t="s">
        <v>554</v>
      </c>
      <c r="H348" s="575"/>
      <c r="I348" s="575"/>
      <c r="J348" s="465">
        <v>2005</v>
      </c>
      <c r="K348" s="463" t="s">
        <v>754</v>
      </c>
      <c r="L348" s="463" t="s">
        <v>1094</v>
      </c>
      <c r="M348" s="463" t="s">
        <v>1095</v>
      </c>
      <c r="N348" s="463">
        <v>4</v>
      </c>
      <c r="O348" s="465">
        <v>1</v>
      </c>
      <c r="P348" s="463">
        <v>0</v>
      </c>
      <c r="Q348" s="463">
        <v>3</v>
      </c>
      <c r="R348" s="463">
        <v>2</v>
      </c>
      <c r="S348" s="463">
        <v>3</v>
      </c>
      <c r="T348" s="463">
        <v>0</v>
      </c>
      <c r="U348" s="463">
        <v>20</v>
      </c>
      <c r="V348" s="463">
        <v>0</v>
      </c>
      <c r="W348" s="463">
        <v>2</v>
      </c>
      <c r="X348" s="463">
        <v>0</v>
      </c>
      <c r="Y348" s="463">
        <v>0</v>
      </c>
      <c r="Z348" s="463">
        <v>9</v>
      </c>
      <c r="AA348" s="463">
        <v>0</v>
      </c>
      <c r="AB348" s="466">
        <f t="shared" si="18"/>
        <v>40</v>
      </c>
      <c r="AC348" s="461">
        <f t="shared" si="19"/>
        <v>6</v>
      </c>
    </row>
    <row r="349" spans="1:29" s="467" customFormat="1" hidden="1">
      <c r="A349" s="463">
        <v>1245</v>
      </c>
      <c r="B349" s="463"/>
      <c r="C349" s="463" t="str">
        <f t="shared" ref="C349:C380" si="20">J349&amp;"-"&amp;M349&amp;"_"&amp;N349</f>
        <v>2005-Hiengabat_1</v>
      </c>
      <c r="D349" s="463" t="s">
        <v>552</v>
      </c>
      <c r="E349" s="464">
        <v>10</v>
      </c>
      <c r="F349" s="463" t="s">
        <v>823</v>
      </c>
      <c r="G349" s="463" t="s">
        <v>554</v>
      </c>
      <c r="H349" s="576"/>
      <c r="I349" s="576"/>
      <c r="J349" s="465">
        <v>2005</v>
      </c>
      <c r="K349" s="463" t="s">
        <v>754</v>
      </c>
      <c r="L349" s="463" t="s">
        <v>946</v>
      </c>
      <c r="M349" s="463" t="s">
        <v>947</v>
      </c>
      <c r="N349" s="463">
        <v>1</v>
      </c>
      <c r="O349" s="465">
        <v>0</v>
      </c>
      <c r="P349" s="463">
        <v>11</v>
      </c>
      <c r="Q349" s="463">
        <v>1</v>
      </c>
      <c r="R349" s="463">
        <v>0</v>
      </c>
      <c r="S349" s="463">
        <v>7</v>
      </c>
      <c r="T349" s="463">
        <v>0</v>
      </c>
      <c r="U349" s="463">
        <v>0</v>
      </c>
      <c r="V349" s="463">
        <v>1</v>
      </c>
      <c r="W349" s="463">
        <v>18</v>
      </c>
      <c r="X349" s="463">
        <v>1</v>
      </c>
      <c r="Y349" s="463">
        <v>1</v>
      </c>
      <c r="Z349" s="463">
        <v>0</v>
      </c>
      <c r="AA349" s="463">
        <v>0</v>
      </c>
      <c r="AB349" s="466">
        <f t="shared" ref="AB349:AB380" si="21">SUM(O349:AA349)</f>
        <v>40</v>
      </c>
      <c r="AC349" s="461">
        <f t="shared" si="19"/>
        <v>12</v>
      </c>
    </row>
    <row r="350" spans="1:29" s="467" customFormat="1" hidden="1">
      <c r="A350" s="463">
        <v>1246</v>
      </c>
      <c r="B350" s="463"/>
      <c r="C350" s="463" t="str">
        <f t="shared" si="20"/>
        <v>2005-Hiengabat_2</v>
      </c>
      <c r="D350" s="463" t="s">
        <v>552</v>
      </c>
      <c r="E350" s="464">
        <v>10</v>
      </c>
      <c r="F350" s="463" t="s">
        <v>823</v>
      </c>
      <c r="G350" s="463" t="s">
        <v>554</v>
      </c>
      <c r="H350" s="575"/>
      <c r="I350" s="575"/>
      <c r="J350" s="465">
        <v>2005</v>
      </c>
      <c r="K350" s="463" t="s">
        <v>754</v>
      </c>
      <c r="L350" s="463" t="s">
        <v>946</v>
      </c>
      <c r="M350" s="463" t="s">
        <v>947</v>
      </c>
      <c r="N350" s="463">
        <v>2</v>
      </c>
      <c r="O350" s="465">
        <v>0</v>
      </c>
      <c r="P350" s="463">
        <v>0</v>
      </c>
      <c r="Q350" s="463">
        <v>2</v>
      </c>
      <c r="R350" s="463">
        <v>0</v>
      </c>
      <c r="S350" s="463">
        <v>1</v>
      </c>
      <c r="T350" s="463">
        <v>0</v>
      </c>
      <c r="U350" s="463">
        <v>0</v>
      </c>
      <c r="V350" s="463">
        <v>0</v>
      </c>
      <c r="W350" s="463">
        <v>32</v>
      </c>
      <c r="X350" s="463">
        <v>3</v>
      </c>
      <c r="Y350" s="463">
        <v>2</v>
      </c>
      <c r="Z350" s="463">
        <v>0</v>
      </c>
      <c r="AA350" s="463">
        <v>0</v>
      </c>
      <c r="AB350" s="466">
        <f t="shared" si="21"/>
        <v>40</v>
      </c>
      <c r="AC350" s="461">
        <f t="shared" si="19"/>
        <v>2</v>
      </c>
    </row>
    <row r="351" spans="1:29" s="467" customFormat="1" hidden="1">
      <c r="A351" s="463">
        <v>1247</v>
      </c>
      <c r="B351" s="463"/>
      <c r="C351" s="463" t="str">
        <f t="shared" si="20"/>
        <v>2005-Hiengabat_3</v>
      </c>
      <c r="D351" s="463" t="s">
        <v>552</v>
      </c>
      <c r="E351" s="464">
        <v>10</v>
      </c>
      <c r="F351" s="463" t="s">
        <v>823</v>
      </c>
      <c r="G351" s="463" t="s">
        <v>554</v>
      </c>
      <c r="H351" s="575"/>
      <c r="I351" s="575"/>
      <c r="J351" s="465">
        <v>2005</v>
      </c>
      <c r="K351" s="463" t="s">
        <v>754</v>
      </c>
      <c r="L351" s="463" t="s">
        <v>946</v>
      </c>
      <c r="M351" s="463" t="s">
        <v>947</v>
      </c>
      <c r="N351" s="463">
        <v>3</v>
      </c>
      <c r="O351" s="465">
        <v>0</v>
      </c>
      <c r="P351" s="463">
        <v>0</v>
      </c>
      <c r="Q351" s="463">
        <v>1</v>
      </c>
      <c r="R351" s="463">
        <v>1</v>
      </c>
      <c r="S351" s="463">
        <v>3</v>
      </c>
      <c r="T351" s="463">
        <v>0</v>
      </c>
      <c r="U351" s="463">
        <v>0</v>
      </c>
      <c r="V351" s="463">
        <v>0</v>
      </c>
      <c r="W351" s="463">
        <v>30</v>
      </c>
      <c r="X351" s="463">
        <v>1</v>
      </c>
      <c r="Y351" s="463">
        <v>4</v>
      </c>
      <c r="Z351" s="463">
        <v>0</v>
      </c>
      <c r="AA351" s="463">
        <v>0</v>
      </c>
      <c r="AB351" s="466">
        <f t="shared" si="21"/>
        <v>40</v>
      </c>
      <c r="AC351" s="461">
        <f t="shared" si="19"/>
        <v>2</v>
      </c>
    </row>
    <row r="352" spans="1:29" s="467" customFormat="1" hidden="1">
      <c r="A352" s="463">
        <v>1248</v>
      </c>
      <c r="B352" s="463"/>
      <c r="C352" s="463" t="str">
        <f t="shared" si="20"/>
        <v>2005-Hiengabat_4</v>
      </c>
      <c r="D352" s="463" t="s">
        <v>552</v>
      </c>
      <c r="E352" s="464">
        <v>10</v>
      </c>
      <c r="F352" s="463" t="s">
        <v>823</v>
      </c>
      <c r="G352" s="463" t="s">
        <v>554</v>
      </c>
      <c r="H352" s="575"/>
      <c r="I352" s="575"/>
      <c r="J352" s="465">
        <v>2005</v>
      </c>
      <c r="K352" s="463" t="s">
        <v>754</v>
      </c>
      <c r="L352" s="463" t="s">
        <v>946</v>
      </c>
      <c r="M352" s="463" t="s">
        <v>947</v>
      </c>
      <c r="N352" s="463">
        <v>4</v>
      </c>
      <c r="O352" s="465">
        <v>0</v>
      </c>
      <c r="P352" s="463">
        <v>0</v>
      </c>
      <c r="Q352" s="463">
        <v>4</v>
      </c>
      <c r="R352" s="463">
        <v>1</v>
      </c>
      <c r="S352" s="463">
        <v>3</v>
      </c>
      <c r="T352" s="463">
        <v>0</v>
      </c>
      <c r="U352" s="463">
        <v>0</v>
      </c>
      <c r="V352" s="463">
        <v>1</v>
      </c>
      <c r="W352" s="463">
        <v>26</v>
      </c>
      <c r="X352" s="463">
        <v>3</v>
      </c>
      <c r="Y352" s="463">
        <v>2</v>
      </c>
      <c r="Z352" s="463">
        <v>0</v>
      </c>
      <c r="AA352" s="463">
        <v>0</v>
      </c>
      <c r="AB352" s="466">
        <f t="shared" si="21"/>
        <v>40</v>
      </c>
      <c r="AC352" s="461">
        <f t="shared" si="19"/>
        <v>5</v>
      </c>
    </row>
    <row r="353" spans="1:29" s="467" customFormat="1" hidden="1">
      <c r="A353" s="463">
        <v>1273</v>
      </c>
      <c r="B353" s="463"/>
      <c r="C353" s="463" t="str">
        <f t="shared" si="20"/>
        <v>2005-Donga Hienga_1</v>
      </c>
      <c r="D353" s="463" t="s">
        <v>552</v>
      </c>
      <c r="E353" s="464">
        <v>11</v>
      </c>
      <c r="F353" s="463" t="s">
        <v>824</v>
      </c>
      <c r="G353" s="463" t="s">
        <v>554</v>
      </c>
      <c r="H353" s="576"/>
      <c r="I353" s="576"/>
      <c r="J353" s="465">
        <v>2005</v>
      </c>
      <c r="K353" s="463" t="s">
        <v>754</v>
      </c>
      <c r="L353" s="463" t="s">
        <v>946</v>
      </c>
      <c r="M353" s="463" t="s">
        <v>1135</v>
      </c>
      <c r="N353" s="463">
        <v>1</v>
      </c>
      <c r="O353" s="465">
        <v>0</v>
      </c>
      <c r="P353" s="463">
        <v>0</v>
      </c>
      <c r="Q353" s="463">
        <v>5</v>
      </c>
      <c r="R353" s="463">
        <v>10</v>
      </c>
      <c r="S353" s="463">
        <v>0</v>
      </c>
      <c r="T353" s="463">
        <v>0</v>
      </c>
      <c r="U353" s="463">
        <v>0</v>
      </c>
      <c r="V353" s="463">
        <v>1</v>
      </c>
      <c r="W353" s="463">
        <v>24</v>
      </c>
      <c r="X353" s="463">
        <v>0</v>
      </c>
      <c r="Y353" s="463">
        <v>0</v>
      </c>
      <c r="Z353" s="463">
        <v>0</v>
      </c>
      <c r="AA353" s="463">
        <v>0</v>
      </c>
      <c r="AB353" s="466">
        <f t="shared" si="21"/>
        <v>40</v>
      </c>
      <c r="AC353" s="461">
        <f t="shared" si="19"/>
        <v>15</v>
      </c>
    </row>
    <row r="354" spans="1:29" s="467" customFormat="1" hidden="1">
      <c r="A354" s="463">
        <v>1274</v>
      </c>
      <c r="B354" s="463"/>
      <c r="C354" s="463" t="str">
        <f t="shared" si="20"/>
        <v>2005-Donga Hienga_2</v>
      </c>
      <c r="D354" s="463" t="s">
        <v>552</v>
      </c>
      <c r="E354" s="464">
        <v>11</v>
      </c>
      <c r="F354" s="463" t="s">
        <v>824</v>
      </c>
      <c r="G354" s="463" t="s">
        <v>554</v>
      </c>
      <c r="H354" s="575"/>
      <c r="I354" s="575"/>
      <c r="J354" s="465">
        <v>2005</v>
      </c>
      <c r="K354" s="463" t="s">
        <v>754</v>
      </c>
      <c r="L354" s="463" t="s">
        <v>946</v>
      </c>
      <c r="M354" s="463" t="s">
        <v>1135</v>
      </c>
      <c r="N354" s="463">
        <v>2</v>
      </c>
      <c r="O354" s="465">
        <v>0</v>
      </c>
      <c r="P354" s="463">
        <v>1</v>
      </c>
      <c r="Q354" s="463">
        <v>5</v>
      </c>
      <c r="R354" s="463">
        <v>4</v>
      </c>
      <c r="S354" s="463">
        <v>4</v>
      </c>
      <c r="T354" s="463">
        <v>0</v>
      </c>
      <c r="U354" s="463">
        <v>0</v>
      </c>
      <c r="V354" s="463">
        <v>0</v>
      </c>
      <c r="W354" s="463">
        <v>23</v>
      </c>
      <c r="X354" s="463">
        <v>0</v>
      </c>
      <c r="Y354" s="463">
        <v>3</v>
      </c>
      <c r="Z354" s="463">
        <v>0</v>
      </c>
      <c r="AA354" s="463">
        <v>0</v>
      </c>
      <c r="AB354" s="466">
        <f t="shared" si="21"/>
        <v>40</v>
      </c>
      <c r="AC354" s="461">
        <f t="shared" si="19"/>
        <v>10</v>
      </c>
    </row>
    <row r="355" spans="1:29" s="467" customFormat="1" hidden="1">
      <c r="A355" s="463">
        <v>1275</v>
      </c>
      <c r="B355" s="463"/>
      <c r="C355" s="463" t="str">
        <f t="shared" si="20"/>
        <v>2005-Donga Hienga_3</v>
      </c>
      <c r="D355" s="463" t="s">
        <v>552</v>
      </c>
      <c r="E355" s="464">
        <v>11</v>
      </c>
      <c r="F355" s="463" t="s">
        <v>824</v>
      </c>
      <c r="G355" s="463" t="s">
        <v>554</v>
      </c>
      <c r="H355" s="575"/>
      <c r="I355" s="575"/>
      <c r="J355" s="465">
        <v>2005</v>
      </c>
      <c r="K355" s="463" t="s">
        <v>754</v>
      </c>
      <c r="L355" s="463" t="s">
        <v>946</v>
      </c>
      <c r="M355" s="463" t="s">
        <v>1135</v>
      </c>
      <c r="N355" s="463">
        <v>3</v>
      </c>
      <c r="O355" s="465">
        <v>2</v>
      </c>
      <c r="P355" s="463">
        <v>0</v>
      </c>
      <c r="Q355" s="463">
        <v>9</v>
      </c>
      <c r="R355" s="463">
        <v>4</v>
      </c>
      <c r="S355" s="463">
        <v>5</v>
      </c>
      <c r="T355" s="463">
        <v>0</v>
      </c>
      <c r="U355" s="463">
        <v>0</v>
      </c>
      <c r="V355" s="463">
        <v>0</v>
      </c>
      <c r="W355" s="463">
        <v>19</v>
      </c>
      <c r="X355" s="463">
        <v>0</v>
      </c>
      <c r="Y355" s="463">
        <v>1</v>
      </c>
      <c r="Z355" s="463">
        <v>0</v>
      </c>
      <c r="AA355" s="463">
        <v>0</v>
      </c>
      <c r="AB355" s="466">
        <f t="shared" si="21"/>
        <v>40</v>
      </c>
      <c r="AC355" s="461">
        <f t="shared" si="19"/>
        <v>15</v>
      </c>
    </row>
    <row r="356" spans="1:29" s="467" customFormat="1" hidden="1">
      <c r="A356" s="463">
        <v>1276</v>
      </c>
      <c r="B356" s="463"/>
      <c r="C356" s="463" t="str">
        <f t="shared" si="20"/>
        <v>2005-Donga Hienga_4</v>
      </c>
      <c r="D356" s="463" t="s">
        <v>552</v>
      </c>
      <c r="E356" s="464">
        <v>11</v>
      </c>
      <c r="F356" s="463" t="s">
        <v>824</v>
      </c>
      <c r="G356" s="463" t="s">
        <v>554</v>
      </c>
      <c r="H356" s="575"/>
      <c r="I356" s="575"/>
      <c r="J356" s="465">
        <v>2005</v>
      </c>
      <c r="K356" s="463" t="s">
        <v>754</v>
      </c>
      <c r="L356" s="463" t="s">
        <v>946</v>
      </c>
      <c r="M356" s="463" t="s">
        <v>1135</v>
      </c>
      <c r="N356" s="463">
        <v>4</v>
      </c>
      <c r="O356" s="465">
        <v>0</v>
      </c>
      <c r="P356" s="463">
        <v>0</v>
      </c>
      <c r="Q356" s="463">
        <v>2</v>
      </c>
      <c r="R356" s="463">
        <v>2</v>
      </c>
      <c r="S356" s="463">
        <v>2</v>
      </c>
      <c r="T356" s="463">
        <v>0</v>
      </c>
      <c r="U356" s="463">
        <v>0</v>
      </c>
      <c r="V356" s="463">
        <v>0</v>
      </c>
      <c r="W356" s="463">
        <v>34</v>
      </c>
      <c r="X356" s="463">
        <v>0</v>
      </c>
      <c r="Y356" s="463">
        <v>0</v>
      </c>
      <c r="Z356" s="463">
        <v>0</v>
      </c>
      <c r="AA356" s="463">
        <v>0</v>
      </c>
      <c r="AB356" s="466">
        <f t="shared" si="21"/>
        <v>40</v>
      </c>
      <c r="AC356" s="461">
        <f t="shared" si="19"/>
        <v>4</v>
      </c>
    </row>
    <row r="357" spans="1:29" s="467" customFormat="1" hidden="1">
      <c r="A357" s="463">
        <v>1301</v>
      </c>
      <c r="B357" s="463"/>
      <c r="C357" s="463" t="str">
        <f t="shared" si="20"/>
        <v>2005-Grimault_1</v>
      </c>
      <c r="D357" s="463" t="s">
        <v>552</v>
      </c>
      <c r="E357" s="464">
        <v>12</v>
      </c>
      <c r="F357" s="463" t="s">
        <v>825</v>
      </c>
      <c r="G357" s="463" t="s">
        <v>554</v>
      </c>
      <c r="H357" s="576"/>
      <c r="I357" s="576"/>
      <c r="J357" s="465">
        <v>2005</v>
      </c>
      <c r="K357" s="463" t="s">
        <v>754</v>
      </c>
      <c r="L357" s="463" t="s">
        <v>2812</v>
      </c>
      <c r="M357" s="463" t="s">
        <v>948</v>
      </c>
      <c r="N357" s="463">
        <v>1</v>
      </c>
      <c r="O357" s="465">
        <v>0</v>
      </c>
      <c r="P357" s="463">
        <v>0</v>
      </c>
      <c r="Q357" s="463">
        <v>0</v>
      </c>
      <c r="R357" s="463">
        <v>0</v>
      </c>
      <c r="S357" s="463">
        <v>0</v>
      </c>
      <c r="T357" s="463">
        <v>0</v>
      </c>
      <c r="U357" s="463">
        <v>1</v>
      </c>
      <c r="V357" s="463">
        <v>9</v>
      </c>
      <c r="W357" s="463">
        <v>4</v>
      </c>
      <c r="X357" s="463">
        <v>8</v>
      </c>
      <c r="Y357" s="463">
        <v>14</v>
      </c>
      <c r="Z357" s="463">
        <v>4</v>
      </c>
      <c r="AA357" s="463">
        <v>0</v>
      </c>
      <c r="AB357" s="466">
        <f t="shared" si="21"/>
        <v>40</v>
      </c>
      <c r="AC357" s="461">
        <f t="shared" si="19"/>
        <v>0</v>
      </c>
    </row>
    <row r="358" spans="1:29" s="467" customFormat="1" hidden="1">
      <c r="A358" s="463">
        <v>1302</v>
      </c>
      <c r="B358" s="463"/>
      <c r="C358" s="463" t="str">
        <f t="shared" si="20"/>
        <v>2005-Grimault_2</v>
      </c>
      <c r="D358" s="463" t="s">
        <v>552</v>
      </c>
      <c r="E358" s="464">
        <v>12</v>
      </c>
      <c r="F358" s="463" t="s">
        <v>825</v>
      </c>
      <c r="G358" s="463" t="s">
        <v>554</v>
      </c>
      <c r="H358" s="575"/>
      <c r="I358" s="575"/>
      <c r="J358" s="465">
        <v>2005</v>
      </c>
      <c r="K358" s="463" t="s">
        <v>754</v>
      </c>
      <c r="L358" s="463" t="s">
        <v>2812</v>
      </c>
      <c r="M358" s="463" t="s">
        <v>948</v>
      </c>
      <c r="N358" s="463">
        <v>2</v>
      </c>
      <c r="O358" s="465">
        <v>0</v>
      </c>
      <c r="P358" s="463">
        <v>0</v>
      </c>
      <c r="Q358" s="463">
        <v>0</v>
      </c>
      <c r="R358" s="463">
        <v>0</v>
      </c>
      <c r="S358" s="463">
        <v>0</v>
      </c>
      <c r="T358" s="463">
        <v>0</v>
      </c>
      <c r="U358" s="463">
        <v>1</v>
      </c>
      <c r="V358" s="463">
        <v>2</v>
      </c>
      <c r="W358" s="463">
        <v>6</v>
      </c>
      <c r="X358" s="463">
        <v>11</v>
      </c>
      <c r="Y358" s="463">
        <v>15</v>
      </c>
      <c r="Z358" s="463">
        <v>5</v>
      </c>
      <c r="AA358" s="463">
        <v>0</v>
      </c>
      <c r="AB358" s="466">
        <f t="shared" si="21"/>
        <v>40</v>
      </c>
      <c r="AC358" s="461">
        <f t="shared" si="19"/>
        <v>0</v>
      </c>
    </row>
    <row r="359" spans="1:29" s="467" customFormat="1" hidden="1">
      <c r="A359" s="463">
        <v>1303</v>
      </c>
      <c r="B359" s="463"/>
      <c r="C359" s="463" t="str">
        <f t="shared" si="20"/>
        <v>2005-Grimault_3</v>
      </c>
      <c r="D359" s="463" t="s">
        <v>552</v>
      </c>
      <c r="E359" s="464">
        <v>12</v>
      </c>
      <c r="F359" s="463" t="s">
        <v>825</v>
      </c>
      <c r="G359" s="463" t="s">
        <v>554</v>
      </c>
      <c r="H359" s="575"/>
      <c r="I359" s="575"/>
      <c r="J359" s="465">
        <v>2005</v>
      </c>
      <c r="K359" s="463" t="s">
        <v>754</v>
      </c>
      <c r="L359" s="463" t="s">
        <v>2812</v>
      </c>
      <c r="M359" s="463" t="s">
        <v>948</v>
      </c>
      <c r="N359" s="463">
        <v>3</v>
      </c>
      <c r="O359" s="465">
        <v>0</v>
      </c>
      <c r="P359" s="463">
        <v>0</v>
      </c>
      <c r="Q359" s="463">
        <v>0</v>
      </c>
      <c r="R359" s="463">
        <v>0</v>
      </c>
      <c r="S359" s="463">
        <v>0</v>
      </c>
      <c r="T359" s="463">
        <v>0</v>
      </c>
      <c r="U359" s="463">
        <v>0</v>
      </c>
      <c r="V359" s="463">
        <v>4</v>
      </c>
      <c r="W359" s="463">
        <v>9</v>
      </c>
      <c r="X359" s="463">
        <v>4</v>
      </c>
      <c r="Y359" s="463">
        <v>9</v>
      </c>
      <c r="Z359" s="463">
        <v>14</v>
      </c>
      <c r="AA359" s="463">
        <v>0</v>
      </c>
      <c r="AB359" s="466">
        <f t="shared" si="21"/>
        <v>40</v>
      </c>
      <c r="AC359" s="461">
        <f t="shared" si="19"/>
        <v>0</v>
      </c>
    </row>
    <row r="360" spans="1:29" s="467" customFormat="1" hidden="1">
      <c r="A360" s="463">
        <v>1304</v>
      </c>
      <c r="B360" s="463"/>
      <c r="C360" s="463" t="str">
        <f t="shared" si="20"/>
        <v>2005-Grimault_4</v>
      </c>
      <c r="D360" s="463" t="s">
        <v>552</v>
      </c>
      <c r="E360" s="464">
        <v>12</v>
      </c>
      <c r="F360" s="463" t="s">
        <v>825</v>
      </c>
      <c r="G360" s="463" t="s">
        <v>554</v>
      </c>
      <c r="H360" s="575"/>
      <c r="I360" s="575"/>
      <c r="J360" s="465">
        <v>2005</v>
      </c>
      <c r="K360" s="463" t="s">
        <v>754</v>
      </c>
      <c r="L360" s="463" t="s">
        <v>2812</v>
      </c>
      <c r="M360" s="463" t="s">
        <v>948</v>
      </c>
      <c r="N360" s="463">
        <v>4</v>
      </c>
      <c r="O360" s="465">
        <v>0</v>
      </c>
      <c r="P360" s="463">
        <v>1</v>
      </c>
      <c r="Q360" s="463">
        <v>0</v>
      </c>
      <c r="R360" s="463">
        <v>0</v>
      </c>
      <c r="S360" s="463">
        <v>0</v>
      </c>
      <c r="T360" s="463">
        <v>0</v>
      </c>
      <c r="U360" s="463">
        <v>0</v>
      </c>
      <c r="V360" s="463">
        <v>2</v>
      </c>
      <c r="W360" s="463">
        <v>6</v>
      </c>
      <c r="X360" s="463">
        <v>1</v>
      </c>
      <c r="Y360" s="463">
        <v>15</v>
      </c>
      <c r="Z360" s="463">
        <v>15</v>
      </c>
      <c r="AA360" s="463">
        <v>0</v>
      </c>
      <c r="AB360" s="466">
        <f t="shared" si="21"/>
        <v>40</v>
      </c>
      <c r="AC360" s="461">
        <f t="shared" si="19"/>
        <v>1</v>
      </c>
    </row>
    <row r="361" spans="1:29" s="467" customFormat="1" hidden="1">
      <c r="A361" s="463">
        <v>1329</v>
      </c>
      <c r="B361" s="463"/>
      <c r="C361" s="463" t="str">
        <f t="shared" si="20"/>
        <v>2005-Pindai_1</v>
      </c>
      <c r="D361" s="463" t="s">
        <v>552</v>
      </c>
      <c r="E361" s="464">
        <v>13</v>
      </c>
      <c r="F361" s="463" t="s">
        <v>1006</v>
      </c>
      <c r="G361" s="463" t="s">
        <v>554</v>
      </c>
      <c r="H361" s="576"/>
      <c r="I361" s="576"/>
      <c r="J361" s="465">
        <v>2005</v>
      </c>
      <c r="K361" s="463" t="s">
        <v>754</v>
      </c>
      <c r="L361" s="463" t="s">
        <v>2812</v>
      </c>
      <c r="M361" s="463" t="s">
        <v>949</v>
      </c>
      <c r="N361" s="463">
        <v>1</v>
      </c>
      <c r="O361" s="465">
        <v>1</v>
      </c>
      <c r="P361" s="463">
        <v>1</v>
      </c>
      <c r="Q361" s="463">
        <v>1</v>
      </c>
      <c r="R361" s="463">
        <v>0</v>
      </c>
      <c r="S361" s="463">
        <v>4</v>
      </c>
      <c r="T361" s="463">
        <v>0</v>
      </c>
      <c r="U361" s="463">
        <v>0</v>
      </c>
      <c r="V361" s="463">
        <v>1</v>
      </c>
      <c r="W361" s="463">
        <v>31</v>
      </c>
      <c r="X361" s="463">
        <v>1</v>
      </c>
      <c r="Y361" s="463">
        <v>0</v>
      </c>
      <c r="Z361" s="463">
        <v>0</v>
      </c>
      <c r="AA361" s="463">
        <v>0</v>
      </c>
      <c r="AB361" s="466">
        <f t="shared" si="21"/>
        <v>40</v>
      </c>
      <c r="AC361" s="461">
        <f t="shared" si="19"/>
        <v>3</v>
      </c>
    </row>
    <row r="362" spans="1:29" s="467" customFormat="1" hidden="1">
      <c r="A362" s="463">
        <v>1330</v>
      </c>
      <c r="B362" s="463"/>
      <c r="C362" s="463" t="str">
        <f t="shared" si="20"/>
        <v>2005-Pindai_2</v>
      </c>
      <c r="D362" s="463" t="s">
        <v>552</v>
      </c>
      <c r="E362" s="464">
        <v>13</v>
      </c>
      <c r="F362" s="463" t="s">
        <v>1006</v>
      </c>
      <c r="G362" s="463" t="s">
        <v>554</v>
      </c>
      <c r="H362" s="575"/>
      <c r="I362" s="575"/>
      <c r="J362" s="465">
        <v>2005</v>
      </c>
      <c r="K362" s="463" t="s">
        <v>754</v>
      </c>
      <c r="L362" s="463" t="s">
        <v>2812</v>
      </c>
      <c r="M362" s="463" t="s">
        <v>949</v>
      </c>
      <c r="N362" s="463">
        <v>2</v>
      </c>
      <c r="O362" s="465">
        <v>3</v>
      </c>
      <c r="P362" s="463">
        <v>0</v>
      </c>
      <c r="Q362" s="463">
        <v>1</v>
      </c>
      <c r="R362" s="463">
        <v>0</v>
      </c>
      <c r="S362" s="463">
        <v>3</v>
      </c>
      <c r="T362" s="463">
        <v>0</v>
      </c>
      <c r="U362" s="463">
        <v>0</v>
      </c>
      <c r="V362" s="463">
        <v>0</v>
      </c>
      <c r="W362" s="463">
        <v>33</v>
      </c>
      <c r="X362" s="463">
        <v>0</v>
      </c>
      <c r="Y362" s="463">
        <v>0</v>
      </c>
      <c r="Z362" s="463">
        <v>0</v>
      </c>
      <c r="AA362" s="463">
        <v>0</v>
      </c>
      <c r="AB362" s="466">
        <f t="shared" si="21"/>
        <v>40</v>
      </c>
      <c r="AC362" s="461">
        <f t="shared" si="19"/>
        <v>4</v>
      </c>
    </row>
    <row r="363" spans="1:29" s="467" customFormat="1" hidden="1">
      <c r="A363" s="463">
        <v>1331</v>
      </c>
      <c r="B363" s="463"/>
      <c r="C363" s="463" t="str">
        <f t="shared" si="20"/>
        <v>2005-Pindai_3</v>
      </c>
      <c r="D363" s="463" t="s">
        <v>552</v>
      </c>
      <c r="E363" s="464">
        <v>13</v>
      </c>
      <c r="F363" s="463" t="s">
        <v>1006</v>
      </c>
      <c r="G363" s="463" t="s">
        <v>554</v>
      </c>
      <c r="H363" s="575"/>
      <c r="I363" s="575"/>
      <c r="J363" s="465">
        <v>2005</v>
      </c>
      <c r="K363" s="463" t="s">
        <v>754</v>
      </c>
      <c r="L363" s="463" t="s">
        <v>2812</v>
      </c>
      <c r="M363" s="463" t="s">
        <v>949</v>
      </c>
      <c r="N363" s="463">
        <v>3</v>
      </c>
      <c r="O363" s="465">
        <v>1</v>
      </c>
      <c r="P363" s="463">
        <v>0</v>
      </c>
      <c r="Q363" s="463">
        <v>0</v>
      </c>
      <c r="R363" s="463">
        <v>0</v>
      </c>
      <c r="S363" s="463">
        <v>2</v>
      </c>
      <c r="T363" s="463">
        <v>0</v>
      </c>
      <c r="U363" s="463">
        <v>0</v>
      </c>
      <c r="V363" s="463">
        <v>0</v>
      </c>
      <c r="W363" s="463">
        <v>33</v>
      </c>
      <c r="X363" s="463">
        <v>3</v>
      </c>
      <c r="Y363" s="463">
        <v>1</v>
      </c>
      <c r="Z363" s="463">
        <v>0</v>
      </c>
      <c r="AA363" s="463">
        <v>0</v>
      </c>
      <c r="AB363" s="466">
        <f t="shared" si="21"/>
        <v>40</v>
      </c>
      <c r="AC363" s="461">
        <f t="shared" si="19"/>
        <v>1</v>
      </c>
    </row>
    <row r="364" spans="1:29" s="467" customFormat="1" hidden="1">
      <c r="A364" s="463">
        <v>1332</v>
      </c>
      <c r="B364" s="463"/>
      <c r="C364" s="463" t="str">
        <f t="shared" si="20"/>
        <v>2005-Pindai_4</v>
      </c>
      <c r="D364" s="463" t="s">
        <v>552</v>
      </c>
      <c r="E364" s="464">
        <v>13</v>
      </c>
      <c r="F364" s="463" t="s">
        <v>1006</v>
      </c>
      <c r="G364" s="463" t="s">
        <v>554</v>
      </c>
      <c r="H364" s="575"/>
      <c r="I364" s="575"/>
      <c r="J364" s="614">
        <v>2005</v>
      </c>
      <c r="K364" s="463" t="s">
        <v>754</v>
      </c>
      <c r="L364" s="463" t="s">
        <v>2812</v>
      </c>
      <c r="M364" s="463" t="s">
        <v>949</v>
      </c>
      <c r="N364" s="615">
        <v>4</v>
      </c>
      <c r="O364" s="614">
        <v>1</v>
      </c>
      <c r="P364" s="463">
        <v>0</v>
      </c>
      <c r="Q364" s="463">
        <v>1</v>
      </c>
      <c r="R364" s="463">
        <v>0</v>
      </c>
      <c r="S364" s="463">
        <v>5</v>
      </c>
      <c r="T364" s="463">
        <v>0</v>
      </c>
      <c r="U364" s="463">
        <v>0</v>
      </c>
      <c r="V364" s="463">
        <v>1</v>
      </c>
      <c r="W364" s="463">
        <v>17</v>
      </c>
      <c r="X364" s="463">
        <v>13</v>
      </c>
      <c r="Y364" s="463">
        <v>2</v>
      </c>
      <c r="Z364" s="463">
        <v>0</v>
      </c>
      <c r="AA364" s="463">
        <v>0</v>
      </c>
      <c r="AB364" s="611">
        <f t="shared" si="21"/>
        <v>40</v>
      </c>
      <c r="AC364" s="461">
        <f t="shared" si="19"/>
        <v>2</v>
      </c>
    </row>
    <row r="365" spans="1:29" s="467" customFormat="1" hidden="1">
      <c r="A365" s="463">
        <v>1357</v>
      </c>
      <c r="B365" s="463"/>
      <c r="C365" s="463" t="str">
        <f t="shared" si="20"/>
        <v>2005-Beco_1</v>
      </c>
      <c r="D365" s="463" t="s">
        <v>552</v>
      </c>
      <c r="E365" s="463">
        <v>14</v>
      </c>
      <c r="F365" s="465" t="s">
        <v>1007</v>
      </c>
      <c r="G365" s="463" t="s">
        <v>554</v>
      </c>
      <c r="H365" s="576"/>
      <c r="I365" s="576"/>
      <c r="J365" s="228">
        <v>2005</v>
      </c>
      <c r="K365" s="463" t="s">
        <v>754</v>
      </c>
      <c r="L365" s="463" t="s">
        <v>2812</v>
      </c>
      <c r="M365" s="463" t="s">
        <v>950</v>
      </c>
      <c r="N365" s="612">
        <v>1</v>
      </c>
      <c r="O365" s="229">
        <v>1</v>
      </c>
      <c r="P365" s="463">
        <v>3</v>
      </c>
      <c r="Q365" s="463">
        <v>13</v>
      </c>
      <c r="R365" s="463">
        <v>1</v>
      </c>
      <c r="S365" s="463">
        <v>0</v>
      </c>
      <c r="T365" s="463">
        <v>0</v>
      </c>
      <c r="U365" s="463">
        <v>0</v>
      </c>
      <c r="V365" s="463">
        <v>0</v>
      </c>
      <c r="W365" s="463">
        <v>15</v>
      </c>
      <c r="X365" s="463">
        <v>7</v>
      </c>
      <c r="Y365" s="463">
        <v>0</v>
      </c>
      <c r="Z365" s="463">
        <v>0</v>
      </c>
      <c r="AA365" s="463">
        <v>0</v>
      </c>
      <c r="AB365" s="612">
        <f t="shared" si="21"/>
        <v>40</v>
      </c>
      <c r="AC365" s="461">
        <f t="shared" si="19"/>
        <v>18</v>
      </c>
    </row>
    <row r="366" spans="1:29" s="467" customFormat="1" hidden="1">
      <c r="A366" s="463">
        <v>1358</v>
      </c>
      <c r="B366" s="463"/>
      <c r="C366" s="463" t="str">
        <f t="shared" si="20"/>
        <v>2005-Beco_2</v>
      </c>
      <c r="D366" s="463" t="s">
        <v>552</v>
      </c>
      <c r="E366" s="463">
        <v>14</v>
      </c>
      <c r="F366" s="465" t="s">
        <v>1007</v>
      </c>
      <c r="G366" s="463" t="s">
        <v>554</v>
      </c>
      <c r="H366" s="575"/>
      <c r="I366" s="575"/>
      <c r="J366" s="228">
        <v>2005</v>
      </c>
      <c r="K366" s="463" t="s">
        <v>754</v>
      </c>
      <c r="L366" s="463" t="s">
        <v>2812</v>
      </c>
      <c r="M366" s="463" t="s">
        <v>950</v>
      </c>
      <c r="N366" s="466">
        <v>2</v>
      </c>
      <c r="O366" s="229">
        <v>3</v>
      </c>
      <c r="P366" s="463">
        <v>4</v>
      </c>
      <c r="Q366" s="463">
        <v>4</v>
      </c>
      <c r="R366" s="463">
        <v>1</v>
      </c>
      <c r="S366" s="463">
        <v>0</v>
      </c>
      <c r="T366" s="463">
        <v>0</v>
      </c>
      <c r="U366" s="463">
        <v>0</v>
      </c>
      <c r="V366" s="463">
        <v>0</v>
      </c>
      <c r="W366" s="463">
        <v>23</v>
      </c>
      <c r="X366" s="463">
        <v>3</v>
      </c>
      <c r="Y366" s="463">
        <v>2</v>
      </c>
      <c r="Z366" s="463">
        <v>0</v>
      </c>
      <c r="AA366" s="463">
        <v>0</v>
      </c>
      <c r="AB366" s="466">
        <f t="shared" si="21"/>
        <v>40</v>
      </c>
      <c r="AC366" s="461">
        <f t="shared" si="19"/>
        <v>12</v>
      </c>
    </row>
    <row r="367" spans="1:29" s="467" customFormat="1" hidden="1">
      <c r="A367" s="463">
        <v>1359</v>
      </c>
      <c r="B367" s="463"/>
      <c r="C367" s="463" t="str">
        <f t="shared" si="20"/>
        <v>2005-Beco_3</v>
      </c>
      <c r="D367" s="463" t="s">
        <v>552</v>
      </c>
      <c r="E367" s="463">
        <v>14</v>
      </c>
      <c r="F367" s="465" t="s">
        <v>1007</v>
      </c>
      <c r="G367" s="463" t="s">
        <v>554</v>
      </c>
      <c r="H367" s="575"/>
      <c r="I367" s="575"/>
      <c r="J367" s="228">
        <v>2005</v>
      </c>
      <c r="K367" s="463" t="s">
        <v>754</v>
      </c>
      <c r="L367" s="463" t="s">
        <v>2812</v>
      </c>
      <c r="M367" s="463" t="s">
        <v>950</v>
      </c>
      <c r="N367" s="466">
        <v>3</v>
      </c>
      <c r="O367" s="229">
        <v>1</v>
      </c>
      <c r="P367" s="463">
        <v>1</v>
      </c>
      <c r="Q367" s="463">
        <v>10</v>
      </c>
      <c r="R367" s="463">
        <v>1</v>
      </c>
      <c r="S367" s="463">
        <v>0</v>
      </c>
      <c r="T367" s="463">
        <v>0</v>
      </c>
      <c r="U367" s="463">
        <v>0</v>
      </c>
      <c r="V367" s="463">
        <v>0</v>
      </c>
      <c r="W367" s="463">
        <v>20</v>
      </c>
      <c r="X367" s="463">
        <v>5</v>
      </c>
      <c r="Y367" s="463">
        <v>2</v>
      </c>
      <c r="Z367" s="463">
        <v>0</v>
      </c>
      <c r="AA367" s="463">
        <v>0</v>
      </c>
      <c r="AB367" s="466">
        <f t="shared" si="21"/>
        <v>40</v>
      </c>
      <c r="AC367" s="461">
        <f t="shared" si="19"/>
        <v>13</v>
      </c>
    </row>
    <row r="368" spans="1:29" s="467" customFormat="1" hidden="1">
      <c r="A368" s="463">
        <v>1360</v>
      </c>
      <c r="B368" s="463"/>
      <c r="C368" s="463" t="str">
        <f t="shared" si="20"/>
        <v>2005-Beco_4</v>
      </c>
      <c r="D368" s="463" t="s">
        <v>552</v>
      </c>
      <c r="E368" s="463">
        <v>14</v>
      </c>
      <c r="F368" s="465" t="s">
        <v>1007</v>
      </c>
      <c r="G368" s="463" t="s">
        <v>554</v>
      </c>
      <c r="H368" s="575"/>
      <c r="I368" s="575"/>
      <c r="J368" s="228">
        <v>2005</v>
      </c>
      <c r="K368" s="463" t="s">
        <v>754</v>
      </c>
      <c r="L368" s="463" t="s">
        <v>2812</v>
      </c>
      <c r="M368" s="463" t="s">
        <v>950</v>
      </c>
      <c r="N368" s="613">
        <v>4</v>
      </c>
      <c r="O368" s="229">
        <v>0</v>
      </c>
      <c r="P368" s="463">
        <v>0</v>
      </c>
      <c r="Q368" s="463">
        <v>6</v>
      </c>
      <c r="R368" s="463">
        <v>0</v>
      </c>
      <c r="S368" s="463">
        <v>1</v>
      </c>
      <c r="T368" s="463">
        <v>0</v>
      </c>
      <c r="U368" s="463">
        <v>0</v>
      </c>
      <c r="V368" s="463">
        <v>0</v>
      </c>
      <c r="W368" s="463">
        <v>23</v>
      </c>
      <c r="X368" s="463">
        <v>9</v>
      </c>
      <c r="Y368" s="463">
        <v>1</v>
      </c>
      <c r="Z368" s="463">
        <v>0</v>
      </c>
      <c r="AA368" s="463">
        <v>0</v>
      </c>
      <c r="AB368" s="613">
        <f t="shared" si="21"/>
        <v>40</v>
      </c>
      <c r="AC368" s="461">
        <f t="shared" si="19"/>
        <v>6</v>
      </c>
    </row>
    <row r="369" spans="1:29" s="467" customFormat="1" hidden="1">
      <c r="A369" s="463">
        <v>1385</v>
      </c>
      <c r="B369" s="463"/>
      <c r="C369" s="463" t="str">
        <f t="shared" si="20"/>
        <v>2005-Pinjen_1</v>
      </c>
      <c r="D369" s="463" t="s">
        <v>552</v>
      </c>
      <c r="E369" s="464">
        <v>15</v>
      </c>
      <c r="F369" s="463" t="s">
        <v>3763</v>
      </c>
      <c r="G369" s="463" t="s">
        <v>554</v>
      </c>
      <c r="H369" s="576"/>
      <c r="I369" s="576"/>
      <c r="J369" s="460">
        <v>2005</v>
      </c>
      <c r="K369" s="463" t="s">
        <v>754</v>
      </c>
      <c r="L369" s="463" t="s">
        <v>755</v>
      </c>
      <c r="M369" s="463" t="s">
        <v>3763</v>
      </c>
      <c r="N369" s="458">
        <v>1</v>
      </c>
      <c r="O369" s="460">
        <v>5</v>
      </c>
      <c r="P369" s="463">
        <v>5</v>
      </c>
      <c r="Q369" s="463">
        <v>5</v>
      </c>
      <c r="R369" s="463">
        <v>0</v>
      </c>
      <c r="S369" s="463">
        <v>6</v>
      </c>
      <c r="T369" s="463">
        <v>0</v>
      </c>
      <c r="U369" s="463">
        <v>0</v>
      </c>
      <c r="V369" s="463">
        <v>1</v>
      </c>
      <c r="W369" s="463">
        <v>9</v>
      </c>
      <c r="X369" s="463">
        <v>8</v>
      </c>
      <c r="Y369" s="463">
        <v>0</v>
      </c>
      <c r="Z369" s="463">
        <v>1</v>
      </c>
      <c r="AA369" s="463">
        <v>0</v>
      </c>
      <c r="AB369" s="461">
        <f t="shared" si="21"/>
        <v>40</v>
      </c>
      <c r="AC369" s="461">
        <f t="shared" si="19"/>
        <v>15</v>
      </c>
    </row>
    <row r="370" spans="1:29" s="467" customFormat="1" hidden="1">
      <c r="A370" s="463">
        <v>1386</v>
      </c>
      <c r="B370" s="463"/>
      <c r="C370" s="463" t="str">
        <f t="shared" si="20"/>
        <v>2005-Pinjen_2</v>
      </c>
      <c r="D370" s="463" t="s">
        <v>552</v>
      </c>
      <c r="E370" s="464">
        <v>15</v>
      </c>
      <c r="F370" s="463" t="s">
        <v>3763</v>
      </c>
      <c r="G370" s="463" t="s">
        <v>554</v>
      </c>
      <c r="H370" s="575"/>
      <c r="I370" s="575"/>
      <c r="J370" s="465">
        <v>2005</v>
      </c>
      <c r="K370" s="463" t="s">
        <v>754</v>
      </c>
      <c r="L370" s="463" t="s">
        <v>755</v>
      </c>
      <c r="M370" s="463" t="s">
        <v>3763</v>
      </c>
      <c r="N370" s="463">
        <v>2</v>
      </c>
      <c r="O370" s="465">
        <v>3</v>
      </c>
      <c r="P370" s="463">
        <v>1</v>
      </c>
      <c r="Q370" s="463">
        <v>11</v>
      </c>
      <c r="R370" s="463">
        <v>0</v>
      </c>
      <c r="S370" s="463">
        <v>1</v>
      </c>
      <c r="T370" s="463">
        <v>0</v>
      </c>
      <c r="U370" s="463">
        <v>0</v>
      </c>
      <c r="V370" s="463">
        <v>0</v>
      </c>
      <c r="W370" s="463">
        <v>17</v>
      </c>
      <c r="X370" s="463">
        <v>0</v>
      </c>
      <c r="Y370" s="463">
        <v>2</v>
      </c>
      <c r="Z370" s="463">
        <v>4</v>
      </c>
      <c r="AA370" s="463">
        <v>1</v>
      </c>
      <c r="AB370" s="466">
        <f t="shared" si="21"/>
        <v>40</v>
      </c>
      <c r="AC370" s="461">
        <f t="shared" si="19"/>
        <v>15</v>
      </c>
    </row>
    <row r="371" spans="1:29" s="467" customFormat="1" hidden="1">
      <c r="A371" s="463">
        <v>1387</v>
      </c>
      <c r="B371" s="463"/>
      <c r="C371" s="463" t="str">
        <f t="shared" si="20"/>
        <v>2005-Pinjen_3</v>
      </c>
      <c r="D371" s="463" t="s">
        <v>552</v>
      </c>
      <c r="E371" s="464">
        <v>15</v>
      </c>
      <c r="F371" s="463" t="s">
        <v>3763</v>
      </c>
      <c r="G371" s="463" t="s">
        <v>554</v>
      </c>
      <c r="H371" s="575"/>
      <c r="I371" s="575"/>
      <c r="J371" s="465">
        <v>2005</v>
      </c>
      <c r="K371" s="463" t="s">
        <v>754</v>
      </c>
      <c r="L371" s="463" t="s">
        <v>755</v>
      </c>
      <c r="M371" s="463" t="s">
        <v>3763</v>
      </c>
      <c r="N371" s="463">
        <v>3</v>
      </c>
      <c r="O371" s="465">
        <v>0</v>
      </c>
      <c r="P371" s="463">
        <v>1</v>
      </c>
      <c r="Q371" s="463">
        <v>22</v>
      </c>
      <c r="R371" s="463">
        <v>0</v>
      </c>
      <c r="S371" s="463">
        <v>6</v>
      </c>
      <c r="T371" s="463">
        <v>0</v>
      </c>
      <c r="U371" s="463">
        <v>0</v>
      </c>
      <c r="V371" s="463">
        <v>0</v>
      </c>
      <c r="W371" s="463">
        <v>9</v>
      </c>
      <c r="X371" s="463">
        <v>1</v>
      </c>
      <c r="Y371" s="463">
        <v>0</v>
      </c>
      <c r="Z371" s="463">
        <v>1</v>
      </c>
      <c r="AA371" s="463">
        <v>0</v>
      </c>
      <c r="AB371" s="466">
        <f t="shared" si="21"/>
        <v>40</v>
      </c>
      <c r="AC371" s="461">
        <f t="shared" si="19"/>
        <v>23</v>
      </c>
    </row>
    <row r="372" spans="1:29" s="467" customFormat="1" hidden="1">
      <c r="A372" s="463">
        <v>1388</v>
      </c>
      <c r="B372" s="463"/>
      <c r="C372" s="463" t="str">
        <f t="shared" si="20"/>
        <v>2005-Pinjen_4</v>
      </c>
      <c r="D372" s="463" t="s">
        <v>552</v>
      </c>
      <c r="E372" s="464">
        <v>15</v>
      </c>
      <c r="F372" s="463" t="s">
        <v>3763</v>
      </c>
      <c r="G372" s="463" t="s">
        <v>554</v>
      </c>
      <c r="H372" s="575"/>
      <c r="I372" s="575"/>
      <c r="J372" s="465">
        <v>2005</v>
      </c>
      <c r="K372" s="463" t="s">
        <v>754</v>
      </c>
      <c r="L372" s="463" t="s">
        <v>755</v>
      </c>
      <c r="M372" s="463" t="s">
        <v>3763</v>
      </c>
      <c r="N372" s="463">
        <v>4</v>
      </c>
      <c r="O372" s="465">
        <v>0</v>
      </c>
      <c r="P372" s="463">
        <v>0</v>
      </c>
      <c r="Q372" s="463">
        <v>32</v>
      </c>
      <c r="R372" s="463">
        <v>0</v>
      </c>
      <c r="S372" s="463">
        <v>4</v>
      </c>
      <c r="T372" s="463">
        <v>0</v>
      </c>
      <c r="U372" s="463">
        <v>0</v>
      </c>
      <c r="V372" s="463">
        <v>0</v>
      </c>
      <c r="W372" s="463">
        <v>4</v>
      </c>
      <c r="X372" s="463">
        <v>0</v>
      </c>
      <c r="Y372" s="463">
        <v>0</v>
      </c>
      <c r="Z372" s="463">
        <v>0</v>
      </c>
      <c r="AA372" s="463">
        <v>0</v>
      </c>
      <c r="AB372" s="466">
        <f t="shared" si="21"/>
        <v>40</v>
      </c>
      <c r="AC372" s="461">
        <f t="shared" si="19"/>
        <v>32</v>
      </c>
    </row>
    <row r="373" spans="1:29" s="467" customFormat="1" hidden="1">
      <c r="A373" s="463">
        <v>1409</v>
      </c>
      <c r="B373" s="463"/>
      <c r="C373" s="463" t="str">
        <f t="shared" si="20"/>
        <v>2005-Koniene_1</v>
      </c>
      <c r="D373" s="463" t="s">
        <v>552</v>
      </c>
      <c r="E373" s="464">
        <v>16</v>
      </c>
      <c r="F373" s="463" t="s">
        <v>1008</v>
      </c>
      <c r="G373" s="463" t="s">
        <v>554</v>
      </c>
      <c r="H373" s="576"/>
      <c r="I373" s="576"/>
      <c r="J373" s="465">
        <v>2005</v>
      </c>
      <c r="K373" s="463" t="s">
        <v>754</v>
      </c>
      <c r="L373" s="463" t="s">
        <v>755</v>
      </c>
      <c r="M373" s="463" t="s">
        <v>758</v>
      </c>
      <c r="N373" s="463">
        <v>1</v>
      </c>
      <c r="O373" s="465">
        <v>2</v>
      </c>
      <c r="P373" s="463">
        <v>19</v>
      </c>
      <c r="Q373" s="463">
        <v>1</v>
      </c>
      <c r="R373" s="463">
        <v>0</v>
      </c>
      <c r="S373" s="463">
        <v>8</v>
      </c>
      <c r="T373" s="463">
        <v>0</v>
      </c>
      <c r="U373" s="463">
        <v>0</v>
      </c>
      <c r="V373" s="463">
        <v>0</v>
      </c>
      <c r="W373" s="463">
        <v>9</v>
      </c>
      <c r="X373" s="463">
        <v>1</v>
      </c>
      <c r="Y373" s="463">
        <v>0</v>
      </c>
      <c r="Z373" s="463">
        <v>0</v>
      </c>
      <c r="AA373" s="463">
        <v>0</v>
      </c>
      <c r="AB373" s="466">
        <f t="shared" si="21"/>
        <v>40</v>
      </c>
      <c r="AC373" s="461">
        <f t="shared" si="19"/>
        <v>22</v>
      </c>
    </row>
    <row r="374" spans="1:29" s="467" customFormat="1" hidden="1">
      <c r="A374" s="463">
        <v>1410</v>
      </c>
      <c r="B374" s="463"/>
      <c r="C374" s="463" t="str">
        <f t="shared" si="20"/>
        <v>2005-Koniene_2</v>
      </c>
      <c r="D374" s="463" t="s">
        <v>552</v>
      </c>
      <c r="E374" s="464">
        <v>16</v>
      </c>
      <c r="F374" s="463" t="s">
        <v>1008</v>
      </c>
      <c r="G374" s="463" t="s">
        <v>554</v>
      </c>
      <c r="H374" s="575"/>
      <c r="I374" s="575"/>
      <c r="J374" s="465">
        <v>2005</v>
      </c>
      <c r="K374" s="463" t="s">
        <v>754</v>
      </c>
      <c r="L374" s="463" t="s">
        <v>755</v>
      </c>
      <c r="M374" s="463" t="s">
        <v>758</v>
      </c>
      <c r="N374" s="463">
        <v>2</v>
      </c>
      <c r="O374" s="465">
        <v>1</v>
      </c>
      <c r="P374" s="463">
        <v>14</v>
      </c>
      <c r="Q374" s="463">
        <v>1</v>
      </c>
      <c r="R374" s="463">
        <v>0</v>
      </c>
      <c r="S374" s="463">
        <v>2</v>
      </c>
      <c r="T374" s="463">
        <v>0</v>
      </c>
      <c r="U374" s="463">
        <v>0</v>
      </c>
      <c r="V374" s="463">
        <v>3</v>
      </c>
      <c r="W374" s="463">
        <v>15</v>
      </c>
      <c r="X374" s="463">
        <v>2</v>
      </c>
      <c r="Y374" s="463">
        <v>2</v>
      </c>
      <c r="Z374" s="463">
        <v>0</v>
      </c>
      <c r="AA374" s="463">
        <v>0</v>
      </c>
      <c r="AB374" s="466">
        <f t="shared" si="21"/>
        <v>40</v>
      </c>
      <c r="AC374" s="461">
        <f t="shared" si="19"/>
        <v>16</v>
      </c>
    </row>
    <row r="375" spans="1:29" s="467" customFormat="1" hidden="1">
      <c r="A375" s="463">
        <v>1411</v>
      </c>
      <c r="B375" s="463"/>
      <c r="C375" s="463" t="str">
        <f t="shared" si="20"/>
        <v>2005-Koniene_3</v>
      </c>
      <c r="D375" s="463" t="s">
        <v>552</v>
      </c>
      <c r="E375" s="464">
        <v>16</v>
      </c>
      <c r="F375" s="463" t="s">
        <v>1008</v>
      </c>
      <c r="G375" s="463" t="s">
        <v>554</v>
      </c>
      <c r="H375" s="575"/>
      <c r="I375" s="575"/>
      <c r="J375" s="465">
        <v>2005</v>
      </c>
      <c r="K375" s="463" t="s">
        <v>754</v>
      </c>
      <c r="L375" s="463" t="s">
        <v>755</v>
      </c>
      <c r="M375" s="463" t="s">
        <v>758</v>
      </c>
      <c r="N375" s="463">
        <v>3</v>
      </c>
      <c r="O375" s="465">
        <v>1</v>
      </c>
      <c r="P375" s="463">
        <v>17</v>
      </c>
      <c r="Q375" s="463">
        <v>6</v>
      </c>
      <c r="R375" s="463">
        <v>0</v>
      </c>
      <c r="S375" s="463">
        <v>4</v>
      </c>
      <c r="T375" s="463">
        <v>0</v>
      </c>
      <c r="U375" s="463">
        <v>0</v>
      </c>
      <c r="V375" s="463">
        <v>1</v>
      </c>
      <c r="W375" s="463">
        <v>9</v>
      </c>
      <c r="X375" s="463">
        <v>0</v>
      </c>
      <c r="Y375" s="463">
        <v>2</v>
      </c>
      <c r="Z375" s="463">
        <v>0</v>
      </c>
      <c r="AA375" s="463">
        <v>0</v>
      </c>
      <c r="AB375" s="466">
        <f t="shared" si="21"/>
        <v>40</v>
      </c>
      <c r="AC375" s="461">
        <f t="shared" si="19"/>
        <v>24</v>
      </c>
    </row>
    <row r="376" spans="1:29" s="467" customFormat="1" hidden="1">
      <c r="A376" s="463">
        <v>1412</v>
      </c>
      <c r="B376" s="463"/>
      <c r="C376" s="463" t="str">
        <f t="shared" si="20"/>
        <v>2005-Koniene_4</v>
      </c>
      <c r="D376" s="463" t="s">
        <v>552</v>
      </c>
      <c r="E376" s="464">
        <v>16</v>
      </c>
      <c r="F376" s="463" t="s">
        <v>1008</v>
      </c>
      <c r="G376" s="463" t="s">
        <v>554</v>
      </c>
      <c r="H376" s="575"/>
      <c r="I376" s="575"/>
      <c r="J376" s="465">
        <v>2005</v>
      </c>
      <c r="K376" s="463" t="s">
        <v>754</v>
      </c>
      <c r="L376" s="463" t="s">
        <v>755</v>
      </c>
      <c r="M376" s="463" t="s">
        <v>758</v>
      </c>
      <c r="N376" s="463">
        <v>4</v>
      </c>
      <c r="O376" s="465">
        <v>2</v>
      </c>
      <c r="P376" s="463">
        <v>16</v>
      </c>
      <c r="Q376" s="463">
        <v>3</v>
      </c>
      <c r="R376" s="463">
        <v>0</v>
      </c>
      <c r="S376" s="463">
        <v>0</v>
      </c>
      <c r="T376" s="463">
        <v>0</v>
      </c>
      <c r="U376" s="463">
        <v>0</v>
      </c>
      <c r="V376" s="463">
        <v>3</v>
      </c>
      <c r="W376" s="463">
        <v>14</v>
      </c>
      <c r="X376" s="463">
        <v>0</v>
      </c>
      <c r="Y376" s="463">
        <v>2</v>
      </c>
      <c r="Z376" s="463">
        <v>0</v>
      </c>
      <c r="AA376" s="463">
        <v>0</v>
      </c>
      <c r="AB376" s="466">
        <f t="shared" si="21"/>
        <v>40</v>
      </c>
      <c r="AC376" s="461">
        <f t="shared" si="19"/>
        <v>21</v>
      </c>
    </row>
    <row r="377" spans="1:29" s="467" customFormat="1" ht="26" hidden="1">
      <c r="A377" s="463">
        <v>1437</v>
      </c>
      <c r="B377" s="463"/>
      <c r="C377" s="463" t="str">
        <f t="shared" si="20"/>
        <v>2005-Fausse passe de Pouembout_1</v>
      </c>
      <c r="D377" s="463" t="s">
        <v>552</v>
      </c>
      <c r="E377" s="464">
        <v>17</v>
      </c>
      <c r="F377" s="463" t="s">
        <v>1568</v>
      </c>
      <c r="G377" s="463" t="s">
        <v>554</v>
      </c>
      <c r="H377" s="576"/>
      <c r="I377" s="576"/>
      <c r="J377" s="465">
        <v>2005</v>
      </c>
      <c r="K377" s="463" t="s">
        <v>754</v>
      </c>
      <c r="L377" s="463" t="s">
        <v>755</v>
      </c>
      <c r="M377" s="463" t="s">
        <v>1568</v>
      </c>
      <c r="N377" s="463">
        <v>1</v>
      </c>
      <c r="O377" s="465">
        <v>1</v>
      </c>
      <c r="P377" s="463">
        <v>1</v>
      </c>
      <c r="Q377" s="463">
        <v>5</v>
      </c>
      <c r="R377" s="463">
        <v>0</v>
      </c>
      <c r="S377" s="463">
        <v>9</v>
      </c>
      <c r="T377" s="463">
        <v>0</v>
      </c>
      <c r="U377" s="463">
        <v>0</v>
      </c>
      <c r="V377" s="463">
        <v>0</v>
      </c>
      <c r="W377" s="463">
        <v>23</v>
      </c>
      <c r="X377" s="463">
        <v>0</v>
      </c>
      <c r="Y377" s="463">
        <v>1</v>
      </c>
      <c r="Z377" s="463">
        <v>0</v>
      </c>
      <c r="AA377" s="463">
        <v>0</v>
      </c>
      <c r="AB377" s="466">
        <f t="shared" si="21"/>
        <v>40</v>
      </c>
      <c r="AC377" s="461">
        <f t="shared" si="19"/>
        <v>7</v>
      </c>
    </row>
    <row r="378" spans="1:29" s="467" customFormat="1" ht="26" hidden="1">
      <c r="A378" s="463">
        <v>1438</v>
      </c>
      <c r="B378" s="463"/>
      <c r="C378" s="463" t="str">
        <f t="shared" si="20"/>
        <v>2005-Fausse passe de Pouembout_2</v>
      </c>
      <c r="D378" s="463" t="s">
        <v>552</v>
      </c>
      <c r="E378" s="464">
        <v>17</v>
      </c>
      <c r="F378" s="463" t="s">
        <v>1568</v>
      </c>
      <c r="G378" s="463" t="s">
        <v>554</v>
      </c>
      <c r="H378" s="575"/>
      <c r="I378" s="575"/>
      <c r="J378" s="465">
        <v>2005</v>
      </c>
      <c r="K378" s="463" t="s">
        <v>754</v>
      </c>
      <c r="L378" s="463" t="s">
        <v>755</v>
      </c>
      <c r="M378" s="463" t="s">
        <v>1568</v>
      </c>
      <c r="N378" s="463">
        <v>2</v>
      </c>
      <c r="O378" s="465">
        <v>1</v>
      </c>
      <c r="P378" s="463">
        <v>0</v>
      </c>
      <c r="Q378" s="463">
        <v>1</v>
      </c>
      <c r="R378" s="463">
        <v>0</v>
      </c>
      <c r="S378" s="463">
        <v>4</v>
      </c>
      <c r="T378" s="463">
        <v>0</v>
      </c>
      <c r="U378" s="463">
        <v>0</v>
      </c>
      <c r="V378" s="463">
        <v>0</v>
      </c>
      <c r="W378" s="463">
        <v>34</v>
      </c>
      <c r="X378" s="463">
        <v>0</v>
      </c>
      <c r="Y378" s="463">
        <v>0</v>
      </c>
      <c r="Z378" s="463">
        <v>0</v>
      </c>
      <c r="AA378" s="463">
        <v>0</v>
      </c>
      <c r="AB378" s="466">
        <f t="shared" si="21"/>
        <v>40</v>
      </c>
      <c r="AC378" s="461">
        <f t="shared" si="19"/>
        <v>2</v>
      </c>
    </row>
    <row r="379" spans="1:29" s="467" customFormat="1" ht="26" hidden="1">
      <c r="A379" s="463">
        <v>1439</v>
      </c>
      <c r="B379" s="463"/>
      <c r="C379" s="463" t="str">
        <f t="shared" si="20"/>
        <v>2005-Fausse passe de Pouembout_3</v>
      </c>
      <c r="D379" s="463" t="s">
        <v>552</v>
      </c>
      <c r="E379" s="464">
        <v>17</v>
      </c>
      <c r="F379" s="463" t="s">
        <v>1568</v>
      </c>
      <c r="G379" s="463" t="s">
        <v>554</v>
      </c>
      <c r="H379" s="575"/>
      <c r="I379" s="575"/>
      <c r="J379" s="465">
        <v>2005</v>
      </c>
      <c r="K379" s="463" t="s">
        <v>754</v>
      </c>
      <c r="L379" s="463" t="s">
        <v>755</v>
      </c>
      <c r="M379" s="463" t="s">
        <v>1568</v>
      </c>
      <c r="N379" s="463">
        <v>3</v>
      </c>
      <c r="O379" s="465">
        <v>1</v>
      </c>
      <c r="P379" s="463">
        <v>0</v>
      </c>
      <c r="Q379" s="463">
        <v>1</v>
      </c>
      <c r="R379" s="463">
        <v>0</v>
      </c>
      <c r="S379" s="463">
        <v>4</v>
      </c>
      <c r="T379" s="463">
        <v>0</v>
      </c>
      <c r="U379" s="463">
        <v>0</v>
      </c>
      <c r="V379" s="463">
        <v>0</v>
      </c>
      <c r="W379" s="463">
        <v>34</v>
      </c>
      <c r="X379" s="463">
        <v>0</v>
      </c>
      <c r="Y379" s="463">
        <v>0</v>
      </c>
      <c r="Z379" s="463">
        <v>0</v>
      </c>
      <c r="AA379" s="463">
        <v>0</v>
      </c>
      <c r="AB379" s="466">
        <f t="shared" si="21"/>
        <v>40</v>
      </c>
      <c r="AC379" s="461">
        <f t="shared" si="19"/>
        <v>2</v>
      </c>
    </row>
    <row r="380" spans="1:29" s="467" customFormat="1" ht="26" hidden="1">
      <c r="A380" s="463">
        <v>1440</v>
      </c>
      <c r="B380" s="463"/>
      <c r="C380" s="463" t="str">
        <f t="shared" si="20"/>
        <v>2005-Fausse passe de Pouembout_4</v>
      </c>
      <c r="D380" s="463" t="s">
        <v>552</v>
      </c>
      <c r="E380" s="464">
        <v>17</v>
      </c>
      <c r="F380" s="463" t="s">
        <v>1568</v>
      </c>
      <c r="G380" s="463" t="s">
        <v>554</v>
      </c>
      <c r="H380" s="575"/>
      <c r="I380" s="575"/>
      <c r="J380" s="465">
        <v>2005</v>
      </c>
      <c r="K380" s="463" t="s">
        <v>754</v>
      </c>
      <c r="L380" s="463" t="s">
        <v>755</v>
      </c>
      <c r="M380" s="463" t="s">
        <v>1568</v>
      </c>
      <c r="N380" s="463">
        <v>4</v>
      </c>
      <c r="O380" s="465">
        <v>3</v>
      </c>
      <c r="P380" s="463">
        <v>0</v>
      </c>
      <c r="Q380" s="463">
        <v>1</v>
      </c>
      <c r="R380" s="463">
        <v>0</v>
      </c>
      <c r="S380" s="463">
        <v>4</v>
      </c>
      <c r="T380" s="463">
        <v>0</v>
      </c>
      <c r="U380" s="463">
        <v>0</v>
      </c>
      <c r="V380" s="463">
        <v>0</v>
      </c>
      <c r="W380" s="463">
        <v>31</v>
      </c>
      <c r="X380" s="463">
        <v>1</v>
      </c>
      <c r="Y380" s="463">
        <v>0</v>
      </c>
      <c r="Z380" s="463">
        <v>0</v>
      </c>
      <c r="AA380" s="463">
        <v>0</v>
      </c>
      <c r="AB380" s="466">
        <f t="shared" si="21"/>
        <v>40</v>
      </c>
      <c r="AC380" s="461">
        <f t="shared" si="19"/>
        <v>4</v>
      </c>
    </row>
    <row r="381" spans="1:29" s="467" customFormat="1" hidden="1">
      <c r="A381" s="463">
        <v>1465</v>
      </c>
      <c r="B381" s="463"/>
      <c r="C381" s="463" t="str">
        <f t="shared" ref="C381:C408" si="22">J381&amp;"-"&amp;M381&amp;"_"&amp;N381</f>
        <v>2005-Jo ne weg_1</v>
      </c>
      <c r="D381" s="463" t="s">
        <v>552</v>
      </c>
      <c r="E381" s="464">
        <v>18</v>
      </c>
      <c r="F381" s="463" t="s">
        <v>3755</v>
      </c>
      <c r="G381" s="463" t="s">
        <v>554</v>
      </c>
      <c r="H381" s="576"/>
      <c r="I381" s="576"/>
      <c r="J381" s="465">
        <v>2005</v>
      </c>
      <c r="K381" s="463" t="s">
        <v>4913</v>
      </c>
      <c r="L381" s="463" t="s">
        <v>759</v>
      </c>
      <c r="M381" s="463" t="s">
        <v>3755</v>
      </c>
      <c r="N381" s="463">
        <v>1</v>
      </c>
      <c r="O381" s="465">
        <v>0</v>
      </c>
      <c r="P381" s="463">
        <v>1</v>
      </c>
      <c r="Q381" s="463">
        <v>0</v>
      </c>
      <c r="R381" s="463">
        <v>0</v>
      </c>
      <c r="S381" s="463">
        <v>0</v>
      </c>
      <c r="T381" s="463">
        <v>0</v>
      </c>
      <c r="U381" s="463">
        <v>4</v>
      </c>
      <c r="V381" s="463">
        <v>0</v>
      </c>
      <c r="W381" s="463">
        <v>10</v>
      </c>
      <c r="X381" s="463">
        <v>0</v>
      </c>
      <c r="Y381" s="463">
        <v>25</v>
      </c>
      <c r="Z381" s="463">
        <v>0</v>
      </c>
      <c r="AA381" s="463">
        <v>0</v>
      </c>
      <c r="AB381" s="466">
        <f t="shared" ref="AB381:AB412" si="23">SUM(O381:AA381)</f>
        <v>40</v>
      </c>
      <c r="AC381" s="461">
        <f t="shared" si="19"/>
        <v>1</v>
      </c>
    </row>
    <row r="382" spans="1:29" s="467" customFormat="1" hidden="1">
      <c r="A382" s="463">
        <v>1466</v>
      </c>
      <c r="B382" s="463"/>
      <c r="C382" s="463" t="str">
        <f t="shared" si="22"/>
        <v>2005-Jo ne weg_2</v>
      </c>
      <c r="D382" s="463" t="s">
        <v>552</v>
      </c>
      <c r="E382" s="464">
        <v>18</v>
      </c>
      <c r="F382" s="463" t="s">
        <v>3755</v>
      </c>
      <c r="G382" s="463" t="s">
        <v>554</v>
      </c>
      <c r="H382" s="575"/>
      <c r="I382" s="575"/>
      <c r="J382" s="465">
        <v>2005</v>
      </c>
      <c r="K382" s="463" t="s">
        <v>4913</v>
      </c>
      <c r="L382" s="463" t="s">
        <v>759</v>
      </c>
      <c r="M382" s="463" t="s">
        <v>3755</v>
      </c>
      <c r="N382" s="463">
        <v>2</v>
      </c>
      <c r="O382" s="465">
        <v>0</v>
      </c>
      <c r="P382" s="463">
        <v>0</v>
      </c>
      <c r="Q382" s="463">
        <v>4</v>
      </c>
      <c r="R382" s="463">
        <v>1</v>
      </c>
      <c r="S382" s="463">
        <v>0</v>
      </c>
      <c r="T382" s="463">
        <v>0</v>
      </c>
      <c r="U382" s="463">
        <v>11</v>
      </c>
      <c r="V382" s="463">
        <v>0</v>
      </c>
      <c r="W382" s="463">
        <v>23</v>
      </c>
      <c r="X382" s="463">
        <v>0</v>
      </c>
      <c r="Y382" s="463">
        <v>1</v>
      </c>
      <c r="Z382" s="463">
        <v>0</v>
      </c>
      <c r="AA382" s="463">
        <v>0</v>
      </c>
      <c r="AB382" s="466">
        <f t="shared" si="23"/>
        <v>40</v>
      </c>
      <c r="AC382" s="461">
        <f t="shared" si="19"/>
        <v>5</v>
      </c>
    </row>
    <row r="383" spans="1:29" s="467" customFormat="1" hidden="1">
      <c r="A383" s="463">
        <v>1467</v>
      </c>
      <c r="B383" s="463"/>
      <c r="C383" s="463" t="str">
        <f t="shared" si="22"/>
        <v>2005-Jo ne weg_3</v>
      </c>
      <c r="D383" s="463" t="s">
        <v>552</v>
      </c>
      <c r="E383" s="464">
        <v>18</v>
      </c>
      <c r="F383" s="463" t="s">
        <v>3755</v>
      </c>
      <c r="G383" s="463" t="s">
        <v>554</v>
      </c>
      <c r="H383" s="575"/>
      <c r="I383" s="575"/>
      <c r="J383" s="465">
        <v>2005</v>
      </c>
      <c r="K383" s="463" t="s">
        <v>4913</v>
      </c>
      <c r="L383" s="463" t="s">
        <v>759</v>
      </c>
      <c r="M383" s="463" t="s">
        <v>3755</v>
      </c>
      <c r="N383" s="463">
        <v>3</v>
      </c>
      <c r="O383" s="465">
        <v>0</v>
      </c>
      <c r="P383" s="463">
        <v>0</v>
      </c>
      <c r="Q383" s="463">
        <v>3</v>
      </c>
      <c r="R383" s="463">
        <v>0</v>
      </c>
      <c r="S383" s="463">
        <v>0</v>
      </c>
      <c r="T383" s="463">
        <v>0</v>
      </c>
      <c r="U383" s="463">
        <v>10</v>
      </c>
      <c r="V383" s="463">
        <v>0</v>
      </c>
      <c r="W383" s="463">
        <v>25</v>
      </c>
      <c r="X383" s="463">
        <v>0</v>
      </c>
      <c r="Y383" s="463">
        <v>2</v>
      </c>
      <c r="Z383" s="463">
        <v>0</v>
      </c>
      <c r="AA383" s="463">
        <v>0</v>
      </c>
      <c r="AB383" s="466">
        <f t="shared" si="23"/>
        <v>40</v>
      </c>
      <c r="AC383" s="461">
        <f t="shared" si="19"/>
        <v>3</v>
      </c>
    </row>
    <row r="384" spans="1:29" s="467" customFormat="1" hidden="1">
      <c r="A384" s="463">
        <v>1468</v>
      </c>
      <c r="B384" s="463"/>
      <c r="C384" s="463" t="str">
        <f t="shared" si="22"/>
        <v>2005-Jo ne weg_4</v>
      </c>
      <c r="D384" s="463" t="s">
        <v>552</v>
      </c>
      <c r="E384" s="464">
        <v>18</v>
      </c>
      <c r="F384" s="463" t="s">
        <v>3755</v>
      </c>
      <c r="G384" s="463" t="s">
        <v>554</v>
      </c>
      <c r="H384" s="575"/>
      <c r="I384" s="575"/>
      <c r="J384" s="465">
        <v>2005</v>
      </c>
      <c r="K384" s="463" t="s">
        <v>4913</v>
      </c>
      <c r="L384" s="463" t="s">
        <v>759</v>
      </c>
      <c r="M384" s="463" t="s">
        <v>3755</v>
      </c>
      <c r="N384" s="463">
        <v>4</v>
      </c>
      <c r="O384" s="465">
        <v>2</v>
      </c>
      <c r="P384" s="463">
        <v>1</v>
      </c>
      <c r="Q384" s="463">
        <v>1</v>
      </c>
      <c r="R384" s="463">
        <v>1</v>
      </c>
      <c r="S384" s="463">
        <v>0</v>
      </c>
      <c r="T384" s="463">
        <v>0</v>
      </c>
      <c r="U384" s="463">
        <v>7</v>
      </c>
      <c r="V384" s="463">
        <v>0</v>
      </c>
      <c r="W384" s="463">
        <v>6</v>
      </c>
      <c r="X384" s="463">
        <v>0</v>
      </c>
      <c r="Y384" s="463">
        <v>22</v>
      </c>
      <c r="Z384" s="463">
        <v>0</v>
      </c>
      <c r="AA384" s="463">
        <v>0</v>
      </c>
      <c r="AB384" s="466">
        <f t="shared" si="23"/>
        <v>40</v>
      </c>
      <c r="AC384" s="461">
        <f t="shared" si="19"/>
        <v>5</v>
      </c>
    </row>
    <row r="385" spans="1:29" s="467" customFormat="1" hidden="1">
      <c r="A385" s="463">
        <v>1485</v>
      </c>
      <c r="B385" s="463"/>
      <c r="C385" s="463" t="str">
        <f t="shared" si="22"/>
        <v>2005-Luengoni_1</v>
      </c>
      <c r="D385" s="463" t="s">
        <v>552</v>
      </c>
      <c r="E385" s="464">
        <v>19</v>
      </c>
      <c r="F385" s="463" t="s">
        <v>1076</v>
      </c>
      <c r="G385" s="463" t="s">
        <v>554</v>
      </c>
      <c r="H385" s="576"/>
      <c r="I385" s="576"/>
      <c r="J385" s="465">
        <v>2005</v>
      </c>
      <c r="K385" s="463" t="s">
        <v>4913</v>
      </c>
      <c r="L385" s="463" t="s">
        <v>759</v>
      </c>
      <c r="M385" s="463" t="s">
        <v>1076</v>
      </c>
      <c r="N385" s="463">
        <v>1</v>
      </c>
      <c r="O385" s="465">
        <v>0</v>
      </c>
      <c r="P385" s="463">
        <v>0</v>
      </c>
      <c r="Q385" s="463">
        <v>5</v>
      </c>
      <c r="R385" s="463">
        <v>1</v>
      </c>
      <c r="S385" s="463">
        <v>0</v>
      </c>
      <c r="T385" s="463">
        <v>0</v>
      </c>
      <c r="U385" s="463">
        <v>9</v>
      </c>
      <c r="V385" s="463">
        <v>0</v>
      </c>
      <c r="W385" s="463">
        <v>25</v>
      </c>
      <c r="X385" s="463">
        <v>0</v>
      </c>
      <c r="Y385" s="463">
        <v>0</v>
      </c>
      <c r="Z385" s="463">
        <v>0</v>
      </c>
      <c r="AA385" s="463">
        <v>0</v>
      </c>
      <c r="AB385" s="466">
        <f t="shared" si="23"/>
        <v>40</v>
      </c>
      <c r="AC385" s="461">
        <f t="shared" si="19"/>
        <v>6</v>
      </c>
    </row>
    <row r="386" spans="1:29" s="467" customFormat="1" hidden="1">
      <c r="A386" s="463">
        <v>1486</v>
      </c>
      <c r="B386" s="463"/>
      <c r="C386" s="463" t="str">
        <f t="shared" si="22"/>
        <v>2005-Luengoni_2</v>
      </c>
      <c r="D386" s="463" t="s">
        <v>552</v>
      </c>
      <c r="E386" s="464">
        <v>19</v>
      </c>
      <c r="F386" s="463" t="s">
        <v>1076</v>
      </c>
      <c r="G386" s="463" t="s">
        <v>554</v>
      </c>
      <c r="H386" s="575"/>
      <c r="I386" s="575"/>
      <c r="J386" s="465">
        <v>2005</v>
      </c>
      <c r="K386" s="463" t="s">
        <v>4913</v>
      </c>
      <c r="L386" s="463" t="s">
        <v>759</v>
      </c>
      <c r="M386" s="463" t="s">
        <v>1076</v>
      </c>
      <c r="N386" s="463">
        <v>2</v>
      </c>
      <c r="O386" s="465">
        <v>0</v>
      </c>
      <c r="P386" s="463">
        <v>0</v>
      </c>
      <c r="Q386" s="463">
        <v>1</v>
      </c>
      <c r="R386" s="463">
        <v>0</v>
      </c>
      <c r="S386" s="463">
        <v>0</v>
      </c>
      <c r="T386" s="463">
        <v>0</v>
      </c>
      <c r="U386" s="463">
        <v>7</v>
      </c>
      <c r="V386" s="463">
        <v>0</v>
      </c>
      <c r="W386" s="463">
        <v>17</v>
      </c>
      <c r="X386" s="463">
        <v>0</v>
      </c>
      <c r="Y386" s="463">
        <v>15</v>
      </c>
      <c r="Z386" s="463">
        <v>0</v>
      </c>
      <c r="AA386" s="463">
        <v>0</v>
      </c>
      <c r="AB386" s="466">
        <f t="shared" si="23"/>
        <v>40</v>
      </c>
      <c r="AC386" s="461">
        <f t="shared" si="19"/>
        <v>1</v>
      </c>
    </row>
    <row r="387" spans="1:29" s="467" customFormat="1" hidden="1">
      <c r="A387" s="463">
        <v>1487</v>
      </c>
      <c r="B387" s="463"/>
      <c r="C387" s="463" t="str">
        <f t="shared" si="22"/>
        <v>2005-Luengoni_3</v>
      </c>
      <c r="D387" s="463" t="s">
        <v>552</v>
      </c>
      <c r="E387" s="464">
        <v>19</v>
      </c>
      <c r="F387" s="463" t="s">
        <v>1076</v>
      </c>
      <c r="G387" s="463" t="s">
        <v>554</v>
      </c>
      <c r="H387" s="575"/>
      <c r="I387" s="575"/>
      <c r="J387" s="465">
        <v>2005</v>
      </c>
      <c r="K387" s="463" t="s">
        <v>4913</v>
      </c>
      <c r="L387" s="463" t="s">
        <v>759</v>
      </c>
      <c r="M387" s="463" t="s">
        <v>1076</v>
      </c>
      <c r="N387" s="463">
        <v>3</v>
      </c>
      <c r="O387" s="465">
        <v>0</v>
      </c>
      <c r="P387" s="463">
        <v>0</v>
      </c>
      <c r="Q387" s="463">
        <v>1</v>
      </c>
      <c r="R387" s="463">
        <v>0</v>
      </c>
      <c r="S387" s="463">
        <v>0</v>
      </c>
      <c r="T387" s="463">
        <v>0</v>
      </c>
      <c r="U387" s="463">
        <v>6</v>
      </c>
      <c r="V387" s="463">
        <v>0</v>
      </c>
      <c r="W387" s="463">
        <v>26</v>
      </c>
      <c r="X387" s="463">
        <v>1</v>
      </c>
      <c r="Y387" s="463">
        <v>6</v>
      </c>
      <c r="Z387" s="463">
        <v>0</v>
      </c>
      <c r="AA387" s="463">
        <v>0</v>
      </c>
      <c r="AB387" s="466">
        <f t="shared" si="23"/>
        <v>40</v>
      </c>
      <c r="AC387" s="461">
        <f t="shared" si="19"/>
        <v>1</v>
      </c>
    </row>
    <row r="388" spans="1:29" s="467" customFormat="1" hidden="1">
      <c r="A388" s="463">
        <v>1488</v>
      </c>
      <c r="B388" s="463"/>
      <c r="C388" s="463" t="str">
        <f t="shared" si="22"/>
        <v>2005-Luengoni_4</v>
      </c>
      <c r="D388" s="463" t="s">
        <v>552</v>
      </c>
      <c r="E388" s="464">
        <v>19</v>
      </c>
      <c r="F388" s="463" t="s">
        <v>1076</v>
      </c>
      <c r="G388" s="463" t="s">
        <v>554</v>
      </c>
      <c r="H388" s="575"/>
      <c r="I388" s="575"/>
      <c r="J388" s="465">
        <v>2005</v>
      </c>
      <c r="K388" s="463" t="s">
        <v>4913</v>
      </c>
      <c r="L388" s="463" t="s">
        <v>759</v>
      </c>
      <c r="M388" s="463" t="s">
        <v>1076</v>
      </c>
      <c r="N388" s="463">
        <v>4</v>
      </c>
      <c r="O388" s="465">
        <v>1</v>
      </c>
      <c r="P388" s="463">
        <v>0</v>
      </c>
      <c r="Q388" s="463">
        <v>0</v>
      </c>
      <c r="R388" s="463">
        <v>0</v>
      </c>
      <c r="S388" s="463">
        <v>0</v>
      </c>
      <c r="T388" s="463">
        <v>0</v>
      </c>
      <c r="U388" s="463">
        <v>1</v>
      </c>
      <c r="V388" s="463">
        <v>0</v>
      </c>
      <c r="W388" s="463">
        <v>25</v>
      </c>
      <c r="X388" s="463">
        <v>0</v>
      </c>
      <c r="Y388" s="463">
        <v>13</v>
      </c>
      <c r="Z388" s="463">
        <v>0</v>
      </c>
      <c r="AA388" s="463">
        <v>0</v>
      </c>
      <c r="AB388" s="466">
        <f t="shared" si="23"/>
        <v>40</v>
      </c>
      <c r="AC388" s="461">
        <f t="shared" si="19"/>
        <v>1</v>
      </c>
    </row>
    <row r="389" spans="1:29" s="467" customFormat="1" hidden="1">
      <c r="A389" s="463">
        <v>1505</v>
      </c>
      <c r="B389" s="463"/>
      <c r="C389" s="463" t="str">
        <f t="shared" si="22"/>
        <v>2005-Jinek_1</v>
      </c>
      <c r="D389" s="463" t="s">
        <v>552</v>
      </c>
      <c r="E389" s="464">
        <v>20</v>
      </c>
      <c r="F389" s="463" t="s">
        <v>1010</v>
      </c>
      <c r="G389" s="463" t="s">
        <v>554</v>
      </c>
      <c r="H389" s="576"/>
      <c r="I389" s="576"/>
      <c r="J389" s="465">
        <v>2005</v>
      </c>
      <c r="K389" s="463" t="s">
        <v>4913</v>
      </c>
      <c r="L389" s="463" t="s">
        <v>1193</v>
      </c>
      <c r="M389" s="463" t="s">
        <v>761</v>
      </c>
      <c r="N389" s="463">
        <v>1</v>
      </c>
      <c r="O389" s="465">
        <v>1</v>
      </c>
      <c r="P389" s="463">
        <v>2</v>
      </c>
      <c r="Q389" s="463">
        <v>11</v>
      </c>
      <c r="R389" s="463">
        <v>1</v>
      </c>
      <c r="S389" s="463">
        <v>0</v>
      </c>
      <c r="T389" s="463">
        <v>0</v>
      </c>
      <c r="U389" s="463">
        <v>1</v>
      </c>
      <c r="V389" s="463">
        <v>0</v>
      </c>
      <c r="W389" s="463">
        <v>14</v>
      </c>
      <c r="X389" s="463">
        <v>1</v>
      </c>
      <c r="Y389" s="463">
        <v>9</v>
      </c>
      <c r="Z389" s="463">
        <v>0</v>
      </c>
      <c r="AA389" s="463">
        <v>0</v>
      </c>
      <c r="AB389" s="466">
        <f t="shared" si="23"/>
        <v>40</v>
      </c>
      <c r="AC389" s="461">
        <f t="shared" si="19"/>
        <v>15</v>
      </c>
    </row>
    <row r="390" spans="1:29" s="467" customFormat="1" hidden="1">
      <c r="A390" s="463">
        <v>1506</v>
      </c>
      <c r="B390" s="463"/>
      <c r="C390" s="463" t="str">
        <f t="shared" si="22"/>
        <v>2005-Jinek_2</v>
      </c>
      <c r="D390" s="463" t="s">
        <v>552</v>
      </c>
      <c r="E390" s="464">
        <v>20</v>
      </c>
      <c r="F390" s="463" t="s">
        <v>1010</v>
      </c>
      <c r="G390" s="463" t="s">
        <v>554</v>
      </c>
      <c r="H390" s="575"/>
      <c r="I390" s="575"/>
      <c r="J390" s="465">
        <v>2005</v>
      </c>
      <c r="K390" s="463" t="s">
        <v>4913</v>
      </c>
      <c r="L390" s="463" t="s">
        <v>1193</v>
      </c>
      <c r="M390" s="463" t="s">
        <v>761</v>
      </c>
      <c r="N390" s="463">
        <v>2</v>
      </c>
      <c r="O390" s="465">
        <v>3</v>
      </c>
      <c r="P390" s="463">
        <v>3</v>
      </c>
      <c r="Q390" s="463">
        <v>8</v>
      </c>
      <c r="R390" s="463">
        <v>4</v>
      </c>
      <c r="S390" s="463">
        <v>0</v>
      </c>
      <c r="T390" s="463">
        <v>0</v>
      </c>
      <c r="U390" s="463">
        <v>0</v>
      </c>
      <c r="V390" s="463">
        <v>0</v>
      </c>
      <c r="W390" s="463">
        <v>12</v>
      </c>
      <c r="X390" s="463">
        <v>8</v>
      </c>
      <c r="Y390" s="463">
        <v>2</v>
      </c>
      <c r="Z390" s="463">
        <v>0</v>
      </c>
      <c r="AA390" s="463">
        <v>0</v>
      </c>
      <c r="AB390" s="466">
        <f t="shared" si="23"/>
        <v>40</v>
      </c>
      <c r="AC390" s="461">
        <f t="shared" si="19"/>
        <v>18</v>
      </c>
    </row>
    <row r="391" spans="1:29" s="467" customFormat="1" hidden="1">
      <c r="A391" s="463">
        <v>1507</v>
      </c>
      <c r="B391" s="463"/>
      <c r="C391" s="463" t="str">
        <f t="shared" si="22"/>
        <v>2005-Jinek_3</v>
      </c>
      <c r="D391" s="463" t="s">
        <v>552</v>
      </c>
      <c r="E391" s="464">
        <v>20</v>
      </c>
      <c r="F391" s="463" t="s">
        <v>1010</v>
      </c>
      <c r="G391" s="463" t="s">
        <v>554</v>
      </c>
      <c r="H391" s="575"/>
      <c r="I391" s="575"/>
      <c r="J391" s="465">
        <v>2005</v>
      </c>
      <c r="K391" s="463" t="s">
        <v>4913</v>
      </c>
      <c r="L391" s="463" t="s">
        <v>1193</v>
      </c>
      <c r="M391" s="463" t="s">
        <v>761</v>
      </c>
      <c r="N391" s="463">
        <v>3</v>
      </c>
      <c r="O391" s="465">
        <v>9</v>
      </c>
      <c r="P391" s="463">
        <v>1</v>
      </c>
      <c r="Q391" s="463">
        <v>6</v>
      </c>
      <c r="R391" s="463">
        <v>3</v>
      </c>
      <c r="S391" s="463">
        <v>0</v>
      </c>
      <c r="T391" s="463">
        <v>0</v>
      </c>
      <c r="U391" s="463">
        <v>1</v>
      </c>
      <c r="V391" s="463">
        <v>0</v>
      </c>
      <c r="W391" s="463">
        <v>19</v>
      </c>
      <c r="X391" s="463">
        <v>0</v>
      </c>
      <c r="Y391" s="463">
        <v>1</v>
      </c>
      <c r="Z391" s="463">
        <v>0</v>
      </c>
      <c r="AA391" s="463">
        <v>0</v>
      </c>
      <c r="AB391" s="466">
        <f t="shared" si="23"/>
        <v>40</v>
      </c>
      <c r="AC391" s="461">
        <f t="shared" si="19"/>
        <v>19</v>
      </c>
    </row>
    <row r="392" spans="1:29" s="467" customFormat="1" hidden="1">
      <c r="A392" s="463">
        <v>1508</v>
      </c>
      <c r="B392" s="463"/>
      <c r="C392" s="463" t="str">
        <f t="shared" si="22"/>
        <v>2005-Jinek_4</v>
      </c>
      <c r="D392" s="463" t="s">
        <v>552</v>
      </c>
      <c r="E392" s="464">
        <v>20</v>
      </c>
      <c r="F392" s="463" t="s">
        <v>1010</v>
      </c>
      <c r="G392" s="463" t="s">
        <v>554</v>
      </c>
      <c r="H392" s="575"/>
      <c r="I392" s="575"/>
      <c r="J392" s="465">
        <v>2005</v>
      </c>
      <c r="K392" s="463" t="s">
        <v>4913</v>
      </c>
      <c r="L392" s="463" t="s">
        <v>1193</v>
      </c>
      <c r="M392" s="463" t="s">
        <v>761</v>
      </c>
      <c r="N392" s="463">
        <v>4</v>
      </c>
      <c r="O392" s="465">
        <v>5</v>
      </c>
      <c r="P392" s="463">
        <v>0</v>
      </c>
      <c r="Q392" s="463">
        <v>5</v>
      </c>
      <c r="R392" s="463">
        <v>2</v>
      </c>
      <c r="S392" s="463">
        <v>0</v>
      </c>
      <c r="T392" s="463">
        <v>0</v>
      </c>
      <c r="U392" s="463">
        <v>0</v>
      </c>
      <c r="V392" s="463">
        <v>0</v>
      </c>
      <c r="W392" s="463">
        <v>17</v>
      </c>
      <c r="X392" s="463">
        <v>8</v>
      </c>
      <c r="Y392" s="463">
        <v>3</v>
      </c>
      <c r="Z392" s="463">
        <v>0</v>
      </c>
      <c r="AA392" s="463">
        <v>0</v>
      </c>
      <c r="AB392" s="466">
        <f t="shared" si="23"/>
        <v>40</v>
      </c>
      <c r="AC392" s="461">
        <f t="shared" si="19"/>
        <v>12</v>
      </c>
    </row>
    <row r="393" spans="1:29" s="467" customFormat="1" hidden="1">
      <c r="A393" s="463">
        <v>1529</v>
      </c>
      <c r="B393" s="463"/>
      <c r="C393" s="463" t="str">
        <f t="shared" si="22"/>
        <v>2005-Xajaxa_1</v>
      </c>
      <c r="D393" s="463" t="s">
        <v>552</v>
      </c>
      <c r="E393" s="464">
        <v>21</v>
      </c>
      <c r="F393" s="463" t="s">
        <v>3764</v>
      </c>
      <c r="G393" s="463" t="s">
        <v>554</v>
      </c>
      <c r="H393" s="576"/>
      <c r="I393" s="576"/>
      <c r="J393" s="465">
        <v>2005</v>
      </c>
      <c r="K393" s="463" t="s">
        <v>4913</v>
      </c>
      <c r="L393" s="463" t="s">
        <v>1193</v>
      </c>
      <c r="M393" s="463" t="s">
        <v>3764</v>
      </c>
      <c r="N393" s="463">
        <v>1</v>
      </c>
      <c r="O393" s="465">
        <v>0</v>
      </c>
      <c r="P393" s="463">
        <v>0</v>
      </c>
      <c r="Q393" s="463">
        <v>4</v>
      </c>
      <c r="R393" s="463">
        <v>0</v>
      </c>
      <c r="S393" s="463">
        <v>0</v>
      </c>
      <c r="T393" s="463">
        <v>0</v>
      </c>
      <c r="U393" s="463">
        <v>0</v>
      </c>
      <c r="V393" s="463">
        <v>0</v>
      </c>
      <c r="W393" s="463">
        <v>36</v>
      </c>
      <c r="X393" s="463">
        <v>0</v>
      </c>
      <c r="Y393" s="463">
        <v>0</v>
      </c>
      <c r="Z393" s="463">
        <v>0</v>
      </c>
      <c r="AA393" s="463">
        <v>0</v>
      </c>
      <c r="AB393" s="466">
        <f t="shared" si="23"/>
        <v>40</v>
      </c>
      <c r="AC393" s="461">
        <f t="shared" si="19"/>
        <v>4</v>
      </c>
    </row>
    <row r="394" spans="1:29" s="467" customFormat="1" hidden="1">
      <c r="A394" s="463">
        <v>1530</v>
      </c>
      <c r="B394" s="463"/>
      <c r="C394" s="463" t="str">
        <f t="shared" si="22"/>
        <v>2005-Xajaxa_2</v>
      </c>
      <c r="D394" s="463" t="s">
        <v>552</v>
      </c>
      <c r="E394" s="464">
        <v>21</v>
      </c>
      <c r="F394" s="463" t="s">
        <v>3764</v>
      </c>
      <c r="G394" s="463" t="s">
        <v>554</v>
      </c>
      <c r="H394" s="575"/>
      <c r="I394" s="575"/>
      <c r="J394" s="465">
        <v>2005</v>
      </c>
      <c r="K394" s="463" t="s">
        <v>4913</v>
      </c>
      <c r="L394" s="463" t="s">
        <v>1193</v>
      </c>
      <c r="M394" s="463" t="s">
        <v>3764</v>
      </c>
      <c r="N394" s="463">
        <v>2</v>
      </c>
      <c r="O394" s="465">
        <v>0</v>
      </c>
      <c r="P394" s="463">
        <v>3</v>
      </c>
      <c r="Q394" s="463">
        <v>2</v>
      </c>
      <c r="R394" s="463">
        <v>0</v>
      </c>
      <c r="S394" s="463">
        <v>0</v>
      </c>
      <c r="T394" s="463">
        <v>0</v>
      </c>
      <c r="U394" s="463">
        <v>0</v>
      </c>
      <c r="V394" s="463">
        <v>4</v>
      </c>
      <c r="W394" s="463">
        <v>24</v>
      </c>
      <c r="X394" s="463">
        <v>2</v>
      </c>
      <c r="Y394" s="463">
        <v>4</v>
      </c>
      <c r="Z394" s="463">
        <v>0</v>
      </c>
      <c r="AA394" s="463">
        <v>1</v>
      </c>
      <c r="AB394" s="466">
        <f t="shared" si="23"/>
        <v>40</v>
      </c>
      <c r="AC394" s="461">
        <f t="shared" si="19"/>
        <v>5</v>
      </c>
    </row>
    <row r="395" spans="1:29" s="467" customFormat="1" hidden="1">
      <c r="A395" s="463">
        <v>1531</v>
      </c>
      <c r="B395" s="463"/>
      <c r="C395" s="463" t="str">
        <f t="shared" si="22"/>
        <v>2005-Xajaxa_3</v>
      </c>
      <c r="D395" s="463" t="s">
        <v>552</v>
      </c>
      <c r="E395" s="464">
        <v>21</v>
      </c>
      <c r="F395" s="463" t="s">
        <v>3764</v>
      </c>
      <c r="G395" s="463" t="s">
        <v>554</v>
      </c>
      <c r="H395" s="575"/>
      <c r="I395" s="575"/>
      <c r="J395" s="465">
        <v>2005</v>
      </c>
      <c r="K395" s="463" t="s">
        <v>4913</v>
      </c>
      <c r="L395" s="463" t="s">
        <v>1193</v>
      </c>
      <c r="M395" s="463" t="s">
        <v>3764</v>
      </c>
      <c r="N395" s="463">
        <v>3</v>
      </c>
      <c r="O395" s="465">
        <v>0</v>
      </c>
      <c r="P395" s="463">
        <v>2</v>
      </c>
      <c r="Q395" s="463">
        <v>2</v>
      </c>
      <c r="R395" s="463">
        <v>0</v>
      </c>
      <c r="S395" s="463">
        <v>0</v>
      </c>
      <c r="T395" s="463">
        <v>0</v>
      </c>
      <c r="U395" s="463">
        <v>0</v>
      </c>
      <c r="V395" s="463">
        <v>0</v>
      </c>
      <c r="W395" s="463">
        <v>20</v>
      </c>
      <c r="X395" s="463">
        <v>13</v>
      </c>
      <c r="Y395" s="463">
        <v>3</v>
      </c>
      <c r="Z395" s="463">
        <v>0</v>
      </c>
      <c r="AA395" s="463">
        <v>0</v>
      </c>
      <c r="AB395" s="466">
        <f t="shared" si="23"/>
        <v>40</v>
      </c>
      <c r="AC395" s="461">
        <f t="shared" si="19"/>
        <v>4</v>
      </c>
    </row>
    <row r="396" spans="1:29" s="467" customFormat="1" hidden="1">
      <c r="A396" s="463">
        <v>1532</v>
      </c>
      <c r="B396" s="463"/>
      <c r="C396" s="463" t="str">
        <f t="shared" si="22"/>
        <v>2005-Xajaxa_4</v>
      </c>
      <c r="D396" s="463" t="s">
        <v>552</v>
      </c>
      <c r="E396" s="464">
        <v>21</v>
      </c>
      <c r="F396" s="463" t="s">
        <v>3764</v>
      </c>
      <c r="G396" s="463" t="s">
        <v>554</v>
      </c>
      <c r="H396" s="575"/>
      <c r="I396" s="575"/>
      <c r="J396" s="465">
        <v>2005</v>
      </c>
      <c r="K396" s="463" t="s">
        <v>4913</v>
      </c>
      <c r="L396" s="463" t="s">
        <v>1193</v>
      </c>
      <c r="M396" s="463" t="s">
        <v>3764</v>
      </c>
      <c r="N396" s="463">
        <v>4</v>
      </c>
      <c r="O396" s="465">
        <v>0</v>
      </c>
      <c r="P396" s="463">
        <v>0</v>
      </c>
      <c r="Q396" s="463">
        <v>2</v>
      </c>
      <c r="R396" s="463">
        <v>0</v>
      </c>
      <c r="S396" s="463">
        <v>0</v>
      </c>
      <c r="T396" s="463">
        <v>0</v>
      </c>
      <c r="U396" s="463">
        <v>0</v>
      </c>
      <c r="V396" s="463">
        <v>1</v>
      </c>
      <c r="W396" s="463">
        <v>14</v>
      </c>
      <c r="X396" s="463">
        <v>11</v>
      </c>
      <c r="Y396" s="463">
        <v>12</v>
      </c>
      <c r="Z396" s="463">
        <v>0</v>
      </c>
      <c r="AA396" s="463">
        <v>0</v>
      </c>
      <c r="AB396" s="466">
        <f t="shared" si="23"/>
        <v>40</v>
      </c>
      <c r="AC396" s="461">
        <f t="shared" si="19"/>
        <v>2</v>
      </c>
    </row>
    <row r="397" spans="1:29" s="467" customFormat="1" hidden="1">
      <c r="A397" s="463">
        <v>1553</v>
      </c>
      <c r="B397" s="463"/>
      <c r="C397" s="463" t="str">
        <f t="shared" si="22"/>
        <v>2005-Xepenehe_1</v>
      </c>
      <c r="D397" s="463" t="s">
        <v>552</v>
      </c>
      <c r="E397" s="464">
        <v>22</v>
      </c>
      <c r="F397" s="463" t="s">
        <v>3765</v>
      </c>
      <c r="G397" s="463" t="s">
        <v>554</v>
      </c>
      <c r="H397" s="576"/>
      <c r="I397" s="576"/>
      <c r="J397" s="465">
        <v>2005</v>
      </c>
      <c r="K397" s="463" t="s">
        <v>4913</v>
      </c>
      <c r="L397" s="463" t="s">
        <v>763</v>
      </c>
      <c r="M397" s="463" t="s">
        <v>3765</v>
      </c>
      <c r="N397" s="463">
        <v>1</v>
      </c>
      <c r="O397" s="465">
        <v>0</v>
      </c>
      <c r="P397" s="463">
        <v>5</v>
      </c>
      <c r="Q397" s="463">
        <v>7</v>
      </c>
      <c r="R397" s="463">
        <v>0</v>
      </c>
      <c r="S397" s="463">
        <v>0</v>
      </c>
      <c r="T397" s="463">
        <v>0</v>
      </c>
      <c r="U397" s="463">
        <v>0</v>
      </c>
      <c r="V397" s="463">
        <v>0</v>
      </c>
      <c r="W397" s="463">
        <v>26</v>
      </c>
      <c r="X397" s="463">
        <v>0</v>
      </c>
      <c r="Y397" s="463">
        <v>2</v>
      </c>
      <c r="Z397" s="463">
        <v>0</v>
      </c>
      <c r="AA397" s="463">
        <v>0</v>
      </c>
      <c r="AB397" s="466">
        <f t="shared" si="23"/>
        <v>40</v>
      </c>
      <c r="AC397" s="461">
        <f t="shared" si="19"/>
        <v>12</v>
      </c>
    </row>
    <row r="398" spans="1:29" s="467" customFormat="1" hidden="1">
      <c r="A398" s="463">
        <v>1554</v>
      </c>
      <c r="B398" s="463"/>
      <c r="C398" s="463" t="str">
        <f t="shared" si="22"/>
        <v>2005-Xepenehe_2</v>
      </c>
      <c r="D398" s="463" t="s">
        <v>552</v>
      </c>
      <c r="E398" s="464">
        <v>22</v>
      </c>
      <c r="F398" s="463" t="s">
        <v>3765</v>
      </c>
      <c r="G398" s="463" t="s">
        <v>554</v>
      </c>
      <c r="H398" s="575"/>
      <c r="I398" s="575"/>
      <c r="J398" s="465">
        <v>2005</v>
      </c>
      <c r="K398" s="463" t="s">
        <v>4913</v>
      </c>
      <c r="L398" s="463" t="s">
        <v>763</v>
      </c>
      <c r="M398" s="463" t="s">
        <v>3765</v>
      </c>
      <c r="N398" s="463">
        <v>2</v>
      </c>
      <c r="O398" s="465">
        <v>0</v>
      </c>
      <c r="P398" s="463">
        <v>2</v>
      </c>
      <c r="Q398" s="463">
        <v>3</v>
      </c>
      <c r="R398" s="463">
        <v>0</v>
      </c>
      <c r="S398" s="463">
        <v>0</v>
      </c>
      <c r="T398" s="463">
        <v>0</v>
      </c>
      <c r="U398" s="463">
        <v>1</v>
      </c>
      <c r="V398" s="463">
        <v>0</v>
      </c>
      <c r="W398" s="463">
        <v>10</v>
      </c>
      <c r="X398" s="463">
        <v>2</v>
      </c>
      <c r="Y398" s="463">
        <v>22</v>
      </c>
      <c r="Z398" s="463">
        <v>0</v>
      </c>
      <c r="AA398" s="463">
        <v>0</v>
      </c>
      <c r="AB398" s="466">
        <f t="shared" si="23"/>
        <v>40</v>
      </c>
      <c r="AC398" s="461">
        <f t="shared" si="19"/>
        <v>5</v>
      </c>
    </row>
    <row r="399" spans="1:29" s="467" customFormat="1" hidden="1">
      <c r="A399" s="463">
        <v>1555</v>
      </c>
      <c r="B399" s="463"/>
      <c r="C399" s="463" t="str">
        <f t="shared" si="22"/>
        <v>2005-Xepenehe_3</v>
      </c>
      <c r="D399" s="463" t="s">
        <v>552</v>
      </c>
      <c r="E399" s="464">
        <v>22</v>
      </c>
      <c r="F399" s="463" t="s">
        <v>3765</v>
      </c>
      <c r="G399" s="463" t="s">
        <v>554</v>
      </c>
      <c r="H399" s="575"/>
      <c r="I399" s="575"/>
      <c r="J399" s="465">
        <v>2005</v>
      </c>
      <c r="K399" s="463" t="s">
        <v>4913</v>
      </c>
      <c r="L399" s="463" t="s">
        <v>763</v>
      </c>
      <c r="M399" s="463" t="s">
        <v>3765</v>
      </c>
      <c r="N399" s="463">
        <v>3</v>
      </c>
      <c r="O399" s="465">
        <v>0</v>
      </c>
      <c r="P399" s="463">
        <v>3</v>
      </c>
      <c r="Q399" s="463">
        <v>5</v>
      </c>
      <c r="R399" s="463">
        <v>0</v>
      </c>
      <c r="S399" s="463">
        <v>0</v>
      </c>
      <c r="T399" s="463">
        <v>0</v>
      </c>
      <c r="U399" s="463">
        <v>3</v>
      </c>
      <c r="V399" s="463">
        <v>0</v>
      </c>
      <c r="W399" s="463">
        <v>28</v>
      </c>
      <c r="X399" s="463">
        <v>0</v>
      </c>
      <c r="Y399" s="463">
        <v>1</v>
      </c>
      <c r="Z399" s="463">
        <v>0</v>
      </c>
      <c r="AA399" s="463">
        <v>0</v>
      </c>
      <c r="AB399" s="466">
        <f t="shared" si="23"/>
        <v>40</v>
      </c>
      <c r="AC399" s="461">
        <f t="shared" si="19"/>
        <v>8</v>
      </c>
    </row>
    <row r="400" spans="1:29" s="467" customFormat="1" hidden="1">
      <c r="A400" s="463">
        <v>1556</v>
      </c>
      <c r="B400" s="463"/>
      <c r="C400" s="463" t="str">
        <f t="shared" si="22"/>
        <v>2005-Xepenehe_4</v>
      </c>
      <c r="D400" s="463" t="s">
        <v>552</v>
      </c>
      <c r="E400" s="464">
        <v>22</v>
      </c>
      <c r="F400" s="463" t="s">
        <v>3765</v>
      </c>
      <c r="G400" s="463" t="s">
        <v>554</v>
      </c>
      <c r="H400" s="575"/>
      <c r="I400" s="575"/>
      <c r="J400" s="465">
        <v>2005</v>
      </c>
      <c r="K400" s="463" t="s">
        <v>4913</v>
      </c>
      <c r="L400" s="463" t="s">
        <v>763</v>
      </c>
      <c r="M400" s="463" t="s">
        <v>3765</v>
      </c>
      <c r="N400" s="463">
        <v>4</v>
      </c>
      <c r="O400" s="465">
        <v>0</v>
      </c>
      <c r="P400" s="463">
        <v>1</v>
      </c>
      <c r="Q400" s="463">
        <v>3</v>
      </c>
      <c r="R400" s="463">
        <v>0</v>
      </c>
      <c r="S400" s="463">
        <v>0</v>
      </c>
      <c r="T400" s="463">
        <v>0</v>
      </c>
      <c r="U400" s="463">
        <v>1</v>
      </c>
      <c r="V400" s="463">
        <v>2</v>
      </c>
      <c r="W400" s="463">
        <v>26</v>
      </c>
      <c r="X400" s="463">
        <v>4</v>
      </c>
      <c r="Y400" s="463">
        <v>3</v>
      </c>
      <c r="Z400" s="463">
        <v>0</v>
      </c>
      <c r="AA400" s="463">
        <v>0</v>
      </c>
      <c r="AB400" s="466">
        <f t="shared" si="23"/>
        <v>40</v>
      </c>
      <c r="AC400" s="461">
        <f t="shared" si="19"/>
        <v>4</v>
      </c>
    </row>
    <row r="401" spans="1:29" s="467" customFormat="1" hidden="1">
      <c r="A401" s="463">
        <v>1573</v>
      </c>
      <c r="B401" s="463"/>
      <c r="C401" s="463" t="str">
        <f t="shared" si="22"/>
        <v>2005-Qanono_1</v>
      </c>
      <c r="D401" s="463" t="s">
        <v>552</v>
      </c>
      <c r="E401" s="464">
        <v>23</v>
      </c>
      <c r="F401" s="463" t="s">
        <v>1011</v>
      </c>
      <c r="G401" s="463" t="s">
        <v>554</v>
      </c>
      <c r="H401" s="576"/>
      <c r="I401" s="576"/>
      <c r="J401" s="465">
        <v>2005</v>
      </c>
      <c r="K401" s="463" t="s">
        <v>4913</v>
      </c>
      <c r="L401" s="463" t="s">
        <v>765</v>
      </c>
      <c r="M401" s="463" t="s">
        <v>766</v>
      </c>
      <c r="N401" s="463">
        <v>1</v>
      </c>
      <c r="O401" s="465">
        <v>4</v>
      </c>
      <c r="P401" s="463">
        <v>0</v>
      </c>
      <c r="Q401" s="463">
        <v>24</v>
      </c>
      <c r="R401" s="463">
        <v>0</v>
      </c>
      <c r="S401" s="463">
        <v>0</v>
      </c>
      <c r="T401" s="463">
        <v>0</v>
      </c>
      <c r="U401" s="463">
        <v>0</v>
      </c>
      <c r="V401" s="463">
        <v>0</v>
      </c>
      <c r="W401" s="463">
        <v>11</v>
      </c>
      <c r="X401" s="463">
        <v>1</v>
      </c>
      <c r="Y401" s="463">
        <v>0</v>
      </c>
      <c r="Z401" s="463">
        <v>0</v>
      </c>
      <c r="AA401" s="463">
        <v>0</v>
      </c>
      <c r="AB401" s="466">
        <f t="shared" si="23"/>
        <v>40</v>
      </c>
      <c r="AC401" s="461">
        <f t="shared" si="19"/>
        <v>28</v>
      </c>
    </row>
    <row r="402" spans="1:29" s="467" customFormat="1" hidden="1">
      <c r="A402" s="463">
        <v>1574</v>
      </c>
      <c r="B402" s="463"/>
      <c r="C402" s="463" t="str">
        <f t="shared" si="22"/>
        <v>2005-Qanono_2</v>
      </c>
      <c r="D402" s="463" t="s">
        <v>552</v>
      </c>
      <c r="E402" s="464">
        <v>23</v>
      </c>
      <c r="F402" s="463" t="s">
        <v>1011</v>
      </c>
      <c r="G402" s="463" t="s">
        <v>554</v>
      </c>
      <c r="H402" s="575"/>
      <c r="I402" s="575"/>
      <c r="J402" s="465">
        <v>2005</v>
      </c>
      <c r="K402" s="463" t="s">
        <v>4913</v>
      </c>
      <c r="L402" s="463" t="s">
        <v>765</v>
      </c>
      <c r="M402" s="463" t="s">
        <v>766</v>
      </c>
      <c r="N402" s="463">
        <v>2</v>
      </c>
      <c r="O402" s="465">
        <v>1</v>
      </c>
      <c r="P402" s="463">
        <v>0</v>
      </c>
      <c r="Q402" s="463">
        <v>14</v>
      </c>
      <c r="R402" s="463">
        <v>4</v>
      </c>
      <c r="S402" s="463">
        <v>2</v>
      </c>
      <c r="T402" s="463">
        <v>0</v>
      </c>
      <c r="U402" s="463">
        <v>0</v>
      </c>
      <c r="V402" s="463">
        <v>4</v>
      </c>
      <c r="W402" s="463">
        <v>14</v>
      </c>
      <c r="X402" s="463">
        <v>0</v>
      </c>
      <c r="Y402" s="463">
        <v>0</v>
      </c>
      <c r="Z402" s="463">
        <v>0</v>
      </c>
      <c r="AA402" s="463">
        <v>1</v>
      </c>
      <c r="AB402" s="466">
        <f t="shared" si="23"/>
        <v>40</v>
      </c>
      <c r="AC402" s="461">
        <f t="shared" si="19"/>
        <v>19</v>
      </c>
    </row>
    <row r="403" spans="1:29" s="467" customFormat="1" hidden="1">
      <c r="A403" s="463">
        <v>1575</v>
      </c>
      <c r="B403" s="463"/>
      <c r="C403" s="463" t="str">
        <f t="shared" si="22"/>
        <v>2005-Qanono_3</v>
      </c>
      <c r="D403" s="463" t="s">
        <v>552</v>
      </c>
      <c r="E403" s="464">
        <v>23</v>
      </c>
      <c r="F403" s="463" t="s">
        <v>1011</v>
      </c>
      <c r="G403" s="463" t="s">
        <v>554</v>
      </c>
      <c r="H403" s="575"/>
      <c r="I403" s="575"/>
      <c r="J403" s="465">
        <v>2005</v>
      </c>
      <c r="K403" s="463" t="s">
        <v>4913</v>
      </c>
      <c r="L403" s="463" t="s">
        <v>765</v>
      </c>
      <c r="M403" s="463" t="s">
        <v>766</v>
      </c>
      <c r="N403" s="463">
        <v>3</v>
      </c>
      <c r="O403" s="465">
        <v>0</v>
      </c>
      <c r="P403" s="463">
        <v>0</v>
      </c>
      <c r="Q403" s="463">
        <v>10</v>
      </c>
      <c r="R403" s="463">
        <v>5</v>
      </c>
      <c r="S403" s="463">
        <v>6</v>
      </c>
      <c r="T403" s="463">
        <v>0</v>
      </c>
      <c r="U403" s="463">
        <v>0</v>
      </c>
      <c r="V403" s="463">
        <v>0</v>
      </c>
      <c r="W403" s="463">
        <v>19</v>
      </c>
      <c r="X403" s="463">
        <v>0</v>
      </c>
      <c r="Y403" s="463">
        <v>0</v>
      </c>
      <c r="Z403" s="463">
        <v>0</v>
      </c>
      <c r="AA403" s="463">
        <v>0</v>
      </c>
      <c r="AB403" s="466">
        <f t="shared" si="23"/>
        <v>40</v>
      </c>
      <c r="AC403" s="461">
        <f t="shared" si="19"/>
        <v>15</v>
      </c>
    </row>
    <row r="404" spans="1:29" s="467" customFormat="1" hidden="1">
      <c r="A404" s="463">
        <v>1576</v>
      </c>
      <c r="B404" s="463"/>
      <c r="C404" s="463" t="str">
        <f t="shared" si="22"/>
        <v>2005-Qanono_4</v>
      </c>
      <c r="D404" s="463" t="s">
        <v>552</v>
      </c>
      <c r="E404" s="464">
        <v>23</v>
      </c>
      <c r="F404" s="463" t="s">
        <v>1011</v>
      </c>
      <c r="G404" s="463" t="s">
        <v>554</v>
      </c>
      <c r="H404" s="575"/>
      <c r="I404" s="575"/>
      <c r="J404" s="614">
        <v>2005</v>
      </c>
      <c r="K404" s="463" t="s">
        <v>4913</v>
      </c>
      <c r="L404" s="463" t="s">
        <v>765</v>
      </c>
      <c r="M404" s="463" t="s">
        <v>766</v>
      </c>
      <c r="N404" s="615">
        <v>4</v>
      </c>
      <c r="O404" s="614">
        <v>2</v>
      </c>
      <c r="P404" s="463">
        <v>0</v>
      </c>
      <c r="Q404" s="463">
        <v>11</v>
      </c>
      <c r="R404" s="463">
        <v>0</v>
      </c>
      <c r="S404" s="463">
        <v>3</v>
      </c>
      <c r="T404" s="463">
        <v>0</v>
      </c>
      <c r="U404" s="463">
        <v>5</v>
      </c>
      <c r="V404" s="463">
        <v>1</v>
      </c>
      <c r="W404" s="463">
        <v>10</v>
      </c>
      <c r="X404" s="463">
        <v>5</v>
      </c>
      <c r="Y404" s="463">
        <v>3</v>
      </c>
      <c r="Z404" s="463">
        <v>0</v>
      </c>
      <c r="AA404" s="463">
        <v>0</v>
      </c>
      <c r="AB404" s="611">
        <f t="shared" si="23"/>
        <v>40</v>
      </c>
      <c r="AC404" s="461">
        <f t="shared" si="19"/>
        <v>13</v>
      </c>
    </row>
    <row r="405" spans="1:29" s="467" customFormat="1" hidden="1">
      <c r="A405" s="463">
        <v>1597</v>
      </c>
      <c r="B405" s="463"/>
      <c r="C405" s="463" t="str">
        <f t="shared" si="22"/>
        <v>2005-Hnasse_1</v>
      </c>
      <c r="D405" s="463" t="s">
        <v>552</v>
      </c>
      <c r="E405" s="463">
        <v>24</v>
      </c>
      <c r="F405" s="465" t="s">
        <v>3748</v>
      </c>
      <c r="G405" s="463" t="s">
        <v>554</v>
      </c>
      <c r="H405" s="576"/>
      <c r="I405" s="576"/>
      <c r="J405" s="228">
        <v>2005</v>
      </c>
      <c r="K405" s="463" t="s">
        <v>4913</v>
      </c>
      <c r="L405" s="463" t="s">
        <v>765</v>
      </c>
      <c r="M405" s="463" t="s">
        <v>3748</v>
      </c>
      <c r="N405" s="612">
        <v>1</v>
      </c>
      <c r="O405" s="229">
        <v>3</v>
      </c>
      <c r="P405" s="463">
        <v>0</v>
      </c>
      <c r="Q405" s="463">
        <v>10</v>
      </c>
      <c r="R405" s="463">
        <v>7</v>
      </c>
      <c r="S405" s="463">
        <v>9</v>
      </c>
      <c r="T405" s="463">
        <v>0</v>
      </c>
      <c r="U405" s="463">
        <v>0</v>
      </c>
      <c r="V405" s="463">
        <v>0</v>
      </c>
      <c r="W405" s="463">
        <v>11</v>
      </c>
      <c r="X405" s="463">
        <v>0</v>
      </c>
      <c r="Y405" s="463">
        <v>0</v>
      </c>
      <c r="Z405" s="463">
        <v>0</v>
      </c>
      <c r="AA405" s="463">
        <v>0</v>
      </c>
      <c r="AB405" s="612">
        <f t="shared" si="23"/>
        <v>40</v>
      </c>
      <c r="AC405" s="461">
        <f t="shared" si="19"/>
        <v>20</v>
      </c>
    </row>
    <row r="406" spans="1:29" s="467" customFormat="1" hidden="1">
      <c r="A406" s="463">
        <v>1598</v>
      </c>
      <c r="B406" s="463"/>
      <c r="C406" s="463" t="str">
        <f t="shared" si="22"/>
        <v>2005-Hnasse_2</v>
      </c>
      <c r="D406" s="463" t="s">
        <v>552</v>
      </c>
      <c r="E406" s="463">
        <v>24</v>
      </c>
      <c r="F406" s="465" t="s">
        <v>3748</v>
      </c>
      <c r="G406" s="463" t="s">
        <v>554</v>
      </c>
      <c r="H406" s="575"/>
      <c r="I406" s="575"/>
      <c r="J406" s="228">
        <v>2005</v>
      </c>
      <c r="K406" s="463" t="s">
        <v>4913</v>
      </c>
      <c r="L406" s="463" t="s">
        <v>765</v>
      </c>
      <c r="M406" s="463" t="s">
        <v>3748</v>
      </c>
      <c r="N406" s="466">
        <v>2</v>
      </c>
      <c r="O406" s="229">
        <v>3</v>
      </c>
      <c r="P406" s="463">
        <v>0</v>
      </c>
      <c r="Q406" s="463">
        <v>3</v>
      </c>
      <c r="R406" s="463">
        <v>8</v>
      </c>
      <c r="S406" s="463">
        <v>14</v>
      </c>
      <c r="T406" s="463">
        <v>0</v>
      </c>
      <c r="U406" s="463">
        <v>0</v>
      </c>
      <c r="V406" s="463">
        <v>0</v>
      </c>
      <c r="W406" s="463">
        <v>12</v>
      </c>
      <c r="X406" s="463">
        <v>0</v>
      </c>
      <c r="Y406" s="463">
        <v>0</v>
      </c>
      <c r="Z406" s="463">
        <v>0</v>
      </c>
      <c r="AA406" s="463">
        <v>0</v>
      </c>
      <c r="AB406" s="466">
        <f t="shared" si="23"/>
        <v>40</v>
      </c>
      <c r="AC406" s="461">
        <f t="shared" si="19"/>
        <v>14</v>
      </c>
    </row>
    <row r="407" spans="1:29" s="467" customFormat="1" hidden="1">
      <c r="A407" s="463">
        <v>1599</v>
      </c>
      <c r="B407" s="463"/>
      <c r="C407" s="463" t="str">
        <f t="shared" si="22"/>
        <v>2005-Hnasse_3</v>
      </c>
      <c r="D407" s="463" t="s">
        <v>552</v>
      </c>
      <c r="E407" s="463">
        <v>24</v>
      </c>
      <c r="F407" s="465" t="s">
        <v>3748</v>
      </c>
      <c r="G407" s="463" t="s">
        <v>554</v>
      </c>
      <c r="H407" s="575"/>
      <c r="I407" s="575"/>
      <c r="J407" s="228">
        <v>2005</v>
      </c>
      <c r="K407" s="463" t="s">
        <v>4913</v>
      </c>
      <c r="L407" s="463" t="s">
        <v>765</v>
      </c>
      <c r="M407" s="463" t="s">
        <v>3748</v>
      </c>
      <c r="N407" s="466">
        <v>3</v>
      </c>
      <c r="O407" s="229">
        <v>4</v>
      </c>
      <c r="P407" s="463">
        <v>1</v>
      </c>
      <c r="Q407" s="463">
        <v>3</v>
      </c>
      <c r="R407" s="463">
        <v>6</v>
      </c>
      <c r="S407" s="463">
        <v>6</v>
      </c>
      <c r="T407" s="463">
        <v>0</v>
      </c>
      <c r="U407" s="463">
        <v>0</v>
      </c>
      <c r="V407" s="463">
        <v>0</v>
      </c>
      <c r="W407" s="463">
        <v>14</v>
      </c>
      <c r="X407" s="463">
        <v>6</v>
      </c>
      <c r="Y407" s="463">
        <v>0</v>
      </c>
      <c r="Z407" s="463">
        <v>0</v>
      </c>
      <c r="AA407" s="463">
        <v>0</v>
      </c>
      <c r="AB407" s="466">
        <f t="shared" si="23"/>
        <v>40</v>
      </c>
      <c r="AC407" s="461">
        <f t="shared" si="19"/>
        <v>14</v>
      </c>
    </row>
    <row r="408" spans="1:29" s="467" customFormat="1" hidden="1">
      <c r="A408" s="463">
        <v>1600</v>
      </c>
      <c r="B408" s="463"/>
      <c r="C408" s="463" t="str">
        <f t="shared" si="22"/>
        <v>2005-Hnasse_4</v>
      </c>
      <c r="D408" s="463" t="s">
        <v>552</v>
      </c>
      <c r="E408" s="463">
        <v>24</v>
      </c>
      <c r="F408" s="465" t="s">
        <v>3748</v>
      </c>
      <c r="G408" s="463" t="s">
        <v>554</v>
      </c>
      <c r="H408" s="575"/>
      <c r="I408" s="575"/>
      <c r="J408" s="228">
        <v>2005</v>
      </c>
      <c r="K408" s="463" t="s">
        <v>4913</v>
      </c>
      <c r="L408" s="463" t="s">
        <v>765</v>
      </c>
      <c r="M408" s="463" t="s">
        <v>3748</v>
      </c>
      <c r="N408" s="613">
        <v>4</v>
      </c>
      <c r="O408" s="229">
        <v>7</v>
      </c>
      <c r="P408" s="463">
        <v>0</v>
      </c>
      <c r="Q408" s="463">
        <v>4</v>
      </c>
      <c r="R408" s="463">
        <v>4</v>
      </c>
      <c r="S408" s="463">
        <v>6</v>
      </c>
      <c r="T408" s="463">
        <v>0</v>
      </c>
      <c r="U408" s="463">
        <v>0</v>
      </c>
      <c r="V408" s="463">
        <v>0</v>
      </c>
      <c r="W408" s="463">
        <v>18</v>
      </c>
      <c r="X408" s="463">
        <v>1</v>
      </c>
      <c r="Y408" s="463">
        <v>0</v>
      </c>
      <c r="Z408" s="463">
        <v>0</v>
      </c>
      <c r="AA408" s="463">
        <v>0</v>
      </c>
      <c r="AB408" s="613">
        <f t="shared" si="23"/>
        <v>40</v>
      </c>
      <c r="AC408" s="461">
        <f t="shared" si="19"/>
        <v>15</v>
      </c>
    </row>
    <row r="409" spans="1:29" s="467" customFormat="1" hidden="1">
      <c r="A409" s="463" t="s">
        <v>833</v>
      </c>
      <c r="B409" s="463" t="s">
        <v>658</v>
      </c>
      <c r="C409" s="463" t="s">
        <v>701</v>
      </c>
      <c r="D409" s="463" t="s">
        <v>552</v>
      </c>
      <c r="E409" s="464">
        <v>37</v>
      </c>
      <c r="F409" s="463" t="s">
        <v>358</v>
      </c>
      <c r="G409" s="463" t="s">
        <v>554</v>
      </c>
      <c r="H409" s="576">
        <v>38666</v>
      </c>
      <c r="I409" s="576">
        <v>41299</v>
      </c>
      <c r="J409" s="460">
        <v>2005</v>
      </c>
      <c r="K409" s="463" t="s">
        <v>769</v>
      </c>
      <c r="L409" s="463" t="s">
        <v>3726</v>
      </c>
      <c r="M409" s="463" t="s">
        <v>358</v>
      </c>
      <c r="N409" s="458">
        <v>1</v>
      </c>
      <c r="O409" s="460">
        <v>0</v>
      </c>
      <c r="P409" s="463">
        <v>0</v>
      </c>
      <c r="Q409" s="463">
        <v>6</v>
      </c>
      <c r="R409" s="463">
        <v>0</v>
      </c>
      <c r="S409" s="463">
        <v>6</v>
      </c>
      <c r="T409" s="463">
        <v>0</v>
      </c>
      <c r="U409" s="463">
        <v>0</v>
      </c>
      <c r="V409" s="463">
        <v>0</v>
      </c>
      <c r="W409" s="463">
        <v>21</v>
      </c>
      <c r="X409" s="463">
        <v>5</v>
      </c>
      <c r="Y409" s="463">
        <v>2</v>
      </c>
      <c r="Z409" s="463">
        <v>0</v>
      </c>
      <c r="AA409" s="463">
        <v>0</v>
      </c>
      <c r="AB409" s="461">
        <v>40</v>
      </c>
      <c r="AC409" s="461">
        <f t="shared" ref="AC409:AC472" si="24">O409+P409+Q409+R409</f>
        <v>6</v>
      </c>
    </row>
    <row r="410" spans="1:29" s="467" customFormat="1" hidden="1">
      <c r="A410" s="463" t="s">
        <v>702</v>
      </c>
      <c r="B410" s="463" t="s">
        <v>658</v>
      </c>
      <c r="C410" s="463" t="s">
        <v>703</v>
      </c>
      <c r="D410" s="463" t="s">
        <v>552</v>
      </c>
      <c r="E410" s="464">
        <v>37</v>
      </c>
      <c r="F410" s="463" t="s">
        <v>358</v>
      </c>
      <c r="G410" s="463" t="s">
        <v>554</v>
      </c>
      <c r="H410" s="575">
        <v>38666</v>
      </c>
      <c r="I410" s="575">
        <v>41299</v>
      </c>
      <c r="J410" s="465">
        <v>2005</v>
      </c>
      <c r="K410" s="463" t="s">
        <v>769</v>
      </c>
      <c r="L410" s="463" t="s">
        <v>3726</v>
      </c>
      <c r="M410" s="463" t="s">
        <v>358</v>
      </c>
      <c r="N410" s="463">
        <v>2</v>
      </c>
      <c r="O410" s="465">
        <v>7</v>
      </c>
      <c r="P410" s="463">
        <v>0</v>
      </c>
      <c r="Q410" s="463">
        <v>10</v>
      </c>
      <c r="R410" s="463">
        <v>1</v>
      </c>
      <c r="S410" s="463">
        <v>1</v>
      </c>
      <c r="T410" s="463">
        <v>0</v>
      </c>
      <c r="U410" s="463">
        <v>0</v>
      </c>
      <c r="V410" s="463">
        <v>0</v>
      </c>
      <c r="W410" s="463">
        <v>14</v>
      </c>
      <c r="X410" s="463">
        <v>3</v>
      </c>
      <c r="Y410" s="463">
        <v>4</v>
      </c>
      <c r="Z410" s="463">
        <v>0</v>
      </c>
      <c r="AA410" s="463">
        <v>0</v>
      </c>
      <c r="AB410" s="466">
        <v>40</v>
      </c>
      <c r="AC410" s="461">
        <f t="shared" si="24"/>
        <v>18</v>
      </c>
    </row>
    <row r="411" spans="1:29" s="467" customFormat="1" hidden="1">
      <c r="A411" s="463" t="s">
        <v>704</v>
      </c>
      <c r="B411" s="463" t="s">
        <v>658</v>
      </c>
      <c r="C411" s="463" t="s">
        <v>705</v>
      </c>
      <c r="D411" s="463" t="s">
        <v>552</v>
      </c>
      <c r="E411" s="464">
        <v>37</v>
      </c>
      <c r="F411" s="463" t="s">
        <v>358</v>
      </c>
      <c r="G411" s="463" t="s">
        <v>554</v>
      </c>
      <c r="H411" s="575">
        <v>38666</v>
      </c>
      <c r="I411" s="575">
        <v>41299</v>
      </c>
      <c r="J411" s="465">
        <v>2005</v>
      </c>
      <c r="K411" s="463" t="s">
        <v>769</v>
      </c>
      <c r="L411" s="463" t="s">
        <v>3726</v>
      </c>
      <c r="M411" s="463" t="s">
        <v>358</v>
      </c>
      <c r="N411" s="463">
        <v>3</v>
      </c>
      <c r="O411" s="465">
        <v>2</v>
      </c>
      <c r="P411" s="463">
        <v>0</v>
      </c>
      <c r="Q411" s="463">
        <v>3</v>
      </c>
      <c r="R411" s="463">
        <v>0</v>
      </c>
      <c r="S411" s="463">
        <v>0</v>
      </c>
      <c r="T411" s="463">
        <v>0</v>
      </c>
      <c r="U411" s="463">
        <v>0</v>
      </c>
      <c r="V411" s="463">
        <v>0</v>
      </c>
      <c r="W411" s="463">
        <v>14</v>
      </c>
      <c r="X411" s="463">
        <v>10</v>
      </c>
      <c r="Y411" s="463">
        <v>11</v>
      </c>
      <c r="Z411" s="463">
        <v>0</v>
      </c>
      <c r="AA411" s="463">
        <v>0</v>
      </c>
      <c r="AB411" s="466">
        <v>40</v>
      </c>
      <c r="AC411" s="461">
        <f t="shared" si="24"/>
        <v>5</v>
      </c>
    </row>
    <row r="412" spans="1:29" s="467" customFormat="1" hidden="1">
      <c r="A412" s="463" t="s">
        <v>888</v>
      </c>
      <c r="B412" s="463" t="s">
        <v>658</v>
      </c>
      <c r="C412" s="463" t="s">
        <v>889</v>
      </c>
      <c r="D412" s="463" t="s">
        <v>552</v>
      </c>
      <c r="E412" s="464">
        <v>37</v>
      </c>
      <c r="F412" s="463" t="s">
        <v>358</v>
      </c>
      <c r="G412" s="463" t="s">
        <v>554</v>
      </c>
      <c r="H412" s="575">
        <v>38666</v>
      </c>
      <c r="I412" s="575">
        <v>41299</v>
      </c>
      <c r="J412" s="465">
        <v>2005</v>
      </c>
      <c r="K412" s="463" t="s">
        <v>769</v>
      </c>
      <c r="L412" s="463" t="s">
        <v>3726</v>
      </c>
      <c r="M412" s="463" t="s">
        <v>358</v>
      </c>
      <c r="N412" s="463">
        <v>4</v>
      </c>
      <c r="O412" s="465">
        <v>1</v>
      </c>
      <c r="P412" s="463">
        <v>0</v>
      </c>
      <c r="Q412" s="463">
        <v>16</v>
      </c>
      <c r="R412" s="463">
        <v>0</v>
      </c>
      <c r="S412" s="463">
        <v>1</v>
      </c>
      <c r="T412" s="463">
        <v>0</v>
      </c>
      <c r="U412" s="463">
        <v>0</v>
      </c>
      <c r="V412" s="463">
        <v>0</v>
      </c>
      <c r="W412" s="463">
        <v>11</v>
      </c>
      <c r="X412" s="463">
        <v>2</v>
      </c>
      <c r="Y412" s="463">
        <v>9</v>
      </c>
      <c r="Z412" s="463">
        <v>0</v>
      </c>
      <c r="AA412" s="463">
        <v>0</v>
      </c>
      <c r="AB412" s="466">
        <v>40</v>
      </c>
      <c r="AC412" s="461">
        <f t="shared" si="24"/>
        <v>17</v>
      </c>
    </row>
    <row r="413" spans="1:29" s="467" customFormat="1" hidden="1">
      <c r="A413" s="463" t="s">
        <v>890</v>
      </c>
      <c r="B413" s="463" t="s">
        <v>658</v>
      </c>
      <c r="C413" s="463" t="s">
        <v>4063</v>
      </c>
      <c r="D413" s="463" t="s">
        <v>552</v>
      </c>
      <c r="E413" s="464">
        <v>38</v>
      </c>
      <c r="F413" s="463" t="s">
        <v>3759</v>
      </c>
      <c r="G413" s="463" t="s">
        <v>554</v>
      </c>
      <c r="H413" s="576">
        <v>38666</v>
      </c>
      <c r="I413" s="576">
        <v>41299</v>
      </c>
      <c r="J413" s="465">
        <v>2005</v>
      </c>
      <c r="K413" s="463" t="s">
        <v>769</v>
      </c>
      <c r="L413" s="463" t="s">
        <v>3726</v>
      </c>
      <c r="M413" s="463" t="s">
        <v>3759</v>
      </c>
      <c r="N413" s="463">
        <v>1</v>
      </c>
      <c r="O413" s="465">
        <v>0</v>
      </c>
      <c r="P413" s="463">
        <v>7</v>
      </c>
      <c r="Q413" s="463">
        <v>2</v>
      </c>
      <c r="R413" s="463">
        <v>0</v>
      </c>
      <c r="S413" s="463">
        <v>0</v>
      </c>
      <c r="T413" s="463">
        <v>0</v>
      </c>
      <c r="U413" s="463">
        <v>0</v>
      </c>
      <c r="V413" s="463">
        <v>3</v>
      </c>
      <c r="W413" s="463">
        <v>8</v>
      </c>
      <c r="X413" s="463">
        <v>10</v>
      </c>
      <c r="Y413" s="463">
        <v>10</v>
      </c>
      <c r="Z413" s="463">
        <v>0</v>
      </c>
      <c r="AA413" s="463">
        <v>0</v>
      </c>
      <c r="AB413" s="466">
        <v>40</v>
      </c>
      <c r="AC413" s="461">
        <f t="shared" si="24"/>
        <v>9</v>
      </c>
    </row>
    <row r="414" spans="1:29" s="467" customFormat="1" hidden="1">
      <c r="A414" s="463" t="s">
        <v>891</v>
      </c>
      <c r="B414" s="463" t="s">
        <v>658</v>
      </c>
      <c r="C414" s="463" t="s">
        <v>4064</v>
      </c>
      <c r="D414" s="463" t="s">
        <v>552</v>
      </c>
      <c r="E414" s="464">
        <v>38</v>
      </c>
      <c r="F414" s="463" t="s">
        <v>3759</v>
      </c>
      <c r="G414" s="463" t="s">
        <v>554</v>
      </c>
      <c r="H414" s="575">
        <v>38666</v>
      </c>
      <c r="I414" s="575">
        <v>41299</v>
      </c>
      <c r="J414" s="465">
        <v>2005</v>
      </c>
      <c r="K414" s="463" t="s">
        <v>769</v>
      </c>
      <c r="L414" s="463" t="s">
        <v>3726</v>
      </c>
      <c r="M414" s="463" t="s">
        <v>3759</v>
      </c>
      <c r="N414" s="463">
        <v>2</v>
      </c>
      <c r="O414" s="465">
        <v>0</v>
      </c>
      <c r="P414" s="463">
        <v>0</v>
      </c>
      <c r="Q414" s="463">
        <v>3</v>
      </c>
      <c r="R414" s="463">
        <v>0</v>
      </c>
      <c r="S414" s="463">
        <v>0</v>
      </c>
      <c r="T414" s="463">
        <v>0</v>
      </c>
      <c r="U414" s="463">
        <v>0</v>
      </c>
      <c r="V414" s="463">
        <v>0</v>
      </c>
      <c r="W414" s="463">
        <v>5</v>
      </c>
      <c r="X414" s="463">
        <v>27</v>
      </c>
      <c r="Y414" s="463">
        <v>5</v>
      </c>
      <c r="Z414" s="463">
        <v>0</v>
      </c>
      <c r="AA414" s="463">
        <v>0</v>
      </c>
      <c r="AB414" s="466">
        <v>40</v>
      </c>
      <c r="AC414" s="461">
        <f t="shared" si="24"/>
        <v>3</v>
      </c>
    </row>
    <row r="415" spans="1:29" s="467" customFormat="1" hidden="1">
      <c r="A415" s="463" t="s">
        <v>892</v>
      </c>
      <c r="B415" s="463" t="s">
        <v>658</v>
      </c>
      <c r="C415" s="463" t="s">
        <v>4065</v>
      </c>
      <c r="D415" s="463" t="s">
        <v>552</v>
      </c>
      <c r="E415" s="464">
        <v>38</v>
      </c>
      <c r="F415" s="463" t="s">
        <v>3759</v>
      </c>
      <c r="G415" s="463" t="s">
        <v>554</v>
      </c>
      <c r="H415" s="575">
        <v>38666</v>
      </c>
      <c r="I415" s="575">
        <v>41299</v>
      </c>
      <c r="J415" s="465">
        <v>2005</v>
      </c>
      <c r="K415" s="463" t="s">
        <v>769</v>
      </c>
      <c r="L415" s="463" t="s">
        <v>3726</v>
      </c>
      <c r="M415" s="463" t="s">
        <v>3759</v>
      </c>
      <c r="N415" s="463">
        <v>3</v>
      </c>
      <c r="O415" s="465">
        <v>0</v>
      </c>
      <c r="P415" s="463">
        <v>1</v>
      </c>
      <c r="Q415" s="463">
        <v>1</v>
      </c>
      <c r="R415" s="463">
        <v>0</v>
      </c>
      <c r="S415" s="463">
        <v>0</v>
      </c>
      <c r="T415" s="463">
        <v>0</v>
      </c>
      <c r="U415" s="463">
        <v>0</v>
      </c>
      <c r="V415" s="463">
        <v>0</v>
      </c>
      <c r="W415" s="463">
        <v>7</v>
      </c>
      <c r="X415" s="463">
        <v>21</v>
      </c>
      <c r="Y415" s="463">
        <v>10</v>
      </c>
      <c r="Z415" s="463">
        <v>0</v>
      </c>
      <c r="AA415" s="463">
        <v>0</v>
      </c>
      <c r="AB415" s="466">
        <v>40</v>
      </c>
      <c r="AC415" s="461">
        <f t="shared" si="24"/>
        <v>2</v>
      </c>
    </row>
    <row r="416" spans="1:29" s="467" customFormat="1" hidden="1">
      <c r="A416" s="463" t="s">
        <v>713</v>
      </c>
      <c r="B416" s="463" t="s">
        <v>658</v>
      </c>
      <c r="C416" s="463" t="s">
        <v>4066</v>
      </c>
      <c r="D416" s="463" t="s">
        <v>552</v>
      </c>
      <c r="E416" s="464">
        <v>38</v>
      </c>
      <c r="F416" s="463" t="s">
        <v>3759</v>
      </c>
      <c r="G416" s="463" t="s">
        <v>554</v>
      </c>
      <c r="H416" s="575">
        <v>38666</v>
      </c>
      <c r="I416" s="575">
        <v>41299</v>
      </c>
      <c r="J416" s="465">
        <v>2005</v>
      </c>
      <c r="K416" s="463" t="s">
        <v>769</v>
      </c>
      <c r="L416" s="463" t="s">
        <v>3726</v>
      </c>
      <c r="M416" s="463" t="s">
        <v>3759</v>
      </c>
      <c r="N416" s="463">
        <v>4</v>
      </c>
      <c r="O416" s="465">
        <v>0</v>
      </c>
      <c r="P416" s="463">
        <v>12</v>
      </c>
      <c r="Q416" s="463">
        <v>0</v>
      </c>
      <c r="R416" s="463">
        <v>0</v>
      </c>
      <c r="S416" s="463">
        <v>1</v>
      </c>
      <c r="T416" s="463">
        <v>0</v>
      </c>
      <c r="U416" s="463">
        <v>0</v>
      </c>
      <c r="V416" s="463">
        <v>0</v>
      </c>
      <c r="W416" s="463">
        <v>8</v>
      </c>
      <c r="X416" s="463">
        <v>13</v>
      </c>
      <c r="Y416" s="463">
        <v>6</v>
      </c>
      <c r="Z416" s="463">
        <v>0</v>
      </c>
      <c r="AA416" s="463">
        <v>0</v>
      </c>
      <c r="AB416" s="466">
        <v>40</v>
      </c>
      <c r="AC416" s="461">
        <f t="shared" si="24"/>
        <v>12</v>
      </c>
    </row>
    <row r="417" spans="1:29" s="467" customFormat="1" hidden="1">
      <c r="A417" s="463" t="s">
        <v>714</v>
      </c>
      <c r="B417" s="463" t="s">
        <v>658</v>
      </c>
      <c r="C417" s="463" t="s">
        <v>898</v>
      </c>
      <c r="D417" s="463" t="s">
        <v>552</v>
      </c>
      <c r="E417" s="464">
        <v>39</v>
      </c>
      <c r="F417" s="463" t="s">
        <v>1517</v>
      </c>
      <c r="G417" s="463" t="s">
        <v>554</v>
      </c>
      <c r="H417" s="576">
        <v>38666</v>
      </c>
      <c r="I417" s="576">
        <v>41299</v>
      </c>
      <c r="J417" s="465">
        <v>2005</v>
      </c>
      <c r="K417" s="463" t="s">
        <v>769</v>
      </c>
      <c r="L417" s="463" t="s">
        <v>3726</v>
      </c>
      <c r="M417" s="463" t="s">
        <v>1517</v>
      </c>
      <c r="N417" s="463">
        <v>1</v>
      </c>
      <c r="O417" s="465">
        <v>17</v>
      </c>
      <c r="P417" s="463">
        <v>0</v>
      </c>
      <c r="Q417" s="463">
        <v>4</v>
      </c>
      <c r="R417" s="463">
        <v>1</v>
      </c>
      <c r="S417" s="463">
        <v>0</v>
      </c>
      <c r="T417" s="463">
        <v>0</v>
      </c>
      <c r="U417" s="463">
        <v>0</v>
      </c>
      <c r="V417" s="463">
        <v>0</v>
      </c>
      <c r="W417" s="463">
        <v>14</v>
      </c>
      <c r="X417" s="463">
        <v>2</v>
      </c>
      <c r="Y417" s="463">
        <v>2</v>
      </c>
      <c r="Z417" s="463">
        <v>0</v>
      </c>
      <c r="AA417" s="463">
        <v>0</v>
      </c>
      <c r="AB417" s="466">
        <v>40</v>
      </c>
      <c r="AC417" s="461">
        <f t="shared" si="24"/>
        <v>22</v>
      </c>
    </row>
    <row r="418" spans="1:29" s="467" customFormat="1" hidden="1">
      <c r="A418" s="463" t="s">
        <v>899</v>
      </c>
      <c r="B418" s="463" t="s">
        <v>658</v>
      </c>
      <c r="C418" s="463" t="s">
        <v>717</v>
      </c>
      <c r="D418" s="463" t="s">
        <v>552</v>
      </c>
      <c r="E418" s="464">
        <v>39</v>
      </c>
      <c r="F418" s="463" t="s">
        <v>1517</v>
      </c>
      <c r="G418" s="463" t="s">
        <v>554</v>
      </c>
      <c r="H418" s="575">
        <v>38666</v>
      </c>
      <c r="I418" s="575">
        <v>41299</v>
      </c>
      <c r="J418" s="465">
        <v>2005</v>
      </c>
      <c r="K418" s="463" t="s">
        <v>769</v>
      </c>
      <c r="L418" s="463" t="s">
        <v>3726</v>
      </c>
      <c r="M418" s="463" t="s">
        <v>1517</v>
      </c>
      <c r="N418" s="463">
        <v>2</v>
      </c>
      <c r="O418" s="465">
        <v>5</v>
      </c>
      <c r="P418" s="463">
        <v>0</v>
      </c>
      <c r="Q418" s="463">
        <v>4</v>
      </c>
      <c r="R418" s="463">
        <v>0</v>
      </c>
      <c r="S418" s="463">
        <v>0</v>
      </c>
      <c r="T418" s="463">
        <v>0</v>
      </c>
      <c r="U418" s="463">
        <v>0</v>
      </c>
      <c r="V418" s="463">
        <v>6</v>
      </c>
      <c r="W418" s="463">
        <v>16</v>
      </c>
      <c r="X418" s="463">
        <v>2</v>
      </c>
      <c r="Y418" s="463">
        <v>7</v>
      </c>
      <c r="Z418" s="463">
        <v>0</v>
      </c>
      <c r="AA418" s="463">
        <v>0</v>
      </c>
      <c r="AB418" s="466">
        <v>40</v>
      </c>
      <c r="AC418" s="461">
        <f t="shared" si="24"/>
        <v>9</v>
      </c>
    </row>
    <row r="419" spans="1:29" s="467" customFormat="1" hidden="1">
      <c r="A419" s="463" t="s">
        <v>500</v>
      </c>
      <c r="B419" s="463" t="s">
        <v>658</v>
      </c>
      <c r="C419" s="463" t="s">
        <v>501</v>
      </c>
      <c r="D419" s="463" t="s">
        <v>552</v>
      </c>
      <c r="E419" s="464">
        <v>39</v>
      </c>
      <c r="F419" s="463" t="s">
        <v>1517</v>
      </c>
      <c r="G419" s="463" t="s">
        <v>554</v>
      </c>
      <c r="H419" s="575">
        <v>38666</v>
      </c>
      <c r="I419" s="575">
        <v>41299</v>
      </c>
      <c r="J419" s="465">
        <v>2005</v>
      </c>
      <c r="K419" s="463" t="s">
        <v>769</v>
      </c>
      <c r="L419" s="463" t="s">
        <v>3726</v>
      </c>
      <c r="M419" s="463" t="s">
        <v>1517</v>
      </c>
      <c r="N419" s="463">
        <v>3</v>
      </c>
      <c r="O419" s="465">
        <v>2</v>
      </c>
      <c r="P419" s="463">
        <v>1</v>
      </c>
      <c r="Q419" s="463">
        <v>0</v>
      </c>
      <c r="R419" s="463">
        <v>1</v>
      </c>
      <c r="S419" s="463">
        <v>0</v>
      </c>
      <c r="T419" s="463">
        <v>0</v>
      </c>
      <c r="U419" s="463">
        <v>0</v>
      </c>
      <c r="V419" s="463">
        <v>6</v>
      </c>
      <c r="W419" s="463">
        <v>6</v>
      </c>
      <c r="X419" s="463">
        <v>1</v>
      </c>
      <c r="Y419" s="463">
        <v>23</v>
      </c>
      <c r="Z419" s="463">
        <v>0</v>
      </c>
      <c r="AA419" s="463">
        <v>0</v>
      </c>
      <c r="AB419" s="466">
        <v>40</v>
      </c>
      <c r="AC419" s="461">
        <f t="shared" si="24"/>
        <v>4</v>
      </c>
    </row>
    <row r="420" spans="1:29" s="467" customFormat="1" hidden="1">
      <c r="A420" s="463" t="s">
        <v>502</v>
      </c>
      <c r="B420" s="463" t="s">
        <v>658</v>
      </c>
      <c r="C420" s="463" t="s">
        <v>315</v>
      </c>
      <c r="D420" s="463" t="s">
        <v>552</v>
      </c>
      <c r="E420" s="464">
        <v>39</v>
      </c>
      <c r="F420" s="463" t="s">
        <v>1517</v>
      </c>
      <c r="G420" s="463" t="s">
        <v>554</v>
      </c>
      <c r="H420" s="575">
        <v>38666</v>
      </c>
      <c r="I420" s="575">
        <v>41299</v>
      </c>
      <c r="J420" s="465">
        <v>2005</v>
      </c>
      <c r="K420" s="463" t="s">
        <v>769</v>
      </c>
      <c r="L420" s="463" t="s">
        <v>3726</v>
      </c>
      <c r="M420" s="463" t="s">
        <v>1517</v>
      </c>
      <c r="N420" s="463">
        <v>4</v>
      </c>
      <c r="O420" s="465">
        <v>0</v>
      </c>
      <c r="P420" s="463">
        <v>0</v>
      </c>
      <c r="Q420" s="463">
        <v>2</v>
      </c>
      <c r="R420" s="463">
        <v>0</v>
      </c>
      <c r="S420" s="463">
        <v>1</v>
      </c>
      <c r="T420" s="463">
        <v>0</v>
      </c>
      <c r="U420" s="463">
        <v>0</v>
      </c>
      <c r="V420" s="463">
        <v>1</v>
      </c>
      <c r="W420" s="463">
        <v>6</v>
      </c>
      <c r="X420" s="463">
        <v>0</v>
      </c>
      <c r="Y420" s="463">
        <v>30</v>
      </c>
      <c r="Z420" s="463">
        <v>0</v>
      </c>
      <c r="AA420" s="463">
        <v>0</v>
      </c>
      <c r="AB420" s="466">
        <v>40</v>
      </c>
      <c r="AC420" s="461">
        <f t="shared" si="24"/>
        <v>2</v>
      </c>
    </row>
    <row r="421" spans="1:29" s="467" customFormat="1" hidden="1">
      <c r="A421" s="463" t="s">
        <v>316</v>
      </c>
      <c r="B421" s="463" t="s">
        <v>658</v>
      </c>
      <c r="C421" s="463" t="s">
        <v>317</v>
      </c>
      <c r="D421" s="463" t="s">
        <v>552</v>
      </c>
      <c r="E421" s="464">
        <v>40</v>
      </c>
      <c r="F421" s="463" t="s">
        <v>550</v>
      </c>
      <c r="G421" s="463" t="s">
        <v>554</v>
      </c>
      <c r="H421" s="576">
        <v>38668</v>
      </c>
      <c r="I421" s="576">
        <v>41299</v>
      </c>
      <c r="J421" s="465">
        <v>2005</v>
      </c>
      <c r="K421" s="463" t="s">
        <v>769</v>
      </c>
      <c r="L421" s="463" t="s">
        <v>3727</v>
      </c>
      <c r="M421" s="463" t="s">
        <v>550</v>
      </c>
      <c r="N421" s="463">
        <v>1</v>
      </c>
      <c r="O421" s="465">
        <v>5</v>
      </c>
      <c r="P421" s="463">
        <v>1</v>
      </c>
      <c r="Q421" s="463">
        <v>4</v>
      </c>
      <c r="R421" s="463">
        <v>0</v>
      </c>
      <c r="S421" s="463">
        <v>0</v>
      </c>
      <c r="T421" s="463">
        <v>0</v>
      </c>
      <c r="U421" s="463">
        <v>0</v>
      </c>
      <c r="V421" s="463">
        <v>7</v>
      </c>
      <c r="W421" s="463">
        <v>12</v>
      </c>
      <c r="X421" s="463">
        <v>5</v>
      </c>
      <c r="Y421" s="463">
        <v>6</v>
      </c>
      <c r="Z421" s="463">
        <v>0</v>
      </c>
      <c r="AA421" s="463">
        <v>0</v>
      </c>
      <c r="AB421" s="466">
        <v>40</v>
      </c>
      <c r="AC421" s="461">
        <f t="shared" si="24"/>
        <v>10</v>
      </c>
    </row>
    <row r="422" spans="1:29" s="467" customFormat="1" hidden="1">
      <c r="A422" s="463" t="s">
        <v>130</v>
      </c>
      <c r="B422" s="463" t="s">
        <v>658</v>
      </c>
      <c r="C422" s="463" t="s">
        <v>131</v>
      </c>
      <c r="D422" s="463" t="s">
        <v>552</v>
      </c>
      <c r="E422" s="464">
        <v>40</v>
      </c>
      <c r="F422" s="463" t="s">
        <v>550</v>
      </c>
      <c r="G422" s="463" t="s">
        <v>554</v>
      </c>
      <c r="H422" s="575">
        <v>38668</v>
      </c>
      <c r="I422" s="575">
        <v>41299</v>
      </c>
      <c r="J422" s="465">
        <v>2005</v>
      </c>
      <c r="K422" s="463" t="s">
        <v>769</v>
      </c>
      <c r="L422" s="463" t="s">
        <v>3727</v>
      </c>
      <c r="M422" s="463" t="s">
        <v>550</v>
      </c>
      <c r="N422" s="463">
        <v>2</v>
      </c>
      <c r="O422" s="465">
        <v>1</v>
      </c>
      <c r="P422" s="463">
        <v>0</v>
      </c>
      <c r="Q422" s="463">
        <v>3</v>
      </c>
      <c r="R422" s="463">
        <v>0</v>
      </c>
      <c r="S422" s="463">
        <v>0</v>
      </c>
      <c r="T422" s="463">
        <v>0</v>
      </c>
      <c r="U422" s="463">
        <v>8</v>
      </c>
      <c r="V422" s="463">
        <v>0</v>
      </c>
      <c r="W422" s="463">
        <v>5</v>
      </c>
      <c r="X422" s="463">
        <v>6</v>
      </c>
      <c r="Y422" s="463">
        <v>17</v>
      </c>
      <c r="Z422" s="463">
        <v>0</v>
      </c>
      <c r="AA422" s="463">
        <v>0</v>
      </c>
      <c r="AB422" s="466">
        <v>40</v>
      </c>
      <c r="AC422" s="461">
        <f t="shared" si="24"/>
        <v>4</v>
      </c>
    </row>
    <row r="423" spans="1:29" s="467" customFormat="1" hidden="1">
      <c r="A423" s="463" t="s">
        <v>132</v>
      </c>
      <c r="B423" s="463" t="s">
        <v>658</v>
      </c>
      <c r="C423" s="463" t="s">
        <v>133</v>
      </c>
      <c r="D423" s="463" t="s">
        <v>552</v>
      </c>
      <c r="E423" s="464">
        <v>40</v>
      </c>
      <c r="F423" s="463" t="s">
        <v>550</v>
      </c>
      <c r="G423" s="463" t="s">
        <v>554</v>
      </c>
      <c r="H423" s="575">
        <v>38668</v>
      </c>
      <c r="I423" s="575">
        <v>41299</v>
      </c>
      <c r="J423" s="465">
        <v>2005</v>
      </c>
      <c r="K423" s="463" t="s">
        <v>769</v>
      </c>
      <c r="L423" s="463" t="s">
        <v>3727</v>
      </c>
      <c r="M423" s="463" t="s">
        <v>550</v>
      </c>
      <c r="N423" s="463">
        <v>3</v>
      </c>
      <c r="O423" s="465">
        <v>4</v>
      </c>
      <c r="P423" s="463">
        <v>0</v>
      </c>
      <c r="Q423" s="463">
        <v>4</v>
      </c>
      <c r="R423" s="463">
        <v>0</v>
      </c>
      <c r="S423" s="463">
        <v>0</v>
      </c>
      <c r="T423" s="463">
        <v>0</v>
      </c>
      <c r="U423" s="463">
        <v>1</v>
      </c>
      <c r="V423" s="463">
        <v>0</v>
      </c>
      <c r="W423" s="463">
        <v>11</v>
      </c>
      <c r="X423" s="463">
        <v>12</v>
      </c>
      <c r="Y423" s="463">
        <v>8</v>
      </c>
      <c r="Z423" s="463">
        <v>0</v>
      </c>
      <c r="AA423" s="463">
        <v>0</v>
      </c>
      <c r="AB423" s="466">
        <v>40</v>
      </c>
      <c r="AC423" s="461">
        <f t="shared" si="24"/>
        <v>8</v>
      </c>
    </row>
    <row r="424" spans="1:29" s="467" customFormat="1" hidden="1">
      <c r="A424" s="463" t="s">
        <v>134</v>
      </c>
      <c r="B424" s="463" t="s">
        <v>658</v>
      </c>
      <c r="C424" s="463" t="s">
        <v>135</v>
      </c>
      <c r="D424" s="463" t="s">
        <v>552</v>
      </c>
      <c r="E424" s="464">
        <v>40</v>
      </c>
      <c r="F424" s="463" t="s">
        <v>550</v>
      </c>
      <c r="G424" s="463" t="s">
        <v>554</v>
      </c>
      <c r="H424" s="575">
        <v>38668</v>
      </c>
      <c r="I424" s="575">
        <v>41299</v>
      </c>
      <c r="J424" s="465">
        <v>2005</v>
      </c>
      <c r="K424" s="463" t="s">
        <v>769</v>
      </c>
      <c r="L424" s="463" t="s">
        <v>3727</v>
      </c>
      <c r="M424" s="463" t="s">
        <v>550</v>
      </c>
      <c r="N424" s="463">
        <v>4</v>
      </c>
      <c r="O424" s="465">
        <v>0</v>
      </c>
      <c r="P424" s="463">
        <v>0</v>
      </c>
      <c r="Q424" s="463">
        <v>7</v>
      </c>
      <c r="R424" s="463">
        <v>0</v>
      </c>
      <c r="S424" s="463">
        <v>0</v>
      </c>
      <c r="T424" s="463">
        <v>0</v>
      </c>
      <c r="U424" s="463">
        <v>6</v>
      </c>
      <c r="V424" s="463">
        <v>0</v>
      </c>
      <c r="W424" s="463">
        <v>12</v>
      </c>
      <c r="X424" s="463">
        <v>15</v>
      </c>
      <c r="Y424" s="463">
        <v>0</v>
      </c>
      <c r="Z424" s="463">
        <v>0</v>
      </c>
      <c r="AA424" s="463">
        <v>0</v>
      </c>
      <c r="AB424" s="466">
        <v>40</v>
      </c>
      <c r="AC424" s="461">
        <f t="shared" si="24"/>
        <v>7</v>
      </c>
    </row>
    <row r="425" spans="1:29" s="467" customFormat="1" hidden="1">
      <c r="A425" s="463" t="s">
        <v>136</v>
      </c>
      <c r="B425" s="463" t="s">
        <v>658</v>
      </c>
      <c r="C425" s="463" t="s">
        <v>137</v>
      </c>
      <c r="D425" s="463" t="s">
        <v>552</v>
      </c>
      <c r="E425" s="464">
        <v>41</v>
      </c>
      <c r="F425" s="463" t="s">
        <v>1513</v>
      </c>
      <c r="G425" s="463" t="s">
        <v>554</v>
      </c>
      <c r="H425" s="576">
        <v>38668</v>
      </c>
      <c r="I425" s="576">
        <v>41299</v>
      </c>
      <c r="J425" s="465">
        <v>2005</v>
      </c>
      <c r="K425" s="463" t="s">
        <v>769</v>
      </c>
      <c r="L425" s="463" t="s">
        <v>3727</v>
      </c>
      <c r="M425" s="463" t="s">
        <v>1513</v>
      </c>
      <c r="N425" s="463">
        <v>1</v>
      </c>
      <c r="O425" s="465">
        <v>19</v>
      </c>
      <c r="P425" s="463">
        <v>0</v>
      </c>
      <c r="Q425" s="463">
        <v>3</v>
      </c>
      <c r="R425" s="463">
        <v>0</v>
      </c>
      <c r="S425" s="463">
        <v>0</v>
      </c>
      <c r="T425" s="463">
        <v>0</v>
      </c>
      <c r="U425" s="463">
        <v>0</v>
      </c>
      <c r="V425" s="463">
        <v>0</v>
      </c>
      <c r="W425" s="463">
        <v>5</v>
      </c>
      <c r="X425" s="463">
        <v>5</v>
      </c>
      <c r="Y425" s="463">
        <v>8</v>
      </c>
      <c r="Z425" s="463">
        <v>0</v>
      </c>
      <c r="AA425" s="463">
        <v>0</v>
      </c>
      <c r="AB425" s="466">
        <v>40</v>
      </c>
      <c r="AC425" s="461">
        <f t="shared" si="24"/>
        <v>22</v>
      </c>
    </row>
    <row r="426" spans="1:29" s="467" customFormat="1" hidden="1">
      <c r="A426" s="463" t="s">
        <v>138</v>
      </c>
      <c r="B426" s="463" t="s">
        <v>658</v>
      </c>
      <c r="C426" s="463" t="s">
        <v>139</v>
      </c>
      <c r="D426" s="463" t="s">
        <v>552</v>
      </c>
      <c r="E426" s="464">
        <v>41</v>
      </c>
      <c r="F426" s="463" t="s">
        <v>1513</v>
      </c>
      <c r="G426" s="463" t="s">
        <v>554</v>
      </c>
      <c r="H426" s="575">
        <v>38668</v>
      </c>
      <c r="I426" s="575">
        <v>41299</v>
      </c>
      <c r="J426" s="465">
        <v>2005</v>
      </c>
      <c r="K426" s="463" t="s">
        <v>769</v>
      </c>
      <c r="L426" s="463" t="s">
        <v>3727</v>
      </c>
      <c r="M426" s="463" t="s">
        <v>1513</v>
      </c>
      <c r="N426" s="463">
        <v>2</v>
      </c>
      <c r="O426" s="465">
        <v>13</v>
      </c>
      <c r="P426" s="463">
        <v>0</v>
      </c>
      <c r="Q426" s="463">
        <v>4</v>
      </c>
      <c r="R426" s="463">
        <v>0</v>
      </c>
      <c r="S426" s="463">
        <v>0</v>
      </c>
      <c r="T426" s="463">
        <v>0</v>
      </c>
      <c r="U426" s="463">
        <v>0</v>
      </c>
      <c r="V426" s="463">
        <v>1</v>
      </c>
      <c r="W426" s="463">
        <v>16</v>
      </c>
      <c r="X426" s="463">
        <v>3</v>
      </c>
      <c r="Y426" s="463">
        <v>3</v>
      </c>
      <c r="Z426" s="463">
        <v>0</v>
      </c>
      <c r="AA426" s="463">
        <v>0</v>
      </c>
      <c r="AB426" s="466">
        <v>40</v>
      </c>
      <c r="AC426" s="461">
        <f t="shared" si="24"/>
        <v>17</v>
      </c>
    </row>
    <row r="427" spans="1:29" s="467" customFormat="1" hidden="1">
      <c r="A427" s="463" t="s">
        <v>327</v>
      </c>
      <c r="B427" s="463" t="s">
        <v>658</v>
      </c>
      <c r="C427" s="463" t="s">
        <v>929</v>
      </c>
      <c r="D427" s="463" t="s">
        <v>552</v>
      </c>
      <c r="E427" s="464">
        <v>41</v>
      </c>
      <c r="F427" s="463" t="s">
        <v>1513</v>
      </c>
      <c r="G427" s="463" t="s">
        <v>554</v>
      </c>
      <c r="H427" s="575">
        <v>38668</v>
      </c>
      <c r="I427" s="575">
        <v>41299</v>
      </c>
      <c r="J427" s="465">
        <v>2005</v>
      </c>
      <c r="K427" s="463" t="s">
        <v>769</v>
      </c>
      <c r="L427" s="463" t="s">
        <v>3727</v>
      </c>
      <c r="M427" s="463" t="s">
        <v>1513</v>
      </c>
      <c r="N427" s="463">
        <v>3</v>
      </c>
      <c r="O427" s="465">
        <v>10</v>
      </c>
      <c r="P427" s="463">
        <v>0</v>
      </c>
      <c r="Q427" s="463">
        <v>0</v>
      </c>
      <c r="R427" s="463">
        <v>0</v>
      </c>
      <c r="S427" s="463">
        <v>0</v>
      </c>
      <c r="T427" s="463">
        <v>0</v>
      </c>
      <c r="U427" s="463">
        <v>7</v>
      </c>
      <c r="V427" s="463">
        <v>0</v>
      </c>
      <c r="W427" s="463">
        <v>20</v>
      </c>
      <c r="X427" s="463">
        <v>3</v>
      </c>
      <c r="Y427" s="463">
        <v>0</v>
      </c>
      <c r="Z427" s="463">
        <v>0</v>
      </c>
      <c r="AA427" s="463">
        <v>0</v>
      </c>
      <c r="AB427" s="466">
        <v>40</v>
      </c>
      <c r="AC427" s="461">
        <f t="shared" si="24"/>
        <v>10</v>
      </c>
    </row>
    <row r="428" spans="1:29" s="467" customFormat="1" hidden="1">
      <c r="A428" s="463" t="s">
        <v>930</v>
      </c>
      <c r="B428" s="463" t="s">
        <v>658</v>
      </c>
      <c r="C428" s="463" t="s">
        <v>931</v>
      </c>
      <c r="D428" s="463" t="s">
        <v>552</v>
      </c>
      <c r="E428" s="464">
        <v>41</v>
      </c>
      <c r="F428" s="463" t="s">
        <v>1513</v>
      </c>
      <c r="G428" s="463" t="s">
        <v>554</v>
      </c>
      <c r="H428" s="575">
        <v>38668</v>
      </c>
      <c r="I428" s="575">
        <v>41299</v>
      </c>
      <c r="J428" s="465">
        <v>2005</v>
      </c>
      <c r="K428" s="463" t="s">
        <v>769</v>
      </c>
      <c r="L428" s="463" t="s">
        <v>3727</v>
      </c>
      <c r="M428" s="463" t="s">
        <v>1513</v>
      </c>
      <c r="N428" s="463">
        <v>4</v>
      </c>
      <c r="O428" s="465">
        <v>20</v>
      </c>
      <c r="P428" s="463">
        <v>0</v>
      </c>
      <c r="Q428" s="463">
        <v>1</v>
      </c>
      <c r="R428" s="463">
        <v>0</v>
      </c>
      <c r="S428" s="463">
        <v>0</v>
      </c>
      <c r="T428" s="463">
        <v>0</v>
      </c>
      <c r="U428" s="463">
        <v>0</v>
      </c>
      <c r="V428" s="463">
        <v>0</v>
      </c>
      <c r="W428" s="463">
        <v>9</v>
      </c>
      <c r="X428" s="463">
        <v>5</v>
      </c>
      <c r="Y428" s="463">
        <v>5</v>
      </c>
      <c r="Z428" s="463">
        <v>0</v>
      </c>
      <c r="AA428" s="463">
        <v>0</v>
      </c>
      <c r="AB428" s="466">
        <v>40</v>
      </c>
      <c r="AC428" s="461">
        <f t="shared" si="24"/>
        <v>21</v>
      </c>
    </row>
    <row r="429" spans="1:29" s="467" customFormat="1" hidden="1">
      <c r="A429" s="463" t="s">
        <v>932</v>
      </c>
      <c r="B429" s="463" t="s">
        <v>658</v>
      </c>
      <c r="C429" s="463" t="s">
        <v>933</v>
      </c>
      <c r="D429" s="463" t="s">
        <v>552</v>
      </c>
      <c r="E429" s="464">
        <v>42</v>
      </c>
      <c r="F429" s="463" t="s">
        <v>1519</v>
      </c>
      <c r="G429" s="463" t="s">
        <v>554</v>
      </c>
      <c r="H429" s="576">
        <v>38668</v>
      </c>
      <c r="I429" s="576">
        <v>41299</v>
      </c>
      <c r="J429" s="465">
        <v>2005</v>
      </c>
      <c r="K429" s="463" t="s">
        <v>769</v>
      </c>
      <c r="L429" s="463" t="s">
        <v>3727</v>
      </c>
      <c r="M429" s="463" t="s">
        <v>1519</v>
      </c>
      <c r="N429" s="463">
        <v>1</v>
      </c>
      <c r="O429" s="465">
        <v>3</v>
      </c>
      <c r="P429" s="463">
        <v>0</v>
      </c>
      <c r="Q429" s="463">
        <v>10</v>
      </c>
      <c r="R429" s="463">
        <v>7</v>
      </c>
      <c r="S429" s="463">
        <v>0</v>
      </c>
      <c r="T429" s="463">
        <v>0</v>
      </c>
      <c r="U429" s="463">
        <v>7</v>
      </c>
      <c r="V429" s="463">
        <v>0</v>
      </c>
      <c r="W429" s="463">
        <v>6</v>
      </c>
      <c r="X429" s="463">
        <v>6</v>
      </c>
      <c r="Y429" s="463">
        <v>1</v>
      </c>
      <c r="Z429" s="463">
        <v>0</v>
      </c>
      <c r="AA429" s="463">
        <v>0</v>
      </c>
      <c r="AB429" s="466">
        <v>40</v>
      </c>
      <c r="AC429" s="461">
        <f t="shared" si="24"/>
        <v>20</v>
      </c>
    </row>
    <row r="430" spans="1:29" s="467" customFormat="1" hidden="1">
      <c r="A430" s="463" t="s">
        <v>934</v>
      </c>
      <c r="B430" s="463" t="s">
        <v>658</v>
      </c>
      <c r="C430" s="463" t="s">
        <v>935</v>
      </c>
      <c r="D430" s="463" t="s">
        <v>552</v>
      </c>
      <c r="E430" s="464">
        <v>42</v>
      </c>
      <c r="F430" s="463" t="s">
        <v>1519</v>
      </c>
      <c r="G430" s="463" t="s">
        <v>554</v>
      </c>
      <c r="H430" s="575">
        <v>38668</v>
      </c>
      <c r="I430" s="575">
        <v>41299</v>
      </c>
      <c r="J430" s="465">
        <v>2005</v>
      </c>
      <c r="K430" s="463" t="s">
        <v>769</v>
      </c>
      <c r="L430" s="463" t="s">
        <v>3727</v>
      </c>
      <c r="M430" s="463" t="s">
        <v>1519</v>
      </c>
      <c r="N430" s="463">
        <v>2</v>
      </c>
      <c r="O430" s="465">
        <v>0</v>
      </c>
      <c r="P430" s="463">
        <v>0</v>
      </c>
      <c r="Q430" s="463">
        <v>0</v>
      </c>
      <c r="R430" s="463">
        <v>0</v>
      </c>
      <c r="S430" s="463">
        <v>1</v>
      </c>
      <c r="T430" s="463">
        <v>0</v>
      </c>
      <c r="U430" s="463">
        <v>17</v>
      </c>
      <c r="V430" s="463">
        <v>0</v>
      </c>
      <c r="W430" s="463">
        <v>1</v>
      </c>
      <c r="X430" s="463">
        <v>20</v>
      </c>
      <c r="Y430" s="463">
        <v>1</v>
      </c>
      <c r="Z430" s="463">
        <v>0</v>
      </c>
      <c r="AA430" s="463">
        <v>0</v>
      </c>
      <c r="AB430" s="466">
        <v>40</v>
      </c>
      <c r="AC430" s="461">
        <f t="shared" si="24"/>
        <v>0</v>
      </c>
    </row>
    <row r="431" spans="1:29" s="467" customFormat="1" hidden="1">
      <c r="A431" s="463" t="s">
        <v>936</v>
      </c>
      <c r="B431" s="463" t="s">
        <v>658</v>
      </c>
      <c r="C431" s="463" t="s">
        <v>937</v>
      </c>
      <c r="D431" s="463" t="s">
        <v>552</v>
      </c>
      <c r="E431" s="464">
        <v>42</v>
      </c>
      <c r="F431" s="463" t="s">
        <v>1519</v>
      </c>
      <c r="G431" s="463" t="s">
        <v>554</v>
      </c>
      <c r="H431" s="575">
        <v>38668</v>
      </c>
      <c r="I431" s="575">
        <v>41299</v>
      </c>
      <c r="J431" s="465">
        <v>2005</v>
      </c>
      <c r="K431" s="463" t="s">
        <v>769</v>
      </c>
      <c r="L431" s="463" t="s">
        <v>3727</v>
      </c>
      <c r="M431" s="463" t="s">
        <v>1519</v>
      </c>
      <c r="N431" s="463">
        <v>3</v>
      </c>
      <c r="O431" s="465">
        <v>3</v>
      </c>
      <c r="P431" s="463">
        <v>0</v>
      </c>
      <c r="Q431" s="463">
        <v>4</v>
      </c>
      <c r="R431" s="463">
        <v>0</v>
      </c>
      <c r="S431" s="463">
        <v>0</v>
      </c>
      <c r="T431" s="463">
        <v>0</v>
      </c>
      <c r="U431" s="463">
        <v>18</v>
      </c>
      <c r="V431" s="463">
        <v>0</v>
      </c>
      <c r="W431" s="463">
        <v>5</v>
      </c>
      <c r="X431" s="463">
        <v>6</v>
      </c>
      <c r="Y431" s="463">
        <v>4</v>
      </c>
      <c r="Z431" s="463">
        <v>0</v>
      </c>
      <c r="AA431" s="463">
        <v>0</v>
      </c>
      <c r="AB431" s="466">
        <v>40</v>
      </c>
      <c r="AC431" s="461">
        <f t="shared" si="24"/>
        <v>7</v>
      </c>
    </row>
    <row r="432" spans="1:29" s="467" customFormat="1" hidden="1">
      <c r="A432" s="463" t="s">
        <v>938</v>
      </c>
      <c r="B432" s="463" t="s">
        <v>658</v>
      </c>
      <c r="C432" s="463" t="s">
        <v>373</v>
      </c>
      <c r="D432" s="463" t="s">
        <v>552</v>
      </c>
      <c r="E432" s="464">
        <v>42</v>
      </c>
      <c r="F432" s="463" t="s">
        <v>1519</v>
      </c>
      <c r="G432" s="463" t="s">
        <v>554</v>
      </c>
      <c r="H432" s="575">
        <v>38668</v>
      </c>
      <c r="I432" s="575">
        <v>41299</v>
      </c>
      <c r="J432" s="465">
        <v>2005</v>
      </c>
      <c r="K432" s="463" t="s">
        <v>769</v>
      </c>
      <c r="L432" s="463" t="s">
        <v>3727</v>
      </c>
      <c r="M432" s="463" t="s">
        <v>1519</v>
      </c>
      <c r="N432" s="463">
        <v>4</v>
      </c>
      <c r="O432" s="465">
        <v>9</v>
      </c>
      <c r="P432" s="463">
        <v>2</v>
      </c>
      <c r="Q432" s="463">
        <v>10</v>
      </c>
      <c r="R432" s="463">
        <v>5</v>
      </c>
      <c r="S432" s="463">
        <v>0</v>
      </c>
      <c r="T432" s="463">
        <v>0</v>
      </c>
      <c r="U432" s="463">
        <v>10</v>
      </c>
      <c r="V432" s="463">
        <v>0</v>
      </c>
      <c r="W432" s="463">
        <v>2</v>
      </c>
      <c r="X432" s="463">
        <v>2</v>
      </c>
      <c r="Y432" s="463">
        <v>0</v>
      </c>
      <c r="Z432" s="463">
        <v>0</v>
      </c>
      <c r="AA432" s="463">
        <v>0</v>
      </c>
      <c r="AB432" s="466">
        <v>40</v>
      </c>
      <c r="AC432" s="461">
        <f t="shared" si="24"/>
        <v>26</v>
      </c>
    </row>
    <row r="433" spans="1:29" s="467" customFormat="1" hidden="1">
      <c r="A433" s="463">
        <v>1013</v>
      </c>
      <c r="B433" s="463"/>
      <c r="C433" s="463" t="str">
        <f t="shared" ref="C433:C464" si="25">J433&amp;"-"&amp;M433&amp;"_"&amp;N433</f>
        <v>2006-Casy_1</v>
      </c>
      <c r="D433" s="463" t="s">
        <v>552</v>
      </c>
      <c r="E433" s="464">
        <v>1</v>
      </c>
      <c r="F433" s="463" t="s">
        <v>999</v>
      </c>
      <c r="G433" s="463" t="s">
        <v>554</v>
      </c>
      <c r="H433" s="576"/>
      <c r="I433" s="576"/>
      <c r="J433" s="465">
        <v>2006</v>
      </c>
      <c r="K433" s="463" t="s">
        <v>945</v>
      </c>
      <c r="L433" s="463" t="s">
        <v>1593</v>
      </c>
      <c r="M433" s="463" t="s">
        <v>1594</v>
      </c>
      <c r="N433" s="463">
        <v>1</v>
      </c>
      <c r="O433" s="465">
        <v>0</v>
      </c>
      <c r="P433" s="463">
        <v>0</v>
      </c>
      <c r="Q433" s="463">
        <v>0</v>
      </c>
      <c r="R433" s="463">
        <v>0</v>
      </c>
      <c r="S433" s="463">
        <v>0</v>
      </c>
      <c r="T433" s="463">
        <v>0</v>
      </c>
      <c r="U433" s="463">
        <v>10</v>
      </c>
      <c r="V433" s="463">
        <v>1</v>
      </c>
      <c r="W433" s="463">
        <v>4</v>
      </c>
      <c r="X433" s="463">
        <v>6</v>
      </c>
      <c r="Y433" s="463">
        <v>19</v>
      </c>
      <c r="Z433" s="463">
        <v>0</v>
      </c>
      <c r="AA433" s="463">
        <v>0</v>
      </c>
      <c r="AB433" s="466">
        <f t="shared" ref="AB433:AB464" si="26">SUM(O433:AA433)</f>
        <v>40</v>
      </c>
      <c r="AC433" s="461">
        <f t="shared" si="24"/>
        <v>0</v>
      </c>
    </row>
    <row r="434" spans="1:29" s="467" customFormat="1" hidden="1">
      <c r="A434" s="463">
        <v>1014</v>
      </c>
      <c r="B434" s="463"/>
      <c r="C434" s="463" t="str">
        <f t="shared" si="25"/>
        <v>2006-Casy_2</v>
      </c>
      <c r="D434" s="463" t="s">
        <v>552</v>
      </c>
      <c r="E434" s="464">
        <v>1</v>
      </c>
      <c r="F434" s="463" t="s">
        <v>999</v>
      </c>
      <c r="G434" s="463" t="s">
        <v>554</v>
      </c>
      <c r="H434" s="575"/>
      <c r="I434" s="575"/>
      <c r="J434" s="465">
        <v>2006</v>
      </c>
      <c r="K434" s="463" t="s">
        <v>945</v>
      </c>
      <c r="L434" s="463" t="s">
        <v>1593</v>
      </c>
      <c r="M434" s="463" t="s">
        <v>1594</v>
      </c>
      <c r="N434" s="463">
        <v>2</v>
      </c>
      <c r="O434" s="465">
        <v>6</v>
      </c>
      <c r="P434" s="463">
        <v>0</v>
      </c>
      <c r="Q434" s="463">
        <v>2</v>
      </c>
      <c r="R434" s="463">
        <v>0</v>
      </c>
      <c r="S434" s="463">
        <v>0</v>
      </c>
      <c r="T434" s="463">
        <v>0</v>
      </c>
      <c r="U434" s="463">
        <v>10</v>
      </c>
      <c r="V434" s="463">
        <v>0</v>
      </c>
      <c r="W434" s="463">
        <v>20</v>
      </c>
      <c r="X434" s="463">
        <v>2</v>
      </c>
      <c r="Y434" s="463">
        <v>0</v>
      </c>
      <c r="Z434" s="463">
        <v>0</v>
      </c>
      <c r="AA434" s="463">
        <v>0</v>
      </c>
      <c r="AB434" s="466">
        <f t="shared" si="26"/>
        <v>40</v>
      </c>
      <c r="AC434" s="461">
        <f t="shared" si="24"/>
        <v>8</v>
      </c>
    </row>
    <row r="435" spans="1:29" s="467" customFormat="1" hidden="1">
      <c r="A435" s="463">
        <v>1015</v>
      </c>
      <c r="B435" s="463"/>
      <c r="C435" s="463" t="str">
        <f t="shared" si="25"/>
        <v>2006-Casy_3</v>
      </c>
      <c r="D435" s="463" t="s">
        <v>552</v>
      </c>
      <c r="E435" s="464">
        <v>1</v>
      </c>
      <c r="F435" s="463" t="s">
        <v>999</v>
      </c>
      <c r="G435" s="463" t="s">
        <v>554</v>
      </c>
      <c r="H435" s="575"/>
      <c r="I435" s="575"/>
      <c r="J435" s="465">
        <v>2006</v>
      </c>
      <c r="K435" s="463" t="s">
        <v>945</v>
      </c>
      <c r="L435" s="463" t="s">
        <v>1593</v>
      </c>
      <c r="M435" s="463" t="s">
        <v>1594</v>
      </c>
      <c r="N435" s="463">
        <v>3</v>
      </c>
      <c r="O435" s="465">
        <v>5</v>
      </c>
      <c r="P435" s="463">
        <v>0</v>
      </c>
      <c r="Q435" s="463">
        <v>4</v>
      </c>
      <c r="R435" s="463">
        <v>0</v>
      </c>
      <c r="S435" s="463">
        <v>0</v>
      </c>
      <c r="T435" s="463">
        <v>0</v>
      </c>
      <c r="U435" s="463">
        <v>3</v>
      </c>
      <c r="V435" s="463">
        <v>0</v>
      </c>
      <c r="W435" s="463">
        <v>11</v>
      </c>
      <c r="X435" s="463">
        <v>17</v>
      </c>
      <c r="Y435" s="463">
        <v>0</v>
      </c>
      <c r="Z435" s="463">
        <v>0</v>
      </c>
      <c r="AA435" s="463">
        <v>0</v>
      </c>
      <c r="AB435" s="466">
        <f t="shared" si="26"/>
        <v>40</v>
      </c>
      <c r="AC435" s="461">
        <f t="shared" si="24"/>
        <v>9</v>
      </c>
    </row>
    <row r="436" spans="1:29" s="467" customFormat="1" hidden="1">
      <c r="A436" s="463">
        <v>1016</v>
      </c>
      <c r="B436" s="463"/>
      <c r="C436" s="463" t="str">
        <f t="shared" si="25"/>
        <v>2006-Casy_4</v>
      </c>
      <c r="D436" s="463" t="s">
        <v>552</v>
      </c>
      <c r="E436" s="464">
        <v>1</v>
      </c>
      <c r="F436" s="463" t="s">
        <v>999</v>
      </c>
      <c r="G436" s="463" t="s">
        <v>554</v>
      </c>
      <c r="H436" s="575"/>
      <c r="I436" s="575"/>
      <c r="J436" s="465">
        <v>2006</v>
      </c>
      <c r="K436" s="463" t="s">
        <v>945</v>
      </c>
      <c r="L436" s="463" t="s">
        <v>1593</v>
      </c>
      <c r="M436" s="463" t="s">
        <v>1594</v>
      </c>
      <c r="N436" s="463">
        <v>4</v>
      </c>
      <c r="O436" s="465">
        <v>1</v>
      </c>
      <c r="P436" s="463">
        <v>0</v>
      </c>
      <c r="Q436" s="463">
        <v>0</v>
      </c>
      <c r="R436" s="463">
        <v>0</v>
      </c>
      <c r="S436" s="463">
        <v>0</v>
      </c>
      <c r="T436" s="463">
        <v>0</v>
      </c>
      <c r="U436" s="463">
        <v>5</v>
      </c>
      <c r="V436" s="463">
        <v>0</v>
      </c>
      <c r="W436" s="463">
        <v>1</v>
      </c>
      <c r="X436" s="463">
        <v>33</v>
      </c>
      <c r="Y436" s="463">
        <v>0</v>
      </c>
      <c r="Z436" s="463">
        <v>0</v>
      </c>
      <c r="AA436" s="463">
        <v>0</v>
      </c>
      <c r="AB436" s="466">
        <f t="shared" si="26"/>
        <v>40</v>
      </c>
      <c r="AC436" s="461">
        <f t="shared" si="24"/>
        <v>1</v>
      </c>
    </row>
    <row r="437" spans="1:29" s="467" customFormat="1" hidden="1">
      <c r="A437" s="463">
        <v>1041</v>
      </c>
      <c r="B437" s="463"/>
      <c r="C437" s="463" t="str">
        <f t="shared" si="25"/>
        <v>2006-Bonne Anse_1</v>
      </c>
      <c r="D437" s="463" t="s">
        <v>552</v>
      </c>
      <c r="E437" s="464">
        <v>2</v>
      </c>
      <c r="F437" s="463" t="s">
        <v>1000</v>
      </c>
      <c r="G437" s="463" t="s">
        <v>554</v>
      </c>
      <c r="H437" s="576"/>
      <c r="I437" s="576"/>
      <c r="J437" s="465">
        <v>2006</v>
      </c>
      <c r="K437" s="463" t="s">
        <v>945</v>
      </c>
      <c r="L437" s="463" t="s">
        <v>1593</v>
      </c>
      <c r="M437" s="463" t="s">
        <v>1497</v>
      </c>
      <c r="N437" s="463">
        <v>1</v>
      </c>
      <c r="O437" s="465">
        <v>0</v>
      </c>
      <c r="P437" s="463">
        <v>2</v>
      </c>
      <c r="Q437" s="463">
        <v>3</v>
      </c>
      <c r="R437" s="463">
        <v>1</v>
      </c>
      <c r="S437" s="463">
        <v>3</v>
      </c>
      <c r="T437" s="463">
        <v>0</v>
      </c>
      <c r="U437" s="463">
        <v>0</v>
      </c>
      <c r="V437" s="463">
        <v>4</v>
      </c>
      <c r="W437" s="463">
        <v>8</v>
      </c>
      <c r="X437" s="463">
        <v>6</v>
      </c>
      <c r="Y437" s="463">
        <v>13</v>
      </c>
      <c r="Z437" s="463">
        <v>0</v>
      </c>
      <c r="AA437" s="463">
        <v>0</v>
      </c>
      <c r="AB437" s="466">
        <f t="shared" si="26"/>
        <v>40</v>
      </c>
      <c r="AC437" s="461">
        <f t="shared" si="24"/>
        <v>6</v>
      </c>
    </row>
    <row r="438" spans="1:29" s="467" customFormat="1" hidden="1">
      <c r="A438" s="463">
        <v>1042</v>
      </c>
      <c r="B438" s="463"/>
      <c r="C438" s="463" t="str">
        <f t="shared" si="25"/>
        <v>2006-Bonne Anse_2</v>
      </c>
      <c r="D438" s="463" t="s">
        <v>552</v>
      </c>
      <c r="E438" s="464">
        <v>2</v>
      </c>
      <c r="F438" s="463" t="s">
        <v>1000</v>
      </c>
      <c r="G438" s="463" t="s">
        <v>554</v>
      </c>
      <c r="H438" s="575"/>
      <c r="I438" s="575"/>
      <c r="J438" s="465">
        <v>2006</v>
      </c>
      <c r="K438" s="463" t="s">
        <v>945</v>
      </c>
      <c r="L438" s="463" t="s">
        <v>1593</v>
      </c>
      <c r="M438" s="463" t="s">
        <v>1497</v>
      </c>
      <c r="N438" s="463">
        <v>2</v>
      </c>
      <c r="O438" s="465">
        <v>3</v>
      </c>
      <c r="P438" s="463">
        <v>0</v>
      </c>
      <c r="Q438" s="463">
        <v>6</v>
      </c>
      <c r="R438" s="463">
        <v>1</v>
      </c>
      <c r="S438" s="463">
        <v>1</v>
      </c>
      <c r="T438" s="463">
        <v>0</v>
      </c>
      <c r="U438" s="463">
        <v>0</v>
      </c>
      <c r="V438" s="463">
        <v>1</v>
      </c>
      <c r="W438" s="463">
        <v>24</v>
      </c>
      <c r="X438" s="463">
        <v>4</v>
      </c>
      <c r="Y438" s="463">
        <v>0</v>
      </c>
      <c r="Z438" s="463">
        <v>0</v>
      </c>
      <c r="AA438" s="463">
        <v>0</v>
      </c>
      <c r="AB438" s="466">
        <f t="shared" si="26"/>
        <v>40</v>
      </c>
      <c r="AC438" s="461">
        <f t="shared" si="24"/>
        <v>10</v>
      </c>
    </row>
    <row r="439" spans="1:29" s="467" customFormat="1" hidden="1">
      <c r="A439" s="463">
        <v>1043</v>
      </c>
      <c r="B439" s="463"/>
      <c r="C439" s="463" t="str">
        <f t="shared" si="25"/>
        <v>2006-Bonne Anse_3</v>
      </c>
      <c r="D439" s="463" t="s">
        <v>552</v>
      </c>
      <c r="E439" s="464">
        <v>2</v>
      </c>
      <c r="F439" s="463" t="s">
        <v>1000</v>
      </c>
      <c r="G439" s="463" t="s">
        <v>554</v>
      </c>
      <c r="H439" s="575"/>
      <c r="I439" s="575"/>
      <c r="J439" s="465">
        <v>2006</v>
      </c>
      <c r="K439" s="463" t="s">
        <v>945</v>
      </c>
      <c r="L439" s="463" t="s">
        <v>1593</v>
      </c>
      <c r="M439" s="463" t="s">
        <v>1497</v>
      </c>
      <c r="N439" s="463">
        <v>3</v>
      </c>
      <c r="O439" s="465">
        <v>1</v>
      </c>
      <c r="P439" s="463">
        <v>8</v>
      </c>
      <c r="Q439" s="463">
        <v>4</v>
      </c>
      <c r="R439" s="463">
        <v>0</v>
      </c>
      <c r="S439" s="463">
        <v>0</v>
      </c>
      <c r="T439" s="463">
        <v>0</v>
      </c>
      <c r="U439" s="463">
        <v>0</v>
      </c>
      <c r="V439" s="463">
        <v>1</v>
      </c>
      <c r="W439" s="463">
        <v>18</v>
      </c>
      <c r="X439" s="463">
        <v>7</v>
      </c>
      <c r="Y439" s="463">
        <v>1</v>
      </c>
      <c r="Z439" s="463">
        <v>0</v>
      </c>
      <c r="AA439" s="463">
        <v>0</v>
      </c>
      <c r="AB439" s="466">
        <f t="shared" si="26"/>
        <v>40</v>
      </c>
      <c r="AC439" s="461">
        <f t="shared" si="24"/>
        <v>13</v>
      </c>
    </row>
    <row r="440" spans="1:29" s="467" customFormat="1" hidden="1">
      <c r="A440" s="463">
        <v>1044</v>
      </c>
      <c r="B440" s="463"/>
      <c r="C440" s="463" t="str">
        <f t="shared" si="25"/>
        <v>2006-Bonne Anse_4</v>
      </c>
      <c r="D440" s="463" t="s">
        <v>552</v>
      </c>
      <c r="E440" s="464">
        <v>2</v>
      </c>
      <c r="F440" s="463" t="s">
        <v>1000</v>
      </c>
      <c r="G440" s="463" t="s">
        <v>554</v>
      </c>
      <c r="H440" s="575"/>
      <c r="I440" s="575"/>
      <c r="J440" s="465">
        <v>2006</v>
      </c>
      <c r="K440" s="463" t="s">
        <v>945</v>
      </c>
      <c r="L440" s="463" t="s">
        <v>1593</v>
      </c>
      <c r="M440" s="463" t="s">
        <v>1497</v>
      </c>
      <c r="N440" s="463">
        <v>4</v>
      </c>
      <c r="O440" s="465">
        <v>0</v>
      </c>
      <c r="P440" s="463">
        <v>5</v>
      </c>
      <c r="Q440" s="463">
        <v>1</v>
      </c>
      <c r="R440" s="463">
        <v>0</v>
      </c>
      <c r="S440" s="463">
        <v>0</v>
      </c>
      <c r="T440" s="463">
        <v>0</v>
      </c>
      <c r="U440" s="463">
        <v>0</v>
      </c>
      <c r="V440" s="463">
        <v>0</v>
      </c>
      <c r="W440" s="463">
        <v>13</v>
      </c>
      <c r="X440" s="463">
        <v>18</v>
      </c>
      <c r="Y440" s="463">
        <v>3</v>
      </c>
      <c r="Z440" s="463">
        <v>0</v>
      </c>
      <c r="AA440" s="463">
        <v>0</v>
      </c>
      <c r="AB440" s="466">
        <f t="shared" si="26"/>
        <v>40</v>
      </c>
      <c r="AC440" s="461">
        <f t="shared" si="24"/>
        <v>6</v>
      </c>
    </row>
    <row r="441" spans="1:29" s="467" customFormat="1" hidden="1">
      <c r="A441" s="463">
        <v>1065</v>
      </c>
      <c r="B441" s="463"/>
      <c r="C441" s="463" t="str">
        <f t="shared" si="25"/>
        <v>2006-Akaia_1</v>
      </c>
      <c r="D441" s="463" t="s">
        <v>552</v>
      </c>
      <c r="E441" s="464">
        <v>3</v>
      </c>
      <c r="F441" s="463" t="s">
        <v>1283</v>
      </c>
      <c r="G441" s="463" t="s">
        <v>554</v>
      </c>
      <c r="H441" s="576"/>
      <c r="I441" s="576"/>
      <c r="J441" s="465">
        <v>2006</v>
      </c>
      <c r="K441" s="463" t="s">
        <v>945</v>
      </c>
      <c r="L441" s="463" t="s">
        <v>1282</v>
      </c>
      <c r="M441" s="463" t="s">
        <v>1283</v>
      </c>
      <c r="N441" s="463">
        <v>1</v>
      </c>
      <c r="O441" s="465">
        <v>9</v>
      </c>
      <c r="P441" s="463">
        <v>11</v>
      </c>
      <c r="Q441" s="463">
        <v>0</v>
      </c>
      <c r="R441" s="463">
        <v>0</v>
      </c>
      <c r="S441" s="463">
        <v>0</v>
      </c>
      <c r="T441" s="463">
        <v>0</v>
      </c>
      <c r="U441" s="463">
        <v>0</v>
      </c>
      <c r="V441" s="463">
        <v>0</v>
      </c>
      <c r="W441" s="463">
        <v>18</v>
      </c>
      <c r="X441" s="463">
        <v>0</v>
      </c>
      <c r="Y441" s="463">
        <v>0</v>
      </c>
      <c r="Z441" s="463">
        <v>2</v>
      </c>
      <c r="AA441" s="463">
        <v>0</v>
      </c>
      <c r="AB441" s="466">
        <f t="shared" si="26"/>
        <v>40</v>
      </c>
      <c r="AC441" s="461">
        <f t="shared" si="24"/>
        <v>20</v>
      </c>
    </row>
    <row r="442" spans="1:29" s="467" customFormat="1" hidden="1">
      <c r="A442" s="463">
        <v>1066</v>
      </c>
      <c r="B442" s="463"/>
      <c r="C442" s="463" t="str">
        <f t="shared" si="25"/>
        <v>2006-Akaia_2</v>
      </c>
      <c r="D442" s="463" t="s">
        <v>552</v>
      </c>
      <c r="E442" s="464">
        <v>3</v>
      </c>
      <c r="F442" s="463" t="s">
        <v>1283</v>
      </c>
      <c r="G442" s="463" t="s">
        <v>554</v>
      </c>
      <c r="H442" s="575"/>
      <c r="I442" s="575"/>
      <c r="J442" s="465">
        <v>2006</v>
      </c>
      <c r="K442" s="463" t="s">
        <v>945</v>
      </c>
      <c r="L442" s="463" t="s">
        <v>1282</v>
      </c>
      <c r="M442" s="463" t="s">
        <v>1283</v>
      </c>
      <c r="N442" s="463">
        <v>2</v>
      </c>
      <c r="O442" s="465">
        <v>5</v>
      </c>
      <c r="P442" s="463">
        <v>5</v>
      </c>
      <c r="Q442" s="463">
        <v>2</v>
      </c>
      <c r="R442" s="463">
        <v>0</v>
      </c>
      <c r="S442" s="463">
        <v>0</v>
      </c>
      <c r="T442" s="463">
        <v>0</v>
      </c>
      <c r="U442" s="463">
        <v>0</v>
      </c>
      <c r="V442" s="463">
        <v>0</v>
      </c>
      <c r="W442" s="463">
        <v>27</v>
      </c>
      <c r="X442" s="463">
        <v>0</v>
      </c>
      <c r="Y442" s="463">
        <v>0</v>
      </c>
      <c r="Z442" s="463">
        <v>1</v>
      </c>
      <c r="AA442" s="463">
        <v>0</v>
      </c>
      <c r="AB442" s="466">
        <f t="shared" si="26"/>
        <v>40</v>
      </c>
      <c r="AC442" s="461">
        <f t="shared" si="24"/>
        <v>12</v>
      </c>
    </row>
    <row r="443" spans="1:29" s="467" customFormat="1" hidden="1">
      <c r="A443" s="463">
        <v>1067</v>
      </c>
      <c r="B443" s="463"/>
      <c r="C443" s="463" t="str">
        <f t="shared" si="25"/>
        <v>2006-Akaia_3</v>
      </c>
      <c r="D443" s="463" t="s">
        <v>552</v>
      </c>
      <c r="E443" s="464">
        <v>3</v>
      </c>
      <c r="F443" s="463" t="s">
        <v>1283</v>
      </c>
      <c r="G443" s="463" t="s">
        <v>554</v>
      </c>
      <c r="H443" s="575"/>
      <c r="I443" s="575"/>
      <c r="J443" s="465">
        <v>2006</v>
      </c>
      <c r="K443" s="463" t="s">
        <v>945</v>
      </c>
      <c r="L443" s="463" t="s">
        <v>1282</v>
      </c>
      <c r="M443" s="463" t="s">
        <v>1283</v>
      </c>
      <c r="N443" s="463">
        <v>3</v>
      </c>
      <c r="O443" s="465">
        <v>0</v>
      </c>
      <c r="P443" s="463">
        <v>11</v>
      </c>
      <c r="Q443" s="463">
        <v>0</v>
      </c>
      <c r="R443" s="463">
        <v>0</v>
      </c>
      <c r="S443" s="463">
        <v>0</v>
      </c>
      <c r="T443" s="463">
        <v>0</v>
      </c>
      <c r="U443" s="463">
        <v>0</v>
      </c>
      <c r="V443" s="463">
        <v>0</v>
      </c>
      <c r="W443" s="463">
        <v>12</v>
      </c>
      <c r="X443" s="463">
        <v>17</v>
      </c>
      <c r="Y443" s="463">
        <v>0</v>
      </c>
      <c r="Z443" s="463">
        <v>0</v>
      </c>
      <c r="AA443" s="463">
        <v>0</v>
      </c>
      <c r="AB443" s="466">
        <f t="shared" si="26"/>
        <v>40</v>
      </c>
      <c r="AC443" s="461">
        <f t="shared" si="24"/>
        <v>11</v>
      </c>
    </row>
    <row r="444" spans="1:29" s="467" customFormat="1" hidden="1">
      <c r="A444" s="463">
        <v>1068</v>
      </c>
      <c r="B444" s="463"/>
      <c r="C444" s="463" t="str">
        <f t="shared" si="25"/>
        <v>2006-Akaia_4</v>
      </c>
      <c r="D444" s="463" t="s">
        <v>552</v>
      </c>
      <c r="E444" s="464">
        <v>3</v>
      </c>
      <c r="F444" s="463" t="s">
        <v>1283</v>
      </c>
      <c r="G444" s="463" t="s">
        <v>554</v>
      </c>
      <c r="H444" s="575"/>
      <c r="I444" s="575"/>
      <c r="J444" s="614">
        <v>2006</v>
      </c>
      <c r="K444" s="463" t="s">
        <v>945</v>
      </c>
      <c r="L444" s="463" t="s">
        <v>1282</v>
      </c>
      <c r="M444" s="463" t="s">
        <v>1283</v>
      </c>
      <c r="N444" s="615">
        <v>4</v>
      </c>
      <c r="O444" s="614">
        <v>6</v>
      </c>
      <c r="P444" s="463">
        <v>14</v>
      </c>
      <c r="Q444" s="463">
        <v>1</v>
      </c>
      <c r="R444" s="463">
        <v>0</v>
      </c>
      <c r="S444" s="463">
        <v>10</v>
      </c>
      <c r="T444" s="463">
        <v>0</v>
      </c>
      <c r="U444" s="463">
        <v>0</v>
      </c>
      <c r="V444" s="463">
        <v>0</v>
      </c>
      <c r="W444" s="463">
        <v>9</v>
      </c>
      <c r="X444" s="463">
        <v>0</v>
      </c>
      <c r="Y444" s="463">
        <v>0</v>
      </c>
      <c r="Z444" s="463">
        <v>0</v>
      </c>
      <c r="AA444" s="463">
        <v>0</v>
      </c>
      <c r="AB444" s="611">
        <f t="shared" si="26"/>
        <v>40</v>
      </c>
      <c r="AC444" s="461">
        <f t="shared" si="24"/>
        <v>21</v>
      </c>
    </row>
    <row r="445" spans="1:29" s="467" customFormat="1" hidden="1">
      <c r="A445" s="463">
        <v>1085</v>
      </c>
      <c r="B445" s="463"/>
      <c r="C445" s="463" t="str">
        <f t="shared" si="25"/>
        <v>2006-Ile Verte_1</v>
      </c>
      <c r="D445" s="463" t="s">
        <v>552</v>
      </c>
      <c r="E445" s="463">
        <v>4</v>
      </c>
      <c r="F445" s="465" t="s">
        <v>817</v>
      </c>
      <c r="G445" s="463" t="s">
        <v>554</v>
      </c>
      <c r="H445" s="576"/>
      <c r="I445" s="576"/>
      <c r="J445" s="228">
        <v>2006</v>
      </c>
      <c r="K445" s="463" t="s">
        <v>945</v>
      </c>
      <c r="L445" s="463" t="s">
        <v>1282</v>
      </c>
      <c r="M445" s="463" t="s">
        <v>1284</v>
      </c>
      <c r="N445" s="612">
        <v>1</v>
      </c>
      <c r="O445" s="229">
        <v>9</v>
      </c>
      <c r="P445" s="463">
        <v>1</v>
      </c>
      <c r="Q445" s="463">
        <v>0</v>
      </c>
      <c r="R445" s="463">
        <v>0</v>
      </c>
      <c r="S445" s="463">
        <v>0</v>
      </c>
      <c r="T445" s="463">
        <v>0</v>
      </c>
      <c r="U445" s="463">
        <v>0</v>
      </c>
      <c r="V445" s="463">
        <v>0</v>
      </c>
      <c r="W445" s="463">
        <v>29</v>
      </c>
      <c r="X445" s="463">
        <v>1</v>
      </c>
      <c r="Y445" s="463">
        <v>0</v>
      </c>
      <c r="Z445" s="463">
        <v>0</v>
      </c>
      <c r="AA445" s="463">
        <v>0</v>
      </c>
      <c r="AB445" s="612">
        <f t="shared" si="26"/>
        <v>40</v>
      </c>
      <c r="AC445" s="461">
        <f t="shared" si="24"/>
        <v>10</v>
      </c>
    </row>
    <row r="446" spans="1:29" s="467" customFormat="1" hidden="1">
      <c r="A446" s="463">
        <v>1086</v>
      </c>
      <c r="B446" s="463"/>
      <c r="C446" s="463" t="str">
        <f t="shared" si="25"/>
        <v>2006-Ile Verte_2</v>
      </c>
      <c r="D446" s="463" t="s">
        <v>552</v>
      </c>
      <c r="E446" s="463">
        <v>4</v>
      </c>
      <c r="F446" s="465" t="s">
        <v>817</v>
      </c>
      <c r="G446" s="463" t="s">
        <v>554</v>
      </c>
      <c r="H446" s="575"/>
      <c r="I446" s="575"/>
      <c r="J446" s="228">
        <v>2006</v>
      </c>
      <c r="K446" s="463" t="s">
        <v>945</v>
      </c>
      <c r="L446" s="463" t="s">
        <v>1282</v>
      </c>
      <c r="M446" s="463" t="s">
        <v>1284</v>
      </c>
      <c r="N446" s="466">
        <v>2</v>
      </c>
      <c r="O446" s="229">
        <v>5</v>
      </c>
      <c r="P446" s="463">
        <v>0</v>
      </c>
      <c r="Q446" s="463">
        <v>5</v>
      </c>
      <c r="R446" s="463">
        <v>0</v>
      </c>
      <c r="S446" s="463">
        <v>0</v>
      </c>
      <c r="T446" s="463">
        <v>0</v>
      </c>
      <c r="U446" s="463">
        <v>0</v>
      </c>
      <c r="V446" s="463">
        <v>1</v>
      </c>
      <c r="W446" s="463">
        <v>28</v>
      </c>
      <c r="X446" s="463">
        <v>0</v>
      </c>
      <c r="Y446" s="463">
        <v>1</v>
      </c>
      <c r="Z446" s="463">
        <v>0</v>
      </c>
      <c r="AA446" s="463">
        <v>0</v>
      </c>
      <c r="AB446" s="466">
        <f t="shared" si="26"/>
        <v>40</v>
      </c>
      <c r="AC446" s="461">
        <f t="shared" si="24"/>
        <v>10</v>
      </c>
    </row>
    <row r="447" spans="1:29" s="467" customFormat="1" hidden="1">
      <c r="A447" s="463">
        <v>1087</v>
      </c>
      <c r="B447" s="463"/>
      <c r="C447" s="463" t="str">
        <f t="shared" si="25"/>
        <v>2006-Ile Verte_3</v>
      </c>
      <c r="D447" s="463" t="s">
        <v>552</v>
      </c>
      <c r="E447" s="463">
        <v>4</v>
      </c>
      <c r="F447" s="465" t="s">
        <v>817</v>
      </c>
      <c r="G447" s="463" t="s">
        <v>554</v>
      </c>
      <c r="H447" s="575"/>
      <c r="I447" s="575"/>
      <c r="J447" s="228">
        <v>2006</v>
      </c>
      <c r="K447" s="463" t="s">
        <v>945</v>
      </c>
      <c r="L447" s="463" t="s">
        <v>1282</v>
      </c>
      <c r="M447" s="463" t="s">
        <v>1284</v>
      </c>
      <c r="N447" s="466">
        <v>3</v>
      </c>
      <c r="O447" s="229">
        <v>3</v>
      </c>
      <c r="P447" s="463">
        <v>1</v>
      </c>
      <c r="Q447" s="463">
        <v>6</v>
      </c>
      <c r="R447" s="463">
        <v>1</v>
      </c>
      <c r="S447" s="463">
        <v>0</v>
      </c>
      <c r="T447" s="463">
        <v>0</v>
      </c>
      <c r="U447" s="463">
        <v>0</v>
      </c>
      <c r="V447" s="463">
        <v>3</v>
      </c>
      <c r="W447" s="463">
        <v>23</v>
      </c>
      <c r="X447" s="463">
        <v>0</v>
      </c>
      <c r="Y447" s="463">
        <v>3</v>
      </c>
      <c r="Z447" s="463">
        <v>0</v>
      </c>
      <c r="AA447" s="463">
        <v>0</v>
      </c>
      <c r="AB447" s="466">
        <f t="shared" si="26"/>
        <v>40</v>
      </c>
      <c r="AC447" s="461">
        <f t="shared" si="24"/>
        <v>11</v>
      </c>
    </row>
    <row r="448" spans="1:29" s="467" customFormat="1" hidden="1">
      <c r="A448" s="463">
        <v>1088</v>
      </c>
      <c r="B448" s="463"/>
      <c r="C448" s="463" t="str">
        <f t="shared" si="25"/>
        <v>2006-Ile Verte_4</v>
      </c>
      <c r="D448" s="463" t="s">
        <v>552</v>
      </c>
      <c r="E448" s="463">
        <v>4</v>
      </c>
      <c r="F448" s="465" t="s">
        <v>817</v>
      </c>
      <c r="G448" s="463" t="s">
        <v>554</v>
      </c>
      <c r="H448" s="575"/>
      <c r="I448" s="575"/>
      <c r="J448" s="228">
        <v>2006</v>
      </c>
      <c r="K448" s="463" t="s">
        <v>945</v>
      </c>
      <c r="L448" s="463" t="s">
        <v>1282</v>
      </c>
      <c r="M448" s="463" t="s">
        <v>1284</v>
      </c>
      <c r="N448" s="613">
        <v>4</v>
      </c>
      <c r="O448" s="229">
        <v>3</v>
      </c>
      <c r="P448" s="463">
        <v>1</v>
      </c>
      <c r="Q448" s="463">
        <v>5</v>
      </c>
      <c r="R448" s="463">
        <v>1</v>
      </c>
      <c r="S448" s="463">
        <v>0</v>
      </c>
      <c r="T448" s="463">
        <v>0</v>
      </c>
      <c r="U448" s="463">
        <v>0</v>
      </c>
      <c r="V448" s="463">
        <v>2</v>
      </c>
      <c r="W448" s="463">
        <v>28</v>
      </c>
      <c r="X448" s="463">
        <v>0</v>
      </c>
      <c r="Y448" s="463">
        <v>0</v>
      </c>
      <c r="Z448" s="463">
        <v>0</v>
      </c>
      <c r="AA448" s="463">
        <v>0</v>
      </c>
      <c r="AB448" s="613">
        <f t="shared" si="26"/>
        <v>40</v>
      </c>
      <c r="AC448" s="461">
        <f t="shared" si="24"/>
        <v>10</v>
      </c>
    </row>
    <row r="449" spans="1:29" s="467" customFormat="1" hidden="1">
      <c r="A449" s="463">
        <v>1113</v>
      </c>
      <c r="B449" s="463"/>
      <c r="C449" s="463" t="str">
        <f t="shared" si="25"/>
        <v>2006-Siande_1</v>
      </c>
      <c r="D449" s="463" t="s">
        <v>552</v>
      </c>
      <c r="E449" s="464">
        <v>5</v>
      </c>
      <c r="F449" s="463" t="s">
        <v>818</v>
      </c>
      <c r="G449" s="463" t="s">
        <v>554</v>
      </c>
      <c r="H449" s="576"/>
      <c r="I449" s="576"/>
      <c r="J449" s="460">
        <v>2006</v>
      </c>
      <c r="K449" s="463" t="s">
        <v>945</v>
      </c>
      <c r="L449" s="463" t="s">
        <v>1282</v>
      </c>
      <c r="M449" s="463" t="s">
        <v>1285</v>
      </c>
      <c r="N449" s="458">
        <v>1</v>
      </c>
      <c r="O449" s="460">
        <v>2</v>
      </c>
      <c r="P449" s="463">
        <v>1</v>
      </c>
      <c r="Q449" s="463">
        <v>1</v>
      </c>
      <c r="R449" s="463">
        <v>0</v>
      </c>
      <c r="S449" s="463">
        <v>10</v>
      </c>
      <c r="T449" s="463">
        <v>0</v>
      </c>
      <c r="U449" s="463">
        <v>4</v>
      </c>
      <c r="V449" s="463">
        <v>0</v>
      </c>
      <c r="W449" s="463">
        <v>14</v>
      </c>
      <c r="X449" s="463">
        <v>7</v>
      </c>
      <c r="Y449" s="463">
        <v>1</v>
      </c>
      <c r="Z449" s="463">
        <v>0</v>
      </c>
      <c r="AA449" s="463">
        <v>0</v>
      </c>
      <c r="AB449" s="461">
        <f t="shared" si="26"/>
        <v>40</v>
      </c>
      <c r="AC449" s="461">
        <f t="shared" si="24"/>
        <v>4</v>
      </c>
    </row>
    <row r="450" spans="1:29" s="467" customFormat="1" hidden="1">
      <c r="A450" s="463">
        <v>1114</v>
      </c>
      <c r="B450" s="463"/>
      <c r="C450" s="463" t="str">
        <f t="shared" si="25"/>
        <v>2006-Siande_2</v>
      </c>
      <c r="D450" s="463" t="s">
        <v>552</v>
      </c>
      <c r="E450" s="464">
        <v>5</v>
      </c>
      <c r="F450" s="463" t="s">
        <v>818</v>
      </c>
      <c r="G450" s="463" t="s">
        <v>554</v>
      </c>
      <c r="H450" s="575"/>
      <c r="I450" s="575"/>
      <c r="J450" s="465">
        <v>2006</v>
      </c>
      <c r="K450" s="463" t="s">
        <v>945</v>
      </c>
      <c r="L450" s="463" t="s">
        <v>1282</v>
      </c>
      <c r="M450" s="463" t="s">
        <v>1285</v>
      </c>
      <c r="N450" s="463">
        <v>2</v>
      </c>
      <c r="O450" s="465">
        <v>0</v>
      </c>
      <c r="P450" s="463">
        <v>1</v>
      </c>
      <c r="Q450" s="463">
        <v>4</v>
      </c>
      <c r="R450" s="463">
        <v>1</v>
      </c>
      <c r="S450" s="463">
        <v>0</v>
      </c>
      <c r="T450" s="463">
        <v>0</v>
      </c>
      <c r="U450" s="463">
        <v>0</v>
      </c>
      <c r="V450" s="463">
        <v>0</v>
      </c>
      <c r="W450" s="463">
        <v>17</v>
      </c>
      <c r="X450" s="463">
        <v>15</v>
      </c>
      <c r="Y450" s="463">
        <v>2</v>
      </c>
      <c r="Z450" s="463">
        <v>0</v>
      </c>
      <c r="AA450" s="463">
        <v>0</v>
      </c>
      <c r="AB450" s="466">
        <f t="shared" si="26"/>
        <v>40</v>
      </c>
      <c r="AC450" s="461">
        <f t="shared" si="24"/>
        <v>6</v>
      </c>
    </row>
    <row r="451" spans="1:29" s="467" customFormat="1" hidden="1">
      <c r="A451" s="463">
        <v>1115</v>
      </c>
      <c r="B451" s="463"/>
      <c r="C451" s="463" t="str">
        <f t="shared" si="25"/>
        <v>2006-Siande_3</v>
      </c>
      <c r="D451" s="463" t="s">
        <v>552</v>
      </c>
      <c r="E451" s="464">
        <v>5</v>
      </c>
      <c r="F451" s="463" t="s">
        <v>818</v>
      </c>
      <c r="G451" s="463" t="s">
        <v>554</v>
      </c>
      <c r="H451" s="575"/>
      <c r="I451" s="575"/>
      <c r="J451" s="465">
        <v>2006</v>
      </c>
      <c r="K451" s="463" t="s">
        <v>945</v>
      </c>
      <c r="L451" s="463" t="s">
        <v>1282</v>
      </c>
      <c r="M451" s="463" t="s">
        <v>1285</v>
      </c>
      <c r="N451" s="463">
        <v>3</v>
      </c>
      <c r="O451" s="465">
        <v>3</v>
      </c>
      <c r="P451" s="463">
        <v>0</v>
      </c>
      <c r="Q451" s="463">
        <v>4</v>
      </c>
      <c r="R451" s="463">
        <v>0</v>
      </c>
      <c r="S451" s="463">
        <v>0</v>
      </c>
      <c r="T451" s="463">
        <v>0</v>
      </c>
      <c r="U451" s="463">
        <v>3</v>
      </c>
      <c r="V451" s="463">
        <v>0</v>
      </c>
      <c r="W451" s="463">
        <v>21</v>
      </c>
      <c r="X451" s="463">
        <v>5</v>
      </c>
      <c r="Y451" s="463">
        <v>4</v>
      </c>
      <c r="Z451" s="463">
        <v>0</v>
      </c>
      <c r="AA451" s="463">
        <v>0</v>
      </c>
      <c r="AB451" s="466">
        <f t="shared" si="26"/>
        <v>40</v>
      </c>
      <c r="AC451" s="461">
        <f t="shared" si="24"/>
        <v>7</v>
      </c>
    </row>
    <row r="452" spans="1:29" s="467" customFormat="1" hidden="1">
      <c r="A452" s="463">
        <v>1116</v>
      </c>
      <c r="B452" s="463"/>
      <c r="C452" s="463" t="str">
        <f t="shared" si="25"/>
        <v>2006-Siande_4</v>
      </c>
      <c r="D452" s="463" t="s">
        <v>552</v>
      </c>
      <c r="E452" s="464">
        <v>5</v>
      </c>
      <c r="F452" s="463" t="s">
        <v>818</v>
      </c>
      <c r="G452" s="463" t="s">
        <v>554</v>
      </c>
      <c r="H452" s="575"/>
      <c r="I452" s="575"/>
      <c r="J452" s="465">
        <v>2006</v>
      </c>
      <c r="K452" s="463" t="s">
        <v>945</v>
      </c>
      <c r="L452" s="463" t="s">
        <v>1282</v>
      </c>
      <c r="M452" s="463" t="s">
        <v>1285</v>
      </c>
      <c r="N452" s="463">
        <v>4</v>
      </c>
      <c r="O452" s="465">
        <v>1</v>
      </c>
      <c r="P452" s="463">
        <v>1</v>
      </c>
      <c r="Q452" s="463">
        <v>1</v>
      </c>
      <c r="R452" s="463">
        <v>0</v>
      </c>
      <c r="S452" s="463">
        <v>0</v>
      </c>
      <c r="T452" s="463">
        <v>0</v>
      </c>
      <c r="U452" s="463">
        <v>4</v>
      </c>
      <c r="V452" s="463">
        <v>0</v>
      </c>
      <c r="W452" s="463">
        <v>12</v>
      </c>
      <c r="X452" s="463">
        <v>18</v>
      </c>
      <c r="Y452" s="463">
        <v>3</v>
      </c>
      <c r="Z452" s="463">
        <v>0</v>
      </c>
      <c r="AA452" s="463">
        <v>0</v>
      </c>
      <c r="AB452" s="466">
        <f t="shared" si="26"/>
        <v>40</v>
      </c>
      <c r="AC452" s="461">
        <f t="shared" si="24"/>
        <v>3</v>
      </c>
    </row>
    <row r="453" spans="1:29" s="467" customFormat="1" hidden="1">
      <c r="A453" s="463">
        <v>1141</v>
      </c>
      <c r="B453" s="463"/>
      <c r="C453" s="463" t="str">
        <f t="shared" si="25"/>
        <v>2006-Moara_1</v>
      </c>
      <c r="D453" s="463" t="s">
        <v>552</v>
      </c>
      <c r="E453" s="464">
        <v>6</v>
      </c>
      <c r="F453" s="463" t="s">
        <v>819</v>
      </c>
      <c r="G453" s="463" t="s">
        <v>554</v>
      </c>
      <c r="H453" s="576"/>
      <c r="I453" s="576"/>
      <c r="J453" s="465">
        <v>2006</v>
      </c>
      <c r="K453" s="463" t="s">
        <v>945</v>
      </c>
      <c r="L453" s="463" t="s">
        <v>1286</v>
      </c>
      <c r="M453" s="463" t="s">
        <v>1503</v>
      </c>
      <c r="N453" s="463">
        <v>1</v>
      </c>
      <c r="O453" s="465">
        <v>6</v>
      </c>
      <c r="P453" s="463">
        <v>0</v>
      </c>
      <c r="Q453" s="463">
        <v>6</v>
      </c>
      <c r="R453" s="463">
        <v>2</v>
      </c>
      <c r="S453" s="463">
        <v>11</v>
      </c>
      <c r="T453" s="463">
        <v>0</v>
      </c>
      <c r="U453" s="463">
        <v>0</v>
      </c>
      <c r="V453" s="463">
        <v>2</v>
      </c>
      <c r="W453" s="463">
        <v>9</v>
      </c>
      <c r="X453" s="463">
        <v>0</v>
      </c>
      <c r="Y453" s="463">
        <v>4</v>
      </c>
      <c r="Z453" s="463">
        <v>0</v>
      </c>
      <c r="AA453" s="463">
        <v>0</v>
      </c>
      <c r="AB453" s="466">
        <f t="shared" si="26"/>
        <v>40</v>
      </c>
      <c r="AC453" s="461">
        <f t="shared" si="24"/>
        <v>14</v>
      </c>
    </row>
    <row r="454" spans="1:29" s="467" customFormat="1" hidden="1">
      <c r="A454" s="463">
        <v>1142</v>
      </c>
      <c r="B454" s="463"/>
      <c r="C454" s="463" t="str">
        <f t="shared" si="25"/>
        <v>2006-Moara_2</v>
      </c>
      <c r="D454" s="463" t="s">
        <v>552</v>
      </c>
      <c r="E454" s="464">
        <v>6</v>
      </c>
      <c r="F454" s="463" t="s">
        <v>819</v>
      </c>
      <c r="G454" s="463" t="s">
        <v>554</v>
      </c>
      <c r="H454" s="575"/>
      <c r="I454" s="575"/>
      <c r="J454" s="465">
        <v>2006</v>
      </c>
      <c r="K454" s="463" t="s">
        <v>945</v>
      </c>
      <c r="L454" s="463" t="s">
        <v>1286</v>
      </c>
      <c r="M454" s="463" t="s">
        <v>1503</v>
      </c>
      <c r="N454" s="463">
        <v>2</v>
      </c>
      <c r="O454" s="465">
        <v>15</v>
      </c>
      <c r="P454" s="463">
        <v>1</v>
      </c>
      <c r="Q454" s="463">
        <v>8</v>
      </c>
      <c r="R454" s="463">
        <v>1</v>
      </c>
      <c r="S454" s="463">
        <v>3</v>
      </c>
      <c r="T454" s="463">
        <v>0</v>
      </c>
      <c r="U454" s="463">
        <v>3</v>
      </c>
      <c r="V454" s="463">
        <v>0</v>
      </c>
      <c r="W454" s="463">
        <v>7</v>
      </c>
      <c r="X454" s="463">
        <v>2</v>
      </c>
      <c r="Y454" s="463">
        <v>0</v>
      </c>
      <c r="Z454" s="463">
        <v>0</v>
      </c>
      <c r="AA454" s="463">
        <v>0</v>
      </c>
      <c r="AB454" s="466">
        <f t="shared" si="26"/>
        <v>40</v>
      </c>
      <c r="AC454" s="461">
        <f t="shared" si="24"/>
        <v>25</v>
      </c>
    </row>
    <row r="455" spans="1:29" s="467" customFormat="1" hidden="1">
      <c r="A455" s="463">
        <v>1143</v>
      </c>
      <c r="B455" s="463"/>
      <c r="C455" s="463" t="str">
        <f t="shared" si="25"/>
        <v>2006-Moara_3</v>
      </c>
      <c r="D455" s="463" t="s">
        <v>552</v>
      </c>
      <c r="E455" s="464">
        <v>6</v>
      </c>
      <c r="F455" s="463" t="s">
        <v>819</v>
      </c>
      <c r="G455" s="463" t="s">
        <v>554</v>
      </c>
      <c r="H455" s="575"/>
      <c r="I455" s="575"/>
      <c r="J455" s="465">
        <v>2006</v>
      </c>
      <c r="K455" s="463" t="s">
        <v>945</v>
      </c>
      <c r="L455" s="463" t="s">
        <v>1286</v>
      </c>
      <c r="M455" s="463" t="s">
        <v>1503</v>
      </c>
      <c r="N455" s="463">
        <v>3</v>
      </c>
      <c r="O455" s="465">
        <v>14</v>
      </c>
      <c r="P455" s="463">
        <v>0</v>
      </c>
      <c r="Q455" s="463">
        <v>5</v>
      </c>
      <c r="R455" s="463">
        <v>3</v>
      </c>
      <c r="S455" s="463">
        <v>4</v>
      </c>
      <c r="T455" s="463">
        <v>0</v>
      </c>
      <c r="U455" s="463">
        <v>5</v>
      </c>
      <c r="V455" s="463">
        <v>1</v>
      </c>
      <c r="W455" s="463">
        <v>8</v>
      </c>
      <c r="X455" s="463">
        <v>0</v>
      </c>
      <c r="Y455" s="463">
        <v>0</v>
      </c>
      <c r="Z455" s="463">
        <v>0</v>
      </c>
      <c r="AA455" s="463">
        <v>0</v>
      </c>
      <c r="AB455" s="466">
        <f t="shared" si="26"/>
        <v>40</v>
      </c>
      <c r="AC455" s="461">
        <f t="shared" si="24"/>
        <v>22</v>
      </c>
    </row>
    <row r="456" spans="1:29" s="467" customFormat="1" hidden="1">
      <c r="A456" s="463">
        <v>1144</v>
      </c>
      <c r="B456" s="463"/>
      <c r="C456" s="463" t="str">
        <f t="shared" si="25"/>
        <v>2006-Moara_4</v>
      </c>
      <c r="D456" s="463" t="s">
        <v>552</v>
      </c>
      <c r="E456" s="464">
        <v>6</v>
      </c>
      <c r="F456" s="463" t="s">
        <v>819</v>
      </c>
      <c r="G456" s="463" t="s">
        <v>554</v>
      </c>
      <c r="H456" s="575"/>
      <c r="I456" s="575"/>
      <c r="J456" s="465">
        <v>2006</v>
      </c>
      <c r="K456" s="463" t="s">
        <v>945</v>
      </c>
      <c r="L456" s="463" t="s">
        <v>1286</v>
      </c>
      <c r="M456" s="463" t="s">
        <v>1503</v>
      </c>
      <c r="N456" s="463">
        <v>4</v>
      </c>
      <c r="O456" s="465">
        <v>21</v>
      </c>
      <c r="P456" s="463">
        <v>1</v>
      </c>
      <c r="Q456" s="463">
        <v>4</v>
      </c>
      <c r="R456" s="463">
        <v>4</v>
      </c>
      <c r="S456" s="463">
        <v>0</v>
      </c>
      <c r="T456" s="463">
        <v>0</v>
      </c>
      <c r="U456" s="463">
        <v>2</v>
      </c>
      <c r="V456" s="463">
        <v>0</v>
      </c>
      <c r="W456" s="463">
        <v>4</v>
      </c>
      <c r="X456" s="463">
        <v>0</v>
      </c>
      <c r="Y456" s="463">
        <v>4</v>
      </c>
      <c r="Z456" s="463">
        <v>0</v>
      </c>
      <c r="AA456" s="463">
        <v>0</v>
      </c>
      <c r="AB456" s="466">
        <f t="shared" si="26"/>
        <v>40</v>
      </c>
      <c r="AC456" s="461">
        <f t="shared" si="24"/>
        <v>30</v>
      </c>
    </row>
    <row r="457" spans="1:29" s="467" customFormat="1" hidden="1">
      <c r="A457" s="463">
        <v>1169</v>
      </c>
      <c r="B457" s="463"/>
      <c r="C457" s="463" t="str">
        <f t="shared" si="25"/>
        <v>2006-Recif interieur de Thio_1</v>
      </c>
      <c r="D457" s="463" t="s">
        <v>552</v>
      </c>
      <c r="E457" s="464">
        <v>7</v>
      </c>
      <c r="F457" s="463" t="s">
        <v>3767</v>
      </c>
      <c r="G457" s="463" t="s">
        <v>554</v>
      </c>
      <c r="H457" s="576"/>
      <c r="I457" s="576"/>
      <c r="J457" s="465">
        <v>2006</v>
      </c>
      <c r="K457" s="463" t="s">
        <v>945</v>
      </c>
      <c r="L457" s="463" t="s">
        <v>1286</v>
      </c>
      <c r="M457" s="463" t="s">
        <v>3767</v>
      </c>
      <c r="N457" s="463">
        <v>1</v>
      </c>
      <c r="O457" s="465">
        <v>2</v>
      </c>
      <c r="P457" s="463">
        <v>0</v>
      </c>
      <c r="Q457" s="463">
        <v>2</v>
      </c>
      <c r="R457" s="463">
        <v>1</v>
      </c>
      <c r="S457" s="463">
        <v>1</v>
      </c>
      <c r="T457" s="463">
        <v>0</v>
      </c>
      <c r="U457" s="463">
        <v>0</v>
      </c>
      <c r="V457" s="463">
        <v>0</v>
      </c>
      <c r="W457" s="463">
        <v>20</v>
      </c>
      <c r="X457" s="463">
        <v>1</v>
      </c>
      <c r="Y457" s="463">
        <v>3</v>
      </c>
      <c r="Z457" s="463">
        <v>0</v>
      </c>
      <c r="AA457" s="463">
        <v>0</v>
      </c>
      <c r="AB457" s="466">
        <f t="shared" si="26"/>
        <v>30</v>
      </c>
      <c r="AC457" s="461">
        <f t="shared" si="24"/>
        <v>5</v>
      </c>
    </row>
    <row r="458" spans="1:29" s="467" customFormat="1" hidden="1">
      <c r="A458" s="463">
        <v>1170</v>
      </c>
      <c r="B458" s="463"/>
      <c r="C458" s="463" t="str">
        <f t="shared" si="25"/>
        <v>2006-Recif interieur de Thio_2</v>
      </c>
      <c r="D458" s="463" t="s">
        <v>552</v>
      </c>
      <c r="E458" s="464">
        <v>7</v>
      </c>
      <c r="F458" s="463" t="s">
        <v>3767</v>
      </c>
      <c r="G458" s="463" t="s">
        <v>554</v>
      </c>
      <c r="H458" s="575"/>
      <c r="I458" s="575"/>
      <c r="J458" s="465">
        <v>2006</v>
      </c>
      <c r="K458" s="463" t="s">
        <v>945</v>
      </c>
      <c r="L458" s="463" t="s">
        <v>1286</v>
      </c>
      <c r="M458" s="463" t="s">
        <v>3767</v>
      </c>
      <c r="N458" s="463">
        <v>2</v>
      </c>
      <c r="O458" s="465">
        <v>12</v>
      </c>
      <c r="P458" s="463">
        <v>0</v>
      </c>
      <c r="Q458" s="463">
        <v>3</v>
      </c>
      <c r="R458" s="463">
        <v>0</v>
      </c>
      <c r="S458" s="463">
        <v>3</v>
      </c>
      <c r="T458" s="463">
        <v>0</v>
      </c>
      <c r="U458" s="463">
        <v>0</v>
      </c>
      <c r="V458" s="463">
        <v>0</v>
      </c>
      <c r="W458" s="463">
        <v>14</v>
      </c>
      <c r="X458" s="463">
        <v>7</v>
      </c>
      <c r="Y458" s="463">
        <v>1</v>
      </c>
      <c r="Z458" s="463">
        <v>0</v>
      </c>
      <c r="AA458" s="463">
        <v>0</v>
      </c>
      <c r="AB458" s="466">
        <f t="shared" si="26"/>
        <v>40</v>
      </c>
      <c r="AC458" s="461">
        <f t="shared" si="24"/>
        <v>15</v>
      </c>
    </row>
    <row r="459" spans="1:29" s="467" customFormat="1" hidden="1">
      <c r="A459" s="463">
        <v>1171</v>
      </c>
      <c r="B459" s="463"/>
      <c r="C459" s="463" t="str">
        <f t="shared" si="25"/>
        <v>2006-Recif interieur de Thio_3</v>
      </c>
      <c r="D459" s="463" t="s">
        <v>552</v>
      </c>
      <c r="E459" s="464">
        <v>7</v>
      </c>
      <c r="F459" s="463" t="s">
        <v>3767</v>
      </c>
      <c r="G459" s="463" t="s">
        <v>554</v>
      </c>
      <c r="H459" s="575"/>
      <c r="I459" s="575"/>
      <c r="J459" s="465">
        <v>2006</v>
      </c>
      <c r="K459" s="463" t="s">
        <v>945</v>
      </c>
      <c r="L459" s="463" t="s">
        <v>1286</v>
      </c>
      <c r="M459" s="463" t="s">
        <v>3767</v>
      </c>
      <c r="N459" s="463">
        <v>3</v>
      </c>
      <c r="O459" s="465">
        <v>6</v>
      </c>
      <c r="P459" s="463">
        <v>1</v>
      </c>
      <c r="Q459" s="463">
        <v>4</v>
      </c>
      <c r="R459" s="463">
        <v>2</v>
      </c>
      <c r="S459" s="463">
        <v>0</v>
      </c>
      <c r="T459" s="463">
        <v>0</v>
      </c>
      <c r="U459" s="463">
        <v>0</v>
      </c>
      <c r="V459" s="463">
        <v>0</v>
      </c>
      <c r="W459" s="463">
        <v>15</v>
      </c>
      <c r="X459" s="463">
        <v>4</v>
      </c>
      <c r="Y459" s="463">
        <v>8</v>
      </c>
      <c r="Z459" s="463">
        <v>0</v>
      </c>
      <c r="AA459" s="463">
        <v>0</v>
      </c>
      <c r="AB459" s="466">
        <f t="shared" si="26"/>
        <v>40</v>
      </c>
      <c r="AC459" s="461">
        <f t="shared" si="24"/>
        <v>13</v>
      </c>
    </row>
    <row r="460" spans="1:29" s="467" customFormat="1" hidden="1">
      <c r="A460" s="463">
        <v>1172</v>
      </c>
      <c r="B460" s="463"/>
      <c r="C460" s="463" t="str">
        <f t="shared" si="25"/>
        <v>2006-Recif interieur de Thio_4</v>
      </c>
      <c r="D460" s="463" t="s">
        <v>552</v>
      </c>
      <c r="E460" s="464">
        <v>7</v>
      </c>
      <c r="F460" s="463" t="s">
        <v>3767</v>
      </c>
      <c r="G460" s="463" t="s">
        <v>554</v>
      </c>
      <c r="H460" s="575"/>
      <c r="I460" s="575"/>
      <c r="J460" s="465">
        <v>2006</v>
      </c>
      <c r="K460" s="463" t="s">
        <v>945</v>
      </c>
      <c r="L460" s="463" t="s">
        <v>1286</v>
      </c>
      <c r="M460" s="463" t="s">
        <v>3767</v>
      </c>
      <c r="N460" s="463">
        <v>4</v>
      </c>
      <c r="O460" s="465">
        <v>3</v>
      </c>
      <c r="P460" s="463">
        <v>0</v>
      </c>
      <c r="Q460" s="463">
        <v>2</v>
      </c>
      <c r="R460" s="463">
        <v>0</v>
      </c>
      <c r="S460" s="463">
        <v>3</v>
      </c>
      <c r="T460" s="463">
        <v>0</v>
      </c>
      <c r="U460" s="463">
        <v>0</v>
      </c>
      <c r="V460" s="463">
        <v>0</v>
      </c>
      <c r="W460" s="463">
        <v>8</v>
      </c>
      <c r="X460" s="463">
        <v>11</v>
      </c>
      <c r="Y460" s="463">
        <v>13</v>
      </c>
      <c r="Z460" s="463">
        <v>0</v>
      </c>
      <c r="AA460" s="463">
        <v>0</v>
      </c>
      <c r="AB460" s="466">
        <f t="shared" si="26"/>
        <v>40</v>
      </c>
      <c r="AC460" s="461">
        <f t="shared" si="24"/>
        <v>5</v>
      </c>
    </row>
    <row r="461" spans="1:29" s="467" customFormat="1" hidden="1">
      <c r="A461" s="463">
        <v>1197</v>
      </c>
      <c r="B461" s="463"/>
      <c r="C461" s="463" t="str">
        <f t="shared" si="25"/>
        <v>2006-Grand recif de Thio_1</v>
      </c>
      <c r="D461" s="463" t="s">
        <v>552</v>
      </c>
      <c r="E461" s="464">
        <v>8</v>
      </c>
      <c r="F461" s="463" t="s">
        <v>3766</v>
      </c>
      <c r="G461" s="463" t="s">
        <v>554</v>
      </c>
      <c r="H461" s="576"/>
      <c r="I461" s="576"/>
      <c r="J461" s="465">
        <v>2006</v>
      </c>
      <c r="K461" s="463" t="s">
        <v>945</v>
      </c>
      <c r="L461" s="463" t="s">
        <v>1286</v>
      </c>
      <c r="M461" s="463" t="s">
        <v>3766</v>
      </c>
      <c r="N461" s="463">
        <v>1</v>
      </c>
      <c r="O461" s="465">
        <v>5</v>
      </c>
      <c r="P461" s="463">
        <v>10</v>
      </c>
      <c r="Q461" s="463">
        <v>1</v>
      </c>
      <c r="R461" s="463">
        <v>0</v>
      </c>
      <c r="S461" s="463">
        <v>2</v>
      </c>
      <c r="T461" s="463">
        <v>0</v>
      </c>
      <c r="U461" s="463">
        <v>0</v>
      </c>
      <c r="V461" s="463">
        <v>0</v>
      </c>
      <c r="W461" s="463">
        <v>17</v>
      </c>
      <c r="X461" s="463">
        <v>1</v>
      </c>
      <c r="Y461" s="463">
        <v>4</v>
      </c>
      <c r="Z461" s="463">
        <v>0</v>
      </c>
      <c r="AA461" s="463">
        <v>0</v>
      </c>
      <c r="AB461" s="466">
        <f t="shared" si="26"/>
        <v>40</v>
      </c>
      <c r="AC461" s="461">
        <f t="shared" si="24"/>
        <v>16</v>
      </c>
    </row>
    <row r="462" spans="1:29" s="467" customFormat="1" hidden="1">
      <c r="A462" s="463">
        <v>1198</v>
      </c>
      <c r="B462" s="463"/>
      <c r="C462" s="463" t="str">
        <f t="shared" si="25"/>
        <v>2006-Grand recif de Thio_2</v>
      </c>
      <c r="D462" s="463" t="s">
        <v>552</v>
      </c>
      <c r="E462" s="464">
        <v>8</v>
      </c>
      <c r="F462" s="463" t="s">
        <v>3766</v>
      </c>
      <c r="G462" s="463" t="s">
        <v>554</v>
      </c>
      <c r="H462" s="575"/>
      <c r="I462" s="575"/>
      <c r="J462" s="465">
        <v>2006</v>
      </c>
      <c r="K462" s="463" t="s">
        <v>945</v>
      </c>
      <c r="L462" s="463" t="s">
        <v>1286</v>
      </c>
      <c r="M462" s="463" t="s">
        <v>3766</v>
      </c>
      <c r="N462" s="463">
        <v>2</v>
      </c>
      <c r="O462" s="465">
        <v>5</v>
      </c>
      <c r="P462" s="463">
        <v>6</v>
      </c>
      <c r="Q462" s="463">
        <v>0</v>
      </c>
      <c r="R462" s="463">
        <v>2</v>
      </c>
      <c r="S462" s="463">
        <v>2</v>
      </c>
      <c r="T462" s="463">
        <v>0</v>
      </c>
      <c r="U462" s="463">
        <v>0</v>
      </c>
      <c r="V462" s="463">
        <v>1</v>
      </c>
      <c r="W462" s="463">
        <v>20</v>
      </c>
      <c r="X462" s="463">
        <v>2</v>
      </c>
      <c r="Y462" s="463">
        <v>2</v>
      </c>
      <c r="Z462" s="463">
        <v>0</v>
      </c>
      <c r="AA462" s="463">
        <v>0</v>
      </c>
      <c r="AB462" s="466">
        <f t="shared" si="26"/>
        <v>40</v>
      </c>
      <c r="AC462" s="461">
        <f t="shared" si="24"/>
        <v>13</v>
      </c>
    </row>
    <row r="463" spans="1:29" s="467" customFormat="1" hidden="1">
      <c r="A463" s="463">
        <v>1199</v>
      </c>
      <c r="B463" s="463"/>
      <c r="C463" s="463" t="str">
        <f t="shared" si="25"/>
        <v>2006-Grand recif de Thio_3</v>
      </c>
      <c r="D463" s="463" t="s">
        <v>552</v>
      </c>
      <c r="E463" s="464">
        <v>8</v>
      </c>
      <c r="F463" s="463" t="s">
        <v>3766</v>
      </c>
      <c r="G463" s="463" t="s">
        <v>554</v>
      </c>
      <c r="H463" s="575"/>
      <c r="I463" s="575"/>
      <c r="J463" s="465">
        <v>2006</v>
      </c>
      <c r="K463" s="463" t="s">
        <v>945</v>
      </c>
      <c r="L463" s="463" t="s">
        <v>1286</v>
      </c>
      <c r="M463" s="463" t="s">
        <v>3766</v>
      </c>
      <c r="N463" s="463">
        <v>3</v>
      </c>
      <c r="O463" s="465">
        <v>1</v>
      </c>
      <c r="P463" s="463">
        <v>15</v>
      </c>
      <c r="Q463" s="463">
        <v>1</v>
      </c>
      <c r="R463" s="463">
        <v>0</v>
      </c>
      <c r="S463" s="463">
        <v>2</v>
      </c>
      <c r="T463" s="463">
        <v>0</v>
      </c>
      <c r="U463" s="463">
        <v>0</v>
      </c>
      <c r="V463" s="463">
        <v>1</v>
      </c>
      <c r="W463" s="463">
        <v>12</v>
      </c>
      <c r="X463" s="463">
        <v>3</v>
      </c>
      <c r="Y463" s="463">
        <v>5</v>
      </c>
      <c r="Z463" s="463">
        <v>0</v>
      </c>
      <c r="AA463" s="463">
        <v>0</v>
      </c>
      <c r="AB463" s="466">
        <f t="shared" si="26"/>
        <v>40</v>
      </c>
      <c r="AC463" s="461">
        <f t="shared" si="24"/>
        <v>17</v>
      </c>
    </row>
    <row r="464" spans="1:29" s="467" customFormat="1" hidden="1">
      <c r="A464" s="463">
        <v>1200</v>
      </c>
      <c r="B464" s="463"/>
      <c r="C464" s="463" t="str">
        <f t="shared" si="25"/>
        <v>2006-Grand recif de Thio_4</v>
      </c>
      <c r="D464" s="463" t="s">
        <v>552</v>
      </c>
      <c r="E464" s="464">
        <v>8</v>
      </c>
      <c r="F464" s="463" t="s">
        <v>3766</v>
      </c>
      <c r="G464" s="463" t="s">
        <v>554</v>
      </c>
      <c r="H464" s="575"/>
      <c r="I464" s="575"/>
      <c r="J464" s="465">
        <v>2006</v>
      </c>
      <c r="K464" s="463" t="s">
        <v>945</v>
      </c>
      <c r="L464" s="463" t="s">
        <v>1286</v>
      </c>
      <c r="M464" s="463" t="s">
        <v>3766</v>
      </c>
      <c r="N464" s="463">
        <v>4</v>
      </c>
      <c r="O464" s="465">
        <v>0</v>
      </c>
      <c r="P464" s="463">
        <v>8</v>
      </c>
      <c r="Q464" s="463">
        <v>1</v>
      </c>
      <c r="R464" s="463">
        <v>0</v>
      </c>
      <c r="S464" s="463">
        <v>1</v>
      </c>
      <c r="T464" s="463">
        <v>0</v>
      </c>
      <c r="U464" s="463">
        <v>0</v>
      </c>
      <c r="V464" s="463">
        <v>0</v>
      </c>
      <c r="W464" s="463">
        <v>20</v>
      </c>
      <c r="X464" s="463">
        <v>5</v>
      </c>
      <c r="Y464" s="463">
        <v>5</v>
      </c>
      <c r="Z464" s="463">
        <v>0</v>
      </c>
      <c r="AA464" s="463">
        <v>0</v>
      </c>
      <c r="AB464" s="466">
        <f t="shared" si="26"/>
        <v>40</v>
      </c>
      <c r="AC464" s="461">
        <f t="shared" si="24"/>
        <v>9</v>
      </c>
    </row>
    <row r="465" spans="1:29" s="467" customFormat="1" hidden="1">
      <c r="A465" s="463">
        <v>1221</v>
      </c>
      <c r="B465" s="463"/>
      <c r="C465" s="463" t="str">
        <f t="shared" ref="C465:C496" si="27">J465&amp;"-"&amp;M465&amp;"_"&amp;N465</f>
        <v>2006-Koulnoue_1</v>
      </c>
      <c r="D465" s="463" t="s">
        <v>552</v>
      </c>
      <c r="E465" s="464">
        <v>9</v>
      </c>
      <c r="F465" s="463" t="s">
        <v>822</v>
      </c>
      <c r="G465" s="463" t="s">
        <v>554</v>
      </c>
      <c r="H465" s="576"/>
      <c r="I465" s="576"/>
      <c r="J465" s="465">
        <v>2006</v>
      </c>
      <c r="K465" s="463" t="s">
        <v>754</v>
      </c>
      <c r="L465" s="463" t="s">
        <v>1094</v>
      </c>
      <c r="M465" s="463" t="s">
        <v>1095</v>
      </c>
      <c r="N465" s="463">
        <v>1</v>
      </c>
      <c r="O465" s="465">
        <v>0</v>
      </c>
      <c r="P465" s="463">
        <v>2</v>
      </c>
      <c r="Q465" s="463">
        <v>5</v>
      </c>
      <c r="R465" s="463">
        <v>3</v>
      </c>
      <c r="S465" s="463">
        <v>0</v>
      </c>
      <c r="T465" s="463">
        <v>0</v>
      </c>
      <c r="U465" s="463">
        <v>13</v>
      </c>
      <c r="V465" s="463">
        <v>0</v>
      </c>
      <c r="W465" s="463">
        <v>4</v>
      </c>
      <c r="X465" s="463">
        <v>3</v>
      </c>
      <c r="Y465" s="463">
        <v>5</v>
      </c>
      <c r="Z465" s="463">
        <v>5</v>
      </c>
      <c r="AA465" s="463">
        <v>0</v>
      </c>
      <c r="AB465" s="466">
        <f t="shared" ref="AB465:AB496" si="28">SUM(O465:AA465)</f>
        <v>40</v>
      </c>
      <c r="AC465" s="461">
        <f t="shared" si="24"/>
        <v>10</v>
      </c>
    </row>
    <row r="466" spans="1:29" s="467" customFormat="1" hidden="1">
      <c r="A466" s="463">
        <v>1222</v>
      </c>
      <c r="B466" s="463"/>
      <c r="C466" s="463" t="str">
        <f t="shared" si="27"/>
        <v>2006-Koulnoue_2</v>
      </c>
      <c r="D466" s="463" t="s">
        <v>552</v>
      </c>
      <c r="E466" s="464">
        <v>9</v>
      </c>
      <c r="F466" s="463" t="s">
        <v>822</v>
      </c>
      <c r="G466" s="463" t="s">
        <v>554</v>
      </c>
      <c r="H466" s="575"/>
      <c r="I466" s="575"/>
      <c r="J466" s="465">
        <v>2006</v>
      </c>
      <c r="K466" s="463" t="s">
        <v>754</v>
      </c>
      <c r="L466" s="463" t="s">
        <v>1094</v>
      </c>
      <c r="M466" s="463" t="s">
        <v>1095</v>
      </c>
      <c r="N466" s="463">
        <v>2</v>
      </c>
      <c r="O466" s="465">
        <v>2</v>
      </c>
      <c r="P466" s="463">
        <v>0</v>
      </c>
      <c r="Q466" s="463">
        <v>2</v>
      </c>
      <c r="R466" s="463">
        <v>2</v>
      </c>
      <c r="S466" s="463">
        <v>2</v>
      </c>
      <c r="T466" s="463">
        <v>0</v>
      </c>
      <c r="U466" s="463">
        <v>18</v>
      </c>
      <c r="V466" s="463">
        <v>0</v>
      </c>
      <c r="W466" s="463">
        <v>2</v>
      </c>
      <c r="X466" s="463">
        <v>0</v>
      </c>
      <c r="Y466" s="463">
        <v>0</v>
      </c>
      <c r="Z466" s="463">
        <v>12</v>
      </c>
      <c r="AA466" s="463">
        <v>0</v>
      </c>
      <c r="AB466" s="466">
        <f t="shared" si="28"/>
        <v>40</v>
      </c>
      <c r="AC466" s="461">
        <f t="shared" si="24"/>
        <v>6</v>
      </c>
    </row>
    <row r="467" spans="1:29" s="467" customFormat="1" hidden="1">
      <c r="A467" s="463">
        <v>1223</v>
      </c>
      <c r="B467" s="463"/>
      <c r="C467" s="463" t="str">
        <f t="shared" si="27"/>
        <v>2006-Koulnoue_3</v>
      </c>
      <c r="D467" s="463" t="s">
        <v>552</v>
      </c>
      <c r="E467" s="464">
        <v>9</v>
      </c>
      <c r="F467" s="463" t="s">
        <v>822</v>
      </c>
      <c r="G467" s="463" t="s">
        <v>554</v>
      </c>
      <c r="H467" s="575"/>
      <c r="I467" s="575"/>
      <c r="J467" s="465">
        <v>2006</v>
      </c>
      <c r="K467" s="463" t="s">
        <v>754</v>
      </c>
      <c r="L467" s="463" t="s">
        <v>1094</v>
      </c>
      <c r="M467" s="463" t="s">
        <v>1095</v>
      </c>
      <c r="N467" s="463">
        <v>3</v>
      </c>
      <c r="O467" s="465">
        <v>3</v>
      </c>
      <c r="P467" s="463">
        <v>0</v>
      </c>
      <c r="Q467" s="463">
        <v>5</v>
      </c>
      <c r="R467" s="463">
        <v>2</v>
      </c>
      <c r="S467" s="463">
        <v>0</v>
      </c>
      <c r="T467" s="463">
        <v>0</v>
      </c>
      <c r="U467" s="463">
        <v>11</v>
      </c>
      <c r="V467" s="463">
        <v>0</v>
      </c>
      <c r="W467" s="463">
        <v>3</v>
      </c>
      <c r="X467" s="463">
        <v>1</v>
      </c>
      <c r="Y467" s="463">
        <v>0</v>
      </c>
      <c r="Z467" s="463">
        <v>15</v>
      </c>
      <c r="AA467" s="463">
        <v>0</v>
      </c>
      <c r="AB467" s="466">
        <f t="shared" si="28"/>
        <v>40</v>
      </c>
      <c r="AC467" s="461">
        <f t="shared" si="24"/>
        <v>10</v>
      </c>
    </row>
    <row r="468" spans="1:29" s="467" customFormat="1" hidden="1">
      <c r="A468" s="463">
        <v>1224</v>
      </c>
      <c r="B468" s="463"/>
      <c r="C468" s="463" t="str">
        <f t="shared" si="27"/>
        <v>2006-Koulnoue_4</v>
      </c>
      <c r="D468" s="463" t="s">
        <v>552</v>
      </c>
      <c r="E468" s="464">
        <v>9</v>
      </c>
      <c r="F468" s="463" t="s">
        <v>822</v>
      </c>
      <c r="G468" s="463" t="s">
        <v>554</v>
      </c>
      <c r="H468" s="575"/>
      <c r="I468" s="575"/>
      <c r="J468" s="465">
        <v>2006</v>
      </c>
      <c r="K468" s="463" t="s">
        <v>754</v>
      </c>
      <c r="L468" s="463" t="s">
        <v>1094</v>
      </c>
      <c r="M468" s="463" t="s">
        <v>1095</v>
      </c>
      <c r="N468" s="463">
        <v>4</v>
      </c>
      <c r="O468" s="465">
        <v>1</v>
      </c>
      <c r="P468" s="463">
        <v>0</v>
      </c>
      <c r="Q468" s="463">
        <v>1</v>
      </c>
      <c r="R468" s="463">
        <v>2</v>
      </c>
      <c r="S468" s="463">
        <v>0</v>
      </c>
      <c r="T468" s="463">
        <v>0</v>
      </c>
      <c r="U468" s="463">
        <v>17</v>
      </c>
      <c r="V468" s="463">
        <v>1</v>
      </c>
      <c r="W468" s="463">
        <v>3</v>
      </c>
      <c r="X468" s="463">
        <v>0</v>
      </c>
      <c r="Y468" s="463">
        <v>0</v>
      </c>
      <c r="Z468" s="463">
        <v>15</v>
      </c>
      <c r="AA468" s="463">
        <v>0</v>
      </c>
      <c r="AB468" s="466">
        <f t="shared" si="28"/>
        <v>40</v>
      </c>
      <c r="AC468" s="461">
        <f t="shared" si="24"/>
        <v>4</v>
      </c>
    </row>
    <row r="469" spans="1:29" s="467" customFormat="1" hidden="1">
      <c r="A469" s="463">
        <v>1249</v>
      </c>
      <c r="B469" s="463"/>
      <c r="C469" s="463" t="str">
        <f t="shared" si="27"/>
        <v>2006-Hiengabat_1</v>
      </c>
      <c r="D469" s="463" t="s">
        <v>552</v>
      </c>
      <c r="E469" s="464">
        <v>10</v>
      </c>
      <c r="F469" s="463" t="s">
        <v>823</v>
      </c>
      <c r="G469" s="463" t="s">
        <v>554</v>
      </c>
      <c r="H469" s="576"/>
      <c r="I469" s="576"/>
      <c r="J469" s="465">
        <v>2006</v>
      </c>
      <c r="K469" s="463" t="s">
        <v>754</v>
      </c>
      <c r="L469" s="463" t="s">
        <v>946</v>
      </c>
      <c r="M469" s="463" t="s">
        <v>947</v>
      </c>
      <c r="N469" s="463">
        <v>1</v>
      </c>
      <c r="O469" s="465">
        <v>2</v>
      </c>
      <c r="P469" s="463">
        <v>9</v>
      </c>
      <c r="Q469" s="463">
        <v>1</v>
      </c>
      <c r="R469" s="463">
        <v>0</v>
      </c>
      <c r="S469" s="463">
        <v>2</v>
      </c>
      <c r="T469" s="463">
        <v>0</v>
      </c>
      <c r="U469" s="463">
        <v>0</v>
      </c>
      <c r="V469" s="463">
        <v>0</v>
      </c>
      <c r="W469" s="463">
        <v>24</v>
      </c>
      <c r="X469" s="463">
        <v>2</v>
      </c>
      <c r="Y469" s="463">
        <v>0</v>
      </c>
      <c r="Z469" s="463">
        <v>0</v>
      </c>
      <c r="AA469" s="463">
        <v>0</v>
      </c>
      <c r="AB469" s="466">
        <f t="shared" si="28"/>
        <v>40</v>
      </c>
      <c r="AC469" s="461">
        <f t="shared" si="24"/>
        <v>12</v>
      </c>
    </row>
    <row r="470" spans="1:29" s="467" customFormat="1" hidden="1">
      <c r="A470" s="463">
        <v>1250</v>
      </c>
      <c r="B470" s="463"/>
      <c r="C470" s="463" t="str">
        <f t="shared" si="27"/>
        <v>2006-Hiengabat_2</v>
      </c>
      <c r="D470" s="463" t="s">
        <v>552</v>
      </c>
      <c r="E470" s="464">
        <v>10</v>
      </c>
      <c r="F470" s="463" t="s">
        <v>823</v>
      </c>
      <c r="G470" s="463" t="s">
        <v>554</v>
      </c>
      <c r="H470" s="575"/>
      <c r="I470" s="575"/>
      <c r="J470" s="465">
        <v>2006</v>
      </c>
      <c r="K470" s="463" t="s">
        <v>754</v>
      </c>
      <c r="L470" s="463" t="s">
        <v>946</v>
      </c>
      <c r="M470" s="463" t="s">
        <v>947</v>
      </c>
      <c r="N470" s="463">
        <v>2</v>
      </c>
      <c r="O470" s="465">
        <v>2</v>
      </c>
      <c r="P470" s="463">
        <v>0</v>
      </c>
      <c r="Q470" s="463">
        <v>3</v>
      </c>
      <c r="R470" s="463">
        <v>0</v>
      </c>
      <c r="S470" s="463">
        <v>4</v>
      </c>
      <c r="T470" s="463">
        <v>0</v>
      </c>
      <c r="U470" s="463">
        <v>0</v>
      </c>
      <c r="V470" s="463">
        <v>0</v>
      </c>
      <c r="W470" s="463">
        <v>27</v>
      </c>
      <c r="X470" s="463">
        <v>2</v>
      </c>
      <c r="Y470" s="463">
        <v>2</v>
      </c>
      <c r="Z470" s="463">
        <v>0</v>
      </c>
      <c r="AA470" s="463">
        <v>0</v>
      </c>
      <c r="AB470" s="466">
        <f t="shared" si="28"/>
        <v>40</v>
      </c>
      <c r="AC470" s="461">
        <f t="shared" si="24"/>
        <v>5</v>
      </c>
    </row>
    <row r="471" spans="1:29" s="467" customFormat="1" hidden="1">
      <c r="A471" s="463">
        <v>1251</v>
      </c>
      <c r="B471" s="463"/>
      <c r="C471" s="463" t="str">
        <f t="shared" si="27"/>
        <v>2006-Hiengabat_3</v>
      </c>
      <c r="D471" s="463" t="s">
        <v>552</v>
      </c>
      <c r="E471" s="464">
        <v>10</v>
      </c>
      <c r="F471" s="463" t="s">
        <v>823</v>
      </c>
      <c r="G471" s="463" t="s">
        <v>554</v>
      </c>
      <c r="H471" s="575"/>
      <c r="I471" s="575"/>
      <c r="J471" s="465">
        <v>2006</v>
      </c>
      <c r="K471" s="463" t="s">
        <v>754</v>
      </c>
      <c r="L471" s="463" t="s">
        <v>946</v>
      </c>
      <c r="M471" s="463" t="s">
        <v>947</v>
      </c>
      <c r="N471" s="463">
        <v>3</v>
      </c>
      <c r="O471" s="465">
        <v>0</v>
      </c>
      <c r="P471" s="463">
        <v>0</v>
      </c>
      <c r="Q471" s="463">
        <v>2</v>
      </c>
      <c r="R471" s="463">
        <v>0</v>
      </c>
      <c r="S471" s="463">
        <v>5</v>
      </c>
      <c r="T471" s="463">
        <v>0</v>
      </c>
      <c r="U471" s="463">
        <v>0</v>
      </c>
      <c r="V471" s="463">
        <v>0</v>
      </c>
      <c r="W471" s="463">
        <v>27</v>
      </c>
      <c r="X471" s="463">
        <v>3</v>
      </c>
      <c r="Y471" s="463">
        <v>2</v>
      </c>
      <c r="Z471" s="463">
        <v>0</v>
      </c>
      <c r="AA471" s="463">
        <v>1</v>
      </c>
      <c r="AB471" s="466">
        <f t="shared" si="28"/>
        <v>40</v>
      </c>
      <c r="AC471" s="461">
        <f t="shared" si="24"/>
        <v>2</v>
      </c>
    </row>
    <row r="472" spans="1:29" s="467" customFormat="1" hidden="1">
      <c r="A472" s="463">
        <v>1252</v>
      </c>
      <c r="B472" s="463"/>
      <c r="C472" s="463" t="str">
        <f t="shared" si="27"/>
        <v>2006-Hiengabat_4</v>
      </c>
      <c r="D472" s="463" t="s">
        <v>552</v>
      </c>
      <c r="E472" s="464">
        <v>10</v>
      </c>
      <c r="F472" s="463" t="s">
        <v>823</v>
      </c>
      <c r="G472" s="463" t="s">
        <v>554</v>
      </c>
      <c r="H472" s="575"/>
      <c r="I472" s="575"/>
      <c r="J472" s="465">
        <v>2006</v>
      </c>
      <c r="K472" s="463" t="s">
        <v>754</v>
      </c>
      <c r="L472" s="463" t="s">
        <v>946</v>
      </c>
      <c r="M472" s="463" t="s">
        <v>947</v>
      </c>
      <c r="N472" s="463">
        <v>4</v>
      </c>
      <c r="O472" s="465">
        <v>2</v>
      </c>
      <c r="P472" s="463">
        <v>0</v>
      </c>
      <c r="Q472" s="463">
        <v>3</v>
      </c>
      <c r="R472" s="463">
        <v>0</v>
      </c>
      <c r="S472" s="463">
        <v>11</v>
      </c>
      <c r="T472" s="463">
        <v>0</v>
      </c>
      <c r="U472" s="463">
        <v>0</v>
      </c>
      <c r="V472" s="463">
        <v>0</v>
      </c>
      <c r="W472" s="463">
        <v>20</v>
      </c>
      <c r="X472" s="463">
        <v>2</v>
      </c>
      <c r="Y472" s="463">
        <v>2</v>
      </c>
      <c r="Z472" s="463">
        <v>0</v>
      </c>
      <c r="AA472" s="463">
        <v>0</v>
      </c>
      <c r="AB472" s="466">
        <f t="shared" si="28"/>
        <v>40</v>
      </c>
      <c r="AC472" s="461">
        <f t="shared" si="24"/>
        <v>5</v>
      </c>
    </row>
    <row r="473" spans="1:29" s="467" customFormat="1" hidden="1">
      <c r="A473" s="463">
        <v>1277</v>
      </c>
      <c r="B473" s="463"/>
      <c r="C473" s="463" t="str">
        <f t="shared" si="27"/>
        <v>2006-Donga Hienga_1</v>
      </c>
      <c r="D473" s="463" t="s">
        <v>552</v>
      </c>
      <c r="E473" s="464">
        <v>11</v>
      </c>
      <c r="F473" s="463" t="s">
        <v>824</v>
      </c>
      <c r="G473" s="463" t="s">
        <v>554</v>
      </c>
      <c r="H473" s="576"/>
      <c r="I473" s="576"/>
      <c r="J473" s="465">
        <v>2006</v>
      </c>
      <c r="K473" s="463" t="s">
        <v>754</v>
      </c>
      <c r="L473" s="463" t="s">
        <v>946</v>
      </c>
      <c r="M473" s="463" t="s">
        <v>1135</v>
      </c>
      <c r="N473" s="463">
        <v>1</v>
      </c>
      <c r="O473" s="465">
        <v>2</v>
      </c>
      <c r="P473" s="463">
        <v>1</v>
      </c>
      <c r="Q473" s="463">
        <v>3</v>
      </c>
      <c r="R473" s="463">
        <v>9</v>
      </c>
      <c r="S473" s="463">
        <v>3</v>
      </c>
      <c r="T473" s="463">
        <v>0</v>
      </c>
      <c r="U473" s="463">
        <v>0</v>
      </c>
      <c r="V473" s="463">
        <v>1</v>
      </c>
      <c r="W473" s="463">
        <v>21</v>
      </c>
      <c r="X473" s="463">
        <v>0</v>
      </c>
      <c r="Y473" s="463">
        <v>0</v>
      </c>
      <c r="Z473" s="463">
        <v>0</v>
      </c>
      <c r="AA473" s="463">
        <v>0</v>
      </c>
      <c r="AB473" s="466">
        <f t="shared" si="28"/>
        <v>40</v>
      </c>
      <c r="AC473" s="461">
        <f t="shared" ref="AC473:AC528" si="29">O473+P473+Q473+R473</f>
        <v>15</v>
      </c>
    </row>
    <row r="474" spans="1:29" s="467" customFormat="1" hidden="1">
      <c r="A474" s="463">
        <v>1278</v>
      </c>
      <c r="B474" s="463"/>
      <c r="C474" s="463" t="str">
        <f t="shared" si="27"/>
        <v>2006-Donga Hienga_2</v>
      </c>
      <c r="D474" s="463" t="s">
        <v>552</v>
      </c>
      <c r="E474" s="464">
        <v>11</v>
      </c>
      <c r="F474" s="463" t="s">
        <v>824</v>
      </c>
      <c r="G474" s="463" t="s">
        <v>554</v>
      </c>
      <c r="H474" s="575"/>
      <c r="I474" s="575"/>
      <c r="J474" s="465">
        <v>2006</v>
      </c>
      <c r="K474" s="463" t="s">
        <v>754</v>
      </c>
      <c r="L474" s="463" t="s">
        <v>946</v>
      </c>
      <c r="M474" s="463" t="s">
        <v>1135</v>
      </c>
      <c r="N474" s="463">
        <v>2</v>
      </c>
      <c r="O474" s="465">
        <v>1</v>
      </c>
      <c r="P474" s="463">
        <v>1</v>
      </c>
      <c r="Q474" s="463">
        <v>4</v>
      </c>
      <c r="R474" s="463">
        <v>2</v>
      </c>
      <c r="S474" s="463">
        <v>3</v>
      </c>
      <c r="T474" s="463">
        <v>0</v>
      </c>
      <c r="U474" s="463">
        <v>0</v>
      </c>
      <c r="V474" s="463">
        <v>0</v>
      </c>
      <c r="W474" s="463">
        <v>28</v>
      </c>
      <c r="X474" s="463">
        <v>1</v>
      </c>
      <c r="Y474" s="463">
        <v>0</v>
      </c>
      <c r="Z474" s="463">
        <v>0</v>
      </c>
      <c r="AA474" s="463">
        <v>0</v>
      </c>
      <c r="AB474" s="466">
        <f t="shared" si="28"/>
        <v>40</v>
      </c>
      <c r="AC474" s="461">
        <f t="shared" si="29"/>
        <v>8</v>
      </c>
    </row>
    <row r="475" spans="1:29" s="467" customFormat="1" hidden="1">
      <c r="A475" s="463">
        <v>1279</v>
      </c>
      <c r="B475" s="463"/>
      <c r="C475" s="463" t="str">
        <f t="shared" si="27"/>
        <v>2006-Donga Hienga_3</v>
      </c>
      <c r="D475" s="463" t="s">
        <v>552</v>
      </c>
      <c r="E475" s="464">
        <v>11</v>
      </c>
      <c r="F475" s="463" t="s">
        <v>824</v>
      </c>
      <c r="G475" s="463" t="s">
        <v>554</v>
      </c>
      <c r="H475" s="575"/>
      <c r="I475" s="575"/>
      <c r="J475" s="465">
        <v>2006</v>
      </c>
      <c r="K475" s="463" t="s">
        <v>754</v>
      </c>
      <c r="L475" s="463" t="s">
        <v>946</v>
      </c>
      <c r="M475" s="463" t="s">
        <v>1135</v>
      </c>
      <c r="N475" s="463">
        <v>3</v>
      </c>
      <c r="O475" s="465">
        <v>3</v>
      </c>
      <c r="P475" s="463">
        <v>2</v>
      </c>
      <c r="Q475" s="463">
        <v>2</v>
      </c>
      <c r="R475" s="463">
        <v>11</v>
      </c>
      <c r="S475" s="463">
        <v>1</v>
      </c>
      <c r="T475" s="463">
        <v>0</v>
      </c>
      <c r="U475" s="463">
        <v>0</v>
      </c>
      <c r="V475" s="463">
        <v>0</v>
      </c>
      <c r="W475" s="463">
        <v>21</v>
      </c>
      <c r="X475" s="463">
        <v>0</v>
      </c>
      <c r="Y475" s="463">
        <v>0</v>
      </c>
      <c r="Z475" s="463">
        <v>0</v>
      </c>
      <c r="AA475" s="463">
        <v>0</v>
      </c>
      <c r="AB475" s="466">
        <f t="shared" si="28"/>
        <v>40</v>
      </c>
      <c r="AC475" s="461">
        <f t="shared" si="29"/>
        <v>18</v>
      </c>
    </row>
    <row r="476" spans="1:29" s="467" customFormat="1" hidden="1">
      <c r="A476" s="463">
        <v>1280</v>
      </c>
      <c r="B476" s="463"/>
      <c r="C476" s="463" t="str">
        <f t="shared" si="27"/>
        <v>2006-Donga Hienga_4</v>
      </c>
      <c r="D476" s="463" t="s">
        <v>552</v>
      </c>
      <c r="E476" s="464">
        <v>11</v>
      </c>
      <c r="F476" s="463" t="s">
        <v>824</v>
      </c>
      <c r="G476" s="463" t="s">
        <v>554</v>
      </c>
      <c r="H476" s="575"/>
      <c r="I476" s="575"/>
      <c r="J476" s="465">
        <v>2006</v>
      </c>
      <c r="K476" s="463" t="s">
        <v>754</v>
      </c>
      <c r="L476" s="463" t="s">
        <v>946</v>
      </c>
      <c r="M476" s="463" t="s">
        <v>1135</v>
      </c>
      <c r="N476" s="463">
        <v>4</v>
      </c>
      <c r="O476" s="465">
        <v>1</v>
      </c>
      <c r="P476" s="463">
        <v>0</v>
      </c>
      <c r="Q476" s="463">
        <v>3</v>
      </c>
      <c r="R476" s="463">
        <v>2</v>
      </c>
      <c r="S476" s="463">
        <v>0</v>
      </c>
      <c r="T476" s="463">
        <v>0</v>
      </c>
      <c r="U476" s="463">
        <v>0</v>
      </c>
      <c r="V476" s="463">
        <v>0</v>
      </c>
      <c r="W476" s="463">
        <v>33</v>
      </c>
      <c r="X476" s="463">
        <v>0</v>
      </c>
      <c r="Y476" s="463">
        <v>1</v>
      </c>
      <c r="Z476" s="463">
        <v>0</v>
      </c>
      <c r="AA476" s="463">
        <v>0</v>
      </c>
      <c r="AB476" s="466">
        <f t="shared" si="28"/>
        <v>40</v>
      </c>
      <c r="AC476" s="461">
        <f t="shared" si="29"/>
        <v>6</v>
      </c>
    </row>
    <row r="477" spans="1:29" s="467" customFormat="1" hidden="1">
      <c r="A477" s="463">
        <v>1305</v>
      </c>
      <c r="B477" s="463"/>
      <c r="C477" s="463" t="str">
        <f t="shared" si="27"/>
        <v>2006-Grimault_1</v>
      </c>
      <c r="D477" s="463" t="s">
        <v>552</v>
      </c>
      <c r="E477" s="464">
        <v>12</v>
      </c>
      <c r="F477" s="463" t="s">
        <v>825</v>
      </c>
      <c r="G477" s="463" t="s">
        <v>554</v>
      </c>
      <c r="H477" s="576"/>
      <c r="I477" s="576"/>
      <c r="J477" s="465">
        <v>2006</v>
      </c>
      <c r="K477" s="463" t="s">
        <v>754</v>
      </c>
      <c r="L477" s="463" t="s">
        <v>2812</v>
      </c>
      <c r="M477" s="463" t="s">
        <v>948</v>
      </c>
      <c r="N477" s="463">
        <v>1</v>
      </c>
      <c r="O477" s="465">
        <v>0</v>
      </c>
      <c r="P477" s="463">
        <v>0</v>
      </c>
      <c r="Q477" s="463">
        <v>0</v>
      </c>
      <c r="R477" s="463">
        <v>0</v>
      </c>
      <c r="S477" s="463">
        <v>0</v>
      </c>
      <c r="T477" s="463">
        <v>0</v>
      </c>
      <c r="U477" s="463">
        <v>0</v>
      </c>
      <c r="V477" s="463">
        <v>5</v>
      </c>
      <c r="W477" s="463">
        <v>2</v>
      </c>
      <c r="X477" s="463">
        <v>11</v>
      </c>
      <c r="Y477" s="463">
        <v>14</v>
      </c>
      <c r="Z477" s="463">
        <v>8</v>
      </c>
      <c r="AA477" s="463">
        <v>0</v>
      </c>
      <c r="AB477" s="466">
        <f t="shared" si="28"/>
        <v>40</v>
      </c>
      <c r="AC477" s="461">
        <f t="shared" si="29"/>
        <v>0</v>
      </c>
    </row>
    <row r="478" spans="1:29" s="467" customFormat="1" hidden="1">
      <c r="A478" s="463">
        <v>1306</v>
      </c>
      <c r="B478" s="463"/>
      <c r="C478" s="463" t="str">
        <f t="shared" si="27"/>
        <v>2006-Grimault_2</v>
      </c>
      <c r="D478" s="463" t="s">
        <v>552</v>
      </c>
      <c r="E478" s="464">
        <v>12</v>
      </c>
      <c r="F478" s="463" t="s">
        <v>825</v>
      </c>
      <c r="G478" s="463" t="s">
        <v>554</v>
      </c>
      <c r="H478" s="575"/>
      <c r="I478" s="575"/>
      <c r="J478" s="465">
        <v>2006</v>
      </c>
      <c r="K478" s="463" t="s">
        <v>754</v>
      </c>
      <c r="L478" s="463" t="s">
        <v>2812</v>
      </c>
      <c r="M478" s="463" t="s">
        <v>948</v>
      </c>
      <c r="N478" s="463">
        <v>2</v>
      </c>
      <c r="O478" s="465">
        <v>1</v>
      </c>
      <c r="P478" s="463">
        <v>0</v>
      </c>
      <c r="Q478" s="463">
        <v>0</v>
      </c>
      <c r="R478" s="463">
        <v>0</v>
      </c>
      <c r="S478" s="463">
        <v>0</v>
      </c>
      <c r="T478" s="463">
        <v>0</v>
      </c>
      <c r="U478" s="463">
        <v>0</v>
      </c>
      <c r="V478" s="463">
        <v>1</v>
      </c>
      <c r="W478" s="463">
        <v>5</v>
      </c>
      <c r="X478" s="463">
        <v>7</v>
      </c>
      <c r="Y478" s="463">
        <v>9</v>
      </c>
      <c r="Z478" s="463">
        <v>17</v>
      </c>
      <c r="AA478" s="463">
        <v>0</v>
      </c>
      <c r="AB478" s="466">
        <f t="shared" si="28"/>
        <v>40</v>
      </c>
      <c r="AC478" s="461">
        <f t="shared" si="29"/>
        <v>1</v>
      </c>
    </row>
    <row r="479" spans="1:29" s="467" customFormat="1" hidden="1">
      <c r="A479" s="463">
        <v>1307</v>
      </c>
      <c r="B479" s="463"/>
      <c r="C479" s="463" t="str">
        <f t="shared" si="27"/>
        <v>2006-Grimault_3</v>
      </c>
      <c r="D479" s="463" t="s">
        <v>552</v>
      </c>
      <c r="E479" s="464">
        <v>12</v>
      </c>
      <c r="F479" s="463" t="s">
        <v>825</v>
      </c>
      <c r="G479" s="463" t="s">
        <v>554</v>
      </c>
      <c r="H479" s="575"/>
      <c r="I479" s="575"/>
      <c r="J479" s="465">
        <v>2006</v>
      </c>
      <c r="K479" s="463" t="s">
        <v>754</v>
      </c>
      <c r="L479" s="463" t="s">
        <v>2812</v>
      </c>
      <c r="M479" s="463" t="s">
        <v>948</v>
      </c>
      <c r="N479" s="463">
        <v>3</v>
      </c>
      <c r="O479" s="465">
        <v>0</v>
      </c>
      <c r="P479" s="463">
        <v>0</v>
      </c>
      <c r="Q479" s="463">
        <v>0</v>
      </c>
      <c r="R479" s="463">
        <v>0</v>
      </c>
      <c r="S479" s="463">
        <v>0</v>
      </c>
      <c r="T479" s="463">
        <v>0</v>
      </c>
      <c r="U479" s="463">
        <v>0</v>
      </c>
      <c r="V479" s="463">
        <v>3</v>
      </c>
      <c r="W479" s="463">
        <v>3</v>
      </c>
      <c r="X479" s="463">
        <v>2</v>
      </c>
      <c r="Y479" s="463">
        <v>3</v>
      </c>
      <c r="Z479" s="463">
        <v>29</v>
      </c>
      <c r="AA479" s="463">
        <v>0</v>
      </c>
      <c r="AB479" s="466">
        <f t="shared" si="28"/>
        <v>40</v>
      </c>
      <c r="AC479" s="461">
        <f t="shared" si="29"/>
        <v>0</v>
      </c>
    </row>
    <row r="480" spans="1:29" s="467" customFormat="1" hidden="1">
      <c r="A480" s="463">
        <v>1308</v>
      </c>
      <c r="B480" s="463"/>
      <c r="C480" s="463" t="str">
        <f t="shared" si="27"/>
        <v>2006-Grimault_4</v>
      </c>
      <c r="D480" s="463" t="s">
        <v>552</v>
      </c>
      <c r="E480" s="464">
        <v>12</v>
      </c>
      <c r="F480" s="463" t="s">
        <v>825</v>
      </c>
      <c r="G480" s="463" t="s">
        <v>554</v>
      </c>
      <c r="H480" s="575"/>
      <c r="I480" s="575"/>
      <c r="J480" s="465">
        <v>2006</v>
      </c>
      <c r="K480" s="463" t="s">
        <v>754</v>
      </c>
      <c r="L480" s="463" t="s">
        <v>2812</v>
      </c>
      <c r="M480" s="463" t="s">
        <v>948</v>
      </c>
      <c r="N480" s="463">
        <v>4</v>
      </c>
      <c r="O480" s="465">
        <v>0</v>
      </c>
      <c r="P480" s="463">
        <v>1</v>
      </c>
      <c r="Q480" s="463">
        <v>0</v>
      </c>
      <c r="R480" s="463">
        <v>0</v>
      </c>
      <c r="S480" s="463">
        <v>1</v>
      </c>
      <c r="T480" s="463">
        <v>0</v>
      </c>
      <c r="U480" s="463">
        <v>0</v>
      </c>
      <c r="V480" s="463">
        <v>3</v>
      </c>
      <c r="W480" s="463">
        <v>5</v>
      </c>
      <c r="X480" s="463">
        <v>0</v>
      </c>
      <c r="Y480" s="463">
        <v>4</v>
      </c>
      <c r="Z480" s="463">
        <v>26</v>
      </c>
      <c r="AA480" s="463">
        <v>0</v>
      </c>
      <c r="AB480" s="466">
        <f t="shared" si="28"/>
        <v>40</v>
      </c>
      <c r="AC480" s="461">
        <f t="shared" si="29"/>
        <v>1</v>
      </c>
    </row>
    <row r="481" spans="1:29" s="467" customFormat="1" hidden="1">
      <c r="A481" s="463">
        <v>1333</v>
      </c>
      <c r="B481" s="463"/>
      <c r="C481" s="463" t="str">
        <f t="shared" si="27"/>
        <v>2006-Pindai_1</v>
      </c>
      <c r="D481" s="463" t="s">
        <v>552</v>
      </c>
      <c r="E481" s="464">
        <v>13</v>
      </c>
      <c r="F481" s="463" t="s">
        <v>1006</v>
      </c>
      <c r="G481" s="463" t="s">
        <v>554</v>
      </c>
      <c r="H481" s="576"/>
      <c r="I481" s="576"/>
      <c r="J481" s="465">
        <v>2006</v>
      </c>
      <c r="K481" s="463" t="s">
        <v>754</v>
      </c>
      <c r="L481" s="463" t="s">
        <v>2812</v>
      </c>
      <c r="M481" s="463" t="s">
        <v>949</v>
      </c>
      <c r="N481" s="463">
        <v>1</v>
      </c>
      <c r="O481" s="465">
        <v>1</v>
      </c>
      <c r="P481" s="463">
        <v>1</v>
      </c>
      <c r="Q481" s="463">
        <v>1</v>
      </c>
      <c r="R481" s="463">
        <v>0</v>
      </c>
      <c r="S481" s="463">
        <v>5</v>
      </c>
      <c r="T481" s="463">
        <v>0</v>
      </c>
      <c r="U481" s="463">
        <v>0</v>
      </c>
      <c r="V481" s="463">
        <v>0</v>
      </c>
      <c r="W481" s="463">
        <v>20</v>
      </c>
      <c r="X481" s="463">
        <v>11</v>
      </c>
      <c r="Y481" s="463">
        <v>1</v>
      </c>
      <c r="Z481" s="463">
        <v>0</v>
      </c>
      <c r="AA481" s="463">
        <v>0</v>
      </c>
      <c r="AB481" s="466">
        <f t="shared" si="28"/>
        <v>40</v>
      </c>
      <c r="AC481" s="461">
        <f t="shared" si="29"/>
        <v>3</v>
      </c>
    </row>
    <row r="482" spans="1:29" s="467" customFormat="1" hidden="1">
      <c r="A482" s="463">
        <v>1334</v>
      </c>
      <c r="B482" s="463"/>
      <c r="C482" s="463" t="str">
        <f t="shared" si="27"/>
        <v>2006-Pindai_2</v>
      </c>
      <c r="D482" s="463" t="s">
        <v>552</v>
      </c>
      <c r="E482" s="464">
        <v>13</v>
      </c>
      <c r="F482" s="463" t="s">
        <v>1006</v>
      </c>
      <c r="G482" s="463" t="s">
        <v>554</v>
      </c>
      <c r="H482" s="575"/>
      <c r="I482" s="575"/>
      <c r="J482" s="465">
        <v>2006</v>
      </c>
      <c r="K482" s="463" t="s">
        <v>754</v>
      </c>
      <c r="L482" s="463" t="s">
        <v>2812</v>
      </c>
      <c r="M482" s="463" t="s">
        <v>949</v>
      </c>
      <c r="N482" s="463">
        <v>2</v>
      </c>
      <c r="O482" s="465">
        <v>3</v>
      </c>
      <c r="P482" s="463">
        <v>0</v>
      </c>
      <c r="Q482" s="463">
        <v>0</v>
      </c>
      <c r="R482" s="463">
        <v>0</v>
      </c>
      <c r="S482" s="463">
        <v>6</v>
      </c>
      <c r="T482" s="463">
        <v>0</v>
      </c>
      <c r="U482" s="463">
        <v>0</v>
      </c>
      <c r="V482" s="463">
        <v>0</v>
      </c>
      <c r="W482" s="463">
        <v>30</v>
      </c>
      <c r="X482" s="463">
        <v>1</v>
      </c>
      <c r="Y482" s="463">
        <v>0</v>
      </c>
      <c r="Z482" s="463">
        <v>0</v>
      </c>
      <c r="AA482" s="463">
        <v>0</v>
      </c>
      <c r="AB482" s="466">
        <f t="shared" si="28"/>
        <v>40</v>
      </c>
      <c r="AC482" s="461">
        <f t="shared" si="29"/>
        <v>3</v>
      </c>
    </row>
    <row r="483" spans="1:29" s="467" customFormat="1" hidden="1">
      <c r="A483" s="463">
        <v>1335</v>
      </c>
      <c r="B483" s="463"/>
      <c r="C483" s="463" t="str">
        <f t="shared" si="27"/>
        <v>2006-Pindai_3</v>
      </c>
      <c r="D483" s="463" t="s">
        <v>552</v>
      </c>
      <c r="E483" s="464">
        <v>13</v>
      </c>
      <c r="F483" s="463" t="s">
        <v>1006</v>
      </c>
      <c r="G483" s="463" t="s">
        <v>554</v>
      </c>
      <c r="H483" s="575"/>
      <c r="I483" s="575"/>
      <c r="J483" s="465">
        <v>2006</v>
      </c>
      <c r="K483" s="463" t="s">
        <v>754</v>
      </c>
      <c r="L483" s="463" t="s">
        <v>2812</v>
      </c>
      <c r="M483" s="463" t="s">
        <v>949</v>
      </c>
      <c r="N483" s="463">
        <v>3</v>
      </c>
      <c r="O483" s="465">
        <v>2</v>
      </c>
      <c r="P483" s="463">
        <v>0</v>
      </c>
      <c r="Q483" s="463">
        <v>0</v>
      </c>
      <c r="R483" s="463">
        <v>0</v>
      </c>
      <c r="S483" s="463">
        <v>6</v>
      </c>
      <c r="T483" s="463">
        <v>0</v>
      </c>
      <c r="U483" s="463">
        <v>0</v>
      </c>
      <c r="V483" s="463">
        <v>0</v>
      </c>
      <c r="W483" s="463">
        <v>18</v>
      </c>
      <c r="X483" s="463">
        <v>14</v>
      </c>
      <c r="Y483" s="463">
        <v>0</v>
      </c>
      <c r="Z483" s="463">
        <v>0</v>
      </c>
      <c r="AA483" s="463">
        <v>0</v>
      </c>
      <c r="AB483" s="466">
        <f t="shared" si="28"/>
        <v>40</v>
      </c>
      <c r="AC483" s="461">
        <f t="shared" si="29"/>
        <v>2</v>
      </c>
    </row>
    <row r="484" spans="1:29" s="467" customFormat="1" hidden="1">
      <c r="A484" s="463">
        <v>1336</v>
      </c>
      <c r="B484" s="463"/>
      <c r="C484" s="463" t="str">
        <f t="shared" si="27"/>
        <v>2006-Pindai_4</v>
      </c>
      <c r="D484" s="463" t="s">
        <v>552</v>
      </c>
      <c r="E484" s="464">
        <v>13</v>
      </c>
      <c r="F484" s="463" t="s">
        <v>1006</v>
      </c>
      <c r="G484" s="463" t="s">
        <v>554</v>
      </c>
      <c r="H484" s="575"/>
      <c r="I484" s="575"/>
      <c r="J484" s="614">
        <v>2006</v>
      </c>
      <c r="K484" s="463" t="s">
        <v>754</v>
      </c>
      <c r="L484" s="463" t="s">
        <v>2812</v>
      </c>
      <c r="M484" s="463" t="s">
        <v>949</v>
      </c>
      <c r="N484" s="615">
        <v>4</v>
      </c>
      <c r="O484" s="614">
        <v>1</v>
      </c>
      <c r="P484" s="463">
        <v>0</v>
      </c>
      <c r="Q484" s="463">
        <v>0</v>
      </c>
      <c r="R484" s="463">
        <v>0</v>
      </c>
      <c r="S484" s="463">
        <v>7</v>
      </c>
      <c r="T484" s="463">
        <v>0</v>
      </c>
      <c r="U484" s="463">
        <v>0</v>
      </c>
      <c r="V484" s="463">
        <v>2</v>
      </c>
      <c r="W484" s="463">
        <v>14</v>
      </c>
      <c r="X484" s="463">
        <v>15</v>
      </c>
      <c r="Y484" s="463">
        <v>1</v>
      </c>
      <c r="Z484" s="463">
        <v>0</v>
      </c>
      <c r="AA484" s="463">
        <v>0</v>
      </c>
      <c r="AB484" s="611">
        <f t="shared" si="28"/>
        <v>40</v>
      </c>
      <c r="AC484" s="461">
        <f t="shared" si="29"/>
        <v>1</v>
      </c>
    </row>
    <row r="485" spans="1:29" s="467" customFormat="1" hidden="1">
      <c r="A485" s="463">
        <v>1361</v>
      </c>
      <c r="B485" s="463"/>
      <c r="C485" s="463" t="str">
        <f t="shared" si="27"/>
        <v>2006-Beco_1</v>
      </c>
      <c r="D485" s="463" t="s">
        <v>552</v>
      </c>
      <c r="E485" s="463">
        <v>14</v>
      </c>
      <c r="F485" s="465" t="s">
        <v>1007</v>
      </c>
      <c r="G485" s="463" t="s">
        <v>554</v>
      </c>
      <c r="H485" s="576"/>
      <c r="I485" s="576"/>
      <c r="J485" s="228">
        <v>2006</v>
      </c>
      <c r="K485" s="463" t="s">
        <v>754</v>
      </c>
      <c r="L485" s="463" t="s">
        <v>2812</v>
      </c>
      <c r="M485" s="463" t="s">
        <v>950</v>
      </c>
      <c r="N485" s="612">
        <v>1</v>
      </c>
      <c r="O485" s="229">
        <v>2</v>
      </c>
      <c r="P485" s="463">
        <v>2</v>
      </c>
      <c r="Q485" s="463">
        <v>13</v>
      </c>
      <c r="R485" s="463">
        <v>0</v>
      </c>
      <c r="S485" s="463">
        <v>0</v>
      </c>
      <c r="T485" s="463">
        <v>0</v>
      </c>
      <c r="U485" s="463">
        <v>0</v>
      </c>
      <c r="V485" s="463">
        <v>0</v>
      </c>
      <c r="W485" s="463">
        <v>16</v>
      </c>
      <c r="X485" s="463">
        <v>5</v>
      </c>
      <c r="Y485" s="463">
        <v>2</v>
      </c>
      <c r="Z485" s="463">
        <v>0</v>
      </c>
      <c r="AA485" s="463">
        <v>0</v>
      </c>
      <c r="AB485" s="612">
        <f t="shared" si="28"/>
        <v>40</v>
      </c>
      <c r="AC485" s="461">
        <f t="shared" si="29"/>
        <v>17</v>
      </c>
    </row>
    <row r="486" spans="1:29" s="467" customFormat="1" hidden="1">
      <c r="A486" s="463">
        <v>1362</v>
      </c>
      <c r="B486" s="463"/>
      <c r="C486" s="463" t="str">
        <f t="shared" si="27"/>
        <v>2006-Beco_2</v>
      </c>
      <c r="D486" s="463" t="s">
        <v>552</v>
      </c>
      <c r="E486" s="463">
        <v>14</v>
      </c>
      <c r="F486" s="465" t="s">
        <v>1007</v>
      </c>
      <c r="G486" s="463" t="s">
        <v>554</v>
      </c>
      <c r="H486" s="575"/>
      <c r="I486" s="575"/>
      <c r="J486" s="228">
        <v>2006</v>
      </c>
      <c r="K486" s="463" t="s">
        <v>754</v>
      </c>
      <c r="L486" s="463" t="s">
        <v>2812</v>
      </c>
      <c r="M486" s="463" t="s">
        <v>950</v>
      </c>
      <c r="N486" s="466">
        <v>2</v>
      </c>
      <c r="O486" s="229">
        <v>1</v>
      </c>
      <c r="P486" s="463">
        <v>7</v>
      </c>
      <c r="Q486" s="463">
        <v>1</v>
      </c>
      <c r="R486" s="463">
        <v>1</v>
      </c>
      <c r="S486" s="463">
        <v>0</v>
      </c>
      <c r="T486" s="463">
        <v>0</v>
      </c>
      <c r="U486" s="463">
        <v>0</v>
      </c>
      <c r="V486" s="463">
        <v>0</v>
      </c>
      <c r="W486" s="463">
        <v>21</v>
      </c>
      <c r="X486" s="463">
        <v>4</v>
      </c>
      <c r="Y486" s="463">
        <v>5</v>
      </c>
      <c r="Z486" s="463">
        <v>0</v>
      </c>
      <c r="AA486" s="463">
        <v>0</v>
      </c>
      <c r="AB486" s="466">
        <f t="shared" si="28"/>
        <v>40</v>
      </c>
      <c r="AC486" s="461">
        <f t="shared" si="29"/>
        <v>10</v>
      </c>
    </row>
    <row r="487" spans="1:29" s="467" customFormat="1" hidden="1">
      <c r="A487" s="463">
        <v>1363</v>
      </c>
      <c r="B487" s="463"/>
      <c r="C487" s="463" t="str">
        <f t="shared" si="27"/>
        <v>2006-Beco_3</v>
      </c>
      <c r="D487" s="463" t="s">
        <v>552</v>
      </c>
      <c r="E487" s="463">
        <v>14</v>
      </c>
      <c r="F487" s="465" t="s">
        <v>1007</v>
      </c>
      <c r="G487" s="463" t="s">
        <v>554</v>
      </c>
      <c r="H487" s="575"/>
      <c r="I487" s="575"/>
      <c r="J487" s="228">
        <v>2006</v>
      </c>
      <c r="K487" s="463" t="s">
        <v>754</v>
      </c>
      <c r="L487" s="463" t="s">
        <v>2812</v>
      </c>
      <c r="M487" s="463" t="s">
        <v>950</v>
      </c>
      <c r="N487" s="466">
        <v>3</v>
      </c>
      <c r="O487" s="229">
        <v>2</v>
      </c>
      <c r="P487" s="463">
        <v>1</v>
      </c>
      <c r="Q487" s="463">
        <v>10</v>
      </c>
      <c r="R487" s="463">
        <v>1</v>
      </c>
      <c r="S487" s="463">
        <v>0</v>
      </c>
      <c r="T487" s="463">
        <v>0</v>
      </c>
      <c r="U487" s="463">
        <v>0</v>
      </c>
      <c r="V487" s="463">
        <v>0</v>
      </c>
      <c r="W487" s="463">
        <v>18</v>
      </c>
      <c r="X487" s="463">
        <v>5</v>
      </c>
      <c r="Y487" s="463">
        <v>2</v>
      </c>
      <c r="Z487" s="463">
        <v>0</v>
      </c>
      <c r="AA487" s="463">
        <v>1</v>
      </c>
      <c r="AB487" s="466">
        <f t="shared" si="28"/>
        <v>40</v>
      </c>
      <c r="AC487" s="461">
        <f t="shared" si="29"/>
        <v>14</v>
      </c>
    </row>
    <row r="488" spans="1:29" s="467" customFormat="1" hidden="1">
      <c r="A488" s="463">
        <v>1364</v>
      </c>
      <c r="B488" s="463"/>
      <c r="C488" s="463" t="str">
        <f t="shared" si="27"/>
        <v>2006-Beco_4</v>
      </c>
      <c r="D488" s="463" t="s">
        <v>552</v>
      </c>
      <c r="E488" s="463">
        <v>14</v>
      </c>
      <c r="F488" s="465" t="s">
        <v>1007</v>
      </c>
      <c r="G488" s="463" t="s">
        <v>554</v>
      </c>
      <c r="H488" s="575"/>
      <c r="I488" s="575"/>
      <c r="J488" s="228">
        <v>2006</v>
      </c>
      <c r="K488" s="463" t="s">
        <v>754</v>
      </c>
      <c r="L488" s="463" t="s">
        <v>2812</v>
      </c>
      <c r="M488" s="463" t="s">
        <v>950</v>
      </c>
      <c r="N488" s="613">
        <v>4</v>
      </c>
      <c r="O488" s="229">
        <v>0</v>
      </c>
      <c r="P488" s="463">
        <v>0</v>
      </c>
      <c r="Q488" s="463">
        <v>1</v>
      </c>
      <c r="R488" s="463">
        <v>0</v>
      </c>
      <c r="S488" s="463">
        <v>0</v>
      </c>
      <c r="T488" s="463">
        <v>0</v>
      </c>
      <c r="U488" s="463">
        <v>0</v>
      </c>
      <c r="V488" s="463">
        <v>0</v>
      </c>
      <c r="W488" s="463">
        <v>25</v>
      </c>
      <c r="X488" s="463">
        <v>12</v>
      </c>
      <c r="Y488" s="463">
        <v>2</v>
      </c>
      <c r="Z488" s="463">
        <v>0</v>
      </c>
      <c r="AA488" s="463">
        <v>0</v>
      </c>
      <c r="AB488" s="613">
        <f t="shared" si="28"/>
        <v>40</v>
      </c>
      <c r="AC488" s="461">
        <f t="shared" si="29"/>
        <v>1</v>
      </c>
    </row>
    <row r="489" spans="1:29" s="467" customFormat="1" hidden="1">
      <c r="A489" s="463">
        <v>1389</v>
      </c>
      <c r="B489" s="463"/>
      <c r="C489" s="463" t="str">
        <f t="shared" si="27"/>
        <v>2006-Pinjen_1</v>
      </c>
      <c r="D489" s="463" t="s">
        <v>552</v>
      </c>
      <c r="E489" s="464">
        <v>15</v>
      </c>
      <c r="F489" s="463" t="s">
        <v>3763</v>
      </c>
      <c r="G489" s="463" t="s">
        <v>554</v>
      </c>
      <c r="H489" s="576"/>
      <c r="I489" s="576"/>
      <c r="J489" s="460">
        <v>2006</v>
      </c>
      <c r="K489" s="463" t="s">
        <v>754</v>
      </c>
      <c r="L489" s="463" t="s">
        <v>755</v>
      </c>
      <c r="M489" s="463" t="s">
        <v>3763</v>
      </c>
      <c r="N489" s="458">
        <v>1</v>
      </c>
      <c r="O489" s="460">
        <v>8</v>
      </c>
      <c r="P489" s="463">
        <v>5</v>
      </c>
      <c r="Q489" s="463">
        <v>4</v>
      </c>
      <c r="R489" s="463">
        <v>1</v>
      </c>
      <c r="S489" s="463">
        <v>8</v>
      </c>
      <c r="T489" s="463">
        <v>0</v>
      </c>
      <c r="U489" s="463">
        <v>0</v>
      </c>
      <c r="V489" s="463">
        <v>2</v>
      </c>
      <c r="W489" s="463">
        <v>9</v>
      </c>
      <c r="X489" s="463">
        <v>2</v>
      </c>
      <c r="Y489" s="463">
        <v>0</v>
      </c>
      <c r="Z489" s="463">
        <v>1</v>
      </c>
      <c r="AA489" s="463">
        <v>0</v>
      </c>
      <c r="AB489" s="461">
        <f t="shared" si="28"/>
        <v>40</v>
      </c>
      <c r="AC489" s="461">
        <f t="shared" si="29"/>
        <v>18</v>
      </c>
    </row>
    <row r="490" spans="1:29" s="467" customFormat="1" hidden="1">
      <c r="A490" s="463">
        <v>1390</v>
      </c>
      <c r="B490" s="463"/>
      <c r="C490" s="463" t="str">
        <f t="shared" si="27"/>
        <v>2006-Pinjen_2</v>
      </c>
      <c r="D490" s="463" t="s">
        <v>552</v>
      </c>
      <c r="E490" s="464">
        <v>15</v>
      </c>
      <c r="F490" s="463" t="s">
        <v>3763</v>
      </c>
      <c r="G490" s="463" t="s">
        <v>554</v>
      </c>
      <c r="H490" s="575"/>
      <c r="I490" s="575"/>
      <c r="J490" s="465">
        <v>2006</v>
      </c>
      <c r="K490" s="463" t="s">
        <v>754</v>
      </c>
      <c r="L490" s="463" t="s">
        <v>755</v>
      </c>
      <c r="M490" s="463" t="s">
        <v>3763</v>
      </c>
      <c r="N490" s="463">
        <v>2</v>
      </c>
      <c r="O490" s="465">
        <v>9</v>
      </c>
      <c r="P490" s="463">
        <v>2</v>
      </c>
      <c r="Q490" s="463">
        <v>8</v>
      </c>
      <c r="R490" s="463">
        <v>3</v>
      </c>
      <c r="S490" s="463">
        <v>3</v>
      </c>
      <c r="T490" s="463">
        <v>0</v>
      </c>
      <c r="U490" s="463">
        <v>0</v>
      </c>
      <c r="V490" s="463">
        <v>0</v>
      </c>
      <c r="W490" s="463">
        <v>12</v>
      </c>
      <c r="X490" s="463">
        <v>3</v>
      </c>
      <c r="Y490" s="463">
        <v>0</v>
      </c>
      <c r="Z490" s="463">
        <v>0</v>
      </c>
      <c r="AA490" s="463">
        <v>0</v>
      </c>
      <c r="AB490" s="466">
        <f t="shared" si="28"/>
        <v>40</v>
      </c>
      <c r="AC490" s="461">
        <f t="shared" si="29"/>
        <v>22</v>
      </c>
    </row>
    <row r="491" spans="1:29" s="467" customFormat="1" hidden="1">
      <c r="A491" s="463">
        <v>1391</v>
      </c>
      <c r="B491" s="463"/>
      <c r="C491" s="463" t="str">
        <f t="shared" si="27"/>
        <v>2006-Pinjen_3</v>
      </c>
      <c r="D491" s="463" t="s">
        <v>552</v>
      </c>
      <c r="E491" s="464">
        <v>15</v>
      </c>
      <c r="F491" s="463" t="s">
        <v>3763</v>
      </c>
      <c r="G491" s="463" t="s">
        <v>554</v>
      </c>
      <c r="H491" s="575"/>
      <c r="I491" s="575"/>
      <c r="J491" s="465">
        <v>2006</v>
      </c>
      <c r="K491" s="463" t="s">
        <v>754</v>
      </c>
      <c r="L491" s="463" t="s">
        <v>755</v>
      </c>
      <c r="M491" s="463" t="s">
        <v>3763</v>
      </c>
      <c r="N491" s="463">
        <v>3</v>
      </c>
      <c r="O491" s="465">
        <v>5</v>
      </c>
      <c r="P491" s="463">
        <v>3</v>
      </c>
      <c r="Q491" s="463">
        <v>21</v>
      </c>
      <c r="R491" s="463">
        <v>0</v>
      </c>
      <c r="S491" s="463">
        <v>2</v>
      </c>
      <c r="T491" s="463">
        <v>0</v>
      </c>
      <c r="U491" s="463">
        <v>0</v>
      </c>
      <c r="V491" s="463">
        <v>0</v>
      </c>
      <c r="W491" s="463">
        <v>7</v>
      </c>
      <c r="X491" s="463">
        <v>0</v>
      </c>
      <c r="Y491" s="463">
        <v>0</v>
      </c>
      <c r="Z491" s="463">
        <v>2</v>
      </c>
      <c r="AA491" s="463">
        <v>0</v>
      </c>
      <c r="AB491" s="466">
        <f t="shared" si="28"/>
        <v>40</v>
      </c>
      <c r="AC491" s="461">
        <f t="shared" si="29"/>
        <v>29</v>
      </c>
    </row>
    <row r="492" spans="1:29" s="467" customFormat="1" hidden="1">
      <c r="A492" s="463">
        <v>1392</v>
      </c>
      <c r="B492" s="463"/>
      <c r="C492" s="463" t="str">
        <f t="shared" si="27"/>
        <v>2006-Pinjen_4</v>
      </c>
      <c r="D492" s="463" t="s">
        <v>552</v>
      </c>
      <c r="E492" s="464">
        <v>15</v>
      </c>
      <c r="F492" s="463" t="s">
        <v>3763</v>
      </c>
      <c r="G492" s="463" t="s">
        <v>554</v>
      </c>
      <c r="H492" s="575"/>
      <c r="I492" s="575"/>
      <c r="J492" s="465">
        <v>2006</v>
      </c>
      <c r="K492" s="463" t="s">
        <v>754</v>
      </c>
      <c r="L492" s="463" t="s">
        <v>755</v>
      </c>
      <c r="M492" s="463" t="s">
        <v>3763</v>
      </c>
      <c r="N492" s="463">
        <v>4</v>
      </c>
      <c r="O492" s="465">
        <v>0</v>
      </c>
      <c r="P492" s="463">
        <v>0</v>
      </c>
      <c r="Q492" s="463">
        <v>35</v>
      </c>
      <c r="R492" s="463">
        <v>0</v>
      </c>
      <c r="S492" s="463">
        <v>3</v>
      </c>
      <c r="T492" s="463">
        <v>0</v>
      </c>
      <c r="U492" s="463">
        <v>0</v>
      </c>
      <c r="V492" s="463">
        <v>0</v>
      </c>
      <c r="W492" s="463">
        <v>2</v>
      </c>
      <c r="X492" s="463">
        <v>0</v>
      </c>
      <c r="Y492" s="463">
        <v>0</v>
      </c>
      <c r="Z492" s="463">
        <v>0</v>
      </c>
      <c r="AA492" s="463">
        <v>0</v>
      </c>
      <c r="AB492" s="466">
        <f t="shared" si="28"/>
        <v>40</v>
      </c>
      <c r="AC492" s="461">
        <f t="shared" si="29"/>
        <v>35</v>
      </c>
    </row>
    <row r="493" spans="1:29" s="467" customFormat="1" hidden="1">
      <c r="A493" s="463">
        <v>1413</v>
      </c>
      <c r="B493" s="463"/>
      <c r="C493" s="463" t="str">
        <f t="shared" si="27"/>
        <v>2006-Koniene_1</v>
      </c>
      <c r="D493" s="463" t="s">
        <v>552</v>
      </c>
      <c r="E493" s="464">
        <v>16</v>
      </c>
      <c r="F493" s="463" t="s">
        <v>1008</v>
      </c>
      <c r="G493" s="463" t="s">
        <v>554</v>
      </c>
      <c r="H493" s="576"/>
      <c r="I493" s="576"/>
      <c r="J493" s="465">
        <v>2006</v>
      </c>
      <c r="K493" s="463" t="s">
        <v>754</v>
      </c>
      <c r="L493" s="463" t="s">
        <v>755</v>
      </c>
      <c r="M493" s="463" t="s">
        <v>758</v>
      </c>
      <c r="N493" s="463">
        <v>1</v>
      </c>
      <c r="O493" s="465">
        <v>0</v>
      </c>
      <c r="P493" s="463">
        <v>21</v>
      </c>
      <c r="Q493" s="463">
        <v>6</v>
      </c>
      <c r="R493" s="463">
        <v>0</v>
      </c>
      <c r="S493" s="463">
        <v>9</v>
      </c>
      <c r="T493" s="463">
        <v>0</v>
      </c>
      <c r="U493" s="463">
        <v>0</v>
      </c>
      <c r="V493" s="463">
        <v>0</v>
      </c>
      <c r="W493" s="463">
        <v>4</v>
      </c>
      <c r="X493" s="463">
        <v>0</v>
      </c>
      <c r="Y493" s="463">
        <v>0</v>
      </c>
      <c r="Z493" s="463">
        <v>0</v>
      </c>
      <c r="AA493" s="463">
        <v>0</v>
      </c>
      <c r="AB493" s="466">
        <f t="shared" si="28"/>
        <v>40</v>
      </c>
      <c r="AC493" s="461">
        <f t="shared" si="29"/>
        <v>27</v>
      </c>
    </row>
    <row r="494" spans="1:29" s="467" customFormat="1" hidden="1">
      <c r="A494" s="463">
        <v>1414</v>
      </c>
      <c r="B494" s="463"/>
      <c r="C494" s="463" t="str">
        <f t="shared" si="27"/>
        <v>2006-Koniene_2</v>
      </c>
      <c r="D494" s="463" t="s">
        <v>552</v>
      </c>
      <c r="E494" s="464">
        <v>16</v>
      </c>
      <c r="F494" s="463" t="s">
        <v>1008</v>
      </c>
      <c r="G494" s="463" t="s">
        <v>554</v>
      </c>
      <c r="H494" s="575"/>
      <c r="I494" s="575"/>
      <c r="J494" s="465">
        <v>2006</v>
      </c>
      <c r="K494" s="463" t="s">
        <v>754</v>
      </c>
      <c r="L494" s="463" t="s">
        <v>755</v>
      </c>
      <c r="M494" s="463" t="s">
        <v>758</v>
      </c>
      <c r="N494" s="463">
        <v>2</v>
      </c>
      <c r="O494" s="465">
        <v>2</v>
      </c>
      <c r="P494" s="463">
        <v>20</v>
      </c>
      <c r="Q494" s="463">
        <v>0</v>
      </c>
      <c r="R494" s="463">
        <v>0</v>
      </c>
      <c r="S494" s="463">
        <v>7</v>
      </c>
      <c r="T494" s="463">
        <v>0</v>
      </c>
      <c r="U494" s="463">
        <v>0</v>
      </c>
      <c r="V494" s="463">
        <v>2</v>
      </c>
      <c r="W494" s="463">
        <v>5</v>
      </c>
      <c r="X494" s="463">
        <v>0</v>
      </c>
      <c r="Y494" s="463">
        <v>4</v>
      </c>
      <c r="Z494" s="463">
        <v>0</v>
      </c>
      <c r="AA494" s="463">
        <v>0</v>
      </c>
      <c r="AB494" s="466">
        <f t="shared" si="28"/>
        <v>40</v>
      </c>
      <c r="AC494" s="461">
        <f t="shared" si="29"/>
        <v>22</v>
      </c>
    </row>
    <row r="495" spans="1:29" s="467" customFormat="1" hidden="1">
      <c r="A495" s="463">
        <v>1415</v>
      </c>
      <c r="B495" s="463"/>
      <c r="C495" s="463" t="str">
        <f t="shared" si="27"/>
        <v>2006-Koniene_3</v>
      </c>
      <c r="D495" s="463" t="s">
        <v>552</v>
      </c>
      <c r="E495" s="464">
        <v>16</v>
      </c>
      <c r="F495" s="463" t="s">
        <v>1008</v>
      </c>
      <c r="G495" s="463" t="s">
        <v>554</v>
      </c>
      <c r="H495" s="575"/>
      <c r="I495" s="575"/>
      <c r="J495" s="465">
        <v>2006</v>
      </c>
      <c r="K495" s="463" t="s">
        <v>754</v>
      </c>
      <c r="L495" s="463" t="s">
        <v>755</v>
      </c>
      <c r="M495" s="463" t="s">
        <v>758</v>
      </c>
      <c r="N495" s="463">
        <v>3</v>
      </c>
      <c r="O495" s="465">
        <v>0</v>
      </c>
      <c r="P495" s="463">
        <v>16</v>
      </c>
      <c r="Q495" s="463">
        <v>5</v>
      </c>
      <c r="R495" s="463">
        <v>0</v>
      </c>
      <c r="S495" s="463">
        <v>2</v>
      </c>
      <c r="T495" s="463">
        <v>0</v>
      </c>
      <c r="U495" s="463">
        <v>0</v>
      </c>
      <c r="V495" s="463">
        <v>2</v>
      </c>
      <c r="W495" s="463">
        <v>12</v>
      </c>
      <c r="X495" s="463">
        <v>0</v>
      </c>
      <c r="Y495" s="463">
        <v>3</v>
      </c>
      <c r="Z495" s="463">
        <v>0</v>
      </c>
      <c r="AA495" s="463">
        <v>0</v>
      </c>
      <c r="AB495" s="466">
        <f t="shared" si="28"/>
        <v>40</v>
      </c>
      <c r="AC495" s="461">
        <f t="shared" si="29"/>
        <v>21</v>
      </c>
    </row>
    <row r="496" spans="1:29" s="467" customFormat="1" hidden="1">
      <c r="A496" s="463">
        <v>1416</v>
      </c>
      <c r="B496" s="463"/>
      <c r="C496" s="463" t="str">
        <f t="shared" si="27"/>
        <v>2006-Koniene_4</v>
      </c>
      <c r="D496" s="463" t="s">
        <v>552</v>
      </c>
      <c r="E496" s="464">
        <v>16</v>
      </c>
      <c r="F496" s="463" t="s">
        <v>1008</v>
      </c>
      <c r="G496" s="463" t="s">
        <v>554</v>
      </c>
      <c r="H496" s="575"/>
      <c r="I496" s="575"/>
      <c r="J496" s="465">
        <v>2006</v>
      </c>
      <c r="K496" s="463" t="s">
        <v>754</v>
      </c>
      <c r="L496" s="463" t="s">
        <v>755</v>
      </c>
      <c r="M496" s="463" t="s">
        <v>758</v>
      </c>
      <c r="N496" s="463">
        <v>4</v>
      </c>
      <c r="O496" s="465">
        <v>0</v>
      </c>
      <c r="P496" s="463">
        <v>19</v>
      </c>
      <c r="Q496" s="463">
        <v>3</v>
      </c>
      <c r="R496" s="463">
        <v>0</v>
      </c>
      <c r="S496" s="463">
        <v>3</v>
      </c>
      <c r="T496" s="463">
        <v>0</v>
      </c>
      <c r="U496" s="463">
        <v>0</v>
      </c>
      <c r="V496" s="463">
        <v>0</v>
      </c>
      <c r="W496" s="463">
        <v>11</v>
      </c>
      <c r="X496" s="463">
        <v>0</v>
      </c>
      <c r="Y496" s="463">
        <v>4</v>
      </c>
      <c r="Z496" s="463">
        <v>0</v>
      </c>
      <c r="AA496" s="463">
        <v>0</v>
      </c>
      <c r="AB496" s="466">
        <f t="shared" si="28"/>
        <v>40</v>
      </c>
      <c r="AC496" s="461">
        <f t="shared" si="29"/>
        <v>22</v>
      </c>
    </row>
    <row r="497" spans="1:29" s="467" customFormat="1" ht="26" hidden="1">
      <c r="A497" s="463">
        <v>1441</v>
      </c>
      <c r="B497" s="463"/>
      <c r="C497" s="463" t="str">
        <f t="shared" ref="C497:C528" si="30">J497&amp;"-"&amp;M497&amp;"_"&amp;N497</f>
        <v>2006-Fausse passe de Pouembout_1</v>
      </c>
      <c r="D497" s="463" t="s">
        <v>552</v>
      </c>
      <c r="E497" s="464">
        <v>17</v>
      </c>
      <c r="F497" s="463" t="s">
        <v>1568</v>
      </c>
      <c r="G497" s="463" t="s">
        <v>554</v>
      </c>
      <c r="H497" s="576"/>
      <c r="I497" s="576"/>
      <c r="J497" s="465">
        <v>2006</v>
      </c>
      <c r="K497" s="463" t="s">
        <v>754</v>
      </c>
      <c r="L497" s="463" t="s">
        <v>755</v>
      </c>
      <c r="M497" s="463" t="s">
        <v>1568</v>
      </c>
      <c r="N497" s="463">
        <v>1</v>
      </c>
      <c r="O497" s="465">
        <v>0</v>
      </c>
      <c r="P497" s="463">
        <v>0</v>
      </c>
      <c r="Q497" s="463">
        <v>6</v>
      </c>
      <c r="R497" s="463">
        <v>2</v>
      </c>
      <c r="S497" s="463">
        <v>7</v>
      </c>
      <c r="T497" s="463">
        <v>0</v>
      </c>
      <c r="U497" s="463">
        <v>0</v>
      </c>
      <c r="V497" s="463">
        <v>0</v>
      </c>
      <c r="W497" s="463">
        <v>25</v>
      </c>
      <c r="X497" s="463">
        <v>0</v>
      </c>
      <c r="Y497" s="463">
        <v>0</v>
      </c>
      <c r="Z497" s="463">
        <v>0</v>
      </c>
      <c r="AA497" s="463">
        <v>0</v>
      </c>
      <c r="AB497" s="466">
        <f t="shared" ref="AB497:AB528" si="31">SUM(O497:AA497)</f>
        <v>40</v>
      </c>
      <c r="AC497" s="461">
        <f t="shared" si="29"/>
        <v>8</v>
      </c>
    </row>
    <row r="498" spans="1:29" s="467" customFormat="1" ht="26" hidden="1">
      <c r="A498" s="463">
        <v>1442</v>
      </c>
      <c r="B498" s="463"/>
      <c r="C498" s="463" t="str">
        <f t="shared" si="30"/>
        <v>2006-Fausse passe de Pouembout_2</v>
      </c>
      <c r="D498" s="463" t="s">
        <v>552</v>
      </c>
      <c r="E498" s="464">
        <v>17</v>
      </c>
      <c r="F498" s="463" t="s">
        <v>1568</v>
      </c>
      <c r="G498" s="463" t="s">
        <v>554</v>
      </c>
      <c r="H498" s="575"/>
      <c r="I498" s="575"/>
      <c r="J498" s="465">
        <v>2006</v>
      </c>
      <c r="K498" s="463" t="s">
        <v>754</v>
      </c>
      <c r="L498" s="463" t="s">
        <v>755</v>
      </c>
      <c r="M498" s="463" t="s">
        <v>1568</v>
      </c>
      <c r="N498" s="463">
        <v>2</v>
      </c>
      <c r="O498" s="465">
        <v>0</v>
      </c>
      <c r="P498" s="463">
        <v>0</v>
      </c>
      <c r="Q498" s="463">
        <v>2</v>
      </c>
      <c r="R498" s="463">
        <v>0</v>
      </c>
      <c r="S498" s="463">
        <v>7</v>
      </c>
      <c r="T498" s="463">
        <v>0</v>
      </c>
      <c r="U498" s="463">
        <v>0</v>
      </c>
      <c r="V498" s="463">
        <v>0</v>
      </c>
      <c r="W498" s="463">
        <v>30</v>
      </c>
      <c r="X498" s="463">
        <v>0</v>
      </c>
      <c r="Y498" s="463">
        <v>0</v>
      </c>
      <c r="Z498" s="463">
        <v>0</v>
      </c>
      <c r="AA498" s="463">
        <v>1</v>
      </c>
      <c r="AB498" s="466">
        <f t="shared" si="31"/>
        <v>40</v>
      </c>
      <c r="AC498" s="461">
        <f t="shared" si="29"/>
        <v>2</v>
      </c>
    </row>
    <row r="499" spans="1:29" s="467" customFormat="1" ht="26" hidden="1">
      <c r="A499" s="463">
        <v>1443</v>
      </c>
      <c r="B499" s="463"/>
      <c r="C499" s="463" t="str">
        <f t="shared" si="30"/>
        <v>2006-Fausse passe de Pouembout_3</v>
      </c>
      <c r="D499" s="463" t="s">
        <v>552</v>
      </c>
      <c r="E499" s="464">
        <v>17</v>
      </c>
      <c r="F499" s="463" t="s">
        <v>1568</v>
      </c>
      <c r="G499" s="463" t="s">
        <v>554</v>
      </c>
      <c r="H499" s="575"/>
      <c r="I499" s="575"/>
      <c r="J499" s="465">
        <v>2006</v>
      </c>
      <c r="K499" s="463" t="s">
        <v>754</v>
      </c>
      <c r="L499" s="463" t="s">
        <v>755</v>
      </c>
      <c r="M499" s="463" t="s">
        <v>1568</v>
      </c>
      <c r="N499" s="463">
        <v>3</v>
      </c>
      <c r="O499" s="465">
        <v>0</v>
      </c>
      <c r="P499" s="463">
        <v>0</v>
      </c>
      <c r="Q499" s="463">
        <v>3</v>
      </c>
      <c r="R499" s="463">
        <v>0</v>
      </c>
      <c r="S499" s="463">
        <v>2</v>
      </c>
      <c r="T499" s="463">
        <v>0</v>
      </c>
      <c r="U499" s="463">
        <v>0</v>
      </c>
      <c r="V499" s="463">
        <v>0</v>
      </c>
      <c r="W499" s="463">
        <v>32</v>
      </c>
      <c r="X499" s="463">
        <v>2</v>
      </c>
      <c r="Y499" s="463">
        <v>1</v>
      </c>
      <c r="Z499" s="463">
        <v>0</v>
      </c>
      <c r="AA499" s="463">
        <v>0</v>
      </c>
      <c r="AB499" s="466">
        <f t="shared" si="31"/>
        <v>40</v>
      </c>
      <c r="AC499" s="461">
        <f t="shared" si="29"/>
        <v>3</v>
      </c>
    </row>
    <row r="500" spans="1:29" s="467" customFormat="1" ht="26" hidden="1">
      <c r="A500" s="463">
        <v>1444</v>
      </c>
      <c r="B500" s="463"/>
      <c r="C500" s="463" t="str">
        <f t="shared" si="30"/>
        <v>2006-Fausse passe de Pouembout_4</v>
      </c>
      <c r="D500" s="463" t="s">
        <v>552</v>
      </c>
      <c r="E500" s="464">
        <v>17</v>
      </c>
      <c r="F500" s="463" t="s">
        <v>1568</v>
      </c>
      <c r="G500" s="463" t="s">
        <v>554</v>
      </c>
      <c r="H500" s="575"/>
      <c r="I500" s="575"/>
      <c r="J500" s="465">
        <v>2006</v>
      </c>
      <c r="K500" s="463" t="s">
        <v>754</v>
      </c>
      <c r="L500" s="463" t="s">
        <v>755</v>
      </c>
      <c r="M500" s="463" t="s">
        <v>1568</v>
      </c>
      <c r="N500" s="463">
        <v>4</v>
      </c>
      <c r="O500" s="465">
        <v>0</v>
      </c>
      <c r="P500" s="463">
        <v>0</v>
      </c>
      <c r="Q500" s="463">
        <v>4</v>
      </c>
      <c r="R500" s="463">
        <v>1</v>
      </c>
      <c r="S500" s="463">
        <v>3</v>
      </c>
      <c r="T500" s="463">
        <v>0</v>
      </c>
      <c r="U500" s="463">
        <v>0</v>
      </c>
      <c r="V500" s="463">
        <v>0</v>
      </c>
      <c r="W500" s="463">
        <v>29</v>
      </c>
      <c r="X500" s="463">
        <v>2</v>
      </c>
      <c r="Y500" s="463">
        <v>1</v>
      </c>
      <c r="Z500" s="463">
        <v>0</v>
      </c>
      <c r="AA500" s="463">
        <v>0</v>
      </c>
      <c r="AB500" s="466">
        <f t="shared" si="31"/>
        <v>40</v>
      </c>
      <c r="AC500" s="461">
        <f t="shared" si="29"/>
        <v>5</v>
      </c>
    </row>
    <row r="501" spans="1:29" s="467" customFormat="1" hidden="1">
      <c r="A501" s="463">
        <v>1469</v>
      </c>
      <c r="B501" s="463"/>
      <c r="C501" s="463" t="str">
        <f t="shared" si="30"/>
        <v>2006-Jo ne weg_1</v>
      </c>
      <c r="D501" s="463" t="s">
        <v>552</v>
      </c>
      <c r="E501" s="464">
        <v>18</v>
      </c>
      <c r="F501" s="463" t="s">
        <v>3755</v>
      </c>
      <c r="G501" s="463" t="s">
        <v>554</v>
      </c>
      <c r="H501" s="576"/>
      <c r="I501" s="576"/>
      <c r="J501" s="465">
        <v>2006</v>
      </c>
      <c r="K501" s="463" t="s">
        <v>4913</v>
      </c>
      <c r="L501" s="463" t="s">
        <v>759</v>
      </c>
      <c r="M501" s="463" t="s">
        <v>3755</v>
      </c>
      <c r="N501" s="463">
        <v>1</v>
      </c>
      <c r="O501" s="465">
        <v>0</v>
      </c>
      <c r="P501" s="463">
        <v>0</v>
      </c>
      <c r="Q501" s="463">
        <v>1</v>
      </c>
      <c r="R501" s="463">
        <v>0</v>
      </c>
      <c r="S501" s="463">
        <v>0</v>
      </c>
      <c r="T501" s="463">
        <v>0</v>
      </c>
      <c r="U501" s="463">
        <v>4</v>
      </c>
      <c r="V501" s="463">
        <v>0</v>
      </c>
      <c r="W501" s="463">
        <v>11</v>
      </c>
      <c r="X501" s="463">
        <v>0</v>
      </c>
      <c r="Y501" s="463">
        <v>24</v>
      </c>
      <c r="Z501" s="463">
        <v>0</v>
      </c>
      <c r="AA501" s="463">
        <v>0</v>
      </c>
      <c r="AB501" s="466">
        <f t="shared" si="31"/>
        <v>40</v>
      </c>
      <c r="AC501" s="461">
        <f t="shared" si="29"/>
        <v>1</v>
      </c>
    </row>
    <row r="502" spans="1:29" s="467" customFormat="1" hidden="1">
      <c r="A502" s="463">
        <v>1470</v>
      </c>
      <c r="B502" s="463"/>
      <c r="C502" s="463" t="str">
        <f t="shared" si="30"/>
        <v>2006-Jo ne weg_2</v>
      </c>
      <c r="D502" s="463" t="s">
        <v>552</v>
      </c>
      <c r="E502" s="464">
        <v>18</v>
      </c>
      <c r="F502" s="463" t="s">
        <v>3755</v>
      </c>
      <c r="G502" s="463" t="s">
        <v>554</v>
      </c>
      <c r="H502" s="575"/>
      <c r="I502" s="575"/>
      <c r="J502" s="465">
        <v>2006</v>
      </c>
      <c r="K502" s="463" t="s">
        <v>4913</v>
      </c>
      <c r="L502" s="463" t="s">
        <v>759</v>
      </c>
      <c r="M502" s="463" t="s">
        <v>3755</v>
      </c>
      <c r="N502" s="463">
        <v>2</v>
      </c>
      <c r="O502" s="465">
        <v>1</v>
      </c>
      <c r="P502" s="463">
        <v>0</v>
      </c>
      <c r="Q502" s="463">
        <v>2</v>
      </c>
      <c r="R502" s="463">
        <v>0</v>
      </c>
      <c r="S502" s="463">
        <v>0</v>
      </c>
      <c r="T502" s="463">
        <v>0</v>
      </c>
      <c r="U502" s="463">
        <v>15</v>
      </c>
      <c r="V502" s="463">
        <v>0</v>
      </c>
      <c r="W502" s="463">
        <v>16</v>
      </c>
      <c r="X502" s="463">
        <v>2</v>
      </c>
      <c r="Y502" s="463">
        <v>4</v>
      </c>
      <c r="Z502" s="463">
        <v>0</v>
      </c>
      <c r="AA502" s="463">
        <v>0</v>
      </c>
      <c r="AB502" s="466">
        <f t="shared" si="31"/>
        <v>40</v>
      </c>
      <c r="AC502" s="461">
        <f t="shared" si="29"/>
        <v>3</v>
      </c>
    </row>
    <row r="503" spans="1:29" s="467" customFormat="1" hidden="1">
      <c r="A503" s="463">
        <v>1471</v>
      </c>
      <c r="B503" s="463"/>
      <c r="C503" s="463" t="str">
        <f t="shared" si="30"/>
        <v>2006-Jo ne weg_3</v>
      </c>
      <c r="D503" s="463" t="s">
        <v>552</v>
      </c>
      <c r="E503" s="464">
        <v>18</v>
      </c>
      <c r="F503" s="463" t="s">
        <v>3755</v>
      </c>
      <c r="G503" s="463" t="s">
        <v>554</v>
      </c>
      <c r="H503" s="575"/>
      <c r="I503" s="575"/>
      <c r="J503" s="465">
        <v>2006</v>
      </c>
      <c r="K503" s="463" t="s">
        <v>4913</v>
      </c>
      <c r="L503" s="463" t="s">
        <v>759</v>
      </c>
      <c r="M503" s="463" t="s">
        <v>3755</v>
      </c>
      <c r="N503" s="463">
        <v>3</v>
      </c>
      <c r="O503" s="465">
        <v>3</v>
      </c>
      <c r="P503" s="463">
        <v>0</v>
      </c>
      <c r="Q503" s="463">
        <v>1</v>
      </c>
      <c r="R503" s="463">
        <v>0</v>
      </c>
      <c r="S503" s="463">
        <v>0</v>
      </c>
      <c r="T503" s="463">
        <v>0</v>
      </c>
      <c r="U503" s="463">
        <v>9</v>
      </c>
      <c r="V503" s="463">
        <v>0</v>
      </c>
      <c r="W503" s="463">
        <v>27</v>
      </c>
      <c r="X503" s="463">
        <v>0</v>
      </c>
      <c r="Y503" s="463">
        <v>0</v>
      </c>
      <c r="Z503" s="463">
        <v>0</v>
      </c>
      <c r="AA503" s="463">
        <v>0</v>
      </c>
      <c r="AB503" s="466">
        <f t="shared" si="31"/>
        <v>40</v>
      </c>
      <c r="AC503" s="461">
        <f t="shared" si="29"/>
        <v>4</v>
      </c>
    </row>
    <row r="504" spans="1:29" s="467" customFormat="1" hidden="1">
      <c r="A504" s="463">
        <v>1472</v>
      </c>
      <c r="B504" s="463"/>
      <c r="C504" s="463" t="str">
        <f t="shared" si="30"/>
        <v>2006-Jo ne weg_4</v>
      </c>
      <c r="D504" s="463" t="s">
        <v>552</v>
      </c>
      <c r="E504" s="464">
        <v>18</v>
      </c>
      <c r="F504" s="463" t="s">
        <v>3755</v>
      </c>
      <c r="G504" s="463" t="s">
        <v>554</v>
      </c>
      <c r="H504" s="575"/>
      <c r="I504" s="575"/>
      <c r="J504" s="465">
        <v>2006</v>
      </c>
      <c r="K504" s="463" t="s">
        <v>4913</v>
      </c>
      <c r="L504" s="463" t="s">
        <v>759</v>
      </c>
      <c r="M504" s="463" t="s">
        <v>3755</v>
      </c>
      <c r="N504" s="463">
        <v>4</v>
      </c>
      <c r="O504" s="465">
        <v>3</v>
      </c>
      <c r="P504" s="463">
        <v>0</v>
      </c>
      <c r="Q504" s="463">
        <v>1</v>
      </c>
      <c r="R504" s="463">
        <v>0</v>
      </c>
      <c r="S504" s="463">
        <v>0</v>
      </c>
      <c r="T504" s="463">
        <v>0</v>
      </c>
      <c r="U504" s="463">
        <v>6</v>
      </c>
      <c r="V504" s="463">
        <v>0</v>
      </c>
      <c r="W504" s="463">
        <v>16</v>
      </c>
      <c r="X504" s="463">
        <v>0</v>
      </c>
      <c r="Y504" s="463">
        <v>14</v>
      </c>
      <c r="Z504" s="463">
        <v>0</v>
      </c>
      <c r="AA504" s="463">
        <v>0</v>
      </c>
      <c r="AB504" s="466">
        <f t="shared" si="31"/>
        <v>40</v>
      </c>
      <c r="AC504" s="461">
        <f t="shared" si="29"/>
        <v>4</v>
      </c>
    </row>
    <row r="505" spans="1:29" s="467" customFormat="1" hidden="1">
      <c r="A505" s="463">
        <v>1489</v>
      </c>
      <c r="B505" s="463"/>
      <c r="C505" s="463" t="str">
        <f t="shared" si="30"/>
        <v>2006-Luengoni_1</v>
      </c>
      <c r="D505" s="463" t="s">
        <v>552</v>
      </c>
      <c r="E505" s="464">
        <v>19</v>
      </c>
      <c r="F505" s="463" t="s">
        <v>1076</v>
      </c>
      <c r="G505" s="463" t="s">
        <v>554</v>
      </c>
      <c r="H505" s="576"/>
      <c r="I505" s="576"/>
      <c r="J505" s="465">
        <v>2006</v>
      </c>
      <c r="K505" s="463" t="s">
        <v>4913</v>
      </c>
      <c r="L505" s="463" t="s">
        <v>759</v>
      </c>
      <c r="M505" s="463" t="s">
        <v>1076</v>
      </c>
      <c r="N505" s="463">
        <v>1</v>
      </c>
      <c r="O505" s="465">
        <v>0</v>
      </c>
      <c r="P505" s="463">
        <v>0</v>
      </c>
      <c r="Q505" s="463">
        <v>0</v>
      </c>
      <c r="R505" s="463">
        <v>1</v>
      </c>
      <c r="S505" s="463">
        <v>1</v>
      </c>
      <c r="T505" s="463">
        <v>0</v>
      </c>
      <c r="U505" s="463">
        <v>11</v>
      </c>
      <c r="V505" s="463">
        <v>0</v>
      </c>
      <c r="W505" s="463">
        <v>26</v>
      </c>
      <c r="X505" s="463">
        <v>0</v>
      </c>
      <c r="Y505" s="463">
        <v>1</v>
      </c>
      <c r="Z505" s="463">
        <v>0</v>
      </c>
      <c r="AA505" s="463">
        <v>0</v>
      </c>
      <c r="AB505" s="466">
        <f t="shared" si="31"/>
        <v>40</v>
      </c>
      <c r="AC505" s="461">
        <f t="shared" si="29"/>
        <v>1</v>
      </c>
    </row>
    <row r="506" spans="1:29" s="467" customFormat="1" hidden="1">
      <c r="A506" s="463">
        <v>1490</v>
      </c>
      <c r="B506" s="463"/>
      <c r="C506" s="463" t="str">
        <f t="shared" si="30"/>
        <v>2006-Luengoni_2</v>
      </c>
      <c r="D506" s="463" t="s">
        <v>552</v>
      </c>
      <c r="E506" s="464">
        <v>19</v>
      </c>
      <c r="F506" s="463" t="s">
        <v>1076</v>
      </c>
      <c r="G506" s="463" t="s">
        <v>554</v>
      </c>
      <c r="H506" s="575"/>
      <c r="I506" s="575"/>
      <c r="J506" s="465">
        <v>2006</v>
      </c>
      <c r="K506" s="463" t="s">
        <v>4913</v>
      </c>
      <c r="L506" s="463" t="s">
        <v>759</v>
      </c>
      <c r="M506" s="463" t="s">
        <v>1076</v>
      </c>
      <c r="N506" s="463">
        <v>2</v>
      </c>
      <c r="O506" s="465">
        <v>0</v>
      </c>
      <c r="P506" s="463">
        <v>2</v>
      </c>
      <c r="Q506" s="463">
        <v>2</v>
      </c>
      <c r="R506" s="463">
        <v>1</v>
      </c>
      <c r="S506" s="463">
        <v>0</v>
      </c>
      <c r="T506" s="463">
        <v>0</v>
      </c>
      <c r="U506" s="463">
        <v>8</v>
      </c>
      <c r="V506" s="463">
        <v>0</v>
      </c>
      <c r="W506" s="463">
        <v>19</v>
      </c>
      <c r="X506" s="463">
        <v>0</v>
      </c>
      <c r="Y506" s="463">
        <v>8</v>
      </c>
      <c r="Z506" s="463">
        <v>0</v>
      </c>
      <c r="AA506" s="463">
        <v>0</v>
      </c>
      <c r="AB506" s="466">
        <f t="shared" si="31"/>
        <v>40</v>
      </c>
      <c r="AC506" s="461">
        <f t="shared" si="29"/>
        <v>5</v>
      </c>
    </row>
    <row r="507" spans="1:29" s="467" customFormat="1" hidden="1">
      <c r="A507" s="463">
        <v>1491</v>
      </c>
      <c r="B507" s="463"/>
      <c r="C507" s="463" t="str">
        <f t="shared" si="30"/>
        <v>2006-Luengoni_3</v>
      </c>
      <c r="D507" s="463" t="s">
        <v>552</v>
      </c>
      <c r="E507" s="464">
        <v>19</v>
      </c>
      <c r="F507" s="463" t="s">
        <v>1076</v>
      </c>
      <c r="G507" s="463" t="s">
        <v>554</v>
      </c>
      <c r="H507" s="575"/>
      <c r="I507" s="575"/>
      <c r="J507" s="465">
        <v>2006</v>
      </c>
      <c r="K507" s="463" t="s">
        <v>4913</v>
      </c>
      <c r="L507" s="463" t="s">
        <v>759</v>
      </c>
      <c r="M507" s="463" t="s">
        <v>1076</v>
      </c>
      <c r="N507" s="463">
        <v>3</v>
      </c>
      <c r="O507" s="465">
        <v>0</v>
      </c>
      <c r="P507" s="463">
        <v>0</v>
      </c>
      <c r="Q507" s="463">
        <v>1</v>
      </c>
      <c r="R507" s="463">
        <v>0</v>
      </c>
      <c r="S507" s="463">
        <v>0</v>
      </c>
      <c r="T507" s="463">
        <v>0</v>
      </c>
      <c r="U507" s="463">
        <v>10</v>
      </c>
      <c r="V507" s="463">
        <v>0</v>
      </c>
      <c r="W507" s="463">
        <v>18</v>
      </c>
      <c r="X507" s="463">
        <v>3</v>
      </c>
      <c r="Y507" s="463">
        <v>8</v>
      </c>
      <c r="Z507" s="463">
        <v>0</v>
      </c>
      <c r="AA507" s="463">
        <v>0</v>
      </c>
      <c r="AB507" s="466">
        <f t="shared" si="31"/>
        <v>40</v>
      </c>
      <c r="AC507" s="461">
        <f t="shared" si="29"/>
        <v>1</v>
      </c>
    </row>
    <row r="508" spans="1:29" s="467" customFormat="1" hidden="1">
      <c r="A508" s="463">
        <v>1492</v>
      </c>
      <c r="B508" s="463"/>
      <c r="C508" s="463" t="str">
        <f t="shared" si="30"/>
        <v>2006-Luengoni_4</v>
      </c>
      <c r="D508" s="463" t="s">
        <v>552</v>
      </c>
      <c r="E508" s="464">
        <v>19</v>
      </c>
      <c r="F508" s="463" t="s">
        <v>1076</v>
      </c>
      <c r="G508" s="463" t="s">
        <v>554</v>
      </c>
      <c r="H508" s="575"/>
      <c r="I508" s="575"/>
      <c r="J508" s="465">
        <v>2006</v>
      </c>
      <c r="K508" s="463" t="s">
        <v>4913</v>
      </c>
      <c r="L508" s="463" t="s">
        <v>759</v>
      </c>
      <c r="M508" s="463" t="s">
        <v>1076</v>
      </c>
      <c r="N508" s="463">
        <v>4</v>
      </c>
      <c r="O508" s="465">
        <v>0</v>
      </c>
      <c r="P508" s="463">
        <v>0</v>
      </c>
      <c r="Q508" s="463">
        <v>1</v>
      </c>
      <c r="R508" s="463">
        <v>0</v>
      </c>
      <c r="S508" s="463">
        <v>0</v>
      </c>
      <c r="T508" s="463">
        <v>0</v>
      </c>
      <c r="U508" s="463">
        <v>8</v>
      </c>
      <c r="V508" s="463">
        <v>0</v>
      </c>
      <c r="W508" s="463">
        <v>17</v>
      </c>
      <c r="X508" s="463">
        <v>0</v>
      </c>
      <c r="Y508" s="463">
        <v>14</v>
      </c>
      <c r="Z508" s="463">
        <v>0</v>
      </c>
      <c r="AA508" s="463">
        <v>0</v>
      </c>
      <c r="AB508" s="466">
        <f t="shared" si="31"/>
        <v>40</v>
      </c>
      <c r="AC508" s="461">
        <f t="shared" si="29"/>
        <v>1</v>
      </c>
    </row>
    <row r="509" spans="1:29" s="467" customFormat="1" hidden="1">
      <c r="A509" s="463">
        <v>1509</v>
      </c>
      <c r="B509" s="463"/>
      <c r="C509" s="463" t="str">
        <f t="shared" si="30"/>
        <v>2006-Jinek_1</v>
      </c>
      <c r="D509" s="463" t="s">
        <v>552</v>
      </c>
      <c r="E509" s="464">
        <v>20</v>
      </c>
      <c r="F509" s="463" t="s">
        <v>1010</v>
      </c>
      <c r="G509" s="463" t="s">
        <v>554</v>
      </c>
      <c r="H509" s="576"/>
      <c r="I509" s="576"/>
      <c r="J509" s="465">
        <v>2006</v>
      </c>
      <c r="K509" s="463" t="s">
        <v>4913</v>
      </c>
      <c r="L509" s="463" t="s">
        <v>1193</v>
      </c>
      <c r="M509" s="463" t="s">
        <v>761</v>
      </c>
      <c r="N509" s="463">
        <v>1</v>
      </c>
      <c r="O509" s="465">
        <v>16</v>
      </c>
      <c r="P509" s="463">
        <v>1</v>
      </c>
      <c r="Q509" s="463">
        <v>7</v>
      </c>
      <c r="R509" s="463">
        <v>0</v>
      </c>
      <c r="S509" s="463">
        <v>0</v>
      </c>
      <c r="T509" s="463">
        <v>0</v>
      </c>
      <c r="U509" s="463">
        <v>1</v>
      </c>
      <c r="V509" s="463">
        <v>0</v>
      </c>
      <c r="W509" s="463">
        <v>12</v>
      </c>
      <c r="X509" s="463">
        <v>1</v>
      </c>
      <c r="Y509" s="463">
        <v>2</v>
      </c>
      <c r="Z509" s="463">
        <v>0</v>
      </c>
      <c r="AA509" s="463">
        <v>0</v>
      </c>
      <c r="AB509" s="466">
        <f t="shared" si="31"/>
        <v>40</v>
      </c>
      <c r="AC509" s="461">
        <f t="shared" si="29"/>
        <v>24</v>
      </c>
    </row>
    <row r="510" spans="1:29" s="467" customFormat="1" hidden="1">
      <c r="A510" s="463">
        <v>1510</v>
      </c>
      <c r="B510" s="463"/>
      <c r="C510" s="463" t="str">
        <f t="shared" si="30"/>
        <v>2006-Jinek_2</v>
      </c>
      <c r="D510" s="463" t="s">
        <v>552</v>
      </c>
      <c r="E510" s="464">
        <v>20</v>
      </c>
      <c r="F510" s="463" t="s">
        <v>1010</v>
      </c>
      <c r="G510" s="463" t="s">
        <v>554</v>
      </c>
      <c r="H510" s="575"/>
      <c r="I510" s="575"/>
      <c r="J510" s="465">
        <v>2006</v>
      </c>
      <c r="K510" s="463" t="s">
        <v>4913</v>
      </c>
      <c r="L510" s="463" t="s">
        <v>1193</v>
      </c>
      <c r="M510" s="463" t="s">
        <v>761</v>
      </c>
      <c r="N510" s="463">
        <v>2</v>
      </c>
      <c r="O510" s="465">
        <v>4</v>
      </c>
      <c r="P510" s="463">
        <v>4</v>
      </c>
      <c r="Q510" s="463">
        <v>8</v>
      </c>
      <c r="R510" s="463">
        <v>10</v>
      </c>
      <c r="S510" s="463">
        <v>0</v>
      </c>
      <c r="T510" s="463">
        <v>0</v>
      </c>
      <c r="U510" s="463">
        <v>1</v>
      </c>
      <c r="V510" s="463">
        <v>0</v>
      </c>
      <c r="W510" s="463">
        <v>10</v>
      </c>
      <c r="X510" s="463">
        <v>2</v>
      </c>
      <c r="Y510" s="463">
        <v>1</v>
      </c>
      <c r="Z510" s="463">
        <v>0</v>
      </c>
      <c r="AA510" s="463">
        <v>0</v>
      </c>
      <c r="AB510" s="466">
        <f t="shared" si="31"/>
        <v>40</v>
      </c>
      <c r="AC510" s="461">
        <f t="shared" si="29"/>
        <v>26</v>
      </c>
    </row>
    <row r="511" spans="1:29" s="467" customFormat="1" hidden="1">
      <c r="A511" s="463">
        <v>1511</v>
      </c>
      <c r="B511" s="463"/>
      <c r="C511" s="463" t="str">
        <f t="shared" si="30"/>
        <v>2006-Jinek_3</v>
      </c>
      <c r="D511" s="463" t="s">
        <v>552</v>
      </c>
      <c r="E511" s="464">
        <v>20</v>
      </c>
      <c r="F511" s="463" t="s">
        <v>1010</v>
      </c>
      <c r="G511" s="463" t="s">
        <v>554</v>
      </c>
      <c r="H511" s="575"/>
      <c r="I511" s="575"/>
      <c r="J511" s="465">
        <v>2006</v>
      </c>
      <c r="K511" s="463" t="s">
        <v>4913</v>
      </c>
      <c r="L511" s="463" t="s">
        <v>1193</v>
      </c>
      <c r="M511" s="463" t="s">
        <v>761</v>
      </c>
      <c r="N511" s="463">
        <v>3</v>
      </c>
      <c r="O511" s="465">
        <v>3</v>
      </c>
      <c r="P511" s="463">
        <v>2</v>
      </c>
      <c r="Q511" s="463">
        <v>9</v>
      </c>
      <c r="R511" s="463">
        <v>7</v>
      </c>
      <c r="S511" s="463">
        <v>0</v>
      </c>
      <c r="T511" s="463">
        <v>0</v>
      </c>
      <c r="U511" s="463">
        <v>1</v>
      </c>
      <c r="V511" s="463">
        <v>0</v>
      </c>
      <c r="W511" s="463">
        <v>16</v>
      </c>
      <c r="X511" s="463">
        <v>1</v>
      </c>
      <c r="Y511" s="463">
        <v>1</v>
      </c>
      <c r="Z511" s="463">
        <v>0</v>
      </c>
      <c r="AA511" s="463">
        <v>0</v>
      </c>
      <c r="AB511" s="466">
        <f t="shared" si="31"/>
        <v>40</v>
      </c>
      <c r="AC511" s="461">
        <f t="shared" si="29"/>
        <v>21</v>
      </c>
    </row>
    <row r="512" spans="1:29" s="467" customFormat="1" hidden="1">
      <c r="A512" s="463">
        <v>1512</v>
      </c>
      <c r="B512" s="463"/>
      <c r="C512" s="463" t="str">
        <f t="shared" si="30"/>
        <v>2006-Jinek_4</v>
      </c>
      <c r="D512" s="463" t="s">
        <v>552</v>
      </c>
      <c r="E512" s="464">
        <v>20</v>
      </c>
      <c r="F512" s="463" t="s">
        <v>1010</v>
      </c>
      <c r="G512" s="463" t="s">
        <v>554</v>
      </c>
      <c r="H512" s="575"/>
      <c r="I512" s="575"/>
      <c r="J512" s="465">
        <v>2006</v>
      </c>
      <c r="K512" s="463" t="s">
        <v>4913</v>
      </c>
      <c r="L512" s="463" t="s">
        <v>1193</v>
      </c>
      <c r="M512" s="463" t="s">
        <v>761</v>
      </c>
      <c r="N512" s="463">
        <v>4</v>
      </c>
      <c r="O512" s="465">
        <v>7</v>
      </c>
      <c r="P512" s="463">
        <v>2</v>
      </c>
      <c r="Q512" s="463">
        <v>3</v>
      </c>
      <c r="R512" s="463">
        <v>2</v>
      </c>
      <c r="S512" s="463">
        <v>0</v>
      </c>
      <c r="T512" s="463">
        <v>0</v>
      </c>
      <c r="U512" s="463">
        <v>2</v>
      </c>
      <c r="V512" s="463">
        <v>0</v>
      </c>
      <c r="W512" s="463">
        <v>15</v>
      </c>
      <c r="X512" s="463">
        <v>2</v>
      </c>
      <c r="Y512" s="463">
        <v>7</v>
      </c>
      <c r="Z512" s="463">
        <v>0</v>
      </c>
      <c r="AA512" s="463">
        <v>0</v>
      </c>
      <c r="AB512" s="466">
        <f t="shared" si="31"/>
        <v>40</v>
      </c>
      <c r="AC512" s="461">
        <f t="shared" si="29"/>
        <v>14</v>
      </c>
    </row>
    <row r="513" spans="1:29" s="467" customFormat="1" hidden="1">
      <c r="A513" s="463">
        <v>1533</v>
      </c>
      <c r="B513" s="463"/>
      <c r="C513" s="463" t="str">
        <f t="shared" si="30"/>
        <v>2006-Xajaxa_1</v>
      </c>
      <c r="D513" s="463" t="s">
        <v>552</v>
      </c>
      <c r="E513" s="464">
        <v>21</v>
      </c>
      <c r="F513" s="463" t="s">
        <v>3764</v>
      </c>
      <c r="G513" s="463" t="s">
        <v>554</v>
      </c>
      <c r="H513" s="576"/>
      <c r="I513" s="576"/>
      <c r="J513" s="465">
        <v>2006</v>
      </c>
      <c r="K513" s="463" t="s">
        <v>4913</v>
      </c>
      <c r="L513" s="463" t="s">
        <v>1193</v>
      </c>
      <c r="M513" s="463" t="s">
        <v>3764</v>
      </c>
      <c r="N513" s="463">
        <v>1</v>
      </c>
      <c r="O513" s="465">
        <v>9</v>
      </c>
      <c r="P513" s="463">
        <v>1</v>
      </c>
      <c r="Q513" s="463">
        <v>0</v>
      </c>
      <c r="R513" s="463">
        <v>0</v>
      </c>
      <c r="S513" s="463">
        <v>0</v>
      </c>
      <c r="T513" s="463">
        <v>0</v>
      </c>
      <c r="U513" s="463">
        <v>0</v>
      </c>
      <c r="V513" s="463">
        <v>0</v>
      </c>
      <c r="W513" s="463">
        <v>30</v>
      </c>
      <c r="X513" s="463">
        <v>0</v>
      </c>
      <c r="Y513" s="463">
        <v>0</v>
      </c>
      <c r="Z513" s="463">
        <v>0</v>
      </c>
      <c r="AA513" s="463">
        <v>0</v>
      </c>
      <c r="AB513" s="466">
        <f t="shared" si="31"/>
        <v>40</v>
      </c>
      <c r="AC513" s="461">
        <f t="shared" si="29"/>
        <v>10</v>
      </c>
    </row>
    <row r="514" spans="1:29" s="467" customFormat="1" hidden="1">
      <c r="A514" s="463">
        <v>1534</v>
      </c>
      <c r="B514" s="463"/>
      <c r="C514" s="463" t="str">
        <f t="shared" si="30"/>
        <v>2006-Xajaxa_2</v>
      </c>
      <c r="D514" s="463" t="s">
        <v>552</v>
      </c>
      <c r="E514" s="464">
        <v>21</v>
      </c>
      <c r="F514" s="463" t="s">
        <v>3764</v>
      </c>
      <c r="G514" s="463" t="s">
        <v>554</v>
      </c>
      <c r="H514" s="575"/>
      <c r="I514" s="575"/>
      <c r="J514" s="465">
        <v>2006</v>
      </c>
      <c r="K514" s="463" t="s">
        <v>4913</v>
      </c>
      <c r="L514" s="463" t="s">
        <v>1193</v>
      </c>
      <c r="M514" s="463" t="s">
        <v>3764</v>
      </c>
      <c r="N514" s="463">
        <v>2</v>
      </c>
      <c r="O514" s="465">
        <v>3</v>
      </c>
      <c r="P514" s="463">
        <v>3</v>
      </c>
      <c r="Q514" s="463">
        <v>0</v>
      </c>
      <c r="R514" s="463">
        <v>1</v>
      </c>
      <c r="S514" s="463">
        <v>0</v>
      </c>
      <c r="T514" s="463">
        <v>0</v>
      </c>
      <c r="U514" s="463">
        <v>0</v>
      </c>
      <c r="V514" s="463">
        <v>0</v>
      </c>
      <c r="W514" s="463">
        <v>33</v>
      </c>
      <c r="X514" s="463">
        <v>0</v>
      </c>
      <c r="Y514" s="463">
        <v>0</v>
      </c>
      <c r="Z514" s="463">
        <v>0</v>
      </c>
      <c r="AA514" s="463">
        <v>0</v>
      </c>
      <c r="AB514" s="466">
        <f t="shared" si="31"/>
        <v>40</v>
      </c>
      <c r="AC514" s="461">
        <f t="shared" si="29"/>
        <v>7</v>
      </c>
    </row>
    <row r="515" spans="1:29" s="467" customFormat="1" hidden="1">
      <c r="A515" s="463">
        <v>1535</v>
      </c>
      <c r="B515" s="463"/>
      <c r="C515" s="463" t="str">
        <f t="shared" si="30"/>
        <v>2006-Xajaxa_3</v>
      </c>
      <c r="D515" s="463" t="s">
        <v>552</v>
      </c>
      <c r="E515" s="464">
        <v>21</v>
      </c>
      <c r="F515" s="463" t="s">
        <v>3764</v>
      </c>
      <c r="G515" s="463" t="s">
        <v>554</v>
      </c>
      <c r="H515" s="575"/>
      <c r="I515" s="575"/>
      <c r="J515" s="465">
        <v>2006</v>
      </c>
      <c r="K515" s="463" t="s">
        <v>4913</v>
      </c>
      <c r="L515" s="463" t="s">
        <v>1193</v>
      </c>
      <c r="M515" s="463" t="s">
        <v>3764</v>
      </c>
      <c r="N515" s="463">
        <v>3</v>
      </c>
      <c r="O515" s="465">
        <v>1</v>
      </c>
      <c r="P515" s="463">
        <v>0</v>
      </c>
      <c r="Q515" s="463">
        <v>0</v>
      </c>
      <c r="R515" s="463">
        <v>0</v>
      </c>
      <c r="S515" s="463">
        <v>0</v>
      </c>
      <c r="T515" s="463">
        <v>0</v>
      </c>
      <c r="U515" s="463">
        <v>0</v>
      </c>
      <c r="V515" s="463">
        <v>0</v>
      </c>
      <c r="W515" s="463">
        <v>39</v>
      </c>
      <c r="X515" s="463">
        <v>0</v>
      </c>
      <c r="Y515" s="463">
        <v>0</v>
      </c>
      <c r="Z515" s="463">
        <v>0</v>
      </c>
      <c r="AA515" s="463">
        <v>0</v>
      </c>
      <c r="AB515" s="466">
        <f t="shared" si="31"/>
        <v>40</v>
      </c>
      <c r="AC515" s="461">
        <f t="shared" si="29"/>
        <v>1</v>
      </c>
    </row>
    <row r="516" spans="1:29" s="467" customFormat="1" hidden="1">
      <c r="A516" s="463">
        <v>1536</v>
      </c>
      <c r="B516" s="463"/>
      <c r="C516" s="463" t="str">
        <f t="shared" si="30"/>
        <v>2006-Xajaxa_4</v>
      </c>
      <c r="D516" s="463" t="s">
        <v>552</v>
      </c>
      <c r="E516" s="464">
        <v>21</v>
      </c>
      <c r="F516" s="463" t="s">
        <v>3764</v>
      </c>
      <c r="G516" s="463" t="s">
        <v>554</v>
      </c>
      <c r="H516" s="575"/>
      <c r="I516" s="575"/>
      <c r="J516" s="465">
        <v>2006</v>
      </c>
      <c r="K516" s="463" t="s">
        <v>4913</v>
      </c>
      <c r="L516" s="463" t="s">
        <v>1193</v>
      </c>
      <c r="M516" s="463" t="s">
        <v>3764</v>
      </c>
      <c r="N516" s="463">
        <v>4</v>
      </c>
      <c r="O516" s="465">
        <v>0</v>
      </c>
      <c r="P516" s="463">
        <v>2</v>
      </c>
      <c r="Q516" s="463">
        <v>0</v>
      </c>
      <c r="R516" s="463">
        <v>0</v>
      </c>
      <c r="S516" s="463">
        <v>0</v>
      </c>
      <c r="T516" s="463">
        <v>0</v>
      </c>
      <c r="U516" s="463">
        <v>0</v>
      </c>
      <c r="V516" s="463">
        <v>0</v>
      </c>
      <c r="W516" s="463">
        <v>28</v>
      </c>
      <c r="X516" s="463">
        <v>0</v>
      </c>
      <c r="Y516" s="463">
        <v>10</v>
      </c>
      <c r="Z516" s="463">
        <v>0</v>
      </c>
      <c r="AA516" s="463">
        <v>0</v>
      </c>
      <c r="AB516" s="466">
        <f t="shared" si="31"/>
        <v>40</v>
      </c>
      <c r="AC516" s="461">
        <f t="shared" si="29"/>
        <v>2</v>
      </c>
    </row>
    <row r="517" spans="1:29" s="467" customFormat="1" hidden="1">
      <c r="A517" s="463">
        <v>1557</v>
      </c>
      <c r="B517" s="463"/>
      <c r="C517" s="463" t="str">
        <f t="shared" si="30"/>
        <v>2006-Xepenehe_1</v>
      </c>
      <c r="D517" s="463" t="s">
        <v>552</v>
      </c>
      <c r="E517" s="464">
        <v>22</v>
      </c>
      <c r="F517" s="463" t="s">
        <v>3765</v>
      </c>
      <c r="G517" s="463" t="s">
        <v>554</v>
      </c>
      <c r="H517" s="576"/>
      <c r="I517" s="576"/>
      <c r="J517" s="465">
        <v>2006</v>
      </c>
      <c r="K517" s="463" t="s">
        <v>4913</v>
      </c>
      <c r="L517" s="463" t="s">
        <v>763</v>
      </c>
      <c r="M517" s="463" t="s">
        <v>3765</v>
      </c>
      <c r="N517" s="463">
        <v>1</v>
      </c>
      <c r="O517" s="465">
        <v>1</v>
      </c>
      <c r="P517" s="463">
        <v>9</v>
      </c>
      <c r="Q517" s="463">
        <v>0</v>
      </c>
      <c r="R517" s="463">
        <v>0</v>
      </c>
      <c r="S517" s="463">
        <v>0</v>
      </c>
      <c r="T517" s="463">
        <v>0</v>
      </c>
      <c r="U517" s="463">
        <v>6</v>
      </c>
      <c r="V517" s="463">
        <v>0</v>
      </c>
      <c r="W517" s="463">
        <v>8</v>
      </c>
      <c r="X517" s="463">
        <v>0</v>
      </c>
      <c r="Y517" s="463">
        <v>16</v>
      </c>
      <c r="Z517" s="463">
        <v>0</v>
      </c>
      <c r="AA517" s="463">
        <v>0</v>
      </c>
      <c r="AB517" s="466">
        <f t="shared" si="31"/>
        <v>40</v>
      </c>
      <c r="AC517" s="461">
        <f t="shared" si="29"/>
        <v>10</v>
      </c>
    </row>
    <row r="518" spans="1:29" s="467" customFormat="1" hidden="1">
      <c r="A518" s="463">
        <v>1558</v>
      </c>
      <c r="B518" s="463"/>
      <c r="C518" s="463" t="str">
        <f t="shared" si="30"/>
        <v>2006-Xepenehe_2</v>
      </c>
      <c r="D518" s="463" t="s">
        <v>552</v>
      </c>
      <c r="E518" s="464">
        <v>22</v>
      </c>
      <c r="F518" s="463" t="s">
        <v>3765</v>
      </c>
      <c r="G518" s="463" t="s">
        <v>554</v>
      </c>
      <c r="H518" s="575"/>
      <c r="I518" s="575"/>
      <c r="J518" s="465">
        <v>2006</v>
      </c>
      <c r="K518" s="463" t="s">
        <v>4913</v>
      </c>
      <c r="L518" s="463" t="s">
        <v>763</v>
      </c>
      <c r="M518" s="463" t="s">
        <v>3765</v>
      </c>
      <c r="N518" s="463">
        <v>2</v>
      </c>
      <c r="O518" s="465">
        <v>1</v>
      </c>
      <c r="P518" s="463">
        <v>5</v>
      </c>
      <c r="Q518" s="463">
        <v>0</v>
      </c>
      <c r="R518" s="463">
        <v>0</v>
      </c>
      <c r="S518" s="463">
        <v>0</v>
      </c>
      <c r="T518" s="463">
        <v>0</v>
      </c>
      <c r="U518" s="463">
        <v>1</v>
      </c>
      <c r="V518" s="463">
        <v>0</v>
      </c>
      <c r="W518" s="463">
        <v>9</v>
      </c>
      <c r="X518" s="463">
        <v>0</v>
      </c>
      <c r="Y518" s="463">
        <v>24</v>
      </c>
      <c r="Z518" s="463">
        <v>0</v>
      </c>
      <c r="AA518" s="463">
        <v>0</v>
      </c>
      <c r="AB518" s="466">
        <f t="shared" si="31"/>
        <v>40</v>
      </c>
      <c r="AC518" s="461">
        <f t="shared" si="29"/>
        <v>6</v>
      </c>
    </row>
    <row r="519" spans="1:29" s="467" customFormat="1" hidden="1">
      <c r="A519" s="463">
        <v>1559</v>
      </c>
      <c r="B519" s="463"/>
      <c r="C519" s="463" t="str">
        <f t="shared" si="30"/>
        <v>2006-Xepenehe_3</v>
      </c>
      <c r="D519" s="463" t="s">
        <v>552</v>
      </c>
      <c r="E519" s="464">
        <v>22</v>
      </c>
      <c r="F519" s="463" t="s">
        <v>3765</v>
      </c>
      <c r="G519" s="463" t="s">
        <v>554</v>
      </c>
      <c r="H519" s="575"/>
      <c r="I519" s="575"/>
      <c r="J519" s="465">
        <v>2006</v>
      </c>
      <c r="K519" s="463" t="s">
        <v>4913</v>
      </c>
      <c r="L519" s="463" t="s">
        <v>763</v>
      </c>
      <c r="M519" s="463" t="s">
        <v>3765</v>
      </c>
      <c r="N519" s="463">
        <v>3</v>
      </c>
      <c r="O519" s="465">
        <v>1</v>
      </c>
      <c r="P519" s="463">
        <v>5</v>
      </c>
      <c r="Q519" s="463">
        <v>0</v>
      </c>
      <c r="R519" s="463">
        <v>0</v>
      </c>
      <c r="S519" s="463">
        <v>0</v>
      </c>
      <c r="T519" s="463">
        <v>0</v>
      </c>
      <c r="U519" s="463">
        <v>1</v>
      </c>
      <c r="V519" s="463">
        <v>0</v>
      </c>
      <c r="W519" s="463">
        <v>33</v>
      </c>
      <c r="X519" s="463">
        <v>0</v>
      </c>
      <c r="Y519" s="463">
        <v>0</v>
      </c>
      <c r="Z519" s="463">
        <v>0</v>
      </c>
      <c r="AA519" s="463">
        <v>0</v>
      </c>
      <c r="AB519" s="466">
        <f t="shared" si="31"/>
        <v>40</v>
      </c>
      <c r="AC519" s="461">
        <f t="shared" si="29"/>
        <v>6</v>
      </c>
    </row>
    <row r="520" spans="1:29" s="467" customFormat="1" hidden="1">
      <c r="A520" s="463">
        <v>1560</v>
      </c>
      <c r="B520" s="463"/>
      <c r="C520" s="463" t="str">
        <f t="shared" si="30"/>
        <v>2006-Xepenehe_4</v>
      </c>
      <c r="D520" s="463" t="s">
        <v>552</v>
      </c>
      <c r="E520" s="464">
        <v>22</v>
      </c>
      <c r="F520" s="463" t="s">
        <v>3765</v>
      </c>
      <c r="G520" s="463" t="s">
        <v>554</v>
      </c>
      <c r="H520" s="575"/>
      <c r="I520" s="575"/>
      <c r="J520" s="465">
        <v>2006</v>
      </c>
      <c r="K520" s="463" t="s">
        <v>4913</v>
      </c>
      <c r="L520" s="463" t="s">
        <v>763</v>
      </c>
      <c r="M520" s="463" t="s">
        <v>3765</v>
      </c>
      <c r="N520" s="463">
        <v>4</v>
      </c>
      <c r="O520" s="465">
        <v>0</v>
      </c>
      <c r="P520" s="463">
        <v>3</v>
      </c>
      <c r="Q520" s="463">
        <v>0</v>
      </c>
      <c r="R520" s="463">
        <v>0</v>
      </c>
      <c r="S520" s="463">
        <v>0</v>
      </c>
      <c r="T520" s="463">
        <v>0</v>
      </c>
      <c r="U520" s="463">
        <v>1</v>
      </c>
      <c r="V520" s="463">
        <v>0</v>
      </c>
      <c r="W520" s="463">
        <v>34</v>
      </c>
      <c r="X520" s="463">
        <v>2</v>
      </c>
      <c r="Y520" s="463">
        <v>0</v>
      </c>
      <c r="Z520" s="463">
        <v>0</v>
      </c>
      <c r="AA520" s="463">
        <v>0</v>
      </c>
      <c r="AB520" s="466">
        <f t="shared" si="31"/>
        <v>40</v>
      </c>
      <c r="AC520" s="461">
        <f t="shared" si="29"/>
        <v>3</v>
      </c>
    </row>
    <row r="521" spans="1:29" s="467" customFormat="1" hidden="1">
      <c r="A521" s="463">
        <v>1577</v>
      </c>
      <c r="B521" s="463"/>
      <c r="C521" s="463" t="str">
        <f t="shared" si="30"/>
        <v>2006-Qanono_1</v>
      </c>
      <c r="D521" s="463" t="s">
        <v>552</v>
      </c>
      <c r="E521" s="464">
        <v>23</v>
      </c>
      <c r="F521" s="463" t="s">
        <v>1011</v>
      </c>
      <c r="G521" s="463" t="s">
        <v>554</v>
      </c>
      <c r="H521" s="576"/>
      <c r="I521" s="576"/>
      <c r="J521" s="465">
        <v>2006</v>
      </c>
      <c r="K521" s="463" t="s">
        <v>4913</v>
      </c>
      <c r="L521" s="463" t="s">
        <v>765</v>
      </c>
      <c r="M521" s="463" t="s">
        <v>766</v>
      </c>
      <c r="N521" s="463">
        <v>1</v>
      </c>
      <c r="O521" s="465">
        <v>5</v>
      </c>
      <c r="P521" s="463">
        <v>0</v>
      </c>
      <c r="Q521" s="463">
        <v>27</v>
      </c>
      <c r="R521" s="463">
        <v>0</v>
      </c>
      <c r="S521" s="463">
        <v>0</v>
      </c>
      <c r="T521" s="463">
        <v>0</v>
      </c>
      <c r="U521" s="463">
        <v>0</v>
      </c>
      <c r="V521" s="463">
        <v>0</v>
      </c>
      <c r="W521" s="463">
        <v>8</v>
      </c>
      <c r="X521" s="463">
        <v>0</v>
      </c>
      <c r="Y521" s="463">
        <v>0</v>
      </c>
      <c r="Z521" s="463">
        <v>0</v>
      </c>
      <c r="AA521" s="463">
        <v>0</v>
      </c>
      <c r="AB521" s="466">
        <f t="shared" si="31"/>
        <v>40</v>
      </c>
      <c r="AC521" s="461">
        <f t="shared" si="29"/>
        <v>32</v>
      </c>
    </row>
    <row r="522" spans="1:29" s="467" customFormat="1" hidden="1">
      <c r="A522" s="463">
        <v>1578</v>
      </c>
      <c r="B522" s="463"/>
      <c r="C522" s="463" t="str">
        <f t="shared" si="30"/>
        <v>2006-Qanono_2</v>
      </c>
      <c r="D522" s="463" t="s">
        <v>552</v>
      </c>
      <c r="E522" s="464">
        <v>23</v>
      </c>
      <c r="F522" s="463" t="s">
        <v>1011</v>
      </c>
      <c r="G522" s="463" t="s">
        <v>554</v>
      </c>
      <c r="H522" s="575"/>
      <c r="I522" s="575"/>
      <c r="J522" s="465">
        <v>2006</v>
      </c>
      <c r="K522" s="463" t="s">
        <v>4913</v>
      </c>
      <c r="L522" s="463" t="s">
        <v>765</v>
      </c>
      <c r="M522" s="463" t="s">
        <v>766</v>
      </c>
      <c r="N522" s="463">
        <v>2</v>
      </c>
      <c r="O522" s="465">
        <v>0</v>
      </c>
      <c r="P522" s="463">
        <v>0</v>
      </c>
      <c r="Q522" s="463">
        <v>19</v>
      </c>
      <c r="R522" s="463">
        <v>3</v>
      </c>
      <c r="S522" s="463">
        <v>4</v>
      </c>
      <c r="T522" s="463">
        <v>0</v>
      </c>
      <c r="U522" s="463">
        <v>1</v>
      </c>
      <c r="V522" s="463">
        <v>0</v>
      </c>
      <c r="W522" s="463">
        <v>12</v>
      </c>
      <c r="X522" s="463">
        <v>1</v>
      </c>
      <c r="Y522" s="463">
        <v>0</v>
      </c>
      <c r="Z522" s="463">
        <v>0</v>
      </c>
      <c r="AA522" s="463">
        <v>0</v>
      </c>
      <c r="AB522" s="466">
        <f t="shared" si="31"/>
        <v>40</v>
      </c>
      <c r="AC522" s="461">
        <f t="shared" si="29"/>
        <v>22</v>
      </c>
    </row>
    <row r="523" spans="1:29" s="467" customFormat="1" hidden="1">
      <c r="A523" s="463">
        <v>1579</v>
      </c>
      <c r="B523" s="463"/>
      <c r="C523" s="463" t="str">
        <f t="shared" si="30"/>
        <v>2006-Qanono_3</v>
      </c>
      <c r="D523" s="463" t="s">
        <v>552</v>
      </c>
      <c r="E523" s="464">
        <v>23</v>
      </c>
      <c r="F523" s="463" t="s">
        <v>1011</v>
      </c>
      <c r="G523" s="463" t="s">
        <v>554</v>
      </c>
      <c r="H523" s="575"/>
      <c r="I523" s="575"/>
      <c r="J523" s="465">
        <v>2006</v>
      </c>
      <c r="K523" s="463" t="s">
        <v>4913</v>
      </c>
      <c r="L523" s="463" t="s">
        <v>765</v>
      </c>
      <c r="M523" s="463" t="s">
        <v>766</v>
      </c>
      <c r="N523" s="463">
        <v>3</v>
      </c>
      <c r="O523" s="465">
        <v>0</v>
      </c>
      <c r="P523" s="463">
        <v>0</v>
      </c>
      <c r="Q523" s="463">
        <v>11</v>
      </c>
      <c r="R523" s="463">
        <v>5</v>
      </c>
      <c r="S523" s="463">
        <v>7</v>
      </c>
      <c r="T523" s="463">
        <v>0</v>
      </c>
      <c r="U523" s="463">
        <v>0</v>
      </c>
      <c r="V523" s="463">
        <v>0</v>
      </c>
      <c r="W523" s="463">
        <v>17</v>
      </c>
      <c r="X523" s="463">
        <v>0</v>
      </c>
      <c r="Y523" s="463">
        <v>0</v>
      </c>
      <c r="Z523" s="463">
        <v>0</v>
      </c>
      <c r="AA523" s="463">
        <v>0</v>
      </c>
      <c r="AB523" s="466">
        <f t="shared" si="31"/>
        <v>40</v>
      </c>
      <c r="AC523" s="461">
        <f t="shared" si="29"/>
        <v>16</v>
      </c>
    </row>
    <row r="524" spans="1:29" s="467" customFormat="1" hidden="1">
      <c r="A524" s="463">
        <v>1580</v>
      </c>
      <c r="B524" s="463"/>
      <c r="C524" s="463" t="str">
        <f t="shared" si="30"/>
        <v>2006-Qanono_4</v>
      </c>
      <c r="D524" s="463" t="s">
        <v>552</v>
      </c>
      <c r="E524" s="464">
        <v>23</v>
      </c>
      <c r="F524" s="463" t="s">
        <v>1011</v>
      </c>
      <c r="G524" s="463" t="s">
        <v>554</v>
      </c>
      <c r="H524" s="575"/>
      <c r="I524" s="575"/>
      <c r="J524" s="614">
        <v>2006</v>
      </c>
      <c r="K524" s="463" t="s">
        <v>4913</v>
      </c>
      <c r="L524" s="463" t="s">
        <v>765</v>
      </c>
      <c r="M524" s="463" t="s">
        <v>766</v>
      </c>
      <c r="N524" s="615">
        <v>4</v>
      </c>
      <c r="O524" s="614">
        <v>11</v>
      </c>
      <c r="P524" s="463">
        <v>0</v>
      </c>
      <c r="Q524" s="463">
        <v>14</v>
      </c>
      <c r="R524" s="463">
        <v>0</v>
      </c>
      <c r="S524" s="463">
        <v>1</v>
      </c>
      <c r="T524" s="463">
        <v>0</v>
      </c>
      <c r="U524" s="463">
        <v>2</v>
      </c>
      <c r="V524" s="463">
        <v>1</v>
      </c>
      <c r="W524" s="463">
        <v>8</v>
      </c>
      <c r="X524" s="463">
        <v>3</v>
      </c>
      <c r="Y524" s="463">
        <v>0</v>
      </c>
      <c r="Z524" s="463">
        <v>0</v>
      </c>
      <c r="AA524" s="463">
        <v>0</v>
      </c>
      <c r="AB524" s="611">
        <f t="shared" si="31"/>
        <v>40</v>
      </c>
      <c r="AC524" s="461">
        <f t="shared" si="29"/>
        <v>25</v>
      </c>
    </row>
    <row r="525" spans="1:29" s="467" customFormat="1" hidden="1">
      <c r="A525" s="463">
        <v>1601</v>
      </c>
      <c r="B525" s="463"/>
      <c r="C525" s="463" t="str">
        <f t="shared" si="30"/>
        <v>2006-Hnasse_1</v>
      </c>
      <c r="D525" s="463" t="s">
        <v>552</v>
      </c>
      <c r="E525" s="463">
        <v>24</v>
      </c>
      <c r="F525" s="465" t="s">
        <v>3748</v>
      </c>
      <c r="G525" s="463" t="s">
        <v>554</v>
      </c>
      <c r="H525" s="576"/>
      <c r="I525" s="576"/>
      <c r="J525" s="228">
        <v>2006</v>
      </c>
      <c r="K525" s="463" t="s">
        <v>4913</v>
      </c>
      <c r="L525" s="463" t="s">
        <v>765</v>
      </c>
      <c r="M525" s="463" t="s">
        <v>3748</v>
      </c>
      <c r="N525" s="612">
        <v>1</v>
      </c>
      <c r="O525" s="229">
        <v>4</v>
      </c>
      <c r="P525" s="463">
        <v>0</v>
      </c>
      <c r="Q525" s="463">
        <v>6</v>
      </c>
      <c r="R525" s="463">
        <v>5</v>
      </c>
      <c r="S525" s="463">
        <v>15</v>
      </c>
      <c r="T525" s="463">
        <v>0</v>
      </c>
      <c r="U525" s="463">
        <v>0</v>
      </c>
      <c r="V525" s="463">
        <v>0</v>
      </c>
      <c r="W525" s="463">
        <v>10</v>
      </c>
      <c r="X525" s="463">
        <v>0</v>
      </c>
      <c r="Y525" s="463">
        <v>0</v>
      </c>
      <c r="Z525" s="463">
        <v>0</v>
      </c>
      <c r="AA525" s="463">
        <v>0</v>
      </c>
      <c r="AB525" s="612">
        <f t="shared" si="31"/>
        <v>40</v>
      </c>
      <c r="AC525" s="461">
        <f t="shared" si="29"/>
        <v>15</v>
      </c>
    </row>
    <row r="526" spans="1:29" s="467" customFormat="1" hidden="1">
      <c r="A526" s="463">
        <v>1602</v>
      </c>
      <c r="B526" s="463"/>
      <c r="C526" s="463" t="str">
        <f t="shared" si="30"/>
        <v>2006-Hnasse_2</v>
      </c>
      <c r="D526" s="463" t="s">
        <v>552</v>
      </c>
      <c r="E526" s="463">
        <v>24</v>
      </c>
      <c r="F526" s="465" t="s">
        <v>3748</v>
      </c>
      <c r="G526" s="463" t="s">
        <v>554</v>
      </c>
      <c r="H526" s="575"/>
      <c r="I526" s="575"/>
      <c r="J526" s="228">
        <v>2006</v>
      </c>
      <c r="K526" s="463" t="s">
        <v>4913</v>
      </c>
      <c r="L526" s="463" t="s">
        <v>765</v>
      </c>
      <c r="M526" s="463" t="s">
        <v>3748</v>
      </c>
      <c r="N526" s="466">
        <v>2</v>
      </c>
      <c r="O526" s="229">
        <v>5</v>
      </c>
      <c r="P526" s="463">
        <v>0</v>
      </c>
      <c r="Q526" s="463">
        <v>3</v>
      </c>
      <c r="R526" s="463">
        <v>12</v>
      </c>
      <c r="S526" s="463">
        <v>6</v>
      </c>
      <c r="T526" s="463">
        <v>0</v>
      </c>
      <c r="U526" s="463">
        <v>0</v>
      </c>
      <c r="V526" s="463">
        <v>0</v>
      </c>
      <c r="W526" s="463">
        <v>14</v>
      </c>
      <c r="X526" s="463">
        <v>0</v>
      </c>
      <c r="Y526" s="463">
        <v>0</v>
      </c>
      <c r="Z526" s="463">
        <v>0</v>
      </c>
      <c r="AA526" s="463">
        <v>0</v>
      </c>
      <c r="AB526" s="466">
        <f t="shared" si="31"/>
        <v>40</v>
      </c>
      <c r="AC526" s="461">
        <f t="shared" si="29"/>
        <v>20</v>
      </c>
    </row>
    <row r="527" spans="1:29" s="467" customFormat="1" hidden="1">
      <c r="A527" s="463">
        <v>1603</v>
      </c>
      <c r="B527" s="463"/>
      <c r="C527" s="463" t="str">
        <f t="shared" si="30"/>
        <v>2006-Hnasse_3</v>
      </c>
      <c r="D527" s="463" t="s">
        <v>552</v>
      </c>
      <c r="E527" s="463">
        <v>24</v>
      </c>
      <c r="F527" s="465" t="s">
        <v>3748</v>
      </c>
      <c r="G527" s="463" t="s">
        <v>554</v>
      </c>
      <c r="H527" s="575"/>
      <c r="I527" s="575"/>
      <c r="J527" s="228">
        <v>2006</v>
      </c>
      <c r="K527" s="463" t="s">
        <v>4913</v>
      </c>
      <c r="L527" s="463" t="s">
        <v>765</v>
      </c>
      <c r="M527" s="463" t="s">
        <v>3748</v>
      </c>
      <c r="N527" s="466">
        <v>3</v>
      </c>
      <c r="O527" s="229">
        <v>4</v>
      </c>
      <c r="P527" s="463">
        <v>0</v>
      </c>
      <c r="Q527" s="463">
        <v>6</v>
      </c>
      <c r="R527" s="463">
        <v>1</v>
      </c>
      <c r="S527" s="463">
        <v>12</v>
      </c>
      <c r="T527" s="463">
        <v>0</v>
      </c>
      <c r="U527" s="463">
        <v>0</v>
      </c>
      <c r="V527" s="463">
        <v>0</v>
      </c>
      <c r="W527" s="463">
        <v>17</v>
      </c>
      <c r="X527" s="463">
        <v>0</v>
      </c>
      <c r="Y527" s="463">
        <v>0</v>
      </c>
      <c r="Z527" s="463">
        <v>0</v>
      </c>
      <c r="AA527" s="463">
        <v>0</v>
      </c>
      <c r="AB527" s="466">
        <f t="shared" si="31"/>
        <v>40</v>
      </c>
      <c r="AC527" s="461">
        <f t="shared" si="29"/>
        <v>11</v>
      </c>
    </row>
    <row r="528" spans="1:29" s="467" customFormat="1" hidden="1">
      <c r="A528" s="463">
        <v>1604</v>
      </c>
      <c r="B528" s="463"/>
      <c r="C528" s="463" t="str">
        <f t="shared" si="30"/>
        <v>2006-Hnasse_4</v>
      </c>
      <c r="D528" s="463" t="s">
        <v>552</v>
      </c>
      <c r="E528" s="463">
        <v>24</v>
      </c>
      <c r="F528" s="465" t="s">
        <v>3748</v>
      </c>
      <c r="G528" s="463" t="s">
        <v>554</v>
      </c>
      <c r="H528" s="575"/>
      <c r="I528" s="575"/>
      <c r="J528" s="228">
        <v>2006</v>
      </c>
      <c r="K528" s="463" t="s">
        <v>4913</v>
      </c>
      <c r="L528" s="463" t="s">
        <v>765</v>
      </c>
      <c r="M528" s="463" t="s">
        <v>3748</v>
      </c>
      <c r="N528" s="613">
        <v>4</v>
      </c>
      <c r="O528" s="229">
        <v>10</v>
      </c>
      <c r="P528" s="463">
        <v>0</v>
      </c>
      <c r="Q528" s="463">
        <v>2</v>
      </c>
      <c r="R528" s="463">
        <v>0</v>
      </c>
      <c r="S528" s="463">
        <v>6</v>
      </c>
      <c r="T528" s="463">
        <v>0</v>
      </c>
      <c r="U528" s="463">
        <v>0</v>
      </c>
      <c r="V528" s="463">
        <v>0</v>
      </c>
      <c r="W528" s="463">
        <v>22</v>
      </c>
      <c r="X528" s="463">
        <v>0</v>
      </c>
      <c r="Y528" s="463">
        <v>0</v>
      </c>
      <c r="Z528" s="463">
        <v>0</v>
      </c>
      <c r="AA528" s="463">
        <v>0</v>
      </c>
      <c r="AB528" s="613">
        <f t="shared" si="31"/>
        <v>40</v>
      </c>
      <c r="AC528" s="461">
        <f t="shared" si="29"/>
        <v>12</v>
      </c>
    </row>
    <row r="529" spans="1:29" s="467" customFormat="1" hidden="1">
      <c r="A529" s="463" t="s">
        <v>406</v>
      </c>
      <c r="B529" s="463" t="s">
        <v>658</v>
      </c>
      <c r="C529" s="463" t="s">
        <v>598</v>
      </c>
      <c r="D529" s="463" t="s">
        <v>552</v>
      </c>
      <c r="E529" s="464">
        <v>37</v>
      </c>
      <c r="F529" s="463" t="s">
        <v>358</v>
      </c>
      <c r="G529" s="463" t="s">
        <v>554</v>
      </c>
      <c r="H529" s="576">
        <v>39052</v>
      </c>
      <c r="I529" s="576">
        <v>41331</v>
      </c>
      <c r="J529" s="460">
        <v>2006</v>
      </c>
      <c r="K529" s="463" t="s">
        <v>769</v>
      </c>
      <c r="L529" s="463" t="s">
        <v>3726</v>
      </c>
      <c r="M529" s="463" t="s">
        <v>358</v>
      </c>
      <c r="N529" s="458">
        <v>1</v>
      </c>
      <c r="O529" s="460">
        <v>1</v>
      </c>
      <c r="P529" s="463">
        <v>1</v>
      </c>
      <c r="Q529" s="463">
        <v>4</v>
      </c>
      <c r="R529" s="463">
        <v>0</v>
      </c>
      <c r="S529" s="463">
        <v>4</v>
      </c>
      <c r="T529" s="463">
        <v>0</v>
      </c>
      <c r="U529" s="463">
        <v>0</v>
      </c>
      <c r="V529" s="463">
        <v>0</v>
      </c>
      <c r="W529" s="463">
        <v>18</v>
      </c>
      <c r="X529" s="463">
        <v>6</v>
      </c>
      <c r="Y529" s="463">
        <v>6</v>
      </c>
      <c r="Z529" s="463">
        <v>0</v>
      </c>
      <c r="AA529" s="463">
        <v>0</v>
      </c>
      <c r="AB529" s="461">
        <v>40</v>
      </c>
      <c r="AC529" s="461"/>
    </row>
    <row r="530" spans="1:29" s="467" customFormat="1" hidden="1">
      <c r="A530" s="463" t="s">
        <v>599</v>
      </c>
      <c r="B530" s="463" t="s">
        <v>658</v>
      </c>
      <c r="C530" s="463" t="s">
        <v>600</v>
      </c>
      <c r="D530" s="463" t="s">
        <v>552</v>
      </c>
      <c r="E530" s="464">
        <v>37</v>
      </c>
      <c r="F530" s="463" t="s">
        <v>358</v>
      </c>
      <c r="G530" s="463" t="s">
        <v>554</v>
      </c>
      <c r="H530" s="575">
        <v>39052</v>
      </c>
      <c r="I530" s="575">
        <v>41331</v>
      </c>
      <c r="J530" s="465">
        <v>2006</v>
      </c>
      <c r="K530" s="463" t="s">
        <v>769</v>
      </c>
      <c r="L530" s="463" t="s">
        <v>3726</v>
      </c>
      <c r="M530" s="463" t="s">
        <v>358</v>
      </c>
      <c r="N530" s="463">
        <v>2</v>
      </c>
      <c r="O530" s="465">
        <v>0</v>
      </c>
      <c r="P530" s="463">
        <v>2</v>
      </c>
      <c r="Q530" s="463">
        <v>4</v>
      </c>
      <c r="R530" s="463">
        <v>1</v>
      </c>
      <c r="S530" s="463">
        <v>1</v>
      </c>
      <c r="T530" s="463">
        <v>0</v>
      </c>
      <c r="U530" s="463">
        <v>0</v>
      </c>
      <c r="V530" s="463">
        <v>0</v>
      </c>
      <c r="W530" s="463">
        <v>18</v>
      </c>
      <c r="X530" s="463">
        <v>6</v>
      </c>
      <c r="Y530" s="463">
        <v>8</v>
      </c>
      <c r="Z530" s="463">
        <v>0</v>
      </c>
      <c r="AA530" s="463">
        <v>0</v>
      </c>
      <c r="AB530" s="466">
        <v>40</v>
      </c>
      <c r="AC530" s="461"/>
    </row>
    <row r="531" spans="1:29" s="467" customFormat="1" hidden="1">
      <c r="A531" s="463" t="s">
        <v>408</v>
      </c>
      <c r="B531" s="463" t="s">
        <v>658</v>
      </c>
      <c r="C531" s="463" t="s">
        <v>47</v>
      </c>
      <c r="D531" s="463" t="s">
        <v>552</v>
      </c>
      <c r="E531" s="464">
        <v>37</v>
      </c>
      <c r="F531" s="463" t="s">
        <v>358</v>
      </c>
      <c r="G531" s="463" t="s">
        <v>554</v>
      </c>
      <c r="H531" s="575">
        <v>39052</v>
      </c>
      <c r="I531" s="575">
        <v>41331</v>
      </c>
      <c r="J531" s="465">
        <v>2006</v>
      </c>
      <c r="K531" s="463" t="s">
        <v>769</v>
      </c>
      <c r="L531" s="463" t="s">
        <v>3726</v>
      </c>
      <c r="M531" s="463" t="s">
        <v>358</v>
      </c>
      <c r="N531" s="463">
        <v>3</v>
      </c>
      <c r="O531" s="465">
        <v>5</v>
      </c>
      <c r="P531" s="463">
        <v>1</v>
      </c>
      <c r="Q531" s="463">
        <v>5</v>
      </c>
      <c r="R531" s="463">
        <v>0</v>
      </c>
      <c r="S531" s="463">
        <v>1</v>
      </c>
      <c r="T531" s="463">
        <v>0</v>
      </c>
      <c r="U531" s="463">
        <v>0</v>
      </c>
      <c r="V531" s="463">
        <v>4</v>
      </c>
      <c r="W531" s="463">
        <v>4</v>
      </c>
      <c r="X531" s="463">
        <v>12</v>
      </c>
      <c r="Y531" s="463">
        <v>8</v>
      </c>
      <c r="Z531" s="463">
        <v>0</v>
      </c>
      <c r="AA531" s="463">
        <v>0</v>
      </c>
      <c r="AB531" s="466">
        <v>40</v>
      </c>
      <c r="AC531" s="461"/>
    </row>
    <row r="532" spans="1:29" s="467" customFormat="1" hidden="1">
      <c r="A532" s="463" t="s">
        <v>48</v>
      </c>
      <c r="B532" s="463" t="s">
        <v>658</v>
      </c>
      <c r="C532" s="463" t="s">
        <v>49</v>
      </c>
      <c r="D532" s="463" t="s">
        <v>552</v>
      </c>
      <c r="E532" s="464">
        <v>37</v>
      </c>
      <c r="F532" s="463" t="s">
        <v>358</v>
      </c>
      <c r="G532" s="463" t="s">
        <v>554</v>
      </c>
      <c r="H532" s="575">
        <v>39052</v>
      </c>
      <c r="I532" s="575">
        <v>41331</v>
      </c>
      <c r="J532" s="465">
        <v>2006</v>
      </c>
      <c r="K532" s="463" t="s">
        <v>769</v>
      </c>
      <c r="L532" s="463" t="s">
        <v>3726</v>
      </c>
      <c r="M532" s="463" t="s">
        <v>358</v>
      </c>
      <c r="N532" s="463">
        <v>4</v>
      </c>
      <c r="O532" s="465">
        <v>4</v>
      </c>
      <c r="P532" s="463">
        <v>0</v>
      </c>
      <c r="Q532" s="463">
        <v>9</v>
      </c>
      <c r="R532" s="463">
        <v>1</v>
      </c>
      <c r="S532" s="463">
        <v>0</v>
      </c>
      <c r="T532" s="463">
        <v>0</v>
      </c>
      <c r="U532" s="463">
        <v>0</v>
      </c>
      <c r="V532" s="463">
        <v>0</v>
      </c>
      <c r="W532" s="463">
        <v>11</v>
      </c>
      <c r="X532" s="463">
        <v>3</v>
      </c>
      <c r="Y532" s="463">
        <v>12</v>
      </c>
      <c r="Z532" s="463">
        <v>0</v>
      </c>
      <c r="AA532" s="463">
        <v>0</v>
      </c>
      <c r="AB532" s="466">
        <v>40</v>
      </c>
      <c r="AC532" s="461"/>
    </row>
    <row r="533" spans="1:29" s="467" customFormat="1" hidden="1">
      <c r="A533" s="463" t="s">
        <v>50</v>
      </c>
      <c r="B533" s="463" t="s">
        <v>658</v>
      </c>
      <c r="C533" s="463" t="s">
        <v>4067</v>
      </c>
      <c r="D533" s="463" t="s">
        <v>552</v>
      </c>
      <c r="E533" s="464">
        <v>38</v>
      </c>
      <c r="F533" s="463" t="s">
        <v>3759</v>
      </c>
      <c r="G533" s="463" t="s">
        <v>554</v>
      </c>
      <c r="H533" s="576">
        <v>39052</v>
      </c>
      <c r="I533" s="576">
        <v>41331</v>
      </c>
      <c r="J533" s="465">
        <v>2006</v>
      </c>
      <c r="K533" s="463" t="s">
        <v>769</v>
      </c>
      <c r="L533" s="463" t="s">
        <v>3726</v>
      </c>
      <c r="M533" s="463" t="s">
        <v>3759</v>
      </c>
      <c r="N533" s="463">
        <v>1</v>
      </c>
      <c r="O533" s="465">
        <v>0</v>
      </c>
      <c r="P533" s="463">
        <v>2</v>
      </c>
      <c r="Q533" s="463">
        <v>3</v>
      </c>
      <c r="R533" s="463">
        <v>0</v>
      </c>
      <c r="S533" s="463">
        <v>0</v>
      </c>
      <c r="T533" s="463">
        <v>0</v>
      </c>
      <c r="U533" s="463">
        <v>0</v>
      </c>
      <c r="V533" s="463">
        <v>0</v>
      </c>
      <c r="W533" s="463">
        <v>9</v>
      </c>
      <c r="X533" s="463">
        <v>18</v>
      </c>
      <c r="Y533" s="463">
        <v>8</v>
      </c>
      <c r="Z533" s="463">
        <v>0</v>
      </c>
      <c r="AA533" s="463">
        <v>0</v>
      </c>
      <c r="AB533" s="466">
        <v>40</v>
      </c>
      <c r="AC533" s="461"/>
    </row>
    <row r="534" spans="1:29" s="467" customFormat="1" hidden="1">
      <c r="A534" s="463" t="s">
        <v>51</v>
      </c>
      <c r="B534" s="463" t="s">
        <v>658</v>
      </c>
      <c r="C534" s="463" t="s">
        <v>4068</v>
      </c>
      <c r="D534" s="463" t="s">
        <v>552</v>
      </c>
      <c r="E534" s="464">
        <v>38</v>
      </c>
      <c r="F534" s="463" t="s">
        <v>3759</v>
      </c>
      <c r="G534" s="463" t="s">
        <v>554</v>
      </c>
      <c r="H534" s="575">
        <v>39052</v>
      </c>
      <c r="I534" s="575">
        <v>41331</v>
      </c>
      <c r="J534" s="465">
        <v>2006</v>
      </c>
      <c r="K534" s="463" t="s">
        <v>769</v>
      </c>
      <c r="L534" s="463" t="s">
        <v>3726</v>
      </c>
      <c r="M534" s="463" t="s">
        <v>3759</v>
      </c>
      <c r="N534" s="463">
        <v>2</v>
      </c>
      <c r="O534" s="465">
        <v>0</v>
      </c>
      <c r="P534" s="463">
        <v>10</v>
      </c>
      <c r="Q534" s="463">
        <v>0</v>
      </c>
      <c r="R534" s="463">
        <v>0</v>
      </c>
      <c r="S534" s="463">
        <v>0</v>
      </c>
      <c r="T534" s="463">
        <v>0</v>
      </c>
      <c r="U534" s="463">
        <v>0</v>
      </c>
      <c r="V534" s="463">
        <v>0</v>
      </c>
      <c r="W534" s="463">
        <v>8</v>
      </c>
      <c r="X534" s="463">
        <v>10</v>
      </c>
      <c r="Y534" s="463">
        <v>12</v>
      </c>
      <c r="Z534" s="463">
        <v>0</v>
      </c>
      <c r="AA534" s="463">
        <v>0</v>
      </c>
      <c r="AB534" s="466">
        <v>40</v>
      </c>
      <c r="AC534" s="461"/>
    </row>
    <row r="535" spans="1:29" s="467" customFormat="1" hidden="1">
      <c r="A535" s="463" t="s">
        <v>284</v>
      </c>
      <c r="B535" s="463" t="s">
        <v>658</v>
      </c>
      <c r="C535" s="463" t="s">
        <v>4069</v>
      </c>
      <c r="D535" s="463" t="s">
        <v>552</v>
      </c>
      <c r="E535" s="464">
        <v>38</v>
      </c>
      <c r="F535" s="463" t="s">
        <v>3759</v>
      </c>
      <c r="G535" s="463" t="s">
        <v>554</v>
      </c>
      <c r="H535" s="575">
        <v>39052</v>
      </c>
      <c r="I535" s="575">
        <v>41331</v>
      </c>
      <c r="J535" s="465">
        <v>2006</v>
      </c>
      <c r="K535" s="463" t="s">
        <v>769</v>
      </c>
      <c r="L535" s="463" t="s">
        <v>3726</v>
      </c>
      <c r="M535" s="463" t="s">
        <v>3759</v>
      </c>
      <c r="N535" s="463">
        <v>3</v>
      </c>
      <c r="O535" s="465">
        <v>0</v>
      </c>
      <c r="P535" s="463">
        <v>0</v>
      </c>
      <c r="Q535" s="463">
        <v>2</v>
      </c>
      <c r="R535" s="463">
        <v>0</v>
      </c>
      <c r="S535" s="463">
        <v>0</v>
      </c>
      <c r="T535" s="463">
        <v>0</v>
      </c>
      <c r="U535" s="463">
        <v>0</v>
      </c>
      <c r="V535" s="463">
        <v>0</v>
      </c>
      <c r="W535" s="463">
        <v>8</v>
      </c>
      <c r="X535" s="463">
        <v>21</v>
      </c>
      <c r="Y535" s="463">
        <v>9</v>
      </c>
      <c r="Z535" s="463">
        <v>0</v>
      </c>
      <c r="AA535" s="463">
        <v>0</v>
      </c>
      <c r="AB535" s="466">
        <v>40</v>
      </c>
      <c r="AC535" s="461"/>
    </row>
    <row r="536" spans="1:29" s="467" customFormat="1" hidden="1">
      <c r="A536" s="463" t="s">
        <v>285</v>
      </c>
      <c r="B536" s="463" t="s">
        <v>658</v>
      </c>
      <c r="C536" s="463" t="s">
        <v>4070</v>
      </c>
      <c r="D536" s="463" t="s">
        <v>552</v>
      </c>
      <c r="E536" s="464">
        <v>38</v>
      </c>
      <c r="F536" s="463" t="s">
        <v>3759</v>
      </c>
      <c r="G536" s="463" t="s">
        <v>554</v>
      </c>
      <c r="H536" s="575">
        <v>39052</v>
      </c>
      <c r="I536" s="575">
        <v>41331</v>
      </c>
      <c r="J536" s="465">
        <v>2006</v>
      </c>
      <c r="K536" s="463" t="s">
        <v>769</v>
      </c>
      <c r="L536" s="463" t="s">
        <v>3726</v>
      </c>
      <c r="M536" s="463" t="s">
        <v>3759</v>
      </c>
      <c r="N536" s="463">
        <v>4</v>
      </c>
      <c r="O536" s="465">
        <v>0</v>
      </c>
      <c r="P536" s="463">
        <v>6</v>
      </c>
      <c r="Q536" s="463">
        <v>1</v>
      </c>
      <c r="R536" s="463">
        <v>0</v>
      </c>
      <c r="S536" s="463">
        <v>2</v>
      </c>
      <c r="T536" s="463">
        <v>0</v>
      </c>
      <c r="U536" s="463">
        <v>0</v>
      </c>
      <c r="V536" s="463">
        <v>2</v>
      </c>
      <c r="W536" s="463">
        <v>1</v>
      </c>
      <c r="X536" s="463">
        <v>14</v>
      </c>
      <c r="Y536" s="463">
        <v>14</v>
      </c>
      <c r="Z536" s="463">
        <v>0</v>
      </c>
      <c r="AA536" s="463">
        <v>0</v>
      </c>
      <c r="AB536" s="466">
        <v>40</v>
      </c>
      <c r="AC536" s="461"/>
    </row>
    <row r="537" spans="1:29" s="467" customFormat="1" hidden="1">
      <c r="A537" s="463" t="s">
        <v>286</v>
      </c>
      <c r="B537" s="463" t="s">
        <v>658</v>
      </c>
      <c r="C537" s="463" t="s">
        <v>287</v>
      </c>
      <c r="D537" s="463" t="s">
        <v>552</v>
      </c>
      <c r="E537" s="464">
        <v>39</v>
      </c>
      <c r="F537" s="463" t="s">
        <v>1517</v>
      </c>
      <c r="G537" s="463" t="s">
        <v>554</v>
      </c>
      <c r="H537" s="576">
        <v>39052</v>
      </c>
      <c r="I537" s="576">
        <v>41331</v>
      </c>
      <c r="J537" s="465">
        <v>2006</v>
      </c>
      <c r="K537" s="463" t="s">
        <v>769</v>
      </c>
      <c r="L537" s="463" t="s">
        <v>3726</v>
      </c>
      <c r="M537" s="463" t="s">
        <v>1517</v>
      </c>
      <c r="N537" s="463">
        <v>1</v>
      </c>
      <c r="O537" s="465">
        <v>2</v>
      </c>
      <c r="P537" s="463">
        <v>5</v>
      </c>
      <c r="Q537" s="463">
        <v>5</v>
      </c>
      <c r="R537" s="463">
        <v>0</v>
      </c>
      <c r="S537" s="463">
        <v>0</v>
      </c>
      <c r="T537" s="463">
        <v>0</v>
      </c>
      <c r="U537" s="463">
        <v>1</v>
      </c>
      <c r="V537" s="463">
        <v>1</v>
      </c>
      <c r="W537" s="463">
        <v>18</v>
      </c>
      <c r="X537" s="463">
        <v>4</v>
      </c>
      <c r="Y537" s="463">
        <v>4</v>
      </c>
      <c r="Z537" s="463">
        <v>0</v>
      </c>
      <c r="AA537" s="463">
        <v>0</v>
      </c>
      <c r="AB537" s="466">
        <v>40</v>
      </c>
      <c r="AC537" s="461"/>
    </row>
    <row r="538" spans="1:29" s="467" customFormat="1" hidden="1">
      <c r="A538" s="463" t="s">
        <v>288</v>
      </c>
      <c r="B538" s="463" t="s">
        <v>658</v>
      </c>
      <c r="C538" s="463" t="s">
        <v>289</v>
      </c>
      <c r="D538" s="463" t="s">
        <v>552</v>
      </c>
      <c r="E538" s="464">
        <v>39</v>
      </c>
      <c r="F538" s="463" t="s">
        <v>1517</v>
      </c>
      <c r="G538" s="463" t="s">
        <v>554</v>
      </c>
      <c r="H538" s="575">
        <v>39052</v>
      </c>
      <c r="I538" s="575">
        <v>41331</v>
      </c>
      <c r="J538" s="465">
        <v>2006</v>
      </c>
      <c r="K538" s="463" t="s">
        <v>769</v>
      </c>
      <c r="L538" s="463" t="s">
        <v>3726</v>
      </c>
      <c r="M538" s="463" t="s">
        <v>1517</v>
      </c>
      <c r="N538" s="463">
        <v>2</v>
      </c>
      <c r="O538" s="465">
        <v>0</v>
      </c>
      <c r="P538" s="463">
        <v>11</v>
      </c>
      <c r="Q538" s="463">
        <v>1</v>
      </c>
      <c r="R538" s="463">
        <v>0</v>
      </c>
      <c r="S538" s="463">
        <v>0</v>
      </c>
      <c r="T538" s="463">
        <v>0</v>
      </c>
      <c r="U538" s="463">
        <v>0</v>
      </c>
      <c r="V538" s="463">
        <v>4</v>
      </c>
      <c r="W538" s="463">
        <v>7</v>
      </c>
      <c r="X538" s="463">
        <v>0</v>
      </c>
      <c r="Y538" s="463">
        <v>17</v>
      </c>
      <c r="Z538" s="463">
        <v>0</v>
      </c>
      <c r="AA538" s="463">
        <v>0</v>
      </c>
      <c r="AB538" s="466">
        <v>40</v>
      </c>
      <c r="AC538" s="461"/>
    </row>
    <row r="539" spans="1:29" s="467" customFormat="1" hidden="1">
      <c r="A539" s="463" t="s">
        <v>290</v>
      </c>
      <c r="B539" s="463" t="s">
        <v>658</v>
      </c>
      <c r="C539" s="463" t="s">
        <v>291</v>
      </c>
      <c r="D539" s="463" t="s">
        <v>552</v>
      </c>
      <c r="E539" s="464">
        <v>39</v>
      </c>
      <c r="F539" s="463" t="s">
        <v>1517</v>
      </c>
      <c r="G539" s="463" t="s">
        <v>554</v>
      </c>
      <c r="H539" s="575">
        <v>39052</v>
      </c>
      <c r="I539" s="575">
        <v>41331</v>
      </c>
      <c r="J539" s="465">
        <v>2006</v>
      </c>
      <c r="K539" s="463" t="s">
        <v>769</v>
      </c>
      <c r="L539" s="463" t="s">
        <v>3726</v>
      </c>
      <c r="M539" s="463" t="s">
        <v>1517</v>
      </c>
      <c r="N539" s="463">
        <v>3</v>
      </c>
      <c r="O539" s="465">
        <v>3</v>
      </c>
      <c r="P539" s="463">
        <v>0</v>
      </c>
      <c r="Q539" s="463">
        <v>1</v>
      </c>
      <c r="R539" s="463">
        <v>0</v>
      </c>
      <c r="S539" s="463">
        <v>0</v>
      </c>
      <c r="T539" s="463">
        <v>0</v>
      </c>
      <c r="U539" s="463">
        <v>0</v>
      </c>
      <c r="V539" s="463">
        <v>2</v>
      </c>
      <c r="W539" s="463">
        <v>16</v>
      </c>
      <c r="X539" s="463">
        <v>4</v>
      </c>
      <c r="Y539" s="463">
        <v>14</v>
      </c>
      <c r="Z539" s="463">
        <v>0</v>
      </c>
      <c r="AA539" s="463">
        <v>0</v>
      </c>
      <c r="AB539" s="466">
        <v>40</v>
      </c>
      <c r="AC539" s="461"/>
    </row>
    <row r="540" spans="1:29" s="467" customFormat="1" hidden="1">
      <c r="A540" s="463" t="s">
        <v>292</v>
      </c>
      <c r="B540" s="463" t="s">
        <v>658</v>
      </c>
      <c r="C540" s="463" t="s">
        <v>422</v>
      </c>
      <c r="D540" s="463" t="s">
        <v>552</v>
      </c>
      <c r="E540" s="464">
        <v>39</v>
      </c>
      <c r="F540" s="463" t="s">
        <v>1517</v>
      </c>
      <c r="G540" s="463" t="s">
        <v>554</v>
      </c>
      <c r="H540" s="575">
        <v>39052</v>
      </c>
      <c r="I540" s="575">
        <v>41331</v>
      </c>
      <c r="J540" s="465">
        <v>2006</v>
      </c>
      <c r="K540" s="463" t="s">
        <v>769</v>
      </c>
      <c r="L540" s="463" t="s">
        <v>3726</v>
      </c>
      <c r="M540" s="463" t="s">
        <v>1517</v>
      </c>
      <c r="N540" s="463">
        <v>4</v>
      </c>
      <c r="O540" s="465">
        <v>3</v>
      </c>
      <c r="P540" s="463">
        <v>9</v>
      </c>
      <c r="Q540" s="463">
        <v>3</v>
      </c>
      <c r="R540" s="463">
        <v>1</v>
      </c>
      <c r="S540" s="463">
        <v>0</v>
      </c>
      <c r="T540" s="463">
        <v>0</v>
      </c>
      <c r="U540" s="463">
        <v>0</v>
      </c>
      <c r="V540" s="463">
        <v>3</v>
      </c>
      <c r="W540" s="463">
        <v>6</v>
      </c>
      <c r="X540" s="463">
        <v>5</v>
      </c>
      <c r="Y540" s="463">
        <v>10</v>
      </c>
      <c r="Z540" s="463">
        <v>0</v>
      </c>
      <c r="AA540" s="463">
        <v>0</v>
      </c>
      <c r="AB540" s="466">
        <v>40</v>
      </c>
      <c r="AC540" s="461"/>
    </row>
    <row r="541" spans="1:29" s="467" customFormat="1" hidden="1">
      <c r="A541" s="463" t="s">
        <v>623</v>
      </c>
      <c r="B541" s="463" t="s">
        <v>658</v>
      </c>
      <c r="C541" s="463" t="s">
        <v>624</v>
      </c>
      <c r="D541" s="463" t="s">
        <v>552</v>
      </c>
      <c r="E541" s="464">
        <v>40</v>
      </c>
      <c r="F541" s="463" t="s">
        <v>550</v>
      </c>
      <c r="G541" s="463" t="s">
        <v>554</v>
      </c>
      <c r="H541" s="576">
        <v>39052</v>
      </c>
      <c r="I541" s="576">
        <v>41330</v>
      </c>
      <c r="J541" s="465">
        <v>2006</v>
      </c>
      <c r="K541" s="463" t="s">
        <v>769</v>
      </c>
      <c r="L541" s="463" t="s">
        <v>3727</v>
      </c>
      <c r="M541" s="463" t="s">
        <v>550</v>
      </c>
      <c r="N541" s="463">
        <v>1</v>
      </c>
      <c r="O541" s="465">
        <v>1</v>
      </c>
      <c r="P541" s="463">
        <v>4</v>
      </c>
      <c r="Q541" s="463">
        <v>3</v>
      </c>
      <c r="R541" s="463">
        <v>4</v>
      </c>
      <c r="S541" s="463">
        <v>0</v>
      </c>
      <c r="T541" s="463">
        <v>0</v>
      </c>
      <c r="U541" s="463">
        <v>2</v>
      </c>
      <c r="V541" s="463">
        <v>5</v>
      </c>
      <c r="W541" s="463">
        <v>12</v>
      </c>
      <c r="X541" s="463">
        <v>6</v>
      </c>
      <c r="Y541" s="463">
        <v>3</v>
      </c>
      <c r="Z541" s="463">
        <v>0</v>
      </c>
      <c r="AA541" s="463">
        <v>0</v>
      </c>
      <c r="AB541" s="466">
        <v>40</v>
      </c>
      <c r="AC541" s="461"/>
    </row>
    <row r="542" spans="1:29" s="467" customFormat="1" hidden="1">
      <c r="A542" s="463" t="s">
        <v>625</v>
      </c>
      <c r="B542" s="463" t="s">
        <v>658</v>
      </c>
      <c r="C542" s="463" t="s">
        <v>626</v>
      </c>
      <c r="D542" s="463" t="s">
        <v>552</v>
      </c>
      <c r="E542" s="464">
        <v>40</v>
      </c>
      <c r="F542" s="463" t="s">
        <v>550</v>
      </c>
      <c r="G542" s="463" t="s">
        <v>554</v>
      </c>
      <c r="H542" s="575">
        <v>39052</v>
      </c>
      <c r="I542" s="575">
        <v>41330</v>
      </c>
      <c r="J542" s="465">
        <v>2006</v>
      </c>
      <c r="K542" s="463" t="s">
        <v>769</v>
      </c>
      <c r="L542" s="463" t="s">
        <v>3727</v>
      </c>
      <c r="M542" s="463" t="s">
        <v>550</v>
      </c>
      <c r="N542" s="463">
        <v>2</v>
      </c>
      <c r="O542" s="465">
        <v>1</v>
      </c>
      <c r="P542" s="463">
        <v>0</v>
      </c>
      <c r="Q542" s="463">
        <v>1</v>
      </c>
      <c r="R542" s="463">
        <v>0</v>
      </c>
      <c r="S542" s="463">
        <v>0</v>
      </c>
      <c r="T542" s="463">
        <v>0</v>
      </c>
      <c r="U542" s="463">
        <v>8</v>
      </c>
      <c r="V542" s="463">
        <v>0</v>
      </c>
      <c r="W542" s="463">
        <v>5</v>
      </c>
      <c r="X542" s="463">
        <v>10</v>
      </c>
      <c r="Y542" s="463">
        <v>15</v>
      </c>
      <c r="Z542" s="463">
        <v>0</v>
      </c>
      <c r="AA542" s="463">
        <v>0</v>
      </c>
      <c r="AB542" s="466">
        <v>40</v>
      </c>
      <c r="AC542" s="461"/>
    </row>
    <row r="543" spans="1:29" s="467" customFormat="1" hidden="1">
      <c r="A543" s="463" t="s">
        <v>627</v>
      </c>
      <c r="B543" s="463" t="s">
        <v>658</v>
      </c>
      <c r="C543" s="463" t="s">
        <v>628</v>
      </c>
      <c r="D543" s="463" t="s">
        <v>552</v>
      </c>
      <c r="E543" s="464">
        <v>40</v>
      </c>
      <c r="F543" s="463" t="s">
        <v>550</v>
      </c>
      <c r="G543" s="463" t="s">
        <v>554</v>
      </c>
      <c r="H543" s="575">
        <v>39052</v>
      </c>
      <c r="I543" s="575">
        <v>41330</v>
      </c>
      <c r="J543" s="465">
        <v>2006</v>
      </c>
      <c r="K543" s="463" t="s">
        <v>769</v>
      </c>
      <c r="L543" s="463" t="s">
        <v>3727</v>
      </c>
      <c r="M543" s="463" t="s">
        <v>550</v>
      </c>
      <c r="N543" s="463">
        <v>3</v>
      </c>
      <c r="O543" s="465">
        <v>1</v>
      </c>
      <c r="P543" s="463">
        <v>0</v>
      </c>
      <c r="Q543" s="463">
        <v>5</v>
      </c>
      <c r="R543" s="463">
        <v>0</v>
      </c>
      <c r="S543" s="463">
        <v>0</v>
      </c>
      <c r="T543" s="463">
        <v>0</v>
      </c>
      <c r="U543" s="463">
        <v>14</v>
      </c>
      <c r="V543" s="463">
        <v>0</v>
      </c>
      <c r="W543" s="463">
        <v>7</v>
      </c>
      <c r="X543" s="463">
        <v>13</v>
      </c>
      <c r="Y543" s="463">
        <v>0</v>
      </c>
      <c r="Z543" s="463">
        <v>0</v>
      </c>
      <c r="AA543" s="463">
        <v>0</v>
      </c>
      <c r="AB543" s="466">
        <v>40</v>
      </c>
      <c r="AC543" s="461"/>
    </row>
    <row r="544" spans="1:29" s="467" customFormat="1" hidden="1">
      <c r="A544" s="463" t="s">
        <v>629</v>
      </c>
      <c r="B544" s="463" t="s">
        <v>658</v>
      </c>
      <c r="C544" s="463" t="s">
        <v>630</v>
      </c>
      <c r="D544" s="463" t="s">
        <v>552</v>
      </c>
      <c r="E544" s="464">
        <v>40</v>
      </c>
      <c r="F544" s="463" t="s">
        <v>550</v>
      </c>
      <c r="G544" s="463" t="s">
        <v>554</v>
      </c>
      <c r="H544" s="575">
        <v>39052</v>
      </c>
      <c r="I544" s="575">
        <v>41330</v>
      </c>
      <c r="J544" s="465">
        <v>2006</v>
      </c>
      <c r="K544" s="463" t="s">
        <v>769</v>
      </c>
      <c r="L544" s="463" t="s">
        <v>3727</v>
      </c>
      <c r="M544" s="463" t="s">
        <v>550</v>
      </c>
      <c r="N544" s="463">
        <v>4</v>
      </c>
      <c r="O544" s="465">
        <v>7</v>
      </c>
      <c r="P544" s="463">
        <v>0</v>
      </c>
      <c r="Q544" s="463">
        <v>4</v>
      </c>
      <c r="R544" s="463">
        <v>1</v>
      </c>
      <c r="S544" s="463">
        <v>0</v>
      </c>
      <c r="T544" s="463">
        <v>0</v>
      </c>
      <c r="U544" s="463">
        <v>17</v>
      </c>
      <c r="V544" s="463">
        <v>0</v>
      </c>
      <c r="W544" s="463">
        <v>5</v>
      </c>
      <c r="X544" s="463">
        <v>5</v>
      </c>
      <c r="Y544" s="463">
        <v>1</v>
      </c>
      <c r="Z544" s="463">
        <v>0</v>
      </c>
      <c r="AA544" s="463">
        <v>0</v>
      </c>
      <c r="AB544" s="466">
        <v>40</v>
      </c>
      <c r="AC544" s="461"/>
    </row>
    <row r="545" spans="1:29" s="467" customFormat="1" hidden="1">
      <c r="A545" s="463" t="s">
        <v>631</v>
      </c>
      <c r="B545" s="463" t="s">
        <v>658</v>
      </c>
      <c r="C545" s="463" t="s">
        <v>632</v>
      </c>
      <c r="D545" s="463" t="s">
        <v>552</v>
      </c>
      <c r="E545" s="464">
        <v>41</v>
      </c>
      <c r="F545" s="463" t="s">
        <v>1513</v>
      </c>
      <c r="G545" s="463" t="s">
        <v>554</v>
      </c>
      <c r="H545" s="576">
        <v>39052</v>
      </c>
      <c r="I545" s="576">
        <v>41330</v>
      </c>
      <c r="J545" s="465">
        <v>2006</v>
      </c>
      <c r="K545" s="463" t="s">
        <v>769</v>
      </c>
      <c r="L545" s="463" t="s">
        <v>3727</v>
      </c>
      <c r="M545" s="463" t="s">
        <v>1513</v>
      </c>
      <c r="N545" s="463">
        <v>1</v>
      </c>
      <c r="O545" s="465">
        <v>12</v>
      </c>
      <c r="P545" s="463">
        <v>0</v>
      </c>
      <c r="Q545" s="463">
        <v>1</v>
      </c>
      <c r="R545" s="463">
        <v>0</v>
      </c>
      <c r="S545" s="463">
        <v>0</v>
      </c>
      <c r="T545" s="463">
        <v>0</v>
      </c>
      <c r="U545" s="463">
        <v>11</v>
      </c>
      <c r="V545" s="463">
        <v>0</v>
      </c>
      <c r="W545" s="463">
        <v>8</v>
      </c>
      <c r="X545" s="463">
        <v>2</v>
      </c>
      <c r="Y545" s="463">
        <v>6</v>
      </c>
      <c r="Z545" s="463">
        <v>0</v>
      </c>
      <c r="AA545" s="463">
        <v>0</v>
      </c>
      <c r="AB545" s="466">
        <v>40</v>
      </c>
      <c r="AC545" s="461"/>
    </row>
    <row r="546" spans="1:29" s="467" customFormat="1" hidden="1">
      <c r="A546" s="463" t="s">
        <v>633</v>
      </c>
      <c r="B546" s="463" t="s">
        <v>658</v>
      </c>
      <c r="C546" s="463" t="s">
        <v>634</v>
      </c>
      <c r="D546" s="463" t="s">
        <v>552</v>
      </c>
      <c r="E546" s="464">
        <v>41</v>
      </c>
      <c r="F546" s="463" t="s">
        <v>1513</v>
      </c>
      <c r="G546" s="463" t="s">
        <v>554</v>
      </c>
      <c r="H546" s="575">
        <v>39052</v>
      </c>
      <c r="I546" s="575">
        <v>41330</v>
      </c>
      <c r="J546" s="465">
        <v>2006</v>
      </c>
      <c r="K546" s="463" t="s">
        <v>769</v>
      </c>
      <c r="L546" s="463" t="s">
        <v>3727</v>
      </c>
      <c r="M546" s="463" t="s">
        <v>1513</v>
      </c>
      <c r="N546" s="463">
        <v>2</v>
      </c>
      <c r="O546" s="465">
        <v>9</v>
      </c>
      <c r="P546" s="463">
        <v>0</v>
      </c>
      <c r="Q546" s="463">
        <v>2</v>
      </c>
      <c r="R546" s="463">
        <v>0</v>
      </c>
      <c r="S546" s="463">
        <v>0</v>
      </c>
      <c r="T546" s="463">
        <v>0</v>
      </c>
      <c r="U546" s="463">
        <v>2</v>
      </c>
      <c r="V546" s="463">
        <v>0</v>
      </c>
      <c r="W546" s="463">
        <v>5</v>
      </c>
      <c r="X546" s="463">
        <v>5</v>
      </c>
      <c r="Y546" s="463">
        <v>17</v>
      </c>
      <c r="Z546" s="463">
        <v>0</v>
      </c>
      <c r="AA546" s="463">
        <v>0</v>
      </c>
      <c r="AB546" s="466">
        <v>40</v>
      </c>
      <c r="AC546" s="461"/>
    </row>
    <row r="547" spans="1:29" s="467" customFormat="1" hidden="1">
      <c r="A547" s="463" t="s">
        <v>431</v>
      </c>
      <c r="B547" s="463" t="s">
        <v>658</v>
      </c>
      <c r="C547" s="463" t="s">
        <v>432</v>
      </c>
      <c r="D547" s="463" t="s">
        <v>552</v>
      </c>
      <c r="E547" s="464">
        <v>41</v>
      </c>
      <c r="F547" s="463" t="s">
        <v>1513</v>
      </c>
      <c r="G547" s="463" t="s">
        <v>554</v>
      </c>
      <c r="H547" s="575">
        <v>39052</v>
      </c>
      <c r="I547" s="575">
        <v>41330</v>
      </c>
      <c r="J547" s="465">
        <v>2006</v>
      </c>
      <c r="K547" s="463" t="s">
        <v>769</v>
      </c>
      <c r="L547" s="463" t="s">
        <v>3727</v>
      </c>
      <c r="M547" s="463" t="s">
        <v>1513</v>
      </c>
      <c r="N547" s="463">
        <v>3</v>
      </c>
      <c r="O547" s="465">
        <v>11</v>
      </c>
      <c r="P547" s="463">
        <v>0</v>
      </c>
      <c r="Q547" s="463">
        <v>2</v>
      </c>
      <c r="R547" s="463">
        <v>0</v>
      </c>
      <c r="S547" s="463">
        <v>0</v>
      </c>
      <c r="T547" s="463">
        <v>0</v>
      </c>
      <c r="U547" s="463">
        <v>2</v>
      </c>
      <c r="V547" s="463">
        <v>0</v>
      </c>
      <c r="W547" s="463">
        <v>1</v>
      </c>
      <c r="X547" s="463">
        <v>2</v>
      </c>
      <c r="Y547" s="463">
        <v>22</v>
      </c>
      <c r="Z547" s="463">
        <v>0</v>
      </c>
      <c r="AA547" s="463">
        <v>0</v>
      </c>
      <c r="AB547" s="466">
        <v>40</v>
      </c>
      <c r="AC547" s="461"/>
    </row>
    <row r="548" spans="1:29" s="467" customFormat="1" hidden="1">
      <c r="A548" s="463" t="s">
        <v>334</v>
      </c>
      <c r="B548" s="463" t="s">
        <v>658</v>
      </c>
      <c r="C548" s="463" t="s">
        <v>522</v>
      </c>
      <c r="D548" s="463" t="s">
        <v>552</v>
      </c>
      <c r="E548" s="464">
        <v>41</v>
      </c>
      <c r="F548" s="463" t="s">
        <v>1513</v>
      </c>
      <c r="G548" s="463" t="s">
        <v>554</v>
      </c>
      <c r="H548" s="575">
        <v>39052</v>
      </c>
      <c r="I548" s="575">
        <v>41330</v>
      </c>
      <c r="J548" s="465">
        <v>2006</v>
      </c>
      <c r="K548" s="463" t="s">
        <v>769</v>
      </c>
      <c r="L548" s="463" t="s">
        <v>3727</v>
      </c>
      <c r="M548" s="463" t="s">
        <v>1513</v>
      </c>
      <c r="N548" s="463">
        <v>4</v>
      </c>
      <c r="O548" s="465">
        <v>11</v>
      </c>
      <c r="P548" s="463">
        <v>0</v>
      </c>
      <c r="Q548" s="463">
        <v>1</v>
      </c>
      <c r="R548" s="463">
        <v>0</v>
      </c>
      <c r="S548" s="463">
        <v>0</v>
      </c>
      <c r="T548" s="463">
        <v>0</v>
      </c>
      <c r="U548" s="463">
        <v>3</v>
      </c>
      <c r="V548" s="463">
        <v>0</v>
      </c>
      <c r="W548" s="463">
        <v>2</v>
      </c>
      <c r="X548" s="463">
        <v>8</v>
      </c>
      <c r="Y548" s="463">
        <v>15</v>
      </c>
      <c r="Z548" s="463">
        <v>0</v>
      </c>
      <c r="AA548" s="463">
        <v>0</v>
      </c>
      <c r="AB548" s="466">
        <v>40</v>
      </c>
      <c r="AC548" s="461"/>
    </row>
    <row r="549" spans="1:29" s="467" customFormat="1" hidden="1">
      <c r="A549" s="463" t="s">
        <v>523</v>
      </c>
      <c r="B549" s="463" t="s">
        <v>658</v>
      </c>
      <c r="C549" s="463" t="s">
        <v>524</v>
      </c>
      <c r="D549" s="463" t="s">
        <v>552</v>
      </c>
      <c r="E549" s="464">
        <v>42</v>
      </c>
      <c r="F549" s="463" t="s">
        <v>1519</v>
      </c>
      <c r="G549" s="463" t="s">
        <v>554</v>
      </c>
      <c r="H549" s="576">
        <v>39052</v>
      </c>
      <c r="I549" s="576">
        <v>41330</v>
      </c>
      <c r="J549" s="465">
        <v>2006</v>
      </c>
      <c r="K549" s="463" t="s">
        <v>769</v>
      </c>
      <c r="L549" s="463" t="s">
        <v>3727</v>
      </c>
      <c r="M549" s="463" t="s">
        <v>1519</v>
      </c>
      <c r="N549" s="463">
        <v>1</v>
      </c>
      <c r="O549" s="465">
        <v>9</v>
      </c>
      <c r="P549" s="463">
        <v>1</v>
      </c>
      <c r="Q549" s="463">
        <v>6</v>
      </c>
      <c r="R549" s="463">
        <v>9</v>
      </c>
      <c r="S549" s="463">
        <v>0</v>
      </c>
      <c r="T549" s="463">
        <v>0</v>
      </c>
      <c r="U549" s="463">
        <v>1</v>
      </c>
      <c r="V549" s="463">
        <v>0</v>
      </c>
      <c r="W549" s="463">
        <v>12</v>
      </c>
      <c r="X549" s="463">
        <v>1</v>
      </c>
      <c r="Y549" s="463">
        <v>0</v>
      </c>
      <c r="Z549" s="463">
        <v>0</v>
      </c>
      <c r="AA549" s="463">
        <v>1</v>
      </c>
      <c r="AB549" s="466">
        <v>40</v>
      </c>
      <c r="AC549" s="461"/>
    </row>
    <row r="550" spans="1:29" s="467" customFormat="1" hidden="1">
      <c r="A550" s="463" t="s">
        <v>525</v>
      </c>
      <c r="B550" s="463" t="s">
        <v>658</v>
      </c>
      <c r="C550" s="463" t="s">
        <v>526</v>
      </c>
      <c r="D550" s="463" t="s">
        <v>552</v>
      </c>
      <c r="E550" s="464">
        <v>42</v>
      </c>
      <c r="F550" s="463" t="s">
        <v>1519</v>
      </c>
      <c r="G550" s="463" t="s">
        <v>554</v>
      </c>
      <c r="H550" s="575">
        <v>39052</v>
      </c>
      <c r="I550" s="575">
        <v>41330</v>
      </c>
      <c r="J550" s="465">
        <v>2006</v>
      </c>
      <c r="K550" s="463" t="s">
        <v>769</v>
      </c>
      <c r="L550" s="463" t="s">
        <v>3727</v>
      </c>
      <c r="M550" s="463" t="s">
        <v>1519</v>
      </c>
      <c r="N550" s="463">
        <v>2</v>
      </c>
      <c r="O550" s="465">
        <v>21</v>
      </c>
      <c r="P550" s="463">
        <v>0</v>
      </c>
      <c r="Q550" s="463">
        <v>4</v>
      </c>
      <c r="R550" s="463">
        <v>2</v>
      </c>
      <c r="S550" s="463">
        <v>0</v>
      </c>
      <c r="T550" s="463">
        <v>0</v>
      </c>
      <c r="U550" s="463">
        <v>2</v>
      </c>
      <c r="V550" s="463">
        <v>0</v>
      </c>
      <c r="W550" s="463">
        <v>4</v>
      </c>
      <c r="X550" s="463">
        <v>7</v>
      </c>
      <c r="Y550" s="463">
        <v>0</v>
      </c>
      <c r="Z550" s="463">
        <v>0</v>
      </c>
      <c r="AA550" s="463">
        <v>0</v>
      </c>
      <c r="AB550" s="466">
        <v>40</v>
      </c>
      <c r="AC550" s="461"/>
    </row>
    <row r="551" spans="1:29" s="467" customFormat="1" hidden="1">
      <c r="A551" s="463" t="s">
        <v>527</v>
      </c>
      <c r="B551" s="463" t="s">
        <v>658</v>
      </c>
      <c r="C551" s="463" t="s">
        <v>528</v>
      </c>
      <c r="D551" s="463" t="s">
        <v>552</v>
      </c>
      <c r="E551" s="464">
        <v>42</v>
      </c>
      <c r="F551" s="463" t="s">
        <v>1519</v>
      </c>
      <c r="G551" s="463" t="s">
        <v>554</v>
      </c>
      <c r="H551" s="575">
        <v>39052</v>
      </c>
      <c r="I551" s="575">
        <v>41330</v>
      </c>
      <c r="J551" s="465">
        <v>2006</v>
      </c>
      <c r="K551" s="463" t="s">
        <v>769</v>
      </c>
      <c r="L551" s="463" t="s">
        <v>3727</v>
      </c>
      <c r="M551" s="463" t="s">
        <v>1519</v>
      </c>
      <c r="N551" s="463">
        <v>3</v>
      </c>
      <c r="O551" s="465">
        <v>19</v>
      </c>
      <c r="P551" s="463">
        <v>0</v>
      </c>
      <c r="Q551" s="463">
        <v>15</v>
      </c>
      <c r="R551" s="463">
        <v>2</v>
      </c>
      <c r="S551" s="463">
        <v>0</v>
      </c>
      <c r="T551" s="463">
        <v>0</v>
      </c>
      <c r="U551" s="463">
        <v>2</v>
      </c>
      <c r="V551" s="463">
        <v>0</v>
      </c>
      <c r="W551" s="463">
        <v>1</v>
      </c>
      <c r="X551" s="463">
        <v>1</v>
      </c>
      <c r="Y551" s="463">
        <v>0</v>
      </c>
      <c r="Z551" s="463">
        <v>0</v>
      </c>
      <c r="AA551" s="463">
        <v>0</v>
      </c>
      <c r="AB551" s="466">
        <v>40</v>
      </c>
      <c r="AC551" s="461"/>
    </row>
    <row r="552" spans="1:29" s="467" customFormat="1" hidden="1">
      <c r="A552" s="463" t="s">
        <v>529</v>
      </c>
      <c r="B552" s="463" t="s">
        <v>658</v>
      </c>
      <c r="C552" s="463" t="s">
        <v>530</v>
      </c>
      <c r="D552" s="463" t="s">
        <v>552</v>
      </c>
      <c r="E552" s="464">
        <v>42</v>
      </c>
      <c r="F552" s="463" t="s">
        <v>1519</v>
      </c>
      <c r="G552" s="463" t="s">
        <v>554</v>
      </c>
      <c r="H552" s="575">
        <v>39052</v>
      </c>
      <c r="I552" s="575">
        <v>41330</v>
      </c>
      <c r="J552" s="465">
        <v>2006</v>
      </c>
      <c r="K552" s="463" t="s">
        <v>769</v>
      </c>
      <c r="L552" s="463" t="s">
        <v>3727</v>
      </c>
      <c r="M552" s="463" t="s">
        <v>1519</v>
      </c>
      <c r="N552" s="463">
        <v>4</v>
      </c>
      <c r="O552" s="465">
        <v>5</v>
      </c>
      <c r="P552" s="463">
        <v>0</v>
      </c>
      <c r="Q552" s="463">
        <v>13</v>
      </c>
      <c r="R552" s="463">
        <v>1</v>
      </c>
      <c r="S552" s="463">
        <v>0</v>
      </c>
      <c r="T552" s="463">
        <v>0</v>
      </c>
      <c r="U552" s="463">
        <v>14</v>
      </c>
      <c r="V552" s="463">
        <v>0</v>
      </c>
      <c r="W552" s="463">
        <v>3</v>
      </c>
      <c r="X552" s="463">
        <v>3</v>
      </c>
      <c r="Y552" s="463">
        <v>1</v>
      </c>
      <c r="Z552" s="463">
        <v>0</v>
      </c>
      <c r="AA552" s="463">
        <v>0</v>
      </c>
      <c r="AB552" s="466">
        <v>40</v>
      </c>
      <c r="AC552" s="461"/>
    </row>
    <row r="553" spans="1:29" s="467" customFormat="1" hidden="1">
      <c r="A553" s="463">
        <v>1017</v>
      </c>
      <c r="B553" s="463"/>
      <c r="C553" s="463" t="str">
        <f t="shared" ref="C553:C584" si="32">J553&amp;"-"&amp;M553&amp;"_"&amp;N553</f>
        <v>2007-Casy_1</v>
      </c>
      <c r="D553" s="463" t="s">
        <v>552</v>
      </c>
      <c r="E553" s="464">
        <v>1</v>
      </c>
      <c r="F553" s="463" t="s">
        <v>999</v>
      </c>
      <c r="G553" s="463" t="s">
        <v>554</v>
      </c>
      <c r="H553" s="576"/>
      <c r="I553" s="576"/>
      <c r="J553" s="465">
        <v>2007</v>
      </c>
      <c r="K553" s="463" t="s">
        <v>945</v>
      </c>
      <c r="L553" s="463" t="s">
        <v>1593</v>
      </c>
      <c r="M553" s="463" t="s">
        <v>1594</v>
      </c>
      <c r="N553" s="463">
        <v>1</v>
      </c>
      <c r="O553" s="465">
        <v>0</v>
      </c>
      <c r="P553" s="463">
        <v>0</v>
      </c>
      <c r="Q553" s="463">
        <v>3</v>
      </c>
      <c r="R553" s="463">
        <v>0</v>
      </c>
      <c r="S553" s="463">
        <v>0</v>
      </c>
      <c r="T553" s="463">
        <v>0</v>
      </c>
      <c r="U553" s="463">
        <v>9</v>
      </c>
      <c r="V553" s="463">
        <v>1</v>
      </c>
      <c r="W553" s="463">
        <v>1</v>
      </c>
      <c r="X553" s="463">
        <v>6</v>
      </c>
      <c r="Y553" s="463">
        <v>20</v>
      </c>
      <c r="Z553" s="463">
        <v>0</v>
      </c>
      <c r="AA553" s="463">
        <v>0</v>
      </c>
      <c r="AB553" s="466">
        <f t="shared" ref="AB553:AB584" si="33">SUM(O553:AA553)</f>
        <v>40</v>
      </c>
      <c r="AC553" s="461">
        <f t="shared" ref="AC553:AC616" si="34">O553+P553+Q553+R553</f>
        <v>3</v>
      </c>
    </row>
    <row r="554" spans="1:29" s="467" customFormat="1" hidden="1">
      <c r="A554" s="463">
        <v>1018</v>
      </c>
      <c r="B554" s="463"/>
      <c r="C554" s="463" t="str">
        <f t="shared" si="32"/>
        <v>2007-Casy_2</v>
      </c>
      <c r="D554" s="463" t="s">
        <v>552</v>
      </c>
      <c r="E554" s="464">
        <v>1</v>
      </c>
      <c r="F554" s="463" t="s">
        <v>999</v>
      </c>
      <c r="G554" s="463" t="s">
        <v>554</v>
      </c>
      <c r="H554" s="575"/>
      <c r="I554" s="575"/>
      <c r="J554" s="465">
        <v>2007</v>
      </c>
      <c r="K554" s="463" t="s">
        <v>945</v>
      </c>
      <c r="L554" s="463" t="s">
        <v>1593</v>
      </c>
      <c r="M554" s="463" t="s">
        <v>1594</v>
      </c>
      <c r="N554" s="463">
        <v>2</v>
      </c>
      <c r="O554" s="465">
        <v>12</v>
      </c>
      <c r="P554" s="463">
        <v>0</v>
      </c>
      <c r="Q554" s="463">
        <v>1</v>
      </c>
      <c r="R554" s="463">
        <v>0</v>
      </c>
      <c r="S554" s="463">
        <v>0</v>
      </c>
      <c r="T554" s="463">
        <v>0</v>
      </c>
      <c r="U554" s="463">
        <v>2</v>
      </c>
      <c r="V554" s="463">
        <v>0</v>
      </c>
      <c r="W554" s="463">
        <v>21</v>
      </c>
      <c r="X554" s="463">
        <v>4</v>
      </c>
      <c r="Y554" s="463">
        <v>0</v>
      </c>
      <c r="Z554" s="463">
        <v>0</v>
      </c>
      <c r="AA554" s="463">
        <v>0</v>
      </c>
      <c r="AB554" s="466">
        <f t="shared" si="33"/>
        <v>40</v>
      </c>
      <c r="AC554" s="461">
        <f t="shared" si="34"/>
        <v>13</v>
      </c>
    </row>
    <row r="555" spans="1:29" s="467" customFormat="1" hidden="1">
      <c r="A555" s="463">
        <v>1019</v>
      </c>
      <c r="B555" s="463"/>
      <c r="C555" s="463" t="str">
        <f t="shared" si="32"/>
        <v>2007-Casy_3</v>
      </c>
      <c r="D555" s="463" t="s">
        <v>552</v>
      </c>
      <c r="E555" s="464">
        <v>1</v>
      </c>
      <c r="F555" s="463" t="s">
        <v>999</v>
      </c>
      <c r="G555" s="463" t="s">
        <v>554</v>
      </c>
      <c r="H555" s="575"/>
      <c r="I555" s="575"/>
      <c r="J555" s="465">
        <v>2007</v>
      </c>
      <c r="K555" s="463" t="s">
        <v>945</v>
      </c>
      <c r="L555" s="463" t="s">
        <v>1593</v>
      </c>
      <c r="M555" s="463" t="s">
        <v>1594</v>
      </c>
      <c r="N555" s="463">
        <v>3</v>
      </c>
      <c r="O555" s="465">
        <v>6</v>
      </c>
      <c r="P555" s="463">
        <v>0</v>
      </c>
      <c r="Q555" s="463">
        <v>2</v>
      </c>
      <c r="R555" s="463">
        <v>2</v>
      </c>
      <c r="S555" s="463">
        <v>0</v>
      </c>
      <c r="T555" s="463">
        <v>0</v>
      </c>
      <c r="U555" s="463">
        <v>1</v>
      </c>
      <c r="V555" s="463">
        <v>0</v>
      </c>
      <c r="W555" s="463">
        <v>15</v>
      </c>
      <c r="X555" s="463">
        <v>14</v>
      </c>
      <c r="Y555" s="463">
        <v>0</v>
      </c>
      <c r="Z555" s="463">
        <v>0</v>
      </c>
      <c r="AA555" s="463">
        <v>0</v>
      </c>
      <c r="AB555" s="466">
        <f t="shared" si="33"/>
        <v>40</v>
      </c>
      <c r="AC555" s="461">
        <f t="shared" si="34"/>
        <v>10</v>
      </c>
    </row>
    <row r="556" spans="1:29" s="467" customFormat="1" hidden="1">
      <c r="A556" s="463">
        <v>1020</v>
      </c>
      <c r="B556" s="463"/>
      <c r="C556" s="463" t="str">
        <f t="shared" si="32"/>
        <v>2007-Casy_4</v>
      </c>
      <c r="D556" s="463" t="s">
        <v>552</v>
      </c>
      <c r="E556" s="464">
        <v>1</v>
      </c>
      <c r="F556" s="463" t="s">
        <v>999</v>
      </c>
      <c r="G556" s="463" t="s">
        <v>554</v>
      </c>
      <c r="H556" s="575"/>
      <c r="I556" s="575"/>
      <c r="J556" s="465">
        <v>2007</v>
      </c>
      <c r="K556" s="463" t="s">
        <v>945</v>
      </c>
      <c r="L556" s="463" t="s">
        <v>1593</v>
      </c>
      <c r="M556" s="463" t="s">
        <v>1594</v>
      </c>
      <c r="N556" s="463">
        <v>4</v>
      </c>
      <c r="O556" s="465">
        <v>1</v>
      </c>
      <c r="P556" s="463">
        <v>0</v>
      </c>
      <c r="Q556" s="463">
        <v>1</v>
      </c>
      <c r="R556" s="463">
        <v>0</v>
      </c>
      <c r="S556" s="463">
        <v>0</v>
      </c>
      <c r="T556" s="463">
        <v>0</v>
      </c>
      <c r="U556" s="463">
        <v>6</v>
      </c>
      <c r="V556" s="463">
        <v>0</v>
      </c>
      <c r="W556" s="463">
        <v>4</v>
      </c>
      <c r="X556" s="463">
        <v>28</v>
      </c>
      <c r="Y556" s="463">
        <v>0</v>
      </c>
      <c r="Z556" s="463">
        <v>0</v>
      </c>
      <c r="AA556" s="463">
        <v>0</v>
      </c>
      <c r="AB556" s="466">
        <f t="shared" si="33"/>
        <v>40</v>
      </c>
      <c r="AC556" s="461">
        <f t="shared" si="34"/>
        <v>2</v>
      </c>
    </row>
    <row r="557" spans="1:29" s="467" customFormat="1" hidden="1">
      <c r="A557" s="463">
        <v>1045</v>
      </c>
      <c r="B557" s="463"/>
      <c r="C557" s="463" t="str">
        <f t="shared" si="32"/>
        <v>2007-Bonne Anse_1</v>
      </c>
      <c r="D557" s="463" t="s">
        <v>552</v>
      </c>
      <c r="E557" s="464">
        <v>2</v>
      </c>
      <c r="F557" s="463" t="s">
        <v>1000</v>
      </c>
      <c r="G557" s="463" t="s">
        <v>554</v>
      </c>
      <c r="H557" s="576"/>
      <c r="I557" s="576"/>
      <c r="J557" s="465">
        <v>2007</v>
      </c>
      <c r="K557" s="463" t="s">
        <v>945</v>
      </c>
      <c r="L557" s="463" t="s">
        <v>1593</v>
      </c>
      <c r="M557" s="463" t="s">
        <v>1497</v>
      </c>
      <c r="N557" s="463">
        <v>1</v>
      </c>
      <c r="O557" s="465">
        <v>0</v>
      </c>
      <c r="P557" s="463">
        <v>2</v>
      </c>
      <c r="Q557" s="463">
        <v>2</v>
      </c>
      <c r="R557" s="463">
        <v>1</v>
      </c>
      <c r="S557" s="463">
        <v>5</v>
      </c>
      <c r="T557" s="463">
        <v>0</v>
      </c>
      <c r="U557" s="463">
        <v>0</v>
      </c>
      <c r="V557" s="463">
        <v>2</v>
      </c>
      <c r="W557" s="463">
        <v>5</v>
      </c>
      <c r="X557" s="463">
        <v>10</v>
      </c>
      <c r="Y557" s="463">
        <v>13</v>
      </c>
      <c r="Z557" s="463">
        <v>0</v>
      </c>
      <c r="AA557" s="463">
        <v>0</v>
      </c>
      <c r="AB557" s="466">
        <f t="shared" si="33"/>
        <v>40</v>
      </c>
      <c r="AC557" s="461">
        <f t="shared" si="34"/>
        <v>5</v>
      </c>
    </row>
    <row r="558" spans="1:29" s="467" customFormat="1" hidden="1">
      <c r="A558" s="463">
        <v>1046</v>
      </c>
      <c r="B558" s="463"/>
      <c r="C558" s="463" t="str">
        <f t="shared" si="32"/>
        <v>2007-Bonne Anse_2</v>
      </c>
      <c r="D558" s="463" t="s">
        <v>552</v>
      </c>
      <c r="E558" s="464">
        <v>2</v>
      </c>
      <c r="F558" s="463" t="s">
        <v>1000</v>
      </c>
      <c r="G558" s="463" t="s">
        <v>554</v>
      </c>
      <c r="H558" s="575"/>
      <c r="I558" s="575"/>
      <c r="J558" s="465">
        <v>2007</v>
      </c>
      <c r="K558" s="463" t="s">
        <v>945</v>
      </c>
      <c r="L558" s="463" t="s">
        <v>1593</v>
      </c>
      <c r="M558" s="463" t="s">
        <v>1497</v>
      </c>
      <c r="N558" s="463">
        <v>2</v>
      </c>
      <c r="O558" s="465">
        <v>1</v>
      </c>
      <c r="P558" s="463">
        <v>3</v>
      </c>
      <c r="Q558" s="463">
        <v>6</v>
      </c>
      <c r="R558" s="463">
        <v>1</v>
      </c>
      <c r="S558" s="463">
        <v>0</v>
      </c>
      <c r="T558" s="463">
        <v>0</v>
      </c>
      <c r="U558" s="463">
        <v>0</v>
      </c>
      <c r="V558" s="463">
        <v>1</v>
      </c>
      <c r="W558" s="463">
        <v>23</v>
      </c>
      <c r="X558" s="463">
        <v>5</v>
      </c>
      <c r="Y558" s="463">
        <v>0</v>
      </c>
      <c r="Z558" s="463">
        <v>0</v>
      </c>
      <c r="AA558" s="463">
        <v>0</v>
      </c>
      <c r="AB558" s="466">
        <f t="shared" si="33"/>
        <v>40</v>
      </c>
      <c r="AC558" s="461">
        <f t="shared" si="34"/>
        <v>11</v>
      </c>
    </row>
    <row r="559" spans="1:29" s="467" customFormat="1" hidden="1">
      <c r="A559" s="463">
        <v>1047</v>
      </c>
      <c r="B559" s="463"/>
      <c r="C559" s="463" t="str">
        <f t="shared" si="32"/>
        <v>2007-Bonne Anse_3</v>
      </c>
      <c r="D559" s="463" t="s">
        <v>552</v>
      </c>
      <c r="E559" s="464">
        <v>2</v>
      </c>
      <c r="F559" s="463" t="s">
        <v>1000</v>
      </c>
      <c r="G559" s="463" t="s">
        <v>554</v>
      </c>
      <c r="H559" s="575"/>
      <c r="I559" s="575"/>
      <c r="J559" s="465">
        <v>2007</v>
      </c>
      <c r="K559" s="463" t="s">
        <v>945</v>
      </c>
      <c r="L559" s="463" t="s">
        <v>1593</v>
      </c>
      <c r="M559" s="463" t="s">
        <v>1497</v>
      </c>
      <c r="N559" s="463">
        <v>3</v>
      </c>
      <c r="O559" s="465">
        <v>1</v>
      </c>
      <c r="P559" s="463">
        <v>3</v>
      </c>
      <c r="Q559" s="463">
        <v>1</v>
      </c>
      <c r="R559" s="463">
        <v>1</v>
      </c>
      <c r="S559" s="463">
        <v>0</v>
      </c>
      <c r="T559" s="463">
        <v>0</v>
      </c>
      <c r="U559" s="463">
        <v>0</v>
      </c>
      <c r="V559" s="463">
        <v>4</v>
      </c>
      <c r="W559" s="463">
        <v>23</v>
      </c>
      <c r="X559" s="463">
        <v>7</v>
      </c>
      <c r="Y559" s="463">
        <v>0</v>
      </c>
      <c r="Z559" s="463">
        <v>0</v>
      </c>
      <c r="AA559" s="463">
        <v>0</v>
      </c>
      <c r="AB559" s="466">
        <f t="shared" si="33"/>
        <v>40</v>
      </c>
      <c r="AC559" s="461">
        <f t="shared" si="34"/>
        <v>6</v>
      </c>
    </row>
    <row r="560" spans="1:29" s="467" customFormat="1" hidden="1">
      <c r="A560" s="463">
        <v>1048</v>
      </c>
      <c r="B560" s="463"/>
      <c r="C560" s="463" t="str">
        <f t="shared" si="32"/>
        <v>2007-Bonne Anse_4</v>
      </c>
      <c r="D560" s="463" t="s">
        <v>552</v>
      </c>
      <c r="E560" s="464">
        <v>2</v>
      </c>
      <c r="F560" s="463" t="s">
        <v>1000</v>
      </c>
      <c r="G560" s="463" t="s">
        <v>554</v>
      </c>
      <c r="H560" s="575"/>
      <c r="I560" s="575"/>
      <c r="J560" s="465">
        <v>2007</v>
      </c>
      <c r="K560" s="463" t="s">
        <v>945</v>
      </c>
      <c r="L560" s="463" t="s">
        <v>1593</v>
      </c>
      <c r="M560" s="463" t="s">
        <v>1497</v>
      </c>
      <c r="N560" s="463">
        <v>4</v>
      </c>
      <c r="O560" s="465">
        <v>0</v>
      </c>
      <c r="P560" s="463">
        <v>2</v>
      </c>
      <c r="Q560" s="463">
        <v>4</v>
      </c>
      <c r="R560" s="463">
        <v>0</v>
      </c>
      <c r="S560" s="463">
        <v>0</v>
      </c>
      <c r="T560" s="463">
        <v>0</v>
      </c>
      <c r="U560" s="463">
        <v>0</v>
      </c>
      <c r="V560" s="463">
        <v>2</v>
      </c>
      <c r="W560" s="463">
        <v>22</v>
      </c>
      <c r="X560" s="463">
        <v>10</v>
      </c>
      <c r="Y560" s="463">
        <v>0</v>
      </c>
      <c r="Z560" s="463">
        <v>0</v>
      </c>
      <c r="AA560" s="463">
        <v>0</v>
      </c>
      <c r="AB560" s="466">
        <f t="shared" si="33"/>
        <v>40</v>
      </c>
      <c r="AC560" s="461">
        <f t="shared" si="34"/>
        <v>6</v>
      </c>
    </row>
    <row r="561" spans="1:29" s="467" customFormat="1" hidden="1">
      <c r="A561" s="463">
        <v>1089</v>
      </c>
      <c r="B561" s="463"/>
      <c r="C561" s="463" t="str">
        <f t="shared" si="32"/>
        <v>2007-Ile Verte_1</v>
      </c>
      <c r="D561" s="463" t="s">
        <v>552</v>
      </c>
      <c r="E561" s="464">
        <v>4</v>
      </c>
      <c r="F561" s="463" t="s">
        <v>817</v>
      </c>
      <c r="G561" s="463" t="s">
        <v>554</v>
      </c>
      <c r="H561" s="576"/>
      <c r="I561" s="576"/>
      <c r="J561" s="465">
        <v>2007</v>
      </c>
      <c r="K561" s="463" t="s">
        <v>945</v>
      </c>
      <c r="L561" s="463" t="s">
        <v>1282</v>
      </c>
      <c r="M561" s="463" t="s">
        <v>1284</v>
      </c>
      <c r="N561" s="463">
        <v>1</v>
      </c>
      <c r="O561" s="465">
        <v>3</v>
      </c>
      <c r="P561" s="463">
        <v>1</v>
      </c>
      <c r="Q561" s="463">
        <v>2</v>
      </c>
      <c r="R561" s="463">
        <v>0</v>
      </c>
      <c r="S561" s="463">
        <v>0</v>
      </c>
      <c r="T561" s="463">
        <v>0</v>
      </c>
      <c r="U561" s="463">
        <v>0</v>
      </c>
      <c r="V561" s="463">
        <v>3</v>
      </c>
      <c r="W561" s="463">
        <v>25</v>
      </c>
      <c r="X561" s="463">
        <v>4</v>
      </c>
      <c r="Y561" s="463">
        <v>2</v>
      </c>
      <c r="Z561" s="463">
        <v>0</v>
      </c>
      <c r="AA561" s="463">
        <v>0</v>
      </c>
      <c r="AB561" s="466">
        <f t="shared" si="33"/>
        <v>40</v>
      </c>
      <c r="AC561" s="461">
        <f t="shared" si="34"/>
        <v>6</v>
      </c>
    </row>
    <row r="562" spans="1:29" s="467" customFormat="1" hidden="1">
      <c r="A562" s="463">
        <v>1090</v>
      </c>
      <c r="B562" s="463"/>
      <c r="C562" s="463" t="str">
        <f t="shared" si="32"/>
        <v>2007-Ile Verte_2</v>
      </c>
      <c r="D562" s="463" t="s">
        <v>552</v>
      </c>
      <c r="E562" s="464">
        <v>4</v>
      </c>
      <c r="F562" s="463" t="s">
        <v>817</v>
      </c>
      <c r="G562" s="463" t="s">
        <v>554</v>
      </c>
      <c r="H562" s="575"/>
      <c r="I562" s="575"/>
      <c r="J562" s="465">
        <v>2007</v>
      </c>
      <c r="K562" s="463" t="s">
        <v>945</v>
      </c>
      <c r="L562" s="463" t="s">
        <v>1282</v>
      </c>
      <c r="M562" s="463" t="s">
        <v>1284</v>
      </c>
      <c r="N562" s="463">
        <v>2</v>
      </c>
      <c r="O562" s="465">
        <v>5</v>
      </c>
      <c r="P562" s="463">
        <v>3</v>
      </c>
      <c r="Q562" s="463">
        <v>2</v>
      </c>
      <c r="R562" s="463">
        <v>1</v>
      </c>
      <c r="S562" s="463">
        <v>0</v>
      </c>
      <c r="T562" s="463">
        <v>0</v>
      </c>
      <c r="U562" s="463">
        <v>0</v>
      </c>
      <c r="V562" s="463">
        <v>2</v>
      </c>
      <c r="W562" s="463">
        <v>20</v>
      </c>
      <c r="X562" s="463">
        <v>4</v>
      </c>
      <c r="Y562" s="463">
        <v>3</v>
      </c>
      <c r="Z562" s="463">
        <v>0</v>
      </c>
      <c r="AA562" s="463">
        <v>0</v>
      </c>
      <c r="AB562" s="466">
        <f t="shared" si="33"/>
        <v>40</v>
      </c>
      <c r="AC562" s="461">
        <f t="shared" si="34"/>
        <v>11</v>
      </c>
    </row>
    <row r="563" spans="1:29" s="467" customFormat="1" hidden="1">
      <c r="A563" s="463">
        <v>1091</v>
      </c>
      <c r="B563" s="463"/>
      <c r="C563" s="463" t="str">
        <f t="shared" si="32"/>
        <v>2007-Ile Verte_3</v>
      </c>
      <c r="D563" s="463" t="s">
        <v>552</v>
      </c>
      <c r="E563" s="464">
        <v>4</v>
      </c>
      <c r="F563" s="463" t="s">
        <v>817</v>
      </c>
      <c r="G563" s="463" t="s">
        <v>554</v>
      </c>
      <c r="H563" s="575"/>
      <c r="I563" s="575"/>
      <c r="J563" s="465">
        <v>2007</v>
      </c>
      <c r="K563" s="463" t="s">
        <v>945</v>
      </c>
      <c r="L563" s="463" t="s">
        <v>1282</v>
      </c>
      <c r="M563" s="463" t="s">
        <v>1284</v>
      </c>
      <c r="N563" s="463">
        <v>3</v>
      </c>
      <c r="O563" s="465">
        <v>5</v>
      </c>
      <c r="P563" s="463">
        <v>2</v>
      </c>
      <c r="Q563" s="463">
        <v>2</v>
      </c>
      <c r="R563" s="463">
        <v>0</v>
      </c>
      <c r="S563" s="463">
        <v>4</v>
      </c>
      <c r="T563" s="463">
        <v>0</v>
      </c>
      <c r="U563" s="463">
        <v>0</v>
      </c>
      <c r="V563" s="463">
        <v>5</v>
      </c>
      <c r="W563" s="463">
        <v>17</v>
      </c>
      <c r="X563" s="463">
        <v>1</v>
      </c>
      <c r="Y563" s="463">
        <v>4</v>
      </c>
      <c r="Z563" s="463">
        <v>0</v>
      </c>
      <c r="AA563" s="463">
        <v>0</v>
      </c>
      <c r="AB563" s="466">
        <f t="shared" si="33"/>
        <v>40</v>
      </c>
      <c r="AC563" s="461">
        <f t="shared" si="34"/>
        <v>9</v>
      </c>
    </row>
    <row r="564" spans="1:29" s="467" customFormat="1" hidden="1">
      <c r="A564" s="463">
        <v>1092</v>
      </c>
      <c r="B564" s="463"/>
      <c r="C564" s="463" t="str">
        <f t="shared" si="32"/>
        <v>2007-Ile Verte_4</v>
      </c>
      <c r="D564" s="463" t="s">
        <v>552</v>
      </c>
      <c r="E564" s="464">
        <v>4</v>
      </c>
      <c r="F564" s="463" t="s">
        <v>817</v>
      </c>
      <c r="G564" s="463" t="s">
        <v>554</v>
      </c>
      <c r="H564" s="575"/>
      <c r="I564" s="575"/>
      <c r="J564" s="614">
        <v>2007</v>
      </c>
      <c r="K564" s="463" t="s">
        <v>945</v>
      </c>
      <c r="L564" s="463" t="s">
        <v>1282</v>
      </c>
      <c r="M564" s="463" t="s">
        <v>1284</v>
      </c>
      <c r="N564" s="615">
        <v>4</v>
      </c>
      <c r="O564" s="614">
        <v>6</v>
      </c>
      <c r="P564" s="463">
        <v>1</v>
      </c>
      <c r="Q564" s="463">
        <v>3</v>
      </c>
      <c r="R564" s="463">
        <v>1</v>
      </c>
      <c r="S564" s="463">
        <v>1</v>
      </c>
      <c r="T564" s="463">
        <v>0</v>
      </c>
      <c r="U564" s="463">
        <v>0</v>
      </c>
      <c r="V564" s="463">
        <v>1</v>
      </c>
      <c r="W564" s="463">
        <v>25</v>
      </c>
      <c r="X564" s="463">
        <v>1</v>
      </c>
      <c r="Y564" s="463">
        <v>1</v>
      </c>
      <c r="Z564" s="463">
        <v>0</v>
      </c>
      <c r="AA564" s="463">
        <v>0</v>
      </c>
      <c r="AB564" s="611">
        <f t="shared" si="33"/>
        <v>40</v>
      </c>
      <c r="AC564" s="461">
        <f t="shared" si="34"/>
        <v>11</v>
      </c>
    </row>
    <row r="565" spans="1:29" s="467" customFormat="1" hidden="1">
      <c r="A565" s="463">
        <v>1117</v>
      </c>
      <c r="B565" s="463"/>
      <c r="C565" s="463" t="str">
        <f t="shared" si="32"/>
        <v>2007-Siande_1</v>
      </c>
      <c r="D565" s="463" t="s">
        <v>552</v>
      </c>
      <c r="E565" s="463">
        <v>5</v>
      </c>
      <c r="F565" s="465" t="s">
        <v>818</v>
      </c>
      <c r="G565" s="463" t="s">
        <v>554</v>
      </c>
      <c r="H565" s="576"/>
      <c r="I565" s="576"/>
      <c r="J565" s="228">
        <v>2007</v>
      </c>
      <c r="K565" s="463" t="s">
        <v>945</v>
      </c>
      <c r="L565" s="463" t="s">
        <v>1282</v>
      </c>
      <c r="M565" s="463" t="s">
        <v>1285</v>
      </c>
      <c r="N565" s="612">
        <v>1</v>
      </c>
      <c r="O565" s="229">
        <v>1</v>
      </c>
      <c r="P565" s="463">
        <v>1</v>
      </c>
      <c r="Q565" s="463">
        <v>1</v>
      </c>
      <c r="R565" s="463">
        <v>0</v>
      </c>
      <c r="S565" s="463">
        <v>13</v>
      </c>
      <c r="T565" s="463">
        <v>0</v>
      </c>
      <c r="U565" s="463">
        <v>0</v>
      </c>
      <c r="V565" s="463">
        <v>0</v>
      </c>
      <c r="W565" s="463">
        <v>18</v>
      </c>
      <c r="X565" s="463">
        <v>3</v>
      </c>
      <c r="Y565" s="463">
        <v>3</v>
      </c>
      <c r="Z565" s="463">
        <v>0</v>
      </c>
      <c r="AA565" s="463">
        <v>0</v>
      </c>
      <c r="AB565" s="612">
        <f t="shared" si="33"/>
        <v>40</v>
      </c>
      <c r="AC565" s="461">
        <f t="shared" si="34"/>
        <v>3</v>
      </c>
    </row>
    <row r="566" spans="1:29" s="467" customFormat="1" hidden="1">
      <c r="A566" s="463">
        <v>1118</v>
      </c>
      <c r="B566" s="463"/>
      <c r="C566" s="463" t="str">
        <f t="shared" si="32"/>
        <v>2007-Siande_2</v>
      </c>
      <c r="D566" s="463" t="s">
        <v>552</v>
      </c>
      <c r="E566" s="463">
        <v>5</v>
      </c>
      <c r="F566" s="465" t="s">
        <v>818</v>
      </c>
      <c r="G566" s="463" t="s">
        <v>554</v>
      </c>
      <c r="H566" s="575"/>
      <c r="I566" s="575"/>
      <c r="J566" s="228">
        <v>2007</v>
      </c>
      <c r="K566" s="463" t="s">
        <v>945</v>
      </c>
      <c r="L566" s="463" t="s">
        <v>1282</v>
      </c>
      <c r="M566" s="463" t="s">
        <v>1285</v>
      </c>
      <c r="N566" s="466">
        <v>2</v>
      </c>
      <c r="O566" s="229">
        <v>1</v>
      </c>
      <c r="P566" s="463">
        <v>1</v>
      </c>
      <c r="Q566" s="463">
        <v>0</v>
      </c>
      <c r="R566" s="463">
        <v>0</v>
      </c>
      <c r="S566" s="463">
        <v>0</v>
      </c>
      <c r="T566" s="463">
        <v>0</v>
      </c>
      <c r="U566" s="463">
        <v>0</v>
      </c>
      <c r="V566" s="463">
        <v>0</v>
      </c>
      <c r="W566" s="463">
        <v>29</v>
      </c>
      <c r="X566" s="463">
        <v>7</v>
      </c>
      <c r="Y566" s="463">
        <v>2</v>
      </c>
      <c r="Z566" s="463">
        <v>0</v>
      </c>
      <c r="AA566" s="463">
        <v>0</v>
      </c>
      <c r="AB566" s="466">
        <f t="shared" si="33"/>
        <v>40</v>
      </c>
      <c r="AC566" s="461">
        <f t="shared" si="34"/>
        <v>2</v>
      </c>
    </row>
    <row r="567" spans="1:29" s="467" customFormat="1" hidden="1">
      <c r="A567" s="463">
        <v>1119</v>
      </c>
      <c r="B567" s="463"/>
      <c r="C567" s="463" t="str">
        <f t="shared" si="32"/>
        <v>2007-Siande_3</v>
      </c>
      <c r="D567" s="463" t="s">
        <v>552</v>
      </c>
      <c r="E567" s="463">
        <v>5</v>
      </c>
      <c r="F567" s="465" t="s">
        <v>818</v>
      </c>
      <c r="G567" s="463" t="s">
        <v>554</v>
      </c>
      <c r="H567" s="575"/>
      <c r="I567" s="575"/>
      <c r="J567" s="228">
        <v>2007</v>
      </c>
      <c r="K567" s="463" t="s">
        <v>945</v>
      </c>
      <c r="L567" s="463" t="s">
        <v>1282</v>
      </c>
      <c r="M567" s="463" t="s">
        <v>1285</v>
      </c>
      <c r="N567" s="466">
        <v>3</v>
      </c>
      <c r="O567" s="229">
        <v>0</v>
      </c>
      <c r="P567" s="463">
        <v>1</v>
      </c>
      <c r="Q567" s="463">
        <v>0</v>
      </c>
      <c r="R567" s="463">
        <v>0</v>
      </c>
      <c r="S567" s="463">
        <v>0</v>
      </c>
      <c r="T567" s="463">
        <v>0</v>
      </c>
      <c r="U567" s="463">
        <v>2</v>
      </c>
      <c r="V567" s="463">
        <v>0</v>
      </c>
      <c r="W567" s="463">
        <v>31</v>
      </c>
      <c r="X567" s="463">
        <v>2</v>
      </c>
      <c r="Y567" s="463">
        <v>4</v>
      </c>
      <c r="Z567" s="463">
        <v>0</v>
      </c>
      <c r="AA567" s="463">
        <v>0</v>
      </c>
      <c r="AB567" s="466">
        <f t="shared" si="33"/>
        <v>40</v>
      </c>
      <c r="AC567" s="461">
        <f t="shared" si="34"/>
        <v>1</v>
      </c>
    </row>
    <row r="568" spans="1:29" s="467" customFormat="1" hidden="1">
      <c r="A568" s="463">
        <v>1120</v>
      </c>
      <c r="B568" s="463"/>
      <c r="C568" s="463" t="str">
        <f t="shared" si="32"/>
        <v>2007-Siande_4</v>
      </c>
      <c r="D568" s="463" t="s">
        <v>552</v>
      </c>
      <c r="E568" s="463">
        <v>5</v>
      </c>
      <c r="F568" s="465" t="s">
        <v>818</v>
      </c>
      <c r="G568" s="463" t="s">
        <v>554</v>
      </c>
      <c r="H568" s="575"/>
      <c r="I568" s="575"/>
      <c r="J568" s="228">
        <v>2007</v>
      </c>
      <c r="K568" s="463" t="s">
        <v>945</v>
      </c>
      <c r="L568" s="463" t="s">
        <v>1282</v>
      </c>
      <c r="M568" s="463" t="s">
        <v>1285</v>
      </c>
      <c r="N568" s="613">
        <v>4</v>
      </c>
      <c r="O568" s="229">
        <v>1</v>
      </c>
      <c r="P568" s="463">
        <v>1</v>
      </c>
      <c r="Q568" s="463">
        <v>0</v>
      </c>
      <c r="R568" s="463">
        <v>0</v>
      </c>
      <c r="S568" s="463">
        <v>0</v>
      </c>
      <c r="T568" s="463">
        <v>0</v>
      </c>
      <c r="U568" s="463">
        <v>0</v>
      </c>
      <c r="V568" s="463">
        <v>0</v>
      </c>
      <c r="W568" s="463">
        <v>30</v>
      </c>
      <c r="X568" s="463">
        <v>3</v>
      </c>
      <c r="Y568" s="463">
        <v>5</v>
      </c>
      <c r="Z568" s="463">
        <v>0</v>
      </c>
      <c r="AA568" s="463">
        <v>0</v>
      </c>
      <c r="AB568" s="613">
        <f t="shared" si="33"/>
        <v>40</v>
      </c>
      <c r="AC568" s="461">
        <f t="shared" si="34"/>
        <v>2</v>
      </c>
    </row>
    <row r="569" spans="1:29" s="467" customFormat="1" hidden="1">
      <c r="A569" s="463">
        <v>1145</v>
      </c>
      <c r="B569" s="463"/>
      <c r="C569" s="463" t="str">
        <f t="shared" si="32"/>
        <v>2007-Moara_1</v>
      </c>
      <c r="D569" s="463" t="s">
        <v>552</v>
      </c>
      <c r="E569" s="464">
        <v>6</v>
      </c>
      <c r="F569" s="463" t="s">
        <v>819</v>
      </c>
      <c r="G569" s="463" t="s">
        <v>554</v>
      </c>
      <c r="H569" s="576"/>
      <c r="I569" s="576"/>
      <c r="J569" s="460">
        <v>2007</v>
      </c>
      <c r="K569" s="463" t="s">
        <v>945</v>
      </c>
      <c r="L569" s="463" t="s">
        <v>1286</v>
      </c>
      <c r="M569" s="463" t="s">
        <v>1503</v>
      </c>
      <c r="N569" s="458">
        <v>1</v>
      </c>
      <c r="O569" s="460">
        <v>20</v>
      </c>
      <c r="P569" s="463">
        <v>2</v>
      </c>
      <c r="Q569" s="463">
        <v>6</v>
      </c>
      <c r="R569" s="463">
        <v>0</v>
      </c>
      <c r="S569" s="463">
        <v>4</v>
      </c>
      <c r="T569" s="463">
        <v>0</v>
      </c>
      <c r="U569" s="463">
        <v>1</v>
      </c>
      <c r="V569" s="463">
        <v>1</v>
      </c>
      <c r="W569" s="463">
        <v>6</v>
      </c>
      <c r="X569" s="463">
        <v>0</v>
      </c>
      <c r="Y569" s="463">
        <v>0</v>
      </c>
      <c r="Z569" s="463">
        <v>0</v>
      </c>
      <c r="AA569" s="463">
        <v>0</v>
      </c>
      <c r="AB569" s="461">
        <f t="shared" si="33"/>
        <v>40</v>
      </c>
      <c r="AC569" s="461">
        <f t="shared" si="34"/>
        <v>28</v>
      </c>
    </row>
    <row r="570" spans="1:29" s="467" customFormat="1" hidden="1">
      <c r="A570" s="463">
        <v>1146</v>
      </c>
      <c r="B570" s="463"/>
      <c r="C570" s="463" t="str">
        <f t="shared" si="32"/>
        <v>2007-Moara_2</v>
      </c>
      <c r="D570" s="463" t="s">
        <v>552</v>
      </c>
      <c r="E570" s="464">
        <v>6</v>
      </c>
      <c r="F570" s="463" t="s">
        <v>819</v>
      </c>
      <c r="G570" s="463" t="s">
        <v>554</v>
      </c>
      <c r="H570" s="575"/>
      <c r="I570" s="575"/>
      <c r="J570" s="465">
        <v>2007</v>
      </c>
      <c r="K570" s="463" t="s">
        <v>945</v>
      </c>
      <c r="L570" s="463" t="s">
        <v>1286</v>
      </c>
      <c r="M570" s="463" t="s">
        <v>1503</v>
      </c>
      <c r="N570" s="463">
        <v>2</v>
      </c>
      <c r="O570" s="465">
        <v>24</v>
      </c>
      <c r="P570" s="463">
        <v>2</v>
      </c>
      <c r="Q570" s="463">
        <v>5</v>
      </c>
      <c r="R570" s="463">
        <v>0</v>
      </c>
      <c r="S570" s="463">
        <v>2</v>
      </c>
      <c r="T570" s="463">
        <v>0</v>
      </c>
      <c r="U570" s="463">
        <v>3</v>
      </c>
      <c r="V570" s="463">
        <v>0</v>
      </c>
      <c r="W570" s="463">
        <v>4</v>
      </c>
      <c r="X570" s="463">
        <v>0</v>
      </c>
      <c r="Y570" s="463">
        <v>0</v>
      </c>
      <c r="Z570" s="463">
        <v>0</v>
      </c>
      <c r="AA570" s="463">
        <v>0</v>
      </c>
      <c r="AB570" s="466">
        <f t="shared" si="33"/>
        <v>40</v>
      </c>
      <c r="AC570" s="461">
        <f t="shared" si="34"/>
        <v>31</v>
      </c>
    </row>
    <row r="571" spans="1:29" s="467" customFormat="1" hidden="1">
      <c r="A571" s="463">
        <v>1147</v>
      </c>
      <c r="B571" s="463"/>
      <c r="C571" s="463" t="str">
        <f t="shared" si="32"/>
        <v>2007-Moara_3</v>
      </c>
      <c r="D571" s="463" t="s">
        <v>552</v>
      </c>
      <c r="E571" s="464">
        <v>6</v>
      </c>
      <c r="F571" s="463" t="s">
        <v>819</v>
      </c>
      <c r="G571" s="463" t="s">
        <v>554</v>
      </c>
      <c r="H571" s="575"/>
      <c r="I571" s="575"/>
      <c r="J571" s="465">
        <v>2007</v>
      </c>
      <c r="K571" s="463" t="s">
        <v>945</v>
      </c>
      <c r="L571" s="463" t="s">
        <v>1286</v>
      </c>
      <c r="M571" s="463" t="s">
        <v>1503</v>
      </c>
      <c r="N571" s="463">
        <v>3</v>
      </c>
      <c r="O571" s="465">
        <v>20</v>
      </c>
      <c r="P571" s="463">
        <v>1</v>
      </c>
      <c r="Q571" s="463">
        <v>0</v>
      </c>
      <c r="R571" s="463">
        <v>2</v>
      </c>
      <c r="S571" s="463">
        <v>2</v>
      </c>
      <c r="T571" s="463">
        <v>0</v>
      </c>
      <c r="U571" s="463">
        <v>11</v>
      </c>
      <c r="V571" s="463">
        <v>0</v>
      </c>
      <c r="W571" s="463">
        <v>4</v>
      </c>
      <c r="X571" s="463">
        <v>0</v>
      </c>
      <c r="Y571" s="463">
        <v>0</v>
      </c>
      <c r="Z571" s="463">
        <v>0</v>
      </c>
      <c r="AA571" s="463">
        <v>0</v>
      </c>
      <c r="AB571" s="466">
        <f t="shared" si="33"/>
        <v>40</v>
      </c>
      <c r="AC571" s="461">
        <f t="shared" si="34"/>
        <v>23</v>
      </c>
    </row>
    <row r="572" spans="1:29" s="467" customFormat="1" hidden="1">
      <c r="A572" s="463">
        <v>1148</v>
      </c>
      <c r="B572" s="463"/>
      <c r="C572" s="463" t="str">
        <f t="shared" si="32"/>
        <v>2007-Moara_4</v>
      </c>
      <c r="D572" s="463" t="s">
        <v>552</v>
      </c>
      <c r="E572" s="464">
        <v>6</v>
      </c>
      <c r="F572" s="463" t="s">
        <v>819</v>
      </c>
      <c r="G572" s="463" t="s">
        <v>554</v>
      </c>
      <c r="H572" s="575"/>
      <c r="I572" s="575"/>
      <c r="J572" s="465">
        <v>2007</v>
      </c>
      <c r="K572" s="463" t="s">
        <v>945</v>
      </c>
      <c r="L572" s="463" t="s">
        <v>1286</v>
      </c>
      <c r="M572" s="463" t="s">
        <v>1503</v>
      </c>
      <c r="N572" s="463">
        <v>4</v>
      </c>
      <c r="O572" s="465">
        <v>22</v>
      </c>
      <c r="P572" s="463">
        <v>1</v>
      </c>
      <c r="Q572" s="463">
        <v>1</v>
      </c>
      <c r="R572" s="463">
        <v>0</v>
      </c>
      <c r="S572" s="463">
        <v>0</v>
      </c>
      <c r="T572" s="463">
        <v>0</v>
      </c>
      <c r="U572" s="463">
        <v>7</v>
      </c>
      <c r="V572" s="463">
        <v>1</v>
      </c>
      <c r="W572" s="463">
        <v>3</v>
      </c>
      <c r="X572" s="463">
        <v>1</v>
      </c>
      <c r="Y572" s="463">
        <v>4</v>
      </c>
      <c r="Z572" s="463">
        <v>0</v>
      </c>
      <c r="AA572" s="463">
        <v>0</v>
      </c>
      <c r="AB572" s="466">
        <f t="shared" si="33"/>
        <v>40</v>
      </c>
      <c r="AC572" s="461">
        <f t="shared" si="34"/>
        <v>24</v>
      </c>
    </row>
    <row r="573" spans="1:29" s="467" customFormat="1" hidden="1">
      <c r="A573" s="463">
        <v>1173</v>
      </c>
      <c r="B573" s="463"/>
      <c r="C573" s="463" t="str">
        <f t="shared" si="32"/>
        <v>2007-Recif interieur de Thio_1</v>
      </c>
      <c r="D573" s="463" t="s">
        <v>552</v>
      </c>
      <c r="E573" s="464">
        <v>7</v>
      </c>
      <c r="F573" s="463" t="s">
        <v>3767</v>
      </c>
      <c r="G573" s="463" t="s">
        <v>554</v>
      </c>
      <c r="H573" s="576"/>
      <c r="I573" s="576"/>
      <c r="J573" s="465">
        <v>2007</v>
      </c>
      <c r="K573" s="463" t="s">
        <v>945</v>
      </c>
      <c r="L573" s="463" t="s">
        <v>1286</v>
      </c>
      <c r="M573" s="463" t="s">
        <v>3767</v>
      </c>
      <c r="N573" s="463">
        <v>1</v>
      </c>
      <c r="O573" s="465">
        <v>21</v>
      </c>
      <c r="P573" s="463">
        <v>2</v>
      </c>
      <c r="Q573" s="463">
        <v>2</v>
      </c>
      <c r="R573" s="463">
        <v>2</v>
      </c>
      <c r="S573" s="463">
        <v>0</v>
      </c>
      <c r="T573" s="463">
        <v>0</v>
      </c>
      <c r="U573" s="463">
        <v>0</v>
      </c>
      <c r="V573" s="463">
        <v>0</v>
      </c>
      <c r="W573" s="463">
        <v>10</v>
      </c>
      <c r="X573" s="463">
        <v>1</v>
      </c>
      <c r="Y573" s="463">
        <v>2</v>
      </c>
      <c r="Z573" s="463">
        <v>0</v>
      </c>
      <c r="AA573" s="463">
        <v>0</v>
      </c>
      <c r="AB573" s="466">
        <f t="shared" si="33"/>
        <v>40</v>
      </c>
      <c r="AC573" s="461">
        <f t="shared" si="34"/>
        <v>27</v>
      </c>
    </row>
    <row r="574" spans="1:29" s="467" customFormat="1" hidden="1">
      <c r="A574" s="463">
        <v>1174</v>
      </c>
      <c r="B574" s="463"/>
      <c r="C574" s="463" t="str">
        <f t="shared" si="32"/>
        <v>2007-Recif interieur de Thio_2</v>
      </c>
      <c r="D574" s="463" t="s">
        <v>552</v>
      </c>
      <c r="E574" s="464">
        <v>7</v>
      </c>
      <c r="F574" s="463" t="s">
        <v>3767</v>
      </c>
      <c r="G574" s="463" t="s">
        <v>554</v>
      </c>
      <c r="H574" s="575"/>
      <c r="I574" s="575"/>
      <c r="J574" s="465">
        <v>2007</v>
      </c>
      <c r="K574" s="463" t="s">
        <v>945</v>
      </c>
      <c r="L574" s="463" t="s">
        <v>1286</v>
      </c>
      <c r="M574" s="463" t="s">
        <v>3767</v>
      </c>
      <c r="N574" s="463">
        <v>2</v>
      </c>
      <c r="O574" s="465">
        <v>14</v>
      </c>
      <c r="P574" s="463">
        <v>0</v>
      </c>
      <c r="Q574" s="463">
        <v>3</v>
      </c>
      <c r="R574" s="463">
        <v>1</v>
      </c>
      <c r="S574" s="463">
        <v>4</v>
      </c>
      <c r="T574" s="463">
        <v>0</v>
      </c>
      <c r="U574" s="463">
        <v>0</v>
      </c>
      <c r="V574" s="463">
        <v>0</v>
      </c>
      <c r="W574" s="463">
        <v>9</v>
      </c>
      <c r="X574" s="463">
        <v>8</v>
      </c>
      <c r="Y574" s="463">
        <v>1</v>
      </c>
      <c r="Z574" s="463">
        <v>0</v>
      </c>
      <c r="AA574" s="463">
        <v>0</v>
      </c>
      <c r="AB574" s="466">
        <f t="shared" si="33"/>
        <v>40</v>
      </c>
      <c r="AC574" s="461">
        <f t="shared" si="34"/>
        <v>18</v>
      </c>
    </row>
    <row r="575" spans="1:29" s="467" customFormat="1" hidden="1">
      <c r="A575" s="463">
        <v>1175</v>
      </c>
      <c r="B575" s="463"/>
      <c r="C575" s="463" t="str">
        <f t="shared" si="32"/>
        <v>2007-Recif interieur de Thio_3</v>
      </c>
      <c r="D575" s="463" t="s">
        <v>552</v>
      </c>
      <c r="E575" s="464">
        <v>7</v>
      </c>
      <c r="F575" s="463" t="s">
        <v>3767</v>
      </c>
      <c r="G575" s="463" t="s">
        <v>554</v>
      </c>
      <c r="H575" s="575"/>
      <c r="I575" s="575"/>
      <c r="J575" s="465">
        <v>2007</v>
      </c>
      <c r="K575" s="463" t="s">
        <v>945</v>
      </c>
      <c r="L575" s="463" t="s">
        <v>1286</v>
      </c>
      <c r="M575" s="463" t="s">
        <v>3767</v>
      </c>
      <c r="N575" s="463">
        <v>3</v>
      </c>
      <c r="O575" s="465">
        <v>17</v>
      </c>
      <c r="P575" s="463">
        <v>1</v>
      </c>
      <c r="Q575" s="463">
        <v>2</v>
      </c>
      <c r="R575" s="463">
        <v>1</v>
      </c>
      <c r="S575" s="463">
        <v>0</v>
      </c>
      <c r="T575" s="463">
        <v>1</v>
      </c>
      <c r="U575" s="463">
        <v>0</v>
      </c>
      <c r="V575" s="463">
        <v>0</v>
      </c>
      <c r="W575" s="463">
        <v>11</v>
      </c>
      <c r="X575" s="463">
        <v>3</v>
      </c>
      <c r="Y575" s="463">
        <v>4</v>
      </c>
      <c r="Z575" s="463">
        <v>0</v>
      </c>
      <c r="AA575" s="463">
        <v>0</v>
      </c>
      <c r="AB575" s="466">
        <f t="shared" si="33"/>
        <v>40</v>
      </c>
      <c r="AC575" s="461">
        <f t="shared" si="34"/>
        <v>21</v>
      </c>
    </row>
    <row r="576" spans="1:29" s="467" customFormat="1" hidden="1">
      <c r="A576" s="463">
        <v>1176</v>
      </c>
      <c r="B576" s="463"/>
      <c r="C576" s="463" t="str">
        <f t="shared" si="32"/>
        <v>2007-Recif interieur de Thio_4</v>
      </c>
      <c r="D576" s="463" t="s">
        <v>552</v>
      </c>
      <c r="E576" s="464">
        <v>7</v>
      </c>
      <c r="F576" s="463" t="s">
        <v>3767</v>
      </c>
      <c r="G576" s="463" t="s">
        <v>554</v>
      </c>
      <c r="H576" s="575"/>
      <c r="I576" s="575"/>
      <c r="J576" s="465">
        <v>2007</v>
      </c>
      <c r="K576" s="463" t="s">
        <v>945</v>
      </c>
      <c r="L576" s="463" t="s">
        <v>1286</v>
      </c>
      <c r="M576" s="463" t="s">
        <v>3767</v>
      </c>
      <c r="N576" s="463">
        <v>4</v>
      </c>
      <c r="O576" s="465">
        <v>3</v>
      </c>
      <c r="P576" s="463">
        <v>2</v>
      </c>
      <c r="Q576" s="463">
        <v>1</v>
      </c>
      <c r="R576" s="463">
        <v>0</v>
      </c>
      <c r="S576" s="463">
        <v>3</v>
      </c>
      <c r="T576" s="463">
        <v>0</v>
      </c>
      <c r="U576" s="463">
        <v>0</v>
      </c>
      <c r="V576" s="463">
        <v>0</v>
      </c>
      <c r="W576" s="463">
        <v>9</v>
      </c>
      <c r="X576" s="463">
        <v>8</v>
      </c>
      <c r="Y576" s="463">
        <v>14</v>
      </c>
      <c r="Z576" s="463">
        <v>0</v>
      </c>
      <c r="AA576" s="463">
        <v>0</v>
      </c>
      <c r="AB576" s="466">
        <f t="shared" si="33"/>
        <v>40</v>
      </c>
      <c r="AC576" s="461">
        <f t="shared" si="34"/>
        <v>6</v>
      </c>
    </row>
    <row r="577" spans="1:29" s="467" customFormat="1" hidden="1">
      <c r="A577" s="463">
        <v>1201</v>
      </c>
      <c r="B577" s="463"/>
      <c r="C577" s="463" t="str">
        <f t="shared" si="32"/>
        <v>2007-Grand recif de Thio_1</v>
      </c>
      <c r="D577" s="463" t="s">
        <v>552</v>
      </c>
      <c r="E577" s="464">
        <v>8</v>
      </c>
      <c r="F577" s="463" t="s">
        <v>3766</v>
      </c>
      <c r="G577" s="463" t="s">
        <v>554</v>
      </c>
      <c r="H577" s="576"/>
      <c r="I577" s="576"/>
      <c r="J577" s="465">
        <v>2007</v>
      </c>
      <c r="K577" s="463" t="s">
        <v>945</v>
      </c>
      <c r="L577" s="463" t="s">
        <v>1286</v>
      </c>
      <c r="M577" s="463" t="s">
        <v>3766</v>
      </c>
      <c r="N577" s="463">
        <v>1</v>
      </c>
      <c r="O577" s="465">
        <v>4</v>
      </c>
      <c r="P577" s="463">
        <v>12</v>
      </c>
      <c r="Q577" s="463">
        <v>0</v>
      </c>
      <c r="R577" s="463">
        <v>0</v>
      </c>
      <c r="S577" s="463">
        <v>0</v>
      </c>
      <c r="T577" s="463">
        <v>0</v>
      </c>
      <c r="U577" s="463">
        <v>0</v>
      </c>
      <c r="V577" s="463">
        <v>2</v>
      </c>
      <c r="W577" s="463">
        <v>14</v>
      </c>
      <c r="X577" s="463">
        <v>0</v>
      </c>
      <c r="Y577" s="463">
        <v>8</v>
      </c>
      <c r="Z577" s="463">
        <v>0</v>
      </c>
      <c r="AA577" s="463">
        <v>0</v>
      </c>
      <c r="AB577" s="466">
        <f t="shared" si="33"/>
        <v>40</v>
      </c>
      <c r="AC577" s="461">
        <f t="shared" si="34"/>
        <v>16</v>
      </c>
    </row>
    <row r="578" spans="1:29" s="467" customFormat="1" hidden="1">
      <c r="A578" s="463">
        <v>1202</v>
      </c>
      <c r="B578" s="463"/>
      <c r="C578" s="463" t="str">
        <f t="shared" si="32"/>
        <v>2007-Grand recif de Thio_2</v>
      </c>
      <c r="D578" s="463" t="s">
        <v>552</v>
      </c>
      <c r="E578" s="464">
        <v>8</v>
      </c>
      <c r="F578" s="463" t="s">
        <v>3766</v>
      </c>
      <c r="G578" s="463" t="s">
        <v>554</v>
      </c>
      <c r="H578" s="575"/>
      <c r="I578" s="575"/>
      <c r="J578" s="465">
        <v>2007</v>
      </c>
      <c r="K578" s="463" t="s">
        <v>945</v>
      </c>
      <c r="L578" s="463" t="s">
        <v>1286</v>
      </c>
      <c r="M578" s="463" t="s">
        <v>3766</v>
      </c>
      <c r="N578" s="463">
        <v>2</v>
      </c>
      <c r="O578" s="465">
        <v>6</v>
      </c>
      <c r="P578" s="463">
        <v>4</v>
      </c>
      <c r="Q578" s="463">
        <v>1</v>
      </c>
      <c r="R578" s="463">
        <v>3</v>
      </c>
      <c r="S578" s="463">
        <v>2</v>
      </c>
      <c r="T578" s="463">
        <v>0</v>
      </c>
      <c r="U578" s="463">
        <v>0</v>
      </c>
      <c r="V578" s="463">
        <v>0</v>
      </c>
      <c r="W578" s="463">
        <v>17</v>
      </c>
      <c r="X578" s="463">
        <v>2</v>
      </c>
      <c r="Y578" s="463">
        <v>5</v>
      </c>
      <c r="Z578" s="463">
        <v>0</v>
      </c>
      <c r="AA578" s="463">
        <v>0</v>
      </c>
      <c r="AB578" s="466">
        <f t="shared" si="33"/>
        <v>40</v>
      </c>
      <c r="AC578" s="461">
        <f t="shared" si="34"/>
        <v>14</v>
      </c>
    </row>
    <row r="579" spans="1:29" s="467" customFormat="1" hidden="1">
      <c r="A579" s="463">
        <v>1203</v>
      </c>
      <c r="B579" s="463"/>
      <c r="C579" s="463" t="str">
        <f t="shared" si="32"/>
        <v>2007-Grand recif de Thio_3</v>
      </c>
      <c r="D579" s="463" t="s">
        <v>552</v>
      </c>
      <c r="E579" s="464">
        <v>8</v>
      </c>
      <c r="F579" s="463" t="s">
        <v>3766</v>
      </c>
      <c r="G579" s="463" t="s">
        <v>554</v>
      </c>
      <c r="H579" s="575"/>
      <c r="I579" s="575"/>
      <c r="J579" s="465">
        <v>2007</v>
      </c>
      <c r="K579" s="463" t="s">
        <v>945</v>
      </c>
      <c r="L579" s="463" t="s">
        <v>1286</v>
      </c>
      <c r="M579" s="463" t="s">
        <v>3766</v>
      </c>
      <c r="N579" s="463">
        <v>3</v>
      </c>
      <c r="O579" s="465">
        <v>0</v>
      </c>
      <c r="P579" s="463">
        <v>15</v>
      </c>
      <c r="Q579" s="463">
        <v>0</v>
      </c>
      <c r="R579" s="463">
        <v>0</v>
      </c>
      <c r="S579" s="463">
        <v>3</v>
      </c>
      <c r="T579" s="463">
        <v>0</v>
      </c>
      <c r="U579" s="463">
        <v>0</v>
      </c>
      <c r="V579" s="463">
        <v>1</v>
      </c>
      <c r="W579" s="463">
        <v>13</v>
      </c>
      <c r="X579" s="463">
        <v>2</v>
      </c>
      <c r="Y579" s="463">
        <v>6</v>
      </c>
      <c r="Z579" s="463">
        <v>0</v>
      </c>
      <c r="AA579" s="463">
        <v>0</v>
      </c>
      <c r="AB579" s="466">
        <f t="shared" si="33"/>
        <v>40</v>
      </c>
      <c r="AC579" s="461">
        <f t="shared" si="34"/>
        <v>15</v>
      </c>
    </row>
    <row r="580" spans="1:29" s="467" customFormat="1" hidden="1">
      <c r="A580" s="463">
        <v>1204</v>
      </c>
      <c r="B580" s="463"/>
      <c r="C580" s="463" t="str">
        <f t="shared" si="32"/>
        <v>2007-Grand recif de Thio_4</v>
      </c>
      <c r="D580" s="463" t="s">
        <v>552</v>
      </c>
      <c r="E580" s="464">
        <v>8</v>
      </c>
      <c r="F580" s="463" t="s">
        <v>3766</v>
      </c>
      <c r="G580" s="463" t="s">
        <v>554</v>
      </c>
      <c r="H580" s="575"/>
      <c r="I580" s="575"/>
      <c r="J580" s="465">
        <v>2007</v>
      </c>
      <c r="K580" s="463" t="s">
        <v>945</v>
      </c>
      <c r="L580" s="463" t="s">
        <v>1286</v>
      </c>
      <c r="M580" s="463" t="s">
        <v>3766</v>
      </c>
      <c r="N580" s="463">
        <v>4</v>
      </c>
      <c r="O580" s="465">
        <v>0</v>
      </c>
      <c r="P580" s="463">
        <v>9</v>
      </c>
      <c r="Q580" s="463">
        <v>0</v>
      </c>
      <c r="R580" s="463">
        <v>0</v>
      </c>
      <c r="S580" s="463">
        <v>2</v>
      </c>
      <c r="T580" s="463">
        <v>0</v>
      </c>
      <c r="U580" s="463">
        <v>0</v>
      </c>
      <c r="V580" s="463">
        <v>2</v>
      </c>
      <c r="W580" s="463">
        <v>20</v>
      </c>
      <c r="X580" s="463">
        <v>4</v>
      </c>
      <c r="Y580" s="463">
        <v>3</v>
      </c>
      <c r="Z580" s="463">
        <v>0</v>
      </c>
      <c r="AA580" s="463">
        <v>0</v>
      </c>
      <c r="AB580" s="466">
        <f t="shared" si="33"/>
        <v>40</v>
      </c>
      <c r="AC580" s="461">
        <f t="shared" si="34"/>
        <v>9</v>
      </c>
    </row>
    <row r="581" spans="1:29" s="467" customFormat="1" hidden="1">
      <c r="A581" s="463">
        <v>1225</v>
      </c>
      <c r="B581" s="463"/>
      <c r="C581" s="463" t="str">
        <f t="shared" si="32"/>
        <v>2007-Koulnoue_1</v>
      </c>
      <c r="D581" s="463" t="s">
        <v>552</v>
      </c>
      <c r="E581" s="464">
        <v>9</v>
      </c>
      <c r="F581" s="463" t="s">
        <v>822</v>
      </c>
      <c r="G581" s="463" t="s">
        <v>554</v>
      </c>
      <c r="H581" s="576"/>
      <c r="I581" s="576"/>
      <c r="J581" s="465">
        <v>2007</v>
      </c>
      <c r="K581" s="463" t="s">
        <v>754</v>
      </c>
      <c r="L581" s="463" t="s">
        <v>1094</v>
      </c>
      <c r="M581" s="463" t="s">
        <v>1095</v>
      </c>
      <c r="N581" s="463">
        <v>1</v>
      </c>
      <c r="O581" s="465">
        <v>0</v>
      </c>
      <c r="P581" s="463">
        <v>0</v>
      </c>
      <c r="Q581" s="463">
        <v>5</v>
      </c>
      <c r="R581" s="463">
        <v>4</v>
      </c>
      <c r="S581" s="463">
        <v>1</v>
      </c>
      <c r="T581" s="463">
        <v>0</v>
      </c>
      <c r="U581" s="463">
        <v>13</v>
      </c>
      <c r="V581" s="463">
        <v>1</v>
      </c>
      <c r="W581" s="463">
        <v>1</v>
      </c>
      <c r="X581" s="463">
        <v>0</v>
      </c>
      <c r="Y581" s="463">
        <v>14</v>
      </c>
      <c r="Z581" s="463">
        <v>1</v>
      </c>
      <c r="AA581" s="463">
        <v>0</v>
      </c>
      <c r="AB581" s="466">
        <f t="shared" si="33"/>
        <v>40</v>
      </c>
      <c r="AC581" s="461">
        <f t="shared" si="34"/>
        <v>9</v>
      </c>
    </row>
    <row r="582" spans="1:29" s="467" customFormat="1" hidden="1">
      <c r="A582" s="463">
        <v>1226</v>
      </c>
      <c r="B582" s="463"/>
      <c r="C582" s="463" t="str">
        <f t="shared" si="32"/>
        <v>2007-Koulnoue_2</v>
      </c>
      <c r="D582" s="463" t="s">
        <v>552</v>
      </c>
      <c r="E582" s="464">
        <v>9</v>
      </c>
      <c r="F582" s="463" t="s">
        <v>822</v>
      </c>
      <c r="G582" s="463" t="s">
        <v>554</v>
      </c>
      <c r="H582" s="575"/>
      <c r="I582" s="575"/>
      <c r="J582" s="465">
        <v>2007</v>
      </c>
      <c r="K582" s="463" t="s">
        <v>754</v>
      </c>
      <c r="L582" s="463" t="s">
        <v>1094</v>
      </c>
      <c r="M582" s="463" t="s">
        <v>1095</v>
      </c>
      <c r="N582" s="463">
        <v>2</v>
      </c>
      <c r="O582" s="465">
        <v>0</v>
      </c>
      <c r="P582" s="463">
        <v>0</v>
      </c>
      <c r="Q582" s="463">
        <v>6</v>
      </c>
      <c r="R582" s="463">
        <v>1</v>
      </c>
      <c r="S582" s="463">
        <v>1</v>
      </c>
      <c r="T582" s="463">
        <v>0</v>
      </c>
      <c r="U582" s="463">
        <v>25</v>
      </c>
      <c r="V582" s="463">
        <v>0</v>
      </c>
      <c r="W582" s="463">
        <v>0</v>
      </c>
      <c r="X582" s="463">
        <v>0</v>
      </c>
      <c r="Y582" s="463">
        <v>5</v>
      </c>
      <c r="Z582" s="463">
        <v>2</v>
      </c>
      <c r="AA582" s="463">
        <v>0</v>
      </c>
      <c r="AB582" s="466">
        <f t="shared" si="33"/>
        <v>40</v>
      </c>
      <c r="AC582" s="461">
        <f t="shared" si="34"/>
        <v>7</v>
      </c>
    </row>
    <row r="583" spans="1:29" s="467" customFormat="1" hidden="1">
      <c r="A583" s="463">
        <v>1227</v>
      </c>
      <c r="B583" s="463"/>
      <c r="C583" s="463" t="str">
        <f t="shared" si="32"/>
        <v>2007-Koulnoue_3</v>
      </c>
      <c r="D583" s="463" t="s">
        <v>552</v>
      </c>
      <c r="E583" s="464">
        <v>9</v>
      </c>
      <c r="F583" s="463" t="s">
        <v>822</v>
      </c>
      <c r="G583" s="463" t="s">
        <v>554</v>
      </c>
      <c r="H583" s="575"/>
      <c r="I583" s="575"/>
      <c r="J583" s="465">
        <v>2007</v>
      </c>
      <c r="K583" s="463" t="s">
        <v>754</v>
      </c>
      <c r="L583" s="463" t="s">
        <v>1094</v>
      </c>
      <c r="M583" s="463" t="s">
        <v>1095</v>
      </c>
      <c r="N583" s="463">
        <v>3</v>
      </c>
      <c r="O583" s="465">
        <v>0</v>
      </c>
      <c r="P583" s="463">
        <v>0</v>
      </c>
      <c r="Q583" s="463">
        <v>5</v>
      </c>
      <c r="R583" s="463">
        <v>2</v>
      </c>
      <c r="S583" s="463">
        <v>1</v>
      </c>
      <c r="T583" s="463">
        <v>0</v>
      </c>
      <c r="U583" s="463">
        <v>20</v>
      </c>
      <c r="V583" s="463">
        <v>0</v>
      </c>
      <c r="W583" s="463">
        <v>0</v>
      </c>
      <c r="X583" s="463">
        <v>0</v>
      </c>
      <c r="Y583" s="463">
        <v>7</v>
      </c>
      <c r="Z583" s="463">
        <v>5</v>
      </c>
      <c r="AA583" s="463">
        <v>0</v>
      </c>
      <c r="AB583" s="466">
        <f t="shared" si="33"/>
        <v>40</v>
      </c>
      <c r="AC583" s="461">
        <f t="shared" si="34"/>
        <v>7</v>
      </c>
    </row>
    <row r="584" spans="1:29" s="467" customFormat="1" hidden="1">
      <c r="A584" s="463">
        <v>1228</v>
      </c>
      <c r="B584" s="463"/>
      <c r="C584" s="463" t="str">
        <f t="shared" si="32"/>
        <v>2007-Koulnoue_4</v>
      </c>
      <c r="D584" s="463" t="s">
        <v>552</v>
      </c>
      <c r="E584" s="464">
        <v>9</v>
      </c>
      <c r="F584" s="463" t="s">
        <v>822</v>
      </c>
      <c r="G584" s="463" t="s">
        <v>554</v>
      </c>
      <c r="H584" s="575"/>
      <c r="I584" s="575"/>
      <c r="J584" s="465">
        <v>2007</v>
      </c>
      <c r="K584" s="463" t="s">
        <v>754</v>
      </c>
      <c r="L584" s="463" t="s">
        <v>1094</v>
      </c>
      <c r="M584" s="463" t="s">
        <v>1095</v>
      </c>
      <c r="N584" s="463">
        <v>4</v>
      </c>
      <c r="O584" s="465">
        <v>1</v>
      </c>
      <c r="P584" s="463">
        <v>0</v>
      </c>
      <c r="Q584" s="463">
        <v>1</v>
      </c>
      <c r="R584" s="463">
        <v>2</v>
      </c>
      <c r="S584" s="463">
        <v>1</v>
      </c>
      <c r="T584" s="463">
        <v>0</v>
      </c>
      <c r="U584" s="463">
        <v>24</v>
      </c>
      <c r="V584" s="463">
        <v>0</v>
      </c>
      <c r="W584" s="463">
        <v>1</v>
      </c>
      <c r="X584" s="463">
        <v>0</v>
      </c>
      <c r="Y584" s="463">
        <v>7</v>
      </c>
      <c r="Z584" s="463">
        <v>3</v>
      </c>
      <c r="AA584" s="463">
        <v>0</v>
      </c>
      <c r="AB584" s="466">
        <f t="shared" si="33"/>
        <v>40</v>
      </c>
      <c r="AC584" s="461">
        <f t="shared" si="34"/>
        <v>4</v>
      </c>
    </row>
    <row r="585" spans="1:29" s="467" customFormat="1" hidden="1">
      <c r="A585" s="463">
        <v>1253</v>
      </c>
      <c r="B585" s="463"/>
      <c r="C585" s="463" t="str">
        <f t="shared" ref="C585:C616" si="35">J585&amp;"-"&amp;M585&amp;"_"&amp;N585</f>
        <v>2007-Hiengabat_1</v>
      </c>
      <c r="D585" s="463" t="s">
        <v>552</v>
      </c>
      <c r="E585" s="464">
        <v>10</v>
      </c>
      <c r="F585" s="463" t="s">
        <v>823</v>
      </c>
      <c r="G585" s="463" t="s">
        <v>554</v>
      </c>
      <c r="H585" s="576"/>
      <c r="I585" s="576"/>
      <c r="J585" s="465">
        <v>2007</v>
      </c>
      <c r="K585" s="463" t="s">
        <v>754</v>
      </c>
      <c r="L585" s="463" t="s">
        <v>946</v>
      </c>
      <c r="M585" s="463" t="s">
        <v>947</v>
      </c>
      <c r="N585" s="463">
        <v>1</v>
      </c>
      <c r="O585" s="465">
        <v>0</v>
      </c>
      <c r="P585" s="463">
        <v>7</v>
      </c>
      <c r="Q585" s="463">
        <v>2</v>
      </c>
      <c r="R585" s="463">
        <v>1</v>
      </c>
      <c r="S585" s="463">
        <v>7</v>
      </c>
      <c r="T585" s="463">
        <v>0</v>
      </c>
      <c r="U585" s="463">
        <v>0</v>
      </c>
      <c r="V585" s="463">
        <v>1</v>
      </c>
      <c r="W585" s="463">
        <v>21</v>
      </c>
      <c r="X585" s="463">
        <v>1</v>
      </c>
      <c r="Y585" s="463">
        <v>0</v>
      </c>
      <c r="Z585" s="463">
        <v>0</v>
      </c>
      <c r="AA585" s="463">
        <v>0</v>
      </c>
      <c r="AB585" s="466">
        <f t="shared" ref="AB585:AB616" si="36">SUM(O585:AA585)</f>
        <v>40</v>
      </c>
      <c r="AC585" s="461">
        <f t="shared" si="34"/>
        <v>10</v>
      </c>
    </row>
    <row r="586" spans="1:29" s="467" customFormat="1" hidden="1">
      <c r="A586" s="463">
        <v>1254</v>
      </c>
      <c r="B586" s="463"/>
      <c r="C586" s="463" t="str">
        <f t="shared" si="35"/>
        <v>2007-Hiengabat_2</v>
      </c>
      <c r="D586" s="463" t="s">
        <v>552</v>
      </c>
      <c r="E586" s="464">
        <v>10</v>
      </c>
      <c r="F586" s="463" t="s">
        <v>823</v>
      </c>
      <c r="G586" s="463" t="s">
        <v>554</v>
      </c>
      <c r="H586" s="575"/>
      <c r="I586" s="575"/>
      <c r="J586" s="465">
        <v>2007</v>
      </c>
      <c r="K586" s="463" t="s">
        <v>754</v>
      </c>
      <c r="L586" s="463" t="s">
        <v>946</v>
      </c>
      <c r="M586" s="463" t="s">
        <v>947</v>
      </c>
      <c r="N586" s="463">
        <v>2</v>
      </c>
      <c r="O586" s="465">
        <v>2</v>
      </c>
      <c r="P586" s="463">
        <v>0</v>
      </c>
      <c r="Q586" s="463">
        <v>1</v>
      </c>
      <c r="R586" s="463">
        <v>0</v>
      </c>
      <c r="S586" s="463">
        <v>5</v>
      </c>
      <c r="T586" s="463">
        <v>0</v>
      </c>
      <c r="U586" s="463">
        <v>0</v>
      </c>
      <c r="V586" s="463">
        <v>1</v>
      </c>
      <c r="W586" s="463">
        <v>28</v>
      </c>
      <c r="X586" s="463">
        <v>1</v>
      </c>
      <c r="Y586" s="463">
        <v>2</v>
      </c>
      <c r="Z586" s="463">
        <v>0</v>
      </c>
      <c r="AA586" s="463">
        <v>0</v>
      </c>
      <c r="AB586" s="466">
        <f t="shared" si="36"/>
        <v>40</v>
      </c>
      <c r="AC586" s="461">
        <f t="shared" si="34"/>
        <v>3</v>
      </c>
    </row>
    <row r="587" spans="1:29" s="467" customFormat="1" hidden="1">
      <c r="A587" s="463">
        <v>1255</v>
      </c>
      <c r="B587" s="463"/>
      <c r="C587" s="463" t="str">
        <f t="shared" si="35"/>
        <v>2007-Hiengabat_3</v>
      </c>
      <c r="D587" s="463" t="s">
        <v>552</v>
      </c>
      <c r="E587" s="464">
        <v>10</v>
      </c>
      <c r="F587" s="463" t="s">
        <v>823</v>
      </c>
      <c r="G587" s="463" t="s">
        <v>554</v>
      </c>
      <c r="H587" s="575"/>
      <c r="I587" s="575"/>
      <c r="J587" s="465">
        <v>2007</v>
      </c>
      <c r="K587" s="463" t="s">
        <v>754</v>
      </c>
      <c r="L587" s="463" t="s">
        <v>946</v>
      </c>
      <c r="M587" s="463" t="s">
        <v>947</v>
      </c>
      <c r="N587" s="463">
        <v>3</v>
      </c>
      <c r="O587" s="465">
        <v>0</v>
      </c>
      <c r="P587" s="463">
        <v>0</v>
      </c>
      <c r="Q587" s="463">
        <v>1</v>
      </c>
      <c r="R587" s="463">
        <v>0</v>
      </c>
      <c r="S587" s="463">
        <v>10</v>
      </c>
      <c r="T587" s="463">
        <v>0</v>
      </c>
      <c r="U587" s="463">
        <v>0</v>
      </c>
      <c r="V587" s="463">
        <v>0</v>
      </c>
      <c r="W587" s="463">
        <v>27</v>
      </c>
      <c r="X587" s="463">
        <v>0</v>
      </c>
      <c r="Y587" s="463">
        <v>2</v>
      </c>
      <c r="Z587" s="463">
        <v>0</v>
      </c>
      <c r="AA587" s="463">
        <v>0</v>
      </c>
      <c r="AB587" s="466">
        <f t="shared" si="36"/>
        <v>40</v>
      </c>
      <c r="AC587" s="461">
        <f t="shared" si="34"/>
        <v>1</v>
      </c>
    </row>
    <row r="588" spans="1:29" s="467" customFormat="1" hidden="1">
      <c r="A588" s="463">
        <v>1256</v>
      </c>
      <c r="B588" s="463"/>
      <c r="C588" s="463" t="str">
        <f t="shared" si="35"/>
        <v>2007-Hiengabat_4</v>
      </c>
      <c r="D588" s="463" t="s">
        <v>552</v>
      </c>
      <c r="E588" s="464">
        <v>10</v>
      </c>
      <c r="F588" s="463" t="s">
        <v>823</v>
      </c>
      <c r="G588" s="463" t="s">
        <v>554</v>
      </c>
      <c r="H588" s="575"/>
      <c r="I588" s="575"/>
      <c r="J588" s="465">
        <v>2007</v>
      </c>
      <c r="K588" s="463" t="s">
        <v>754</v>
      </c>
      <c r="L588" s="463" t="s">
        <v>946</v>
      </c>
      <c r="M588" s="463" t="s">
        <v>947</v>
      </c>
      <c r="N588" s="463">
        <v>4</v>
      </c>
      <c r="O588" s="465">
        <v>0</v>
      </c>
      <c r="P588" s="463">
        <v>0</v>
      </c>
      <c r="Q588" s="463">
        <v>5</v>
      </c>
      <c r="R588" s="463">
        <v>0</v>
      </c>
      <c r="S588" s="463">
        <v>8</v>
      </c>
      <c r="T588" s="463">
        <v>0</v>
      </c>
      <c r="U588" s="463">
        <v>0</v>
      </c>
      <c r="V588" s="463">
        <v>0</v>
      </c>
      <c r="W588" s="463">
        <v>22</v>
      </c>
      <c r="X588" s="463">
        <v>4</v>
      </c>
      <c r="Y588" s="463">
        <v>1</v>
      </c>
      <c r="Z588" s="463">
        <v>0</v>
      </c>
      <c r="AA588" s="463">
        <v>0</v>
      </c>
      <c r="AB588" s="466">
        <f t="shared" si="36"/>
        <v>40</v>
      </c>
      <c r="AC588" s="461">
        <f t="shared" si="34"/>
        <v>5</v>
      </c>
    </row>
    <row r="589" spans="1:29" s="467" customFormat="1" hidden="1">
      <c r="A589" s="463">
        <v>1281</v>
      </c>
      <c r="B589" s="463"/>
      <c r="C589" s="463" t="str">
        <f t="shared" si="35"/>
        <v>2007-Donga Hienga_1</v>
      </c>
      <c r="D589" s="463" t="s">
        <v>552</v>
      </c>
      <c r="E589" s="464">
        <v>11</v>
      </c>
      <c r="F589" s="463" t="s">
        <v>824</v>
      </c>
      <c r="G589" s="463" t="s">
        <v>554</v>
      </c>
      <c r="H589" s="576"/>
      <c r="I589" s="576"/>
      <c r="J589" s="465">
        <v>2007</v>
      </c>
      <c r="K589" s="463" t="s">
        <v>754</v>
      </c>
      <c r="L589" s="463" t="s">
        <v>946</v>
      </c>
      <c r="M589" s="463" t="s">
        <v>1135</v>
      </c>
      <c r="N589" s="463">
        <v>1</v>
      </c>
      <c r="O589" s="465">
        <v>0</v>
      </c>
      <c r="P589" s="463">
        <v>0</v>
      </c>
      <c r="Q589" s="463">
        <v>5</v>
      </c>
      <c r="R589" s="463">
        <v>16</v>
      </c>
      <c r="S589" s="463">
        <v>1</v>
      </c>
      <c r="T589" s="463">
        <v>0</v>
      </c>
      <c r="U589" s="463">
        <v>0</v>
      </c>
      <c r="V589" s="463">
        <v>0</v>
      </c>
      <c r="W589" s="463">
        <v>18</v>
      </c>
      <c r="X589" s="463">
        <v>0</v>
      </c>
      <c r="Y589" s="463">
        <v>0</v>
      </c>
      <c r="Z589" s="463">
        <v>0</v>
      </c>
      <c r="AA589" s="463">
        <v>0</v>
      </c>
      <c r="AB589" s="466">
        <f t="shared" si="36"/>
        <v>40</v>
      </c>
      <c r="AC589" s="461">
        <f t="shared" si="34"/>
        <v>21</v>
      </c>
    </row>
    <row r="590" spans="1:29" s="467" customFormat="1" hidden="1">
      <c r="A590" s="463">
        <v>1282</v>
      </c>
      <c r="B590" s="463"/>
      <c r="C590" s="463" t="str">
        <f t="shared" si="35"/>
        <v>2007-Donga Hienga_2</v>
      </c>
      <c r="D590" s="463" t="s">
        <v>552</v>
      </c>
      <c r="E590" s="464">
        <v>11</v>
      </c>
      <c r="F590" s="463" t="s">
        <v>824</v>
      </c>
      <c r="G590" s="463" t="s">
        <v>554</v>
      </c>
      <c r="H590" s="575"/>
      <c r="I590" s="575"/>
      <c r="J590" s="465">
        <v>2007</v>
      </c>
      <c r="K590" s="463" t="s">
        <v>754</v>
      </c>
      <c r="L590" s="463" t="s">
        <v>946</v>
      </c>
      <c r="M590" s="463" t="s">
        <v>1135</v>
      </c>
      <c r="N590" s="463">
        <v>2</v>
      </c>
      <c r="O590" s="465">
        <v>0</v>
      </c>
      <c r="P590" s="463">
        <v>0</v>
      </c>
      <c r="Q590" s="463">
        <v>3</v>
      </c>
      <c r="R590" s="463">
        <v>5</v>
      </c>
      <c r="S590" s="463">
        <v>7</v>
      </c>
      <c r="T590" s="463">
        <v>0</v>
      </c>
      <c r="U590" s="463">
        <v>0</v>
      </c>
      <c r="V590" s="463">
        <v>0</v>
      </c>
      <c r="W590" s="463">
        <v>24</v>
      </c>
      <c r="X590" s="463">
        <v>1</v>
      </c>
      <c r="Y590" s="463">
        <v>0</v>
      </c>
      <c r="Z590" s="463">
        <v>0</v>
      </c>
      <c r="AA590" s="463">
        <v>0</v>
      </c>
      <c r="AB590" s="466">
        <f t="shared" si="36"/>
        <v>40</v>
      </c>
      <c r="AC590" s="461">
        <f t="shared" si="34"/>
        <v>8</v>
      </c>
    </row>
    <row r="591" spans="1:29" s="467" customFormat="1" hidden="1">
      <c r="A591" s="463">
        <v>1283</v>
      </c>
      <c r="B591" s="463"/>
      <c r="C591" s="463" t="str">
        <f t="shared" si="35"/>
        <v>2007-Donga Hienga_3</v>
      </c>
      <c r="D591" s="463" t="s">
        <v>552</v>
      </c>
      <c r="E591" s="464">
        <v>11</v>
      </c>
      <c r="F591" s="463" t="s">
        <v>824</v>
      </c>
      <c r="G591" s="463" t="s">
        <v>554</v>
      </c>
      <c r="H591" s="575"/>
      <c r="I591" s="575"/>
      <c r="J591" s="465">
        <v>2007</v>
      </c>
      <c r="K591" s="463" t="s">
        <v>754</v>
      </c>
      <c r="L591" s="463" t="s">
        <v>946</v>
      </c>
      <c r="M591" s="463" t="s">
        <v>1135</v>
      </c>
      <c r="N591" s="463">
        <v>3</v>
      </c>
      <c r="O591" s="465">
        <v>1</v>
      </c>
      <c r="P591" s="463">
        <v>0</v>
      </c>
      <c r="Q591" s="463">
        <v>7</v>
      </c>
      <c r="R591" s="463">
        <v>7</v>
      </c>
      <c r="S591" s="463">
        <v>7</v>
      </c>
      <c r="T591" s="463">
        <v>0</v>
      </c>
      <c r="U591" s="463">
        <v>0</v>
      </c>
      <c r="V591" s="463">
        <v>0</v>
      </c>
      <c r="W591" s="463">
        <v>18</v>
      </c>
      <c r="X591" s="463">
        <v>0</v>
      </c>
      <c r="Y591" s="463">
        <v>0</v>
      </c>
      <c r="Z591" s="463">
        <v>0</v>
      </c>
      <c r="AA591" s="463">
        <v>0</v>
      </c>
      <c r="AB591" s="466">
        <f t="shared" si="36"/>
        <v>40</v>
      </c>
      <c r="AC591" s="461">
        <f t="shared" si="34"/>
        <v>15</v>
      </c>
    </row>
    <row r="592" spans="1:29" s="467" customFormat="1" hidden="1">
      <c r="A592" s="463">
        <v>1284</v>
      </c>
      <c r="B592" s="463"/>
      <c r="C592" s="463" t="str">
        <f t="shared" si="35"/>
        <v>2007-Donga Hienga_4</v>
      </c>
      <c r="D592" s="463" t="s">
        <v>552</v>
      </c>
      <c r="E592" s="464">
        <v>11</v>
      </c>
      <c r="F592" s="463" t="s">
        <v>824</v>
      </c>
      <c r="G592" s="463" t="s">
        <v>554</v>
      </c>
      <c r="H592" s="575"/>
      <c r="I592" s="575"/>
      <c r="J592" s="465">
        <v>2007</v>
      </c>
      <c r="K592" s="463" t="s">
        <v>754</v>
      </c>
      <c r="L592" s="463" t="s">
        <v>946</v>
      </c>
      <c r="M592" s="463" t="s">
        <v>1135</v>
      </c>
      <c r="N592" s="463">
        <v>4</v>
      </c>
      <c r="O592" s="465">
        <v>0</v>
      </c>
      <c r="P592" s="463">
        <v>0</v>
      </c>
      <c r="Q592" s="463">
        <v>1</v>
      </c>
      <c r="R592" s="463">
        <v>3</v>
      </c>
      <c r="S592" s="463">
        <v>2</v>
      </c>
      <c r="T592" s="463">
        <v>0</v>
      </c>
      <c r="U592" s="463">
        <v>0</v>
      </c>
      <c r="V592" s="463">
        <v>0</v>
      </c>
      <c r="W592" s="463">
        <v>33</v>
      </c>
      <c r="X592" s="463">
        <v>1</v>
      </c>
      <c r="Y592" s="463">
        <v>0</v>
      </c>
      <c r="Z592" s="463">
        <v>0</v>
      </c>
      <c r="AA592" s="463">
        <v>0</v>
      </c>
      <c r="AB592" s="466">
        <f t="shared" si="36"/>
        <v>40</v>
      </c>
      <c r="AC592" s="461">
        <f t="shared" si="34"/>
        <v>4</v>
      </c>
    </row>
    <row r="593" spans="1:29" s="467" customFormat="1" hidden="1">
      <c r="A593" s="463">
        <v>1309</v>
      </c>
      <c r="B593" s="463"/>
      <c r="C593" s="463" t="str">
        <f t="shared" si="35"/>
        <v>2007-Grimault_1</v>
      </c>
      <c r="D593" s="463" t="s">
        <v>552</v>
      </c>
      <c r="E593" s="464">
        <v>12</v>
      </c>
      <c r="F593" s="463" t="s">
        <v>825</v>
      </c>
      <c r="G593" s="463" t="s">
        <v>554</v>
      </c>
      <c r="H593" s="576"/>
      <c r="I593" s="576"/>
      <c r="J593" s="465">
        <v>2007</v>
      </c>
      <c r="K593" s="463" t="s">
        <v>754</v>
      </c>
      <c r="L593" s="463" t="s">
        <v>2812</v>
      </c>
      <c r="M593" s="463" t="s">
        <v>948</v>
      </c>
      <c r="N593" s="463">
        <v>1</v>
      </c>
      <c r="O593" s="465">
        <v>0</v>
      </c>
      <c r="P593" s="463">
        <v>0</v>
      </c>
      <c r="Q593" s="463">
        <v>0</v>
      </c>
      <c r="R593" s="463">
        <v>0</v>
      </c>
      <c r="S593" s="463">
        <v>0</v>
      </c>
      <c r="T593" s="463">
        <v>0</v>
      </c>
      <c r="U593" s="463">
        <v>0</v>
      </c>
      <c r="V593" s="463">
        <v>8</v>
      </c>
      <c r="W593" s="463">
        <v>1</v>
      </c>
      <c r="X593" s="463">
        <v>11</v>
      </c>
      <c r="Y593" s="463">
        <v>20</v>
      </c>
      <c r="Z593" s="463">
        <v>0</v>
      </c>
      <c r="AA593" s="463">
        <v>0</v>
      </c>
      <c r="AB593" s="466">
        <f t="shared" si="36"/>
        <v>40</v>
      </c>
      <c r="AC593" s="461">
        <f t="shared" si="34"/>
        <v>0</v>
      </c>
    </row>
    <row r="594" spans="1:29" s="467" customFormat="1" hidden="1">
      <c r="A594" s="463">
        <v>1310</v>
      </c>
      <c r="B594" s="463"/>
      <c r="C594" s="463" t="str">
        <f t="shared" si="35"/>
        <v>2007-Grimault_2</v>
      </c>
      <c r="D594" s="463" t="s">
        <v>552</v>
      </c>
      <c r="E594" s="464">
        <v>12</v>
      </c>
      <c r="F594" s="463" t="s">
        <v>825</v>
      </c>
      <c r="G594" s="463" t="s">
        <v>554</v>
      </c>
      <c r="H594" s="575"/>
      <c r="I594" s="575"/>
      <c r="J594" s="465">
        <v>2007</v>
      </c>
      <c r="K594" s="463" t="s">
        <v>754</v>
      </c>
      <c r="L594" s="463" t="s">
        <v>2812</v>
      </c>
      <c r="M594" s="463" t="s">
        <v>948</v>
      </c>
      <c r="N594" s="463">
        <v>2</v>
      </c>
      <c r="O594" s="465">
        <v>0</v>
      </c>
      <c r="P594" s="463">
        <v>0</v>
      </c>
      <c r="Q594" s="463">
        <v>1</v>
      </c>
      <c r="R594" s="463">
        <v>0</v>
      </c>
      <c r="S594" s="463">
        <v>2</v>
      </c>
      <c r="T594" s="463">
        <v>0</v>
      </c>
      <c r="U594" s="463">
        <v>0</v>
      </c>
      <c r="V594" s="463">
        <v>1</v>
      </c>
      <c r="W594" s="463">
        <v>3</v>
      </c>
      <c r="X594" s="463">
        <v>9</v>
      </c>
      <c r="Y594" s="463">
        <v>23</v>
      </c>
      <c r="Z594" s="463">
        <v>1</v>
      </c>
      <c r="AA594" s="463">
        <v>0</v>
      </c>
      <c r="AB594" s="466">
        <f t="shared" si="36"/>
        <v>40</v>
      </c>
      <c r="AC594" s="461">
        <f t="shared" si="34"/>
        <v>1</v>
      </c>
    </row>
    <row r="595" spans="1:29" s="467" customFormat="1" hidden="1">
      <c r="A595" s="463">
        <v>1311</v>
      </c>
      <c r="B595" s="463"/>
      <c r="C595" s="463" t="str">
        <f t="shared" si="35"/>
        <v>2007-Grimault_3</v>
      </c>
      <c r="D595" s="463" t="s">
        <v>552</v>
      </c>
      <c r="E595" s="464">
        <v>12</v>
      </c>
      <c r="F595" s="463" t="s">
        <v>825</v>
      </c>
      <c r="G595" s="463" t="s">
        <v>554</v>
      </c>
      <c r="H595" s="575"/>
      <c r="I595" s="575"/>
      <c r="J595" s="465">
        <v>2007</v>
      </c>
      <c r="K595" s="463" t="s">
        <v>754</v>
      </c>
      <c r="L595" s="463" t="s">
        <v>2812</v>
      </c>
      <c r="M595" s="463" t="s">
        <v>948</v>
      </c>
      <c r="N595" s="463">
        <v>3</v>
      </c>
      <c r="O595" s="465">
        <v>0</v>
      </c>
      <c r="P595" s="463">
        <v>1</v>
      </c>
      <c r="Q595" s="463">
        <v>0</v>
      </c>
      <c r="R595" s="463">
        <v>0</v>
      </c>
      <c r="S595" s="463">
        <v>1</v>
      </c>
      <c r="T595" s="463">
        <v>0</v>
      </c>
      <c r="U595" s="463">
        <v>0</v>
      </c>
      <c r="V595" s="463">
        <v>0</v>
      </c>
      <c r="W595" s="463">
        <v>4</v>
      </c>
      <c r="X595" s="463">
        <v>3</v>
      </c>
      <c r="Y595" s="463">
        <v>20</v>
      </c>
      <c r="Z595" s="463">
        <v>11</v>
      </c>
      <c r="AA595" s="463">
        <v>0</v>
      </c>
      <c r="AB595" s="466">
        <f t="shared" si="36"/>
        <v>40</v>
      </c>
      <c r="AC595" s="461">
        <f t="shared" si="34"/>
        <v>1</v>
      </c>
    </row>
    <row r="596" spans="1:29" s="467" customFormat="1" hidden="1">
      <c r="A596" s="463">
        <v>1312</v>
      </c>
      <c r="B596" s="463"/>
      <c r="C596" s="463" t="str">
        <f t="shared" si="35"/>
        <v>2007-Grimault_4</v>
      </c>
      <c r="D596" s="463" t="s">
        <v>552</v>
      </c>
      <c r="E596" s="464">
        <v>12</v>
      </c>
      <c r="F596" s="463" t="s">
        <v>825</v>
      </c>
      <c r="G596" s="463" t="s">
        <v>554</v>
      </c>
      <c r="H596" s="575"/>
      <c r="I596" s="575"/>
      <c r="J596" s="465">
        <v>2007</v>
      </c>
      <c r="K596" s="463" t="s">
        <v>754</v>
      </c>
      <c r="L596" s="463" t="s">
        <v>2812</v>
      </c>
      <c r="M596" s="463" t="s">
        <v>948</v>
      </c>
      <c r="N596" s="463">
        <v>4</v>
      </c>
      <c r="O596" s="465">
        <v>0</v>
      </c>
      <c r="P596" s="463">
        <v>2</v>
      </c>
      <c r="Q596" s="463">
        <v>1</v>
      </c>
      <c r="R596" s="463">
        <v>0</v>
      </c>
      <c r="S596" s="463">
        <v>1</v>
      </c>
      <c r="T596" s="463">
        <v>0</v>
      </c>
      <c r="U596" s="463">
        <v>0</v>
      </c>
      <c r="V596" s="463">
        <v>2</v>
      </c>
      <c r="W596" s="463">
        <v>4</v>
      </c>
      <c r="X596" s="463">
        <v>0</v>
      </c>
      <c r="Y596" s="463">
        <v>12</v>
      </c>
      <c r="Z596" s="463">
        <v>18</v>
      </c>
      <c r="AA596" s="463">
        <v>0</v>
      </c>
      <c r="AB596" s="466">
        <f t="shared" si="36"/>
        <v>40</v>
      </c>
      <c r="AC596" s="461">
        <f t="shared" si="34"/>
        <v>3</v>
      </c>
    </row>
    <row r="597" spans="1:29" s="467" customFormat="1" hidden="1">
      <c r="A597" s="463">
        <v>1337</v>
      </c>
      <c r="B597" s="463"/>
      <c r="C597" s="463" t="str">
        <f t="shared" si="35"/>
        <v>2007-Pindai_1</v>
      </c>
      <c r="D597" s="463" t="s">
        <v>552</v>
      </c>
      <c r="E597" s="464">
        <v>13</v>
      </c>
      <c r="F597" s="463" t="s">
        <v>1006</v>
      </c>
      <c r="G597" s="463" t="s">
        <v>554</v>
      </c>
      <c r="H597" s="576"/>
      <c r="I597" s="576"/>
      <c r="J597" s="465">
        <v>2007</v>
      </c>
      <c r="K597" s="463" t="s">
        <v>754</v>
      </c>
      <c r="L597" s="463" t="s">
        <v>2812</v>
      </c>
      <c r="M597" s="463" t="s">
        <v>949</v>
      </c>
      <c r="N597" s="463">
        <v>1</v>
      </c>
      <c r="O597" s="465">
        <v>1</v>
      </c>
      <c r="P597" s="463">
        <v>1</v>
      </c>
      <c r="Q597" s="463">
        <v>0</v>
      </c>
      <c r="R597" s="463">
        <v>0</v>
      </c>
      <c r="S597" s="463">
        <v>6</v>
      </c>
      <c r="T597" s="463">
        <v>0</v>
      </c>
      <c r="U597" s="463">
        <v>0</v>
      </c>
      <c r="V597" s="463">
        <v>0</v>
      </c>
      <c r="W597" s="463">
        <v>18</v>
      </c>
      <c r="X597" s="463">
        <v>14</v>
      </c>
      <c r="Y597" s="463">
        <v>0</v>
      </c>
      <c r="Z597" s="463">
        <v>0</v>
      </c>
      <c r="AA597" s="463">
        <v>0</v>
      </c>
      <c r="AB597" s="466">
        <f t="shared" si="36"/>
        <v>40</v>
      </c>
      <c r="AC597" s="461">
        <f t="shared" si="34"/>
        <v>2</v>
      </c>
    </row>
    <row r="598" spans="1:29" s="467" customFormat="1" hidden="1">
      <c r="A598" s="463">
        <v>1338</v>
      </c>
      <c r="B598" s="463"/>
      <c r="C598" s="463" t="str">
        <f t="shared" si="35"/>
        <v>2007-Pindai_2</v>
      </c>
      <c r="D598" s="463" t="s">
        <v>552</v>
      </c>
      <c r="E598" s="464">
        <v>13</v>
      </c>
      <c r="F598" s="463" t="s">
        <v>1006</v>
      </c>
      <c r="G598" s="463" t="s">
        <v>554</v>
      </c>
      <c r="H598" s="575"/>
      <c r="I598" s="575"/>
      <c r="J598" s="465">
        <v>2007</v>
      </c>
      <c r="K598" s="463" t="s">
        <v>754</v>
      </c>
      <c r="L598" s="463" t="s">
        <v>2812</v>
      </c>
      <c r="M598" s="463" t="s">
        <v>949</v>
      </c>
      <c r="N598" s="463">
        <v>2</v>
      </c>
      <c r="O598" s="465">
        <v>2</v>
      </c>
      <c r="P598" s="463">
        <v>0</v>
      </c>
      <c r="Q598" s="463">
        <v>3</v>
      </c>
      <c r="R598" s="463">
        <v>0</v>
      </c>
      <c r="S598" s="463">
        <v>6</v>
      </c>
      <c r="T598" s="463">
        <v>0</v>
      </c>
      <c r="U598" s="463">
        <v>0</v>
      </c>
      <c r="V598" s="463">
        <v>1</v>
      </c>
      <c r="W598" s="463">
        <v>27</v>
      </c>
      <c r="X598" s="463">
        <v>1</v>
      </c>
      <c r="Y598" s="463">
        <v>0</v>
      </c>
      <c r="Z598" s="463">
        <v>0</v>
      </c>
      <c r="AA598" s="463">
        <v>0</v>
      </c>
      <c r="AB598" s="466">
        <f t="shared" si="36"/>
        <v>40</v>
      </c>
      <c r="AC598" s="461">
        <f t="shared" si="34"/>
        <v>5</v>
      </c>
    </row>
    <row r="599" spans="1:29" s="467" customFormat="1" hidden="1">
      <c r="A599" s="463">
        <v>1339</v>
      </c>
      <c r="B599" s="463"/>
      <c r="C599" s="463" t="str">
        <f t="shared" si="35"/>
        <v>2007-Pindai_3</v>
      </c>
      <c r="D599" s="463" t="s">
        <v>552</v>
      </c>
      <c r="E599" s="464">
        <v>13</v>
      </c>
      <c r="F599" s="463" t="s">
        <v>1006</v>
      </c>
      <c r="G599" s="463" t="s">
        <v>554</v>
      </c>
      <c r="H599" s="575"/>
      <c r="I599" s="575"/>
      <c r="J599" s="465">
        <v>2007</v>
      </c>
      <c r="K599" s="463" t="s">
        <v>754</v>
      </c>
      <c r="L599" s="463" t="s">
        <v>2812</v>
      </c>
      <c r="M599" s="463" t="s">
        <v>949</v>
      </c>
      <c r="N599" s="463">
        <v>3</v>
      </c>
      <c r="O599" s="465">
        <v>1</v>
      </c>
      <c r="P599" s="463">
        <v>0</v>
      </c>
      <c r="Q599" s="463">
        <v>1</v>
      </c>
      <c r="R599" s="463">
        <v>0</v>
      </c>
      <c r="S599" s="463">
        <v>7</v>
      </c>
      <c r="T599" s="463">
        <v>0</v>
      </c>
      <c r="U599" s="463">
        <v>0</v>
      </c>
      <c r="V599" s="463">
        <v>0</v>
      </c>
      <c r="W599" s="463">
        <v>22</v>
      </c>
      <c r="X599" s="463">
        <v>8</v>
      </c>
      <c r="Y599" s="463">
        <v>1</v>
      </c>
      <c r="Z599" s="463">
        <v>0</v>
      </c>
      <c r="AA599" s="463">
        <v>0</v>
      </c>
      <c r="AB599" s="466">
        <f t="shared" si="36"/>
        <v>40</v>
      </c>
      <c r="AC599" s="461">
        <f t="shared" si="34"/>
        <v>2</v>
      </c>
    </row>
    <row r="600" spans="1:29" s="467" customFormat="1" hidden="1">
      <c r="A600" s="463">
        <v>1340</v>
      </c>
      <c r="B600" s="463"/>
      <c r="C600" s="463" t="str">
        <f t="shared" si="35"/>
        <v>2007-Pindai_4</v>
      </c>
      <c r="D600" s="463" t="s">
        <v>552</v>
      </c>
      <c r="E600" s="464">
        <v>13</v>
      </c>
      <c r="F600" s="463" t="s">
        <v>1006</v>
      </c>
      <c r="G600" s="463" t="s">
        <v>554</v>
      </c>
      <c r="H600" s="575"/>
      <c r="I600" s="575"/>
      <c r="J600" s="465">
        <v>2007</v>
      </c>
      <c r="K600" s="463" t="s">
        <v>754</v>
      </c>
      <c r="L600" s="463" t="s">
        <v>2812</v>
      </c>
      <c r="M600" s="463" t="s">
        <v>949</v>
      </c>
      <c r="N600" s="463">
        <v>4</v>
      </c>
      <c r="O600" s="465">
        <v>0</v>
      </c>
      <c r="P600" s="463">
        <v>0</v>
      </c>
      <c r="Q600" s="463">
        <v>1</v>
      </c>
      <c r="R600" s="463">
        <v>0</v>
      </c>
      <c r="S600" s="463">
        <v>8</v>
      </c>
      <c r="T600" s="463">
        <v>0</v>
      </c>
      <c r="U600" s="463">
        <v>0</v>
      </c>
      <c r="V600" s="463">
        <v>1</v>
      </c>
      <c r="W600" s="463">
        <v>20</v>
      </c>
      <c r="X600" s="463">
        <v>8</v>
      </c>
      <c r="Y600" s="463">
        <v>2</v>
      </c>
      <c r="Z600" s="463">
        <v>0</v>
      </c>
      <c r="AA600" s="463">
        <v>0</v>
      </c>
      <c r="AB600" s="466">
        <f t="shared" si="36"/>
        <v>40</v>
      </c>
      <c r="AC600" s="461">
        <f t="shared" si="34"/>
        <v>1</v>
      </c>
    </row>
    <row r="601" spans="1:29" s="467" customFormat="1" hidden="1">
      <c r="A601" s="463">
        <v>1365</v>
      </c>
      <c r="B601" s="463"/>
      <c r="C601" s="463" t="str">
        <f t="shared" si="35"/>
        <v>2007-Beco_1</v>
      </c>
      <c r="D601" s="463" t="s">
        <v>552</v>
      </c>
      <c r="E601" s="464">
        <v>14</v>
      </c>
      <c r="F601" s="463" t="s">
        <v>1007</v>
      </c>
      <c r="G601" s="463" t="s">
        <v>554</v>
      </c>
      <c r="H601" s="576"/>
      <c r="I601" s="576"/>
      <c r="J601" s="465">
        <v>2007</v>
      </c>
      <c r="K601" s="463" t="s">
        <v>754</v>
      </c>
      <c r="L601" s="463" t="s">
        <v>2812</v>
      </c>
      <c r="M601" s="463" t="s">
        <v>950</v>
      </c>
      <c r="N601" s="463">
        <v>1</v>
      </c>
      <c r="O601" s="465">
        <v>0</v>
      </c>
      <c r="P601" s="463">
        <v>2</v>
      </c>
      <c r="Q601" s="463">
        <v>9</v>
      </c>
      <c r="R601" s="463">
        <v>0</v>
      </c>
      <c r="S601" s="463">
        <v>0</v>
      </c>
      <c r="T601" s="463">
        <v>0</v>
      </c>
      <c r="U601" s="463">
        <v>0</v>
      </c>
      <c r="V601" s="463">
        <v>0</v>
      </c>
      <c r="W601" s="463">
        <v>20</v>
      </c>
      <c r="X601" s="463">
        <v>8</v>
      </c>
      <c r="Y601" s="463">
        <v>1</v>
      </c>
      <c r="Z601" s="463">
        <v>0</v>
      </c>
      <c r="AA601" s="463">
        <v>0</v>
      </c>
      <c r="AB601" s="466">
        <f t="shared" si="36"/>
        <v>40</v>
      </c>
      <c r="AC601" s="461">
        <f t="shared" si="34"/>
        <v>11</v>
      </c>
    </row>
    <row r="602" spans="1:29" s="467" customFormat="1" hidden="1">
      <c r="A602" s="463">
        <v>1366</v>
      </c>
      <c r="B602" s="463"/>
      <c r="C602" s="463" t="str">
        <f t="shared" si="35"/>
        <v>2007-Beco_2</v>
      </c>
      <c r="D602" s="463" t="s">
        <v>552</v>
      </c>
      <c r="E602" s="464">
        <v>14</v>
      </c>
      <c r="F602" s="463" t="s">
        <v>1007</v>
      </c>
      <c r="G602" s="463" t="s">
        <v>554</v>
      </c>
      <c r="H602" s="575"/>
      <c r="I602" s="575"/>
      <c r="J602" s="465">
        <v>2007</v>
      </c>
      <c r="K602" s="463" t="s">
        <v>754</v>
      </c>
      <c r="L602" s="463" t="s">
        <v>2812</v>
      </c>
      <c r="M602" s="463" t="s">
        <v>950</v>
      </c>
      <c r="N602" s="463">
        <v>2</v>
      </c>
      <c r="O602" s="465">
        <v>3</v>
      </c>
      <c r="P602" s="463">
        <v>8</v>
      </c>
      <c r="Q602" s="463">
        <v>3</v>
      </c>
      <c r="R602" s="463">
        <v>1</v>
      </c>
      <c r="S602" s="463">
        <v>1</v>
      </c>
      <c r="T602" s="463">
        <v>0</v>
      </c>
      <c r="U602" s="463">
        <v>0</v>
      </c>
      <c r="V602" s="463">
        <v>0</v>
      </c>
      <c r="W602" s="463">
        <v>14</v>
      </c>
      <c r="X602" s="463">
        <v>6</v>
      </c>
      <c r="Y602" s="463">
        <v>4</v>
      </c>
      <c r="Z602" s="463">
        <v>0</v>
      </c>
      <c r="AA602" s="463">
        <v>0</v>
      </c>
      <c r="AB602" s="466">
        <f t="shared" si="36"/>
        <v>40</v>
      </c>
      <c r="AC602" s="461">
        <f t="shared" si="34"/>
        <v>15</v>
      </c>
    </row>
    <row r="603" spans="1:29" s="467" customFormat="1" hidden="1">
      <c r="A603" s="463">
        <v>1367</v>
      </c>
      <c r="B603" s="463"/>
      <c r="C603" s="463" t="str">
        <f t="shared" si="35"/>
        <v>2007-Beco_3</v>
      </c>
      <c r="D603" s="463" t="s">
        <v>552</v>
      </c>
      <c r="E603" s="464">
        <v>14</v>
      </c>
      <c r="F603" s="463" t="s">
        <v>1007</v>
      </c>
      <c r="G603" s="463" t="s">
        <v>554</v>
      </c>
      <c r="H603" s="575"/>
      <c r="I603" s="575"/>
      <c r="J603" s="465">
        <v>2007</v>
      </c>
      <c r="K603" s="463" t="s">
        <v>754</v>
      </c>
      <c r="L603" s="463" t="s">
        <v>2812</v>
      </c>
      <c r="M603" s="463" t="s">
        <v>950</v>
      </c>
      <c r="N603" s="463">
        <v>3</v>
      </c>
      <c r="O603" s="465">
        <v>1</v>
      </c>
      <c r="P603" s="463">
        <v>3</v>
      </c>
      <c r="Q603" s="463">
        <v>11</v>
      </c>
      <c r="R603" s="463">
        <v>1</v>
      </c>
      <c r="S603" s="463">
        <v>0</v>
      </c>
      <c r="T603" s="463">
        <v>0</v>
      </c>
      <c r="U603" s="463">
        <v>0</v>
      </c>
      <c r="V603" s="463">
        <v>0</v>
      </c>
      <c r="W603" s="463">
        <v>18</v>
      </c>
      <c r="X603" s="463">
        <v>4</v>
      </c>
      <c r="Y603" s="463">
        <v>2</v>
      </c>
      <c r="Z603" s="463">
        <v>0</v>
      </c>
      <c r="AA603" s="463">
        <v>0</v>
      </c>
      <c r="AB603" s="466">
        <f t="shared" si="36"/>
        <v>40</v>
      </c>
      <c r="AC603" s="461">
        <f t="shared" si="34"/>
        <v>16</v>
      </c>
    </row>
    <row r="604" spans="1:29" s="467" customFormat="1" hidden="1">
      <c r="A604" s="463">
        <v>1368</v>
      </c>
      <c r="B604" s="463"/>
      <c r="C604" s="463" t="str">
        <f t="shared" si="35"/>
        <v>2007-Beco_4</v>
      </c>
      <c r="D604" s="463" t="s">
        <v>552</v>
      </c>
      <c r="E604" s="464">
        <v>14</v>
      </c>
      <c r="F604" s="463" t="s">
        <v>1007</v>
      </c>
      <c r="G604" s="463" t="s">
        <v>554</v>
      </c>
      <c r="H604" s="575"/>
      <c r="I604" s="575"/>
      <c r="J604" s="465">
        <v>2007</v>
      </c>
      <c r="K604" s="463" t="s">
        <v>754</v>
      </c>
      <c r="L604" s="463" t="s">
        <v>2812</v>
      </c>
      <c r="M604" s="463" t="s">
        <v>950</v>
      </c>
      <c r="N604" s="463">
        <v>4</v>
      </c>
      <c r="O604" s="465">
        <v>0</v>
      </c>
      <c r="P604" s="463">
        <v>0</v>
      </c>
      <c r="Q604" s="463">
        <v>6</v>
      </c>
      <c r="R604" s="463">
        <v>0</v>
      </c>
      <c r="S604" s="463">
        <v>0</v>
      </c>
      <c r="T604" s="463">
        <v>0</v>
      </c>
      <c r="U604" s="463">
        <v>0</v>
      </c>
      <c r="V604" s="463">
        <v>0</v>
      </c>
      <c r="W604" s="463">
        <v>19</v>
      </c>
      <c r="X604" s="463">
        <v>13</v>
      </c>
      <c r="Y604" s="463">
        <v>2</v>
      </c>
      <c r="Z604" s="463">
        <v>0</v>
      </c>
      <c r="AA604" s="463">
        <v>0</v>
      </c>
      <c r="AB604" s="466">
        <f t="shared" si="36"/>
        <v>40</v>
      </c>
      <c r="AC604" s="461">
        <f t="shared" si="34"/>
        <v>6</v>
      </c>
    </row>
    <row r="605" spans="1:29" s="467" customFormat="1" hidden="1">
      <c r="A605" s="463">
        <v>1417</v>
      </c>
      <c r="B605" s="463"/>
      <c r="C605" s="463" t="str">
        <f t="shared" si="35"/>
        <v>2007-Koniene_1</v>
      </c>
      <c r="D605" s="463" t="s">
        <v>552</v>
      </c>
      <c r="E605" s="464">
        <v>16</v>
      </c>
      <c r="F605" s="463" t="s">
        <v>1008</v>
      </c>
      <c r="G605" s="463" t="s">
        <v>554</v>
      </c>
      <c r="H605" s="576"/>
      <c r="I605" s="576"/>
      <c r="J605" s="465">
        <v>2007</v>
      </c>
      <c r="K605" s="463" t="s">
        <v>754</v>
      </c>
      <c r="L605" s="463" t="s">
        <v>755</v>
      </c>
      <c r="M605" s="463" t="s">
        <v>758</v>
      </c>
      <c r="N605" s="463">
        <v>1</v>
      </c>
      <c r="O605" s="465">
        <v>2</v>
      </c>
      <c r="P605" s="463">
        <v>24</v>
      </c>
      <c r="Q605" s="463">
        <v>2</v>
      </c>
      <c r="R605" s="463">
        <v>0</v>
      </c>
      <c r="S605" s="463">
        <v>6</v>
      </c>
      <c r="T605" s="463">
        <v>0</v>
      </c>
      <c r="U605" s="463">
        <v>0</v>
      </c>
      <c r="V605" s="463">
        <v>0</v>
      </c>
      <c r="W605" s="463">
        <v>5</v>
      </c>
      <c r="X605" s="463">
        <v>0</v>
      </c>
      <c r="Y605" s="463">
        <v>1</v>
      </c>
      <c r="Z605" s="463">
        <v>0</v>
      </c>
      <c r="AA605" s="463">
        <v>0</v>
      </c>
      <c r="AB605" s="466">
        <f t="shared" si="36"/>
        <v>40</v>
      </c>
      <c r="AC605" s="461">
        <f t="shared" si="34"/>
        <v>28</v>
      </c>
    </row>
    <row r="606" spans="1:29" s="467" customFormat="1" hidden="1">
      <c r="A606" s="463">
        <v>1418</v>
      </c>
      <c r="B606" s="463"/>
      <c r="C606" s="463" t="str">
        <f t="shared" si="35"/>
        <v>2007-Koniene_2</v>
      </c>
      <c r="D606" s="463" t="s">
        <v>552</v>
      </c>
      <c r="E606" s="464">
        <v>16</v>
      </c>
      <c r="F606" s="463" t="s">
        <v>1008</v>
      </c>
      <c r="G606" s="463" t="s">
        <v>554</v>
      </c>
      <c r="H606" s="575"/>
      <c r="I606" s="575"/>
      <c r="J606" s="465">
        <v>2007</v>
      </c>
      <c r="K606" s="463" t="s">
        <v>754</v>
      </c>
      <c r="L606" s="463" t="s">
        <v>755</v>
      </c>
      <c r="M606" s="463" t="s">
        <v>758</v>
      </c>
      <c r="N606" s="463">
        <v>2</v>
      </c>
      <c r="O606" s="465">
        <v>1</v>
      </c>
      <c r="P606" s="463">
        <v>14</v>
      </c>
      <c r="Q606" s="463">
        <v>2</v>
      </c>
      <c r="R606" s="463">
        <v>1</v>
      </c>
      <c r="S606" s="463">
        <v>5</v>
      </c>
      <c r="T606" s="463">
        <v>0</v>
      </c>
      <c r="U606" s="463">
        <v>0</v>
      </c>
      <c r="V606" s="463">
        <v>3</v>
      </c>
      <c r="W606" s="463">
        <v>11</v>
      </c>
      <c r="X606" s="463">
        <v>1</v>
      </c>
      <c r="Y606" s="463">
        <v>2</v>
      </c>
      <c r="Z606" s="463">
        <v>0</v>
      </c>
      <c r="AA606" s="463">
        <v>0</v>
      </c>
      <c r="AB606" s="466">
        <f t="shared" si="36"/>
        <v>40</v>
      </c>
      <c r="AC606" s="461">
        <f t="shared" si="34"/>
        <v>18</v>
      </c>
    </row>
    <row r="607" spans="1:29" s="467" customFormat="1" hidden="1">
      <c r="A607" s="463">
        <v>1419</v>
      </c>
      <c r="B607" s="463"/>
      <c r="C607" s="463" t="str">
        <f t="shared" si="35"/>
        <v>2007-Koniene_3</v>
      </c>
      <c r="D607" s="463" t="s">
        <v>552</v>
      </c>
      <c r="E607" s="464">
        <v>16</v>
      </c>
      <c r="F607" s="463" t="s">
        <v>1008</v>
      </c>
      <c r="G607" s="463" t="s">
        <v>554</v>
      </c>
      <c r="H607" s="575"/>
      <c r="I607" s="575"/>
      <c r="J607" s="465">
        <v>2007</v>
      </c>
      <c r="K607" s="463" t="s">
        <v>754</v>
      </c>
      <c r="L607" s="463" t="s">
        <v>755</v>
      </c>
      <c r="M607" s="463" t="s">
        <v>758</v>
      </c>
      <c r="N607" s="463">
        <v>3</v>
      </c>
      <c r="O607" s="465">
        <v>0</v>
      </c>
      <c r="P607" s="463">
        <v>13</v>
      </c>
      <c r="Q607" s="463">
        <v>5</v>
      </c>
      <c r="R607" s="463">
        <v>1</v>
      </c>
      <c r="S607" s="463">
        <v>7</v>
      </c>
      <c r="T607" s="463">
        <v>0</v>
      </c>
      <c r="U607" s="463">
        <v>0</v>
      </c>
      <c r="V607" s="463">
        <v>1</v>
      </c>
      <c r="W607" s="463">
        <v>7</v>
      </c>
      <c r="X607" s="463">
        <v>1</v>
      </c>
      <c r="Y607" s="463">
        <v>5</v>
      </c>
      <c r="Z607" s="463">
        <v>0</v>
      </c>
      <c r="AA607" s="463">
        <v>0</v>
      </c>
      <c r="AB607" s="466">
        <f t="shared" si="36"/>
        <v>40</v>
      </c>
      <c r="AC607" s="461">
        <f t="shared" si="34"/>
        <v>19</v>
      </c>
    </row>
    <row r="608" spans="1:29" s="467" customFormat="1" hidden="1">
      <c r="A608" s="463">
        <v>1420</v>
      </c>
      <c r="B608" s="463"/>
      <c r="C608" s="463" t="str">
        <f t="shared" si="35"/>
        <v>2007-Koniene_4</v>
      </c>
      <c r="D608" s="463" t="s">
        <v>552</v>
      </c>
      <c r="E608" s="464">
        <v>16</v>
      </c>
      <c r="F608" s="463" t="s">
        <v>1008</v>
      </c>
      <c r="G608" s="463" t="s">
        <v>554</v>
      </c>
      <c r="H608" s="575"/>
      <c r="I608" s="575"/>
      <c r="J608" s="465">
        <v>2007</v>
      </c>
      <c r="K608" s="463" t="s">
        <v>754</v>
      </c>
      <c r="L608" s="463" t="s">
        <v>755</v>
      </c>
      <c r="M608" s="463" t="s">
        <v>758</v>
      </c>
      <c r="N608" s="463">
        <v>4</v>
      </c>
      <c r="O608" s="465">
        <v>4</v>
      </c>
      <c r="P608" s="463">
        <v>12</v>
      </c>
      <c r="Q608" s="463">
        <v>5</v>
      </c>
      <c r="R608" s="463">
        <v>0</v>
      </c>
      <c r="S608" s="463">
        <v>7</v>
      </c>
      <c r="T608" s="463">
        <v>0</v>
      </c>
      <c r="U608" s="463">
        <v>0</v>
      </c>
      <c r="V608" s="463">
        <v>0</v>
      </c>
      <c r="W608" s="463">
        <v>9</v>
      </c>
      <c r="X608" s="463">
        <v>0</v>
      </c>
      <c r="Y608" s="463">
        <v>3</v>
      </c>
      <c r="Z608" s="463">
        <v>0</v>
      </c>
      <c r="AA608" s="463">
        <v>0</v>
      </c>
      <c r="AB608" s="466">
        <f t="shared" si="36"/>
        <v>40</v>
      </c>
      <c r="AC608" s="461">
        <f t="shared" si="34"/>
        <v>21</v>
      </c>
    </row>
    <row r="609" spans="1:29" s="467" customFormat="1" ht="26" hidden="1">
      <c r="A609" s="463">
        <v>1445</v>
      </c>
      <c r="B609" s="463"/>
      <c r="C609" s="463" t="str">
        <f t="shared" si="35"/>
        <v>2007-Fausse passe de Pouembout_1</v>
      </c>
      <c r="D609" s="463" t="s">
        <v>552</v>
      </c>
      <c r="E609" s="464">
        <v>17</v>
      </c>
      <c r="F609" s="463" t="s">
        <v>1568</v>
      </c>
      <c r="G609" s="463" t="s">
        <v>554</v>
      </c>
      <c r="H609" s="576"/>
      <c r="I609" s="576"/>
      <c r="J609" s="465">
        <v>2007</v>
      </c>
      <c r="K609" s="463" t="s">
        <v>754</v>
      </c>
      <c r="L609" s="463" t="s">
        <v>755</v>
      </c>
      <c r="M609" s="463" t="s">
        <v>1568</v>
      </c>
      <c r="N609" s="463">
        <v>1</v>
      </c>
      <c r="O609" s="465">
        <v>0</v>
      </c>
      <c r="P609" s="463">
        <v>0</v>
      </c>
      <c r="Q609" s="463">
        <v>3</v>
      </c>
      <c r="R609" s="463">
        <v>0</v>
      </c>
      <c r="S609" s="463">
        <v>12</v>
      </c>
      <c r="T609" s="463">
        <v>0</v>
      </c>
      <c r="U609" s="463">
        <v>0</v>
      </c>
      <c r="V609" s="463">
        <v>0</v>
      </c>
      <c r="W609" s="463">
        <v>25</v>
      </c>
      <c r="X609" s="463">
        <v>0</v>
      </c>
      <c r="Y609" s="463">
        <v>0</v>
      </c>
      <c r="Z609" s="463">
        <v>0</v>
      </c>
      <c r="AA609" s="463">
        <v>0</v>
      </c>
      <c r="AB609" s="466">
        <f t="shared" si="36"/>
        <v>40</v>
      </c>
      <c r="AC609" s="461">
        <f t="shared" si="34"/>
        <v>3</v>
      </c>
    </row>
    <row r="610" spans="1:29" s="467" customFormat="1" ht="26" hidden="1">
      <c r="A610" s="463">
        <v>1446</v>
      </c>
      <c r="B610" s="463"/>
      <c r="C610" s="463" t="str">
        <f t="shared" si="35"/>
        <v>2007-Fausse passe de Pouembout_2</v>
      </c>
      <c r="D610" s="463" t="s">
        <v>552</v>
      </c>
      <c r="E610" s="464">
        <v>17</v>
      </c>
      <c r="F610" s="463" t="s">
        <v>1568</v>
      </c>
      <c r="G610" s="463" t="s">
        <v>554</v>
      </c>
      <c r="H610" s="575"/>
      <c r="I610" s="575"/>
      <c r="J610" s="465">
        <v>2007</v>
      </c>
      <c r="K610" s="463" t="s">
        <v>754</v>
      </c>
      <c r="L610" s="463" t="s">
        <v>755</v>
      </c>
      <c r="M610" s="463" t="s">
        <v>1568</v>
      </c>
      <c r="N610" s="463">
        <v>2</v>
      </c>
      <c r="O610" s="465">
        <v>0</v>
      </c>
      <c r="P610" s="463">
        <v>1</v>
      </c>
      <c r="Q610" s="463">
        <v>3</v>
      </c>
      <c r="R610" s="463">
        <v>0</v>
      </c>
      <c r="S610" s="463">
        <v>3</v>
      </c>
      <c r="T610" s="463">
        <v>0</v>
      </c>
      <c r="U610" s="463">
        <v>0</v>
      </c>
      <c r="V610" s="463">
        <v>0</v>
      </c>
      <c r="W610" s="463">
        <v>32</v>
      </c>
      <c r="X610" s="463">
        <v>1</v>
      </c>
      <c r="Y610" s="463">
        <v>0</v>
      </c>
      <c r="Z610" s="463">
        <v>0</v>
      </c>
      <c r="AA610" s="463">
        <v>0</v>
      </c>
      <c r="AB610" s="466">
        <f t="shared" si="36"/>
        <v>40</v>
      </c>
      <c r="AC610" s="461">
        <f t="shared" si="34"/>
        <v>4</v>
      </c>
    </row>
    <row r="611" spans="1:29" s="467" customFormat="1" ht="26" hidden="1">
      <c r="A611" s="463">
        <v>1447</v>
      </c>
      <c r="B611" s="463"/>
      <c r="C611" s="463" t="str">
        <f t="shared" si="35"/>
        <v>2007-Fausse passe de Pouembout_3</v>
      </c>
      <c r="D611" s="463" t="s">
        <v>552</v>
      </c>
      <c r="E611" s="464">
        <v>17</v>
      </c>
      <c r="F611" s="463" t="s">
        <v>1568</v>
      </c>
      <c r="G611" s="463" t="s">
        <v>554</v>
      </c>
      <c r="H611" s="575"/>
      <c r="I611" s="575"/>
      <c r="J611" s="465">
        <v>2007</v>
      </c>
      <c r="K611" s="463" t="s">
        <v>754</v>
      </c>
      <c r="L611" s="463" t="s">
        <v>755</v>
      </c>
      <c r="M611" s="463" t="s">
        <v>1568</v>
      </c>
      <c r="N611" s="463">
        <v>3</v>
      </c>
      <c r="O611" s="465">
        <v>0</v>
      </c>
      <c r="P611" s="463">
        <v>0</v>
      </c>
      <c r="Q611" s="463">
        <v>1</v>
      </c>
      <c r="R611" s="463">
        <v>1</v>
      </c>
      <c r="S611" s="463">
        <v>7</v>
      </c>
      <c r="T611" s="463">
        <v>0</v>
      </c>
      <c r="U611" s="463">
        <v>0</v>
      </c>
      <c r="V611" s="463">
        <v>0</v>
      </c>
      <c r="W611" s="463">
        <v>28</v>
      </c>
      <c r="X611" s="463">
        <v>2</v>
      </c>
      <c r="Y611" s="463">
        <v>1</v>
      </c>
      <c r="Z611" s="463">
        <v>0</v>
      </c>
      <c r="AA611" s="463">
        <v>0</v>
      </c>
      <c r="AB611" s="466">
        <f t="shared" si="36"/>
        <v>40</v>
      </c>
      <c r="AC611" s="461">
        <f t="shared" si="34"/>
        <v>2</v>
      </c>
    </row>
    <row r="612" spans="1:29" s="467" customFormat="1" ht="26" hidden="1">
      <c r="A612" s="463">
        <v>1448</v>
      </c>
      <c r="B612" s="463"/>
      <c r="C612" s="463" t="str">
        <f t="shared" si="35"/>
        <v>2007-Fausse passe de Pouembout_4</v>
      </c>
      <c r="D612" s="463" t="s">
        <v>552</v>
      </c>
      <c r="E612" s="464">
        <v>17</v>
      </c>
      <c r="F612" s="463" t="s">
        <v>1568</v>
      </c>
      <c r="G612" s="463" t="s">
        <v>554</v>
      </c>
      <c r="H612" s="575"/>
      <c r="I612" s="575"/>
      <c r="J612" s="465">
        <v>2007</v>
      </c>
      <c r="K612" s="463" t="s">
        <v>754</v>
      </c>
      <c r="L612" s="463" t="s">
        <v>755</v>
      </c>
      <c r="M612" s="463" t="s">
        <v>1568</v>
      </c>
      <c r="N612" s="463">
        <v>4</v>
      </c>
      <c r="O612" s="465">
        <v>0</v>
      </c>
      <c r="P612" s="463">
        <v>0</v>
      </c>
      <c r="Q612" s="463">
        <v>6</v>
      </c>
      <c r="R612" s="463">
        <v>2</v>
      </c>
      <c r="S612" s="463">
        <v>4</v>
      </c>
      <c r="T612" s="463">
        <v>0</v>
      </c>
      <c r="U612" s="463">
        <v>0</v>
      </c>
      <c r="V612" s="463">
        <v>0</v>
      </c>
      <c r="W612" s="463">
        <v>23</v>
      </c>
      <c r="X612" s="463">
        <v>4</v>
      </c>
      <c r="Y612" s="463">
        <v>1</v>
      </c>
      <c r="Z612" s="463">
        <v>0</v>
      </c>
      <c r="AA612" s="463">
        <v>0</v>
      </c>
      <c r="AB612" s="466">
        <f t="shared" si="36"/>
        <v>40</v>
      </c>
      <c r="AC612" s="461">
        <f t="shared" si="34"/>
        <v>8</v>
      </c>
    </row>
    <row r="613" spans="1:29" s="467" customFormat="1" hidden="1">
      <c r="A613" s="463">
        <v>1473</v>
      </c>
      <c r="B613" s="463"/>
      <c r="C613" s="463" t="str">
        <f t="shared" si="35"/>
        <v>2007-Jo ne weg_1</v>
      </c>
      <c r="D613" s="463" t="s">
        <v>552</v>
      </c>
      <c r="E613" s="464">
        <v>18</v>
      </c>
      <c r="F613" s="463" t="s">
        <v>3755</v>
      </c>
      <c r="G613" s="463" t="s">
        <v>554</v>
      </c>
      <c r="H613" s="576"/>
      <c r="I613" s="576"/>
      <c r="J613" s="465">
        <v>2007</v>
      </c>
      <c r="K613" s="463" t="s">
        <v>4913</v>
      </c>
      <c r="L613" s="463" t="s">
        <v>759</v>
      </c>
      <c r="M613" s="463" t="s">
        <v>3755</v>
      </c>
      <c r="N613" s="463">
        <v>1</v>
      </c>
      <c r="O613" s="465">
        <v>1</v>
      </c>
      <c r="P613" s="463">
        <v>2</v>
      </c>
      <c r="Q613" s="463">
        <v>1</v>
      </c>
      <c r="R613" s="463">
        <v>0</v>
      </c>
      <c r="S613" s="463">
        <v>0</v>
      </c>
      <c r="T613" s="463">
        <v>0</v>
      </c>
      <c r="U613" s="463">
        <v>9</v>
      </c>
      <c r="V613" s="463">
        <v>0</v>
      </c>
      <c r="W613" s="463">
        <v>20</v>
      </c>
      <c r="X613" s="463">
        <v>0</v>
      </c>
      <c r="Y613" s="463">
        <v>7</v>
      </c>
      <c r="Z613" s="463">
        <v>0</v>
      </c>
      <c r="AA613" s="463">
        <v>0</v>
      </c>
      <c r="AB613" s="466">
        <f t="shared" si="36"/>
        <v>40</v>
      </c>
      <c r="AC613" s="461">
        <f t="shared" si="34"/>
        <v>4</v>
      </c>
    </row>
    <row r="614" spans="1:29" s="467" customFormat="1" hidden="1">
      <c r="A614" s="463">
        <v>1474</v>
      </c>
      <c r="B614" s="463"/>
      <c r="C614" s="463" t="str">
        <f t="shared" si="35"/>
        <v>2007-Jo ne weg_2</v>
      </c>
      <c r="D614" s="463" t="s">
        <v>552</v>
      </c>
      <c r="E614" s="464">
        <v>18</v>
      </c>
      <c r="F614" s="463" t="s">
        <v>3755</v>
      </c>
      <c r="G614" s="463" t="s">
        <v>554</v>
      </c>
      <c r="H614" s="575"/>
      <c r="I614" s="575"/>
      <c r="J614" s="465">
        <v>2007</v>
      </c>
      <c r="K614" s="463" t="s">
        <v>4913</v>
      </c>
      <c r="L614" s="463" t="s">
        <v>759</v>
      </c>
      <c r="M614" s="463" t="s">
        <v>3755</v>
      </c>
      <c r="N614" s="463">
        <v>2</v>
      </c>
      <c r="O614" s="465">
        <v>1</v>
      </c>
      <c r="P614" s="463">
        <v>0</v>
      </c>
      <c r="Q614" s="463">
        <v>2</v>
      </c>
      <c r="R614" s="463">
        <v>1</v>
      </c>
      <c r="S614" s="463">
        <v>0</v>
      </c>
      <c r="T614" s="463">
        <v>0</v>
      </c>
      <c r="U614" s="463">
        <v>8</v>
      </c>
      <c r="V614" s="463">
        <v>0</v>
      </c>
      <c r="W614" s="463">
        <v>22</v>
      </c>
      <c r="X614" s="463">
        <v>0</v>
      </c>
      <c r="Y614" s="463">
        <v>6</v>
      </c>
      <c r="Z614" s="463">
        <v>0</v>
      </c>
      <c r="AA614" s="463">
        <v>0</v>
      </c>
      <c r="AB614" s="466">
        <f t="shared" si="36"/>
        <v>40</v>
      </c>
      <c r="AC614" s="461">
        <f t="shared" si="34"/>
        <v>4</v>
      </c>
    </row>
    <row r="615" spans="1:29" s="467" customFormat="1" hidden="1">
      <c r="A615" s="463">
        <v>1475</v>
      </c>
      <c r="B615" s="463"/>
      <c r="C615" s="463" t="str">
        <f t="shared" si="35"/>
        <v>2007-Jo ne weg_3</v>
      </c>
      <c r="D615" s="463" t="s">
        <v>552</v>
      </c>
      <c r="E615" s="464">
        <v>18</v>
      </c>
      <c r="F615" s="463" t="s">
        <v>3755</v>
      </c>
      <c r="G615" s="463" t="s">
        <v>554</v>
      </c>
      <c r="H615" s="575"/>
      <c r="I615" s="575"/>
      <c r="J615" s="465">
        <v>2007</v>
      </c>
      <c r="K615" s="463" t="s">
        <v>4913</v>
      </c>
      <c r="L615" s="463" t="s">
        <v>759</v>
      </c>
      <c r="M615" s="463" t="s">
        <v>3755</v>
      </c>
      <c r="N615" s="463">
        <v>3</v>
      </c>
      <c r="O615" s="465">
        <v>0</v>
      </c>
      <c r="P615" s="463">
        <v>0</v>
      </c>
      <c r="Q615" s="463">
        <v>1</v>
      </c>
      <c r="R615" s="463">
        <v>0</v>
      </c>
      <c r="S615" s="463">
        <v>0</v>
      </c>
      <c r="T615" s="463">
        <v>0</v>
      </c>
      <c r="U615" s="463">
        <v>11</v>
      </c>
      <c r="V615" s="463">
        <v>0</v>
      </c>
      <c r="W615" s="463">
        <v>26</v>
      </c>
      <c r="X615" s="463">
        <v>0</v>
      </c>
      <c r="Y615" s="463">
        <v>2</v>
      </c>
      <c r="Z615" s="463">
        <v>0</v>
      </c>
      <c r="AA615" s="463">
        <v>0</v>
      </c>
      <c r="AB615" s="466">
        <f t="shared" si="36"/>
        <v>40</v>
      </c>
      <c r="AC615" s="461">
        <f t="shared" si="34"/>
        <v>1</v>
      </c>
    </row>
    <row r="616" spans="1:29" s="467" customFormat="1" hidden="1">
      <c r="A616" s="463">
        <v>1476</v>
      </c>
      <c r="B616" s="463"/>
      <c r="C616" s="463" t="str">
        <f t="shared" si="35"/>
        <v>2007-Jo ne weg_4</v>
      </c>
      <c r="D616" s="463" t="s">
        <v>552</v>
      </c>
      <c r="E616" s="464">
        <v>18</v>
      </c>
      <c r="F616" s="463" t="s">
        <v>3755</v>
      </c>
      <c r="G616" s="463" t="s">
        <v>554</v>
      </c>
      <c r="H616" s="575"/>
      <c r="I616" s="575"/>
      <c r="J616" s="465">
        <v>2007</v>
      </c>
      <c r="K616" s="463" t="s">
        <v>4913</v>
      </c>
      <c r="L616" s="463" t="s">
        <v>759</v>
      </c>
      <c r="M616" s="463" t="s">
        <v>3755</v>
      </c>
      <c r="N616" s="463">
        <v>4</v>
      </c>
      <c r="O616" s="465">
        <v>3</v>
      </c>
      <c r="P616" s="463">
        <v>1</v>
      </c>
      <c r="Q616" s="463">
        <v>3</v>
      </c>
      <c r="R616" s="463">
        <v>0</v>
      </c>
      <c r="S616" s="463">
        <v>0</v>
      </c>
      <c r="T616" s="463">
        <v>0</v>
      </c>
      <c r="U616" s="463">
        <v>8</v>
      </c>
      <c r="V616" s="463">
        <v>0</v>
      </c>
      <c r="W616" s="463">
        <v>21</v>
      </c>
      <c r="X616" s="463">
        <v>0</v>
      </c>
      <c r="Y616" s="463">
        <v>4</v>
      </c>
      <c r="Z616" s="463">
        <v>0</v>
      </c>
      <c r="AA616" s="463">
        <v>0</v>
      </c>
      <c r="AB616" s="466">
        <f t="shared" si="36"/>
        <v>40</v>
      </c>
      <c r="AC616" s="461">
        <f t="shared" si="34"/>
        <v>7</v>
      </c>
    </row>
    <row r="617" spans="1:29" s="467" customFormat="1" hidden="1">
      <c r="A617" s="463">
        <v>1513</v>
      </c>
      <c r="B617" s="463"/>
      <c r="C617" s="463" t="str">
        <f t="shared" ref="C617:C628" si="37">J617&amp;"-"&amp;M617&amp;"_"&amp;N617</f>
        <v>2007-Jinek_1</v>
      </c>
      <c r="D617" s="463" t="s">
        <v>552</v>
      </c>
      <c r="E617" s="464">
        <v>20</v>
      </c>
      <c r="F617" s="463" t="s">
        <v>1010</v>
      </c>
      <c r="G617" s="463" t="s">
        <v>554</v>
      </c>
      <c r="H617" s="576"/>
      <c r="I617" s="576"/>
      <c r="J617" s="465">
        <v>2007</v>
      </c>
      <c r="K617" s="463" t="s">
        <v>4913</v>
      </c>
      <c r="L617" s="463" t="s">
        <v>1193</v>
      </c>
      <c r="M617" s="463" t="s">
        <v>761</v>
      </c>
      <c r="N617" s="463">
        <v>1</v>
      </c>
      <c r="O617" s="465">
        <v>16</v>
      </c>
      <c r="P617" s="463">
        <v>10</v>
      </c>
      <c r="Q617" s="463">
        <v>0</v>
      </c>
      <c r="R617" s="463">
        <v>1</v>
      </c>
      <c r="S617" s="463">
        <v>0</v>
      </c>
      <c r="T617" s="463">
        <v>2</v>
      </c>
      <c r="U617" s="463">
        <v>0</v>
      </c>
      <c r="V617" s="463">
        <v>0</v>
      </c>
      <c r="W617" s="463">
        <v>6</v>
      </c>
      <c r="X617" s="463">
        <v>0</v>
      </c>
      <c r="Y617" s="463">
        <v>5</v>
      </c>
      <c r="Z617" s="463">
        <v>0</v>
      </c>
      <c r="AA617" s="463">
        <v>0</v>
      </c>
      <c r="AB617" s="466">
        <f t="shared" ref="AB617:AB648" si="38">SUM(O617:AA617)</f>
        <v>40</v>
      </c>
      <c r="AC617" s="461">
        <f t="shared" ref="AC617:AC680" si="39">O617+P617+Q617+R617</f>
        <v>27</v>
      </c>
    </row>
    <row r="618" spans="1:29" s="467" customFormat="1" hidden="1">
      <c r="A618" s="463">
        <v>1514</v>
      </c>
      <c r="B618" s="463"/>
      <c r="C618" s="463" t="str">
        <f t="shared" si="37"/>
        <v>2007-Jinek_2</v>
      </c>
      <c r="D618" s="463" t="s">
        <v>552</v>
      </c>
      <c r="E618" s="464">
        <v>20</v>
      </c>
      <c r="F618" s="463" t="s">
        <v>1010</v>
      </c>
      <c r="G618" s="463" t="s">
        <v>554</v>
      </c>
      <c r="H618" s="575"/>
      <c r="I618" s="575"/>
      <c r="J618" s="465">
        <v>2007</v>
      </c>
      <c r="K618" s="463" t="s">
        <v>4913</v>
      </c>
      <c r="L618" s="463" t="s">
        <v>1193</v>
      </c>
      <c r="M618" s="463" t="s">
        <v>761</v>
      </c>
      <c r="N618" s="463">
        <v>2</v>
      </c>
      <c r="O618" s="465">
        <v>10</v>
      </c>
      <c r="P618" s="463">
        <v>3</v>
      </c>
      <c r="Q618" s="463">
        <v>1</v>
      </c>
      <c r="R618" s="463">
        <v>7</v>
      </c>
      <c r="S618" s="463">
        <v>1</v>
      </c>
      <c r="T618" s="463">
        <v>2</v>
      </c>
      <c r="U618" s="463">
        <v>0</v>
      </c>
      <c r="V618" s="463">
        <v>0</v>
      </c>
      <c r="W618" s="463">
        <v>12</v>
      </c>
      <c r="X618" s="463">
        <v>3</v>
      </c>
      <c r="Y618" s="463">
        <v>1</v>
      </c>
      <c r="Z618" s="463">
        <v>0</v>
      </c>
      <c r="AA618" s="463">
        <v>0</v>
      </c>
      <c r="AB618" s="466">
        <f t="shared" si="38"/>
        <v>40</v>
      </c>
      <c r="AC618" s="461">
        <f t="shared" si="39"/>
        <v>21</v>
      </c>
    </row>
    <row r="619" spans="1:29" s="467" customFormat="1" hidden="1">
      <c r="A619" s="463">
        <v>1515</v>
      </c>
      <c r="B619" s="463"/>
      <c r="C619" s="463" t="str">
        <f t="shared" si="37"/>
        <v>2007-Jinek_3</v>
      </c>
      <c r="D619" s="463" t="s">
        <v>552</v>
      </c>
      <c r="E619" s="464">
        <v>20</v>
      </c>
      <c r="F619" s="463" t="s">
        <v>1010</v>
      </c>
      <c r="G619" s="463" t="s">
        <v>554</v>
      </c>
      <c r="H619" s="575"/>
      <c r="I619" s="575"/>
      <c r="J619" s="465">
        <v>2007</v>
      </c>
      <c r="K619" s="463" t="s">
        <v>4913</v>
      </c>
      <c r="L619" s="463" t="s">
        <v>1193</v>
      </c>
      <c r="M619" s="463" t="s">
        <v>761</v>
      </c>
      <c r="N619" s="463">
        <v>3</v>
      </c>
      <c r="O619" s="465">
        <v>9</v>
      </c>
      <c r="P619" s="463">
        <v>3</v>
      </c>
      <c r="Q619" s="463">
        <v>0</v>
      </c>
      <c r="R619" s="463">
        <v>5</v>
      </c>
      <c r="S619" s="463">
        <v>0</v>
      </c>
      <c r="T619" s="463">
        <v>0</v>
      </c>
      <c r="U619" s="463">
        <v>0</v>
      </c>
      <c r="V619" s="463">
        <v>0</v>
      </c>
      <c r="W619" s="463">
        <v>19</v>
      </c>
      <c r="X619" s="463">
        <v>0</v>
      </c>
      <c r="Y619" s="463">
        <v>4</v>
      </c>
      <c r="Z619" s="463">
        <v>0</v>
      </c>
      <c r="AA619" s="463">
        <v>0</v>
      </c>
      <c r="AB619" s="466">
        <f t="shared" si="38"/>
        <v>40</v>
      </c>
      <c r="AC619" s="461">
        <f t="shared" si="39"/>
        <v>17</v>
      </c>
    </row>
    <row r="620" spans="1:29" s="467" customFormat="1" hidden="1">
      <c r="A620" s="463">
        <v>1516</v>
      </c>
      <c r="B620" s="463"/>
      <c r="C620" s="463" t="str">
        <f t="shared" si="37"/>
        <v>2007-Jinek_4</v>
      </c>
      <c r="D620" s="463" t="s">
        <v>552</v>
      </c>
      <c r="E620" s="464">
        <v>20</v>
      </c>
      <c r="F620" s="463" t="s">
        <v>1010</v>
      </c>
      <c r="G620" s="463" t="s">
        <v>554</v>
      </c>
      <c r="H620" s="575"/>
      <c r="I620" s="575"/>
      <c r="J620" s="465">
        <v>2007</v>
      </c>
      <c r="K620" s="463" t="s">
        <v>4913</v>
      </c>
      <c r="L620" s="463" t="s">
        <v>1193</v>
      </c>
      <c r="M620" s="463" t="s">
        <v>761</v>
      </c>
      <c r="N620" s="463">
        <v>4</v>
      </c>
      <c r="O620" s="465">
        <v>19</v>
      </c>
      <c r="P620" s="463">
        <v>0</v>
      </c>
      <c r="Q620" s="463">
        <v>0</v>
      </c>
      <c r="R620" s="463">
        <v>6</v>
      </c>
      <c r="S620" s="463">
        <v>0</v>
      </c>
      <c r="T620" s="463">
        <v>2</v>
      </c>
      <c r="U620" s="463">
        <v>0</v>
      </c>
      <c r="V620" s="463">
        <v>0</v>
      </c>
      <c r="W620" s="463">
        <v>10</v>
      </c>
      <c r="X620" s="463">
        <v>0</v>
      </c>
      <c r="Y620" s="463">
        <v>3</v>
      </c>
      <c r="Z620" s="463">
        <v>0</v>
      </c>
      <c r="AA620" s="463">
        <v>0</v>
      </c>
      <c r="AB620" s="466">
        <f t="shared" si="38"/>
        <v>40</v>
      </c>
      <c r="AC620" s="461">
        <f t="shared" si="39"/>
        <v>25</v>
      </c>
    </row>
    <row r="621" spans="1:29" s="467" customFormat="1" hidden="1">
      <c r="A621" s="463">
        <v>1537</v>
      </c>
      <c r="B621" s="463"/>
      <c r="C621" s="463" t="str">
        <f t="shared" si="37"/>
        <v>2007-Xajaxa_1</v>
      </c>
      <c r="D621" s="463" t="s">
        <v>552</v>
      </c>
      <c r="E621" s="464">
        <v>21</v>
      </c>
      <c r="F621" s="463" t="s">
        <v>3764</v>
      </c>
      <c r="G621" s="463" t="s">
        <v>554</v>
      </c>
      <c r="H621" s="576"/>
      <c r="I621" s="576"/>
      <c r="J621" s="465">
        <v>2007</v>
      </c>
      <c r="K621" s="463" t="s">
        <v>4913</v>
      </c>
      <c r="L621" s="463" t="s">
        <v>1193</v>
      </c>
      <c r="M621" s="463" t="s">
        <v>3764</v>
      </c>
      <c r="N621" s="463">
        <v>1</v>
      </c>
      <c r="O621" s="465">
        <v>1</v>
      </c>
      <c r="P621" s="463">
        <v>8</v>
      </c>
      <c r="Q621" s="463">
        <v>0</v>
      </c>
      <c r="R621" s="463">
        <v>0</v>
      </c>
      <c r="S621" s="463">
        <v>0</v>
      </c>
      <c r="T621" s="463">
        <v>0</v>
      </c>
      <c r="U621" s="463">
        <v>0</v>
      </c>
      <c r="V621" s="463">
        <v>0</v>
      </c>
      <c r="W621" s="463">
        <v>31</v>
      </c>
      <c r="X621" s="463">
        <v>0</v>
      </c>
      <c r="Y621" s="463">
        <v>0</v>
      </c>
      <c r="Z621" s="463">
        <v>0</v>
      </c>
      <c r="AA621" s="463">
        <v>0</v>
      </c>
      <c r="AB621" s="466">
        <f t="shared" si="38"/>
        <v>40</v>
      </c>
      <c r="AC621" s="461">
        <f t="shared" si="39"/>
        <v>9</v>
      </c>
    </row>
    <row r="622" spans="1:29" s="467" customFormat="1" hidden="1">
      <c r="A622" s="463">
        <v>1538</v>
      </c>
      <c r="B622" s="463"/>
      <c r="C622" s="463" t="str">
        <f t="shared" si="37"/>
        <v>2007-Xajaxa_2</v>
      </c>
      <c r="D622" s="463" t="s">
        <v>552</v>
      </c>
      <c r="E622" s="464">
        <v>21</v>
      </c>
      <c r="F622" s="463" t="s">
        <v>3764</v>
      </c>
      <c r="G622" s="463" t="s">
        <v>554</v>
      </c>
      <c r="H622" s="575"/>
      <c r="I622" s="575"/>
      <c r="J622" s="465">
        <v>2007</v>
      </c>
      <c r="K622" s="463" t="s">
        <v>4913</v>
      </c>
      <c r="L622" s="463" t="s">
        <v>1193</v>
      </c>
      <c r="M622" s="463" t="s">
        <v>3764</v>
      </c>
      <c r="N622" s="463">
        <v>2</v>
      </c>
      <c r="O622" s="465">
        <v>0</v>
      </c>
      <c r="P622" s="463">
        <v>7</v>
      </c>
      <c r="Q622" s="463">
        <v>0</v>
      </c>
      <c r="R622" s="463">
        <v>0</v>
      </c>
      <c r="S622" s="463">
        <v>0</v>
      </c>
      <c r="T622" s="463">
        <v>0</v>
      </c>
      <c r="U622" s="463">
        <v>0</v>
      </c>
      <c r="V622" s="463">
        <v>2</v>
      </c>
      <c r="W622" s="463">
        <v>27</v>
      </c>
      <c r="X622" s="463">
        <v>0</v>
      </c>
      <c r="Y622" s="463">
        <v>2</v>
      </c>
      <c r="Z622" s="463">
        <v>0</v>
      </c>
      <c r="AA622" s="463">
        <v>2</v>
      </c>
      <c r="AB622" s="466">
        <f t="shared" si="38"/>
        <v>40</v>
      </c>
      <c r="AC622" s="461">
        <f t="shared" si="39"/>
        <v>7</v>
      </c>
    </row>
    <row r="623" spans="1:29" s="467" customFormat="1" hidden="1">
      <c r="A623" s="463">
        <v>1539</v>
      </c>
      <c r="B623" s="463"/>
      <c r="C623" s="463" t="str">
        <f t="shared" si="37"/>
        <v>2007-Xajaxa_3</v>
      </c>
      <c r="D623" s="463" t="s">
        <v>552</v>
      </c>
      <c r="E623" s="464">
        <v>21</v>
      </c>
      <c r="F623" s="463" t="s">
        <v>3764</v>
      </c>
      <c r="G623" s="463" t="s">
        <v>554</v>
      </c>
      <c r="H623" s="575"/>
      <c r="I623" s="575"/>
      <c r="J623" s="465">
        <v>2007</v>
      </c>
      <c r="K623" s="463" t="s">
        <v>4913</v>
      </c>
      <c r="L623" s="463" t="s">
        <v>1193</v>
      </c>
      <c r="M623" s="463" t="s">
        <v>3764</v>
      </c>
      <c r="N623" s="463">
        <v>3</v>
      </c>
      <c r="O623" s="465">
        <v>0</v>
      </c>
      <c r="P623" s="463">
        <v>0</v>
      </c>
      <c r="Q623" s="463">
        <v>0</v>
      </c>
      <c r="R623" s="463">
        <v>0</v>
      </c>
      <c r="S623" s="463">
        <v>0</v>
      </c>
      <c r="T623" s="463">
        <v>3</v>
      </c>
      <c r="U623" s="463">
        <v>0</v>
      </c>
      <c r="V623" s="463">
        <v>0</v>
      </c>
      <c r="W623" s="463">
        <v>12</v>
      </c>
      <c r="X623" s="463">
        <v>12</v>
      </c>
      <c r="Y623" s="463">
        <v>13</v>
      </c>
      <c r="Z623" s="463">
        <v>0</v>
      </c>
      <c r="AA623" s="463">
        <v>0</v>
      </c>
      <c r="AB623" s="466">
        <f t="shared" si="38"/>
        <v>40</v>
      </c>
      <c r="AC623" s="461">
        <f t="shared" si="39"/>
        <v>0</v>
      </c>
    </row>
    <row r="624" spans="1:29" s="467" customFormat="1" hidden="1">
      <c r="A624" s="463">
        <v>1540</v>
      </c>
      <c r="B624" s="463"/>
      <c r="C624" s="463" t="str">
        <f t="shared" si="37"/>
        <v>2007-Xajaxa_4</v>
      </c>
      <c r="D624" s="463" t="s">
        <v>552</v>
      </c>
      <c r="E624" s="464">
        <v>21</v>
      </c>
      <c r="F624" s="463" t="s">
        <v>3764</v>
      </c>
      <c r="G624" s="463" t="s">
        <v>554</v>
      </c>
      <c r="H624" s="575"/>
      <c r="I624" s="575"/>
      <c r="J624" s="465">
        <v>2007</v>
      </c>
      <c r="K624" s="463" t="s">
        <v>4913</v>
      </c>
      <c r="L624" s="463" t="s">
        <v>1193</v>
      </c>
      <c r="M624" s="463" t="s">
        <v>3764</v>
      </c>
      <c r="N624" s="463">
        <v>4</v>
      </c>
      <c r="O624" s="465">
        <v>2</v>
      </c>
      <c r="P624" s="463">
        <v>1</v>
      </c>
      <c r="Q624" s="463">
        <v>0</v>
      </c>
      <c r="R624" s="463">
        <v>0</v>
      </c>
      <c r="S624" s="463">
        <v>0</v>
      </c>
      <c r="T624" s="463">
        <v>0</v>
      </c>
      <c r="U624" s="463">
        <v>0</v>
      </c>
      <c r="V624" s="463">
        <v>1</v>
      </c>
      <c r="W624" s="463">
        <v>13</v>
      </c>
      <c r="X624" s="463">
        <v>7</v>
      </c>
      <c r="Y624" s="463">
        <v>16</v>
      </c>
      <c r="Z624" s="463">
        <v>0</v>
      </c>
      <c r="AA624" s="463">
        <v>0</v>
      </c>
      <c r="AB624" s="466">
        <f t="shared" si="38"/>
        <v>40</v>
      </c>
      <c r="AC624" s="461">
        <f t="shared" si="39"/>
        <v>3</v>
      </c>
    </row>
    <row r="625" spans="1:29" s="467" customFormat="1" hidden="1">
      <c r="A625" s="463">
        <v>1561</v>
      </c>
      <c r="B625" s="463"/>
      <c r="C625" s="463" t="str">
        <f t="shared" si="37"/>
        <v>2007-Xepenehe_1</v>
      </c>
      <c r="D625" s="463" t="s">
        <v>552</v>
      </c>
      <c r="E625" s="464">
        <v>22</v>
      </c>
      <c r="F625" s="463" t="s">
        <v>3765</v>
      </c>
      <c r="G625" s="463" t="s">
        <v>554</v>
      </c>
      <c r="H625" s="576"/>
      <c r="I625" s="576"/>
      <c r="J625" s="465">
        <v>2007</v>
      </c>
      <c r="K625" s="463" t="s">
        <v>4913</v>
      </c>
      <c r="L625" s="463" t="s">
        <v>763</v>
      </c>
      <c r="M625" s="463" t="s">
        <v>3765</v>
      </c>
      <c r="N625" s="463">
        <v>1</v>
      </c>
      <c r="O625" s="465">
        <v>2</v>
      </c>
      <c r="P625" s="463">
        <v>22</v>
      </c>
      <c r="Q625" s="463">
        <v>1</v>
      </c>
      <c r="R625" s="463">
        <v>0</v>
      </c>
      <c r="S625" s="463">
        <v>0</v>
      </c>
      <c r="T625" s="463">
        <v>0</v>
      </c>
      <c r="U625" s="463">
        <v>0</v>
      </c>
      <c r="V625" s="463">
        <v>0</v>
      </c>
      <c r="W625" s="463">
        <v>13</v>
      </c>
      <c r="X625" s="463">
        <v>0</v>
      </c>
      <c r="Y625" s="463">
        <v>2</v>
      </c>
      <c r="Z625" s="463">
        <v>0</v>
      </c>
      <c r="AA625" s="463">
        <v>0</v>
      </c>
      <c r="AB625" s="466">
        <f t="shared" si="38"/>
        <v>40</v>
      </c>
      <c r="AC625" s="461">
        <f t="shared" si="39"/>
        <v>25</v>
      </c>
    </row>
    <row r="626" spans="1:29" s="467" customFormat="1" hidden="1">
      <c r="A626" s="463">
        <v>1562</v>
      </c>
      <c r="B626" s="463"/>
      <c r="C626" s="463" t="str">
        <f t="shared" si="37"/>
        <v>2007-Xepenehe_2</v>
      </c>
      <c r="D626" s="463" t="s">
        <v>552</v>
      </c>
      <c r="E626" s="464">
        <v>22</v>
      </c>
      <c r="F626" s="463" t="s">
        <v>3765</v>
      </c>
      <c r="G626" s="463" t="s">
        <v>554</v>
      </c>
      <c r="H626" s="575"/>
      <c r="I626" s="575"/>
      <c r="J626" s="465">
        <v>2007</v>
      </c>
      <c r="K626" s="463" t="s">
        <v>4913</v>
      </c>
      <c r="L626" s="463" t="s">
        <v>763</v>
      </c>
      <c r="M626" s="463" t="s">
        <v>3765</v>
      </c>
      <c r="N626" s="463">
        <v>2</v>
      </c>
      <c r="O626" s="465">
        <v>1</v>
      </c>
      <c r="P626" s="463">
        <v>21</v>
      </c>
      <c r="Q626" s="463">
        <v>2</v>
      </c>
      <c r="R626" s="463">
        <v>0</v>
      </c>
      <c r="S626" s="463">
        <v>0</v>
      </c>
      <c r="T626" s="463">
        <v>0</v>
      </c>
      <c r="U626" s="463">
        <v>3</v>
      </c>
      <c r="V626" s="463">
        <v>0</v>
      </c>
      <c r="W626" s="463">
        <v>2</v>
      </c>
      <c r="X626" s="463">
        <v>0</v>
      </c>
      <c r="Y626" s="463">
        <v>11</v>
      </c>
      <c r="Z626" s="463">
        <v>0</v>
      </c>
      <c r="AA626" s="463">
        <v>0</v>
      </c>
      <c r="AB626" s="466">
        <f t="shared" si="38"/>
        <v>40</v>
      </c>
      <c r="AC626" s="461">
        <f t="shared" si="39"/>
        <v>24</v>
      </c>
    </row>
    <row r="627" spans="1:29" s="467" customFormat="1" hidden="1">
      <c r="A627" s="463">
        <v>1563</v>
      </c>
      <c r="B627" s="463"/>
      <c r="C627" s="463" t="str">
        <f t="shared" si="37"/>
        <v>2007-Xepenehe_3</v>
      </c>
      <c r="D627" s="463" t="s">
        <v>552</v>
      </c>
      <c r="E627" s="464">
        <v>22</v>
      </c>
      <c r="F627" s="463" t="s">
        <v>3765</v>
      </c>
      <c r="G627" s="463" t="s">
        <v>554</v>
      </c>
      <c r="H627" s="575"/>
      <c r="I627" s="575"/>
      <c r="J627" s="465">
        <v>2007</v>
      </c>
      <c r="K627" s="463" t="s">
        <v>4913</v>
      </c>
      <c r="L627" s="463" t="s">
        <v>763</v>
      </c>
      <c r="M627" s="463" t="s">
        <v>3765</v>
      </c>
      <c r="N627" s="463">
        <v>3</v>
      </c>
      <c r="O627" s="465">
        <v>1</v>
      </c>
      <c r="P627" s="463">
        <v>4</v>
      </c>
      <c r="Q627" s="463">
        <v>0</v>
      </c>
      <c r="R627" s="463">
        <v>0</v>
      </c>
      <c r="S627" s="463">
        <v>0</v>
      </c>
      <c r="T627" s="463">
        <v>0</v>
      </c>
      <c r="U627" s="463">
        <v>0</v>
      </c>
      <c r="V627" s="463">
        <v>0</v>
      </c>
      <c r="W627" s="463">
        <v>35</v>
      </c>
      <c r="X627" s="463">
        <v>0</v>
      </c>
      <c r="Y627" s="463">
        <v>0</v>
      </c>
      <c r="Z627" s="463">
        <v>0</v>
      </c>
      <c r="AA627" s="463">
        <v>0</v>
      </c>
      <c r="AB627" s="466">
        <f t="shared" si="38"/>
        <v>40</v>
      </c>
      <c r="AC627" s="461">
        <f t="shared" si="39"/>
        <v>5</v>
      </c>
    </row>
    <row r="628" spans="1:29" s="467" customFormat="1" hidden="1">
      <c r="A628" s="463">
        <v>1564</v>
      </c>
      <c r="B628" s="463"/>
      <c r="C628" s="463" t="str">
        <f t="shared" si="37"/>
        <v>2007-Xepenehe_4</v>
      </c>
      <c r="D628" s="463" t="s">
        <v>552</v>
      </c>
      <c r="E628" s="464">
        <v>22</v>
      </c>
      <c r="F628" s="463" t="s">
        <v>3765</v>
      </c>
      <c r="G628" s="463" t="s">
        <v>554</v>
      </c>
      <c r="H628" s="575"/>
      <c r="I628" s="575"/>
      <c r="J628" s="465">
        <v>2007</v>
      </c>
      <c r="K628" s="463" t="s">
        <v>4913</v>
      </c>
      <c r="L628" s="463" t="s">
        <v>763</v>
      </c>
      <c r="M628" s="463" t="s">
        <v>3765</v>
      </c>
      <c r="N628" s="463">
        <v>4</v>
      </c>
      <c r="O628" s="465">
        <v>0</v>
      </c>
      <c r="P628" s="463">
        <v>7</v>
      </c>
      <c r="Q628" s="463">
        <v>3</v>
      </c>
      <c r="R628" s="463">
        <v>1</v>
      </c>
      <c r="S628" s="463">
        <v>0</v>
      </c>
      <c r="T628" s="463">
        <v>0</v>
      </c>
      <c r="U628" s="463">
        <v>1</v>
      </c>
      <c r="V628" s="463">
        <v>0</v>
      </c>
      <c r="W628" s="463">
        <v>28</v>
      </c>
      <c r="X628" s="463">
        <v>0</v>
      </c>
      <c r="Y628" s="463">
        <v>0</v>
      </c>
      <c r="Z628" s="463">
        <v>0</v>
      </c>
      <c r="AA628" s="463">
        <v>0</v>
      </c>
      <c r="AB628" s="466">
        <f t="shared" si="38"/>
        <v>40</v>
      </c>
      <c r="AC628" s="461">
        <f t="shared" si="39"/>
        <v>11</v>
      </c>
    </row>
    <row r="629" spans="1:29" s="467" customFormat="1" hidden="1">
      <c r="A629" s="463">
        <v>1709</v>
      </c>
      <c r="B629" s="463"/>
      <c r="C629" s="463" t="s">
        <v>750</v>
      </c>
      <c r="D629" s="463" t="s">
        <v>552</v>
      </c>
      <c r="E629" s="464">
        <v>24</v>
      </c>
      <c r="F629" s="463" t="s">
        <v>3748</v>
      </c>
      <c r="G629" s="463" t="s">
        <v>554</v>
      </c>
      <c r="H629" s="576"/>
      <c r="I629" s="576"/>
      <c r="J629" s="465">
        <v>2007</v>
      </c>
      <c r="K629" s="463" t="s">
        <v>4913</v>
      </c>
      <c r="L629" s="463" t="s">
        <v>1073</v>
      </c>
      <c r="M629" s="463" t="s">
        <v>556</v>
      </c>
      <c r="N629" s="463">
        <v>1</v>
      </c>
      <c r="O629" s="465">
        <v>8</v>
      </c>
      <c r="P629" s="463">
        <v>0</v>
      </c>
      <c r="Q629" s="463">
        <v>6</v>
      </c>
      <c r="R629" s="463">
        <v>3</v>
      </c>
      <c r="S629" s="463">
        <v>15</v>
      </c>
      <c r="T629" s="463">
        <v>0</v>
      </c>
      <c r="U629" s="463">
        <v>0</v>
      </c>
      <c r="V629" s="463">
        <v>0</v>
      </c>
      <c r="W629" s="463">
        <v>8</v>
      </c>
      <c r="X629" s="463">
        <v>0</v>
      </c>
      <c r="Y629" s="463">
        <v>0</v>
      </c>
      <c r="Z629" s="463">
        <v>0</v>
      </c>
      <c r="AA629" s="463">
        <v>0</v>
      </c>
      <c r="AB629" s="466">
        <f t="shared" si="38"/>
        <v>40</v>
      </c>
      <c r="AC629" s="461">
        <f t="shared" si="39"/>
        <v>17</v>
      </c>
    </row>
    <row r="630" spans="1:29" s="467" customFormat="1" hidden="1">
      <c r="A630" s="463">
        <v>1710</v>
      </c>
      <c r="B630" s="463"/>
      <c r="C630" s="463" t="s">
        <v>751</v>
      </c>
      <c r="D630" s="463" t="s">
        <v>552</v>
      </c>
      <c r="E630" s="464">
        <v>24</v>
      </c>
      <c r="F630" s="463" t="s">
        <v>3748</v>
      </c>
      <c r="G630" s="463" t="s">
        <v>554</v>
      </c>
      <c r="H630" s="575"/>
      <c r="I630" s="575"/>
      <c r="J630" s="465">
        <v>2007</v>
      </c>
      <c r="K630" s="463" t="s">
        <v>4913</v>
      </c>
      <c r="L630" s="463" t="s">
        <v>1073</v>
      </c>
      <c r="M630" s="463" t="s">
        <v>556</v>
      </c>
      <c r="N630" s="463">
        <v>2</v>
      </c>
      <c r="O630" s="465">
        <v>7</v>
      </c>
      <c r="P630" s="463">
        <v>0</v>
      </c>
      <c r="Q630" s="463">
        <v>6</v>
      </c>
      <c r="R630" s="463">
        <v>11</v>
      </c>
      <c r="S630" s="463">
        <v>3</v>
      </c>
      <c r="T630" s="463">
        <v>0</v>
      </c>
      <c r="U630" s="463">
        <v>0</v>
      </c>
      <c r="V630" s="463">
        <v>0</v>
      </c>
      <c r="W630" s="463">
        <v>13</v>
      </c>
      <c r="X630" s="463">
        <v>0</v>
      </c>
      <c r="Y630" s="463">
        <v>0</v>
      </c>
      <c r="Z630" s="463">
        <v>0</v>
      </c>
      <c r="AA630" s="463">
        <v>0</v>
      </c>
      <c r="AB630" s="466">
        <f t="shared" si="38"/>
        <v>40</v>
      </c>
      <c r="AC630" s="461">
        <f t="shared" si="39"/>
        <v>24</v>
      </c>
    </row>
    <row r="631" spans="1:29" s="467" customFormat="1" hidden="1">
      <c r="A631" s="463">
        <v>1711</v>
      </c>
      <c r="B631" s="463"/>
      <c r="C631" s="463" t="s">
        <v>752</v>
      </c>
      <c r="D631" s="463" t="s">
        <v>552</v>
      </c>
      <c r="E631" s="464">
        <v>24</v>
      </c>
      <c r="F631" s="463" t="s">
        <v>3748</v>
      </c>
      <c r="G631" s="463" t="s">
        <v>554</v>
      </c>
      <c r="H631" s="575"/>
      <c r="I631" s="575"/>
      <c r="J631" s="465">
        <v>2007</v>
      </c>
      <c r="K631" s="463" t="s">
        <v>4913</v>
      </c>
      <c r="L631" s="463" t="s">
        <v>1073</v>
      </c>
      <c r="M631" s="463" t="s">
        <v>556</v>
      </c>
      <c r="N631" s="463">
        <v>3</v>
      </c>
      <c r="O631" s="465">
        <v>7</v>
      </c>
      <c r="P631" s="463">
        <v>1</v>
      </c>
      <c r="Q631" s="463">
        <v>5</v>
      </c>
      <c r="R631" s="463">
        <v>5</v>
      </c>
      <c r="S631" s="463">
        <v>7</v>
      </c>
      <c r="T631" s="463">
        <v>0</v>
      </c>
      <c r="U631" s="463">
        <v>0</v>
      </c>
      <c r="V631" s="463">
        <v>0</v>
      </c>
      <c r="W631" s="463">
        <v>10</v>
      </c>
      <c r="X631" s="463">
        <v>5</v>
      </c>
      <c r="Y631" s="463">
        <v>0</v>
      </c>
      <c r="Z631" s="463">
        <v>0</v>
      </c>
      <c r="AA631" s="463">
        <v>0</v>
      </c>
      <c r="AB631" s="466">
        <f t="shared" si="38"/>
        <v>40</v>
      </c>
      <c r="AC631" s="461">
        <f t="shared" si="39"/>
        <v>18</v>
      </c>
    </row>
    <row r="632" spans="1:29" s="467" customFormat="1" hidden="1">
      <c r="A632" s="463">
        <v>1712</v>
      </c>
      <c r="B632" s="463"/>
      <c r="C632" s="463" t="s">
        <v>753</v>
      </c>
      <c r="D632" s="463" t="s">
        <v>552</v>
      </c>
      <c r="E632" s="464">
        <v>24</v>
      </c>
      <c r="F632" s="463" t="s">
        <v>3748</v>
      </c>
      <c r="G632" s="463" t="s">
        <v>554</v>
      </c>
      <c r="H632" s="575"/>
      <c r="I632" s="575"/>
      <c r="J632" s="614">
        <v>2007</v>
      </c>
      <c r="K632" s="463" t="s">
        <v>4913</v>
      </c>
      <c r="L632" s="463" t="s">
        <v>1073</v>
      </c>
      <c r="M632" s="463" t="s">
        <v>556</v>
      </c>
      <c r="N632" s="615">
        <v>4</v>
      </c>
      <c r="O632" s="614">
        <v>10</v>
      </c>
      <c r="P632" s="463">
        <v>1</v>
      </c>
      <c r="Q632" s="463">
        <v>1</v>
      </c>
      <c r="R632" s="463">
        <v>3</v>
      </c>
      <c r="S632" s="463">
        <v>3</v>
      </c>
      <c r="T632" s="463">
        <v>1</v>
      </c>
      <c r="U632" s="463">
        <v>4</v>
      </c>
      <c r="V632" s="463">
        <v>0</v>
      </c>
      <c r="W632" s="463">
        <v>17</v>
      </c>
      <c r="X632" s="463">
        <v>0</v>
      </c>
      <c r="Y632" s="463">
        <v>0</v>
      </c>
      <c r="Z632" s="463">
        <v>0</v>
      </c>
      <c r="AA632" s="463">
        <v>0</v>
      </c>
      <c r="AB632" s="611">
        <f t="shared" si="38"/>
        <v>40</v>
      </c>
      <c r="AC632" s="461">
        <f t="shared" si="39"/>
        <v>15</v>
      </c>
    </row>
    <row r="633" spans="1:29" s="467" customFormat="1" hidden="1">
      <c r="A633" s="463">
        <v>1021</v>
      </c>
      <c r="B633" s="463"/>
      <c r="C633" s="463" t="str">
        <f t="shared" ref="C633:C664" si="40">J633&amp;"-"&amp;M633&amp;"_"&amp;N633</f>
        <v>2008-Casy_1</v>
      </c>
      <c r="D633" s="463" t="s">
        <v>552</v>
      </c>
      <c r="E633" s="463">
        <v>1</v>
      </c>
      <c r="F633" s="465" t="s">
        <v>999</v>
      </c>
      <c r="G633" s="463" t="s">
        <v>554</v>
      </c>
      <c r="H633" s="576"/>
      <c r="I633" s="576"/>
      <c r="J633" s="228">
        <v>2008</v>
      </c>
      <c r="K633" s="463" t="s">
        <v>945</v>
      </c>
      <c r="L633" s="463" t="s">
        <v>1593</v>
      </c>
      <c r="M633" s="463" t="s">
        <v>1594</v>
      </c>
      <c r="N633" s="612">
        <v>1</v>
      </c>
      <c r="O633" s="229">
        <v>1</v>
      </c>
      <c r="P633" s="463">
        <v>0</v>
      </c>
      <c r="Q633" s="463">
        <v>0</v>
      </c>
      <c r="R633" s="463">
        <v>0</v>
      </c>
      <c r="S633" s="463">
        <v>0</v>
      </c>
      <c r="T633" s="463">
        <v>0</v>
      </c>
      <c r="U633" s="463">
        <v>15</v>
      </c>
      <c r="V633" s="463">
        <v>0</v>
      </c>
      <c r="W633" s="463">
        <v>4</v>
      </c>
      <c r="X633" s="463">
        <v>2</v>
      </c>
      <c r="Y633" s="463">
        <v>18</v>
      </c>
      <c r="Z633" s="463">
        <v>0</v>
      </c>
      <c r="AA633" s="463">
        <v>0</v>
      </c>
      <c r="AB633" s="612">
        <f t="shared" si="38"/>
        <v>40</v>
      </c>
      <c r="AC633" s="461">
        <f t="shared" si="39"/>
        <v>1</v>
      </c>
    </row>
    <row r="634" spans="1:29" s="467" customFormat="1" hidden="1">
      <c r="A634" s="463">
        <v>1022</v>
      </c>
      <c r="B634" s="463"/>
      <c r="C634" s="463" t="str">
        <f t="shared" si="40"/>
        <v>2008-Casy_2</v>
      </c>
      <c r="D634" s="463" t="s">
        <v>552</v>
      </c>
      <c r="E634" s="463">
        <v>1</v>
      </c>
      <c r="F634" s="465" t="s">
        <v>999</v>
      </c>
      <c r="G634" s="463" t="s">
        <v>554</v>
      </c>
      <c r="H634" s="575"/>
      <c r="I634" s="575"/>
      <c r="J634" s="228">
        <v>2008</v>
      </c>
      <c r="K634" s="463" t="s">
        <v>945</v>
      </c>
      <c r="L634" s="463" t="s">
        <v>1593</v>
      </c>
      <c r="M634" s="463" t="s">
        <v>1594</v>
      </c>
      <c r="N634" s="466">
        <v>2</v>
      </c>
      <c r="O634" s="229">
        <v>12</v>
      </c>
      <c r="P634" s="463">
        <v>0</v>
      </c>
      <c r="Q634" s="463">
        <v>1</v>
      </c>
      <c r="R634" s="463">
        <v>0</v>
      </c>
      <c r="S634" s="463">
        <v>0</v>
      </c>
      <c r="T634" s="463">
        <v>0</v>
      </c>
      <c r="U634" s="463">
        <v>12</v>
      </c>
      <c r="V634" s="463">
        <v>0</v>
      </c>
      <c r="W634" s="463">
        <v>11</v>
      </c>
      <c r="X634" s="463">
        <v>4</v>
      </c>
      <c r="Y634" s="463">
        <v>0</v>
      </c>
      <c r="Z634" s="463">
        <v>0</v>
      </c>
      <c r="AA634" s="463">
        <v>0</v>
      </c>
      <c r="AB634" s="466">
        <f t="shared" si="38"/>
        <v>40</v>
      </c>
      <c r="AC634" s="461">
        <f t="shared" si="39"/>
        <v>13</v>
      </c>
    </row>
    <row r="635" spans="1:29" s="467" customFormat="1" hidden="1">
      <c r="A635" s="463">
        <v>1023</v>
      </c>
      <c r="B635" s="463"/>
      <c r="C635" s="463" t="str">
        <f t="shared" si="40"/>
        <v>2008-Casy_3</v>
      </c>
      <c r="D635" s="463" t="s">
        <v>552</v>
      </c>
      <c r="E635" s="463">
        <v>1</v>
      </c>
      <c r="F635" s="465" t="s">
        <v>999</v>
      </c>
      <c r="G635" s="463" t="s">
        <v>554</v>
      </c>
      <c r="H635" s="575"/>
      <c r="I635" s="575"/>
      <c r="J635" s="228">
        <v>2008</v>
      </c>
      <c r="K635" s="463" t="s">
        <v>945</v>
      </c>
      <c r="L635" s="463" t="s">
        <v>1593</v>
      </c>
      <c r="M635" s="463" t="s">
        <v>1594</v>
      </c>
      <c r="N635" s="466">
        <v>3</v>
      </c>
      <c r="O635" s="229">
        <v>6</v>
      </c>
      <c r="P635" s="463">
        <v>0</v>
      </c>
      <c r="Q635" s="463">
        <v>1</v>
      </c>
      <c r="R635" s="463">
        <v>1</v>
      </c>
      <c r="S635" s="463">
        <v>0</v>
      </c>
      <c r="T635" s="463">
        <v>0</v>
      </c>
      <c r="U635" s="463">
        <v>0</v>
      </c>
      <c r="V635" s="463">
        <v>0</v>
      </c>
      <c r="W635" s="463">
        <v>17</v>
      </c>
      <c r="X635" s="463">
        <v>15</v>
      </c>
      <c r="Y635" s="463">
        <v>0</v>
      </c>
      <c r="Z635" s="463">
        <v>0</v>
      </c>
      <c r="AA635" s="463">
        <v>0</v>
      </c>
      <c r="AB635" s="466">
        <f t="shared" si="38"/>
        <v>40</v>
      </c>
      <c r="AC635" s="461">
        <f t="shared" si="39"/>
        <v>8</v>
      </c>
    </row>
    <row r="636" spans="1:29" s="467" customFormat="1" hidden="1">
      <c r="A636" s="463">
        <v>1024</v>
      </c>
      <c r="B636" s="463"/>
      <c r="C636" s="463" t="str">
        <f t="shared" si="40"/>
        <v>2008-Casy_4</v>
      </c>
      <c r="D636" s="463" t="s">
        <v>552</v>
      </c>
      <c r="E636" s="463">
        <v>1</v>
      </c>
      <c r="F636" s="465" t="s">
        <v>999</v>
      </c>
      <c r="G636" s="463" t="s">
        <v>554</v>
      </c>
      <c r="H636" s="575"/>
      <c r="I636" s="575"/>
      <c r="J636" s="228">
        <v>2008</v>
      </c>
      <c r="K636" s="463" t="s">
        <v>945</v>
      </c>
      <c r="L636" s="463" t="s">
        <v>1593</v>
      </c>
      <c r="M636" s="463" t="s">
        <v>1594</v>
      </c>
      <c r="N636" s="613">
        <v>4</v>
      </c>
      <c r="O636" s="229">
        <v>0</v>
      </c>
      <c r="P636" s="463">
        <v>0</v>
      </c>
      <c r="Q636" s="463">
        <v>1</v>
      </c>
      <c r="R636" s="463">
        <v>0</v>
      </c>
      <c r="S636" s="463">
        <v>0</v>
      </c>
      <c r="T636" s="463">
        <v>0</v>
      </c>
      <c r="U636" s="463">
        <v>2</v>
      </c>
      <c r="V636" s="463">
        <v>0</v>
      </c>
      <c r="W636" s="463">
        <v>0</v>
      </c>
      <c r="X636" s="463">
        <v>37</v>
      </c>
      <c r="Y636" s="463">
        <v>0</v>
      </c>
      <c r="Z636" s="463">
        <v>0</v>
      </c>
      <c r="AA636" s="463">
        <v>0</v>
      </c>
      <c r="AB636" s="613">
        <f t="shared" si="38"/>
        <v>40</v>
      </c>
      <c r="AC636" s="461">
        <f t="shared" si="39"/>
        <v>1</v>
      </c>
    </row>
    <row r="637" spans="1:29" s="467" customFormat="1" hidden="1">
      <c r="A637" s="463">
        <v>1049</v>
      </c>
      <c r="B637" s="463"/>
      <c r="C637" s="463" t="str">
        <f t="shared" si="40"/>
        <v>2008-Bonne Anse_1</v>
      </c>
      <c r="D637" s="463" t="s">
        <v>552</v>
      </c>
      <c r="E637" s="464">
        <v>2</v>
      </c>
      <c r="F637" s="463" t="s">
        <v>1000</v>
      </c>
      <c r="G637" s="463" t="s">
        <v>554</v>
      </c>
      <c r="H637" s="576"/>
      <c r="I637" s="576"/>
      <c r="J637" s="460">
        <v>2008</v>
      </c>
      <c r="K637" s="463" t="s">
        <v>945</v>
      </c>
      <c r="L637" s="463" t="s">
        <v>1593</v>
      </c>
      <c r="M637" s="463" t="s">
        <v>1497</v>
      </c>
      <c r="N637" s="458">
        <v>1</v>
      </c>
      <c r="O637" s="460">
        <v>1</v>
      </c>
      <c r="P637" s="463">
        <v>0</v>
      </c>
      <c r="Q637" s="463">
        <v>3</v>
      </c>
      <c r="R637" s="463">
        <v>4</v>
      </c>
      <c r="S637" s="463">
        <v>4</v>
      </c>
      <c r="T637" s="463">
        <v>0</v>
      </c>
      <c r="U637" s="463">
        <v>0</v>
      </c>
      <c r="V637" s="463">
        <v>1</v>
      </c>
      <c r="W637" s="463">
        <v>7</v>
      </c>
      <c r="X637" s="463">
        <v>9</v>
      </c>
      <c r="Y637" s="463">
        <v>11</v>
      </c>
      <c r="Z637" s="463">
        <v>0</v>
      </c>
      <c r="AA637" s="463">
        <v>0</v>
      </c>
      <c r="AB637" s="461">
        <f t="shared" si="38"/>
        <v>40</v>
      </c>
      <c r="AC637" s="461">
        <f t="shared" si="39"/>
        <v>8</v>
      </c>
    </row>
    <row r="638" spans="1:29" s="467" customFormat="1" hidden="1">
      <c r="A638" s="463">
        <v>1050</v>
      </c>
      <c r="B638" s="463"/>
      <c r="C638" s="463" t="str">
        <f t="shared" si="40"/>
        <v>2008-Bonne Anse_2</v>
      </c>
      <c r="D638" s="463" t="s">
        <v>552</v>
      </c>
      <c r="E638" s="464">
        <v>2</v>
      </c>
      <c r="F638" s="463" t="s">
        <v>1000</v>
      </c>
      <c r="G638" s="463" t="s">
        <v>554</v>
      </c>
      <c r="H638" s="575"/>
      <c r="I638" s="575"/>
      <c r="J638" s="465">
        <v>2008</v>
      </c>
      <c r="K638" s="463" t="s">
        <v>945</v>
      </c>
      <c r="L638" s="463" t="s">
        <v>1593</v>
      </c>
      <c r="M638" s="463" t="s">
        <v>1497</v>
      </c>
      <c r="N638" s="463">
        <v>2</v>
      </c>
      <c r="O638" s="465">
        <v>3</v>
      </c>
      <c r="P638" s="463">
        <v>2</v>
      </c>
      <c r="Q638" s="463">
        <v>5</v>
      </c>
      <c r="R638" s="463">
        <v>3</v>
      </c>
      <c r="S638" s="463">
        <v>0</v>
      </c>
      <c r="T638" s="463">
        <v>0</v>
      </c>
      <c r="U638" s="463">
        <v>0</v>
      </c>
      <c r="V638" s="463">
        <v>0</v>
      </c>
      <c r="W638" s="463">
        <v>24</v>
      </c>
      <c r="X638" s="463">
        <v>3</v>
      </c>
      <c r="Y638" s="463">
        <v>0</v>
      </c>
      <c r="Z638" s="463">
        <v>0</v>
      </c>
      <c r="AA638" s="463">
        <v>0</v>
      </c>
      <c r="AB638" s="466">
        <f t="shared" si="38"/>
        <v>40</v>
      </c>
      <c r="AC638" s="461">
        <f t="shared" si="39"/>
        <v>13</v>
      </c>
    </row>
    <row r="639" spans="1:29" s="467" customFormat="1" hidden="1">
      <c r="A639" s="463">
        <v>1051</v>
      </c>
      <c r="B639" s="463"/>
      <c r="C639" s="463" t="str">
        <f t="shared" si="40"/>
        <v>2008-Bonne Anse_3</v>
      </c>
      <c r="D639" s="463" t="s">
        <v>552</v>
      </c>
      <c r="E639" s="464">
        <v>2</v>
      </c>
      <c r="F639" s="463" t="s">
        <v>1000</v>
      </c>
      <c r="G639" s="463" t="s">
        <v>554</v>
      </c>
      <c r="H639" s="575"/>
      <c r="I639" s="575"/>
      <c r="J639" s="465">
        <v>2008</v>
      </c>
      <c r="K639" s="463" t="s">
        <v>945</v>
      </c>
      <c r="L639" s="463" t="s">
        <v>1593</v>
      </c>
      <c r="M639" s="463" t="s">
        <v>1497</v>
      </c>
      <c r="N639" s="463">
        <v>3</v>
      </c>
      <c r="O639" s="465">
        <v>5</v>
      </c>
      <c r="P639" s="463">
        <v>4</v>
      </c>
      <c r="Q639" s="463">
        <v>3</v>
      </c>
      <c r="R639" s="463">
        <v>1</v>
      </c>
      <c r="S639" s="463">
        <v>1</v>
      </c>
      <c r="T639" s="463">
        <v>0</v>
      </c>
      <c r="U639" s="463">
        <v>0</v>
      </c>
      <c r="V639" s="463">
        <v>3</v>
      </c>
      <c r="W639" s="463">
        <v>20</v>
      </c>
      <c r="X639" s="463">
        <v>3</v>
      </c>
      <c r="Y639" s="463">
        <v>0</v>
      </c>
      <c r="Z639" s="463">
        <v>0</v>
      </c>
      <c r="AA639" s="463">
        <v>0</v>
      </c>
      <c r="AB639" s="466">
        <f t="shared" si="38"/>
        <v>40</v>
      </c>
      <c r="AC639" s="461">
        <f t="shared" si="39"/>
        <v>13</v>
      </c>
    </row>
    <row r="640" spans="1:29" s="467" customFormat="1" hidden="1">
      <c r="A640" s="463">
        <v>1052</v>
      </c>
      <c r="B640" s="463"/>
      <c r="C640" s="463" t="str">
        <f t="shared" si="40"/>
        <v>2008-Bonne Anse_4</v>
      </c>
      <c r="D640" s="463" t="s">
        <v>552</v>
      </c>
      <c r="E640" s="464">
        <v>2</v>
      </c>
      <c r="F640" s="463" t="s">
        <v>1000</v>
      </c>
      <c r="G640" s="463" t="s">
        <v>554</v>
      </c>
      <c r="H640" s="575"/>
      <c r="I640" s="575"/>
      <c r="J640" s="465">
        <v>2008</v>
      </c>
      <c r="K640" s="463" t="s">
        <v>945</v>
      </c>
      <c r="L640" s="463" t="s">
        <v>1593</v>
      </c>
      <c r="M640" s="463" t="s">
        <v>1497</v>
      </c>
      <c r="N640" s="463">
        <v>4</v>
      </c>
      <c r="O640" s="465">
        <v>1</v>
      </c>
      <c r="P640" s="463">
        <v>5</v>
      </c>
      <c r="Q640" s="463">
        <v>6</v>
      </c>
      <c r="R640" s="463">
        <v>0</v>
      </c>
      <c r="S640" s="463">
        <v>0</v>
      </c>
      <c r="T640" s="463">
        <v>1</v>
      </c>
      <c r="U640" s="463">
        <v>0</v>
      </c>
      <c r="V640" s="463">
        <v>3</v>
      </c>
      <c r="W640" s="463">
        <v>16</v>
      </c>
      <c r="X640" s="463">
        <v>8</v>
      </c>
      <c r="Y640" s="463">
        <v>0</v>
      </c>
      <c r="Z640" s="463">
        <v>0</v>
      </c>
      <c r="AA640" s="463">
        <v>0</v>
      </c>
      <c r="AB640" s="466">
        <f t="shared" si="38"/>
        <v>40</v>
      </c>
      <c r="AC640" s="461">
        <f t="shared" si="39"/>
        <v>12</v>
      </c>
    </row>
    <row r="641" spans="1:29" s="467" customFormat="1" hidden="1">
      <c r="A641" s="463">
        <v>1069</v>
      </c>
      <c r="B641" s="463"/>
      <c r="C641" s="463" t="str">
        <f t="shared" si="40"/>
        <v>2008-Akaia_1</v>
      </c>
      <c r="D641" s="463" t="s">
        <v>552</v>
      </c>
      <c r="E641" s="464">
        <v>3</v>
      </c>
      <c r="F641" s="463" t="s">
        <v>1283</v>
      </c>
      <c r="G641" s="463" t="s">
        <v>554</v>
      </c>
      <c r="H641" s="576"/>
      <c r="I641" s="576"/>
      <c r="J641" s="465">
        <v>2008</v>
      </c>
      <c r="K641" s="463" t="s">
        <v>945</v>
      </c>
      <c r="L641" s="463" t="s">
        <v>1282</v>
      </c>
      <c r="M641" s="463" t="s">
        <v>1283</v>
      </c>
      <c r="N641" s="463">
        <v>1</v>
      </c>
      <c r="O641" s="465">
        <v>12</v>
      </c>
      <c r="P641" s="463">
        <v>10</v>
      </c>
      <c r="Q641" s="463">
        <v>1</v>
      </c>
      <c r="R641" s="463">
        <v>0</v>
      </c>
      <c r="S641" s="463">
        <v>0</v>
      </c>
      <c r="T641" s="463">
        <v>0</v>
      </c>
      <c r="U641" s="463">
        <v>0</v>
      </c>
      <c r="V641" s="463">
        <v>0</v>
      </c>
      <c r="W641" s="463">
        <v>15</v>
      </c>
      <c r="X641" s="463">
        <v>2</v>
      </c>
      <c r="Y641" s="463">
        <v>0</v>
      </c>
      <c r="Z641" s="463">
        <v>0</v>
      </c>
      <c r="AA641" s="463">
        <v>0</v>
      </c>
      <c r="AB641" s="466">
        <f t="shared" si="38"/>
        <v>40</v>
      </c>
      <c r="AC641" s="461">
        <f t="shared" si="39"/>
        <v>23</v>
      </c>
    </row>
    <row r="642" spans="1:29" s="467" customFormat="1" hidden="1">
      <c r="A642" s="463">
        <v>1070</v>
      </c>
      <c r="B642" s="463"/>
      <c r="C642" s="463" t="str">
        <f t="shared" si="40"/>
        <v>2008-Akaia_2</v>
      </c>
      <c r="D642" s="463" t="s">
        <v>552</v>
      </c>
      <c r="E642" s="464">
        <v>3</v>
      </c>
      <c r="F642" s="463" t="s">
        <v>1283</v>
      </c>
      <c r="G642" s="463" t="s">
        <v>554</v>
      </c>
      <c r="H642" s="575"/>
      <c r="I642" s="575"/>
      <c r="J642" s="465">
        <v>2008</v>
      </c>
      <c r="K642" s="463" t="s">
        <v>945</v>
      </c>
      <c r="L642" s="463" t="s">
        <v>1282</v>
      </c>
      <c r="M642" s="463" t="s">
        <v>1283</v>
      </c>
      <c r="N642" s="463">
        <v>2</v>
      </c>
      <c r="O642" s="465">
        <v>5</v>
      </c>
      <c r="P642" s="463">
        <v>9</v>
      </c>
      <c r="Q642" s="463">
        <v>2</v>
      </c>
      <c r="R642" s="463">
        <v>0</v>
      </c>
      <c r="S642" s="463">
        <v>0</v>
      </c>
      <c r="T642" s="463">
        <v>0</v>
      </c>
      <c r="U642" s="463">
        <v>0</v>
      </c>
      <c r="V642" s="463">
        <v>1</v>
      </c>
      <c r="W642" s="463">
        <v>21</v>
      </c>
      <c r="X642" s="463">
        <v>0</v>
      </c>
      <c r="Y642" s="463">
        <v>2</v>
      </c>
      <c r="Z642" s="463">
        <v>0</v>
      </c>
      <c r="AA642" s="463">
        <v>0</v>
      </c>
      <c r="AB642" s="466">
        <f t="shared" si="38"/>
        <v>40</v>
      </c>
      <c r="AC642" s="461">
        <f t="shared" si="39"/>
        <v>16</v>
      </c>
    </row>
    <row r="643" spans="1:29" s="467" customFormat="1" hidden="1">
      <c r="A643" s="463">
        <v>1071</v>
      </c>
      <c r="B643" s="463"/>
      <c r="C643" s="463" t="str">
        <f t="shared" si="40"/>
        <v>2008-Akaia_3</v>
      </c>
      <c r="D643" s="463" t="s">
        <v>552</v>
      </c>
      <c r="E643" s="464">
        <v>3</v>
      </c>
      <c r="F643" s="463" t="s">
        <v>1283</v>
      </c>
      <c r="G643" s="463" t="s">
        <v>554</v>
      </c>
      <c r="H643" s="575"/>
      <c r="I643" s="575"/>
      <c r="J643" s="465">
        <v>2008</v>
      </c>
      <c r="K643" s="463" t="s">
        <v>945</v>
      </c>
      <c r="L643" s="463" t="s">
        <v>1282</v>
      </c>
      <c r="M643" s="463" t="s">
        <v>1283</v>
      </c>
      <c r="N643" s="463">
        <v>3</v>
      </c>
      <c r="O643" s="465">
        <v>0</v>
      </c>
      <c r="P643" s="463">
        <v>8</v>
      </c>
      <c r="Q643" s="463">
        <v>1</v>
      </c>
      <c r="R643" s="463">
        <v>0</v>
      </c>
      <c r="S643" s="463">
        <v>0</v>
      </c>
      <c r="T643" s="463">
        <v>0</v>
      </c>
      <c r="U643" s="463">
        <v>0</v>
      </c>
      <c r="V643" s="463">
        <v>2</v>
      </c>
      <c r="W643" s="463">
        <v>7</v>
      </c>
      <c r="X643" s="463">
        <v>13</v>
      </c>
      <c r="Y643" s="463">
        <v>9</v>
      </c>
      <c r="Z643" s="463">
        <v>0</v>
      </c>
      <c r="AA643" s="463">
        <v>0</v>
      </c>
      <c r="AB643" s="466">
        <f t="shared" si="38"/>
        <v>40</v>
      </c>
      <c r="AC643" s="461">
        <f t="shared" si="39"/>
        <v>9</v>
      </c>
    </row>
    <row r="644" spans="1:29" s="467" customFormat="1" hidden="1">
      <c r="A644" s="463">
        <v>1072</v>
      </c>
      <c r="B644" s="463"/>
      <c r="C644" s="463" t="str">
        <f t="shared" si="40"/>
        <v>2008-Akaia_4</v>
      </c>
      <c r="D644" s="463" t="s">
        <v>552</v>
      </c>
      <c r="E644" s="464">
        <v>3</v>
      </c>
      <c r="F644" s="463" t="s">
        <v>1283</v>
      </c>
      <c r="G644" s="463" t="s">
        <v>554</v>
      </c>
      <c r="H644" s="575"/>
      <c r="I644" s="575"/>
      <c r="J644" s="465">
        <v>2008</v>
      </c>
      <c r="K644" s="463" t="s">
        <v>945</v>
      </c>
      <c r="L644" s="463" t="s">
        <v>1282</v>
      </c>
      <c r="M644" s="463" t="s">
        <v>1283</v>
      </c>
      <c r="N644" s="463">
        <v>4</v>
      </c>
      <c r="O644" s="465">
        <v>6</v>
      </c>
      <c r="P644" s="463">
        <v>16</v>
      </c>
      <c r="Q644" s="463">
        <v>1</v>
      </c>
      <c r="R644" s="463">
        <v>0</v>
      </c>
      <c r="S644" s="463">
        <v>5</v>
      </c>
      <c r="T644" s="463">
        <v>0</v>
      </c>
      <c r="U644" s="463">
        <v>1</v>
      </c>
      <c r="V644" s="463">
        <v>3</v>
      </c>
      <c r="W644" s="463">
        <v>8</v>
      </c>
      <c r="X644" s="463">
        <v>0</v>
      </c>
      <c r="Y644" s="463">
        <v>0</v>
      </c>
      <c r="Z644" s="463">
        <v>0</v>
      </c>
      <c r="AA644" s="463">
        <v>0</v>
      </c>
      <c r="AB644" s="466">
        <f t="shared" si="38"/>
        <v>40</v>
      </c>
      <c r="AC644" s="461">
        <f t="shared" si="39"/>
        <v>23</v>
      </c>
    </row>
    <row r="645" spans="1:29" s="467" customFormat="1" hidden="1">
      <c r="A645" s="463">
        <v>1093</v>
      </c>
      <c r="B645" s="463"/>
      <c r="C645" s="463" t="str">
        <f t="shared" si="40"/>
        <v>2008-Ile Verte_1</v>
      </c>
      <c r="D645" s="463" t="s">
        <v>552</v>
      </c>
      <c r="E645" s="464">
        <v>4</v>
      </c>
      <c r="F645" s="463" t="s">
        <v>817</v>
      </c>
      <c r="G645" s="463" t="s">
        <v>554</v>
      </c>
      <c r="H645" s="576"/>
      <c r="I645" s="576"/>
      <c r="J645" s="465">
        <v>2008</v>
      </c>
      <c r="K645" s="463" t="s">
        <v>945</v>
      </c>
      <c r="L645" s="463" t="s">
        <v>1282</v>
      </c>
      <c r="M645" s="463" t="s">
        <v>1284</v>
      </c>
      <c r="N645" s="463">
        <v>1</v>
      </c>
      <c r="O645" s="465">
        <v>3</v>
      </c>
      <c r="P645" s="463">
        <v>4</v>
      </c>
      <c r="Q645" s="463">
        <v>5</v>
      </c>
      <c r="R645" s="463">
        <v>0</v>
      </c>
      <c r="S645" s="463">
        <v>0</v>
      </c>
      <c r="T645" s="463">
        <v>0</v>
      </c>
      <c r="U645" s="463">
        <v>0</v>
      </c>
      <c r="V645" s="463">
        <v>1</v>
      </c>
      <c r="W645" s="463">
        <v>24</v>
      </c>
      <c r="X645" s="463">
        <v>2</v>
      </c>
      <c r="Y645" s="463">
        <v>1</v>
      </c>
      <c r="Z645" s="463">
        <v>0</v>
      </c>
      <c r="AA645" s="463">
        <v>0</v>
      </c>
      <c r="AB645" s="466">
        <f t="shared" si="38"/>
        <v>40</v>
      </c>
      <c r="AC645" s="461">
        <f t="shared" si="39"/>
        <v>12</v>
      </c>
    </row>
    <row r="646" spans="1:29" s="467" customFormat="1" hidden="1">
      <c r="A646" s="463">
        <v>1094</v>
      </c>
      <c r="B646" s="463"/>
      <c r="C646" s="463" t="str">
        <f t="shared" si="40"/>
        <v>2008-Ile Verte_2</v>
      </c>
      <c r="D646" s="463" t="s">
        <v>552</v>
      </c>
      <c r="E646" s="464">
        <v>4</v>
      </c>
      <c r="F646" s="463" t="s">
        <v>817</v>
      </c>
      <c r="G646" s="463" t="s">
        <v>554</v>
      </c>
      <c r="H646" s="575"/>
      <c r="I646" s="575"/>
      <c r="J646" s="465">
        <v>2008</v>
      </c>
      <c r="K646" s="463" t="s">
        <v>945</v>
      </c>
      <c r="L646" s="463" t="s">
        <v>1282</v>
      </c>
      <c r="M646" s="463" t="s">
        <v>1284</v>
      </c>
      <c r="N646" s="463">
        <v>2</v>
      </c>
      <c r="O646" s="465">
        <v>6</v>
      </c>
      <c r="P646" s="463">
        <v>4</v>
      </c>
      <c r="Q646" s="463">
        <v>5</v>
      </c>
      <c r="R646" s="463">
        <v>0</v>
      </c>
      <c r="S646" s="463">
        <v>0</v>
      </c>
      <c r="T646" s="463">
        <v>0</v>
      </c>
      <c r="U646" s="463">
        <v>0</v>
      </c>
      <c r="V646" s="463">
        <v>2</v>
      </c>
      <c r="W646" s="463">
        <v>16</v>
      </c>
      <c r="X646" s="463">
        <v>2</v>
      </c>
      <c r="Y646" s="463">
        <v>5</v>
      </c>
      <c r="Z646" s="463">
        <v>0</v>
      </c>
      <c r="AA646" s="463">
        <v>0</v>
      </c>
      <c r="AB646" s="466">
        <f t="shared" si="38"/>
        <v>40</v>
      </c>
      <c r="AC646" s="461">
        <f t="shared" si="39"/>
        <v>15</v>
      </c>
    </row>
    <row r="647" spans="1:29" s="467" customFormat="1" hidden="1">
      <c r="A647" s="463">
        <v>1095</v>
      </c>
      <c r="B647" s="463"/>
      <c r="C647" s="463" t="str">
        <f t="shared" si="40"/>
        <v>2008-Ile Verte_3</v>
      </c>
      <c r="D647" s="463" t="s">
        <v>552</v>
      </c>
      <c r="E647" s="464">
        <v>4</v>
      </c>
      <c r="F647" s="463" t="s">
        <v>817</v>
      </c>
      <c r="G647" s="463" t="s">
        <v>554</v>
      </c>
      <c r="H647" s="575"/>
      <c r="I647" s="575"/>
      <c r="J647" s="465">
        <v>2008</v>
      </c>
      <c r="K647" s="463" t="s">
        <v>945</v>
      </c>
      <c r="L647" s="463" t="s">
        <v>1282</v>
      </c>
      <c r="M647" s="463" t="s">
        <v>1284</v>
      </c>
      <c r="N647" s="463">
        <v>3</v>
      </c>
      <c r="O647" s="465">
        <v>5</v>
      </c>
      <c r="P647" s="463">
        <v>5</v>
      </c>
      <c r="Q647" s="463">
        <v>4</v>
      </c>
      <c r="R647" s="463">
        <v>0</v>
      </c>
      <c r="S647" s="463">
        <v>4</v>
      </c>
      <c r="T647" s="463">
        <v>0</v>
      </c>
      <c r="U647" s="463">
        <v>0</v>
      </c>
      <c r="V647" s="463">
        <v>2</v>
      </c>
      <c r="W647" s="463">
        <v>15</v>
      </c>
      <c r="X647" s="463">
        <v>2</v>
      </c>
      <c r="Y647" s="463">
        <v>3</v>
      </c>
      <c r="Z647" s="463">
        <v>0</v>
      </c>
      <c r="AA647" s="463">
        <v>0</v>
      </c>
      <c r="AB647" s="466">
        <f t="shared" si="38"/>
        <v>40</v>
      </c>
      <c r="AC647" s="461">
        <f t="shared" si="39"/>
        <v>14</v>
      </c>
    </row>
    <row r="648" spans="1:29" s="467" customFormat="1" hidden="1">
      <c r="A648" s="463">
        <v>1096</v>
      </c>
      <c r="B648" s="463"/>
      <c r="C648" s="463" t="str">
        <f t="shared" si="40"/>
        <v>2008-Ile Verte_4</v>
      </c>
      <c r="D648" s="463" t="s">
        <v>552</v>
      </c>
      <c r="E648" s="464">
        <v>4</v>
      </c>
      <c r="F648" s="463" t="s">
        <v>817</v>
      </c>
      <c r="G648" s="463" t="s">
        <v>554</v>
      </c>
      <c r="H648" s="575"/>
      <c r="I648" s="575"/>
      <c r="J648" s="465">
        <v>2008</v>
      </c>
      <c r="K648" s="463" t="s">
        <v>945</v>
      </c>
      <c r="L648" s="463" t="s">
        <v>1282</v>
      </c>
      <c r="M648" s="463" t="s">
        <v>1284</v>
      </c>
      <c r="N648" s="463">
        <v>4</v>
      </c>
      <c r="O648" s="465">
        <v>5</v>
      </c>
      <c r="P648" s="463">
        <v>1</v>
      </c>
      <c r="Q648" s="463">
        <v>4</v>
      </c>
      <c r="R648" s="463">
        <v>0</v>
      </c>
      <c r="S648" s="463">
        <v>2</v>
      </c>
      <c r="T648" s="463">
        <v>0</v>
      </c>
      <c r="U648" s="463">
        <v>0</v>
      </c>
      <c r="V648" s="463">
        <v>0</v>
      </c>
      <c r="W648" s="463">
        <v>26</v>
      </c>
      <c r="X648" s="463">
        <v>0</v>
      </c>
      <c r="Y648" s="463">
        <v>2</v>
      </c>
      <c r="Z648" s="463">
        <v>0</v>
      </c>
      <c r="AA648" s="463">
        <v>0</v>
      </c>
      <c r="AB648" s="466">
        <f t="shared" si="38"/>
        <v>40</v>
      </c>
      <c r="AC648" s="461">
        <f t="shared" si="39"/>
        <v>10</v>
      </c>
    </row>
    <row r="649" spans="1:29" s="467" customFormat="1" hidden="1">
      <c r="A649" s="463">
        <v>1121</v>
      </c>
      <c r="B649" s="463"/>
      <c r="C649" s="463" t="str">
        <f t="shared" si="40"/>
        <v>2008-Siande_1</v>
      </c>
      <c r="D649" s="463" t="s">
        <v>552</v>
      </c>
      <c r="E649" s="464">
        <v>5</v>
      </c>
      <c r="F649" s="463" t="s">
        <v>818</v>
      </c>
      <c r="G649" s="463" t="s">
        <v>554</v>
      </c>
      <c r="H649" s="576"/>
      <c r="I649" s="576"/>
      <c r="J649" s="465">
        <v>2008</v>
      </c>
      <c r="K649" s="463" t="s">
        <v>945</v>
      </c>
      <c r="L649" s="463" t="s">
        <v>1282</v>
      </c>
      <c r="M649" s="463" t="s">
        <v>1285</v>
      </c>
      <c r="N649" s="463">
        <v>1</v>
      </c>
      <c r="O649" s="465">
        <v>0</v>
      </c>
      <c r="P649" s="463">
        <v>1</v>
      </c>
      <c r="Q649" s="463">
        <v>1</v>
      </c>
      <c r="R649" s="463">
        <v>0</v>
      </c>
      <c r="S649" s="463">
        <v>12</v>
      </c>
      <c r="T649" s="463">
        <v>0</v>
      </c>
      <c r="U649" s="463">
        <v>0</v>
      </c>
      <c r="V649" s="463">
        <v>0</v>
      </c>
      <c r="W649" s="463">
        <v>15</v>
      </c>
      <c r="X649" s="463">
        <v>10</v>
      </c>
      <c r="Y649" s="463">
        <v>1</v>
      </c>
      <c r="Z649" s="463">
        <v>0</v>
      </c>
      <c r="AA649" s="463">
        <v>0</v>
      </c>
      <c r="AB649" s="466">
        <f t="shared" ref="AB649:AB680" si="41">SUM(O649:AA649)</f>
        <v>40</v>
      </c>
      <c r="AC649" s="461">
        <f t="shared" si="39"/>
        <v>2</v>
      </c>
    </row>
    <row r="650" spans="1:29" s="467" customFormat="1" hidden="1">
      <c r="A650" s="463">
        <v>1122</v>
      </c>
      <c r="B650" s="463"/>
      <c r="C650" s="463" t="str">
        <f t="shared" si="40"/>
        <v>2008-Siande_2</v>
      </c>
      <c r="D650" s="463" t="s">
        <v>552</v>
      </c>
      <c r="E650" s="464">
        <v>5</v>
      </c>
      <c r="F650" s="463" t="s">
        <v>818</v>
      </c>
      <c r="G650" s="463" t="s">
        <v>554</v>
      </c>
      <c r="H650" s="575"/>
      <c r="I650" s="575"/>
      <c r="J650" s="465">
        <v>2008</v>
      </c>
      <c r="K650" s="463" t="s">
        <v>945</v>
      </c>
      <c r="L650" s="463" t="s">
        <v>1282</v>
      </c>
      <c r="M650" s="463" t="s">
        <v>1285</v>
      </c>
      <c r="N650" s="463">
        <v>2</v>
      </c>
      <c r="O650" s="465">
        <v>1</v>
      </c>
      <c r="P650" s="463">
        <v>0</v>
      </c>
      <c r="Q650" s="463">
        <v>1</v>
      </c>
      <c r="R650" s="463">
        <v>0</v>
      </c>
      <c r="S650" s="463">
        <v>0</v>
      </c>
      <c r="T650" s="463">
        <v>0</v>
      </c>
      <c r="U650" s="463">
        <v>0</v>
      </c>
      <c r="V650" s="463">
        <v>0</v>
      </c>
      <c r="W650" s="463">
        <v>30</v>
      </c>
      <c r="X650" s="463">
        <v>8</v>
      </c>
      <c r="Y650" s="463">
        <v>0</v>
      </c>
      <c r="Z650" s="463">
        <v>0</v>
      </c>
      <c r="AA650" s="463">
        <v>0</v>
      </c>
      <c r="AB650" s="466">
        <f t="shared" si="41"/>
        <v>40</v>
      </c>
      <c r="AC650" s="461">
        <f t="shared" si="39"/>
        <v>2</v>
      </c>
    </row>
    <row r="651" spans="1:29" s="467" customFormat="1" hidden="1">
      <c r="A651" s="463">
        <v>1123</v>
      </c>
      <c r="B651" s="463"/>
      <c r="C651" s="463" t="str">
        <f t="shared" si="40"/>
        <v>2008-Siande_3</v>
      </c>
      <c r="D651" s="463" t="s">
        <v>552</v>
      </c>
      <c r="E651" s="464">
        <v>5</v>
      </c>
      <c r="F651" s="463" t="s">
        <v>818</v>
      </c>
      <c r="G651" s="463" t="s">
        <v>554</v>
      </c>
      <c r="H651" s="575"/>
      <c r="I651" s="575"/>
      <c r="J651" s="465">
        <v>2008</v>
      </c>
      <c r="K651" s="463" t="s">
        <v>945</v>
      </c>
      <c r="L651" s="463" t="s">
        <v>1282</v>
      </c>
      <c r="M651" s="463" t="s">
        <v>1285</v>
      </c>
      <c r="N651" s="463">
        <v>3</v>
      </c>
      <c r="O651" s="465">
        <v>0</v>
      </c>
      <c r="P651" s="463">
        <v>0</v>
      </c>
      <c r="Q651" s="463">
        <v>1</v>
      </c>
      <c r="R651" s="463">
        <v>0</v>
      </c>
      <c r="S651" s="463">
        <v>0</v>
      </c>
      <c r="T651" s="463">
        <v>0</v>
      </c>
      <c r="U651" s="463">
        <v>0</v>
      </c>
      <c r="V651" s="463">
        <v>0</v>
      </c>
      <c r="W651" s="463">
        <v>37</v>
      </c>
      <c r="X651" s="463">
        <v>1</v>
      </c>
      <c r="Y651" s="463">
        <v>1</v>
      </c>
      <c r="Z651" s="463">
        <v>0</v>
      </c>
      <c r="AA651" s="463">
        <v>0</v>
      </c>
      <c r="AB651" s="466">
        <f t="shared" si="41"/>
        <v>40</v>
      </c>
      <c r="AC651" s="461">
        <f t="shared" si="39"/>
        <v>1</v>
      </c>
    </row>
    <row r="652" spans="1:29" s="467" customFormat="1" hidden="1">
      <c r="A652" s="463">
        <v>1124</v>
      </c>
      <c r="B652" s="463"/>
      <c r="C652" s="463" t="str">
        <f t="shared" si="40"/>
        <v>2008-Siande_4</v>
      </c>
      <c r="D652" s="463" t="s">
        <v>552</v>
      </c>
      <c r="E652" s="464">
        <v>5</v>
      </c>
      <c r="F652" s="463" t="s">
        <v>818</v>
      </c>
      <c r="G652" s="463" t="s">
        <v>554</v>
      </c>
      <c r="H652" s="575"/>
      <c r="I652" s="575"/>
      <c r="J652" s="465">
        <v>2008</v>
      </c>
      <c r="K652" s="463" t="s">
        <v>945</v>
      </c>
      <c r="L652" s="463" t="s">
        <v>1282</v>
      </c>
      <c r="M652" s="463" t="s">
        <v>1285</v>
      </c>
      <c r="N652" s="463">
        <v>4</v>
      </c>
      <c r="O652" s="465">
        <v>1</v>
      </c>
      <c r="P652" s="463">
        <v>2</v>
      </c>
      <c r="Q652" s="463">
        <v>1</v>
      </c>
      <c r="R652" s="463">
        <v>0</v>
      </c>
      <c r="S652" s="463">
        <v>0</v>
      </c>
      <c r="T652" s="463">
        <v>0</v>
      </c>
      <c r="U652" s="463">
        <v>0</v>
      </c>
      <c r="V652" s="463">
        <v>0</v>
      </c>
      <c r="W652" s="463">
        <v>31</v>
      </c>
      <c r="X652" s="463">
        <v>2</v>
      </c>
      <c r="Y652" s="463">
        <v>3</v>
      </c>
      <c r="Z652" s="463">
        <v>0</v>
      </c>
      <c r="AA652" s="463">
        <v>0</v>
      </c>
      <c r="AB652" s="466">
        <f t="shared" si="41"/>
        <v>40</v>
      </c>
      <c r="AC652" s="461">
        <f t="shared" si="39"/>
        <v>4</v>
      </c>
    </row>
    <row r="653" spans="1:29" s="467" customFormat="1" hidden="1">
      <c r="A653" s="463">
        <v>1149</v>
      </c>
      <c r="B653" s="463"/>
      <c r="C653" s="463" t="str">
        <f t="shared" si="40"/>
        <v>2008-Moara_1</v>
      </c>
      <c r="D653" s="463" t="s">
        <v>552</v>
      </c>
      <c r="E653" s="464">
        <v>6</v>
      </c>
      <c r="F653" s="463" t="s">
        <v>819</v>
      </c>
      <c r="G653" s="463" t="s">
        <v>554</v>
      </c>
      <c r="H653" s="576"/>
      <c r="I653" s="576"/>
      <c r="J653" s="465">
        <v>2008</v>
      </c>
      <c r="K653" s="463" t="s">
        <v>945</v>
      </c>
      <c r="L653" s="463" t="s">
        <v>1286</v>
      </c>
      <c r="M653" s="463" t="s">
        <v>1503</v>
      </c>
      <c r="N653" s="463">
        <v>1</v>
      </c>
      <c r="O653" s="465">
        <v>16</v>
      </c>
      <c r="P653" s="463">
        <v>2</v>
      </c>
      <c r="Q653" s="463">
        <v>3</v>
      </c>
      <c r="R653" s="463">
        <v>0</v>
      </c>
      <c r="S653" s="463">
        <v>9</v>
      </c>
      <c r="T653" s="463">
        <v>0</v>
      </c>
      <c r="U653" s="463">
        <v>0</v>
      </c>
      <c r="V653" s="463">
        <v>0</v>
      </c>
      <c r="W653" s="463">
        <v>4</v>
      </c>
      <c r="X653" s="463">
        <v>2</v>
      </c>
      <c r="Y653" s="463">
        <v>4</v>
      </c>
      <c r="Z653" s="463">
        <v>0</v>
      </c>
      <c r="AA653" s="463">
        <v>0</v>
      </c>
      <c r="AB653" s="466">
        <f t="shared" si="41"/>
        <v>40</v>
      </c>
      <c r="AC653" s="461">
        <f t="shared" si="39"/>
        <v>21</v>
      </c>
    </row>
    <row r="654" spans="1:29" s="467" customFormat="1" hidden="1">
      <c r="A654" s="463">
        <v>1150</v>
      </c>
      <c r="B654" s="463"/>
      <c r="C654" s="463" t="str">
        <f t="shared" si="40"/>
        <v>2008-Moara_2</v>
      </c>
      <c r="D654" s="463" t="s">
        <v>552</v>
      </c>
      <c r="E654" s="464">
        <v>6</v>
      </c>
      <c r="F654" s="463" t="s">
        <v>819</v>
      </c>
      <c r="G654" s="463" t="s">
        <v>554</v>
      </c>
      <c r="H654" s="575"/>
      <c r="I654" s="575"/>
      <c r="J654" s="465">
        <v>2008</v>
      </c>
      <c r="K654" s="463" t="s">
        <v>945</v>
      </c>
      <c r="L654" s="463" t="s">
        <v>1286</v>
      </c>
      <c r="M654" s="463" t="s">
        <v>1503</v>
      </c>
      <c r="N654" s="463">
        <v>2</v>
      </c>
      <c r="O654" s="465">
        <v>24</v>
      </c>
      <c r="P654" s="463">
        <v>0</v>
      </c>
      <c r="Q654" s="463">
        <v>4</v>
      </c>
      <c r="R654" s="463">
        <v>0</v>
      </c>
      <c r="S654" s="463">
        <v>2</v>
      </c>
      <c r="T654" s="463">
        <v>0</v>
      </c>
      <c r="U654" s="463">
        <v>0</v>
      </c>
      <c r="V654" s="463">
        <v>0</v>
      </c>
      <c r="W654" s="463">
        <v>9</v>
      </c>
      <c r="X654" s="463">
        <v>0</v>
      </c>
      <c r="Y654" s="463">
        <v>1</v>
      </c>
      <c r="Z654" s="463">
        <v>0</v>
      </c>
      <c r="AA654" s="463">
        <v>0</v>
      </c>
      <c r="AB654" s="466">
        <f t="shared" si="41"/>
        <v>40</v>
      </c>
      <c r="AC654" s="461">
        <f t="shared" si="39"/>
        <v>28</v>
      </c>
    </row>
    <row r="655" spans="1:29" s="467" customFormat="1" hidden="1">
      <c r="A655" s="463">
        <v>1151</v>
      </c>
      <c r="B655" s="463"/>
      <c r="C655" s="463" t="str">
        <f t="shared" si="40"/>
        <v>2008-Moara_3</v>
      </c>
      <c r="D655" s="463" t="s">
        <v>552</v>
      </c>
      <c r="E655" s="464">
        <v>6</v>
      </c>
      <c r="F655" s="463" t="s">
        <v>819</v>
      </c>
      <c r="G655" s="463" t="s">
        <v>554</v>
      </c>
      <c r="H655" s="575"/>
      <c r="I655" s="575"/>
      <c r="J655" s="465">
        <v>2008</v>
      </c>
      <c r="K655" s="463" t="s">
        <v>945</v>
      </c>
      <c r="L655" s="463" t="s">
        <v>1286</v>
      </c>
      <c r="M655" s="463" t="s">
        <v>1503</v>
      </c>
      <c r="N655" s="463">
        <v>3</v>
      </c>
      <c r="O655" s="465">
        <v>31</v>
      </c>
      <c r="P655" s="463">
        <v>1</v>
      </c>
      <c r="Q655" s="463">
        <v>0</v>
      </c>
      <c r="R655" s="463">
        <v>0</v>
      </c>
      <c r="S655" s="463">
        <v>1</v>
      </c>
      <c r="T655" s="463">
        <v>0</v>
      </c>
      <c r="U655" s="463">
        <v>5</v>
      </c>
      <c r="V655" s="463">
        <v>0</v>
      </c>
      <c r="W655" s="463">
        <v>1</v>
      </c>
      <c r="X655" s="463">
        <v>0</v>
      </c>
      <c r="Y655" s="463">
        <v>1</v>
      </c>
      <c r="Z655" s="463">
        <v>0</v>
      </c>
      <c r="AA655" s="463">
        <v>0</v>
      </c>
      <c r="AB655" s="466">
        <f t="shared" si="41"/>
        <v>40</v>
      </c>
      <c r="AC655" s="461">
        <f t="shared" si="39"/>
        <v>32</v>
      </c>
    </row>
    <row r="656" spans="1:29" s="467" customFormat="1" hidden="1">
      <c r="A656" s="463">
        <v>1152</v>
      </c>
      <c r="B656" s="463"/>
      <c r="C656" s="463" t="str">
        <f t="shared" si="40"/>
        <v>2008-Moara_4</v>
      </c>
      <c r="D656" s="463" t="s">
        <v>552</v>
      </c>
      <c r="E656" s="464">
        <v>6</v>
      </c>
      <c r="F656" s="463" t="s">
        <v>819</v>
      </c>
      <c r="G656" s="463" t="s">
        <v>554</v>
      </c>
      <c r="H656" s="575"/>
      <c r="I656" s="575"/>
      <c r="J656" s="465">
        <v>2008</v>
      </c>
      <c r="K656" s="463" t="s">
        <v>945</v>
      </c>
      <c r="L656" s="463" t="s">
        <v>1286</v>
      </c>
      <c r="M656" s="463" t="s">
        <v>1503</v>
      </c>
      <c r="N656" s="463">
        <v>4</v>
      </c>
      <c r="O656" s="465">
        <v>22</v>
      </c>
      <c r="P656" s="463">
        <v>1</v>
      </c>
      <c r="Q656" s="463">
        <v>0</v>
      </c>
      <c r="R656" s="463">
        <v>1</v>
      </c>
      <c r="S656" s="463">
        <v>3</v>
      </c>
      <c r="T656" s="463">
        <v>0</v>
      </c>
      <c r="U656" s="463">
        <v>4</v>
      </c>
      <c r="V656" s="463">
        <v>0</v>
      </c>
      <c r="W656" s="463">
        <v>4</v>
      </c>
      <c r="X656" s="463">
        <v>0</v>
      </c>
      <c r="Y656" s="463">
        <v>5</v>
      </c>
      <c r="Z656" s="463">
        <v>0</v>
      </c>
      <c r="AA656" s="463">
        <v>0</v>
      </c>
      <c r="AB656" s="466">
        <f t="shared" si="41"/>
        <v>40</v>
      </c>
      <c r="AC656" s="461">
        <f t="shared" si="39"/>
        <v>24</v>
      </c>
    </row>
    <row r="657" spans="1:29" s="467" customFormat="1" hidden="1">
      <c r="A657" s="463">
        <v>1177</v>
      </c>
      <c r="B657" s="463"/>
      <c r="C657" s="463" t="str">
        <f t="shared" si="40"/>
        <v>2008-Recif interieur de Thio_1</v>
      </c>
      <c r="D657" s="463" t="s">
        <v>552</v>
      </c>
      <c r="E657" s="464">
        <v>7</v>
      </c>
      <c r="F657" s="463" t="s">
        <v>3767</v>
      </c>
      <c r="G657" s="463" t="s">
        <v>554</v>
      </c>
      <c r="H657" s="576"/>
      <c r="I657" s="576"/>
      <c r="J657" s="465">
        <v>2008</v>
      </c>
      <c r="K657" s="463" t="s">
        <v>945</v>
      </c>
      <c r="L657" s="463" t="s">
        <v>1286</v>
      </c>
      <c r="M657" s="463" t="s">
        <v>3767</v>
      </c>
      <c r="N657" s="463">
        <v>1</v>
      </c>
      <c r="O657" s="465">
        <v>26</v>
      </c>
      <c r="P657" s="463">
        <v>1</v>
      </c>
      <c r="Q657" s="463">
        <v>0</v>
      </c>
      <c r="R657" s="463">
        <v>0</v>
      </c>
      <c r="S657" s="463">
        <v>0</v>
      </c>
      <c r="T657" s="463">
        <v>0</v>
      </c>
      <c r="U657" s="463">
        <v>0</v>
      </c>
      <c r="V657" s="463">
        <v>0</v>
      </c>
      <c r="W657" s="463">
        <v>10</v>
      </c>
      <c r="X657" s="463">
        <v>2</v>
      </c>
      <c r="Y657" s="463">
        <v>1</v>
      </c>
      <c r="Z657" s="463">
        <v>0</v>
      </c>
      <c r="AA657" s="463">
        <v>0</v>
      </c>
      <c r="AB657" s="466">
        <f t="shared" si="41"/>
        <v>40</v>
      </c>
      <c r="AC657" s="461">
        <f t="shared" si="39"/>
        <v>27</v>
      </c>
    </row>
    <row r="658" spans="1:29" s="467" customFormat="1" hidden="1">
      <c r="A658" s="463">
        <v>1178</v>
      </c>
      <c r="B658" s="463"/>
      <c r="C658" s="463" t="str">
        <f t="shared" si="40"/>
        <v>2008-Recif interieur de Thio_2</v>
      </c>
      <c r="D658" s="463" t="s">
        <v>552</v>
      </c>
      <c r="E658" s="464">
        <v>7</v>
      </c>
      <c r="F658" s="463" t="s">
        <v>3767</v>
      </c>
      <c r="G658" s="463" t="s">
        <v>554</v>
      </c>
      <c r="H658" s="575"/>
      <c r="I658" s="575"/>
      <c r="J658" s="465">
        <v>2008</v>
      </c>
      <c r="K658" s="463" t="s">
        <v>945</v>
      </c>
      <c r="L658" s="463" t="s">
        <v>1286</v>
      </c>
      <c r="M658" s="463" t="s">
        <v>3767</v>
      </c>
      <c r="N658" s="463">
        <v>2</v>
      </c>
      <c r="O658" s="465">
        <v>22</v>
      </c>
      <c r="P658" s="463">
        <v>0</v>
      </c>
      <c r="Q658" s="463">
        <v>0</v>
      </c>
      <c r="R658" s="463">
        <v>0</v>
      </c>
      <c r="S658" s="463">
        <v>2</v>
      </c>
      <c r="T658" s="463">
        <v>0</v>
      </c>
      <c r="U658" s="463">
        <v>0</v>
      </c>
      <c r="V658" s="463">
        <v>0</v>
      </c>
      <c r="W658" s="463">
        <v>13</v>
      </c>
      <c r="X658" s="463">
        <v>2</v>
      </c>
      <c r="Y658" s="463">
        <v>1</v>
      </c>
      <c r="Z658" s="463">
        <v>0</v>
      </c>
      <c r="AA658" s="463">
        <v>0</v>
      </c>
      <c r="AB658" s="466">
        <f t="shared" si="41"/>
        <v>40</v>
      </c>
      <c r="AC658" s="461">
        <f t="shared" si="39"/>
        <v>22</v>
      </c>
    </row>
    <row r="659" spans="1:29" s="467" customFormat="1" hidden="1">
      <c r="A659" s="463">
        <v>1179</v>
      </c>
      <c r="B659" s="463"/>
      <c r="C659" s="463" t="str">
        <f t="shared" si="40"/>
        <v>2008-Recif interieur de Thio_3</v>
      </c>
      <c r="D659" s="463" t="s">
        <v>552</v>
      </c>
      <c r="E659" s="464">
        <v>7</v>
      </c>
      <c r="F659" s="463" t="s">
        <v>3767</v>
      </c>
      <c r="G659" s="463" t="s">
        <v>554</v>
      </c>
      <c r="H659" s="575"/>
      <c r="I659" s="575"/>
      <c r="J659" s="465">
        <v>2008</v>
      </c>
      <c r="K659" s="463" t="s">
        <v>945</v>
      </c>
      <c r="L659" s="463" t="s">
        <v>1286</v>
      </c>
      <c r="M659" s="463" t="s">
        <v>3767</v>
      </c>
      <c r="N659" s="463">
        <v>3</v>
      </c>
      <c r="O659" s="465">
        <v>16</v>
      </c>
      <c r="P659" s="463">
        <v>1</v>
      </c>
      <c r="Q659" s="463">
        <v>3</v>
      </c>
      <c r="R659" s="463">
        <v>2</v>
      </c>
      <c r="S659" s="463">
        <v>0</v>
      </c>
      <c r="T659" s="463">
        <v>0</v>
      </c>
      <c r="U659" s="463">
        <v>0</v>
      </c>
      <c r="V659" s="463">
        <v>1</v>
      </c>
      <c r="W659" s="463">
        <v>8</v>
      </c>
      <c r="X659" s="463">
        <v>5</v>
      </c>
      <c r="Y659" s="463">
        <v>4</v>
      </c>
      <c r="Z659" s="463">
        <v>0</v>
      </c>
      <c r="AA659" s="463">
        <v>0</v>
      </c>
      <c r="AB659" s="466">
        <f t="shared" si="41"/>
        <v>40</v>
      </c>
      <c r="AC659" s="461">
        <f t="shared" si="39"/>
        <v>22</v>
      </c>
    </row>
    <row r="660" spans="1:29" s="467" customFormat="1" hidden="1">
      <c r="A660" s="463">
        <v>1180</v>
      </c>
      <c r="B660" s="463"/>
      <c r="C660" s="463" t="str">
        <f t="shared" si="40"/>
        <v>2008-Recif interieur de Thio_4</v>
      </c>
      <c r="D660" s="463" t="s">
        <v>552</v>
      </c>
      <c r="E660" s="464">
        <v>7</v>
      </c>
      <c r="F660" s="463" t="s">
        <v>3767</v>
      </c>
      <c r="G660" s="463" t="s">
        <v>554</v>
      </c>
      <c r="H660" s="575"/>
      <c r="I660" s="575"/>
      <c r="J660" s="465">
        <v>2008</v>
      </c>
      <c r="K660" s="463" t="s">
        <v>945</v>
      </c>
      <c r="L660" s="463" t="s">
        <v>1286</v>
      </c>
      <c r="M660" s="463" t="s">
        <v>3767</v>
      </c>
      <c r="N660" s="463">
        <v>4</v>
      </c>
      <c r="O660" s="465">
        <v>7</v>
      </c>
      <c r="P660" s="463">
        <v>0</v>
      </c>
      <c r="Q660" s="463">
        <v>1</v>
      </c>
      <c r="R660" s="463">
        <v>2</v>
      </c>
      <c r="S660" s="463">
        <v>3</v>
      </c>
      <c r="T660" s="463">
        <v>0</v>
      </c>
      <c r="U660" s="463">
        <v>0</v>
      </c>
      <c r="V660" s="463">
        <v>0</v>
      </c>
      <c r="W660" s="463">
        <v>6</v>
      </c>
      <c r="X660" s="463">
        <v>9</v>
      </c>
      <c r="Y660" s="463">
        <v>12</v>
      </c>
      <c r="Z660" s="463">
        <v>0</v>
      </c>
      <c r="AA660" s="463">
        <v>0</v>
      </c>
      <c r="AB660" s="466">
        <f t="shared" si="41"/>
        <v>40</v>
      </c>
      <c r="AC660" s="461">
        <f t="shared" si="39"/>
        <v>10</v>
      </c>
    </row>
    <row r="661" spans="1:29" s="467" customFormat="1" hidden="1">
      <c r="A661" s="463">
        <v>1205</v>
      </c>
      <c r="B661" s="463"/>
      <c r="C661" s="463" t="str">
        <f t="shared" si="40"/>
        <v>2008-Grand recif de Thio_1</v>
      </c>
      <c r="D661" s="463" t="s">
        <v>552</v>
      </c>
      <c r="E661" s="464">
        <v>8</v>
      </c>
      <c r="F661" s="463" t="s">
        <v>3766</v>
      </c>
      <c r="G661" s="463" t="s">
        <v>554</v>
      </c>
      <c r="H661" s="576"/>
      <c r="I661" s="576"/>
      <c r="J661" s="465">
        <v>2008</v>
      </c>
      <c r="K661" s="463" t="s">
        <v>945</v>
      </c>
      <c r="L661" s="463" t="s">
        <v>1286</v>
      </c>
      <c r="M661" s="463" t="s">
        <v>3766</v>
      </c>
      <c r="N661" s="463">
        <v>1</v>
      </c>
      <c r="O661" s="465">
        <v>9</v>
      </c>
      <c r="P661" s="463">
        <v>2</v>
      </c>
      <c r="Q661" s="463">
        <v>1</v>
      </c>
      <c r="R661" s="463">
        <v>0</v>
      </c>
      <c r="S661" s="463">
        <v>2</v>
      </c>
      <c r="T661" s="463">
        <v>0</v>
      </c>
      <c r="U661" s="463">
        <v>0</v>
      </c>
      <c r="V661" s="463">
        <v>4</v>
      </c>
      <c r="W661" s="463">
        <v>19</v>
      </c>
      <c r="X661" s="463">
        <v>1</v>
      </c>
      <c r="Y661" s="463">
        <v>2</v>
      </c>
      <c r="Z661" s="463">
        <v>0</v>
      </c>
      <c r="AA661" s="463">
        <v>0</v>
      </c>
      <c r="AB661" s="466">
        <f t="shared" si="41"/>
        <v>40</v>
      </c>
      <c r="AC661" s="461">
        <f t="shared" si="39"/>
        <v>12</v>
      </c>
    </row>
    <row r="662" spans="1:29" s="467" customFormat="1" hidden="1">
      <c r="A662" s="463">
        <v>1206</v>
      </c>
      <c r="B662" s="463"/>
      <c r="C662" s="463" t="str">
        <f t="shared" si="40"/>
        <v>2008-Grand recif de Thio_2</v>
      </c>
      <c r="D662" s="463" t="s">
        <v>552</v>
      </c>
      <c r="E662" s="464">
        <v>8</v>
      </c>
      <c r="F662" s="463" t="s">
        <v>3766</v>
      </c>
      <c r="G662" s="463" t="s">
        <v>554</v>
      </c>
      <c r="H662" s="575"/>
      <c r="I662" s="575"/>
      <c r="J662" s="465">
        <v>2008</v>
      </c>
      <c r="K662" s="463" t="s">
        <v>945</v>
      </c>
      <c r="L662" s="463" t="s">
        <v>1286</v>
      </c>
      <c r="M662" s="463" t="s">
        <v>3766</v>
      </c>
      <c r="N662" s="463">
        <v>2</v>
      </c>
      <c r="O662" s="465">
        <v>5</v>
      </c>
      <c r="P662" s="463">
        <v>7</v>
      </c>
      <c r="Q662" s="463">
        <v>1</v>
      </c>
      <c r="R662" s="463">
        <v>0</v>
      </c>
      <c r="S662" s="463">
        <v>2</v>
      </c>
      <c r="T662" s="463">
        <v>0</v>
      </c>
      <c r="U662" s="463">
        <v>0</v>
      </c>
      <c r="V662" s="463">
        <v>2</v>
      </c>
      <c r="W662" s="463">
        <v>20</v>
      </c>
      <c r="X662" s="463">
        <v>0</v>
      </c>
      <c r="Y662" s="463">
        <v>3</v>
      </c>
      <c r="Z662" s="463">
        <v>0</v>
      </c>
      <c r="AA662" s="463">
        <v>0</v>
      </c>
      <c r="AB662" s="466">
        <f t="shared" si="41"/>
        <v>40</v>
      </c>
      <c r="AC662" s="461">
        <f t="shared" si="39"/>
        <v>13</v>
      </c>
    </row>
    <row r="663" spans="1:29" s="467" customFormat="1" hidden="1">
      <c r="A663" s="463">
        <v>1207</v>
      </c>
      <c r="B663" s="463"/>
      <c r="C663" s="463" t="str">
        <f t="shared" si="40"/>
        <v>2008-Grand recif de Thio_3</v>
      </c>
      <c r="D663" s="463" t="s">
        <v>552</v>
      </c>
      <c r="E663" s="464">
        <v>8</v>
      </c>
      <c r="F663" s="463" t="s">
        <v>3766</v>
      </c>
      <c r="G663" s="463" t="s">
        <v>554</v>
      </c>
      <c r="H663" s="575"/>
      <c r="I663" s="575"/>
      <c r="J663" s="465">
        <v>2008</v>
      </c>
      <c r="K663" s="463" t="s">
        <v>945</v>
      </c>
      <c r="L663" s="463" t="s">
        <v>1286</v>
      </c>
      <c r="M663" s="463" t="s">
        <v>3766</v>
      </c>
      <c r="N663" s="463">
        <v>3</v>
      </c>
      <c r="O663" s="465">
        <v>1</v>
      </c>
      <c r="P663" s="463">
        <v>10</v>
      </c>
      <c r="Q663" s="463">
        <v>1</v>
      </c>
      <c r="R663" s="463">
        <v>0</v>
      </c>
      <c r="S663" s="463">
        <v>1</v>
      </c>
      <c r="T663" s="463">
        <v>0</v>
      </c>
      <c r="U663" s="463">
        <v>0</v>
      </c>
      <c r="V663" s="463">
        <v>0</v>
      </c>
      <c r="W663" s="463">
        <v>20</v>
      </c>
      <c r="X663" s="463">
        <v>2</v>
      </c>
      <c r="Y663" s="463">
        <v>5</v>
      </c>
      <c r="Z663" s="463">
        <v>0</v>
      </c>
      <c r="AA663" s="463">
        <v>0</v>
      </c>
      <c r="AB663" s="466">
        <f t="shared" si="41"/>
        <v>40</v>
      </c>
      <c r="AC663" s="461">
        <f t="shared" si="39"/>
        <v>12</v>
      </c>
    </row>
    <row r="664" spans="1:29" s="467" customFormat="1" hidden="1">
      <c r="A664" s="463">
        <v>1208</v>
      </c>
      <c r="B664" s="463"/>
      <c r="C664" s="463" t="str">
        <f t="shared" si="40"/>
        <v>2008-Grand recif de Thio_4</v>
      </c>
      <c r="D664" s="463" t="s">
        <v>552</v>
      </c>
      <c r="E664" s="464">
        <v>8</v>
      </c>
      <c r="F664" s="463" t="s">
        <v>3766</v>
      </c>
      <c r="G664" s="463" t="s">
        <v>554</v>
      </c>
      <c r="H664" s="575"/>
      <c r="I664" s="575"/>
      <c r="J664" s="465">
        <v>2008</v>
      </c>
      <c r="K664" s="463" t="s">
        <v>945</v>
      </c>
      <c r="L664" s="463" t="s">
        <v>1286</v>
      </c>
      <c r="M664" s="463" t="s">
        <v>3766</v>
      </c>
      <c r="N664" s="463">
        <v>4</v>
      </c>
      <c r="O664" s="465">
        <v>2</v>
      </c>
      <c r="P664" s="463">
        <v>3</v>
      </c>
      <c r="Q664" s="463">
        <v>1</v>
      </c>
      <c r="R664" s="463">
        <v>0</v>
      </c>
      <c r="S664" s="463">
        <v>1</v>
      </c>
      <c r="T664" s="463">
        <v>0</v>
      </c>
      <c r="U664" s="463">
        <v>0</v>
      </c>
      <c r="V664" s="463">
        <v>3</v>
      </c>
      <c r="W664" s="463">
        <v>26</v>
      </c>
      <c r="X664" s="463">
        <v>3</v>
      </c>
      <c r="Y664" s="463">
        <v>1</v>
      </c>
      <c r="Z664" s="463">
        <v>0</v>
      </c>
      <c r="AA664" s="463">
        <v>0</v>
      </c>
      <c r="AB664" s="466">
        <f t="shared" si="41"/>
        <v>40</v>
      </c>
      <c r="AC664" s="461">
        <f t="shared" si="39"/>
        <v>6</v>
      </c>
    </row>
    <row r="665" spans="1:29" s="467" customFormat="1" hidden="1">
      <c r="A665" s="463">
        <v>1229</v>
      </c>
      <c r="B665" s="463"/>
      <c r="C665" s="463" t="str">
        <f t="shared" ref="C665:C700" si="42">J665&amp;"-"&amp;M665&amp;"_"&amp;N665</f>
        <v>2008-Koulnoue_1</v>
      </c>
      <c r="D665" s="463" t="s">
        <v>552</v>
      </c>
      <c r="E665" s="464">
        <v>9</v>
      </c>
      <c r="F665" s="463" t="s">
        <v>822</v>
      </c>
      <c r="G665" s="463" t="s">
        <v>554</v>
      </c>
      <c r="H665" s="576"/>
      <c r="I665" s="576"/>
      <c r="J665" s="465">
        <v>2008</v>
      </c>
      <c r="K665" s="463" t="s">
        <v>754</v>
      </c>
      <c r="L665" s="463" t="s">
        <v>1094</v>
      </c>
      <c r="M665" s="463" t="s">
        <v>1095</v>
      </c>
      <c r="N665" s="463">
        <v>1</v>
      </c>
      <c r="O665" s="465">
        <v>1</v>
      </c>
      <c r="P665" s="463">
        <v>1</v>
      </c>
      <c r="Q665" s="463">
        <v>8</v>
      </c>
      <c r="R665" s="463">
        <v>1</v>
      </c>
      <c r="S665" s="463">
        <v>0</v>
      </c>
      <c r="T665" s="463">
        <v>0</v>
      </c>
      <c r="U665" s="463">
        <v>4</v>
      </c>
      <c r="V665" s="463">
        <v>0</v>
      </c>
      <c r="W665" s="463">
        <v>12</v>
      </c>
      <c r="X665" s="463">
        <v>7</v>
      </c>
      <c r="Y665" s="463">
        <v>6</v>
      </c>
      <c r="Z665" s="463">
        <v>0</v>
      </c>
      <c r="AA665" s="463">
        <v>0</v>
      </c>
      <c r="AB665" s="466">
        <f t="shared" si="41"/>
        <v>40</v>
      </c>
      <c r="AC665" s="461">
        <f t="shared" si="39"/>
        <v>11</v>
      </c>
    </row>
    <row r="666" spans="1:29" s="467" customFormat="1" hidden="1">
      <c r="A666" s="463">
        <v>1230</v>
      </c>
      <c r="B666" s="463"/>
      <c r="C666" s="463" t="str">
        <f t="shared" si="42"/>
        <v>2008-Koulnoue_2</v>
      </c>
      <c r="D666" s="463" t="s">
        <v>552</v>
      </c>
      <c r="E666" s="464">
        <v>9</v>
      </c>
      <c r="F666" s="463" t="s">
        <v>822</v>
      </c>
      <c r="G666" s="463" t="s">
        <v>554</v>
      </c>
      <c r="H666" s="575"/>
      <c r="I666" s="575"/>
      <c r="J666" s="465">
        <v>2008</v>
      </c>
      <c r="K666" s="463" t="s">
        <v>754</v>
      </c>
      <c r="L666" s="463" t="s">
        <v>1094</v>
      </c>
      <c r="M666" s="463" t="s">
        <v>1095</v>
      </c>
      <c r="N666" s="463">
        <v>2</v>
      </c>
      <c r="O666" s="465">
        <v>0</v>
      </c>
      <c r="P666" s="463">
        <v>0</v>
      </c>
      <c r="Q666" s="463">
        <v>4</v>
      </c>
      <c r="R666" s="463">
        <v>0</v>
      </c>
      <c r="S666" s="463">
        <v>0</v>
      </c>
      <c r="T666" s="463">
        <v>0</v>
      </c>
      <c r="U666" s="463">
        <v>12</v>
      </c>
      <c r="V666" s="463">
        <v>0</v>
      </c>
      <c r="W666" s="463">
        <v>22</v>
      </c>
      <c r="X666" s="463">
        <v>0</v>
      </c>
      <c r="Y666" s="463">
        <v>2</v>
      </c>
      <c r="Z666" s="463">
        <v>0</v>
      </c>
      <c r="AA666" s="463">
        <v>0</v>
      </c>
      <c r="AB666" s="466">
        <f t="shared" si="41"/>
        <v>40</v>
      </c>
      <c r="AC666" s="461">
        <f t="shared" si="39"/>
        <v>4</v>
      </c>
    </row>
    <row r="667" spans="1:29" s="467" customFormat="1" hidden="1">
      <c r="A667" s="463">
        <v>1231</v>
      </c>
      <c r="B667" s="463"/>
      <c r="C667" s="463" t="str">
        <f t="shared" si="42"/>
        <v>2008-Koulnoue_3</v>
      </c>
      <c r="D667" s="463" t="s">
        <v>552</v>
      </c>
      <c r="E667" s="464">
        <v>9</v>
      </c>
      <c r="F667" s="463" t="s">
        <v>822</v>
      </c>
      <c r="G667" s="463" t="s">
        <v>554</v>
      </c>
      <c r="H667" s="575"/>
      <c r="I667" s="575"/>
      <c r="J667" s="465">
        <v>2008</v>
      </c>
      <c r="K667" s="463" t="s">
        <v>754</v>
      </c>
      <c r="L667" s="463" t="s">
        <v>1094</v>
      </c>
      <c r="M667" s="463" t="s">
        <v>1095</v>
      </c>
      <c r="N667" s="463">
        <v>3</v>
      </c>
      <c r="O667" s="465">
        <v>4</v>
      </c>
      <c r="P667" s="463">
        <v>0</v>
      </c>
      <c r="Q667" s="463">
        <v>2</v>
      </c>
      <c r="R667" s="463">
        <v>0</v>
      </c>
      <c r="S667" s="463">
        <v>0</v>
      </c>
      <c r="T667" s="463">
        <v>0</v>
      </c>
      <c r="U667" s="463">
        <v>9</v>
      </c>
      <c r="V667" s="463">
        <v>0</v>
      </c>
      <c r="W667" s="463">
        <v>15</v>
      </c>
      <c r="X667" s="463">
        <v>4</v>
      </c>
      <c r="Y667" s="463">
        <v>6</v>
      </c>
      <c r="Z667" s="463">
        <v>0</v>
      </c>
      <c r="AA667" s="463">
        <v>0</v>
      </c>
      <c r="AB667" s="466">
        <f t="shared" si="41"/>
        <v>40</v>
      </c>
      <c r="AC667" s="461">
        <f t="shared" si="39"/>
        <v>6</v>
      </c>
    </row>
    <row r="668" spans="1:29" s="467" customFormat="1" hidden="1">
      <c r="A668" s="463">
        <v>1232</v>
      </c>
      <c r="B668" s="463"/>
      <c r="C668" s="463" t="str">
        <f t="shared" si="42"/>
        <v>2008-Koulnoue_4</v>
      </c>
      <c r="D668" s="463" t="s">
        <v>552</v>
      </c>
      <c r="E668" s="464">
        <v>9</v>
      </c>
      <c r="F668" s="463" t="s">
        <v>822</v>
      </c>
      <c r="G668" s="463" t="s">
        <v>554</v>
      </c>
      <c r="H668" s="575"/>
      <c r="I668" s="575"/>
      <c r="J668" s="465">
        <v>2008</v>
      </c>
      <c r="K668" s="463" t="s">
        <v>754</v>
      </c>
      <c r="L668" s="463" t="s">
        <v>1094</v>
      </c>
      <c r="M668" s="463" t="s">
        <v>1095</v>
      </c>
      <c r="N668" s="463">
        <v>4</v>
      </c>
      <c r="O668" s="465">
        <v>0</v>
      </c>
      <c r="P668" s="463">
        <v>0</v>
      </c>
      <c r="Q668" s="463">
        <v>3</v>
      </c>
      <c r="R668" s="463">
        <v>0</v>
      </c>
      <c r="S668" s="463">
        <v>0</v>
      </c>
      <c r="T668" s="463">
        <v>0</v>
      </c>
      <c r="U668" s="463">
        <v>11</v>
      </c>
      <c r="V668" s="463">
        <v>0</v>
      </c>
      <c r="W668" s="463">
        <v>15</v>
      </c>
      <c r="X668" s="463">
        <v>1</v>
      </c>
      <c r="Y668" s="463">
        <v>10</v>
      </c>
      <c r="Z668" s="463">
        <v>0</v>
      </c>
      <c r="AA668" s="463">
        <v>0</v>
      </c>
      <c r="AB668" s="466">
        <f t="shared" si="41"/>
        <v>40</v>
      </c>
      <c r="AC668" s="461">
        <f t="shared" si="39"/>
        <v>3</v>
      </c>
    </row>
    <row r="669" spans="1:29" s="467" customFormat="1" hidden="1">
      <c r="A669" s="463">
        <v>1257</v>
      </c>
      <c r="B669" s="463"/>
      <c r="C669" s="463" t="str">
        <f t="shared" si="42"/>
        <v>2008-Hiengabat_1</v>
      </c>
      <c r="D669" s="463" t="s">
        <v>552</v>
      </c>
      <c r="E669" s="464">
        <v>10</v>
      </c>
      <c r="F669" s="463" t="s">
        <v>823</v>
      </c>
      <c r="G669" s="463" t="s">
        <v>554</v>
      </c>
      <c r="H669" s="576"/>
      <c r="I669" s="576"/>
      <c r="J669" s="465">
        <v>2008</v>
      </c>
      <c r="K669" s="463" t="s">
        <v>754</v>
      </c>
      <c r="L669" s="463" t="s">
        <v>946</v>
      </c>
      <c r="M669" s="463" t="s">
        <v>947</v>
      </c>
      <c r="N669" s="463">
        <v>1</v>
      </c>
      <c r="O669" s="465">
        <v>0</v>
      </c>
      <c r="P669" s="463">
        <v>2</v>
      </c>
      <c r="Q669" s="463">
        <v>6</v>
      </c>
      <c r="R669" s="463">
        <v>0</v>
      </c>
      <c r="S669" s="463">
        <v>4</v>
      </c>
      <c r="T669" s="463">
        <v>0</v>
      </c>
      <c r="U669" s="463">
        <v>0</v>
      </c>
      <c r="V669" s="463">
        <v>0</v>
      </c>
      <c r="W669" s="463">
        <v>28</v>
      </c>
      <c r="X669" s="463">
        <v>0</v>
      </c>
      <c r="Y669" s="463">
        <v>0</v>
      </c>
      <c r="Z669" s="463">
        <v>0</v>
      </c>
      <c r="AA669" s="463">
        <v>0</v>
      </c>
      <c r="AB669" s="466">
        <f t="shared" si="41"/>
        <v>40</v>
      </c>
      <c r="AC669" s="461">
        <f t="shared" si="39"/>
        <v>8</v>
      </c>
    </row>
    <row r="670" spans="1:29" s="467" customFormat="1" hidden="1">
      <c r="A670" s="463">
        <v>1258</v>
      </c>
      <c r="B670" s="463"/>
      <c r="C670" s="463" t="str">
        <f t="shared" si="42"/>
        <v>2008-Hiengabat_2</v>
      </c>
      <c r="D670" s="463" t="s">
        <v>552</v>
      </c>
      <c r="E670" s="464">
        <v>10</v>
      </c>
      <c r="F670" s="463" t="s">
        <v>823</v>
      </c>
      <c r="G670" s="463" t="s">
        <v>554</v>
      </c>
      <c r="H670" s="575"/>
      <c r="I670" s="575"/>
      <c r="J670" s="465">
        <v>2008</v>
      </c>
      <c r="K670" s="463" t="s">
        <v>754</v>
      </c>
      <c r="L670" s="463" t="s">
        <v>946</v>
      </c>
      <c r="M670" s="463" t="s">
        <v>947</v>
      </c>
      <c r="N670" s="463">
        <v>2</v>
      </c>
      <c r="O670" s="465">
        <v>0</v>
      </c>
      <c r="P670" s="463">
        <v>0</v>
      </c>
      <c r="Q670" s="463">
        <v>3</v>
      </c>
      <c r="R670" s="463">
        <v>0</v>
      </c>
      <c r="S670" s="463">
        <v>4</v>
      </c>
      <c r="T670" s="463">
        <v>0</v>
      </c>
      <c r="U670" s="463">
        <v>0</v>
      </c>
      <c r="V670" s="463">
        <v>0</v>
      </c>
      <c r="W670" s="463">
        <v>32</v>
      </c>
      <c r="X670" s="463">
        <v>0</v>
      </c>
      <c r="Y670" s="463">
        <v>1</v>
      </c>
      <c r="Z670" s="463">
        <v>0</v>
      </c>
      <c r="AA670" s="463">
        <v>0</v>
      </c>
      <c r="AB670" s="466">
        <f t="shared" si="41"/>
        <v>40</v>
      </c>
      <c r="AC670" s="461">
        <f t="shared" si="39"/>
        <v>3</v>
      </c>
    </row>
    <row r="671" spans="1:29" s="467" customFormat="1" hidden="1">
      <c r="A671" s="463">
        <v>1259</v>
      </c>
      <c r="B671" s="463"/>
      <c r="C671" s="463" t="str">
        <f t="shared" si="42"/>
        <v>2008-Hiengabat_3</v>
      </c>
      <c r="D671" s="463" t="s">
        <v>552</v>
      </c>
      <c r="E671" s="464">
        <v>10</v>
      </c>
      <c r="F671" s="463" t="s">
        <v>823</v>
      </c>
      <c r="G671" s="463" t="s">
        <v>554</v>
      </c>
      <c r="H671" s="575"/>
      <c r="I671" s="575"/>
      <c r="J671" s="465">
        <v>2008</v>
      </c>
      <c r="K671" s="463" t="s">
        <v>754</v>
      </c>
      <c r="L671" s="463" t="s">
        <v>946</v>
      </c>
      <c r="M671" s="463" t="s">
        <v>947</v>
      </c>
      <c r="N671" s="463">
        <v>3</v>
      </c>
      <c r="O671" s="465">
        <v>0</v>
      </c>
      <c r="P671" s="463">
        <v>0</v>
      </c>
      <c r="Q671" s="463">
        <v>3</v>
      </c>
      <c r="R671" s="463">
        <v>0</v>
      </c>
      <c r="S671" s="463">
        <v>2</v>
      </c>
      <c r="T671" s="463">
        <v>0</v>
      </c>
      <c r="U671" s="463">
        <v>0</v>
      </c>
      <c r="V671" s="463">
        <v>0</v>
      </c>
      <c r="W671" s="463">
        <v>31</v>
      </c>
      <c r="X671" s="463">
        <v>0</v>
      </c>
      <c r="Y671" s="463">
        <v>4</v>
      </c>
      <c r="Z671" s="463">
        <v>0</v>
      </c>
      <c r="AA671" s="463">
        <v>0</v>
      </c>
      <c r="AB671" s="466">
        <f t="shared" si="41"/>
        <v>40</v>
      </c>
      <c r="AC671" s="461">
        <f t="shared" si="39"/>
        <v>3</v>
      </c>
    </row>
    <row r="672" spans="1:29" s="467" customFormat="1" hidden="1">
      <c r="A672" s="463">
        <v>1260</v>
      </c>
      <c r="B672" s="463"/>
      <c r="C672" s="463" t="str">
        <f t="shared" si="42"/>
        <v>2008-Hiengabat_4</v>
      </c>
      <c r="D672" s="463" t="s">
        <v>552</v>
      </c>
      <c r="E672" s="464">
        <v>10</v>
      </c>
      <c r="F672" s="463" t="s">
        <v>823</v>
      </c>
      <c r="G672" s="463" t="s">
        <v>554</v>
      </c>
      <c r="H672" s="575"/>
      <c r="I672" s="575"/>
      <c r="J672" s="614">
        <v>2008</v>
      </c>
      <c r="K672" s="463" t="s">
        <v>754</v>
      </c>
      <c r="L672" s="463" t="s">
        <v>946</v>
      </c>
      <c r="M672" s="463" t="s">
        <v>947</v>
      </c>
      <c r="N672" s="615">
        <v>4</v>
      </c>
      <c r="O672" s="614">
        <v>0</v>
      </c>
      <c r="P672" s="463">
        <v>0</v>
      </c>
      <c r="Q672" s="463">
        <v>0</v>
      </c>
      <c r="R672" s="463">
        <v>1</v>
      </c>
      <c r="S672" s="463">
        <v>12</v>
      </c>
      <c r="T672" s="463">
        <v>0</v>
      </c>
      <c r="U672" s="463">
        <v>0</v>
      </c>
      <c r="V672" s="463">
        <v>0</v>
      </c>
      <c r="W672" s="463">
        <v>25</v>
      </c>
      <c r="X672" s="463">
        <v>2</v>
      </c>
      <c r="Y672" s="463">
        <v>0</v>
      </c>
      <c r="Z672" s="463">
        <v>0</v>
      </c>
      <c r="AA672" s="463">
        <v>0</v>
      </c>
      <c r="AB672" s="611">
        <f t="shared" si="41"/>
        <v>40</v>
      </c>
      <c r="AC672" s="461">
        <f t="shared" si="39"/>
        <v>1</v>
      </c>
    </row>
    <row r="673" spans="1:29" s="467" customFormat="1" hidden="1">
      <c r="A673" s="463">
        <v>1285</v>
      </c>
      <c r="B673" s="463"/>
      <c r="C673" s="463" t="str">
        <f t="shared" si="42"/>
        <v>2008-Donga Hienga_1</v>
      </c>
      <c r="D673" s="463" t="s">
        <v>552</v>
      </c>
      <c r="E673" s="463">
        <v>11</v>
      </c>
      <c r="F673" s="465" t="s">
        <v>824</v>
      </c>
      <c r="G673" s="463" t="s">
        <v>554</v>
      </c>
      <c r="H673" s="576"/>
      <c r="I673" s="576"/>
      <c r="J673" s="228">
        <v>2008</v>
      </c>
      <c r="K673" s="463" t="s">
        <v>754</v>
      </c>
      <c r="L673" s="463" t="s">
        <v>946</v>
      </c>
      <c r="M673" s="463" t="s">
        <v>1135</v>
      </c>
      <c r="N673" s="612">
        <v>1</v>
      </c>
      <c r="O673" s="229">
        <v>0</v>
      </c>
      <c r="P673" s="463">
        <v>0</v>
      </c>
      <c r="Q673" s="463">
        <v>3</v>
      </c>
      <c r="R673" s="463">
        <v>6</v>
      </c>
      <c r="S673" s="463">
        <v>0</v>
      </c>
      <c r="T673" s="463">
        <v>0</v>
      </c>
      <c r="U673" s="463">
        <v>0</v>
      </c>
      <c r="V673" s="463">
        <v>0</v>
      </c>
      <c r="W673" s="463">
        <v>15</v>
      </c>
      <c r="X673" s="463">
        <v>0</v>
      </c>
      <c r="Y673" s="463">
        <v>0</v>
      </c>
      <c r="Z673" s="463">
        <v>0</v>
      </c>
      <c r="AA673" s="463">
        <v>0</v>
      </c>
      <c r="AB673" s="612">
        <f t="shared" si="41"/>
        <v>24</v>
      </c>
      <c r="AC673" s="461">
        <f t="shared" si="39"/>
        <v>9</v>
      </c>
    </row>
    <row r="674" spans="1:29" s="467" customFormat="1" hidden="1">
      <c r="A674" s="463">
        <v>1286</v>
      </c>
      <c r="B674" s="463"/>
      <c r="C674" s="463" t="str">
        <f t="shared" si="42"/>
        <v>2008-Donga Hienga_2</v>
      </c>
      <c r="D674" s="463" t="s">
        <v>552</v>
      </c>
      <c r="E674" s="463">
        <v>11</v>
      </c>
      <c r="F674" s="465" t="s">
        <v>824</v>
      </c>
      <c r="G674" s="463" t="s">
        <v>554</v>
      </c>
      <c r="H674" s="575"/>
      <c r="I674" s="575"/>
      <c r="J674" s="228">
        <v>2008</v>
      </c>
      <c r="K674" s="463" t="s">
        <v>754</v>
      </c>
      <c r="L674" s="463" t="s">
        <v>946</v>
      </c>
      <c r="M674" s="463" t="s">
        <v>1135</v>
      </c>
      <c r="N674" s="466">
        <v>2</v>
      </c>
      <c r="O674" s="229">
        <v>1</v>
      </c>
      <c r="P674" s="463">
        <v>0</v>
      </c>
      <c r="Q674" s="463">
        <v>4</v>
      </c>
      <c r="R674" s="463">
        <v>2</v>
      </c>
      <c r="S674" s="463">
        <v>3</v>
      </c>
      <c r="T674" s="463">
        <v>0</v>
      </c>
      <c r="U674" s="463">
        <v>0</v>
      </c>
      <c r="V674" s="463">
        <v>0</v>
      </c>
      <c r="W674" s="463">
        <v>30</v>
      </c>
      <c r="X674" s="463">
        <v>0</v>
      </c>
      <c r="Y674" s="463">
        <v>0</v>
      </c>
      <c r="Z674" s="463">
        <v>0</v>
      </c>
      <c r="AA674" s="463">
        <v>0</v>
      </c>
      <c r="AB674" s="466">
        <f t="shared" si="41"/>
        <v>40</v>
      </c>
      <c r="AC674" s="461">
        <f t="shared" si="39"/>
        <v>7</v>
      </c>
    </row>
    <row r="675" spans="1:29" s="467" customFormat="1" hidden="1">
      <c r="A675" s="463">
        <v>1287</v>
      </c>
      <c r="B675" s="463"/>
      <c r="C675" s="463" t="str">
        <f t="shared" si="42"/>
        <v>2008-Donga Hienga_3</v>
      </c>
      <c r="D675" s="463" t="s">
        <v>552</v>
      </c>
      <c r="E675" s="463">
        <v>11</v>
      </c>
      <c r="F675" s="465" t="s">
        <v>824</v>
      </c>
      <c r="G675" s="463" t="s">
        <v>554</v>
      </c>
      <c r="H675" s="575"/>
      <c r="I675" s="575"/>
      <c r="J675" s="228">
        <v>2008</v>
      </c>
      <c r="K675" s="463" t="s">
        <v>754</v>
      </c>
      <c r="L675" s="463" t="s">
        <v>946</v>
      </c>
      <c r="M675" s="463" t="s">
        <v>1135</v>
      </c>
      <c r="N675" s="466">
        <v>3</v>
      </c>
      <c r="O675" s="229">
        <v>0</v>
      </c>
      <c r="P675" s="463">
        <v>1</v>
      </c>
      <c r="Q675" s="463">
        <v>4</v>
      </c>
      <c r="R675" s="463">
        <v>0</v>
      </c>
      <c r="S675" s="463">
        <v>5</v>
      </c>
      <c r="T675" s="463">
        <v>0</v>
      </c>
      <c r="U675" s="463">
        <v>0</v>
      </c>
      <c r="V675" s="463">
        <v>0</v>
      </c>
      <c r="W675" s="463">
        <v>30</v>
      </c>
      <c r="X675" s="463">
        <v>0</v>
      </c>
      <c r="Y675" s="463">
        <v>0</v>
      </c>
      <c r="Z675" s="463">
        <v>0</v>
      </c>
      <c r="AA675" s="463">
        <v>0</v>
      </c>
      <c r="AB675" s="466">
        <f t="shared" si="41"/>
        <v>40</v>
      </c>
      <c r="AC675" s="461">
        <f t="shared" si="39"/>
        <v>5</v>
      </c>
    </row>
    <row r="676" spans="1:29" s="467" customFormat="1" hidden="1">
      <c r="A676" s="463">
        <v>1288</v>
      </c>
      <c r="B676" s="463"/>
      <c r="C676" s="463" t="str">
        <f t="shared" si="42"/>
        <v>2008-Donga Hienga_4</v>
      </c>
      <c r="D676" s="463" t="s">
        <v>552</v>
      </c>
      <c r="E676" s="463">
        <v>11</v>
      </c>
      <c r="F676" s="465" t="s">
        <v>824</v>
      </c>
      <c r="G676" s="463" t="s">
        <v>554</v>
      </c>
      <c r="H676" s="575"/>
      <c r="I676" s="575"/>
      <c r="J676" s="228">
        <v>2008</v>
      </c>
      <c r="K676" s="463" t="s">
        <v>754</v>
      </c>
      <c r="L676" s="463" t="s">
        <v>946</v>
      </c>
      <c r="M676" s="463" t="s">
        <v>1135</v>
      </c>
      <c r="N676" s="613">
        <v>4</v>
      </c>
      <c r="O676" s="229">
        <v>0</v>
      </c>
      <c r="P676" s="463">
        <v>0</v>
      </c>
      <c r="Q676" s="463">
        <v>17</v>
      </c>
      <c r="R676" s="463">
        <v>0</v>
      </c>
      <c r="S676" s="463">
        <v>0</v>
      </c>
      <c r="T676" s="463">
        <v>0</v>
      </c>
      <c r="U676" s="463">
        <v>0</v>
      </c>
      <c r="V676" s="463">
        <v>0</v>
      </c>
      <c r="W676" s="463">
        <v>23</v>
      </c>
      <c r="X676" s="463">
        <v>0</v>
      </c>
      <c r="Y676" s="463">
        <v>0</v>
      </c>
      <c r="Z676" s="463">
        <v>0</v>
      </c>
      <c r="AA676" s="463">
        <v>0</v>
      </c>
      <c r="AB676" s="613">
        <f t="shared" si="41"/>
        <v>40</v>
      </c>
      <c r="AC676" s="461">
        <f t="shared" si="39"/>
        <v>17</v>
      </c>
    </row>
    <row r="677" spans="1:29" s="467" customFormat="1" hidden="1">
      <c r="A677" s="463">
        <v>1313</v>
      </c>
      <c r="B677" s="463"/>
      <c r="C677" s="463" t="str">
        <f t="shared" si="42"/>
        <v>2008-Grimault_1</v>
      </c>
      <c r="D677" s="463" t="s">
        <v>552</v>
      </c>
      <c r="E677" s="464">
        <v>12</v>
      </c>
      <c r="F677" s="463" t="s">
        <v>825</v>
      </c>
      <c r="G677" s="463" t="s">
        <v>554</v>
      </c>
      <c r="H677" s="576"/>
      <c r="I677" s="576"/>
      <c r="J677" s="460">
        <v>2008</v>
      </c>
      <c r="K677" s="463" t="s">
        <v>754</v>
      </c>
      <c r="L677" s="463" t="s">
        <v>2812</v>
      </c>
      <c r="M677" s="463" t="s">
        <v>948</v>
      </c>
      <c r="N677" s="458">
        <v>1</v>
      </c>
      <c r="O677" s="460">
        <v>0</v>
      </c>
      <c r="P677" s="463">
        <v>1</v>
      </c>
      <c r="Q677" s="463">
        <v>1</v>
      </c>
      <c r="R677" s="463">
        <v>0</v>
      </c>
      <c r="S677" s="463">
        <v>1</v>
      </c>
      <c r="T677" s="463">
        <v>0</v>
      </c>
      <c r="U677" s="463">
        <v>0</v>
      </c>
      <c r="V677" s="463">
        <v>2</v>
      </c>
      <c r="W677" s="463">
        <v>8</v>
      </c>
      <c r="X677" s="463">
        <v>4</v>
      </c>
      <c r="Y677" s="463">
        <v>21</v>
      </c>
      <c r="Z677" s="463">
        <v>2</v>
      </c>
      <c r="AA677" s="463">
        <v>0</v>
      </c>
      <c r="AB677" s="461">
        <f t="shared" si="41"/>
        <v>40</v>
      </c>
      <c r="AC677" s="461">
        <f t="shared" si="39"/>
        <v>2</v>
      </c>
    </row>
    <row r="678" spans="1:29" s="467" customFormat="1" hidden="1">
      <c r="A678" s="463">
        <v>1314</v>
      </c>
      <c r="B678" s="463"/>
      <c r="C678" s="463" t="str">
        <f t="shared" si="42"/>
        <v>2008-Grimault_2</v>
      </c>
      <c r="D678" s="463" t="s">
        <v>552</v>
      </c>
      <c r="E678" s="464">
        <v>12</v>
      </c>
      <c r="F678" s="463" t="s">
        <v>825</v>
      </c>
      <c r="G678" s="463" t="s">
        <v>554</v>
      </c>
      <c r="H678" s="575"/>
      <c r="I678" s="575"/>
      <c r="J678" s="465">
        <v>2008</v>
      </c>
      <c r="K678" s="463" t="s">
        <v>754</v>
      </c>
      <c r="L678" s="463" t="s">
        <v>2812</v>
      </c>
      <c r="M678" s="463" t="s">
        <v>948</v>
      </c>
      <c r="N678" s="463">
        <v>2</v>
      </c>
      <c r="O678" s="465">
        <v>0</v>
      </c>
      <c r="P678" s="463">
        <v>0</v>
      </c>
      <c r="Q678" s="463">
        <v>1</v>
      </c>
      <c r="R678" s="463">
        <v>0</v>
      </c>
      <c r="S678" s="463">
        <v>1</v>
      </c>
      <c r="T678" s="463">
        <v>0</v>
      </c>
      <c r="U678" s="463">
        <v>0</v>
      </c>
      <c r="V678" s="463">
        <v>3</v>
      </c>
      <c r="W678" s="463">
        <v>9</v>
      </c>
      <c r="X678" s="463">
        <v>12</v>
      </c>
      <c r="Y678" s="463">
        <v>14</v>
      </c>
      <c r="Z678" s="463">
        <v>0</v>
      </c>
      <c r="AA678" s="463">
        <v>0</v>
      </c>
      <c r="AB678" s="466">
        <f t="shared" si="41"/>
        <v>40</v>
      </c>
      <c r="AC678" s="461">
        <f t="shared" si="39"/>
        <v>1</v>
      </c>
    </row>
    <row r="679" spans="1:29" s="467" customFormat="1" hidden="1">
      <c r="A679" s="463">
        <v>1315</v>
      </c>
      <c r="B679" s="463"/>
      <c r="C679" s="463" t="str">
        <f t="shared" si="42"/>
        <v>2008-Grimault_3</v>
      </c>
      <c r="D679" s="463" t="s">
        <v>552</v>
      </c>
      <c r="E679" s="464">
        <v>12</v>
      </c>
      <c r="F679" s="463" t="s">
        <v>825</v>
      </c>
      <c r="G679" s="463" t="s">
        <v>554</v>
      </c>
      <c r="H679" s="575"/>
      <c r="I679" s="575"/>
      <c r="J679" s="465">
        <v>2008</v>
      </c>
      <c r="K679" s="463" t="s">
        <v>754</v>
      </c>
      <c r="L679" s="463" t="s">
        <v>2812</v>
      </c>
      <c r="M679" s="463" t="s">
        <v>948</v>
      </c>
      <c r="N679" s="463">
        <v>3</v>
      </c>
      <c r="O679" s="465">
        <v>0</v>
      </c>
      <c r="P679" s="463">
        <v>0</v>
      </c>
      <c r="Q679" s="463">
        <v>1</v>
      </c>
      <c r="R679" s="463">
        <v>0</v>
      </c>
      <c r="S679" s="463">
        <v>0</v>
      </c>
      <c r="T679" s="463">
        <v>0</v>
      </c>
      <c r="U679" s="463">
        <v>0</v>
      </c>
      <c r="V679" s="463">
        <v>1</v>
      </c>
      <c r="W679" s="463">
        <v>4</v>
      </c>
      <c r="X679" s="463">
        <v>3</v>
      </c>
      <c r="Y679" s="463">
        <v>25</v>
      </c>
      <c r="Z679" s="463">
        <v>6</v>
      </c>
      <c r="AA679" s="463">
        <v>0</v>
      </c>
      <c r="AB679" s="466">
        <f t="shared" si="41"/>
        <v>40</v>
      </c>
      <c r="AC679" s="461">
        <f t="shared" si="39"/>
        <v>1</v>
      </c>
    </row>
    <row r="680" spans="1:29" s="467" customFormat="1" hidden="1">
      <c r="A680" s="463">
        <v>1316</v>
      </c>
      <c r="B680" s="463"/>
      <c r="C680" s="463" t="str">
        <f t="shared" si="42"/>
        <v>2008-Grimault_4</v>
      </c>
      <c r="D680" s="463" t="s">
        <v>552</v>
      </c>
      <c r="E680" s="464">
        <v>12</v>
      </c>
      <c r="F680" s="463" t="s">
        <v>825</v>
      </c>
      <c r="G680" s="463" t="s">
        <v>554</v>
      </c>
      <c r="H680" s="575"/>
      <c r="I680" s="575"/>
      <c r="J680" s="465">
        <v>2008</v>
      </c>
      <c r="K680" s="463" t="s">
        <v>754</v>
      </c>
      <c r="L680" s="463" t="s">
        <v>2812</v>
      </c>
      <c r="M680" s="463" t="s">
        <v>948</v>
      </c>
      <c r="N680" s="463">
        <v>4</v>
      </c>
      <c r="O680" s="465">
        <v>0</v>
      </c>
      <c r="P680" s="463">
        <v>0</v>
      </c>
      <c r="Q680" s="463">
        <v>0</v>
      </c>
      <c r="R680" s="463">
        <v>0</v>
      </c>
      <c r="S680" s="463">
        <v>0</v>
      </c>
      <c r="T680" s="463">
        <v>0</v>
      </c>
      <c r="U680" s="463">
        <v>0</v>
      </c>
      <c r="V680" s="463">
        <v>1</v>
      </c>
      <c r="W680" s="463">
        <v>4</v>
      </c>
      <c r="X680" s="463">
        <v>0</v>
      </c>
      <c r="Y680" s="463">
        <v>13</v>
      </c>
      <c r="Z680" s="463">
        <v>22</v>
      </c>
      <c r="AA680" s="463">
        <v>0</v>
      </c>
      <c r="AB680" s="466">
        <f t="shared" si="41"/>
        <v>40</v>
      </c>
      <c r="AC680" s="461">
        <f t="shared" si="39"/>
        <v>0</v>
      </c>
    </row>
    <row r="681" spans="1:29" s="467" customFormat="1" hidden="1">
      <c r="A681" s="463">
        <v>1341</v>
      </c>
      <c r="B681" s="463"/>
      <c r="C681" s="463" t="str">
        <f t="shared" si="42"/>
        <v>2008-Pindai_1</v>
      </c>
      <c r="D681" s="463" t="s">
        <v>552</v>
      </c>
      <c r="E681" s="464">
        <v>13</v>
      </c>
      <c r="F681" s="463" t="s">
        <v>1006</v>
      </c>
      <c r="G681" s="463" t="s">
        <v>554</v>
      </c>
      <c r="H681" s="576"/>
      <c r="I681" s="576"/>
      <c r="J681" s="465">
        <v>2008</v>
      </c>
      <c r="K681" s="463" t="s">
        <v>754</v>
      </c>
      <c r="L681" s="463" t="s">
        <v>2812</v>
      </c>
      <c r="M681" s="463" t="s">
        <v>949</v>
      </c>
      <c r="N681" s="463">
        <v>1</v>
      </c>
      <c r="O681" s="465">
        <v>0</v>
      </c>
      <c r="P681" s="463">
        <v>0</v>
      </c>
      <c r="Q681" s="463">
        <v>2</v>
      </c>
      <c r="R681" s="463">
        <v>0</v>
      </c>
      <c r="S681" s="463">
        <v>7</v>
      </c>
      <c r="T681" s="463">
        <v>0</v>
      </c>
      <c r="U681" s="463">
        <v>0</v>
      </c>
      <c r="V681" s="463">
        <v>1</v>
      </c>
      <c r="W681" s="463">
        <v>22</v>
      </c>
      <c r="X681" s="463">
        <v>8</v>
      </c>
      <c r="Y681" s="463">
        <v>0</v>
      </c>
      <c r="Z681" s="463">
        <v>0</v>
      </c>
      <c r="AA681" s="463">
        <v>0</v>
      </c>
      <c r="AB681" s="466">
        <f t="shared" ref="AB681:AB712" si="43">SUM(O681:AA681)</f>
        <v>40</v>
      </c>
      <c r="AC681" s="461">
        <f t="shared" ref="AC681:AC744" si="44">O681+P681+Q681+R681</f>
        <v>2</v>
      </c>
    </row>
    <row r="682" spans="1:29" s="467" customFormat="1" hidden="1">
      <c r="A682" s="463">
        <v>1342</v>
      </c>
      <c r="B682" s="463"/>
      <c r="C682" s="463" t="str">
        <f t="shared" si="42"/>
        <v>2008-Pindai_2</v>
      </c>
      <c r="D682" s="463" t="s">
        <v>552</v>
      </c>
      <c r="E682" s="464">
        <v>13</v>
      </c>
      <c r="F682" s="463" t="s">
        <v>1006</v>
      </c>
      <c r="G682" s="463" t="s">
        <v>554</v>
      </c>
      <c r="H682" s="575"/>
      <c r="I682" s="575"/>
      <c r="J682" s="465">
        <v>2008</v>
      </c>
      <c r="K682" s="463" t="s">
        <v>754</v>
      </c>
      <c r="L682" s="463" t="s">
        <v>2812</v>
      </c>
      <c r="M682" s="463" t="s">
        <v>949</v>
      </c>
      <c r="N682" s="463">
        <v>2</v>
      </c>
      <c r="O682" s="465">
        <v>1</v>
      </c>
      <c r="P682" s="463">
        <v>0</v>
      </c>
      <c r="Q682" s="463">
        <v>2</v>
      </c>
      <c r="R682" s="463">
        <v>0</v>
      </c>
      <c r="S682" s="463">
        <v>4</v>
      </c>
      <c r="T682" s="463">
        <v>0</v>
      </c>
      <c r="U682" s="463">
        <v>0</v>
      </c>
      <c r="V682" s="463">
        <v>1</v>
      </c>
      <c r="W682" s="463">
        <v>31</v>
      </c>
      <c r="X682" s="463">
        <v>0</v>
      </c>
      <c r="Y682" s="463">
        <v>0</v>
      </c>
      <c r="Z682" s="463">
        <v>0</v>
      </c>
      <c r="AA682" s="463">
        <v>1</v>
      </c>
      <c r="AB682" s="466">
        <f t="shared" si="43"/>
        <v>40</v>
      </c>
      <c r="AC682" s="461">
        <f t="shared" si="44"/>
        <v>3</v>
      </c>
    </row>
    <row r="683" spans="1:29" s="467" customFormat="1" hidden="1">
      <c r="A683" s="463">
        <v>1343</v>
      </c>
      <c r="B683" s="463"/>
      <c r="C683" s="463" t="str">
        <f t="shared" si="42"/>
        <v>2008-Pindai_3</v>
      </c>
      <c r="D683" s="463" t="s">
        <v>552</v>
      </c>
      <c r="E683" s="464">
        <v>13</v>
      </c>
      <c r="F683" s="463" t="s">
        <v>1006</v>
      </c>
      <c r="G683" s="463" t="s">
        <v>554</v>
      </c>
      <c r="H683" s="575"/>
      <c r="I683" s="575"/>
      <c r="J683" s="465">
        <v>2008</v>
      </c>
      <c r="K683" s="463" t="s">
        <v>754</v>
      </c>
      <c r="L683" s="463" t="s">
        <v>2812</v>
      </c>
      <c r="M683" s="463" t="s">
        <v>949</v>
      </c>
      <c r="N683" s="463">
        <v>3</v>
      </c>
      <c r="O683" s="465">
        <v>0</v>
      </c>
      <c r="P683" s="463">
        <v>0</v>
      </c>
      <c r="Q683" s="463">
        <v>2</v>
      </c>
      <c r="R683" s="463">
        <v>0</v>
      </c>
      <c r="S683" s="463">
        <v>7</v>
      </c>
      <c r="T683" s="463">
        <v>0</v>
      </c>
      <c r="U683" s="463">
        <v>0</v>
      </c>
      <c r="V683" s="463">
        <v>0</v>
      </c>
      <c r="W683" s="463">
        <v>7</v>
      </c>
      <c r="X683" s="463">
        <v>24</v>
      </c>
      <c r="Y683" s="463">
        <v>0</v>
      </c>
      <c r="Z683" s="463">
        <v>0</v>
      </c>
      <c r="AA683" s="463">
        <v>0</v>
      </c>
      <c r="AB683" s="466">
        <f t="shared" si="43"/>
        <v>40</v>
      </c>
      <c r="AC683" s="461">
        <f t="shared" si="44"/>
        <v>2</v>
      </c>
    </row>
    <row r="684" spans="1:29" s="467" customFormat="1" hidden="1">
      <c r="A684" s="463">
        <v>1344</v>
      </c>
      <c r="B684" s="463"/>
      <c r="C684" s="463" t="str">
        <f t="shared" si="42"/>
        <v>2008-Pindai_4</v>
      </c>
      <c r="D684" s="463" t="s">
        <v>552</v>
      </c>
      <c r="E684" s="464">
        <v>13</v>
      </c>
      <c r="F684" s="463" t="s">
        <v>1006</v>
      </c>
      <c r="G684" s="463" t="s">
        <v>554</v>
      </c>
      <c r="H684" s="575"/>
      <c r="I684" s="575"/>
      <c r="J684" s="465">
        <v>2008</v>
      </c>
      <c r="K684" s="463" t="s">
        <v>754</v>
      </c>
      <c r="L684" s="463" t="s">
        <v>2812</v>
      </c>
      <c r="M684" s="463" t="s">
        <v>949</v>
      </c>
      <c r="N684" s="463">
        <v>4</v>
      </c>
      <c r="O684" s="465">
        <v>1</v>
      </c>
      <c r="P684" s="463">
        <v>0</v>
      </c>
      <c r="Q684" s="463">
        <v>1</v>
      </c>
      <c r="R684" s="463">
        <v>0</v>
      </c>
      <c r="S684" s="463">
        <v>4</v>
      </c>
      <c r="T684" s="463">
        <v>0</v>
      </c>
      <c r="U684" s="463">
        <v>0</v>
      </c>
      <c r="V684" s="463">
        <v>0</v>
      </c>
      <c r="W684" s="463">
        <v>11</v>
      </c>
      <c r="X684" s="463">
        <v>19</v>
      </c>
      <c r="Y684" s="463">
        <v>4</v>
      </c>
      <c r="Z684" s="463">
        <v>0</v>
      </c>
      <c r="AA684" s="463">
        <v>0</v>
      </c>
      <c r="AB684" s="466">
        <f t="shared" si="43"/>
        <v>40</v>
      </c>
      <c r="AC684" s="461">
        <f t="shared" si="44"/>
        <v>2</v>
      </c>
    </row>
    <row r="685" spans="1:29" s="467" customFormat="1" hidden="1">
      <c r="A685" s="463">
        <v>1369</v>
      </c>
      <c r="B685" s="463"/>
      <c r="C685" s="463" t="str">
        <f t="shared" si="42"/>
        <v>2008-Beco_1</v>
      </c>
      <c r="D685" s="463" t="s">
        <v>552</v>
      </c>
      <c r="E685" s="464">
        <v>14</v>
      </c>
      <c r="F685" s="463" t="s">
        <v>1007</v>
      </c>
      <c r="G685" s="463" t="s">
        <v>554</v>
      </c>
      <c r="H685" s="576"/>
      <c r="I685" s="576"/>
      <c r="J685" s="465">
        <v>2008</v>
      </c>
      <c r="K685" s="463" t="s">
        <v>754</v>
      </c>
      <c r="L685" s="463" t="s">
        <v>2812</v>
      </c>
      <c r="M685" s="463" t="s">
        <v>950</v>
      </c>
      <c r="N685" s="463">
        <v>1</v>
      </c>
      <c r="O685" s="465">
        <v>0</v>
      </c>
      <c r="P685" s="463">
        <v>7</v>
      </c>
      <c r="Q685" s="463">
        <v>8</v>
      </c>
      <c r="R685" s="463">
        <v>1</v>
      </c>
      <c r="S685" s="463">
        <v>0</v>
      </c>
      <c r="T685" s="463">
        <v>0</v>
      </c>
      <c r="U685" s="463">
        <v>0</v>
      </c>
      <c r="V685" s="463">
        <v>0</v>
      </c>
      <c r="W685" s="463">
        <v>17</v>
      </c>
      <c r="X685" s="463">
        <v>5</v>
      </c>
      <c r="Y685" s="463">
        <v>2</v>
      </c>
      <c r="Z685" s="463">
        <v>0</v>
      </c>
      <c r="AA685" s="463">
        <v>0</v>
      </c>
      <c r="AB685" s="466">
        <f t="shared" si="43"/>
        <v>40</v>
      </c>
      <c r="AC685" s="461">
        <f t="shared" si="44"/>
        <v>16</v>
      </c>
    </row>
    <row r="686" spans="1:29" s="467" customFormat="1" hidden="1">
      <c r="A686" s="463">
        <v>1370</v>
      </c>
      <c r="B686" s="463"/>
      <c r="C686" s="463" t="str">
        <f t="shared" si="42"/>
        <v>2008-Beco_2</v>
      </c>
      <c r="D686" s="463" t="s">
        <v>552</v>
      </c>
      <c r="E686" s="464">
        <v>14</v>
      </c>
      <c r="F686" s="463" t="s">
        <v>1007</v>
      </c>
      <c r="G686" s="463" t="s">
        <v>554</v>
      </c>
      <c r="H686" s="575"/>
      <c r="I686" s="575"/>
      <c r="J686" s="465">
        <v>2008</v>
      </c>
      <c r="K686" s="463" t="s">
        <v>754</v>
      </c>
      <c r="L686" s="463" t="s">
        <v>2812</v>
      </c>
      <c r="M686" s="463" t="s">
        <v>950</v>
      </c>
      <c r="N686" s="463">
        <v>2</v>
      </c>
      <c r="O686" s="465">
        <v>1</v>
      </c>
      <c r="P686" s="463">
        <v>4</v>
      </c>
      <c r="Q686" s="463">
        <v>4</v>
      </c>
      <c r="R686" s="463">
        <v>0</v>
      </c>
      <c r="S686" s="463">
        <v>0</v>
      </c>
      <c r="T686" s="463">
        <v>0</v>
      </c>
      <c r="U686" s="463">
        <v>0</v>
      </c>
      <c r="V686" s="463">
        <v>0</v>
      </c>
      <c r="W686" s="463">
        <v>20</v>
      </c>
      <c r="X686" s="463">
        <v>9</v>
      </c>
      <c r="Y686" s="463">
        <v>2</v>
      </c>
      <c r="Z686" s="463">
        <v>0</v>
      </c>
      <c r="AA686" s="463">
        <v>0</v>
      </c>
      <c r="AB686" s="466">
        <f t="shared" si="43"/>
        <v>40</v>
      </c>
      <c r="AC686" s="461">
        <f t="shared" si="44"/>
        <v>9</v>
      </c>
    </row>
    <row r="687" spans="1:29" s="467" customFormat="1" hidden="1">
      <c r="A687" s="463">
        <v>1371</v>
      </c>
      <c r="B687" s="463"/>
      <c r="C687" s="463" t="str">
        <f t="shared" si="42"/>
        <v>2008-Beco_3</v>
      </c>
      <c r="D687" s="463" t="s">
        <v>552</v>
      </c>
      <c r="E687" s="464">
        <v>14</v>
      </c>
      <c r="F687" s="463" t="s">
        <v>1007</v>
      </c>
      <c r="G687" s="463" t="s">
        <v>554</v>
      </c>
      <c r="H687" s="575"/>
      <c r="I687" s="575"/>
      <c r="J687" s="465">
        <v>2008</v>
      </c>
      <c r="K687" s="463" t="s">
        <v>754</v>
      </c>
      <c r="L687" s="463" t="s">
        <v>2812</v>
      </c>
      <c r="M687" s="463" t="s">
        <v>950</v>
      </c>
      <c r="N687" s="463">
        <v>3</v>
      </c>
      <c r="O687" s="465">
        <v>0</v>
      </c>
      <c r="P687" s="463">
        <v>2</v>
      </c>
      <c r="Q687" s="463">
        <v>6</v>
      </c>
      <c r="R687" s="463">
        <v>3</v>
      </c>
      <c r="S687" s="463">
        <v>0</v>
      </c>
      <c r="T687" s="463">
        <v>0</v>
      </c>
      <c r="U687" s="463">
        <v>0</v>
      </c>
      <c r="V687" s="463">
        <v>0</v>
      </c>
      <c r="W687" s="463">
        <v>22</v>
      </c>
      <c r="X687" s="463">
        <v>4</v>
      </c>
      <c r="Y687" s="463">
        <v>3</v>
      </c>
      <c r="Z687" s="463">
        <v>0</v>
      </c>
      <c r="AA687" s="463">
        <v>0</v>
      </c>
      <c r="AB687" s="466">
        <f t="shared" si="43"/>
        <v>40</v>
      </c>
      <c r="AC687" s="461">
        <f t="shared" si="44"/>
        <v>11</v>
      </c>
    </row>
    <row r="688" spans="1:29" s="467" customFormat="1" hidden="1">
      <c r="A688" s="463">
        <v>1372</v>
      </c>
      <c r="B688" s="463"/>
      <c r="C688" s="463" t="str">
        <f t="shared" si="42"/>
        <v>2008-Beco_4</v>
      </c>
      <c r="D688" s="463" t="s">
        <v>552</v>
      </c>
      <c r="E688" s="464">
        <v>14</v>
      </c>
      <c r="F688" s="463" t="s">
        <v>1007</v>
      </c>
      <c r="G688" s="463" t="s">
        <v>554</v>
      </c>
      <c r="H688" s="575"/>
      <c r="I688" s="575"/>
      <c r="J688" s="465">
        <v>2008</v>
      </c>
      <c r="K688" s="463" t="s">
        <v>754</v>
      </c>
      <c r="L688" s="463" t="s">
        <v>2812</v>
      </c>
      <c r="M688" s="463" t="s">
        <v>950</v>
      </c>
      <c r="N688" s="463">
        <v>4</v>
      </c>
      <c r="O688" s="465">
        <v>0</v>
      </c>
      <c r="P688" s="463">
        <v>1</v>
      </c>
      <c r="Q688" s="463">
        <v>3</v>
      </c>
      <c r="R688" s="463">
        <v>1</v>
      </c>
      <c r="S688" s="463">
        <v>0</v>
      </c>
      <c r="T688" s="463">
        <v>0</v>
      </c>
      <c r="U688" s="463">
        <v>0</v>
      </c>
      <c r="V688" s="463">
        <v>0</v>
      </c>
      <c r="W688" s="463">
        <v>20</v>
      </c>
      <c r="X688" s="463">
        <v>12</v>
      </c>
      <c r="Y688" s="463">
        <v>3</v>
      </c>
      <c r="Z688" s="463">
        <v>0</v>
      </c>
      <c r="AA688" s="463">
        <v>0</v>
      </c>
      <c r="AB688" s="466">
        <f t="shared" si="43"/>
        <v>40</v>
      </c>
      <c r="AC688" s="461">
        <f t="shared" si="44"/>
        <v>5</v>
      </c>
    </row>
    <row r="689" spans="1:29" s="467" customFormat="1" hidden="1">
      <c r="A689" s="463">
        <v>1393</v>
      </c>
      <c r="B689" s="463"/>
      <c r="C689" s="463" t="str">
        <f t="shared" si="42"/>
        <v>2008-Pinjen_1</v>
      </c>
      <c r="D689" s="463" t="s">
        <v>552</v>
      </c>
      <c r="E689" s="464">
        <v>15</v>
      </c>
      <c r="F689" s="463" t="s">
        <v>3763</v>
      </c>
      <c r="G689" s="463" t="s">
        <v>554</v>
      </c>
      <c r="H689" s="576"/>
      <c r="I689" s="576"/>
      <c r="J689" s="465">
        <v>2008</v>
      </c>
      <c r="K689" s="463" t="s">
        <v>754</v>
      </c>
      <c r="L689" s="463" t="s">
        <v>755</v>
      </c>
      <c r="M689" s="463" t="s">
        <v>3763</v>
      </c>
      <c r="N689" s="463">
        <v>1</v>
      </c>
      <c r="O689" s="465">
        <v>7</v>
      </c>
      <c r="P689" s="463">
        <v>4</v>
      </c>
      <c r="Q689" s="463">
        <v>8</v>
      </c>
      <c r="R689" s="463">
        <v>1</v>
      </c>
      <c r="S689" s="463">
        <v>12</v>
      </c>
      <c r="T689" s="463">
        <v>0</v>
      </c>
      <c r="U689" s="463">
        <v>0</v>
      </c>
      <c r="V689" s="463">
        <v>1</v>
      </c>
      <c r="W689" s="463">
        <v>7</v>
      </c>
      <c r="X689" s="463">
        <v>0</v>
      </c>
      <c r="Y689" s="463">
        <v>0</v>
      </c>
      <c r="Z689" s="463">
        <v>0</v>
      </c>
      <c r="AA689" s="463">
        <v>0</v>
      </c>
      <c r="AB689" s="466">
        <f t="shared" si="43"/>
        <v>40</v>
      </c>
      <c r="AC689" s="461">
        <f t="shared" si="44"/>
        <v>20</v>
      </c>
    </row>
    <row r="690" spans="1:29" s="467" customFormat="1" hidden="1">
      <c r="A690" s="463">
        <v>1394</v>
      </c>
      <c r="B690" s="463"/>
      <c r="C690" s="463" t="str">
        <f t="shared" si="42"/>
        <v>2008-Pinjen_2</v>
      </c>
      <c r="D690" s="463" t="s">
        <v>552</v>
      </c>
      <c r="E690" s="464">
        <v>15</v>
      </c>
      <c r="F690" s="463" t="s">
        <v>3763</v>
      </c>
      <c r="G690" s="463" t="s">
        <v>554</v>
      </c>
      <c r="H690" s="575"/>
      <c r="I690" s="575"/>
      <c r="J690" s="465">
        <v>2008</v>
      </c>
      <c r="K690" s="463" t="s">
        <v>754</v>
      </c>
      <c r="L690" s="463" t="s">
        <v>755</v>
      </c>
      <c r="M690" s="463" t="s">
        <v>3763</v>
      </c>
      <c r="N690" s="463">
        <v>2</v>
      </c>
      <c r="O690" s="465">
        <v>10</v>
      </c>
      <c r="P690" s="463">
        <v>1</v>
      </c>
      <c r="Q690" s="463">
        <v>6</v>
      </c>
      <c r="R690" s="463">
        <v>0</v>
      </c>
      <c r="S690" s="463">
        <v>3</v>
      </c>
      <c r="T690" s="463">
        <v>0</v>
      </c>
      <c r="U690" s="463">
        <v>0</v>
      </c>
      <c r="V690" s="463">
        <v>2</v>
      </c>
      <c r="W690" s="463">
        <v>17</v>
      </c>
      <c r="X690" s="463">
        <v>0</v>
      </c>
      <c r="Y690" s="463">
        <v>1</v>
      </c>
      <c r="Z690" s="463">
        <v>0</v>
      </c>
      <c r="AA690" s="463">
        <v>0</v>
      </c>
      <c r="AB690" s="466">
        <f t="shared" si="43"/>
        <v>40</v>
      </c>
      <c r="AC690" s="461">
        <f t="shared" si="44"/>
        <v>17</v>
      </c>
    </row>
    <row r="691" spans="1:29" s="467" customFormat="1" hidden="1">
      <c r="A691" s="463">
        <v>1395</v>
      </c>
      <c r="B691" s="463"/>
      <c r="C691" s="463" t="str">
        <f t="shared" si="42"/>
        <v>2008-Pinjen_3</v>
      </c>
      <c r="D691" s="463" t="s">
        <v>552</v>
      </c>
      <c r="E691" s="464">
        <v>15</v>
      </c>
      <c r="F691" s="463" t="s">
        <v>3763</v>
      </c>
      <c r="G691" s="463" t="s">
        <v>554</v>
      </c>
      <c r="H691" s="575"/>
      <c r="I691" s="575"/>
      <c r="J691" s="465">
        <v>2008</v>
      </c>
      <c r="K691" s="463" t="s">
        <v>754</v>
      </c>
      <c r="L691" s="463" t="s">
        <v>755</v>
      </c>
      <c r="M691" s="463" t="s">
        <v>3763</v>
      </c>
      <c r="N691" s="463">
        <v>3</v>
      </c>
      <c r="O691" s="465">
        <v>3</v>
      </c>
      <c r="P691" s="463">
        <v>3</v>
      </c>
      <c r="Q691" s="463">
        <v>21</v>
      </c>
      <c r="R691" s="463">
        <v>0</v>
      </c>
      <c r="S691" s="463">
        <v>2</v>
      </c>
      <c r="T691" s="463">
        <v>0</v>
      </c>
      <c r="U691" s="463">
        <v>0</v>
      </c>
      <c r="V691" s="463">
        <v>0</v>
      </c>
      <c r="W691" s="463">
        <v>9</v>
      </c>
      <c r="X691" s="463">
        <v>1</v>
      </c>
      <c r="Y691" s="463">
        <v>1</v>
      </c>
      <c r="Z691" s="463">
        <v>0</v>
      </c>
      <c r="AA691" s="463">
        <v>0</v>
      </c>
      <c r="AB691" s="466">
        <f t="shared" si="43"/>
        <v>40</v>
      </c>
      <c r="AC691" s="461">
        <f t="shared" si="44"/>
        <v>27</v>
      </c>
    </row>
    <row r="692" spans="1:29" s="467" customFormat="1" hidden="1">
      <c r="A692" s="463">
        <v>1396</v>
      </c>
      <c r="B692" s="463"/>
      <c r="C692" s="463" t="str">
        <f t="shared" si="42"/>
        <v>2008-Pinjen_4</v>
      </c>
      <c r="D692" s="463" t="s">
        <v>552</v>
      </c>
      <c r="E692" s="464">
        <v>15</v>
      </c>
      <c r="F692" s="463" t="s">
        <v>3763</v>
      </c>
      <c r="G692" s="463" t="s">
        <v>554</v>
      </c>
      <c r="H692" s="575"/>
      <c r="I692" s="575"/>
      <c r="J692" s="465">
        <v>2008</v>
      </c>
      <c r="K692" s="463" t="s">
        <v>754</v>
      </c>
      <c r="L692" s="463" t="s">
        <v>755</v>
      </c>
      <c r="M692" s="463" t="s">
        <v>3763</v>
      </c>
      <c r="N692" s="463">
        <v>4</v>
      </c>
      <c r="O692" s="465">
        <v>0</v>
      </c>
      <c r="P692" s="463">
        <v>0</v>
      </c>
      <c r="Q692" s="463">
        <v>30</v>
      </c>
      <c r="R692" s="463">
        <v>0</v>
      </c>
      <c r="S692" s="463">
        <v>6</v>
      </c>
      <c r="T692" s="463">
        <v>0</v>
      </c>
      <c r="U692" s="463">
        <v>0</v>
      </c>
      <c r="V692" s="463">
        <v>0</v>
      </c>
      <c r="W692" s="463">
        <v>4</v>
      </c>
      <c r="X692" s="463">
        <v>0</v>
      </c>
      <c r="Y692" s="463">
        <v>0</v>
      </c>
      <c r="Z692" s="463">
        <v>0</v>
      </c>
      <c r="AA692" s="463">
        <v>0</v>
      </c>
      <c r="AB692" s="466">
        <f t="shared" si="43"/>
        <v>40</v>
      </c>
      <c r="AC692" s="461">
        <f t="shared" si="44"/>
        <v>30</v>
      </c>
    </row>
    <row r="693" spans="1:29" s="467" customFormat="1" hidden="1">
      <c r="A693" s="463">
        <v>1421</v>
      </c>
      <c r="B693" s="463"/>
      <c r="C693" s="463" t="str">
        <f t="shared" si="42"/>
        <v>2008-Koniene_1</v>
      </c>
      <c r="D693" s="463" t="s">
        <v>552</v>
      </c>
      <c r="E693" s="464">
        <v>16</v>
      </c>
      <c r="F693" s="463" t="s">
        <v>1008</v>
      </c>
      <c r="G693" s="463" t="s">
        <v>554</v>
      </c>
      <c r="H693" s="576"/>
      <c r="I693" s="576"/>
      <c r="J693" s="465">
        <v>2008</v>
      </c>
      <c r="K693" s="463" t="s">
        <v>754</v>
      </c>
      <c r="L693" s="463" t="s">
        <v>755</v>
      </c>
      <c r="M693" s="463" t="s">
        <v>758</v>
      </c>
      <c r="N693" s="463">
        <v>1</v>
      </c>
      <c r="O693" s="465">
        <v>2</v>
      </c>
      <c r="P693" s="463">
        <v>22</v>
      </c>
      <c r="Q693" s="463">
        <v>2</v>
      </c>
      <c r="R693" s="463">
        <v>0</v>
      </c>
      <c r="S693" s="463">
        <v>7</v>
      </c>
      <c r="T693" s="463">
        <v>0</v>
      </c>
      <c r="U693" s="463">
        <v>0</v>
      </c>
      <c r="V693" s="463">
        <v>0</v>
      </c>
      <c r="W693" s="463">
        <v>6</v>
      </c>
      <c r="X693" s="463">
        <v>1</v>
      </c>
      <c r="Y693" s="463">
        <v>0</v>
      </c>
      <c r="Z693" s="463">
        <v>0</v>
      </c>
      <c r="AA693" s="463">
        <v>0</v>
      </c>
      <c r="AB693" s="466">
        <f t="shared" si="43"/>
        <v>40</v>
      </c>
      <c r="AC693" s="461">
        <f t="shared" si="44"/>
        <v>26</v>
      </c>
    </row>
    <row r="694" spans="1:29" s="467" customFormat="1" hidden="1">
      <c r="A694" s="463">
        <v>1422</v>
      </c>
      <c r="B694" s="463"/>
      <c r="C694" s="463" t="str">
        <f t="shared" si="42"/>
        <v>2008-Koniene_2</v>
      </c>
      <c r="D694" s="463" t="s">
        <v>552</v>
      </c>
      <c r="E694" s="464">
        <v>16</v>
      </c>
      <c r="F694" s="463" t="s">
        <v>1008</v>
      </c>
      <c r="G694" s="463" t="s">
        <v>554</v>
      </c>
      <c r="H694" s="575"/>
      <c r="I694" s="575"/>
      <c r="J694" s="465">
        <v>2008</v>
      </c>
      <c r="K694" s="463" t="s">
        <v>754</v>
      </c>
      <c r="L694" s="463" t="s">
        <v>755</v>
      </c>
      <c r="M694" s="463" t="s">
        <v>758</v>
      </c>
      <c r="N694" s="463">
        <v>2</v>
      </c>
      <c r="O694" s="465">
        <v>4</v>
      </c>
      <c r="P694" s="463">
        <v>10</v>
      </c>
      <c r="Q694" s="463">
        <v>4</v>
      </c>
      <c r="R694" s="463">
        <v>0</v>
      </c>
      <c r="S694" s="463">
        <v>5</v>
      </c>
      <c r="T694" s="463">
        <v>0</v>
      </c>
      <c r="U694" s="463">
        <v>0</v>
      </c>
      <c r="V694" s="463">
        <v>2</v>
      </c>
      <c r="W694" s="463">
        <v>10</v>
      </c>
      <c r="X694" s="463">
        <v>0</v>
      </c>
      <c r="Y694" s="463">
        <v>5</v>
      </c>
      <c r="Z694" s="463">
        <v>0</v>
      </c>
      <c r="AA694" s="463">
        <v>0</v>
      </c>
      <c r="AB694" s="466">
        <f t="shared" si="43"/>
        <v>40</v>
      </c>
      <c r="AC694" s="461">
        <f t="shared" si="44"/>
        <v>18</v>
      </c>
    </row>
    <row r="695" spans="1:29" s="467" customFormat="1" hidden="1">
      <c r="A695" s="463">
        <v>1423</v>
      </c>
      <c r="B695" s="463"/>
      <c r="C695" s="463" t="str">
        <f t="shared" si="42"/>
        <v>2008-Koniene_3</v>
      </c>
      <c r="D695" s="463" t="s">
        <v>552</v>
      </c>
      <c r="E695" s="464">
        <v>16</v>
      </c>
      <c r="F695" s="463" t="s">
        <v>1008</v>
      </c>
      <c r="G695" s="463" t="s">
        <v>554</v>
      </c>
      <c r="H695" s="575"/>
      <c r="I695" s="575"/>
      <c r="J695" s="465">
        <v>2008</v>
      </c>
      <c r="K695" s="463" t="s">
        <v>754</v>
      </c>
      <c r="L695" s="463" t="s">
        <v>755</v>
      </c>
      <c r="M695" s="463" t="s">
        <v>758</v>
      </c>
      <c r="N695" s="463">
        <v>3</v>
      </c>
      <c r="O695" s="465">
        <v>1</v>
      </c>
      <c r="P695" s="463">
        <v>13</v>
      </c>
      <c r="Q695" s="463">
        <v>6</v>
      </c>
      <c r="R695" s="463">
        <v>0</v>
      </c>
      <c r="S695" s="463">
        <v>6</v>
      </c>
      <c r="T695" s="463">
        <v>0</v>
      </c>
      <c r="U695" s="463">
        <v>0</v>
      </c>
      <c r="V695" s="463">
        <v>1</v>
      </c>
      <c r="W695" s="463">
        <v>10</v>
      </c>
      <c r="X695" s="463">
        <v>0</v>
      </c>
      <c r="Y695" s="463">
        <v>3</v>
      </c>
      <c r="Z695" s="463">
        <v>0</v>
      </c>
      <c r="AA695" s="463">
        <v>0</v>
      </c>
      <c r="AB695" s="466">
        <f t="shared" si="43"/>
        <v>40</v>
      </c>
      <c r="AC695" s="461">
        <f t="shared" si="44"/>
        <v>20</v>
      </c>
    </row>
    <row r="696" spans="1:29" s="467" customFormat="1" hidden="1">
      <c r="A696" s="463">
        <v>1424</v>
      </c>
      <c r="B696" s="463"/>
      <c r="C696" s="463" t="str">
        <f t="shared" si="42"/>
        <v>2008-Koniene_4</v>
      </c>
      <c r="D696" s="463" t="s">
        <v>552</v>
      </c>
      <c r="E696" s="464">
        <v>16</v>
      </c>
      <c r="F696" s="463" t="s">
        <v>1008</v>
      </c>
      <c r="G696" s="463" t="s">
        <v>554</v>
      </c>
      <c r="H696" s="575"/>
      <c r="I696" s="575"/>
      <c r="J696" s="465">
        <v>2008</v>
      </c>
      <c r="K696" s="463" t="s">
        <v>754</v>
      </c>
      <c r="L696" s="463" t="s">
        <v>755</v>
      </c>
      <c r="M696" s="463" t="s">
        <v>758</v>
      </c>
      <c r="N696" s="463">
        <v>4</v>
      </c>
      <c r="O696" s="465">
        <v>2</v>
      </c>
      <c r="P696" s="463">
        <v>14</v>
      </c>
      <c r="Q696" s="463">
        <v>4</v>
      </c>
      <c r="R696" s="463">
        <v>2</v>
      </c>
      <c r="S696" s="463">
        <v>1</v>
      </c>
      <c r="T696" s="463">
        <v>0</v>
      </c>
      <c r="U696" s="463">
        <v>0</v>
      </c>
      <c r="V696" s="463">
        <v>1</v>
      </c>
      <c r="W696" s="463">
        <v>14</v>
      </c>
      <c r="X696" s="463">
        <v>0</v>
      </c>
      <c r="Y696" s="463">
        <v>2</v>
      </c>
      <c r="Z696" s="463">
        <v>0</v>
      </c>
      <c r="AA696" s="463">
        <v>0</v>
      </c>
      <c r="AB696" s="466">
        <f t="shared" si="43"/>
        <v>40</v>
      </c>
      <c r="AC696" s="461">
        <f t="shared" si="44"/>
        <v>22</v>
      </c>
    </row>
    <row r="697" spans="1:29" s="467" customFormat="1" ht="26" hidden="1">
      <c r="A697" s="463">
        <v>1449</v>
      </c>
      <c r="B697" s="463"/>
      <c r="C697" s="463" t="str">
        <f t="shared" si="42"/>
        <v>2008-Fausse passe de Pouembout_1</v>
      </c>
      <c r="D697" s="463" t="s">
        <v>552</v>
      </c>
      <c r="E697" s="464">
        <v>17</v>
      </c>
      <c r="F697" s="463" t="s">
        <v>1568</v>
      </c>
      <c r="G697" s="463" t="s">
        <v>554</v>
      </c>
      <c r="H697" s="576"/>
      <c r="I697" s="576"/>
      <c r="J697" s="465">
        <v>2008</v>
      </c>
      <c r="K697" s="463" t="s">
        <v>754</v>
      </c>
      <c r="L697" s="463" t="s">
        <v>755</v>
      </c>
      <c r="M697" s="463" t="s">
        <v>1568</v>
      </c>
      <c r="N697" s="463">
        <v>1</v>
      </c>
      <c r="O697" s="465">
        <v>0</v>
      </c>
      <c r="P697" s="463">
        <v>0</v>
      </c>
      <c r="Q697" s="463">
        <v>4</v>
      </c>
      <c r="R697" s="463">
        <v>0</v>
      </c>
      <c r="S697" s="463">
        <v>11</v>
      </c>
      <c r="T697" s="463">
        <v>0</v>
      </c>
      <c r="U697" s="463">
        <v>0</v>
      </c>
      <c r="V697" s="463">
        <v>0</v>
      </c>
      <c r="W697" s="463">
        <v>25</v>
      </c>
      <c r="X697" s="463">
        <v>0</v>
      </c>
      <c r="Y697" s="463">
        <v>0</v>
      </c>
      <c r="Z697" s="463">
        <v>0</v>
      </c>
      <c r="AA697" s="463">
        <v>0</v>
      </c>
      <c r="AB697" s="466">
        <f t="shared" si="43"/>
        <v>40</v>
      </c>
      <c r="AC697" s="461">
        <f t="shared" si="44"/>
        <v>4</v>
      </c>
    </row>
    <row r="698" spans="1:29" s="467" customFormat="1" ht="26" hidden="1">
      <c r="A698" s="463">
        <v>1450</v>
      </c>
      <c r="B698" s="463"/>
      <c r="C698" s="463" t="str">
        <f t="shared" si="42"/>
        <v>2008-Fausse passe de Pouembout_2</v>
      </c>
      <c r="D698" s="463" t="s">
        <v>552</v>
      </c>
      <c r="E698" s="464">
        <v>17</v>
      </c>
      <c r="F698" s="463" t="s">
        <v>1568</v>
      </c>
      <c r="G698" s="463" t="s">
        <v>554</v>
      </c>
      <c r="H698" s="575"/>
      <c r="I698" s="575"/>
      <c r="J698" s="465">
        <v>2008</v>
      </c>
      <c r="K698" s="463" t="s">
        <v>754</v>
      </c>
      <c r="L698" s="463" t="s">
        <v>755</v>
      </c>
      <c r="M698" s="463" t="s">
        <v>1568</v>
      </c>
      <c r="N698" s="463">
        <v>2</v>
      </c>
      <c r="O698" s="465">
        <v>0</v>
      </c>
      <c r="P698" s="463">
        <v>1</v>
      </c>
      <c r="Q698" s="463">
        <v>4</v>
      </c>
      <c r="R698" s="463">
        <v>2</v>
      </c>
      <c r="S698" s="463">
        <v>5</v>
      </c>
      <c r="T698" s="463">
        <v>0</v>
      </c>
      <c r="U698" s="463">
        <v>0</v>
      </c>
      <c r="V698" s="463">
        <v>0</v>
      </c>
      <c r="W698" s="463">
        <v>28</v>
      </c>
      <c r="X698" s="463">
        <v>0</v>
      </c>
      <c r="Y698" s="463">
        <v>0</v>
      </c>
      <c r="Z698" s="463">
        <v>0</v>
      </c>
      <c r="AA698" s="463">
        <v>0</v>
      </c>
      <c r="AB698" s="466">
        <f t="shared" si="43"/>
        <v>40</v>
      </c>
      <c r="AC698" s="461">
        <f t="shared" si="44"/>
        <v>7</v>
      </c>
    </row>
    <row r="699" spans="1:29" s="467" customFormat="1" ht="26" hidden="1">
      <c r="A699" s="463">
        <v>1451</v>
      </c>
      <c r="B699" s="463"/>
      <c r="C699" s="463" t="str">
        <f t="shared" si="42"/>
        <v>2008-Fausse passe de Pouembout_3</v>
      </c>
      <c r="D699" s="463" t="s">
        <v>552</v>
      </c>
      <c r="E699" s="464">
        <v>17</v>
      </c>
      <c r="F699" s="463" t="s">
        <v>1568</v>
      </c>
      <c r="G699" s="463" t="s">
        <v>554</v>
      </c>
      <c r="H699" s="575"/>
      <c r="I699" s="575"/>
      <c r="J699" s="465">
        <v>2008</v>
      </c>
      <c r="K699" s="463" t="s">
        <v>754</v>
      </c>
      <c r="L699" s="463" t="s">
        <v>755</v>
      </c>
      <c r="M699" s="463" t="s">
        <v>1568</v>
      </c>
      <c r="N699" s="463">
        <v>3</v>
      </c>
      <c r="O699" s="465">
        <v>0</v>
      </c>
      <c r="P699" s="463">
        <v>0</v>
      </c>
      <c r="Q699" s="463">
        <v>1</v>
      </c>
      <c r="R699" s="463">
        <v>1</v>
      </c>
      <c r="S699" s="463">
        <v>8</v>
      </c>
      <c r="T699" s="463">
        <v>0</v>
      </c>
      <c r="U699" s="463">
        <v>0</v>
      </c>
      <c r="V699" s="463">
        <v>0</v>
      </c>
      <c r="W699" s="463">
        <v>28</v>
      </c>
      <c r="X699" s="463">
        <v>2</v>
      </c>
      <c r="Y699" s="463">
        <v>0</v>
      </c>
      <c r="Z699" s="463">
        <v>0</v>
      </c>
      <c r="AA699" s="463">
        <v>0</v>
      </c>
      <c r="AB699" s="466">
        <f t="shared" si="43"/>
        <v>40</v>
      </c>
      <c r="AC699" s="461">
        <f t="shared" si="44"/>
        <v>2</v>
      </c>
    </row>
    <row r="700" spans="1:29" s="467" customFormat="1" ht="26" hidden="1">
      <c r="A700" s="463">
        <v>1452</v>
      </c>
      <c r="B700" s="463"/>
      <c r="C700" s="463" t="str">
        <f t="shared" si="42"/>
        <v>2008-Fausse passe de Pouembout_4</v>
      </c>
      <c r="D700" s="463" t="s">
        <v>552</v>
      </c>
      <c r="E700" s="464">
        <v>17</v>
      </c>
      <c r="F700" s="463" t="s">
        <v>1568</v>
      </c>
      <c r="G700" s="463" t="s">
        <v>554</v>
      </c>
      <c r="H700" s="575"/>
      <c r="I700" s="575"/>
      <c r="J700" s="465">
        <v>2008</v>
      </c>
      <c r="K700" s="463" t="s">
        <v>754</v>
      </c>
      <c r="L700" s="463" t="s">
        <v>755</v>
      </c>
      <c r="M700" s="463" t="s">
        <v>1568</v>
      </c>
      <c r="N700" s="463">
        <v>4</v>
      </c>
      <c r="O700" s="465">
        <v>1</v>
      </c>
      <c r="P700" s="463">
        <v>0</v>
      </c>
      <c r="Q700" s="463">
        <v>1</v>
      </c>
      <c r="R700" s="463">
        <v>0</v>
      </c>
      <c r="S700" s="463">
        <v>4</v>
      </c>
      <c r="T700" s="463">
        <v>0</v>
      </c>
      <c r="U700" s="463">
        <v>0</v>
      </c>
      <c r="V700" s="463">
        <v>1</v>
      </c>
      <c r="W700" s="463">
        <v>33</v>
      </c>
      <c r="X700" s="463">
        <v>0</v>
      </c>
      <c r="Y700" s="463">
        <v>0</v>
      </c>
      <c r="Z700" s="463">
        <v>0</v>
      </c>
      <c r="AA700" s="463">
        <v>0</v>
      </c>
      <c r="AB700" s="466">
        <f t="shared" si="43"/>
        <v>40</v>
      </c>
      <c r="AC700" s="461">
        <f t="shared" si="44"/>
        <v>2</v>
      </c>
    </row>
    <row r="701" spans="1:29" s="467" customFormat="1" hidden="1">
      <c r="A701" s="463" t="s">
        <v>320</v>
      </c>
      <c r="B701" s="463" t="s">
        <v>658</v>
      </c>
      <c r="C701" s="463" t="s">
        <v>321</v>
      </c>
      <c r="D701" s="463" t="s">
        <v>552</v>
      </c>
      <c r="E701" s="464">
        <v>37</v>
      </c>
      <c r="F701" s="463" t="s">
        <v>358</v>
      </c>
      <c r="G701" s="463" t="s">
        <v>554</v>
      </c>
      <c r="H701" s="576">
        <v>39931</v>
      </c>
      <c r="I701" s="576">
        <v>41298</v>
      </c>
      <c r="J701" s="465">
        <v>2008</v>
      </c>
      <c r="K701" s="463" t="s">
        <v>769</v>
      </c>
      <c r="L701" s="463" t="s">
        <v>3726</v>
      </c>
      <c r="M701" s="463" t="s">
        <v>358</v>
      </c>
      <c r="N701" s="463">
        <v>1</v>
      </c>
      <c r="O701" s="465">
        <v>1</v>
      </c>
      <c r="P701" s="463">
        <v>0</v>
      </c>
      <c r="Q701" s="463">
        <v>1</v>
      </c>
      <c r="R701" s="463">
        <v>0</v>
      </c>
      <c r="S701" s="463">
        <v>9</v>
      </c>
      <c r="T701" s="463">
        <v>5</v>
      </c>
      <c r="U701" s="463">
        <v>0</v>
      </c>
      <c r="V701" s="463">
        <v>0</v>
      </c>
      <c r="W701" s="463">
        <v>21</v>
      </c>
      <c r="X701" s="463">
        <v>3</v>
      </c>
      <c r="Y701" s="463">
        <v>0</v>
      </c>
      <c r="Z701" s="463">
        <v>0</v>
      </c>
      <c r="AA701" s="463">
        <v>0</v>
      </c>
      <c r="AB701" s="466">
        <v>40</v>
      </c>
      <c r="AC701" s="461">
        <f t="shared" si="44"/>
        <v>2</v>
      </c>
    </row>
    <row r="702" spans="1:29" s="467" customFormat="1" hidden="1">
      <c r="A702" s="463" t="s">
        <v>322</v>
      </c>
      <c r="B702" s="463" t="s">
        <v>658</v>
      </c>
      <c r="C702" s="463" t="s">
        <v>323</v>
      </c>
      <c r="D702" s="463" t="s">
        <v>552</v>
      </c>
      <c r="E702" s="464">
        <v>37</v>
      </c>
      <c r="F702" s="463" t="s">
        <v>358</v>
      </c>
      <c r="G702" s="463" t="s">
        <v>554</v>
      </c>
      <c r="H702" s="575">
        <v>39931</v>
      </c>
      <c r="I702" s="575">
        <v>41298</v>
      </c>
      <c r="J702" s="465">
        <v>2008</v>
      </c>
      <c r="K702" s="463" t="s">
        <v>769</v>
      </c>
      <c r="L702" s="463" t="s">
        <v>3726</v>
      </c>
      <c r="M702" s="463" t="s">
        <v>358</v>
      </c>
      <c r="N702" s="463">
        <v>2</v>
      </c>
      <c r="O702" s="465">
        <v>3</v>
      </c>
      <c r="P702" s="463">
        <v>0</v>
      </c>
      <c r="Q702" s="463">
        <v>8</v>
      </c>
      <c r="R702" s="463">
        <v>0</v>
      </c>
      <c r="S702" s="463">
        <v>3</v>
      </c>
      <c r="T702" s="463">
        <v>9</v>
      </c>
      <c r="U702" s="463">
        <v>0</v>
      </c>
      <c r="V702" s="463">
        <v>0</v>
      </c>
      <c r="W702" s="463">
        <v>16</v>
      </c>
      <c r="X702" s="463">
        <v>1</v>
      </c>
      <c r="Y702" s="463">
        <v>0</v>
      </c>
      <c r="Z702" s="463">
        <v>0</v>
      </c>
      <c r="AA702" s="463">
        <v>0</v>
      </c>
      <c r="AB702" s="466">
        <v>40</v>
      </c>
      <c r="AC702" s="461">
        <f t="shared" si="44"/>
        <v>11</v>
      </c>
    </row>
    <row r="703" spans="1:29" s="467" customFormat="1" hidden="1">
      <c r="A703" s="463" t="s">
        <v>324</v>
      </c>
      <c r="B703" s="463" t="s">
        <v>658</v>
      </c>
      <c r="C703" s="463" t="s">
        <v>325</v>
      </c>
      <c r="D703" s="463" t="s">
        <v>552</v>
      </c>
      <c r="E703" s="464">
        <v>37</v>
      </c>
      <c r="F703" s="463" t="s">
        <v>358</v>
      </c>
      <c r="G703" s="463" t="s">
        <v>554</v>
      </c>
      <c r="H703" s="575">
        <v>39931</v>
      </c>
      <c r="I703" s="575">
        <v>41298</v>
      </c>
      <c r="J703" s="465">
        <v>2008</v>
      </c>
      <c r="K703" s="463" t="s">
        <v>769</v>
      </c>
      <c r="L703" s="463" t="s">
        <v>3726</v>
      </c>
      <c r="M703" s="463" t="s">
        <v>358</v>
      </c>
      <c r="N703" s="463">
        <v>3</v>
      </c>
      <c r="O703" s="465">
        <v>0</v>
      </c>
      <c r="P703" s="463">
        <v>2</v>
      </c>
      <c r="Q703" s="463">
        <v>3</v>
      </c>
      <c r="R703" s="463">
        <v>0</v>
      </c>
      <c r="S703" s="463">
        <v>9</v>
      </c>
      <c r="T703" s="463">
        <v>1</v>
      </c>
      <c r="U703" s="463">
        <v>0</v>
      </c>
      <c r="V703" s="463">
        <v>2</v>
      </c>
      <c r="W703" s="463">
        <v>9</v>
      </c>
      <c r="X703" s="463">
        <v>9</v>
      </c>
      <c r="Y703" s="463">
        <v>5</v>
      </c>
      <c r="Z703" s="463">
        <v>0</v>
      </c>
      <c r="AA703" s="463">
        <v>0</v>
      </c>
      <c r="AB703" s="466">
        <v>40</v>
      </c>
      <c r="AC703" s="461">
        <f t="shared" si="44"/>
        <v>5</v>
      </c>
    </row>
    <row r="704" spans="1:29" s="467" customFormat="1" hidden="1">
      <c r="A704" s="463" t="s">
        <v>326</v>
      </c>
      <c r="B704" s="463" t="s">
        <v>658</v>
      </c>
      <c r="C704" s="463" t="s">
        <v>518</v>
      </c>
      <c r="D704" s="463" t="s">
        <v>552</v>
      </c>
      <c r="E704" s="464">
        <v>37</v>
      </c>
      <c r="F704" s="463" t="s">
        <v>358</v>
      </c>
      <c r="G704" s="463" t="s">
        <v>554</v>
      </c>
      <c r="H704" s="575">
        <v>39931</v>
      </c>
      <c r="I704" s="575">
        <v>41298</v>
      </c>
      <c r="J704" s="465">
        <v>2008</v>
      </c>
      <c r="K704" s="463" t="s">
        <v>769</v>
      </c>
      <c r="L704" s="463" t="s">
        <v>3726</v>
      </c>
      <c r="M704" s="463" t="s">
        <v>358</v>
      </c>
      <c r="N704" s="463">
        <v>4</v>
      </c>
      <c r="O704" s="465">
        <v>1</v>
      </c>
      <c r="P704" s="463">
        <v>1</v>
      </c>
      <c r="Q704" s="463">
        <v>8</v>
      </c>
      <c r="R704" s="463">
        <v>0</v>
      </c>
      <c r="S704" s="463">
        <v>6</v>
      </c>
      <c r="T704" s="463">
        <v>4</v>
      </c>
      <c r="U704" s="463">
        <v>0</v>
      </c>
      <c r="V704" s="463">
        <v>0</v>
      </c>
      <c r="W704" s="463">
        <v>17</v>
      </c>
      <c r="X704" s="463">
        <v>3</v>
      </c>
      <c r="Y704" s="463">
        <v>0</v>
      </c>
      <c r="Z704" s="463">
        <v>0</v>
      </c>
      <c r="AA704" s="463">
        <v>0</v>
      </c>
      <c r="AB704" s="466">
        <v>40</v>
      </c>
      <c r="AC704" s="461">
        <f t="shared" si="44"/>
        <v>10</v>
      </c>
    </row>
    <row r="705" spans="1:29" s="467" customFormat="1" hidden="1">
      <c r="A705" s="463" t="s">
        <v>519</v>
      </c>
      <c r="B705" s="463" t="s">
        <v>658</v>
      </c>
      <c r="C705" s="463" t="s">
        <v>4071</v>
      </c>
      <c r="D705" s="463" t="s">
        <v>552</v>
      </c>
      <c r="E705" s="464">
        <v>38</v>
      </c>
      <c r="F705" s="463" t="s">
        <v>3759</v>
      </c>
      <c r="G705" s="463" t="s">
        <v>554</v>
      </c>
      <c r="H705" s="576">
        <v>39931</v>
      </c>
      <c r="I705" s="576">
        <v>41298</v>
      </c>
      <c r="J705" s="465">
        <v>2008</v>
      </c>
      <c r="K705" s="463" t="s">
        <v>769</v>
      </c>
      <c r="L705" s="463" t="s">
        <v>3726</v>
      </c>
      <c r="M705" s="463" t="s">
        <v>3759</v>
      </c>
      <c r="N705" s="463">
        <v>1</v>
      </c>
      <c r="O705" s="463">
        <v>5</v>
      </c>
      <c r="P705" s="463">
        <v>2</v>
      </c>
      <c r="Q705" s="463">
        <v>0</v>
      </c>
      <c r="R705" s="463">
        <v>0</v>
      </c>
      <c r="S705" s="463">
        <v>0</v>
      </c>
      <c r="T705" s="463">
        <v>12</v>
      </c>
      <c r="U705" s="463">
        <v>0</v>
      </c>
      <c r="V705" s="463">
        <v>0</v>
      </c>
      <c r="W705" s="463">
        <v>8</v>
      </c>
      <c r="X705" s="463">
        <v>11</v>
      </c>
      <c r="Y705" s="463">
        <v>2</v>
      </c>
      <c r="Z705" s="463">
        <v>0</v>
      </c>
      <c r="AA705" s="463">
        <v>0</v>
      </c>
      <c r="AB705" s="466">
        <v>40</v>
      </c>
      <c r="AC705" s="461">
        <f t="shared" si="44"/>
        <v>7</v>
      </c>
    </row>
    <row r="706" spans="1:29" s="467" customFormat="1" hidden="1">
      <c r="A706" s="463" t="s">
        <v>928</v>
      </c>
      <c r="B706" s="463" t="s">
        <v>658</v>
      </c>
      <c r="C706" s="463" t="s">
        <v>4072</v>
      </c>
      <c r="D706" s="463" t="s">
        <v>552</v>
      </c>
      <c r="E706" s="464">
        <v>38</v>
      </c>
      <c r="F706" s="463" t="s">
        <v>3759</v>
      </c>
      <c r="G706" s="463" t="s">
        <v>554</v>
      </c>
      <c r="H706" s="575">
        <v>39931</v>
      </c>
      <c r="I706" s="575">
        <v>41298</v>
      </c>
      <c r="J706" s="465">
        <v>2008</v>
      </c>
      <c r="K706" s="463" t="s">
        <v>769</v>
      </c>
      <c r="L706" s="463" t="s">
        <v>3726</v>
      </c>
      <c r="M706" s="463" t="s">
        <v>3759</v>
      </c>
      <c r="N706" s="463">
        <v>2</v>
      </c>
      <c r="O706" s="463">
        <v>3</v>
      </c>
      <c r="P706" s="463">
        <v>8</v>
      </c>
      <c r="Q706" s="463">
        <v>0</v>
      </c>
      <c r="R706" s="463">
        <v>0</v>
      </c>
      <c r="S706" s="463">
        <v>0</v>
      </c>
      <c r="T706" s="463">
        <v>14</v>
      </c>
      <c r="U706" s="463">
        <v>0</v>
      </c>
      <c r="V706" s="463">
        <v>0</v>
      </c>
      <c r="W706" s="463">
        <v>13</v>
      </c>
      <c r="X706" s="463">
        <v>2</v>
      </c>
      <c r="Y706" s="463">
        <v>0</v>
      </c>
      <c r="Z706" s="463">
        <v>0</v>
      </c>
      <c r="AA706" s="463">
        <v>0</v>
      </c>
      <c r="AB706" s="466">
        <v>40</v>
      </c>
      <c r="AC706" s="461">
        <f t="shared" si="44"/>
        <v>11</v>
      </c>
    </row>
    <row r="707" spans="1:29" s="467" customFormat="1" hidden="1">
      <c r="A707" s="463" t="s">
        <v>1120</v>
      </c>
      <c r="B707" s="463" t="s">
        <v>658</v>
      </c>
      <c r="C707" s="463" t="s">
        <v>4073</v>
      </c>
      <c r="D707" s="463" t="s">
        <v>552</v>
      </c>
      <c r="E707" s="464">
        <v>38</v>
      </c>
      <c r="F707" s="463" t="s">
        <v>3759</v>
      </c>
      <c r="G707" s="463" t="s">
        <v>554</v>
      </c>
      <c r="H707" s="575">
        <v>39931</v>
      </c>
      <c r="I707" s="575">
        <v>41298</v>
      </c>
      <c r="J707" s="465">
        <v>2008</v>
      </c>
      <c r="K707" s="463" t="s">
        <v>769</v>
      </c>
      <c r="L707" s="463" t="s">
        <v>3726</v>
      </c>
      <c r="M707" s="463" t="s">
        <v>3759</v>
      </c>
      <c r="N707" s="463">
        <v>3</v>
      </c>
      <c r="O707" s="463">
        <v>3</v>
      </c>
      <c r="P707" s="463">
        <v>0</v>
      </c>
      <c r="Q707" s="463">
        <v>0</v>
      </c>
      <c r="R707" s="463">
        <v>0</v>
      </c>
      <c r="S707" s="463">
        <v>0</v>
      </c>
      <c r="T707" s="463">
        <v>9</v>
      </c>
      <c r="U707" s="463">
        <v>0</v>
      </c>
      <c r="V707" s="463">
        <v>0</v>
      </c>
      <c r="W707" s="463">
        <v>13</v>
      </c>
      <c r="X707" s="463">
        <v>11</v>
      </c>
      <c r="Y707" s="463">
        <v>4</v>
      </c>
      <c r="Z707" s="463">
        <v>0</v>
      </c>
      <c r="AA707" s="463">
        <v>0</v>
      </c>
      <c r="AB707" s="466">
        <v>40</v>
      </c>
      <c r="AC707" s="461">
        <f t="shared" si="44"/>
        <v>3</v>
      </c>
    </row>
    <row r="708" spans="1:29" s="467" customFormat="1" hidden="1">
      <c r="A708" s="463" t="s">
        <v>1121</v>
      </c>
      <c r="B708" s="463" t="s">
        <v>658</v>
      </c>
      <c r="C708" s="463" t="s">
        <v>4074</v>
      </c>
      <c r="D708" s="463" t="s">
        <v>552</v>
      </c>
      <c r="E708" s="464">
        <v>38</v>
      </c>
      <c r="F708" s="463" t="s">
        <v>3759</v>
      </c>
      <c r="G708" s="463" t="s">
        <v>554</v>
      </c>
      <c r="H708" s="575">
        <v>39931</v>
      </c>
      <c r="I708" s="575">
        <v>41298</v>
      </c>
      <c r="J708" s="614">
        <v>2008</v>
      </c>
      <c r="K708" s="463" t="s">
        <v>769</v>
      </c>
      <c r="L708" s="463" t="s">
        <v>3726</v>
      </c>
      <c r="M708" s="463" t="s">
        <v>3759</v>
      </c>
      <c r="N708" s="615">
        <v>4</v>
      </c>
      <c r="O708" s="615">
        <v>0</v>
      </c>
      <c r="P708" s="463">
        <v>1</v>
      </c>
      <c r="Q708" s="463">
        <v>5</v>
      </c>
      <c r="R708" s="463">
        <v>0</v>
      </c>
      <c r="S708" s="463">
        <v>1</v>
      </c>
      <c r="T708" s="463">
        <v>0</v>
      </c>
      <c r="U708" s="463">
        <v>0</v>
      </c>
      <c r="V708" s="463">
        <v>0</v>
      </c>
      <c r="W708" s="463">
        <v>13</v>
      </c>
      <c r="X708" s="463">
        <v>15</v>
      </c>
      <c r="Y708" s="463">
        <v>5</v>
      </c>
      <c r="Z708" s="463">
        <v>0</v>
      </c>
      <c r="AA708" s="463">
        <v>0</v>
      </c>
      <c r="AB708" s="611">
        <v>40</v>
      </c>
      <c r="AC708" s="461">
        <f t="shared" si="44"/>
        <v>6</v>
      </c>
    </row>
    <row r="709" spans="1:29" s="467" customFormat="1" hidden="1">
      <c r="A709" s="463" t="s">
        <v>1122</v>
      </c>
      <c r="B709" s="463" t="s">
        <v>658</v>
      </c>
      <c r="C709" s="463" t="s">
        <v>740</v>
      </c>
      <c r="D709" s="463" t="s">
        <v>552</v>
      </c>
      <c r="E709" s="463">
        <v>39</v>
      </c>
      <c r="F709" s="465" t="s">
        <v>1517</v>
      </c>
      <c r="G709" s="463" t="s">
        <v>554</v>
      </c>
      <c r="H709" s="576">
        <v>39932</v>
      </c>
      <c r="I709" s="576">
        <v>41298</v>
      </c>
      <c r="J709" s="228">
        <v>2008</v>
      </c>
      <c r="K709" s="463" t="s">
        <v>769</v>
      </c>
      <c r="L709" s="463" t="s">
        <v>3726</v>
      </c>
      <c r="M709" s="463" t="s">
        <v>1517</v>
      </c>
      <c r="N709" s="612">
        <v>1</v>
      </c>
      <c r="O709" s="229">
        <v>0</v>
      </c>
      <c r="P709" s="463">
        <v>9</v>
      </c>
      <c r="Q709" s="463">
        <v>0</v>
      </c>
      <c r="R709" s="463">
        <v>4</v>
      </c>
      <c r="S709" s="463">
        <v>0</v>
      </c>
      <c r="T709" s="463">
        <v>4</v>
      </c>
      <c r="U709" s="463">
        <v>1</v>
      </c>
      <c r="V709" s="463">
        <v>0</v>
      </c>
      <c r="W709" s="463">
        <v>8</v>
      </c>
      <c r="X709" s="463">
        <v>0</v>
      </c>
      <c r="Y709" s="463">
        <v>13</v>
      </c>
      <c r="Z709" s="463">
        <v>0</v>
      </c>
      <c r="AA709" s="463">
        <v>1</v>
      </c>
      <c r="AB709" s="612">
        <v>40</v>
      </c>
      <c r="AC709" s="461">
        <f t="shared" si="44"/>
        <v>13</v>
      </c>
    </row>
    <row r="710" spans="1:29" s="467" customFormat="1" hidden="1">
      <c r="A710" s="463" t="s">
        <v>741</v>
      </c>
      <c r="B710" s="463" t="s">
        <v>658</v>
      </c>
      <c r="C710" s="463" t="s">
        <v>742</v>
      </c>
      <c r="D710" s="463" t="s">
        <v>552</v>
      </c>
      <c r="E710" s="463">
        <v>39</v>
      </c>
      <c r="F710" s="465" t="s">
        <v>1517</v>
      </c>
      <c r="G710" s="463" t="s">
        <v>554</v>
      </c>
      <c r="H710" s="575">
        <v>39932</v>
      </c>
      <c r="I710" s="575">
        <v>41298</v>
      </c>
      <c r="J710" s="228">
        <v>2008</v>
      </c>
      <c r="K710" s="463" t="s">
        <v>769</v>
      </c>
      <c r="L710" s="463" t="s">
        <v>3726</v>
      </c>
      <c r="M710" s="463" t="s">
        <v>1517</v>
      </c>
      <c r="N710" s="466">
        <v>2</v>
      </c>
      <c r="O710" s="229">
        <v>9</v>
      </c>
      <c r="P710" s="463">
        <v>0</v>
      </c>
      <c r="Q710" s="463">
        <v>1</v>
      </c>
      <c r="R710" s="463">
        <v>0</v>
      </c>
      <c r="S710" s="463">
        <v>0</v>
      </c>
      <c r="T710" s="463">
        <v>1</v>
      </c>
      <c r="U710" s="463">
        <v>0</v>
      </c>
      <c r="V710" s="463">
        <v>2</v>
      </c>
      <c r="W710" s="463">
        <v>12</v>
      </c>
      <c r="X710" s="463">
        <v>14</v>
      </c>
      <c r="Y710" s="463">
        <v>1</v>
      </c>
      <c r="Z710" s="463">
        <v>0</v>
      </c>
      <c r="AA710" s="463">
        <v>0</v>
      </c>
      <c r="AB710" s="466">
        <v>40</v>
      </c>
      <c r="AC710" s="461">
        <f t="shared" si="44"/>
        <v>10</v>
      </c>
    </row>
    <row r="711" spans="1:29" s="467" customFormat="1" hidden="1">
      <c r="A711" s="463" t="s">
        <v>743</v>
      </c>
      <c r="B711" s="463" t="s">
        <v>658</v>
      </c>
      <c r="C711" s="463" t="s">
        <v>744</v>
      </c>
      <c r="D711" s="463" t="s">
        <v>552</v>
      </c>
      <c r="E711" s="463">
        <v>39</v>
      </c>
      <c r="F711" s="465" t="s">
        <v>1517</v>
      </c>
      <c r="G711" s="463" t="s">
        <v>554</v>
      </c>
      <c r="H711" s="575">
        <v>39932</v>
      </c>
      <c r="I711" s="575">
        <v>41298</v>
      </c>
      <c r="J711" s="228">
        <v>2008</v>
      </c>
      <c r="K711" s="463" t="s">
        <v>769</v>
      </c>
      <c r="L711" s="463" t="s">
        <v>3726</v>
      </c>
      <c r="M711" s="463" t="s">
        <v>1517</v>
      </c>
      <c r="N711" s="466">
        <v>3</v>
      </c>
      <c r="O711" s="229">
        <v>4</v>
      </c>
      <c r="P711" s="463">
        <v>2</v>
      </c>
      <c r="Q711" s="463">
        <v>3</v>
      </c>
      <c r="R711" s="463">
        <v>1</v>
      </c>
      <c r="S711" s="463">
        <v>0</v>
      </c>
      <c r="T711" s="463">
        <v>9</v>
      </c>
      <c r="U711" s="463">
        <v>0</v>
      </c>
      <c r="V711" s="463">
        <v>0</v>
      </c>
      <c r="W711" s="463">
        <v>13</v>
      </c>
      <c r="X711" s="463">
        <v>8</v>
      </c>
      <c r="Y711" s="463">
        <v>0</v>
      </c>
      <c r="Z711" s="463">
        <v>0</v>
      </c>
      <c r="AA711" s="463">
        <v>0</v>
      </c>
      <c r="AB711" s="466">
        <v>40</v>
      </c>
      <c r="AC711" s="461">
        <f t="shared" si="44"/>
        <v>10</v>
      </c>
    </row>
    <row r="712" spans="1:29" s="467" customFormat="1" hidden="1">
      <c r="A712" s="463" t="s">
        <v>374</v>
      </c>
      <c r="B712" s="463" t="s">
        <v>658</v>
      </c>
      <c r="C712" s="463" t="s">
        <v>375</v>
      </c>
      <c r="D712" s="463" t="s">
        <v>552</v>
      </c>
      <c r="E712" s="463">
        <v>39</v>
      </c>
      <c r="F712" s="465" t="s">
        <v>1517</v>
      </c>
      <c r="G712" s="463" t="s">
        <v>554</v>
      </c>
      <c r="H712" s="575">
        <v>39932</v>
      </c>
      <c r="I712" s="575">
        <v>41298</v>
      </c>
      <c r="J712" s="228">
        <v>2008</v>
      </c>
      <c r="K712" s="463" t="s">
        <v>769</v>
      </c>
      <c r="L712" s="463" t="s">
        <v>3726</v>
      </c>
      <c r="M712" s="463" t="s">
        <v>1517</v>
      </c>
      <c r="N712" s="613">
        <v>4</v>
      </c>
      <c r="O712" s="229">
        <v>4</v>
      </c>
      <c r="P712" s="463">
        <v>0</v>
      </c>
      <c r="Q712" s="463">
        <v>4</v>
      </c>
      <c r="R712" s="463">
        <v>2</v>
      </c>
      <c r="S712" s="463">
        <v>0</v>
      </c>
      <c r="T712" s="463">
        <v>5</v>
      </c>
      <c r="U712" s="463">
        <v>0</v>
      </c>
      <c r="V712" s="463">
        <v>0</v>
      </c>
      <c r="W712" s="463">
        <v>14</v>
      </c>
      <c r="X712" s="463">
        <v>11</v>
      </c>
      <c r="Y712" s="463">
        <v>0</v>
      </c>
      <c r="Z712" s="463">
        <v>0</v>
      </c>
      <c r="AA712" s="463">
        <v>0</v>
      </c>
      <c r="AB712" s="613">
        <v>40</v>
      </c>
      <c r="AC712" s="461">
        <f t="shared" si="44"/>
        <v>10</v>
      </c>
    </row>
    <row r="713" spans="1:29" s="467" customFormat="1" hidden="1">
      <c r="A713" s="463" t="s">
        <v>376</v>
      </c>
      <c r="B713" s="463" t="s">
        <v>658</v>
      </c>
      <c r="C713" s="463" t="s">
        <v>377</v>
      </c>
      <c r="D713" s="463" t="s">
        <v>552</v>
      </c>
      <c r="E713" s="464">
        <v>40</v>
      </c>
      <c r="F713" s="463" t="s">
        <v>550</v>
      </c>
      <c r="G713" s="463" t="s">
        <v>554</v>
      </c>
      <c r="H713" s="576">
        <v>39932</v>
      </c>
      <c r="I713" s="576">
        <v>41298</v>
      </c>
      <c r="J713" s="460">
        <v>2008</v>
      </c>
      <c r="K713" s="463" t="s">
        <v>769</v>
      </c>
      <c r="L713" s="463" t="s">
        <v>3727</v>
      </c>
      <c r="M713" s="463" t="s">
        <v>550</v>
      </c>
      <c r="N713" s="458">
        <v>1</v>
      </c>
      <c r="O713" s="460">
        <v>15</v>
      </c>
      <c r="P713" s="463">
        <v>2</v>
      </c>
      <c r="Q713" s="463">
        <v>1</v>
      </c>
      <c r="R713" s="463">
        <v>2</v>
      </c>
      <c r="S713" s="463">
        <v>0</v>
      </c>
      <c r="T713" s="463">
        <v>3</v>
      </c>
      <c r="U713" s="463">
        <v>0</v>
      </c>
      <c r="V713" s="463">
        <v>0</v>
      </c>
      <c r="W713" s="463">
        <v>4</v>
      </c>
      <c r="X713" s="463">
        <v>10</v>
      </c>
      <c r="Y713" s="463">
        <v>3</v>
      </c>
      <c r="Z713" s="463">
        <v>0</v>
      </c>
      <c r="AA713" s="463">
        <v>0</v>
      </c>
      <c r="AB713" s="461">
        <v>40</v>
      </c>
      <c r="AC713" s="461">
        <f t="shared" si="44"/>
        <v>20</v>
      </c>
    </row>
    <row r="714" spans="1:29" s="467" customFormat="1" hidden="1">
      <c r="A714" s="463" t="s">
        <v>378</v>
      </c>
      <c r="B714" s="463" t="s">
        <v>658</v>
      </c>
      <c r="C714" s="463" t="s">
        <v>379</v>
      </c>
      <c r="D714" s="463" t="s">
        <v>552</v>
      </c>
      <c r="E714" s="464">
        <v>40</v>
      </c>
      <c r="F714" s="463" t="s">
        <v>550</v>
      </c>
      <c r="G714" s="463" t="s">
        <v>554</v>
      </c>
      <c r="H714" s="575">
        <v>39932</v>
      </c>
      <c r="I714" s="575">
        <v>41298</v>
      </c>
      <c r="J714" s="465">
        <v>2008</v>
      </c>
      <c r="K714" s="463" t="s">
        <v>769</v>
      </c>
      <c r="L714" s="463" t="s">
        <v>3727</v>
      </c>
      <c r="M714" s="463" t="s">
        <v>550</v>
      </c>
      <c r="N714" s="463">
        <v>2</v>
      </c>
      <c r="O714" s="465">
        <v>8</v>
      </c>
      <c r="P714" s="463">
        <v>0</v>
      </c>
      <c r="Q714" s="463">
        <v>6</v>
      </c>
      <c r="R714" s="463">
        <v>0</v>
      </c>
      <c r="S714" s="463">
        <v>0</v>
      </c>
      <c r="T714" s="463">
        <v>3</v>
      </c>
      <c r="U714" s="463">
        <v>0</v>
      </c>
      <c r="V714" s="463">
        <v>0</v>
      </c>
      <c r="W714" s="463">
        <v>9</v>
      </c>
      <c r="X714" s="463">
        <v>13</v>
      </c>
      <c r="Y714" s="463">
        <v>1</v>
      </c>
      <c r="Z714" s="463">
        <v>0</v>
      </c>
      <c r="AA714" s="463">
        <v>0</v>
      </c>
      <c r="AB714" s="466">
        <v>40</v>
      </c>
      <c r="AC714" s="461">
        <f t="shared" si="44"/>
        <v>14</v>
      </c>
    </row>
    <row r="715" spans="1:29" s="467" customFormat="1" hidden="1">
      <c r="A715" s="463" t="s">
        <v>572</v>
      </c>
      <c r="B715" s="463" t="s">
        <v>658</v>
      </c>
      <c r="C715" s="463" t="s">
        <v>573</v>
      </c>
      <c r="D715" s="463" t="s">
        <v>552</v>
      </c>
      <c r="E715" s="464">
        <v>40</v>
      </c>
      <c r="F715" s="463" t="s">
        <v>550</v>
      </c>
      <c r="G715" s="463" t="s">
        <v>554</v>
      </c>
      <c r="H715" s="575">
        <v>39932</v>
      </c>
      <c r="I715" s="575">
        <v>41298</v>
      </c>
      <c r="J715" s="465">
        <v>2008</v>
      </c>
      <c r="K715" s="463" t="s">
        <v>769</v>
      </c>
      <c r="L715" s="463" t="s">
        <v>3727</v>
      </c>
      <c r="M715" s="463" t="s">
        <v>550</v>
      </c>
      <c r="N715" s="463">
        <v>3</v>
      </c>
      <c r="O715" s="465">
        <v>6</v>
      </c>
      <c r="P715" s="463">
        <v>0</v>
      </c>
      <c r="Q715" s="463">
        <v>0</v>
      </c>
      <c r="R715" s="463">
        <v>4</v>
      </c>
      <c r="S715" s="463">
        <v>0</v>
      </c>
      <c r="T715" s="463">
        <v>1</v>
      </c>
      <c r="U715" s="463">
        <v>0</v>
      </c>
      <c r="V715" s="463">
        <v>0</v>
      </c>
      <c r="W715" s="463">
        <v>5</v>
      </c>
      <c r="X715" s="463">
        <v>16</v>
      </c>
      <c r="Y715" s="463">
        <v>8</v>
      </c>
      <c r="Z715" s="463">
        <v>0</v>
      </c>
      <c r="AA715" s="463">
        <v>0</v>
      </c>
      <c r="AB715" s="466">
        <v>40</v>
      </c>
      <c r="AC715" s="461">
        <f t="shared" si="44"/>
        <v>10</v>
      </c>
    </row>
    <row r="716" spans="1:29" s="467" customFormat="1" hidden="1">
      <c r="A716" s="463" t="s">
        <v>574</v>
      </c>
      <c r="B716" s="463" t="s">
        <v>658</v>
      </c>
      <c r="C716" s="463" t="s">
        <v>575</v>
      </c>
      <c r="D716" s="463" t="s">
        <v>552</v>
      </c>
      <c r="E716" s="464">
        <v>40</v>
      </c>
      <c r="F716" s="463" t="s">
        <v>550</v>
      </c>
      <c r="G716" s="463" t="s">
        <v>554</v>
      </c>
      <c r="H716" s="575">
        <v>39932</v>
      </c>
      <c r="I716" s="575">
        <v>41298</v>
      </c>
      <c r="J716" s="465">
        <v>2008</v>
      </c>
      <c r="K716" s="463" t="s">
        <v>769</v>
      </c>
      <c r="L716" s="463" t="s">
        <v>3727</v>
      </c>
      <c r="M716" s="463" t="s">
        <v>550</v>
      </c>
      <c r="N716" s="463">
        <v>4</v>
      </c>
      <c r="O716" s="465">
        <v>7</v>
      </c>
      <c r="P716" s="463">
        <v>0</v>
      </c>
      <c r="Q716" s="463">
        <v>5</v>
      </c>
      <c r="R716" s="463">
        <v>0</v>
      </c>
      <c r="S716" s="463">
        <v>0</v>
      </c>
      <c r="T716" s="463">
        <v>0</v>
      </c>
      <c r="U716" s="463">
        <v>0</v>
      </c>
      <c r="V716" s="463">
        <v>0</v>
      </c>
      <c r="W716" s="463">
        <v>7</v>
      </c>
      <c r="X716" s="463">
        <v>21</v>
      </c>
      <c r="Y716" s="463">
        <v>0</v>
      </c>
      <c r="Z716" s="463">
        <v>0</v>
      </c>
      <c r="AA716" s="463">
        <v>0</v>
      </c>
      <c r="AB716" s="466">
        <v>40</v>
      </c>
      <c r="AC716" s="461">
        <f t="shared" si="44"/>
        <v>12</v>
      </c>
    </row>
    <row r="717" spans="1:29" s="467" customFormat="1" hidden="1">
      <c r="A717" s="463" t="s">
        <v>576</v>
      </c>
      <c r="B717" s="463" t="s">
        <v>658</v>
      </c>
      <c r="C717" s="463" t="s">
        <v>577</v>
      </c>
      <c r="D717" s="463" t="s">
        <v>552</v>
      </c>
      <c r="E717" s="464">
        <v>41</v>
      </c>
      <c r="F717" s="463" t="s">
        <v>1513</v>
      </c>
      <c r="G717" s="463" t="s">
        <v>554</v>
      </c>
      <c r="H717" s="576">
        <v>39931</v>
      </c>
      <c r="I717" s="576">
        <v>41298</v>
      </c>
      <c r="J717" s="465">
        <v>2008</v>
      </c>
      <c r="K717" s="463" t="s">
        <v>769</v>
      </c>
      <c r="L717" s="463" t="s">
        <v>3727</v>
      </c>
      <c r="M717" s="463" t="s">
        <v>1513</v>
      </c>
      <c r="N717" s="463">
        <v>1</v>
      </c>
      <c r="O717" s="465">
        <v>16</v>
      </c>
      <c r="P717" s="463">
        <v>0</v>
      </c>
      <c r="Q717" s="463">
        <v>0</v>
      </c>
      <c r="R717" s="463">
        <v>0</v>
      </c>
      <c r="S717" s="463">
        <v>0</v>
      </c>
      <c r="T717" s="463">
        <v>10</v>
      </c>
      <c r="U717" s="463">
        <v>4</v>
      </c>
      <c r="V717" s="463">
        <v>0</v>
      </c>
      <c r="W717" s="463">
        <v>1</v>
      </c>
      <c r="X717" s="463">
        <v>9</v>
      </c>
      <c r="Y717" s="463">
        <v>0</v>
      </c>
      <c r="Z717" s="463">
        <v>0</v>
      </c>
      <c r="AA717" s="463">
        <v>0</v>
      </c>
      <c r="AB717" s="466">
        <v>40</v>
      </c>
      <c r="AC717" s="461">
        <f t="shared" si="44"/>
        <v>16</v>
      </c>
    </row>
    <row r="718" spans="1:29" s="467" customFormat="1" hidden="1">
      <c r="A718" s="463" t="s">
        <v>578</v>
      </c>
      <c r="B718" s="463" t="s">
        <v>658</v>
      </c>
      <c r="C718" s="463" t="s">
        <v>579</v>
      </c>
      <c r="D718" s="463" t="s">
        <v>552</v>
      </c>
      <c r="E718" s="464">
        <v>41</v>
      </c>
      <c r="F718" s="463" t="s">
        <v>1513</v>
      </c>
      <c r="G718" s="463" t="s">
        <v>554</v>
      </c>
      <c r="H718" s="575">
        <v>39931</v>
      </c>
      <c r="I718" s="575">
        <v>41298</v>
      </c>
      <c r="J718" s="465">
        <v>2008</v>
      </c>
      <c r="K718" s="463" t="s">
        <v>769</v>
      </c>
      <c r="L718" s="463" t="s">
        <v>3727</v>
      </c>
      <c r="M718" s="463" t="s">
        <v>1513</v>
      </c>
      <c r="N718" s="463">
        <v>2</v>
      </c>
      <c r="O718" s="465">
        <v>14</v>
      </c>
      <c r="P718" s="463">
        <v>0</v>
      </c>
      <c r="Q718" s="463">
        <v>0</v>
      </c>
      <c r="R718" s="463">
        <v>0</v>
      </c>
      <c r="S718" s="463">
        <v>0</v>
      </c>
      <c r="T718" s="463">
        <v>7</v>
      </c>
      <c r="U718" s="463">
        <v>0</v>
      </c>
      <c r="V718" s="463">
        <v>2</v>
      </c>
      <c r="W718" s="463">
        <v>3</v>
      </c>
      <c r="X718" s="463">
        <v>10</v>
      </c>
      <c r="Y718" s="463">
        <v>4</v>
      </c>
      <c r="Z718" s="463">
        <v>0</v>
      </c>
      <c r="AA718" s="463">
        <v>0</v>
      </c>
      <c r="AB718" s="466">
        <v>40</v>
      </c>
      <c r="AC718" s="461">
        <f t="shared" si="44"/>
        <v>14</v>
      </c>
    </row>
    <row r="719" spans="1:29" s="467" customFormat="1" hidden="1">
      <c r="A719" s="463" t="s">
        <v>580</v>
      </c>
      <c r="B719" s="463" t="s">
        <v>658</v>
      </c>
      <c r="C719" s="463" t="s">
        <v>581</v>
      </c>
      <c r="D719" s="463" t="s">
        <v>552</v>
      </c>
      <c r="E719" s="464">
        <v>41</v>
      </c>
      <c r="F719" s="463" t="s">
        <v>1513</v>
      </c>
      <c r="G719" s="463" t="s">
        <v>554</v>
      </c>
      <c r="H719" s="575">
        <v>39931</v>
      </c>
      <c r="I719" s="575">
        <v>41298</v>
      </c>
      <c r="J719" s="465">
        <v>2008</v>
      </c>
      <c r="K719" s="463" t="s">
        <v>769</v>
      </c>
      <c r="L719" s="463" t="s">
        <v>3727</v>
      </c>
      <c r="M719" s="463" t="s">
        <v>1513</v>
      </c>
      <c r="N719" s="463">
        <v>3</v>
      </c>
      <c r="O719" s="465">
        <v>9</v>
      </c>
      <c r="P719" s="463">
        <v>0</v>
      </c>
      <c r="Q719" s="463">
        <v>0</v>
      </c>
      <c r="R719" s="463">
        <v>0</v>
      </c>
      <c r="S719" s="463">
        <v>0</v>
      </c>
      <c r="T719" s="463">
        <v>5</v>
      </c>
      <c r="U719" s="463">
        <v>3</v>
      </c>
      <c r="V719" s="463">
        <v>0</v>
      </c>
      <c r="W719" s="463">
        <v>9</v>
      </c>
      <c r="X719" s="463">
        <v>9</v>
      </c>
      <c r="Y719" s="463">
        <v>5</v>
      </c>
      <c r="Z719" s="463">
        <v>0</v>
      </c>
      <c r="AA719" s="463">
        <v>0</v>
      </c>
      <c r="AB719" s="466">
        <v>40</v>
      </c>
      <c r="AC719" s="461">
        <f t="shared" si="44"/>
        <v>9</v>
      </c>
    </row>
    <row r="720" spans="1:29" s="467" customFormat="1" hidden="1">
      <c r="A720" s="463" t="s">
        <v>582</v>
      </c>
      <c r="B720" s="463" t="s">
        <v>658</v>
      </c>
      <c r="C720" s="463" t="s">
        <v>583</v>
      </c>
      <c r="D720" s="463" t="s">
        <v>552</v>
      </c>
      <c r="E720" s="464">
        <v>41</v>
      </c>
      <c r="F720" s="463" t="s">
        <v>1513</v>
      </c>
      <c r="G720" s="463" t="s">
        <v>554</v>
      </c>
      <c r="H720" s="575">
        <v>39931</v>
      </c>
      <c r="I720" s="575">
        <v>41298</v>
      </c>
      <c r="J720" s="465">
        <v>2008</v>
      </c>
      <c r="K720" s="463" t="s">
        <v>769</v>
      </c>
      <c r="L720" s="463" t="s">
        <v>3727</v>
      </c>
      <c r="M720" s="463" t="s">
        <v>1513</v>
      </c>
      <c r="N720" s="463">
        <v>4</v>
      </c>
      <c r="O720" s="465">
        <v>17</v>
      </c>
      <c r="P720" s="463">
        <v>1</v>
      </c>
      <c r="Q720" s="463">
        <v>1</v>
      </c>
      <c r="R720" s="463">
        <v>0</v>
      </c>
      <c r="S720" s="463">
        <v>0</v>
      </c>
      <c r="T720" s="463">
        <v>8</v>
      </c>
      <c r="U720" s="463">
        <v>0</v>
      </c>
      <c r="V720" s="463">
        <v>0</v>
      </c>
      <c r="W720" s="463">
        <v>1</v>
      </c>
      <c r="X720" s="463">
        <v>2</v>
      </c>
      <c r="Y720" s="463">
        <v>10</v>
      </c>
      <c r="Z720" s="463">
        <v>0</v>
      </c>
      <c r="AA720" s="463">
        <v>0</v>
      </c>
      <c r="AB720" s="466">
        <v>40</v>
      </c>
      <c r="AC720" s="461">
        <f t="shared" si="44"/>
        <v>19</v>
      </c>
    </row>
    <row r="721" spans="1:29" s="467" customFormat="1" hidden="1">
      <c r="A721" s="463" t="s">
        <v>584</v>
      </c>
      <c r="B721" s="463" t="s">
        <v>658</v>
      </c>
      <c r="C721" s="463" t="s">
        <v>585</v>
      </c>
      <c r="D721" s="463" t="s">
        <v>552</v>
      </c>
      <c r="E721" s="464">
        <v>42</v>
      </c>
      <c r="F721" s="463" t="s">
        <v>1519</v>
      </c>
      <c r="G721" s="463" t="s">
        <v>554</v>
      </c>
      <c r="H721" s="576">
        <v>39932</v>
      </c>
      <c r="I721" s="576">
        <v>41298</v>
      </c>
      <c r="J721" s="465">
        <v>2008</v>
      </c>
      <c r="K721" s="463" t="s">
        <v>769</v>
      </c>
      <c r="L721" s="463" t="s">
        <v>3727</v>
      </c>
      <c r="M721" s="463" t="s">
        <v>1519</v>
      </c>
      <c r="N721" s="463">
        <v>1</v>
      </c>
      <c r="O721" s="465">
        <v>0</v>
      </c>
      <c r="P721" s="463">
        <v>0</v>
      </c>
      <c r="Q721" s="463">
        <v>5</v>
      </c>
      <c r="R721" s="463">
        <v>5</v>
      </c>
      <c r="S721" s="463">
        <v>0</v>
      </c>
      <c r="T721" s="463">
        <v>0</v>
      </c>
      <c r="U721" s="463">
        <v>13</v>
      </c>
      <c r="V721" s="463">
        <v>0</v>
      </c>
      <c r="W721" s="463">
        <v>4</v>
      </c>
      <c r="X721" s="463">
        <v>10</v>
      </c>
      <c r="Y721" s="463">
        <v>3</v>
      </c>
      <c r="Z721" s="463">
        <v>0</v>
      </c>
      <c r="AA721" s="463">
        <v>0</v>
      </c>
      <c r="AB721" s="466">
        <v>40</v>
      </c>
      <c r="AC721" s="461">
        <f t="shared" si="44"/>
        <v>10</v>
      </c>
    </row>
    <row r="722" spans="1:29" s="467" customFormat="1" hidden="1">
      <c r="A722" s="463" t="s">
        <v>788</v>
      </c>
      <c r="B722" s="463" t="s">
        <v>658</v>
      </c>
      <c r="C722" s="463" t="s">
        <v>789</v>
      </c>
      <c r="D722" s="463" t="s">
        <v>552</v>
      </c>
      <c r="E722" s="464">
        <v>42</v>
      </c>
      <c r="F722" s="463" t="s">
        <v>1519</v>
      </c>
      <c r="G722" s="463" t="s">
        <v>554</v>
      </c>
      <c r="H722" s="575">
        <v>39932</v>
      </c>
      <c r="I722" s="575">
        <v>41298</v>
      </c>
      <c r="J722" s="465">
        <v>2008</v>
      </c>
      <c r="K722" s="463" t="s">
        <v>769</v>
      </c>
      <c r="L722" s="463" t="s">
        <v>3727</v>
      </c>
      <c r="M722" s="463" t="s">
        <v>1519</v>
      </c>
      <c r="N722" s="463">
        <v>2</v>
      </c>
      <c r="O722" s="465">
        <v>2</v>
      </c>
      <c r="P722" s="463">
        <v>0</v>
      </c>
      <c r="Q722" s="463">
        <v>1</v>
      </c>
      <c r="R722" s="463">
        <v>0</v>
      </c>
      <c r="S722" s="463">
        <v>0</v>
      </c>
      <c r="T722" s="463">
        <v>0</v>
      </c>
      <c r="U722" s="463">
        <v>8</v>
      </c>
      <c r="V722" s="463">
        <v>0</v>
      </c>
      <c r="W722" s="463">
        <v>0</v>
      </c>
      <c r="X722" s="463">
        <v>27</v>
      </c>
      <c r="Y722" s="463">
        <v>2</v>
      </c>
      <c r="Z722" s="463">
        <v>0</v>
      </c>
      <c r="AA722" s="463">
        <v>0</v>
      </c>
      <c r="AB722" s="466">
        <v>40</v>
      </c>
      <c r="AC722" s="461">
        <f t="shared" si="44"/>
        <v>3</v>
      </c>
    </row>
    <row r="723" spans="1:29" s="467" customFormat="1" hidden="1">
      <c r="A723" s="463" t="s">
        <v>790</v>
      </c>
      <c r="B723" s="463" t="s">
        <v>658</v>
      </c>
      <c r="C723" s="463" t="s">
        <v>791</v>
      </c>
      <c r="D723" s="463" t="s">
        <v>552</v>
      </c>
      <c r="E723" s="464">
        <v>42</v>
      </c>
      <c r="F723" s="463" t="s">
        <v>1519</v>
      </c>
      <c r="G723" s="463" t="s">
        <v>554</v>
      </c>
      <c r="H723" s="575">
        <v>39932</v>
      </c>
      <c r="I723" s="575">
        <v>41298</v>
      </c>
      <c r="J723" s="465">
        <v>2008</v>
      </c>
      <c r="K723" s="463" t="s">
        <v>769</v>
      </c>
      <c r="L723" s="463" t="s">
        <v>3727</v>
      </c>
      <c r="M723" s="463" t="s">
        <v>1519</v>
      </c>
      <c r="N723" s="463">
        <v>3</v>
      </c>
      <c r="O723" s="465">
        <v>5</v>
      </c>
      <c r="P723" s="463">
        <v>0</v>
      </c>
      <c r="Q723" s="463">
        <v>0</v>
      </c>
      <c r="R723" s="463">
        <v>2</v>
      </c>
      <c r="S723" s="463">
        <v>0</v>
      </c>
      <c r="T723" s="463">
        <v>1</v>
      </c>
      <c r="U723" s="463">
        <v>17</v>
      </c>
      <c r="V723" s="463">
        <v>0</v>
      </c>
      <c r="W723" s="463">
        <v>0</v>
      </c>
      <c r="X723" s="463">
        <v>10</v>
      </c>
      <c r="Y723" s="463">
        <v>5</v>
      </c>
      <c r="Z723" s="463">
        <v>0</v>
      </c>
      <c r="AA723" s="463">
        <v>0</v>
      </c>
      <c r="AB723" s="466">
        <v>40</v>
      </c>
      <c r="AC723" s="461">
        <f t="shared" si="44"/>
        <v>7</v>
      </c>
    </row>
    <row r="724" spans="1:29" s="467" customFormat="1" hidden="1">
      <c r="A724" s="463" t="s">
        <v>792</v>
      </c>
      <c r="B724" s="463" t="s">
        <v>658</v>
      </c>
      <c r="C724" s="463" t="s">
        <v>793</v>
      </c>
      <c r="D724" s="463" t="s">
        <v>552</v>
      </c>
      <c r="E724" s="464">
        <v>42</v>
      </c>
      <c r="F724" s="463" t="s">
        <v>1519</v>
      </c>
      <c r="G724" s="463" t="s">
        <v>554</v>
      </c>
      <c r="H724" s="575">
        <v>39932</v>
      </c>
      <c r="I724" s="575">
        <v>41298</v>
      </c>
      <c r="J724" s="465">
        <v>2008</v>
      </c>
      <c r="K724" s="463" t="s">
        <v>769</v>
      </c>
      <c r="L724" s="463" t="s">
        <v>3727</v>
      </c>
      <c r="M724" s="463" t="s">
        <v>1519</v>
      </c>
      <c r="N724" s="463">
        <v>4</v>
      </c>
      <c r="O724" s="465">
        <v>4</v>
      </c>
      <c r="P724" s="463">
        <v>0</v>
      </c>
      <c r="Q724" s="463">
        <v>2</v>
      </c>
      <c r="R724" s="463">
        <v>6</v>
      </c>
      <c r="S724" s="463">
        <v>0</v>
      </c>
      <c r="T724" s="463">
        <v>4</v>
      </c>
      <c r="U724" s="463">
        <v>6</v>
      </c>
      <c r="V724" s="463">
        <v>0</v>
      </c>
      <c r="W724" s="463">
        <v>7</v>
      </c>
      <c r="X724" s="463">
        <v>8</v>
      </c>
      <c r="Y724" s="463">
        <v>3</v>
      </c>
      <c r="Z724" s="463">
        <v>0</v>
      </c>
      <c r="AA724" s="463">
        <v>0</v>
      </c>
      <c r="AB724" s="466">
        <v>40</v>
      </c>
      <c r="AC724" s="461">
        <f t="shared" si="44"/>
        <v>12</v>
      </c>
    </row>
    <row r="725" spans="1:29" s="467" customFormat="1" hidden="1">
      <c r="A725" s="463">
        <v>1025</v>
      </c>
      <c r="B725" s="463"/>
      <c r="C725" s="463" t="str">
        <f t="shared" ref="C725:C756" si="45">J725&amp;"-"&amp;M725&amp;"_"&amp;N725</f>
        <v>2009-Casy_1</v>
      </c>
      <c r="D725" s="463" t="s">
        <v>552</v>
      </c>
      <c r="E725" s="464">
        <v>1</v>
      </c>
      <c r="F725" s="463" t="s">
        <v>999</v>
      </c>
      <c r="G725" s="463" t="s">
        <v>554</v>
      </c>
      <c r="H725" s="576"/>
      <c r="I725" s="576"/>
      <c r="J725" s="465">
        <v>2009</v>
      </c>
      <c r="K725" s="463" t="s">
        <v>945</v>
      </c>
      <c r="L725" s="463" t="s">
        <v>1593</v>
      </c>
      <c r="M725" s="463" t="s">
        <v>1594</v>
      </c>
      <c r="N725" s="463">
        <v>1</v>
      </c>
      <c r="O725" s="465">
        <v>1</v>
      </c>
      <c r="P725" s="463">
        <v>1</v>
      </c>
      <c r="Q725" s="463">
        <v>0</v>
      </c>
      <c r="R725" s="463">
        <v>0</v>
      </c>
      <c r="S725" s="463">
        <v>0</v>
      </c>
      <c r="T725" s="463">
        <v>0</v>
      </c>
      <c r="U725" s="463">
        <v>8</v>
      </c>
      <c r="V725" s="463">
        <v>3</v>
      </c>
      <c r="W725" s="463">
        <v>1</v>
      </c>
      <c r="X725" s="463">
        <v>10</v>
      </c>
      <c r="Y725" s="463">
        <v>16</v>
      </c>
      <c r="Z725" s="463">
        <v>0</v>
      </c>
      <c r="AA725" s="463">
        <v>0</v>
      </c>
      <c r="AB725" s="466">
        <f t="shared" ref="AB725:AB756" si="46">SUM(O725:AA725)</f>
        <v>40</v>
      </c>
      <c r="AC725" s="461">
        <f t="shared" si="44"/>
        <v>2</v>
      </c>
    </row>
    <row r="726" spans="1:29" s="467" customFormat="1" hidden="1">
      <c r="A726" s="463">
        <v>1026</v>
      </c>
      <c r="B726" s="463"/>
      <c r="C726" s="463" t="str">
        <f t="shared" si="45"/>
        <v>2009-Casy_2</v>
      </c>
      <c r="D726" s="463" t="s">
        <v>552</v>
      </c>
      <c r="E726" s="464">
        <v>1</v>
      </c>
      <c r="F726" s="463" t="s">
        <v>999</v>
      </c>
      <c r="G726" s="463" t="s">
        <v>554</v>
      </c>
      <c r="H726" s="575"/>
      <c r="I726" s="575"/>
      <c r="J726" s="465">
        <v>2009</v>
      </c>
      <c r="K726" s="463" t="s">
        <v>945</v>
      </c>
      <c r="L726" s="463" t="s">
        <v>1593</v>
      </c>
      <c r="M726" s="463" t="s">
        <v>1594</v>
      </c>
      <c r="N726" s="463">
        <v>2</v>
      </c>
      <c r="O726" s="465">
        <v>10</v>
      </c>
      <c r="P726" s="463">
        <v>0</v>
      </c>
      <c r="Q726" s="463">
        <v>3</v>
      </c>
      <c r="R726" s="463">
        <v>0</v>
      </c>
      <c r="S726" s="463">
        <v>0</v>
      </c>
      <c r="T726" s="463">
        <v>0</v>
      </c>
      <c r="U726" s="463">
        <v>9</v>
      </c>
      <c r="V726" s="463">
        <v>0</v>
      </c>
      <c r="W726" s="463">
        <v>1</v>
      </c>
      <c r="X726" s="463">
        <v>17</v>
      </c>
      <c r="Y726" s="463">
        <v>0</v>
      </c>
      <c r="Z726" s="463">
        <v>0</v>
      </c>
      <c r="AA726" s="463">
        <v>0</v>
      </c>
      <c r="AB726" s="466">
        <f t="shared" si="46"/>
        <v>40</v>
      </c>
      <c r="AC726" s="461">
        <f t="shared" si="44"/>
        <v>13</v>
      </c>
    </row>
    <row r="727" spans="1:29" s="467" customFormat="1" hidden="1">
      <c r="A727" s="463">
        <v>1027</v>
      </c>
      <c r="B727" s="463"/>
      <c r="C727" s="463" t="str">
        <f t="shared" si="45"/>
        <v>2009-Casy_3</v>
      </c>
      <c r="D727" s="463" t="s">
        <v>552</v>
      </c>
      <c r="E727" s="464">
        <v>1</v>
      </c>
      <c r="F727" s="463" t="s">
        <v>999</v>
      </c>
      <c r="G727" s="463" t="s">
        <v>554</v>
      </c>
      <c r="H727" s="575"/>
      <c r="I727" s="575"/>
      <c r="J727" s="465">
        <v>2009</v>
      </c>
      <c r="K727" s="463" t="s">
        <v>945</v>
      </c>
      <c r="L727" s="463" t="s">
        <v>1593</v>
      </c>
      <c r="M727" s="463" t="s">
        <v>1594</v>
      </c>
      <c r="N727" s="463">
        <v>3</v>
      </c>
      <c r="O727" s="465">
        <v>5</v>
      </c>
      <c r="P727" s="463">
        <v>0</v>
      </c>
      <c r="Q727" s="463">
        <v>1</v>
      </c>
      <c r="R727" s="463">
        <v>1</v>
      </c>
      <c r="S727" s="463">
        <v>0</v>
      </c>
      <c r="T727" s="463">
        <v>0</v>
      </c>
      <c r="U727" s="463">
        <v>2</v>
      </c>
      <c r="V727" s="463">
        <v>0</v>
      </c>
      <c r="W727" s="463">
        <v>9</v>
      </c>
      <c r="X727" s="463">
        <v>22</v>
      </c>
      <c r="Y727" s="463">
        <v>0</v>
      </c>
      <c r="Z727" s="463">
        <v>0</v>
      </c>
      <c r="AA727" s="463">
        <v>0</v>
      </c>
      <c r="AB727" s="466">
        <f t="shared" si="46"/>
        <v>40</v>
      </c>
      <c r="AC727" s="461">
        <f t="shared" si="44"/>
        <v>7</v>
      </c>
    </row>
    <row r="728" spans="1:29" s="467" customFormat="1" hidden="1">
      <c r="A728" s="463">
        <v>1028</v>
      </c>
      <c r="B728" s="463"/>
      <c r="C728" s="463" t="str">
        <f t="shared" si="45"/>
        <v>2009-Casy_4</v>
      </c>
      <c r="D728" s="463" t="s">
        <v>552</v>
      </c>
      <c r="E728" s="464">
        <v>1</v>
      </c>
      <c r="F728" s="463" t="s">
        <v>999</v>
      </c>
      <c r="G728" s="463" t="s">
        <v>554</v>
      </c>
      <c r="H728" s="575"/>
      <c r="I728" s="575"/>
      <c r="J728" s="465">
        <v>2009</v>
      </c>
      <c r="K728" s="463" t="s">
        <v>945</v>
      </c>
      <c r="L728" s="463" t="s">
        <v>1593</v>
      </c>
      <c r="M728" s="463" t="s">
        <v>1594</v>
      </c>
      <c r="N728" s="463">
        <v>4</v>
      </c>
      <c r="O728" s="465">
        <v>4</v>
      </c>
      <c r="P728" s="463">
        <v>0</v>
      </c>
      <c r="Q728" s="463">
        <v>0</v>
      </c>
      <c r="R728" s="463">
        <v>0</v>
      </c>
      <c r="S728" s="463">
        <v>0</v>
      </c>
      <c r="T728" s="463">
        <v>0</v>
      </c>
      <c r="U728" s="463">
        <v>1</v>
      </c>
      <c r="V728" s="463">
        <v>0</v>
      </c>
      <c r="W728" s="463">
        <v>5</v>
      </c>
      <c r="X728" s="463">
        <v>29</v>
      </c>
      <c r="Y728" s="463">
        <v>1</v>
      </c>
      <c r="Z728" s="463">
        <v>0</v>
      </c>
      <c r="AA728" s="463">
        <v>0</v>
      </c>
      <c r="AB728" s="466">
        <f t="shared" si="46"/>
        <v>40</v>
      </c>
      <c r="AC728" s="461">
        <f t="shared" si="44"/>
        <v>4</v>
      </c>
    </row>
    <row r="729" spans="1:29" s="467" customFormat="1" hidden="1">
      <c r="A729" s="463">
        <v>1053</v>
      </c>
      <c r="B729" s="463"/>
      <c r="C729" s="463" t="str">
        <f t="shared" si="45"/>
        <v>2009-Bonne Anse_1</v>
      </c>
      <c r="D729" s="463" t="s">
        <v>552</v>
      </c>
      <c r="E729" s="464">
        <v>2</v>
      </c>
      <c r="F729" s="463" t="s">
        <v>1000</v>
      </c>
      <c r="G729" s="463" t="s">
        <v>554</v>
      </c>
      <c r="H729" s="576"/>
      <c r="I729" s="576"/>
      <c r="J729" s="465">
        <v>2009</v>
      </c>
      <c r="K729" s="463" t="s">
        <v>945</v>
      </c>
      <c r="L729" s="463" t="s">
        <v>1593</v>
      </c>
      <c r="M729" s="463" t="s">
        <v>1497</v>
      </c>
      <c r="N729" s="463">
        <v>1</v>
      </c>
      <c r="O729" s="465">
        <v>6</v>
      </c>
      <c r="P729" s="463">
        <v>2</v>
      </c>
      <c r="Q729" s="463">
        <v>0</v>
      </c>
      <c r="R729" s="463">
        <v>0</v>
      </c>
      <c r="S729" s="463">
        <v>4</v>
      </c>
      <c r="T729" s="463">
        <v>0</v>
      </c>
      <c r="U729" s="463">
        <v>0</v>
      </c>
      <c r="V729" s="463">
        <v>0</v>
      </c>
      <c r="W729" s="463">
        <v>10</v>
      </c>
      <c r="X729" s="463">
        <v>8</v>
      </c>
      <c r="Y729" s="463">
        <v>10</v>
      </c>
      <c r="Z729" s="463">
        <v>0</v>
      </c>
      <c r="AA729" s="463">
        <v>0</v>
      </c>
      <c r="AB729" s="466">
        <f t="shared" si="46"/>
        <v>40</v>
      </c>
      <c r="AC729" s="461">
        <f t="shared" si="44"/>
        <v>8</v>
      </c>
    </row>
    <row r="730" spans="1:29" s="467" customFormat="1" hidden="1">
      <c r="A730" s="463">
        <v>1054</v>
      </c>
      <c r="B730" s="463"/>
      <c r="C730" s="463" t="str">
        <f t="shared" si="45"/>
        <v>2009-Bonne Anse_2</v>
      </c>
      <c r="D730" s="463" t="s">
        <v>552</v>
      </c>
      <c r="E730" s="464">
        <v>2</v>
      </c>
      <c r="F730" s="463" t="s">
        <v>1000</v>
      </c>
      <c r="G730" s="463" t="s">
        <v>554</v>
      </c>
      <c r="H730" s="575"/>
      <c r="I730" s="575"/>
      <c r="J730" s="465">
        <v>2009</v>
      </c>
      <c r="K730" s="463" t="s">
        <v>945</v>
      </c>
      <c r="L730" s="463" t="s">
        <v>1593</v>
      </c>
      <c r="M730" s="463" t="s">
        <v>1497</v>
      </c>
      <c r="N730" s="463">
        <v>2</v>
      </c>
      <c r="O730" s="465">
        <v>18</v>
      </c>
      <c r="P730" s="463">
        <v>0</v>
      </c>
      <c r="Q730" s="463">
        <v>4</v>
      </c>
      <c r="R730" s="463">
        <v>0</v>
      </c>
      <c r="S730" s="463">
        <v>2</v>
      </c>
      <c r="T730" s="463">
        <v>0</v>
      </c>
      <c r="U730" s="463">
        <v>0</v>
      </c>
      <c r="V730" s="463">
        <v>1</v>
      </c>
      <c r="W730" s="463">
        <v>11</v>
      </c>
      <c r="X730" s="463">
        <v>3</v>
      </c>
      <c r="Y730" s="463">
        <v>1</v>
      </c>
      <c r="Z730" s="463">
        <v>0</v>
      </c>
      <c r="AA730" s="463">
        <v>0</v>
      </c>
      <c r="AB730" s="466">
        <f t="shared" si="46"/>
        <v>40</v>
      </c>
      <c r="AC730" s="461">
        <f t="shared" si="44"/>
        <v>22</v>
      </c>
    </row>
    <row r="731" spans="1:29" s="467" customFormat="1" hidden="1">
      <c r="A731" s="463">
        <v>1055</v>
      </c>
      <c r="B731" s="463"/>
      <c r="C731" s="463" t="str">
        <f t="shared" si="45"/>
        <v>2009-Bonne Anse_3</v>
      </c>
      <c r="D731" s="463" t="s">
        <v>552</v>
      </c>
      <c r="E731" s="464">
        <v>2</v>
      </c>
      <c r="F731" s="463" t="s">
        <v>1000</v>
      </c>
      <c r="G731" s="463" t="s">
        <v>554</v>
      </c>
      <c r="H731" s="575"/>
      <c r="I731" s="575"/>
      <c r="J731" s="465">
        <v>2009</v>
      </c>
      <c r="K731" s="463" t="s">
        <v>945</v>
      </c>
      <c r="L731" s="463" t="s">
        <v>1593</v>
      </c>
      <c r="M731" s="463" t="s">
        <v>1497</v>
      </c>
      <c r="N731" s="463">
        <v>3</v>
      </c>
      <c r="O731" s="465">
        <v>17</v>
      </c>
      <c r="P731" s="463">
        <v>3</v>
      </c>
      <c r="Q731" s="463">
        <v>2</v>
      </c>
      <c r="R731" s="463">
        <v>0</v>
      </c>
      <c r="S731" s="463">
        <v>1</v>
      </c>
      <c r="T731" s="463">
        <v>0</v>
      </c>
      <c r="U731" s="463">
        <v>0</v>
      </c>
      <c r="V731" s="463">
        <v>0</v>
      </c>
      <c r="W731" s="463">
        <v>14</v>
      </c>
      <c r="X731" s="463">
        <v>3</v>
      </c>
      <c r="Y731" s="463">
        <v>0</v>
      </c>
      <c r="Z731" s="463">
        <v>0</v>
      </c>
      <c r="AA731" s="463">
        <v>0</v>
      </c>
      <c r="AB731" s="466">
        <f t="shared" si="46"/>
        <v>40</v>
      </c>
      <c r="AC731" s="461">
        <f t="shared" si="44"/>
        <v>22</v>
      </c>
    </row>
    <row r="732" spans="1:29" s="467" customFormat="1" hidden="1">
      <c r="A732" s="463">
        <v>1056</v>
      </c>
      <c r="B732" s="463"/>
      <c r="C732" s="463" t="str">
        <f t="shared" si="45"/>
        <v>2009-Bonne Anse_4</v>
      </c>
      <c r="D732" s="463" t="s">
        <v>552</v>
      </c>
      <c r="E732" s="464">
        <v>2</v>
      </c>
      <c r="F732" s="463" t="s">
        <v>1000</v>
      </c>
      <c r="G732" s="463" t="s">
        <v>554</v>
      </c>
      <c r="H732" s="575"/>
      <c r="I732" s="575"/>
      <c r="J732" s="465">
        <v>2009</v>
      </c>
      <c r="K732" s="463" t="s">
        <v>945</v>
      </c>
      <c r="L732" s="463" t="s">
        <v>1593</v>
      </c>
      <c r="M732" s="463" t="s">
        <v>1497</v>
      </c>
      <c r="N732" s="463">
        <v>4</v>
      </c>
      <c r="O732" s="465">
        <v>11</v>
      </c>
      <c r="P732" s="463">
        <v>4</v>
      </c>
      <c r="Q732" s="463">
        <v>6</v>
      </c>
      <c r="R732" s="463">
        <v>0</v>
      </c>
      <c r="S732" s="463">
        <v>0</v>
      </c>
      <c r="T732" s="463">
        <v>0</v>
      </c>
      <c r="U732" s="463">
        <v>0</v>
      </c>
      <c r="V732" s="463">
        <v>1</v>
      </c>
      <c r="W732" s="463">
        <v>5</v>
      </c>
      <c r="X732" s="463">
        <v>13</v>
      </c>
      <c r="Y732" s="463">
        <v>0</v>
      </c>
      <c r="Z732" s="463">
        <v>0</v>
      </c>
      <c r="AA732" s="463">
        <v>0</v>
      </c>
      <c r="AB732" s="466">
        <f t="shared" si="46"/>
        <v>40</v>
      </c>
      <c r="AC732" s="461">
        <f t="shared" si="44"/>
        <v>21</v>
      </c>
    </row>
    <row r="733" spans="1:29" s="467" customFormat="1" hidden="1">
      <c r="A733" s="463">
        <v>1073</v>
      </c>
      <c r="B733" s="463"/>
      <c r="C733" s="463" t="str">
        <f t="shared" si="45"/>
        <v>2009-Akaia_1</v>
      </c>
      <c r="D733" s="463" t="s">
        <v>552</v>
      </c>
      <c r="E733" s="464">
        <v>3</v>
      </c>
      <c r="F733" s="463" t="s">
        <v>1283</v>
      </c>
      <c r="G733" s="463" t="s">
        <v>554</v>
      </c>
      <c r="H733" s="576"/>
      <c r="I733" s="576"/>
      <c r="J733" s="465">
        <v>2009</v>
      </c>
      <c r="K733" s="463" t="s">
        <v>945</v>
      </c>
      <c r="L733" s="463" t="s">
        <v>1282</v>
      </c>
      <c r="M733" s="463" t="s">
        <v>1283</v>
      </c>
      <c r="N733" s="463">
        <v>1</v>
      </c>
      <c r="O733" s="465">
        <v>4</v>
      </c>
      <c r="P733" s="463">
        <v>10</v>
      </c>
      <c r="Q733" s="463">
        <v>6</v>
      </c>
      <c r="R733" s="463">
        <v>0</v>
      </c>
      <c r="S733" s="463">
        <v>0</v>
      </c>
      <c r="T733" s="463">
        <v>0</v>
      </c>
      <c r="U733" s="463">
        <v>3</v>
      </c>
      <c r="V733" s="463">
        <v>1</v>
      </c>
      <c r="W733" s="463">
        <v>6</v>
      </c>
      <c r="X733" s="463">
        <v>10</v>
      </c>
      <c r="Y733" s="463">
        <v>0</v>
      </c>
      <c r="Z733" s="463">
        <v>0</v>
      </c>
      <c r="AA733" s="463">
        <v>0</v>
      </c>
      <c r="AB733" s="466">
        <f t="shared" si="46"/>
        <v>40</v>
      </c>
      <c r="AC733" s="461">
        <f t="shared" si="44"/>
        <v>20</v>
      </c>
    </row>
    <row r="734" spans="1:29" s="467" customFormat="1" hidden="1">
      <c r="A734" s="463">
        <v>1074</v>
      </c>
      <c r="B734" s="463"/>
      <c r="C734" s="463" t="str">
        <f t="shared" si="45"/>
        <v>2009-Akaia_2</v>
      </c>
      <c r="D734" s="463" t="s">
        <v>552</v>
      </c>
      <c r="E734" s="464">
        <v>3</v>
      </c>
      <c r="F734" s="463" t="s">
        <v>1283</v>
      </c>
      <c r="G734" s="463" t="s">
        <v>554</v>
      </c>
      <c r="H734" s="575"/>
      <c r="I734" s="575"/>
      <c r="J734" s="465">
        <v>2009</v>
      </c>
      <c r="K734" s="463" t="s">
        <v>945</v>
      </c>
      <c r="L734" s="463" t="s">
        <v>1282</v>
      </c>
      <c r="M734" s="463" t="s">
        <v>1283</v>
      </c>
      <c r="N734" s="463">
        <v>2</v>
      </c>
      <c r="O734" s="465">
        <v>1</v>
      </c>
      <c r="P734" s="463">
        <v>10</v>
      </c>
      <c r="Q734" s="463">
        <v>6</v>
      </c>
      <c r="R734" s="463">
        <v>0</v>
      </c>
      <c r="S734" s="463">
        <v>0</v>
      </c>
      <c r="T734" s="463">
        <v>0</v>
      </c>
      <c r="U734" s="463">
        <v>3</v>
      </c>
      <c r="V734" s="463">
        <v>2</v>
      </c>
      <c r="W734" s="463">
        <v>6</v>
      </c>
      <c r="X734" s="463">
        <v>10</v>
      </c>
      <c r="Y734" s="463">
        <v>0</v>
      </c>
      <c r="Z734" s="463">
        <v>2</v>
      </c>
      <c r="AA734" s="463">
        <v>0</v>
      </c>
      <c r="AB734" s="466">
        <f t="shared" si="46"/>
        <v>40</v>
      </c>
      <c r="AC734" s="461">
        <f t="shared" si="44"/>
        <v>17</v>
      </c>
    </row>
    <row r="735" spans="1:29" s="467" customFormat="1" hidden="1">
      <c r="A735" s="463">
        <v>1075</v>
      </c>
      <c r="B735" s="463"/>
      <c r="C735" s="463" t="str">
        <f t="shared" si="45"/>
        <v>2009-Akaia_3</v>
      </c>
      <c r="D735" s="463" t="s">
        <v>552</v>
      </c>
      <c r="E735" s="464">
        <v>3</v>
      </c>
      <c r="F735" s="463" t="s">
        <v>1283</v>
      </c>
      <c r="G735" s="463" t="s">
        <v>554</v>
      </c>
      <c r="H735" s="575"/>
      <c r="I735" s="575"/>
      <c r="J735" s="465">
        <v>2009</v>
      </c>
      <c r="K735" s="463" t="s">
        <v>945</v>
      </c>
      <c r="L735" s="463" t="s">
        <v>1282</v>
      </c>
      <c r="M735" s="463" t="s">
        <v>1283</v>
      </c>
      <c r="N735" s="463">
        <v>3</v>
      </c>
      <c r="O735" s="465">
        <v>0</v>
      </c>
      <c r="P735" s="463">
        <v>14</v>
      </c>
      <c r="Q735" s="463">
        <v>0</v>
      </c>
      <c r="R735" s="463">
        <v>0</v>
      </c>
      <c r="S735" s="463">
        <v>0</v>
      </c>
      <c r="T735" s="463">
        <v>0</v>
      </c>
      <c r="U735" s="463">
        <v>1</v>
      </c>
      <c r="V735" s="463">
        <v>1</v>
      </c>
      <c r="W735" s="463">
        <v>7</v>
      </c>
      <c r="X735" s="463">
        <v>15</v>
      </c>
      <c r="Y735" s="463">
        <v>2</v>
      </c>
      <c r="Z735" s="463">
        <v>0</v>
      </c>
      <c r="AA735" s="463">
        <v>0</v>
      </c>
      <c r="AB735" s="466">
        <f t="shared" si="46"/>
        <v>40</v>
      </c>
      <c r="AC735" s="461">
        <f t="shared" si="44"/>
        <v>14</v>
      </c>
    </row>
    <row r="736" spans="1:29" s="467" customFormat="1" hidden="1">
      <c r="A736" s="463">
        <v>1076</v>
      </c>
      <c r="B736" s="463"/>
      <c r="C736" s="463" t="str">
        <f t="shared" si="45"/>
        <v>2009-Akaia_4</v>
      </c>
      <c r="D736" s="463" t="s">
        <v>552</v>
      </c>
      <c r="E736" s="464">
        <v>3</v>
      </c>
      <c r="F736" s="463" t="s">
        <v>1283</v>
      </c>
      <c r="G736" s="463" t="s">
        <v>554</v>
      </c>
      <c r="H736" s="575"/>
      <c r="I736" s="575"/>
      <c r="J736" s="614">
        <v>2009</v>
      </c>
      <c r="K736" s="463" t="s">
        <v>945</v>
      </c>
      <c r="L736" s="463" t="s">
        <v>1282</v>
      </c>
      <c r="M736" s="463" t="s">
        <v>1283</v>
      </c>
      <c r="N736" s="615">
        <v>4</v>
      </c>
      <c r="O736" s="614">
        <v>3</v>
      </c>
      <c r="P736" s="463">
        <v>15</v>
      </c>
      <c r="Q736" s="463">
        <v>2</v>
      </c>
      <c r="R736" s="463">
        <v>0</v>
      </c>
      <c r="S736" s="463">
        <v>4</v>
      </c>
      <c r="T736" s="463">
        <v>0</v>
      </c>
      <c r="U736" s="463">
        <v>0</v>
      </c>
      <c r="V736" s="463">
        <v>2</v>
      </c>
      <c r="W736" s="463">
        <v>13</v>
      </c>
      <c r="X736" s="463">
        <v>1</v>
      </c>
      <c r="Y736" s="463">
        <v>0</v>
      </c>
      <c r="Z736" s="463">
        <v>0</v>
      </c>
      <c r="AA736" s="463">
        <v>0</v>
      </c>
      <c r="AB736" s="611">
        <f t="shared" si="46"/>
        <v>40</v>
      </c>
      <c r="AC736" s="461">
        <f t="shared" si="44"/>
        <v>20</v>
      </c>
    </row>
    <row r="737" spans="1:29" s="467" customFormat="1" hidden="1">
      <c r="A737" s="463">
        <v>1097</v>
      </c>
      <c r="B737" s="463"/>
      <c r="C737" s="463" t="str">
        <f t="shared" si="45"/>
        <v>2009-Ile Verte_1</v>
      </c>
      <c r="D737" s="463" t="s">
        <v>552</v>
      </c>
      <c r="E737" s="463">
        <v>4</v>
      </c>
      <c r="F737" s="465" t="s">
        <v>817</v>
      </c>
      <c r="G737" s="463" t="s">
        <v>554</v>
      </c>
      <c r="H737" s="576"/>
      <c r="I737" s="576"/>
      <c r="J737" s="228">
        <v>2009</v>
      </c>
      <c r="K737" s="463" t="s">
        <v>945</v>
      </c>
      <c r="L737" s="463" t="s">
        <v>1282</v>
      </c>
      <c r="M737" s="463" t="s">
        <v>1284</v>
      </c>
      <c r="N737" s="612">
        <v>1</v>
      </c>
      <c r="O737" s="229">
        <v>3</v>
      </c>
      <c r="P737" s="463">
        <v>0</v>
      </c>
      <c r="Q737" s="463">
        <v>7</v>
      </c>
      <c r="R737" s="463">
        <v>0</v>
      </c>
      <c r="S737" s="463">
        <v>0</v>
      </c>
      <c r="T737" s="463">
        <v>0</v>
      </c>
      <c r="U737" s="463">
        <v>0</v>
      </c>
      <c r="V737" s="463">
        <v>0</v>
      </c>
      <c r="W737" s="463">
        <v>20</v>
      </c>
      <c r="X737" s="463">
        <v>7</v>
      </c>
      <c r="Y737" s="463">
        <v>3</v>
      </c>
      <c r="Z737" s="463">
        <v>0</v>
      </c>
      <c r="AA737" s="463">
        <v>0</v>
      </c>
      <c r="AB737" s="612">
        <f t="shared" si="46"/>
        <v>40</v>
      </c>
      <c r="AC737" s="461">
        <f t="shared" si="44"/>
        <v>10</v>
      </c>
    </row>
    <row r="738" spans="1:29" s="467" customFormat="1" hidden="1">
      <c r="A738" s="463">
        <v>1098</v>
      </c>
      <c r="B738" s="463"/>
      <c r="C738" s="463" t="str">
        <f t="shared" si="45"/>
        <v>2009-Ile Verte_2</v>
      </c>
      <c r="D738" s="463" t="s">
        <v>552</v>
      </c>
      <c r="E738" s="463">
        <v>4</v>
      </c>
      <c r="F738" s="465" t="s">
        <v>817</v>
      </c>
      <c r="G738" s="463" t="s">
        <v>554</v>
      </c>
      <c r="H738" s="575"/>
      <c r="I738" s="575"/>
      <c r="J738" s="228">
        <v>2009</v>
      </c>
      <c r="K738" s="463" t="s">
        <v>945</v>
      </c>
      <c r="L738" s="463" t="s">
        <v>1282</v>
      </c>
      <c r="M738" s="463" t="s">
        <v>1284</v>
      </c>
      <c r="N738" s="466">
        <v>2</v>
      </c>
      <c r="O738" s="229">
        <v>1</v>
      </c>
      <c r="P738" s="463">
        <v>8</v>
      </c>
      <c r="Q738" s="463">
        <v>6</v>
      </c>
      <c r="R738" s="463">
        <v>0</v>
      </c>
      <c r="S738" s="463">
        <v>0</v>
      </c>
      <c r="T738" s="463">
        <v>0</v>
      </c>
      <c r="U738" s="463">
        <v>0</v>
      </c>
      <c r="V738" s="463">
        <v>0</v>
      </c>
      <c r="W738" s="463">
        <v>18</v>
      </c>
      <c r="X738" s="463">
        <v>4</v>
      </c>
      <c r="Y738" s="463">
        <v>3</v>
      </c>
      <c r="Z738" s="463">
        <v>0</v>
      </c>
      <c r="AA738" s="463">
        <v>0</v>
      </c>
      <c r="AB738" s="466">
        <f t="shared" si="46"/>
        <v>40</v>
      </c>
      <c r="AC738" s="461">
        <f t="shared" si="44"/>
        <v>15</v>
      </c>
    </row>
    <row r="739" spans="1:29" s="467" customFormat="1" hidden="1">
      <c r="A739" s="463">
        <v>1099</v>
      </c>
      <c r="B739" s="463"/>
      <c r="C739" s="463" t="str">
        <f t="shared" si="45"/>
        <v>2009-Ile Verte_3</v>
      </c>
      <c r="D739" s="463" t="s">
        <v>552</v>
      </c>
      <c r="E739" s="463">
        <v>4</v>
      </c>
      <c r="F739" s="465" t="s">
        <v>817</v>
      </c>
      <c r="G739" s="463" t="s">
        <v>554</v>
      </c>
      <c r="H739" s="575"/>
      <c r="I739" s="575"/>
      <c r="J739" s="228">
        <v>2009</v>
      </c>
      <c r="K739" s="463" t="s">
        <v>945</v>
      </c>
      <c r="L739" s="463" t="s">
        <v>1282</v>
      </c>
      <c r="M739" s="463" t="s">
        <v>1284</v>
      </c>
      <c r="N739" s="466">
        <v>3</v>
      </c>
      <c r="O739" s="229">
        <v>3</v>
      </c>
      <c r="P739" s="463">
        <v>2</v>
      </c>
      <c r="Q739" s="463">
        <v>7</v>
      </c>
      <c r="R739" s="463">
        <v>0</v>
      </c>
      <c r="S739" s="463">
        <v>2</v>
      </c>
      <c r="T739" s="463">
        <v>0</v>
      </c>
      <c r="U739" s="463">
        <v>0</v>
      </c>
      <c r="V739" s="463">
        <v>1</v>
      </c>
      <c r="W739" s="463">
        <v>16</v>
      </c>
      <c r="X739" s="463">
        <v>5</v>
      </c>
      <c r="Y739" s="463">
        <v>4</v>
      </c>
      <c r="Z739" s="463">
        <v>0</v>
      </c>
      <c r="AA739" s="463">
        <v>0</v>
      </c>
      <c r="AB739" s="466">
        <f t="shared" si="46"/>
        <v>40</v>
      </c>
      <c r="AC739" s="461">
        <f t="shared" si="44"/>
        <v>12</v>
      </c>
    </row>
    <row r="740" spans="1:29" s="467" customFormat="1" hidden="1">
      <c r="A740" s="463">
        <v>1100</v>
      </c>
      <c r="B740" s="463"/>
      <c r="C740" s="463" t="str">
        <f t="shared" si="45"/>
        <v>2009-Ile Verte_4</v>
      </c>
      <c r="D740" s="463" t="s">
        <v>552</v>
      </c>
      <c r="E740" s="463">
        <v>4</v>
      </c>
      <c r="F740" s="465" t="s">
        <v>817</v>
      </c>
      <c r="G740" s="463" t="s">
        <v>554</v>
      </c>
      <c r="H740" s="575"/>
      <c r="I740" s="575"/>
      <c r="J740" s="228">
        <v>2009</v>
      </c>
      <c r="K740" s="463" t="s">
        <v>945</v>
      </c>
      <c r="L740" s="463" t="s">
        <v>1282</v>
      </c>
      <c r="M740" s="463" t="s">
        <v>1284</v>
      </c>
      <c r="N740" s="613">
        <v>4</v>
      </c>
      <c r="O740" s="229">
        <v>3</v>
      </c>
      <c r="P740" s="463">
        <v>3</v>
      </c>
      <c r="Q740" s="463">
        <v>8</v>
      </c>
      <c r="R740" s="463">
        <v>0</v>
      </c>
      <c r="S740" s="463">
        <v>0</v>
      </c>
      <c r="T740" s="463">
        <v>0</v>
      </c>
      <c r="U740" s="463">
        <v>1</v>
      </c>
      <c r="V740" s="463">
        <v>1</v>
      </c>
      <c r="W740" s="463">
        <v>22</v>
      </c>
      <c r="X740" s="463">
        <v>1</v>
      </c>
      <c r="Y740" s="463">
        <v>1</v>
      </c>
      <c r="Z740" s="463">
        <v>0</v>
      </c>
      <c r="AA740" s="463">
        <v>0</v>
      </c>
      <c r="AB740" s="613">
        <f t="shared" si="46"/>
        <v>40</v>
      </c>
      <c r="AC740" s="461">
        <f t="shared" si="44"/>
        <v>14</v>
      </c>
    </row>
    <row r="741" spans="1:29" s="467" customFormat="1" hidden="1">
      <c r="A741" s="463">
        <v>1125</v>
      </c>
      <c r="B741" s="463"/>
      <c r="C741" s="463" t="str">
        <f t="shared" si="45"/>
        <v>2009-Siande_1</v>
      </c>
      <c r="D741" s="463" t="s">
        <v>552</v>
      </c>
      <c r="E741" s="464">
        <v>5</v>
      </c>
      <c r="F741" s="463" t="s">
        <v>818</v>
      </c>
      <c r="G741" s="463" t="s">
        <v>554</v>
      </c>
      <c r="H741" s="576"/>
      <c r="I741" s="576"/>
      <c r="J741" s="460">
        <v>2009</v>
      </c>
      <c r="K741" s="463" t="s">
        <v>945</v>
      </c>
      <c r="L741" s="463" t="s">
        <v>1282</v>
      </c>
      <c r="M741" s="463" t="s">
        <v>1285</v>
      </c>
      <c r="N741" s="458">
        <v>1</v>
      </c>
      <c r="O741" s="460">
        <v>0</v>
      </c>
      <c r="P741" s="463">
        <v>2</v>
      </c>
      <c r="Q741" s="463">
        <v>3</v>
      </c>
      <c r="R741" s="463">
        <v>0</v>
      </c>
      <c r="S741" s="463">
        <v>11</v>
      </c>
      <c r="T741" s="463">
        <v>0</v>
      </c>
      <c r="U741" s="463">
        <v>1</v>
      </c>
      <c r="V741" s="463">
        <v>0</v>
      </c>
      <c r="W741" s="463">
        <v>11</v>
      </c>
      <c r="X741" s="463">
        <v>11</v>
      </c>
      <c r="Y741" s="463">
        <v>1</v>
      </c>
      <c r="Z741" s="463">
        <v>0</v>
      </c>
      <c r="AA741" s="463">
        <v>0</v>
      </c>
      <c r="AB741" s="461">
        <f t="shared" si="46"/>
        <v>40</v>
      </c>
      <c r="AC741" s="461">
        <f t="shared" si="44"/>
        <v>5</v>
      </c>
    </row>
    <row r="742" spans="1:29" s="467" customFormat="1" hidden="1">
      <c r="A742" s="463">
        <v>1126</v>
      </c>
      <c r="B742" s="463"/>
      <c r="C742" s="463" t="str">
        <f t="shared" si="45"/>
        <v>2009-Siande_2</v>
      </c>
      <c r="D742" s="463" t="s">
        <v>552</v>
      </c>
      <c r="E742" s="464">
        <v>5</v>
      </c>
      <c r="F742" s="463" t="s">
        <v>818</v>
      </c>
      <c r="G742" s="463" t="s">
        <v>554</v>
      </c>
      <c r="H742" s="575"/>
      <c r="I742" s="575"/>
      <c r="J742" s="465">
        <v>2009</v>
      </c>
      <c r="K742" s="463" t="s">
        <v>945</v>
      </c>
      <c r="L742" s="463" t="s">
        <v>1282</v>
      </c>
      <c r="M742" s="463" t="s">
        <v>1285</v>
      </c>
      <c r="N742" s="463">
        <v>2</v>
      </c>
      <c r="O742" s="465">
        <v>2</v>
      </c>
      <c r="P742" s="463">
        <v>0</v>
      </c>
      <c r="Q742" s="463">
        <v>0</v>
      </c>
      <c r="R742" s="463">
        <v>0</v>
      </c>
      <c r="S742" s="463">
        <v>1</v>
      </c>
      <c r="T742" s="463">
        <v>0</v>
      </c>
      <c r="U742" s="463">
        <v>1</v>
      </c>
      <c r="V742" s="463">
        <v>0</v>
      </c>
      <c r="W742" s="463">
        <v>27</v>
      </c>
      <c r="X742" s="463">
        <v>7</v>
      </c>
      <c r="Y742" s="463">
        <v>2</v>
      </c>
      <c r="Z742" s="463">
        <v>0</v>
      </c>
      <c r="AA742" s="463">
        <v>0</v>
      </c>
      <c r="AB742" s="466">
        <f t="shared" si="46"/>
        <v>40</v>
      </c>
      <c r="AC742" s="461">
        <f t="shared" si="44"/>
        <v>2</v>
      </c>
    </row>
    <row r="743" spans="1:29" s="467" customFormat="1" hidden="1">
      <c r="A743" s="463">
        <v>1127</v>
      </c>
      <c r="B743" s="463"/>
      <c r="C743" s="463" t="str">
        <f t="shared" si="45"/>
        <v>2009-Siande_3</v>
      </c>
      <c r="D743" s="463" t="s">
        <v>552</v>
      </c>
      <c r="E743" s="464">
        <v>5</v>
      </c>
      <c r="F743" s="463" t="s">
        <v>818</v>
      </c>
      <c r="G743" s="463" t="s">
        <v>554</v>
      </c>
      <c r="H743" s="575"/>
      <c r="I743" s="575"/>
      <c r="J743" s="465">
        <v>2009</v>
      </c>
      <c r="K743" s="463" t="s">
        <v>945</v>
      </c>
      <c r="L743" s="463" t="s">
        <v>1282</v>
      </c>
      <c r="M743" s="463" t="s">
        <v>1285</v>
      </c>
      <c r="N743" s="463">
        <v>3</v>
      </c>
      <c r="O743" s="465">
        <v>4</v>
      </c>
      <c r="P743" s="463">
        <v>0</v>
      </c>
      <c r="Q743" s="463">
        <v>1</v>
      </c>
      <c r="R743" s="463">
        <v>0</v>
      </c>
      <c r="S743" s="463">
        <v>0</v>
      </c>
      <c r="T743" s="463">
        <v>0</v>
      </c>
      <c r="U743" s="463">
        <v>0</v>
      </c>
      <c r="V743" s="463">
        <v>0</v>
      </c>
      <c r="W743" s="463">
        <v>28</v>
      </c>
      <c r="X743" s="463">
        <v>4</v>
      </c>
      <c r="Y743" s="463">
        <v>3</v>
      </c>
      <c r="Z743" s="463">
        <v>0</v>
      </c>
      <c r="AA743" s="463">
        <v>0</v>
      </c>
      <c r="AB743" s="466">
        <f t="shared" si="46"/>
        <v>40</v>
      </c>
      <c r="AC743" s="461">
        <f t="shared" si="44"/>
        <v>5</v>
      </c>
    </row>
    <row r="744" spans="1:29" s="467" customFormat="1" hidden="1">
      <c r="A744" s="463">
        <v>1128</v>
      </c>
      <c r="B744" s="463"/>
      <c r="C744" s="463" t="str">
        <f t="shared" si="45"/>
        <v>2009-Siande_4</v>
      </c>
      <c r="D744" s="463" t="s">
        <v>552</v>
      </c>
      <c r="E744" s="464">
        <v>5</v>
      </c>
      <c r="F744" s="463" t="s">
        <v>818</v>
      </c>
      <c r="G744" s="463" t="s">
        <v>554</v>
      </c>
      <c r="H744" s="575"/>
      <c r="I744" s="575"/>
      <c r="J744" s="465">
        <v>2009</v>
      </c>
      <c r="K744" s="463" t="s">
        <v>945</v>
      </c>
      <c r="L744" s="463" t="s">
        <v>1282</v>
      </c>
      <c r="M744" s="463" t="s">
        <v>1285</v>
      </c>
      <c r="N744" s="463">
        <v>4</v>
      </c>
      <c r="O744" s="465">
        <v>2</v>
      </c>
      <c r="P744" s="463">
        <v>0</v>
      </c>
      <c r="Q744" s="463">
        <v>4</v>
      </c>
      <c r="R744" s="463">
        <v>0</v>
      </c>
      <c r="S744" s="463">
        <v>0</v>
      </c>
      <c r="T744" s="463">
        <v>0</v>
      </c>
      <c r="U744" s="463">
        <v>0</v>
      </c>
      <c r="V744" s="463">
        <v>0</v>
      </c>
      <c r="W744" s="463">
        <v>18</v>
      </c>
      <c r="X744" s="463">
        <v>11</v>
      </c>
      <c r="Y744" s="463">
        <v>5</v>
      </c>
      <c r="Z744" s="463">
        <v>0</v>
      </c>
      <c r="AA744" s="463">
        <v>0</v>
      </c>
      <c r="AB744" s="466">
        <f t="shared" si="46"/>
        <v>40</v>
      </c>
      <c r="AC744" s="461">
        <f t="shared" si="44"/>
        <v>6</v>
      </c>
    </row>
    <row r="745" spans="1:29" s="467" customFormat="1" hidden="1">
      <c r="A745" s="463">
        <v>1153</v>
      </c>
      <c r="B745" s="463"/>
      <c r="C745" s="463" t="str">
        <f t="shared" si="45"/>
        <v>2009-Moara_1</v>
      </c>
      <c r="D745" s="463" t="s">
        <v>552</v>
      </c>
      <c r="E745" s="464">
        <v>6</v>
      </c>
      <c r="F745" s="463" t="s">
        <v>819</v>
      </c>
      <c r="G745" s="463" t="s">
        <v>554</v>
      </c>
      <c r="H745" s="576"/>
      <c r="I745" s="576"/>
      <c r="J745" s="465">
        <v>2009</v>
      </c>
      <c r="K745" s="463" t="s">
        <v>945</v>
      </c>
      <c r="L745" s="463" t="s">
        <v>1286</v>
      </c>
      <c r="M745" s="463" t="s">
        <v>1503</v>
      </c>
      <c r="N745" s="463">
        <v>1</v>
      </c>
      <c r="O745" s="465">
        <v>27</v>
      </c>
      <c r="P745" s="463">
        <v>1</v>
      </c>
      <c r="Q745" s="463">
        <v>1</v>
      </c>
      <c r="R745" s="463">
        <v>1</v>
      </c>
      <c r="S745" s="463">
        <v>1</v>
      </c>
      <c r="T745" s="463">
        <v>2</v>
      </c>
      <c r="U745" s="463">
        <v>6</v>
      </c>
      <c r="V745" s="463">
        <v>0</v>
      </c>
      <c r="W745" s="463">
        <v>1</v>
      </c>
      <c r="X745" s="463">
        <v>0</v>
      </c>
      <c r="Y745" s="463">
        <v>0</v>
      </c>
      <c r="Z745" s="463">
        <v>0</v>
      </c>
      <c r="AA745" s="463">
        <v>0</v>
      </c>
      <c r="AB745" s="466">
        <f t="shared" si="46"/>
        <v>40</v>
      </c>
      <c r="AC745" s="461">
        <f t="shared" ref="AC745:AC808" si="47">O745+P745+Q745+R745</f>
        <v>30</v>
      </c>
    </row>
    <row r="746" spans="1:29" s="467" customFormat="1" hidden="1">
      <c r="A746" s="463">
        <v>1154</v>
      </c>
      <c r="B746" s="463"/>
      <c r="C746" s="463" t="str">
        <f t="shared" si="45"/>
        <v>2009-Moara_2</v>
      </c>
      <c r="D746" s="463" t="s">
        <v>552</v>
      </c>
      <c r="E746" s="464">
        <v>6</v>
      </c>
      <c r="F746" s="463" t="s">
        <v>819</v>
      </c>
      <c r="G746" s="463" t="s">
        <v>554</v>
      </c>
      <c r="H746" s="575"/>
      <c r="I746" s="575"/>
      <c r="J746" s="465">
        <v>2009</v>
      </c>
      <c r="K746" s="463" t="s">
        <v>945</v>
      </c>
      <c r="L746" s="463" t="s">
        <v>1286</v>
      </c>
      <c r="M746" s="463" t="s">
        <v>1503</v>
      </c>
      <c r="N746" s="463">
        <v>2</v>
      </c>
      <c r="O746" s="465">
        <v>16</v>
      </c>
      <c r="P746" s="463">
        <v>1</v>
      </c>
      <c r="Q746" s="463">
        <v>0</v>
      </c>
      <c r="R746" s="463">
        <v>13</v>
      </c>
      <c r="S746" s="463">
        <v>0</v>
      </c>
      <c r="T746" s="463">
        <v>0</v>
      </c>
      <c r="U746" s="463">
        <v>7</v>
      </c>
      <c r="V746" s="463">
        <v>0</v>
      </c>
      <c r="W746" s="463">
        <v>2</v>
      </c>
      <c r="X746" s="463">
        <v>0</v>
      </c>
      <c r="Y746" s="463">
        <v>1</v>
      </c>
      <c r="Z746" s="463">
        <v>0</v>
      </c>
      <c r="AA746" s="463">
        <v>0</v>
      </c>
      <c r="AB746" s="466">
        <f t="shared" si="46"/>
        <v>40</v>
      </c>
      <c r="AC746" s="461">
        <f t="shared" si="47"/>
        <v>30</v>
      </c>
    </row>
    <row r="747" spans="1:29" s="467" customFormat="1" hidden="1">
      <c r="A747" s="463">
        <v>1155</v>
      </c>
      <c r="B747" s="463"/>
      <c r="C747" s="463" t="str">
        <f t="shared" si="45"/>
        <v>2009-Moara_3</v>
      </c>
      <c r="D747" s="463" t="s">
        <v>552</v>
      </c>
      <c r="E747" s="464">
        <v>6</v>
      </c>
      <c r="F747" s="463" t="s">
        <v>819</v>
      </c>
      <c r="G747" s="463" t="s">
        <v>554</v>
      </c>
      <c r="H747" s="575"/>
      <c r="I747" s="575"/>
      <c r="J747" s="465">
        <v>2009</v>
      </c>
      <c r="K747" s="463" t="s">
        <v>945</v>
      </c>
      <c r="L747" s="463" t="s">
        <v>1286</v>
      </c>
      <c r="M747" s="463" t="s">
        <v>1503</v>
      </c>
      <c r="N747" s="463">
        <v>3</v>
      </c>
      <c r="O747" s="465">
        <v>11</v>
      </c>
      <c r="P747" s="463">
        <v>2</v>
      </c>
      <c r="Q747" s="463">
        <v>7</v>
      </c>
      <c r="R747" s="463">
        <v>0</v>
      </c>
      <c r="S747" s="463">
        <v>3</v>
      </c>
      <c r="T747" s="463">
        <v>0</v>
      </c>
      <c r="U747" s="463">
        <v>14</v>
      </c>
      <c r="V747" s="463">
        <v>0</v>
      </c>
      <c r="W747" s="463">
        <v>3</v>
      </c>
      <c r="X747" s="463">
        <v>0</v>
      </c>
      <c r="Y747" s="463">
        <v>0</v>
      </c>
      <c r="Z747" s="463">
        <v>0</v>
      </c>
      <c r="AA747" s="463">
        <v>0</v>
      </c>
      <c r="AB747" s="466">
        <f t="shared" si="46"/>
        <v>40</v>
      </c>
      <c r="AC747" s="461">
        <f t="shared" si="47"/>
        <v>20</v>
      </c>
    </row>
    <row r="748" spans="1:29" s="467" customFormat="1" hidden="1">
      <c r="A748" s="463">
        <v>1156</v>
      </c>
      <c r="B748" s="463"/>
      <c r="C748" s="463" t="str">
        <f t="shared" si="45"/>
        <v>2009-Moara_4</v>
      </c>
      <c r="D748" s="463" t="s">
        <v>552</v>
      </c>
      <c r="E748" s="464">
        <v>6</v>
      </c>
      <c r="F748" s="463" t="s">
        <v>819</v>
      </c>
      <c r="G748" s="463" t="s">
        <v>554</v>
      </c>
      <c r="H748" s="575"/>
      <c r="I748" s="575"/>
      <c r="J748" s="465">
        <v>2009</v>
      </c>
      <c r="K748" s="463" t="s">
        <v>945</v>
      </c>
      <c r="L748" s="463" t="s">
        <v>1286</v>
      </c>
      <c r="M748" s="463" t="s">
        <v>1503</v>
      </c>
      <c r="N748" s="463">
        <v>4</v>
      </c>
      <c r="O748" s="465">
        <v>13</v>
      </c>
      <c r="P748" s="463">
        <v>0</v>
      </c>
      <c r="Q748" s="463">
        <v>2</v>
      </c>
      <c r="R748" s="463">
        <v>4</v>
      </c>
      <c r="S748" s="463">
        <v>3</v>
      </c>
      <c r="T748" s="463">
        <v>1</v>
      </c>
      <c r="U748" s="463">
        <v>2</v>
      </c>
      <c r="V748" s="463">
        <v>0</v>
      </c>
      <c r="W748" s="463">
        <v>7</v>
      </c>
      <c r="X748" s="463">
        <v>0</v>
      </c>
      <c r="Y748" s="463">
        <v>8</v>
      </c>
      <c r="Z748" s="463">
        <v>0</v>
      </c>
      <c r="AA748" s="463">
        <v>0</v>
      </c>
      <c r="AB748" s="466">
        <f t="shared" si="46"/>
        <v>40</v>
      </c>
      <c r="AC748" s="461">
        <f t="shared" si="47"/>
        <v>19</v>
      </c>
    </row>
    <row r="749" spans="1:29" s="467" customFormat="1" hidden="1">
      <c r="A749" s="463">
        <v>1181</v>
      </c>
      <c r="B749" s="463"/>
      <c r="C749" s="463" t="str">
        <f t="shared" si="45"/>
        <v>2009-Recif interieur de Thio_1</v>
      </c>
      <c r="D749" s="463" t="s">
        <v>552</v>
      </c>
      <c r="E749" s="464">
        <v>7</v>
      </c>
      <c r="F749" s="463" t="s">
        <v>3767</v>
      </c>
      <c r="G749" s="463" t="s">
        <v>554</v>
      </c>
      <c r="H749" s="576"/>
      <c r="I749" s="576"/>
      <c r="J749" s="465">
        <v>2009</v>
      </c>
      <c r="K749" s="463" t="s">
        <v>945</v>
      </c>
      <c r="L749" s="463" t="s">
        <v>1286</v>
      </c>
      <c r="M749" s="463" t="s">
        <v>3767</v>
      </c>
      <c r="N749" s="463">
        <v>1</v>
      </c>
      <c r="O749" s="465">
        <v>1</v>
      </c>
      <c r="P749" s="463">
        <v>0</v>
      </c>
      <c r="Q749" s="463">
        <v>6</v>
      </c>
      <c r="R749" s="463">
        <v>0</v>
      </c>
      <c r="S749" s="463">
        <v>0</v>
      </c>
      <c r="T749" s="463">
        <v>1</v>
      </c>
      <c r="U749" s="463">
        <v>5</v>
      </c>
      <c r="V749" s="463">
        <v>0</v>
      </c>
      <c r="W749" s="463">
        <v>4</v>
      </c>
      <c r="X749" s="463">
        <v>18</v>
      </c>
      <c r="Y749" s="463">
        <v>5</v>
      </c>
      <c r="Z749" s="463">
        <v>0</v>
      </c>
      <c r="AA749" s="463">
        <v>0</v>
      </c>
      <c r="AB749" s="466">
        <f t="shared" si="46"/>
        <v>40</v>
      </c>
      <c r="AC749" s="461">
        <f t="shared" si="47"/>
        <v>7</v>
      </c>
    </row>
    <row r="750" spans="1:29" s="467" customFormat="1" hidden="1">
      <c r="A750" s="463">
        <v>1182</v>
      </c>
      <c r="B750" s="463"/>
      <c r="C750" s="463" t="str">
        <f t="shared" si="45"/>
        <v>2009-Recif interieur de Thio_2</v>
      </c>
      <c r="D750" s="463" t="s">
        <v>552</v>
      </c>
      <c r="E750" s="464">
        <v>7</v>
      </c>
      <c r="F750" s="463" t="s">
        <v>3767</v>
      </c>
      <c r="G750" s="463" t="s">
        <v>554</v>
      </c>
      <c r="H750" s="575"/>
      <c r="I750" s="575"/>
      <c r="J750" s="465">
        <v>2009</v>
      </c>
      <c r="K750" s="463" t="s">
        <v>945</v>
      </c>
      <c r="L750" s="463" t="s">
        <v>1286</v>
      </c>
      <c r="M750" s="463" t="s">
        <v>3767</v>
      </c>
      <c r="N750" s="463">
        <v>2</v>
      </c>
      <c r="O750" s="465">
        <v>18</v>
      </c>
      <c r="P750" s="463">
        <v>0</v>
      </c>
      <c r="Q750" s="463">
        <v>2</v>
      </c>
      <c r="R750" s="463">
        <v>1</v>
      </c>
      <c r="S750" s="463">
        <v>0</v>
      </c>
      <c r="T750" s="463">
        <v>1</v>
      </c>
      <c r="U750" s="463">
        <v>7</v>
      </c>
      <c r="V750" s="463">
        <v>0</v>
      </c>
      <c r="W750" s="463">
        <v>8</v>
      </c>
      <c r="X750" s="463">
        <v>2</v>
      </c>
      <c r="Y750" s="463">
        <v>1</v>
      </c>
      <c r="Z750" s="463">
        <v>0</v>
      </c>
      <c r="AA750" s="463">
        <v>0</v>
      </c>
      <c r="AB750" s="466">
        <f t="shared" si="46"/>
        <v>40</v>
      </c>
      <c r="AC750" s="461">
        <f t="shared" si="47"/>
        <v>21</v>
      </c>
    </row>
    <row r="751" spans="1:29" s="467" customFormat="1" hidden="1">
      <c r="A751" s="463">
        <v>1183</v>
      </c>
      <c r="B751" s="463"/>
      <c r="C751" s="463" t="str">
        <f t="shared" si="45"/>
        <v>2009-Recif interieur de Thio_3</v>
      </c>
      <c r="D751" s="463" t="s">
        <v>552</v>
      </c>
      <c r="E751" s="464">
        <v>7</v>
      </c>
      <c r="F751" s="463" t="s">
        <v>3767</v>
      </c>
      <c r="G751" s="463" t="s">
        <v>554</v>
      </c>
      <c r="H751" s="575"/>
      <c r="I751" s="575"/>
      <c r="J751" s="465">
        <v>2009</v>
      </c>
      <c r="K751" s="463" t="s">
        <v>945</v>
      </c>
      <c r="L751" s="463" t="s">
        <v>1286</v>
      </c>
      <c r="M751" s="463" t="s">
        <v>3767</v>
      </c>
      <c r="N751" s="463">
        <v>3</v>
      </c>
      <c r="O751" s="465">
        <v>11</v>
      </c>
      <c r="P751" s="463">
        <v>2</v>
      </c>
      <c r="Q751" s="463">
        <v>2</v>
      </c>
      <c r="R751" s="463">
        <v>3</v>
      </c>
      <c r="S751" s="463">
        <v>3</v>
      </c>
      <c r="T751" s="463">
        <v>0</v>
      </c>
      <c r="U751" s="463">
        <v>5</v>
      </c>
      <c r="V751" s="463">
        <v>0</v>
      </c>
      <c r="W751" s="463">
        <v>4</v>
      </c>
      <c r="X751" s="463">
        <v>10</v>
      </c>
      <c r="Y751" s="463">
        <v>0</v>
      </c>
      <c r="Z751" s="463">
        <v>0</v>
      </c>
      <c r="AA751" s="463">
        <v>0</v>
      </c>
      <c r="AB751" s="466">
        <f t="shared" si="46"/>
        <v>40</v>
      </c>
      <c r="AC751" s="461">
        <f t="shared" si="47"/>
        <v>18</v>
      </c>
    </row>
    <row r="752" spans="1:29" s="467" customFormat="1" hidden="1">
      <c r="A752" s="463">
        <v>1184</v>
      </c>
      <c r="B752" s="463"/>
      <c r="C752" s="463" t="str">
        <f t="shared" si="45"/>
        <v>2009-Recif interieur de Thio_4</v>
      </c>
      <c r="D752" s="463" t="s">
        <v>552</v>
      </c>
      <c r="E752" s="464">
        <v>7</v>
      </c>
      <c r="F752" s="463" t="s">
        <v>3767</v>
      </c>
      <c r="G752" s="463" t="s">
        <v>554</v>
      </c>
      <c r="H752" s="575"/>
      <c r="I752" s="575"/>
      <c r="J752" s="465">
        <v>2009</v>
      </c>
      <c r="K752" s="463" t="s">
        <v>945</v>
      </c>
      <c r="L752" s="463" t="s">
        <v>1286</v>
      </c>
      <c r="M752" s="463" t="s">
        <v>3767</v>
      </c>
      <c r="N752" s="463">
        <v>4</v>
      </c>
      <c r="O752" s="465">
        <v>14</v>
      </c>
      <c r="P752" s="463">
        <v>0</v>
      </c>
      <c r="Q752" s="463">
        <v>3</v>
      </c>
      <c r="R752" s="463">
        <v>1</v>
      </c>
      <c r="S752" s="463">
        <v>1</v>
      </c>
      <c r="T752" s="463">
        <v>1</v>
      </c>
      <c r="U752" s="463">
        <v>3</v>
      </c>
      <c r="V752" s="463">
        <v>0</v>
      </c>
      <c r="W752" s="463">
        <v>10</v>
      </c>
      <c r="X752" s="463">
        <v>5</v>
      </c>
      <c r="Y752" s="463">
        <v>2</v>
      </c>
      <c r="Z752" s="463">
        <v>0</v>
      </c>
      <c r="AA752" s="463">
        <v>0</v>
      </c>
      <c r="AB752" s="466">
        <f t="shared" si="46"/>
        <v>40</v>
      </c>
      <c r="AC752" s="461">
        <f t="shared" si="47"/>
        <v>18</v>
      </c>
    </row>
    <row r="753" spans="1:29" s="467" customFormat="1" hidden="1">
      <c r="A753" s="463">
        <v>1209</v>
      </c>
      <c r="B753" s="463"/>
      <c r="C753" s="463" t="str">
        <f t="shared" si="45"/>
        <v>2009-Grand recif de Thio_1</v>
      </c>
      <c r="D753" s="463" t="s">
        <v>552</v>
      </c>
      <c r="E753" s="464">
        <v>8</v>
      </c>
      <c r="F753" s="463" t="s">
        <v>3766</v>
      </c>
      <c r="G753" s="463" t="s">
        <v>554</v>
      </c>
      <c r="H753" s="576"/>
      <c r="I753" s="576"/>
      <c r="J753" s="465">
        <v>2009</v>
      </c>
      <c r="K753" s="463" t="s">
        <v>945</v>
      </c>
      <c r="L753" s="463" t="s">
        <v>1286</v>
      </c>
      <c r="M753" s="463" t="s">
        <v>3766</v>
      </c>
      <c r="N753" s="463">
        <v>1</v>
      </c>
      <c r="O753" s="465">
        <v>2</v>
      </c>
      <c r="P753" s="463">
        <v>7</v>
      </c>
      <c r="Q753" s="463">
        <v>0</v>
      </c>
      <c r="R753" s="463">
        <v>0</v>
      </c>
      <c r="S753" s="463">
        <v>5</v>
      </c>
      <c r="T753" s="463">
        <v>0</v>
      </c>
      <c r="U753" s="463">
        <v>0</v>
      </c>
      <c r="V753" s="463">
        <v>0</v>
      </c>
      <c r="W753" s="463">
        <v>18</v>
      </c>
      <c r="X753" s="463">
        <v>0</v>
      </c>
      <c r="Y753" s="463">
        <v>8</v>
      </c>
      <c r="Z753" s="463">
        <v>0</v>
      </c>
      <c r="AA753" s="463">
        <v>0</v>
      </c>
      <c r="AB753" s="466">
        <f t="shared" si="46"/>
        <v>40</v>
      </c>
      <c r="AC753" s="461">
        <f t="shared" si="47"/>
        <v>9</v>
      </c>
    </row>
    <row r="754" spans="1:29" s="467" customFormat="1" hidden="1">
      <c r="A754" s="463">
        <v>1210</v>
      </c>
      <c r="B754" s="463"/>
      <c r="C754" s="463" t="str">
        <f t="shared" si="45"/>
        <v>2009-Grand recif de Thio_2</v>
      </c>
      <c r="D754" s="463" t="s">
        <v>552</v>
      </c>
      <c r="E754" s="464">
        <v>8</v>
      </c>
      <c r="F754" s="463" t="s">
        <v>3766</v>
      </c>
      <c r="G754" s="463" t="s">
        <v>554</v>
      </c>
      <c r="H754" s="575"/>
      <c r="I754" s="575"/>
      <c r="J754" s="465">
        <v>2009</v>
      </c>
      <c r="K754" s="463" t="s">
        <v>945</v>
      </c>
      <c r="L754" s="463" t="s">
        <v>1286</v>
      </c>
      <c r="M754" s="463" t="s">
        <v>3766</v>
      </c>
      <c r="N754" s="463">
        <v>2</v>
      </c>
      <c r="O754" s="465">
        <v>2</v>
      </c>
      <c r="P754" s="463">
        <v>3</v>
      </c>
      <c r="Q754" s="463">
        <v>4</v>
      </c>
      <c r="R754" s="463">
        <v>0</v>
      </c>
      <c r="S754" s="463">
        <v>2</v>
      </c>
      <c r="T754" s="463">
        <v>0</v>
      </c>
      <c r="U754" s="463">
        <v>3</v>
      </c>
      <c r="V754" s="463">
        <v>0</v>
      </c>
      <c r="W754" s="463">
        <v>17</v>
      </c>
      <c r="X754" s="463">
        <v>3</v>
      </c>
      <c r="Y754" s="463">
        <v>6</v>
      </c>
      <c r="Z754" s="463">
        <v>0</v>
      </c>
      <c r="AA754" s="463">
        <v>0</v>
      </c>
      <c r="AB754" s="466">
        <f t="shared" si="46"/>
        <v>40</v>
      </c>
      <c r="AC754" s="461">
        <f t="shared" si="47"/>
        <v>9</v>
      </c>
    </row>
    <row r="755" spans="1:29" s="467" customFormat="1" hidden="1">
      <c r="A755" s="463">
        <v>1211</v>
      </c>
      <c r="B755" s="463"/>
      <c r="C755" s="463" t="str">
        <f t="shared" si="45"/>
        <v>2009-Grand recif de Thio_3</v>
      </c>
      <c r="D755" s="463" t="s">
        <v>552</v>
      </c>
      <c r="E755" s="464">
        <v>8</v>
      </c>
      <c r="F755" s="463" t="s">
        <v>3766</v>
      </c>
      <c r="G755" s="463" t="s">
        <v>554</v>
      </c>
      <c r="H755" s="575"/>
      <c r="I755" s="575"/>
      <c r="J755" s="465">
        <v>2009</v>
      </c>
      <c r="K755" s="463" t="s">
        <v>945</v>
      </c>
      <c r="L755" s="463" t="s">
        <v>1286</v>
      </c>
      <c r="M755" s="463" t="s">
        <v>3766</v>
      </c>
      <c r="N755" s="463">
        <v>3</v>
      </c>
      <c r="O755" s="465">
        <v>0</v>
      </c>
      <c r="P755" s="463">
        <v>23</v>
      </c>
      <c r="Q755" s="463">
        <v>1</v>
      </c>
      <c r="R755" s="463">
        <v>0</v>
      </c>
      <c r="S755" s="463">
        <v>0</v>
      </c>
      <c r="T755" s="463">
        <v>0</v>
      </c>
      <c r="U755" s="463">
        <v>2</v>
      </c>
      <c r="V755" s="463">
        <v>0</v>
      </c>
      <c r="W755" s="463">
        <v>11</v>
      </c>
      <c r="X755" s="463">
        <v>1</v>
      </c>
      <c r="Y755" s="463">
        <v>2</v>
      </c>
      <c r="Z755" s="463">
        <v>0</v>
      </c>
      <c r="AA755" s="463">
        <v>0</v>
      </c>
      <c r="AB755" s="466">
        <f t="shared" si="46"/>
        <v>40</v>
      </c>
      <c r="AC755" s="461">
        <f t="shared" si="47"/>
        <v>24</v>
      </c>
    </row>
    <row r="756" spans="1:29" s="467" customFormat="1" hidden="1">
      <c r="A756" s="463">
        <v>1212</v>
      </c>
      <c r="B756" s="463"/>
      <c r="C756" s="463" t="str">
        <f t="shared" si="45"/>
        <v>2009-Grand recif de Thio_4</v>
      </c>
      <c r="D756" s="463" t="s">
        <v>552</v>
      </c>
      <c r="E756" s="464">
        <v>8</v>
      </c>
      <c r="F756" s="463" t="s">
        <v>3766</v>
      </c>
      <c r="G756" s="463" t="s">
        <v>554</v>
      </c>
      <c r="H756" s="575"/>
      <c r="I756" s="575"/>
      <c r="J756" s="465">
        <v>2009</v>
      </c>
      <c r="K756" s="463" t="s">
        <v>945</v>
      </c>
      <c r="L756" s="463" t="s">
        <v>1286</v>
      </c>
      <c r="M756" s="463" t="s">
        <v>3766</v>
      </c>
      <c r="N756" s="463">
        <v>4</v>
      </c>
      <c r="O756" s="465">
        <v>0</v>
      </c>
      <c r="P756" s="463">
        <v>10</v>
      </c>
      <c r="Q756" s="463">
        <v>1</v>
      </c>
      <c r="R756" s="463">
        <v>0</v>
      </c>
      <c r="S756" s="463">
        <v>5</v>
      </c>
      <c r="T756" s="463">
        <v>0</v>
      </c>
      <c r="U756" s="463">
        <v>2</v>
      </c>
      <c r="V756" s="463">
        <v>1</v>
      </c>
      <c r="W756" s="463">
        <v>15</v>
      </c>
      <c r="X756" s="463">
        <v>4</v>
      </c>
      <c r="Y756" s="463">
        <v>2</v>
      </c>
      <c r="Z756" s="463">
        <v>0</v>
      </c>
      <c r="AA756" s="463">
        <v>0</v>
      </c>
      <c r="AB756" s="466">
        <f t="shared" si="46"/>
        <v>40</v>
      </c>
      <c r="AC756" s="461">
        <f t="shared" si="47"/>
        <v>11</v>
      </c>
    </row>
    <row r="757" spans="1:29" s="467" customFormat="1" hidden="1">
      <c r="A757" s="463">
        <v>1233</v>
      </c>
      <c r="B757" s="463"/>
      <c r="C757" s="463" t="str">
        <f t="shared" ref="C757:C788" si="48">J757&amp;"-"&amp;M757&amp;"_"&amp;N757</f>
        <v>2009-Koulnoue_1</v>
      </c>
      <c r="D757" s="463" t="s">
        <v>552</v>
      </c>
      <c r="E757" s="464">
        <v>9</v>
      </c>
      <c r="F757" s="463" t="s">
        <v>822</v>
      </c>
      <c r="G757" s="463" t="s">
        <v>554</v>
      </c>
      <c r="H757" s="576"/>
      <c r="I757" s="576"/>
      <c r="J757" s="465">
        <v>2009</v>
      </c>
      <c r="K757" s="463" t="s">
        <v>754</v>
      </c>
      <c r="L757" s="463" t="s">
        <v>1094</v>
      </c>
      <c r="M757" s="463" t="s">
        <v>1095</v>
      </c>
      <c r="N757" s="463">
        <v>1</v>
      </c>
      <c r="O757" s="465">
        <v>1</v>
      </c>
      <c r="P757" s="463">
        <v>1</v>
      </c>
      <c r="Q757" s="463">
        <v>5</v>
      </c>
      <c r="R757" s="463">
        <v>0</v>
      </c>
      <c r="S757" s="463">
        <v>1</v>
      </c>
      <c r="T757" s="463">
        <v>0</v>
      </c>
      <c r="U757" s="463">
        <v>16</v>
      </c>
      <c r="V757" s="463">
        <v>0</v>
      </c>
      <c r="W757" s="463">
        <v>7</v>
      </c>
      <c r="X757" s="463">
        <v>0</v>
      </c>
      <c r="Y757" s="463">
        <v>3</v>
      </c>
      <c r="Z757" s="463">
        <v>6</v>
      </c>
      <c r="AA757" s="463">
        <v>0</v>
      </c>
      <c r="AB757" s="466">
        <f t="shared" ref="AB757:AB788" si="49">SUM(O757:AA757)</f>
        <v>40</v>
      </c>
      <c r="AC757" s="461">
        <f t="shared" si="47"/>
        <v>7</v>
      </c>
    </row>
    <row r="758" spans="1:29" s="467" customFormat="1" hidden="1">
      <c r="A758" s="463">
        <v>1234</v>
      </c>
      <c r="B758" s="463"/>
      <c r="C758" s="463" t="str">
        <f t="shared" si="48"/>
        <v>2009-Koulnoue_2</v>
      </c>
      <c r="D758" s="463" t="s">
        <v>552</v>
      </c>
      <c r="E758" s="464">
        <v>9</v>
      </c>
      <c r="F758" s="463" t="s">
        <v>822</v>
      </c>
      <c r="G758" s="463" t="s">
        <v>554</v>
      </c>
      <c r="H758" s="575"/>
      <c r="I758" s="575"/>
      <c r="J758" s="465">
        <v>2009</v>
      </c>
      <c r="K758" s="463" t="s">
        <v>754</v>
      </c>
      <c r="L758" s="463" t="s">
        <v>1094</v>
      </c>
      <c r="M758" s="463" t="s">
        <v>1095</v>
      </c>
      <c r="N758" s="463">
        <v>2</v>
      </c>
      <c r="O758" s="465">
        <v>2</v>
      </c>
      <c r="P758" s="463">
        <v>1</v>
      </c>
      <c r="Q758" s="463">
        <v>4</v>
      </c>
      <c r="R758" s="463">
        <v>1</v>
      </c>
      <c r="S758" s="463">
        <v>1</v>
      </c>
      <c r="T758" s="463">
        <v>0</v>
      </c>
      <c r="U758" s="463">
        <v>23</v>
      </c>
      <c r="V758" s="463">
        <v>0</v>
      </c>
      <c r="W758" s="463">
        <v>3</v>
      </c>
      <c r="X758" s="463">
        <v>1</v>
      </c>
      <c r="Y758" s="463">
        <v>2</v>
      </c>
      <c r="Z758" s="463">
        <v>2</v>
      </c>
      <c r="AA758" s="463">
        <v>0</v>
      </c>
      <c r="AB758" s="466">
        <f t="shared" si="49"/>
        <v>40</v>
      </c>
      <c r="AC758" s="461">
        <f t="shared" si="47"/>
        <v>8</v>
      </c>
    </row>
    <row r="759" spans="1:29" s="467" customFormat="1" hidden="1">
      <c r="A759" s="463">
        <v>1235</v>
      </c>
      <c r="B759" s="463"/>
      <c r="C759" s="463" t="str">
        <f t="shared" si="48"/>
        <v>2009-Koulnoue_3</v>
      </c>
      <c r="D759" s="463" t="s">
        <v>552</v>
      </c>
      <c r="E759" s="464">
        <v>9</v>
      </c>
      <c r="F759" s="463" t="s">
        <v>822</v>
      </c>
      <c r="G759" s="463" t="s">
        <v>554</v>
      </c>
      <c r="H759" s="575"/>
      <c r="I759" s="575"/>
      <c r="J759" s="465">
        <v>2009</v>
      </c>
      <c r="K759" s="463" t="s">
        <v>754</v>
      </c>
      <c r="L759" s="463" t="s">
        <v>1094</v>
      </c>
      <c r="M759" s="463" t="s">
        <v>1095</v>
      </c>
      <c r="N759" s="463">
        <v>3</v>
      </c>
      <c r="O759" s="465">
        <v>3</v>
      </c>
      <c r="P759" s="463">
        <v>2</v>
      </c>
      <c r="Q759" s="463">
        <v>3</v>
      </c>
      <c r="R759" s="463">
        <v>0</v>
      </c>
      <c r="S759" s="463">
        <v>0</v>
      </c>
      <c r="T759" s="463">
        <v>0</v>
      </c>
      <c r="U759" s="463">
        <v>20</v>
      </c>
      <c r="V759" s="463">
        <v>1</v>
      </c>
      <c r="W759" s="463">
        <v>2</v>
      </c>
      <c r="X759" s="463">
        <v>0</v>
      </c>
      <c r="Y759" s="463">
        <v>1</v>
      </c>
      <c r="Z759" s="463">
        <v>8</v>
      </c>
      <c r="AA759" s="463">
        <v>0</v>
      </c>
      <c r="AB759" s="466">
        <f t="shared" si="49"/>
        <v>40</v>
      </c>
      <c r="AC759" s="461">
        <f t="shared" si="47"/>
        <v>8</v>
      </c>
    </row>
    <row r="760" spans="1:29" s="467" customFormat="1" hidden="1">
      <c r="A760" s="463">
        <v>1236</v>
      </c>
      <c r="B760" s="463"/>
      <c r="C760" s="463" t="str">
        <f t="shared" si="48"/>
        <v>2009-Koulnoue_4</v>
      </c>
      <c r="D760" s="463" t="s">
        <v>552</v>
      </c>
      <c r="E760" s="464">
        <v>9</v>
      </c>
      <c r="F760" s="463" t="s">
        <v>822</v>
      </c>
      <c r="G760" s="463" t="s">
        <v>554</v>
      </c>
      <c r="H760" s="575"/>
      <c r="I760" s="575"/>
      <c r="J760" s="465">
        <v>2009</v>
      </c>
      <c r="K760" s="463" t="s">
        <v>754</v>
      </c>
      <c r="L760" s="463" t="s">
        <v>1094</v>
      </c>
      <c r="M760" s="463" t="s">
        <v>1095</v>
      </c>
      <c r="N760" s="463">
        <v>4</v>
      </c>
      <c r="O760" s="465">
        <v>1</v>
      </c>
      <c r="P760" s="463">
        <v>3</v>
      </c>
      <c r="Q760" s="463">
        <v>4</v>
      </c>
      <c r="R760" s="463">
        <v>1</v>
      </c>
      <c r="S760" s="463">
        <v>0</v>
      </c>
      <c r="T760" s="463">
        <v>0</v>
      </c>
      <c r="U760" s="463">
        <v>20</v>
      </c>
      <c r="V760" s="463">
        <v>1</v>
      </c>
      <c r="W760" s="463">
        <v>0</v>
      </c>
      <c r="X760" s="463">
        <v>0</v>
      </c>
      <c r="Y760" s="463">
        <v>0</v>
      </c>
      <c r="Z760" s="463">
        <v>10</v>
      </c>
      <c r="AA760" s="463">
        <v>0</v>
      </c>
      <c r="AB760" s="466">
        <f t="shared" si="49"/>
        <v>40</v>
      </c>
      <c r="AC760" s="461">
        <f t="shared" si="47"/>
        <v>9</v>
      </c>
    </row>
    <row r="761" spans="1:29" s="467" customFormat="1" hidden="1">
      <c r="A761" s="463">
        <v>1261</v>
      </c>
      <c r="B761" s="463"/>
      <c r="C761" s="463" t="str">
        <f t="shared" si="48"/>
        <v>2009-Hiengabat_1</v>
      </c>
      <c r="D761" s="463" t="s">
        <v>552</v>
      </c>
      <c r="E761" s="464">
        <v>10</v>
      </c>
      <c r="F761" s="463" t="s">
        <v>823</v>
      </c>
      <c r="G761" s="463" t="s">
        <v>554</v>
      </c>
      <c r="H761" s="576"/>
      <c r="I761" s="576"/>
      <c r="J761" s="465">
        <v>2009</v>
      </c>
      <c r="K761" s="463" t="s">
        <v>754</v>
      </c>
      <c r="L761" s="463" t="s">
        <v>946</v>
      </c>
      <c r="M761" s="463" t="s">
        <v>947</v>
      </c>
      <c r="N761" s="463">
        <v>1</v>
      </c>
      <c r="O761" s="465">
        <v>0</v>
      </c>
      <c r="P761" s="463">
        <v>12</v>
      </c>
      <c r="Q761" s="463">
        <v>3</v>
      </c>
      <c r="R761" s="463">
        <v>0</v>
      </c>
      <c r="S761" s="463">
        <v>5</v>
      </c>
      <c r="T761" s="463">
        <v>0</v>
      </c>
      <c r="U761" s="463">
        <v>0</v>
      </c>
      <c r="V761" s="463">
        <v>1</v>
      </c>
      <c r="W761" s="463">
        <v>15</v>
      </c>
      <c r="X761" s="463">
        <v>3</v>
      </c>
      <c r="Y761" s="463">
        <v>1</v>
      </c>
      <c r="Z761" s="463">
        <v>0</v>
      </c>
      <c r="AA761" s="463">
        <v>0</v>
      </c>
      <c r="AB761" s="466">
        <f t="shared" si="49"/>
        <v>40</v>
      </c>
      <c r="AC761" s="461">
        <f t="shared" si="47"/>
        <v>15</v>
      </c>
    </row>
    <row r="762" spans="1:29" s="467" customFormat="1" hidden="1">
      <c r="A762" s="463">
        <v>1262</v>
      </c>
      <c r="B762" s="463"/>
      <c r="C762" s="463" t="str">
        <f t="shared" si="48"/>
        <v>2009-Hiengabat_2</v>
      </c>
      <c r="D762" s="463" t="s">
        <v>552</v>
      </c>
      <c r="E762" s="464">
        <v>10</v>
      </c>
      <c r="F762" s="463" t="s">
        <v>823</v>
      </c>
      <c r="G762" s="463" t="s">
        <v>554</v>
      </c>
      <c r="H762" s="575"/>
      <c r="I762" s="575"/>
      <c r="J762" s="465">
        <v>2009</v>
      </c>
      <c r="K762" s="463" t="s">
        <v>754</v>
      </c>
      <c r="L762" s="463" t="s">
        <v>946</v>
      </c>
      <c r="M762" s="463" t="s">
        <v>947</v>
      </c>
      <c r="N762" s="463">
        <v>2</v>
      </c>
      <c r="O762" s="465">
        <v>3</v>
      </c>
      <c r="P762" s="463">
        <v>2</v>
      </c>
      <c r="Q762" s="463">
        <v>1</v>
      </c>
      <c r="R762" s="463">
        <v>0</v>
      </c>
      <c r="S762" s="463">
        <v>6</v>
      </c>
      <c r="T762" s="463">
        <v>0</v>
      </c>
      <c r="U762" s="463">
        <v>2</v>
      </c>
      <c r="V762" s="463">
        <v>0</v>
      </c>
      <c r="W762" s="463">
        <v>23</v>
      </c>
      <c r="X762" s="463">
        <v>2</v>
      </c>
      <c r="Y762" s="463">
        <v>1</v>
      </c>
      <c r="Z762" s="463">
        <v>0</v>
      </c>
      <c r="AA762" s="463">
        <v>0</v>
      </c>
      <c r="AB762" s="466">
        <f t="shared" si="49"/>
        <v>40</v>
      </c>
      <c r="AC762" s="461">
        <f t="shared" si="47"/>
        <v>6</v>
      </c>
    </row>
    <row r="763" spans="1:29" s="467" customFormat="1" hidden="1">
      <c r="A763" s="463">
        <v>1263</v>
      </c>
      <c r="B763" s="463"/>
      <c r="C763" s="463" t="str">
        <f t="shared" si="48"/>
        <v>2009-Hiengabat_3</v>
      </c>
      <c r="D763" s="463" t="s">
        <v>552</v>
      </c>
      <c r="E763" s="464">
        <v>10</v>
      </c>
      <c r="F763" s="463" t="s">
        <v>823</v>
      </c>
      <c r="G763" s="463" t="s">
        <v>554</v>
      </c>
      <c r="H763" s="575"/>
      <c r="I763" s="575"/>
      <c r="J763" s="465">
        <v>2009</v>
      </c>
      <c r="K763" s="463" t="s">
        <v>754</v>
      </c>
      <c r="L763" s="463" t="s">
        <v>946</v>
      </c>
      <c r="M763" s="463" t="s">
        <v>947</v>
      </c>
      <c r="N763" s="463">
        <v>3</v>
      </c>
      <c r="O763" s="465">
        <v>2</v>
      </c>
      <c r="P763" s="463">
        <v>2</v>
      </c>
      <c r="Q763" s="463">
        <v>3</v>
      </c>
      <c r="R763" s="463">
        <v>0</v>
      </c>
      <c r="S763" s="463">
        <v>12</v>
      </c>
      <c r="T763" s="463">
        <v>0</v>
      </c>
      <c r="U763" s="463">
        <v>0</v>
      </c>
      <c r="V763" s="463">
        <v>0</v>
      </c>
      <c r="W763" s="463">
        <v>14</v>
      </c>
      <c r="X763" s="463">
        <v>2</v>
      </c>
      <c r="Y763" s="463">
        <v>5</v>
      </c>
      <c r="Z763" s="463">
        <v>0</v>
      </c>
      <c r="AA763" s="463">
        <v>0</v>
      </c>
      <c r="AB763" s="466">
        <f t="shared" si="49"/>
        <v>40</v>
      </c>
      <c r="AC763" s="461">
        <f t="shared" si="47"/>
        <v>7</v>
      </c>
    </row>
    <row r="764" spans="1:29" s="467" customFormat="1" hidden="1">
      <c r="A764" s="463">
        <v>1264</v>
      </c>
      <c r="B764" s="463"/>
      <c r="C764" s="463" t="str">
        <f t="shared" si="48"/>
        <v>2009-Hiengabat_4</v>
      </c>
      <c r="D764" s="463" t="s">
        <v>552</v>
      </c>
      <c r="E764" s="464">
        <v>10</v>
      </c>
      <c r="F764" s="463" t="s">
        <v>823</v>
      </c>
      <c r="G764" s="463" t="s">
        <v>554</v>
      </c>
      <c r="H764" s="575"/>
      <c r="I764" s="575"/>
      <c r="J764" s="465">
        <v>2009</v>
      </c>
      <c r="K764" s="463" t="s">
        <v>754</v>
      </c>
      <c r="L764" s="463" t="s">
        <v>946</v>
      </c>
      <c r="M764" s="463" t="s">
        <v>947</v>
      </c>
      <c r="N764" s="463">
        <v>4</v>
      </c>
      <c r="O764" s="465">
        <v>6</v>
      </c>
      <c r="P764" s="463">
        <v>0</v>
      </c>
      <c r="Q764" s="463">
        <v>3</v>
      </c>
      <c r="R764" s="463">
        <v>0</v>
      </c>
      <c r="S764" s="463">
        <v>4</v>
      </c>
      <c r="T764" s="463">
        <v>0</v>
      </c>
      <c r="U764" s="463">
        <v>3</v>
      </c>
      <c r="V764" s="463">
        <v>0</v>
      </c>
      <c r="W764" s="463">
        <v>18</v>
      </c>
      <c r="X764" s="463">
        <v>3</v>
      </c>
      <c r="Y764" s="463">
        <v>3</v>
      </c>
      <c r="Z764" s="463">
        <v>0</v>
      </c>
      <c r="AA764" s="463">
        <v>0</v>
      </c>
      <c r="AB764" s="466">
        <f t="shared" si="49"/>
        <v>40</v>
      </c>
      <c r="AC764" s="461">
        <f t="shared" si="47"/>
        <v>9</v>
      </c>
    </row>
    <row r="765" spans="1:29" s="467" customFormat="1" hidden="1">
      <c r="A765" s="463">
        <v>1289</v>
      </c>
      <c r="B765" s="463"/>
      <c r="C765" s="463" t="str">
        <f t="shared" si="48"/>
        <v>2009-Donga Hienga_1</v>
      </c>
      <c r="D765" s="463" t="s">
        <v>552</v>
      </c>
      <c r="E765" s="464">
        <v>11</v>
      </c>
      <c r="F765" s="463" t="s">
        <v>824</v>
      </c>
      <c r="G765" s="463" t="s">
        <v>554</v>
      </c>
      <c r="H765" s="576"/>
      <c r="I765" s="576"/>
      <c r="J765" s="465">
        <v>2009</v>
      </c>
      <c r="K765" s="463" t="s">
        <v>754</v>
      </c>
      <c r="L765" s="463" t="s">
        <v>946</v>
      </c>
      <c r="M765" s="463" t="s">
        <v>1135</v>
      </c>
      <c r="N765" s="463">
        <v>1</v>
      </c>
      <c r="O765" s="465">
        <v>6</v>
      </c>
      <c r="P765" s="463">
        <v>1</v>
      </c>
      <c r="Q765" s="463">
        <v>5</v>
      </c>
      <c r="R765" s="463">
        <v>1</v>
      </c>
      <c r="S765" s="463">
        <v>2</v>
      </c>
      <c r="T765" s="463">
        <v>1</v>
      </c>
      <c r="U765" s="463">
        <v>6</v>
      </c>
      <c r="V765" s="463">
        <v>0</v>
      </c>
      <c r="W765" s="463">
        <v>16</v>
      </c>
      <c r="X765" s="463">
        <v>2</v>
      </c>
      <c r="Y765" s="463">
        <v>0</v>
      </c>
      <c r="Z765" s="463">
        <v>0</v>
      </c>
      <c r="AA765" s="463">
        <v>0</v>
      </c>
      <c r="AB765" s="466">
        <f t="shared" si="49"/>
        <v>40</v>
      </c>
      <c r="AC765" s="461">
        <f t="shared" si="47"/>
        <v>13</v>
      </c>
    </row>
    <row r="766" spans="1:29" s="467" customFormat="1" hidden="1">
      <c r="A766" s="463">
        <v>1290</v>
      </c>
      <c r="B766" s="463"/>
      <c r="C766" s="463" t="str">
        <f t="shared" si="48"/>
        <v>2009-Donga Hienga_2</v>
      </c>
      <c r="D766" s="463" t="s">
        <v>552</v>
      </c>
      <c r="E766" s="464">
        <v>11</v>
      </c>
      <c r="F766" s="463" t="s">
        <v>824</v>
      </c>
      <c r="G766" s="463" t="s">
        <v>554</v>
      </c>
      <c r="H766" s="576"/>
      <c r="I766" s="576"/>
      <c r="J766" s="465">
        <v>2009</v>
      </c>
      <c r="K766" s="463" t="s">
        <v>754</v>
      </c>
      <c r="L766" s="463" t="s">
        <v>946</v>
      </c>
      <c r="M766" s="463" t="s">
        <v>1135</v>
      </c>
      <c r="N766" s="463">
        <v>2</v>
      </c>
      <c r="O766" s="465">
        <v>4</v>
      </c>
      <c r="P766" s="463">
        <v>3</v>
      </c>
      <c r="Q766" s="463">
        <v>1</v>
      </c>
      <c r="R766" s="463">
        <v>1</v>
      </c>
      <c r="S766" s="463">
        <v>1</v>
      </c>
      <c r="T766" s="463">
        <v>0</v>
      </c>
      <c r="U766" s="463">
        <v>1</v>
      </c>
      <c r="V766" s="463">
        <v>3</v>
      </c>
      <c r="W766" s="463">
        <v>22</v>
      </c>
      <c r="X766" s="463">
        <v>2</v>
      </c>
      <c r="Y766" s="463">
        <v>2</v>
      </c>
      <c r="Z766" s="463">
        <v>0</v>
      </c>
      <c r="AA766" s="463">
        <v>0</v>
      </c>
      <c r="AB766" s="466">
        <f t="shared" si="49"/>
        <v>40</v>
      </c>
      <c r="AC766" s="461">
        <f t="shared" si="47"/>
        <v>9</v>
      </c>
    </row>
    <row r="767" spans="1:29" s="467" customFormat="1" hidden="1">
      <c r="A767" s="463">
        <v>1291</v>
      </c>
      <c r="B767" s="463"/>
      <c r="C767" s="463" t="str">
        <f t="shared" si="48"/>
        <v>2009-Donga Hienga_3</v>
      </c>
      <c r="D767" s="463" t="s">
        <v>552</v>
      </c>
      <c r="E767" s="464">
        <v>11</v>
      </c>
      <c r="F767" s="463" t="s">
        <v>824</v>
      </c>
      <c r="G767" s="463" t="s">
        <v>554</v>
      </c>
      <c r="H767" s="576"/>
      <c r="I767" s="576"/>
      <c r="J767" s="465">
        <v>2009</v>
      </c>
      <c r="K767" s="463" t="s">
        <v>754</v>
      </c>
      <c r="L767" s="463" t="s">
        <v>946</v>
      </c>
      <c r="M767" s="463" t="s">
        <v>1135</v>
      </c>
      <c r="N767" s="463">
        <v>3</v>
      </c>
      <c r="O767" s="465">
        <v>4</v>
      </c>
      <c r="P767" s="463">
        <v>2</v>
      </c>
      <c r="Q767" s="463">
        <v>2</v>
      </c>
      <c r="R767" s="463">
        <v>1</v>
      </c>
      <c r="S767" s="463">
        <v>1</v>
      </c>
      <c r="T767" s="463">
        <v>0</v>
      </c>
      <c r="U767" s="463">
        <v>3</v>
      </c>
      <c r="V767" s="463">
        <v>2</v>
      </c>
      <c r="W767" s="463">
        <v>22</v>
      </c>
      <c r="X767" s="463">
        <v>2</v>
      </c>
      <c r="Y767" s="463">
        <v>1</v>
      </c>
      <c r="Z767" s="463">
        <v>0</v>
      </c>
      <c r="AA767" s="463">
        <v>0</v>
      </c>
      <c r="AB767" s="466">
        <f t="shared" si="49"/>
        <v>40</v>
      </c>
      <c r="AC767" s="461">
        <f t="shared" si="47"/>
        <v>9</v>
      </c>
    </row>
    <row r="768" spans="1:29" s="467" customFormat="1" hidden="1">
      <c r="A768" s="463">
        <v>1292</v>
      </c>
      <c r="B768" s="463"/>
      <c r="C768" s="463" t="str">
        <f t="shared" si="48"/>
        <v>2009-Donga Hienga_4</v>
      </c>
      <c r="D768" s="463" t="s">
        <v>552</v>
      </c>
      <c r="E768" s="464">
        <v>11</v>
      </c>
      <c r="F768" s="463" t="s">
        <v>824</v>
      </c>
      <c r="G768" s="463" t="s">
        <v>554</v>
      </c>
      <c r="H768" s="576"/>
      <c r="I768" s="576"/>
      <c r="J768" s="465">
        <v>2009</v>
      </c>
      <c r="K768" s="463" t="s">
        <v>754</v>
      </c>
      <c r="L768" s="463" t="s">
        <v>946</v>
      </c>
      <c r="M768" s="463" t="s">
        <v>1135</v>
      </c>
      <c r="N768" s="463">
        <v>4</v>
      </c>
      <c r="O768" s="465">
        <v>3</v>
      </c>
      <c r="P768" s="463">
        <v>1</v>
      </c>
      <c r="Q768" s="463">
        <v>6</v>
      </c>
      <c r="R768" s="463">
        <v>1</v>
      </c>
      <c r="S768" s="463">
        <v>0</v>
      </c>
      <c r="T768" s="463">
        <v>0</v>
      </c>
      <c r="U768" s="463">
        <v>1</v>
      </c>
      <c r="V768" s="463">
        <v>2</v>
      </c>
      <c r="W768" s="463">
        <v>24</v>
      </c>
      <c r="X768" s="463">
        <v>1</v>
      </c>
      <c r="Y768" s="463">
        <v>1</v>
      </c>
      <c r="Z768" s="463">
        <v>0</v>
      </c>
      <c r="AA768" s="463">
        <v>0</v>
      </c>
      <c r="AB768" s="466">
        <f t="shared" si="49"/>
        <v>40</v>
      </c>
      <c r="AC768" s="461">
        <f t="shared" si="47"/>
        <v>11</v>
      </c>
    </row>
    <row r="769" spans="1:29" s="467" customFormat="1" hidden="1">
      <c r="A769" s="463">
        <v>1317</v>
      </c>
      <c r="B769" s="463"/>
      <c r="C769" s="463" t="str">
        <f t="shared" si="48"/>
        <v>2009-Grimault_1</v>
      </c>
      <c r="D769" s="463" t="s">
        <v>552</v>
      </c>
      <c r="E769" s="464">
        <v>12</v>
      </c>
      <c r="F769" s="463" t="s">
        <v>825</v>
      </c>
      <c r="G769" s="463" t="s">
        <v>554</v>
      </c>
      <c r="H769" s="576"/>
      <c r="I769" s="576"/>
      <c r="J769" s="465">
        <v>2009</v>
      </c>
      <c r="K769" s="463" t="s">
        <v>754</v>
      </c>
      <c r="L769" s="463" t="s">
        <v>2812</v>
      </c>
      <c r="M769" s="463" t="s">
        <v>948</v>
      </c>
      <c r="N769" s="463">
        <v>1</v>
      </c>
      <c r="O769" s="465">
        <v>0</v>
      </c>
      <c r="P769" s="463">
        <v>1</v>
      </c>
      <c r="Q769" s="463">
        <v>0</v>
      </c>
      <c r="R769" s="463">
        <v>0</v>
      </c>
      <c r="S769" s="463">
        <v>1</v>
      </c>
      <c r="T769" s="463">
        <v>0</v>
      </c>
      <c r="U769" s="463">
        <v>0</v>
      </c>
      <c r="V769" s="463">
        <v>6</v>
      </c>
      <c r="W769" s="463">
        <v>1</v>
      </c>
      <c r="X769" s="463">
        <v>6</v>
      </c>
      <c r="Y769" s="463">
        <v>21</v>
      </c>
      <c r="Z769" s="463">
        <v>4</v>
      </c>
      <c r="AA769" s="463">
        <v>0</v>
      </c>
      <c r="AB769" s="466">
        <f t="shared" si="49"/>
        <v>40</v>
      </c>
      <c r="AC769" s="461">
        <f t="shared" si="47"/>
        <v>1</v>
      </c>
    </row>
    <row r="770" spans="1:29" s="467" customFormat="1" hidden="1">
      <c r="A770" s="463">
        <v>1318</v>
      </c>
      <c r="B770" s="463"/>
      <c r="C770" s="463" t="str">
        <f t="shared" si="48"/>
        <v>2009-Grimault_2</v>
      </c>
      <c r="D770" s="463" t="s">
        <v>552</v>
      </c>
      <c r="E770" s="464">
        <v>12</v>
      </c>
      <c r="F770" s="463" t="s">
        <v>825</v>
      </c>
      <c r="G770" s="463" t="s">
        <v>554</v>
      </c>
      <c r="H770" s="575"/>
      <c r="I770" s="575"/>
      <c r="J770" s="465">
        <v>2009</v>
      </c>
      <c r="K770" s="463" t="s">
        <v>754</v>
      </c>
      <c r="L770" s="463" t="s">
        <v>2812</v>
      </c>
      <c r="M770" s="463" t="s">
        <v>948</v>
      </c>
      <c r="N770" s="463">
        <v>2</v>
      </c>
      <c r="O770" s="465">
        <v>0</v>
      </c>
      <c r="P770" s="463">
        <v>0</v>
      </c>
      <c r="Q770" s="463">
        <v>1</v>
      </c>
      <c r="R770" s="463">
        <v>0</v>
      </c>
      <c r="S770" s="463">
        <v>1</v>
      </c>
      <c r="T770" s="463">
        <v>0</v>
      </c>
      <c r="U770" s="463">
        <v>0</v>
      </c>
      <c r="V770" s="463">
        <v>2</v>
      </c>
      <c r="W770" s="463">
        <v>3</v>
      </c>
      <c r="X770" s="463">
        <v>14</v>
      </c>
      <c r="Y770" s="463">
        <v>17</v>
      </c>
      <c r="Z770" s="463">
        <v>2</v>
      </c>
      <c r="AA770" s="463">
        <v>0</v>
      </c>
      <c r="AB770" s="466">
        <f t="shared" si="49"/>
        <v>40</v>
      </c>
      <c r="AC770" s="461">
        <f t="shared" si="47"/>
        <v>1</v>
      </c>
    </row>
    <row r="771" spans="1:29" s="467" customFormat="1" hidden="1">
      <c r="A771" s="463">
        <v>1319</v>
      </c>
      <c r="B771" s="463"/>
      <c r="C771" s="463" t="str">
        <f t="shared" si="48"/>
        <v>2009-Grimault_3</v>
      </c>
      <c r="D771" s="463" t="s">
        <v>552</v>
      </c>
      <c r="E771" s="464">
        <v>12</v>
      </c>
      <c r="F771" s="463" t="s">
        <v>825</v>
      </c>
      <c r="G771" s="463" t="s">
        <v>554</v>
      </c>
      <c r="H771" s="575"/>
      <c r="I771" s="575"/>
      <c r="J771" s="465">
        <v>2009</v>
      </c>
      <c r="K771" s="463" t="s">
        <v>754</v>
      </c>
      <c r="L771" s="463" t="s">
        <v>2812</v>
      </c>
      <c r="M771" s="463" t="s">
        <v>948</v>
      </c>
      <c r="N771" s="463">
        <v>3</v>
      </c>
      <c r="O771" s="465">
        <v>0</v>
      </c>
      <c r="P771" s="463">
        <v>0</v>
      </c>
      <c r="Q771" s="463">
        <v>0</v>
      </c>
      <c r="R771" s="463">
        <v>0</v>
      </c>
      <c r="S771" s="463">
        <v>1</v>
      </c>
      <c r="T771" s="463">
        <v>0</v>
      </c>
      <c r="U771" s="463">
        <v>0</v>
      </c>
      <c r="V771" s="463">
        <v>3</v>
      </c>
      <c r="W771" s="463">
        <v>1</v>
      </c>
      <c r="X771" s="463">
        <v>5</v>
      </c>
      <c r="Y771" s="463">
        <v>26</v>
      </c>
      <c r="Z771" s="463">
        <v>4</v>
      </c>
      <c r="AA771" s="463">
        <v>0</v>
      </c>
      <c r="AB771" s="466">
        <f t="shared" si="49"/>
        <v>40</v>
      </c>
      <c r="AC771" s="461">
        <f t="shared" si="47"/>
        <v>0</v>
      </c>
    </row>
    <row r="772" spans="1:29" s="467" customFormat="1" hidden="1">
      <c r="A772" s="463">
        <v>1320</v>
      </c>
      <c r="B772" s="463"/>
      <c r="C772" s="463" t="str">
        <f t="shared" si="48"/>
        <v>2009-Grimault_4</v>
      </c>
      <c r="D772" s="463" t="s">
        <v>552</v>
      </c>
      <c r="E772" s="464">
        <v>12</v>
      </c>
      <c r="F772" s="463" t="s">
        <v>825</v>
      </c>
      <c r="G772" s="463" t="s">
        <v>554</v>
      </c>
      <c r="H772" s="575"/>
      <c r="I772" s="575"/>
      <c r="J772" s="614">
        <v>2009</v>
      </c>
      <c r="K772" s="463" t="s">
        <v>754</v>
      </c>
      <c r="L772" s="463" t="s">
        <v>2812</v>
      </c>
      <c r="M772" s="463" t="s">
        <v>948</v>
      </c>
      <c r="N772" s="615">
        <v>4</v>
      </c>
      <c r="O772" s="614">
        <v>0</v>
      </c>
      <c r="P772" s="463">
        <v>0</v>
      </c>
      <c r="Q772" s="463">
        <v>0</v>
      </c>
      <c r="R772" s="463">
        <v>0</v>
      </c>
      <c r="S772" s="463">
        <v>0</v>
      </c>
      <c r="T772" s="463">
        <v>0</v>
      </c>
      <c r="U772" s="463">
        <v>0</v>
      </c>
      <c r="V772" s="463">
        <v>0</v>
      </c>
      <c r="W772" s="463">
        <v>1</v>
      </c>
      <c r="X772" s="463">
        <v>1</v>
      </c>
      <c r="Y772" s="463">
        <v>34</v>
      </c>
      <c r="Z772" s="463">
        <v>4</v>
      </c>
      <c r="AA772" s="463">
        <v>0</v>
      </c>
      <c r="AB772" s="611">
        <f t="shared" si="49"/>
        <v>40</v>
      </c>
      <c r="AC772" s="461">
        <f t="shared" si="47"/>
        <v>0</v>
      </c>
    </row>
    <row r="773" spans="1:29" s="467" customFormat="1" hidden="1">
      <c r="A773" s="463">
        <v>1345</v>
      </c>
      <c r="B773" s="463"/>
      <c r="C773" s="463" t="str">
        <f t="shared" si="48"/>
        <v>2009-Pindai_1</v>
      </c>
      <c r="D773" s="463" t="s">
        <v>552</v>
      </c>
      <c r="E773" s="463">
        <v>13</v>
      </c>
      <c r="F773" s="465" t="s">
        <v>1006</v>
      </c>
      <c r="G773" s="463" t="s">
        <v>554</v>
      </c>
      <c r="H773" s="576"/>
      <c r="I773" s="576"/>
      <c r="J773" s="228">
        <v>2009</v>
      </c>
      <c r="K773" s="463" t="s">
        <v>754</v>
      </c>
      <c r="L773" s="463" t="s">
        <v>2812</v>
      </c>
      <c r="M773" s="463" t="s">
        <v>949</v>
      </c>
      <c r="N773" s="612">
        <v>1</v>
      </c>
      <c r="O773" s="229">
        <v>0</v>
      </c>
      <c r="P773" s="463">
        <v>2</v>
      </c>
      <c r="Q773" s="463">
        <v>3</v>
      </c>
      <c r="R773" s="463">
        <v>0</v>
      </c>
      <c r="S773" s="463">
        <v>7</v>
      </c>
      <c r="T773" s="463">
        <v>0</v>
      </c>
      <c r="U773" s="463">
        <v>0</v>
      </c>
      <c r="V773" s="463">
        <v>1</v>
      </c>
      <c r="W773" s="463">
        <v>7</v>
      </c>
      <c r="X773" s="463">
        <v>19</v>
      </c>
      <c r="Y773" s="463">
        <v>1</v>
      </c>
      <c r="Z773" s="463">
        <v>0</v>
      </c>
      <c r="AA773" s="463">
        <v>0</v>
      </c>
      <c r="AB773" s="612">
        <f t="shared" si="49"/>
        <v>40</v>
      </c>
      <c r="AC773" s="461">
        <f t="shared" si="47"/>
        <v>5</v>
      </c>
    </row>
    <row r="774" spans="1:29" s="467" customFormat="1" hidden="1">
      <c r="A774" s="463">
        <v>1346</v>
      </c>
      <c r="B774" s="463"/>
      <c r="C774" s="463" t="str">
        <f t="shared" si="48"/>
        <v>2009-Pindai_2</v>
      </c>
      <c r="D774" s="463" t="s">
        <v>552</v>
      </c>
      <c r="E774" s="463">
        <v>13</v>
      </c>
      <c r="F774" s="465" t="s">
        <v>1006</v>
      </c>
      <c r="G774" s="463" t="s">
        <v>554</v>
      </c>
      <c r="H774" s="575"/>
      <c r="I774" s="575"/>
      <c r="J774" s="228">
        <v>2009</v>
      </c>
      <c r="K774" s="463" t="s">
        <v>754</v>
      </c>
      <c r="L774" s="463" t="s">
        <v>2812</v>
      </c>
      <c r="M774" s="463" t="s">
        <v>949</v>
      </c>
      <c r="N774" s="466">
        <v>2</v>
      </c>
      <c r="O774" s="229">
        <v>2</v>
      </c>
      <c r="P774" s="463">
        <v>0</v>
      </c>
      <c r="Q774" s="463">
        <v>1</v>
      </c>
      <c r="R774" s="463">
        <v>0</v>
      </c>
      <c r="S774" s="463">
        <v>8</v>
      </c>
      <c r="T774" s="463">
        <v>0</v>
      </c>
      <c r="U774" s="463">
        <v>0</v>
      </c>
      <c r="V774" s="463">
        <v>2</v>
      </c>
      <c r="W774" s="463">
        <v>7</v>
      </c>
      <c r="X774" s="463">
        <v>19</v>
      </c>
      <c r="Y774" s="463">
        <v>0</v>
      </c>
      <c r="Z774" s="463">
        <v>1</v>
      </c>
      <c r="AA774" s="463">
        <v>0</v>
      </c>
      <c r="AB774" s="466">
        <f t="shared" si="49"/>
        <v>40</v>
      </c>
      <c r="AC774" s="461">
        <f t="shared" si="47"/>
        <v>3</v>
      </c>
    </row>
    <row r="775" spans="1:29" s="467" customFormat="1" hidden="1">
      <c r="A775" s="463">
        <v>1347</v>
      </c>
      <c r="B775" s="463"/>
      <c r="C775" s="463" t="str">
        <f t="shared" si="48"/>
        <v>2009-Pindai_3</v>
      </c>
      <c r="D775" s="463" t="s">
        <v>552</v>
      </c>
      <c r="E775" s="463">
        <v>13</v>
      </c>
      <c r="F775" s="465" t="s">
        <v>1006</v>
      </c>
      <c r="G775" s="463" t="s">
        <v>554</v>
      </c>
      <c r="H775" s="575"/>
      <c r="I775" s="575"/>
      <c r="J775" s="228">
        <v>2009</v>
      </c>
      <c r="K775" s="463" t="s">
        <v>754</v>
      </c>
      <c r="L775" s="463" t="s">
        <v>2812</v>
      </c>
      <c r="M775" s="463" t="s">
        <v>949</v>
      </c>
      <c r="N775" s="466">
        <v>3</v>
      </c>
      <c r="O775" s="229">
        <v>0</v>
      </c>
      <c r="P775" s="463">
        <v>0</v>
      </c>
      <c r="Q775" s="463">
        <v>2</v>
      </c>
      <c r="R775" s="463">
        <v>0</v>
      </c>
      <c r="S775" s="463">
        <v>7</v>
      </c>
      <c r="T775" s="463">
        <v>0</v>
      </c>
      <c r="U775" s="463">
        <v>0</v>
      </c>
      <c r="V775" s="463">
        <v>2</v>
      </c>
      <c r="W775" s="463">
        <v>3</v>
      </c>
      <c r="X775" s="463">
        <v>24</v>
      </c>
      <c r="Y775" s="463">
        <v>2</v>
      </c>
      <c r="Z775" s="463">
        <v>0</v>
      </c>
      <c r="AA775" s="463">
        <v>0</v>
      </c>
      <c r="AB775" s="466">
        <f t="shared" si="49"/>
        <v>40</v>
      </c>
      <c r="AC775" s="461">
        <f t="shared" si="47"/>
        <v>2</v>
      </c>
    </row>
    <row r="776" spans="1:29" s="467" customFormat="1" hidden="1">
      <c r="A776" s="463">
        <v>1348</v>
      </c>
      <c r="B776" s="463"/>
      <c r="C776" s="463" t="str">
        <f t="shared" si="48"/>
        <v>2009-Pindai_4</v>
      </c>
      <c r="D776" s="463" t="s">
        <v>552</v>
      </c>
      <c r="E776" s="463">
        <v>13</v>
      </c>
      <c r="F776" s="465" t="s">
        <v>1006</v>
      </c>
      <c r="G776" s="463" t="s">
        <v>554</v>
      </c>
      <c r="H776" s="575"/>
      <c r="I776" s="575"/>
      <c r="J776" s="228">
        <v>2009</v>
      </c>
      <c r="K776" s="463" t="s">
        <v>754</v>
      </c>
      <c r="L776" s="463" t="s">
        <v>2812</v>
      </c>
      <c r="M776" s="463" t="s">
        <v>949</v>
      </c>
      <c r="N776" s="613">
        <v>4</v>
      </c>
      <c r="O776" s="229">
        <v>0</v>
      </c>
      <c r="P776" s="463">
        <v>0</v>
      </c>
      <c r="Q776" s="463">
        <v>2</v>
      </c>
      <c r="R776" s="463">
        <v>0</v>
      </c>
      <c r="S776" s="463">
        <v>6</v>
      </c>
      <c r="T776" s="463">
        <v>0</v>
      </c>
      <c r="U776" s="463">
        <v>8</v>
      </c>
      <c r="V776" s="463">
        <v>0</v>
      </c>
      <c r="W776" s="463">
        <v>2</v>
      </c>
      <c r="X776" s="463">
        <v>20</v>
      </c>
      <c r="Y776" s="463">
        <v>2</v>
      </c>
      <c r="Z776" s="463">
        <v>0</v>
      </c>
      <c r="AA776" s="463">
        <v>0</v>
      </c>
      <c r="AB776" s="613">
        <f t="shared" si="49"/>
        <v>40</v>
      </c>
      <c r="AC776" s="461">
        <f t="shared" si="47"/>
        <v>2</v>
      </c>
    </row>
    <row r="777" spans="1:29" s="467" customFormat="1" hidden="1">
      <c r="A777" s="463">
        <v>1373</v>
      </c>
      <c r="B777" s="463"/>
      <c r="C777" s="463" t="str">
        <f t="shared" si="48"/>
        <v>2009-Beco_1</v>
      </c>
      <c r="D777" s="463" t="s">
        <v>552</v>
      </c>
      <c r="E777" s="464">
        <v>14</v>
      </c>
      <c r="F777" s="463" t="s">
        <v>1007</v>
      </c>
      <c r="G777" s="463" t="s">
        <v>554</v>
      </c>
      <c r="H777" s="576"/>
      <c r="I777" s="576"/>
      <c r="J777" s="460">
        <v>2009</v>
      </c>
      <c r="K777" s="463" t="s">
        <v>754</v>
      </c>
      <c r="L777" s="463" t="s">
        <v>2812</v>
      </c>
      <c r="M777" s="463" t="s">
        <v>950</v>
      </c>
      <c r="N777" s="458">
        <v>1</v>
      </c>
      <c r="O777" s="460">
        <v>6</v>
      </c>
      <c r="P777" s="463">
        <v>3</v>
      </c>
      <c r="Q777" s="463">
        <v>10</v>
      </c>
      <c r="R777" s="463">
        <v>0</v>
      </c>
      <c r="S777" s="463">
        <v>1</v>
      </c>
      <c r="T777" s="463">
        <v>0</v>
      </c>
      <c r="U777" s="463">
        <v>0</v>
      </c>
      <c r="V777" s="463">
        <v>0</v>
      </c>
      <c r="W777" s="463">
        <v>15</v>
      </c>
      <c r="X777" s="463">
        <v>5</v>
      </c>
      <c r="Y777" s="463">
        <v>0</v>
      </c>
      <c r="Z777" s="463">
        <v>0</v>
      </c>
      <c r="AA777" s="463">
        <v>0</v>
      </c>
      <c r="AB777" s="461">
        <f t="shared" si="49"/>
        <v>40</v>
      </c>
      <c r="AC777" s="461">
        <f t="shared" si="47"/>
        <v>19</v>
      </c>
    </row>
    <row r="778" spans="1:29" s="467" customFormat="1" hidden="1">
      <c r="A778" s="463">
        <v>1374</v>
      </c>
      <c r="B778" s="463"/>
      <c r="C778" s="463" t="str">
        <f t="shared" si="48"/>
        <v>2009-Beco_2</v>
      </c>
      <c r="D778" s="463" t="s">
        <v>552</v>
      </c>
      <c r="E778" s="464">
        <v>14</v>
      </c>
      <c r="F778" s="463" t="s">
        <v>1007</v>
      </c>
      <c r="G778" s="463" t="s">
        <v>554</v>
      </c>
      <c r="H778" s="575"/>
      <c r="I778" s="575"/>
      <c r="J778" s="465">
        <v>2009</v>
      </c>
      <c r="K778" s="463" t="s">
        <v>754</v>
      </c>
      <c r="L778" s="463" t="s">
        <v>2812</v>
      </c>
      <c r="M778" s="463" t="s">
        <v>950</v>
      </c>
      <c r="N778" s="463">
        <v>2</v>
      </c>
      <c r="O778" s="465">
        <v>4</v>
      </c>
      <c r="P778" s="463">
        <v>5</v>
      </c>
      <c r="Q778" s="463">
        <v>1</v>
      </c>
      <c r="R778" s="463">
        <v>0</v>
      </c>
      <c r="S778" s="463">
        <v>0</v>
      </c>
      <c r="T778" s="463">
        <v>0</v>
      </c>
      <c r="U778" s="463">
        <v>0</v>
      </c>
      <c r="V778" s="463">
        <v>0</v>
      </c>
      <c r="W778" s="463">
        <v>10</v>
      </c>
      <c r="X778" s="463">
        <v>19</v>
      </c>
      <c r="Y778" s="463">
        <v>1</v>
      </c>
      <c r="Z778" s="463">
        <v>0</v>
      </c>
      <c r="AA778" s="463">
        <v>0</v>
      </c>
      <c r="AB778" s="466">
        <f t="shared" si="49"/>
        <v>40</v>
      </c>
      <c r="AC778" s="461">
        <f t="shared" si="47"/>
        <v>10</v>
      </c>
    </row>
    <row r="779" spans="1:29" s="467" customFormat="1" hidden="1">
      <c r="A779" s="463">
        <v>1375</v>
      </c>
      <c r="B779" s="463"/>
      <c r="C779" s="463" t="str">
        <f t="shared" si="48"/>
        <v>2009-Beco_3</v>
      </c>
      <c r="D779" s="463" t="s">
        <v>552</v>
      </c>
      <c r="E779" s="464">
        <v>14</v>
      </c>
      <c r="F779" s="463" t="s">
        <v>1007</v>
      </c>
      <c r="G779" s="463" t="s">
        <v>554</v>
      </c>
      <c r="H779" s="575"/>
      <c r="I779" s="575"/>
      <c r="J779" s="465">
        <v>2009</v>
      </c>
      <c r="K779" s="463" t="s">
        <v>754</v>
      </c>
      <c r="L779" s="463" t="s">
        <v>2812</v>
      </c>
      <c r="M779" s="463" t="s">
        <v>950</v>
      </c>
      <c r="N779" s="463">
        <v>3</v>
      </c>
      <c r="O779" s="465">
        <v>8</v>
      </c>
      <c r="P779" s="463">
        <v>2</v>
      </c>
      <c r="Q779" s="463">
        <v>3</v>
      </c>
      <c r="R779" s="463">
        <v>0</v>
      </c>
      <c r="S779" s="463">
        <v>0</v>
      </c>
      <c r="T779" s="463">
        <v>0</v>
      </c>
      <c r="U779" s="463">
        <v>0</v>
      </c>
      <c r="V779" s="463">
        <v>0</v>
      </c>
      <c r="W779" s="463">
        <v>17</v>
      </c>
      <c r="X779" s="463">
        <v>6</v>
      </c>
      <c r="Y779" s="463">
        <v>4</v>
      </c>
      <c r="Z779" s="463">
        <v>0</v>
      </c>
      <c r="AA779" s="463">
        <v>0</v>
      </c>
      <c r="AB779" s="466">
        <f t="shared" si="49"/>
        <v>40</v>
      </c>
      <c r="AC779" s="461">
        <f t="shared" si="47"/>
        <v>13</v>
      </c>
    </row>
    <row r="780" spans="1:29" s="467" customFormat="1" hidden="1">
      <c r="A780" s="463">
        <v>1376</v>
      </c>
      <c r="B780" s="463"/>
      <c r="C780" s="463" t="str">
        <f t="shared" si="48"/>
        <v>2009-Beco_4</v>
      </c>
      <c r="D780" s="463" t="s">
        <v>552</v>
      </c>
      <c r="E780" s="464">
        <v>14</v>
      </c>
      <c r="F780" s="463" t="s">
        <v>1007</v>
      </c>
      <c r="G780" s="463" t="s">
        <v>554</v>
      </c>
      <c r="H780" s="575"/>
      <c r="I780" s="575"/>
      <c r="J780" s="465">
        <v>2009</v>
      </c>
      <c r="K780" s="463" t="s">
        <v>754</v>
      </c>
      <c r="L780" s="463" t="s">
        <v>2812</v>
      </c>
      <c r="M780" s="463" t="s">
        <v>950</v>
      </c>
      <c r="N780" s="463">
        <v>4</v>
      </c>
      <c r="O780" s="465">
        <v>5</v>
      </c>
      <c r="P780" s="463">
        <v>0</v>
      </c>
      <c r="Q780" s="463">
        <v>0</v>
      </c>
      <c r="R780" s="463">
        <v>0</v>
      </c>
      <c r="S780" s="463">
        <v>0</v>
      </c>
      <c r="T780" s="463">
        <v>0</v>
      </c>
      <c r="U780" s="463">
        <v>0</v>
      </c>
      <c r="V780" s="463">
        <v>0</v>
      </c>
      <c r="W780" s="463">
        <v>15</v>
      </c>
      <c r="X780" s="463">
        <v>17</v>
      </c>
      <c r="Y780" s="463">
        <v>3</v>
      </c>
      <c r="Z780" s="463">
        <v>0</v>
      </c>
      <c r="AA780" s="463">
        <v>0</v>
      </c>
      <c r="AB780" s="466">
        <f t="shared" si="49"/>
        <v>40</v>
      </c>
      <c r="AC780" s="461">
        <f t="shared" si="47"/>
        <v>5</v>
      </c>
    </row>
    <row r="781" spans="1:29" s="467" customFormat="1" hidden="1">
      <c r="A781" s="463">
        <v>1397</v>
      </c>
      <c r="B781" s="463"/>
      <c r="C781" s="463" t="str">
        <f t="shared" si="48"/>
        <v>2009-Pinjen_1</v>
      </c>
      <c r="D781" s="463" t="s">
        <v>552</v>
      </c>
      <c r="E781" s="464">
        <v>15</v>
      </c>
      <c r="F781" s="463" t="s">
        <v>3763</v>
      </c>
      <c r="G781" s="463" t="s">
        <v>554</v>
      </c>
      <c r="H781" s="576"/>
      <c r="I781" s="576"/>
      <c r="J781" s="465">
        <v>2009</v>
      </c>
      <c r="K781" s="463" t="s">
        <v>754</v>
      </c>
      <c r="L781" s="463" t="s">
        <v>756</v>
      </c>
      <c r="M781" s="463" t="s">
        <v>3763</v>
      </c>
      <c r="N781" s="463">
        <v>1</v>
      </c>
      <c r="O781" s="465">
        <v>9</v>
      </c>
      <c r="P781" s="463">
        <v>5</v>
      </c>
      <c r="Q781" s="463">
        <v>8</v>
      </c>
      <c r="R781" s="463">
        <v>1</v>
      </c>
      <c r="S781" s="463">
        <v>12</v>
      </c>
      <c r="T781" s="463">
        <v>0</v>
      </c>
      <c r="U781" s="463">
        <v>0</v>
      </c>
      <c r="V781" s="463">
        <v>1</v>
      </c>
      <c r="W781" s="463">
        <v>4</v>
      </c>
      <c r="X781" s="463">
        <v>0</v>
      </c>
      <c r="Y781" s="463">
        <v>0</v>
      </c>
      <c r="Z781" s="463">
        <v>0</v>
      </c>
      <c r="AA781" s="463">
        <v>0</v>
      </c>
      <c r="AB781" s="466">
        <f t="shared" si="49"/>
        <v>40</v>
      </c>
      <c r="AC781" s="461">
        <f t="shared" si="47"/>
        <v>23</v>
      </c>
    </row>
    <row r="782" spans="1:29" s="467" customFormat="1" hidden="1">
      <c r="A782" s="463">
        <v>1398</v>
      </c>
      <c r="B782" s="463"/>
      <c r="C782" s="463" t="str">
        <f t="shared" si="48"/>
        <v>2009-Pinjen_2</v>
      </c>
      <c r="D782" s="463" t="s">
        <v>552</v>
      </c>
      <c r="E782" s="464">
        <v>15</v>
      </c>
      <c r="F782" s="463" t="s">
        <v>3763</v>
      </c>
      <c r="G782" s="463" t="s">
        <v>554</v>
      </c>
      <c r="H782" s="575"/>
      <c r="I782" s="575"/>
      <c r="J782" s="465">
        <v>2009</v>
      </c>
      <c r="K782" s="463" t="s">
        <v>754</v>
      </c>
      <c r="L782" s="463" t="s">
        <v>756</v>
      </c>
      <c r="M782" s="463" t="s">
        <v>3763</v>
      </c>
      <c r="N782" s="463">
        <v>2</v>
      </c>
      <c r="O782" s="465">
        <v>7</v>
      </c>
      <c r="P782" s="463">
        <v>3</v>
      </c>
      <c r="Q782" s="463">
        <v>4</v>
      </c>
      <c r="R782" s="463">
        <v>0</v>
      </c>
      <c r="S782" s="463">
        <v>6</v>
      </c>
      <c r="T782" s="463">
        <v>0</v>
      </c>
      <c r="U782" s="463">
        <v>0</v>
      </c>
      <c r="V782" s="463">
        <v>2</v>
      </c>
      <c r="W782" s="463">
        <v>17</v>
      </c>
      <c r="X782" s="463">
        <v>0</v>
      </c>
      <c r="Y782" s="463">
        <v>1</v>
      </c>
      <c r="Z782" s="463">
        <v>0</v>
      </c>
      <c r="AA782" s="463">
        <v>0</v>
      </c>
      <c r="AB782" s="466">
        <f t="shared" si="49"/>
        <v>40</v>
      </c>
      <c r="AC782" s="461">
        <f t="shared" si="47"/>
        <v>14</v>
      </c>
    </row>
    <row r="783" spans="1:29" s="467" customFormat="1" hidden="1">
      <c r="A783" s="463">
        <v>1399</v>
      </c>
      <c r="B783" s="463"/>
      <c r="C783" s="463" t="str">
        <f t="shared" si="48"/>
        <v>2009-Pinjen_3</v>
      </c>
      <c r="D783" s="463" t="s">
        <v>552</v>
      </c>
      <c r="E783" s="464">
        <v>15</v>
      </c>
      <c r="F783" s="463" t="s">
        <v>3763</v>
      </c>
      <c r="G783" s="463" t="s">
        <v>554</v>
      </c>
      <c r="H783" s="575"/>
      <c r="I783" s="575"/>
      <c r="J783" s="465">
        <v>2009</v>
      </c>
      <c r="K783" s="463" t="s">
        <v>754</v>
      </c>
      <c r="L783" s="463" t="s">
        <v>755</v>
      </c>
      <c r="M783" s="463" t="s">
        <v>3763</v>
      </c>
      <c r="N783" s="463">
        <v>3</v>
      </c>
      <c r="O783" s="465">
        <v>4</v>
      </c>
      <c r="P783" s="463">
        <v>6</v>
      </c>
      <c r="Q783" s="463">
        <v>11</v>
      </c>
      <c r="R783" s="463">
        <v>2</v>
      </c>
      <c r="S783" s="463">
        <v>2</v>
      </c>
      <c r="T783" s="463">
        <v>0</v>
      </c>
      <c r="U783" s="463">
        <v>0</v>
      </c>
      <c r="V783" s="463">
        <v>0</v>
      </c>
      <c r="W783" s="463">
        <v>12</v>
      </c>
      <c r="X783" s="463">
        <v>1</v>
      </c>
      <c r="Y783" s="463">
        <v>2</v>
      </c>
      <c r="Z783" s="463">
        <v>0</v>
      </c>
      <c r="AA783" s="463">
        <v>0</v>
      </c>
      <c r="AB783" s="466">
        <f t="shared" si="49"/>
        <v>40</v>
      </c>
      <c r="AC783" s="461">
        <f t="shared" si="47"/>
        <v>23</v>
      </c>
    </row>
    <row r="784" spans="1:29" s="467" customFormat="1" hidden="1">
      <c r="A784" s="463">
        <v>1400</v>
      </c>
      <c r="B784" s="463"/>
      <c r="C784" s="463" t="str">
        <f t="shared" si="48"/>
        <v>2009-Pinjen_4</v>
      </c>
      <c r="D784" s="463" t="s">
        <v>552</v>
      </c>
      <c r="E784" s="464">
        <v>15</v>
      </c>
      <c r="F784" s="463" t="s">
        <v>3763</v>
      </c>
      <c r="G784" s="463" t="s">
        <v>554</v>
      </c>
      <c r="H784" s="575"/>
      <c r="I784" s="575"/>
      <c r="J784" s="465">
        <v>2009</v>
      </c>
      <c r="K784" s="463" t="s">
        <v>754</v>
      </c>
      <c r="L784" s="463" t="s">
        <v>757</v>
      </c>
      <c r="M784" s="463" t="s">
        <v>3763</v>
      </c>
      <c r="N784" s="463">
        <v>4</v>
      </c>
      <c r="O784" s="465">
        <v>0</v>
      </c>
      <c r="P784" s="463">
        <v>0</v>
      </c>
      <c r="Q784" s="463">
        <v>29</v>
      </c>
      <c r="R784" s="463">
        <v>0</v>
      </c>
      <c r="S784" s="463">
        <v>5</v>
      </c>
      <c r="T784" s="463">
        <v>0</v>
      </c>
      <c r="U784" s="463">
        <v>0</v>
      </c>
      <c r="V784" s="463">
        <v>0</v>
      </c>
      <c r="W784" s="463">
        <v>6</v>
      </c>
      <c r="X784" s="463">
        <v>0</v>
      </c>
      <c r="Y784" s="463">
        <v>0</v>
      </c>
      <c r="Z784" s="463">
        <v>0</v>
      </c>
      <c r="AA784" s="463">
        <v>0</v>
      </c>
      <c r="AB784" s="466">
        <f t="shared" si="49"/>
        <v>40</v>
      </c>
      <c r="AC784" s="461">
        <f t="shared" si="47"/>
        <v>29</v>
      </c>
    </row>
    <row r="785" spans="1:29" s="467" customFormat="1" hidden="1">
      <c r="A785" s="463">
        <v>1425</v>
      </c>
      <c r="B785" s="463"/>
      <c r="C785" s="463" t="str">
        <f t="shared" si="48"/>
        <v>2009-Koniene_1</v>
      </c>
      <c r="D785" s="463" t="s">
        <v>552</v>
      </c>
      <c r="E785" s="464">
        <v>16</v>
      </c>
      <c r="F785" s="463" t="s">
        <v>1008</v>
      </c>
      <c r="G785" s="463" t="s">
        <v>554</v>
      </c>
      <c r="H785" s="576"/>
      <c r="I785" s="576"/>
      <c r="J785" s="465">
        <v>2009</v>
      </c>
      <c r="K785" s="463" t="s">
        <v>754</v>
      </c>
      <c r="L785" s="463" t="s">
        <v>755</v>
      </c>
      <c r="M785" s="463" t="s">
        <v>758</v>
      </c>
      <c r="N785" s="463">
        <v>1</v>
      </c>
      <c r="O785" s="465">
        <v>5</v>
      </c>
      <c r="P785" s="463">
        <v>21</v>
      </c>
      <c r="Q785" s="463">
        <v>1</v>
      </c>
      <c r="R785" s="463">
        <v>0</v>
      </c>
      <c r="S785" s="463">
        <v>6</v>
      </c>
      <c r="T785" s="463">
        <v>0</v>
      </c>
      <c r="U785" s="463">
        <v>0</v>
      </c>
      <c r="V785" s="463">
        <v>0</v>
      </c>
      <c r="W785" s="463">
        <v>6</v>
      </c>
      <c r="X785" s="463">
        <v>1</v>
      </c>
      <c r="Y785" s="463">
        <v>0</v>
      </c>
      <c r="Z785" s="463">
        <v>0</v>
      </c>
      <c r="AA785" s="463">
        <v>0</v>
      </c>
      <c r="AB785" s="466">
        <f t="shared" si="49"/>
        <v>40</v>
      </c>
      <c r="AC785" s="461">
        <f t="shared" si="47"/>
        <v>27</v>
      </c>
    </row>
    <row r="786" spans="1:29" s="467" customFormat="1" hidden="1">
      <c r="A786" s="463">
        <v>1426</v>
      </c>
      <c r="B786" s="463"/>
      <c r="C786" s="463" t="str">
        <f t="shared" si="48"/>
        <v>2009-Koniene_2</v>
      </c>
      <c r="D786" s="463" t="s">
        <v>552</v>
      </c>
      <c r="E786" s="464">
        <v>16</v>
      </c>
      <c r="F786" s="463" t="s">
        <v>1008</v>
      </c>
      <c r="G786" s="463" t="s">
        <v>554</v>
      </c>
      <c r="H786" s="575"/>
      <c r="I786" s="575"/>
      <c r="J786" s="465">
        <v>2009</v>
      </c>
      <c r="K786" s="463" t="s">
        <v>754</v>
      </c>
      <c r="L786" s="463" t="s">
        <v>755</v>
      </c>
      <c r="M786" s="463" t="s">
        <v>758</v>
      </c>
      <c r="N786" s="463">
        <v>2</v>
      </c>
      <c r="O786" s="465">
        <v>3</v>
      </c>
      <c r="P786" s="463">
        <v>11</v>
      </c>
      <c r="Q786" s="463">
        <v>5</v>
      </c>
      <c r="R786" s="463">
        <v>0</v>
      </c>
      <c r="S786" s="463">
        <v>2</v>
      </c>
      <c r="T786" s="463">
        <v>0</v>
      </c>
      <c r="U786" s="463">
        <v>0</v>
      </c>
      <c r="V786" s="463">
        <v>4</v>
      </c>
      <c r="W786" s="463">
        <v>11</v>
      </c>
      <c r="X786" s="463">
        <v>1</v>
      </c>
      <c r="Y786" s="463">
        <v>3</v>
      </c>
      <c r="Z786" s="463">
        <v>0</v>
      </c>
      <c r="AA786" s="463">
        <v>0</v>
      </c>
      <c r="AB786" s="466">
        <f t="shared" si="49"/>
        <v>40</v>
      </c>
      <c r="AC786" s="461">
        <f t="shared" si="47"/>
        <v>19</v>
      </c>
    </row>
    <row r="787" spans="1:29" s="467" customFormat="1" hidden="1">
      <c r="A787" s="463">
        <v>1427</v>
      </c>
      <c r="B787" s="463"/>
      <c r="C787" s="463" t="str">
        <f t="shared" si="48"/>
        <v>2009-Koniene_3</v>
      </c>
      <c r="D787" s="463" t="s">
        <v>552</v>
      </c>
      <c r="E787" s="464">
        <v>16</v>
      </c>
      <c r="F787" s="463" t="s">
        <v>1008</v>
      </c>
      <c r="G787" s="463" t="s">
        <v>554</v>
      </c>
      <c r="H787" s="575"/>
      <c r="I787" s="575"/>
      <c r="J787" s="465">
        <v>2009</v>
      </c>
      <c r="K787" s="463" t="s">
        <v>754</v>
      </c>
      <c r="L787" s="463" t="s">
        <v>755</v>
      </c>
      <c r="M787" s="463" t="s">
        <v>758</v>
      </c>
      <c r="N787" s="463">
        <v>3</v>
      </c>
      <c r="O787" s="465">
        <v>1</v>
      </c>
      <c r="P787" s="463">
        <v>19</v>
      </c>
      <c r="Q787" s="463">
        <v>1</v>
      </c>
      <c r="R787" s="463">
        <v>0</v>
      </c>
      <c r="S787" s="463">
        <v>5</v>
      </c>
      <c r="T787" s="463">
        <v>0</v>
      </c>
      <c r="U787" s="463">
        <v>0</v>
      </c>
      <c r="V787" s="463">
        <v>2</v>
      </c>
      <c r="W787" s="463">
        <v>6</v>
      </c>
      <c r="X787" s="463">
        <v>1</v>
      </c>
      <c r="Y787" s="463">
        <v>5</v>
      </c>
      <c r="Z787" s="463">
        <v>0</v>
      </c>
      <c r="AA787" s="463">
        <v>0</v>
      </c>
      <c r="AB787" s="466">
        <f t="shared" si="49"/>
        <v>40</v>
      </c>
      <c r="AC787" s="461">
        <f t="shared" si="47"/>
        <v>21</v>
      </c>
    </row>
    <row r="788" spans="1:29" s="467" customFormat="1" hidden="1">
      <c r="A788" s="463">
        <v>1428</v>
      </c>
      <c r="B788" s="463"/>
      <c r="C788" s="463" t="str">
        <f t="shared" si="48"/>
        <v>2009-Koniene_4</v>
      </c>
      <c r="D788" s="463" t="s">
        <v>552</v>
      </c>
      <c r="E788" s="464">
        <v>16</v>
      </c>
      <c r="F788" s="463" t="s">
        <v>1008</v>
      </c>
      <c r="G788" s="463" t="s">
        <v>554</v>
      </c>
      <c r="H788" s="575"/>
      <c r="I788" s="575"/>
      <c r="J788" s="465">
        <v>2009</v>
      </c>
      <c r="K788" s="463" t="s">
        <v>754</v>
      </c>
      <c r="L788" s="463" t="s">
        <v>755</v>
      </c>
      <c r="M788" s="463" t="s">
        <v>758</v>
      </c>
      <c r="N788" s="463">
        <v>4</v>
      </c>
      <c r="O788" s="465">
        <v>4</v>
      </c>
      <c r="P788" s="463">
        <v>16</v>
      </c>
      <c r="Q788" s="463">
        <v>0</v>
      </c>
      <c r="R788" s="463">
        <v>0</v>
      </c>
      <c r="S788" s="463">
        <v>2</v>
      </c>
      <c r="T788" s="463">
        <v>0</v>
      </c>
      <c r="U788" s="463">
        <v>1</v>
      </c>
      <c r="V788" s="463">
        <v>3</v>
      </c>
      <c r="W788" s="463">
        <v>9</v>
      </c>
      <c r="X788" s="463">
        <v>3</v>
      </c>
      <c r="Y788" s="463">
        <v>2</v>
      </c>
      <c r="Z788" s="463">
        <v>0</v>
      </c>
      <c r="AA788" s="463">
        <v>0</v>
      </c>
      <c r="AB788" s="466">
        <f t="shared" si="49"/>
        <v>40</v>
      </c>
      <c r="AC788" s="461">
        <f t="shared" si="47"/>
        <v>20</v>
      </c>
    </row>
    <row r="789" spans="1:29" s="467" customFormat="1" ht="26" hidden="1">
      <c r="A789" s="463">
        <v>1453</v>
      </c>
      <c r="B789" s="463"/>
      <c r="C789" s="463" t="str">
        <f t="shared" ref="C789:C820" si="50">J789&amp;"-"&amp;M789&amp;"_"&amp;N789</f>
        <v>2009-Fausse passe de Pouembout_1</v>
      </c>
      <c r="D789" s="463" t="s">
        <v>552</v>
      </c>
      <c r="E789" s="464">
        <v>17</v>
      </c>
      <c r="F789" s="463" t="s">
        <v>1568</v>
      </c>
      <c r="G789" s="463" t="s">
        <v>554</v>
      </c>
      <c r="H789" s="576"/>
      <c r="I789" s="576"/>
      <c r="J789" s="465">
        <v>2009</v>
      </c>
      <c r="K789" s="463" t="s">
        <v>754</v>
      </c>
      <c r="L789" s="463" t="s">
        <v>755</v>
      </c>
      <c r="M789" s="463" t="s">
        <v>1568</v>
      </c>
      <c r="N789" s="463">
        <v>1</v>
      </c>
      <c r="O789" s="465">
        <v>2</v>
      </c>
      <c r="P789" s="463">
        <v>1</v>
      </c>
      <c r="Q789" s="463">
        <v>6</v>
      </c>
      <c r="R789" s="463">
        <v>0</v>
      </c>
      <c r="S789" s="463">
        <v>11</v>
      </c>
      <c r="T789" s="463">
        <v>0</v>
      </c>
      <c r="U789" s="463">
        <v>3</v>
      </c>
      <c r="V789" s="463">
        <v>0</v>
      </c>
      <c r="W789" s="463">
        <v>15</v>
      </c>
      <c r="X789" s="463">
        <v>2</v>
      </c>
      <c r="Y789" s="463">
        <v>0</v>
      </c>
      <c r="Z789" s="463">
        <v>0</v>
      </c>
      <c r="AA789" s="463">
        <v>0</v>
      </c>
      <c r="AB789" s="466">
        <f t="shared" ref="AB789:AB820" si="51">SUM(O789:AA789)</f>
        <v>40</v>
      </c>
      <c r="AC789" s="461">
        <f t="shared" si="47"/>
        <v>9</v>
      </c>
    </row>
    <row r="790" spans="1:29" s="467" customFormat="1" ht="26" hidden="1">
      <c r="A790" s="463">
        <v>1454</v>
      </c>
      <c r="B790" s="463"/>
      <c r="C790" s="463" t="str">
        <f t="shared" si="50"/>
        <v>2009-Fausse passe de Pouembout_2</v>
      </c>
      <c r="D790" s="463" t="s">
        <v>552</v>
      </c>
      <c r="E790" s="464">
        <v>17</v>
      </c>
      <c r="F790" s="463" t="s">
        <v>1568</v>
      </c>
      <c r="G790" s="463" t="s">
        <v>554</v>
      </c>
      <c r="H790" s="575"/>
      <c r="I790" s="575"/>
      <c r="J790" s="465">
        <v>2009</v>
      </c>
      <c r="K790" s="463" t="s">
        <v>754</v>
      </c>
      <c r="L790" s="463" t="s">
        <v>755</v>
      </c>
      <c r="M790" s="463" t="s">
        <v>1568</v>
      </c>
      <c r="N790" s="463">
        <v>2</v>
      </c>
      <c r="O790" s="465">
        <v>3</v>
      </c>
      <c r="P790" s="463">
        <v>1</v>
      </c>
      <c r="Q790" s="463">
        <v>3</v>
      </c>
      <c r="R790" s="463">
        <v>0</v>
      </c>
      <c r="S790" s="463">
        <v>7</v>
      </c>
      <c r="T790" s="463">
        <v>0</v>
      </c>
      <c r="U790" s="463">
        <v>6</v>
      </c>
      <c r="V790" s="463">
        <v>1</v>
      </c>
      <c r="W790" s="463">
        <v>16</v>
      </c>
      <c r="X790" s="463">
        <v>2</v>
      </c>
      <c r="Y790" s="463">
        <v>1</v>
      </c>
      <c r="Z790" s="463">
        <v>0</v>
      </c>
      <c r="AA790" s="463">
        <v>0</v>
      </c>
      <c r="AB790" s="466">
        <f t="shared" si="51"/>
        <v>40</v>
      </c>
      <c r="AC790" s="461">
        <f t="shared" si="47"/>
        <v>7</v>
      </c>
    </row>
    <row r="791" spans="1:29" s="467" customFormat="1" ht="26" hidden="1">
      <c r="A791" s="463">
        <v>1455</v>
      </c>
      <c r="B791" s="463"/>
      <c r="C791" s="463" t="str">
        <f t="shared" si="50"/>
        <v>2009-Fausse passe de Pouembout_3</v>
      </c>
      <c r="D791" s="463" t="s">
        <v>552</v>
      </c>
      <c r="E791" s="464">
        <v>17</v>
      </c>
      <c r="F791" s="463" t="s">
        <v>1568</v>
      </c>
      <c r="G791" s="463" t="s">
        <v>554</v>
      </c>
      <c r="H791" s="575"/>
      <c r="I791" s="575"/>
      <c r="J791" s="465">
        <v>2009</v>
      </c>
      <c r="K791" s="463" t="s">
        <v>754</v>
      </c>
      <c r="L791" s="463" t="s">
        <v>755</v>
      </c>
      <c r="M791" s="463" t="s">
        <v>1568</v>
      </c>
      <c r="N791" s="463">
        <v>3</v>
      </c>
      <c r="O791" s="465">
        <v>2</v>
      </c>
      <c r="P791" s="463">
        <v>0</v>
      </c>
      <c r="Q791" s="463">
        <v>3</v>
      </c>
      <c r="R791" s="463">
        <v>0</v>
      </c>
      <c r="S791" s="463">
        <v>5</v>
      </c>
      <c r="T791" s="463">
        <v>0</v>
      </c>
      <c r="U791" s="463">
        <v>10</v>
      </c>
      <c r="V791" s="463">
        <v>0</v>
      </c>
      <c r="W791" s="463">
        <v>15</v>
      </c>
      <c r="X791" s="463">
        <v>3</v>
      </c>
      <c r="Y791" s="463">
        <v>1</v>
      </c>
      <c r="Z791" s="463">
        <v>0</v>
      </c>
      <c r="AA791" s="463">
        <v>1</v>
      </c>
      <c r="AB791" s="466">
        <f t="shared" si="51"/>
        <v>40</v>
      </c>
      <c r="AC791" s="461">
        <f t="shared" si="47"/>
        <v>5</v>
      </c>
    </row>
    <row r="792" spans="1:29" s="467" customFormat="1" ht="26" hidden="1">
      <c r="A792" s="463">
        <v>1456</v>
      </c>
      <c r="B792" s="463"/>
      <c r="C792" s="463" t="str">
        <f t="shared" si="50"/>
        <v>2009-Fausse passe de Pouembout_4</v>
      </c>
      <c r="D792" s="463" t="s">
        <v>552</v>
      </c>
      <c r="E792" s="464">
        <v>17</v>
      </c>
      <c r="F792" s="463" t="s">
        <v>1568</v>
      </c>
      <c r="G792" s="463" t="s">
        <v>554</v>
      </c>
      <c r="H792" s="575"/>
      <c r="I792" s="575"/>
      <c r="J792" s="465">
        <v>2009</v>
      </c>
      <c r="K792" s="463" t="s">
        <v>754</v>
      </c>
      <c r="L792" s="463" t="s">
        <v>755</v>
      </c>
      <c r="M792" s="463" t="s">
        <v>1568</v>
      </c>
      <c r="N792" s="463">
        <v>4</v>
      </c>
      <c r="O792" s="465">
        <v>0</v>
      </c>
      <c r="P792" s="463">
        <v>0</v>
      </c>
      <c r="Q792" s="463">
        <v>8</v>
      </c>
      <c r="R792" s="463">
        <v>0</v>
      </c>
      <c r="S792" s="463">
        <v>3</v>
      </c>
      <c r="T792" s="463">
        <v>0</v>
      </c>
      <c r="U792" s="463">
        <v>0</v>
      </c>
      <c r="V792" s="463">
        <v>0</v>
      </c>
      <c r="W792" s="463">
        <v>26</v>
      </c>
      <c r="X792" s="463">
        <v>2</v>
      </c>
      <c r="Y792" s="463">
        <v>1</v>
      </c>
      <c r="Z792" s="463">
        <v>0</v>
      </c>
      <c r="AA792" s="463">
        <v>0</v>
      </c>
      <c r="AB792" s="466">
        <f t="shared" si="51"/>
        <v>40</v>
      </c>
      <c r="AC792" s="461">
        <f t="shared" si="47"/>
        <v>8</v>
      </c>
    </row>
    <row r="793" spans="1:29" s="467" customFormat="1" hidden="1">
      <c r="A793" s="463">
        <v>1477</v>
      </c>
      <c r="B793" s="463"/>
      <c r="C793" s="463" t="str">
        <f t="shared" si="50"/>
        <v>2009-Jo ne weg_1</v>
      </c>
      <c r="D793" s="463" t="s">
        <v>552</v>
      </c>
      <c r="E793" s="464">
        <v>18</v>
      </c>
      <c r="F793" s="463" t="s">
        <v>3755</v>
      </c>
      <c r="G793" s="463" t="s">
        <v>554</v>
      </c>
      <c r="H793" s="576"/>
      <c r="I793" s="576"/>
      <c r="J793" s="465">
        <v>2009</v>
      </c>
      <c r="K793" s="463" t="s">
        <v>4913</v>
      </c>
      <c r="L793" s="463" t="s">
        <v>759</v>
      </c>
      <c r="M793" s="463" t="s">
        <v>3755</v>
      </c>
      <c r="N793" s="463">
        <v>1</v>
      </c>
      <c r="O793" s="465">
        <v>0</v>
      </c>
      <c r="P793" s="463">
        <v>0</v>
      </c>
      <c r="Q793" s="463">
        <v>0</v>
      </c>
      <c r="R793" s="463">
        <v>0</v>
      </c>
      <c r="S793" s="463">
        <v>0</v>
      </c>
      <c r="T793" s="463">
        <v>0</v>
      </c>
      <c r="U793" s="463">
        <v>4</v>
      </c>
      <c r="V793" s="463">
        <v>0</v>
      </c>
      <c r="W793" s="463">
        <v>0</v>
      </c>
      <c r="X793" s="463">
        <v>0</v>
      </c>
      <c r="Y793" s="463">
        <v>36</v>
      </c>
      <c r="Z793" s="463">
        <v>0</v>
      </c>
      <c r="AA793" s="463">
        <v>0</v>
      </c>
      <c r="AB793" s="466">
        <f t="shared" si="51"/>
        <v>40</v>
      </c>
      <c r="AC793" s="461">
        <f t="shared" si="47"/>
        <v>0</v>
      </c>
    </row>
    <row r="794" spans="1:29" s="467" customFormat="1" hidden="1">
      <c r="A794" s="463">
        <v>1478</v>
      </c>
      <c r="B794" s="463"/>
      <c r="C794" s="463" t="str">
        <f t="shared" si="50"/>
        <v>2009-Jo ne weg_2</v>
      </c>
      <c r="D794" s="463" t="s">
        <v>552</v>
      </c>
      <c r="E794" s="464">
        <v>18</v>
      </c>
      <c r="F794" s="463" t="s">
        <v>3755</v>
      </c>
      <c r="G794" s="463" t="s">
        <v>554</v>
      </c>
      <c r="H794" s="575"/>
      <c r="I794" s="575"/>
      <c r="J794" s="465">
        <v>2009</v>
      </c>
      <c r="K794" s="463" t="s">
        <v>4913</v>
      </c>
      <c r="L794" s="463" t="s">
        <v>759</v>
      </c>
      <c r="M794" s="463" t="s">
        <v>3755</v>
      </c>
      <c r="N794" s="463">
        <v>2</v>
      </c>
      <c r="O794" s="465">
        <v>1</v>
      </c>
      <c r="P794" s="463">
        <v>0</v>
      </c>
      <c r="Q794" s="463">
        <v>1</v>
      </c>
      <c r="R794" s="463">
        <v>0</v>
      </c>
      <c r="S794" s="463">
        <v>1</v>
      </c>
      <c r="T794" s="463">
        <v>0</v>
      </c>
      <c r="U794" s="463">
        <v>19</v>
      </c>
      <c r="V794" s="463">
        <v>0</v>
      </c>
      <c r="W794" s="463">
        <v>10</v>
      </c>
      <c r="X794" s="463">
        <v>0</v>
      </c>
      <c r="Y794" s="463">
        <v>8</v>
      </c>
      <c r="Z794" s="463">
        <v>0</v>
      </c>
      <c r="AA794" s="463">
        <v>0</v>
      </c>
      <c r="AB794" s="466">
        <f t="shared" si="51"/>
        <v>40</v>
      </c>
      <c r="AC794" s="461">
        <f t="shared" si="47"/>
        <v>2</v>
      </c>
    </row>
    <row r="795" spans="1:29" s="467" customFormat="1" hidden="1">
      <c r="A795" s="463">
        <v>1479</v>
      </c>
      <c r="B795" s="463"/>
      <c r="C795" s="463" t="str">
        <f t="shared" si="50"/>
        <v>2009-Jo ne weg_3</v>
      </c>
      <c r="D795" s="463" t="s">
        <v>552</v>
      </c>
      <c r="E795" s="464">
        <v>18</v>
      </c>
      <c r="F795" s="463" t="s">
        <v>3755</v>
      </c>
      <c r="G795" s="463" t="s">
        <v>554</v>
      </c>
      <c r="H795" s="575"/>
      <c r="I795" s="575"/>
      <c r="J795" s="465">
        <v>2009</v>
      </c>
      <c r="K795" s="463" t="s">
        <v>4913</v>
      </c>
      <c r="L795" s="463" t="s">
        <v>759</v>
      </c>
      <c r="M795" s="463" t="s">
        <v>3755</v>
      </c>
      <c r="N795" s="463">
        <v>3</v>
      </c>
      <c r="O795" s="465">
        <v>1</v>
      </c>
      <c r="P795" s="463">
        <v>0</v>
      </c>
      <c r="Q795" s="463">
        <v>1</v>
      </c>
      <c r="R795" s="463">
        <v>0</v>
      </c>
      <c r="S795" s="463">
        <v>0</v>
      </c>
      <c r="T795" s="463">
        <v>1</v>
      </c>
      <c r="U795" s="463">
        <v>16</v>
      </c>
      <c r="V795" s="463">
        <v>0</v>
      </c>
      <c r="W795" s="463">
        <v>19</v>
      </c>
      <c r="X795" s="463">
        <v>0</v>
      </c>
      <c r="Y795" s="463">
        <v>2</v>
      </c>
      <c r="Z795" s="463">
        <v>0</v>
      </c>
      <c r="AA795" s="463">
        <v>0</v>
      </c>
      <c r="AB795" s="466">
        <f t="shared" si="51"/>
        <v>40</v>
      </c>
      <c r="AC795" s="461">
        <f t="shared" si="47"/>
        <v>2</v>
      </c>
    </row>
    <row r="796" spans="1:29" s="467" customFormat="1" hidden="1">
      <c r="A796" s="463">
        <v>1480</v>
      </c>
      <c r="B796" s="463"/>
      <c r="C796" s="463" t="str">
        <f t="shared" si="50"/>
        <v>2009-Jo ne weg_4</v>
      </c>
      <c r="D796" s="463" t="s">
        <v>552</v>
      </c>
      <c r="E796" s="464">
        <v>18</v>
      </c>
      <c r="F796" s="463" t="s">
        <v>3755</v>
      </c>
      <c r="G796" s="463" t="s">
        <v>554</v>
      </c>
      <c r="H796" s="575"/>
      <c r="I796" s="575"/>
      <c r="J796" s="465">
        <v>2009</v>
      </c>
      <c r="K796" s="463" t="s">
        <v>4913</v>
      </c>
      <c r="L796" s="463" t="s">
        <v>759</v>
      </c>
      <c r="M796" s="463" t="s">
        <v>3755</v>
      </c>
      <c r="N796" s="463">
        <v>4</v>
      </c>
      <c r="O796" s="465">
        <v>4</v>
      </c>
      <c r="P796" s="463">
        <v>1</v>
      </c>
      <c r="Q796" s="463">
        <v>0</v>
      </c>
      <c r="R796" s="463">
        <v>0</v>
      </c>
      <c r="S796" s="463">
        <v>0</v>
      </c>
      <c r="T796" s="463">
        <v>0</v>
      </c>
      <c r="U796" s="463">
        <v>5</v>
      </c>
      <c r="V796" s="463">
        <v>0</v>
      </c>
      <c r="W796" s="463">
        <v>10</v>
      </c>
      <c r="X796" s="463">
        <v>0</v>
      </c>
      <c r="Y796" s="463">
        <v>20</v>
      </c>
      <c r="Z796" s="463">
        <v>0</v>
      </c>
      <c r="AA796" s="463">
        <v>0</v>
      </c>
      <c r="AB796" s="466">
        <f t="shared" si="51"/>
        <v>40</v>
      </c>
      <c r="AC796" s="461">
        <f t="shared" si="47"/>
        <v>5</v>
      </c>
    </row>
    <row r="797" spans="1:29" s="467" customFormat="1" hidden="1">
      <c r="A797" s="463">
        <v>1493</v>
      </c>
      <c r="B797" s="463"/>
      <c r="C797" s="463" t="str">
        <f t="shared" si="50"/>
        <v>2009-Luengoni_1</v>
      </c>
      <c r="D797" s="463" t="s">
        <v>552</v>
      </c>
      <c r="E797" s="464">
        <v>19</v>
      </c>
      <c r="F797" s="463" t="s">
        <v>1076</v>
      </c>
      <c r="G797" s="463" t="s">
        <v>554</v>
      </c>
      <c r="H797" s="576"/>
      <c r="I797" s="576"/>
      <c r="J797" s="465">
        <v>2009</v>
      </c>
      <c r="K797" s="463" t="s">
        <v>4913</v>
      </c>
      <c r="L797" s="463" t="s">
        <v>759</v>
      </c>
      <c r="M797" s="463" t="s">
        <v>1076</v>
      </c>
      <c r="N797" s="463">
        <v>1</v>
      </c>
      <c r="O797" s="465">
        <v>0</v>
      </c>
      <c r="P797" s="463">
        <v>0</v>
      </c>
      <c r="Q797" s="463">
        <v>2</v>
      </c>
      <c r="R797" s="463">
        <v>0</v>
      </c>
      <c r="S797" s="463">
        <v>0</v>
      </c>
      <c r="T797" s="463">
        <v>0</v>
      </c>
      <c r="U797" s="463">
        <v>18</v>
      </c>
      <c r="V797" s="463">
        <v>0</v>
      </c>
      <c r="W797" s="463">
        <v>10</v>
      </c>
      <c r="X797" s="463">
        <v>10</v>
      </c>
      <c r="Y797" s="463">
        <v>0</v>
      </c>
      <c r="Z797" s="463">
        <v>0</v>
      </c>
      <c r="AA797" s="463">
        <v>0</v>
      </c>
      <c r="AB797" s="466">
        <f t="shared" si="51"/>
        <v>40</v>
      </c>
      <c r="AC797" s="461">
        <f t="shared" si="47"/>
        <v>2</v>
      </c>
    </row>
    <row r="798" spans="1:29" s="467" customFormat="1" hidden="1">
      <c r="A798" s="463">
        <v>1494</v>
      </c>
      <c r="B798" s="463"/>
      <c r="C798" s="463" t="str">
        <f t="shared" si="50"/>
        <v>2009-Luengoni_2</v>
      </c>
      <c r="D798" s="463" t="s">
        <v>552</v>
      </c>
      <c r="E798" s="464">
        <v>19</v>
      </c>
      <c r="F798" s="463" t="s">
        <v>1076</v>
      </c>
      <c r="G798" s="463" t="s">
        <v>554</v>
      </c>
      <c r="H798" s="575"/>
      <c r="I798" s="575"/>
      <c r="J798" s="465">
        <v>2009</v>
      </c>
      <c r="K798" s="463" t="s">
        <v>4913</v>
      </c>
      <c r="L798" s="463" t="s">
        <v>759</v>
      </c>
      <c r="M798" s="463" t="s">
        <v>1076</v>
      </c>
      <c r="N798" s="463">
        <v>2</v>
      </c>
      <c r="O798" s="465">
        <v>0</v>
      </c>
      <c r="P798" s="463">
        <v>0</v>
      </c>
      <c r="Q798" s="463">
        <v>0</v>
      </c>
      <c r="R798" s="463">
        <v>0</v>
      </c>
      <c r="S798" s="463">
        <v>1</v>
      </c>
      <c r="T798" s="463">
        <v>0</v>
      </c>
      <c r="U798" s="463">
        <v>9</v>
      </c>
      <c r="V798" s="463">
        <v>0</v>
      </c>
      <c r="W798" s="463">
        <v>7</v>
      </c>
      <c r="X798" s="463">
        <v>12</v>
      </c>
      <c r="Y798" s="463">
        <v>11</v>
      </c>
      <c r="Z798" s="463">
        <v>0</v>
      </c>
      <c r="AA798" s="463">
        <v>0</v>
      </c>
      <c r="AB798" s="466">
        <f t="shared" si="51"/>
        <v>40</v>
      </c>
      <c r="AC798" s="461">
        <f t="shared" si="47"/>
        <v>0</v>
      </c>
    </row>
    <row r="799" spans="1:29" s="467" customFormat="1" hidden="1">
      <c r="A799" s="463">
        <v>1495</v>
      </c>
      <c r="B799" s="463"/>
      <c r="C799" s="463" t="str">
        <f t="shared" si="50"/>
        <v>2009-Luengoni_3</v>
      </c>
      <c r="D799" s="463" t="s">
        <v>552</v>
      </c>
      <c r="E799" s="464">
        <v>19</v>
      </c>
      <c r="F799" s="463" t="s">
        <v>1076</v>
      </c>
      <c r="G799" s="463" t="s">
        <v>554</v>
      </c>
      <c r="H799" s="575"/>
      <c r="I799" s="575"/>
      <c r="J799" s="465">
        <v>2009</v>
      </c>
      <c r="K799" s="463" t="s">
        <v>4913</v>
      </c>
      <c r="L799" s="463" t="s">
        <v>759</v>
      </c>
      <c r="M799" s="463" t="s">
        <v>1076</v>
      </c>
      <c r="N799" s="463">
        <v>3</v>
      </c>
      <c r="O799" s="465">
        <v>0</v>
      </c>
      <c r="P799" s="463">
        <v>0</v>
      </c>
      <c r="Q799" s="463">
        <v>4</v>
      </c>
      <c r="R799" s="463">
        <v>0</v>
      </c>
      <c r="S799" s="463">
        <v>1</v>
      </c>
      <c r="T799" s="463">
        <v>0</v>
      </c>
      <c r="U799" s="463">
        <v>12</v>
      </c>
      <c r="V799" s="463">
        <v>0</v>
      </c>
      <c r="W799" s="463">
        <v>5</v>
      </c>
      <c r="X799" s="463">
        <v>15</v>
      </c>
      <c r="Y799" s="463">
        <v>3</v>
      </c>
      <c r="Z799" s="463">
        <v>0</v>
      </c>
      <c r="AA799" s="463">
        <v>0</v>
      </c>
      <c r="AB799" s="466">
        <f t="shared" si="51"/>
        <v>40</v>
      </c>
      <c r="AC799" s="461">
        <f t="shared" si="47"/>
        <v>4</v>
      </c>
    </row>
    <row r="800" spans="1:29" s="467" customFormat="1" hidden="1">
      <c r="A800" s="463">
        <v>1496</v>
      </c>
      <c r="B800" s="463"/>
      <c r="C800" s="463" t="str">
        <f t="shared" si="50"/>
        <v>2009-Luengoni_4</v>
      </c>
      <c r="D800" s="463" t="s">
        <v>552</v>
      </c>
      <c r="E800" s="464">
        <v>19</v>
      </c>
      <c r="F800" s="463" t="s">
        <v>1076</v>
      </c>
      <c r="G800" s="463" t="s">
        <v>554</v>
      </c>
      <c r="H800" s="575"/>
      <c r="I800" s="575"/>
      <c r="J800" s="465">
        <v>2009</v>
      </c>
      <c r="K800" s="463" t="s">
        <v>4913</v>
      </c>
      <c r="L800" s="463" t="s">
        <v>759</v>
      </c>
      <c r="M800" s="463" t="s">
        <v>1076</v>
      </c>
      <c r="N800" s="463">
        <v>4</v>
      </c>
      <c r="O800" s="465">
        <v>5</v>
      </c>
      <c r="P800" s="463">
        <v>1</v>
      </c>
      <c r="Q800" s="463">
        <v>2</v>
      </c>
      <c r="R800" s="463">
        <v>0</v>
      </c>
      <c r="S800" s="463">
        <v>0</v>
      </c>
      <c r="T800" s="463">
        <v>0</v>
      </c>
      <c r="U800" s="463">
        <v>2</v>
      </c>
      <c r="V800" s="463">
        <v>0</v>
      </c>
      <c r="W800" s="463">
        <v>14</v>
      </c>
      <c r="X800" s="463">
        <v>8</v>
      </c>
      <c r="Y800" s="463">
        <v>8</v>
      </c>
      <c r="Z800" s="463">
        <v>0</v>
      </c>
      <c r="AA800" s="463">
        <v>0</v>
      </c>
      <c r="AB800" s="466">
        <f t="shared" si="51"/>
        <v>40</v>
      </c>
      <c r="AC800" s="461">
        <f t="shared" si="47"/>
        <v>8</v>
      </c>
    </row>
    <row r="801" spans="1:29" s="467" customFormat="1" hidden="1">
      <c r="A801" s="463">
        <v>1517</v>
      </c>
      <c r="B801" s="463"/>
      <c r="C801" s="463" t="str">
        <f t="shared" si="50"/>
        <v>2009-Jinek_1</v>
      </c>
      <c r="D801" s="463" t="s">
        <v>552</v>
      </c>
      <c r="E801" s="464">
        <v>20</v>
      </c>
      <c r="F801" s="463" t="s">
        <v>1010</v>
      </c>
      <c r="G801" s="463" t="s">
        <v>554</v>
      </c>
      <c r="H801" s="576"/>
      <c r="I801" s="576"/>
      <c r="J801" s="465">
        <v>2009</v>
      </c>
      <c r="K801" s="463" t="s">
        <v>4913</v>
      </c>
      <c r="L801" s="463" t="s">
        <v>1193</v>
      </c>
      <c r="M801" s="463" t="s">
        <v>761</v>
      </c>
      <c r="N801" s="463">
        <v>1</v>
      </c>
      <c r="O801" s="465">
        <v>6</v>
      </c>
      <c r="P801" s="463">
        <v>0</v>
      </c>
      <c r="Q801" s="463">
        <v>6</v>
      </c>
      <c r="R801" s="463">
        <v>2</v>
      </c>
      <c r="S801" s="463">
        <v>0</v>
      </c>
      <c r="T801" s="463">
        <v>0</v>
      </c>
      <c r="U801" s="463">
        <v>8</v>
      </c>
      <c r="V801" s="463">
        <v>0</v>
      </c>
      <c r="W801" s="463">
        <v>9</v>
      </c>
      <c r="X801" s="463">
        <v>7</v>
      </c>
      <c r="Y801" s="463">
        <v>2</v>
      </c>
      <c r="Z801" s="463">
        <v>0</v>
      </c>
      <c r="AA801" s="463">
        <v>0</v>
      </c>
      <c r="AB801" s="466">
        <f t="shared" si="51"/>
        <v>40</v>
      </c>
      <c r="AC801" s="461">
        <f t="shared" si="47"/>
        <v>14</v>
      </c>
    </row>
    <row r="802" spans="1:29" s="467" customFormat="1" hidden="1">
      <c r="A802" s="463">
        <v>1518</v>
      </c>
      <c r="B802" s="463"/>
      <c r="C802" s="463" t="str">
        <f t="shared" si="50"/>
        <v>2009-Jinek_2</v>
      </c>
      <c r="D802" s="463" t="s">
        <v>552</v>
      </c>
      <c r="E802" s="464">
        <v>20</v>
      </c>
      <c r="F802" s="463" t="s">
        <v>1010</v>
      </c>
      <c r="G802" s="463" t="s">
        <v>554</v>
      </c>
      <c r="H802" s="575"/>
      <c r="I802" s="575"/>
      <c r="J802" s="465">
        <v>2009</v>
      </c>
      <c r="K802" s="463" t="s">
        <v>4913</v>
      </c>
      <c r="L802" s="463" t="s">
        <v>1193</v>
      </c>
      <c r="M802" s="463" t="s">
        <v>761</v>
      </c>
      <c r="N802" s="463">
        <v>2</v>
      </c>
      <c r="O802" s="465">
        <v>6</v>
      </c>
      <c r="P802" s="463">
        <v>0</v>
      </c>
      <c r="Q802" s="463">
        <v>4</v>
      </c>
      <c r="R802" s="463">
        <v>7</v>
      </c>
      <c r="S802" s="463">
        <v>0</v>
      </c>
      <c r="T802" s="463">
        <v>0</v>
      </c>
      <c r="U802" s="463">
        <v>11</v>
      </c>
      <c r="V802" s="463">
        <v>0</v>
      </c>
      <c r="W802" s="463">
        <v>10</v>
      </c>
      <c r="X802" s="463">
        <v>1</v>
      </c>
      <c r="Y802" s="463">
        <v>1</v>
      </c>
      <c r="Z802" s="463">
        <v>0</v>
      </c>
      <c r="AA802" s="463">
        <v>0</v>
      </c>
      <c r="AB802" s="466">
        <f t="shared" si="51"/>
        <v>40</v>
      </c>
      <c r="AC802" s="461">
        <f t="shared" si="47"/>
        <v>17</v>
      </c>
    </row>
    <row r="803" spans="1:29" s="467" customFormat="1" hidden="1">
      <c r="A803" s="463">
        <v>1519</v>
      </c>
      <c r="B803" s="463"/>
      <c r="C803" s="463" t="str">
        <f t="shared" si="50"/>
        <v>2009-Jinek_3</v>
      </c>
      <c r="D803" s="463" t="s">
        <v>552</v>
      </c>
      <c r="E803" s="464">
        <v>20</v>
      </c>
      <c r="F803" s="463" t="s">
        <v>1010</v>
      </c>
      <c r="G803" s="463" t="s">
        <v>554</v>
      </c>
      <c r="H803" s="575"/>
      <c r="I803" s="575"/>
      <c r="J803" s="465">
        <v>2009</v>
      </c>
      <c r="K803" s="463" t="s">
        <v>4913</v>
      </c>
      <c r="L803" s="463" t="s">
        <v>1193</v>
      </c>
      <c r="M803" s="463" t="s">
        <v>761</v>
      </c>
      <c r="N803" s="463">
        <v>3</v>
      </c>
      <c r="O803" s="465">
        <v>6</v>
      </c>
      <c r="P803" s="463">
        <v>1</v>
      </c>
      <c r="Q803" s="463">
        <v>3</v>
      </c>
      <c r="R803" s="463">
        <v>0</v>
      </c>
      <c r="S803" s="463">
        <v>0</v>
      </c>
      <c r="T803" s="463">
        <v>0</v>
      </c>
      <c r="U803" s="463">
        <v>7</v>
      </c>
      <c r="V803" s="463">
        <v>0</v>
      </c>
      <c r="W803" s="463">
        <v>15</v>
      </c>
      <c r="X803" s="463">
        <v>7</v>
      </c>
      <c r="Y803" s="463">
        <v>1</v>
      </c>
      <c r="Z803" s="463">
        <v>0</v>
      </c>
      <c r="AA803" s="463">
        <v>0</v>
      </c>
      <c r="AB803" s="466">
        <f t="shared" si="51"/>
        <v>40</v>
      </c>
      <c r="AC803" s="461">
        <f t="shared" si="47"/>
        <v>10</v>
      </c>
    </row>
    <row r="804" spans="1:29" s="467" customFormat="1" hidden="1">
      <c r="A804" s="463">
        <v>1520</v>
      </c>
      <c r="B804" s="463"/>
      <c r="C804" s="463" t="str">
        <f t="shared" si="50"/>
        <v>2009-Jinek_4</v>
      </c>
      <c r="D804" s="463" t="s">
        <v>552</v>
      </c>
      <c r="E804" s="464">
        <v>20</v>
      </c>
      <c r="F804" s="463" t="s">
        <v>1010</v>
      </c>
      <c r="G804" s="463" t="s">
        <v>554</v>
      </c>
      <c r="H804" s="575"/>
      <c r="I804" s="575"/>
      <c r="J804" s="465">
        <v>2009</v>
      </c>
      <c r="K804" s="463" t="s">
        <v>4913</v>
      </c>
      <c r="L804" s="463" t="s">
        <v>1193</v>
      </c>
      <c r="M804" s="463" t="s">
        <v>761</v>
      </c>
      <c r="N804" s="463">
        <v>4</v>
      </c>
      <c r="O804" s="465">
        <v>5</v>
      </c>
      <c r="P804" s="463">
        <v>0</v>
      </c>
      <c r="Q804" s="463">
        <v>5</v>
      </c>
      <c r="R804" s="463">
        <v>1</v>
      </c>
      <c r="S804" s="463">
        <v>0</v>
      </c>
      <c r="T804" s="463">
        <v>0</v>
      </c>
      <c r="U804" s="463">
        <v>6</v>
      </c>
      <c r="V804" s="463">
        <v>0</v>
      </c>
      <c r="W804" s="463">
        <v>8</v>
      </c>
      <c r="X804" s="463">
        <v>11</v>
      </c>
      <c r="Y804" s="463">
        <v>4</v>
      </c>
      <c r="Z804" s="463">
        <v>0</v>
      </c>
      <c r="AA804" s="463">
        <v>0</v>
      </c>
      <c r="AB804" s="466">
        <f t="shared" si="51"/>
        <v>40</v>
      </c>
      <c r="AC804" s="461">
        <f t="shared" si="47"/>
        <v>11</v>
      </c>
    </row>
    <row r="805" spans="1:29" s="467" customFormat="1" hidden="1">
      <c r="A805" s="463">
        <v>1541</v>
      </c>
      <c r="B805" s="463"/>
      <c r="C805" s="463" t="str">
        <f t="shared" si="50"/>
        <v>2009-Xajaxa_1</v>
      </c>
      <c r="D805" s="463" t="s">
        <v>552</v>
      </c>
      <c r="E805" s="464">
        <v>21</v>
      </c>
      <c r="F805" s="463" t="s">
        <v>3764</v>
      </c>
      <c r="G805" s="463" t="s">
        <v>554</v>
      </c>
      <c r="H805" s="576"/>
      <c r="I805" s="576"/>
      <c r="J805" s="465">
        <v>2009</v>
      </c>
      <c r="K805" s="463" t="s">
        <v>4913</v>
      </c>
      <c r="L805" s="463" t="s">
        <v>1193</v>
      </c>
      <c r="M805" s="463" t="s">
        <v>3764</v>
      </c>
      <c r="N805" s="463">
        <v>1</v>
      </c>
      <c r="O805" s="465">
        <v>1</v>
      </c>
      <c r="P805" s="463">
        <v>3</v>
      </c>
      <c r="Q805" s="463">
        <v>1</v>
      </c>
      <c r="R805" s="463">
        <v>1</v>
      </c>
      <c r="S805" s="463">
        <v>0</v>
      </c>
      <c r="T805" s="463">
        <v>1</v>
      </c>
      <c r="U805" s="463">
        <v>1</v>
      </c>
      <c r="V805" s="463">
        <v>4</v>
      </c>
      <c r="W805" s="463">
        <v>20</v>
      </c>
      <c r="X805" s="463">
        <v>5</v>
      </c>
      <c r="Y805" s="463">
        <v>3</v>
      </c>
      <c r="Z805" s="463">
        <v>0</v>
      </c>
      <c r="AA805" s="463">
        <v>0</v>
      </c>
      <c r="AB805" s="466">
        <f t="shared" si="51"/>
        <v>40</v>
      </c>
      <c r="AC805" s="461">
        <f t="shared" si="47"/>
        <v>6</v>
      </c>
    </row>
    <row r="806" spans="1:29" s="467" customFormat="1" hidden="1">
      <c r="A806" s="463">
        <v>1542</v>
      </c>
      <c r="B806" s="463"/>
      <c r="C806" s="463" t="str">
        <f t="shared" si="50"/>
        <v>2009-Xajaxa_2</v>
      </c>
      <c r="D806" s="463" t="s">
        <v>552</v>
      </c>
      <c r="E806" s="464">
        <v>21</v>
      </c>
      <c r="F806" s="463" t="s">
        <v>3764</v>
      </c>
      <c r="G806" s="463" t="s">
        <v>554</v>
      </c>
      <c r="H806" s="575"/>
      <c r="I806" s="575"/>
      <c r="J806" s="465">
        <v>2009</v>
      </c>
      <c r="K806" s="463" t="s">
        <v>4913</v>
      </c>
      <c r="L806" s="463" t="s">
        <v>1193</v>
      </c>
      <c r="M806" s="463" t="s">
        <v>3764</v>
      </c>
      <c r="N806" s="463">
        <v>2</v>
      </c>
      <c r="O806" s="465">
        <v>0</v>
      </c>
      <c r="P806" s="463">
        <v>0</v>
      </c>
      <c r="Q806" s="463">
        <v>0</v>
      </c>
      <c r="R806" s="463">
        <v>0</v>
      </c>
      <c r="S806" s="463">
        <v>0</v>
      </c>
      <c r="T806" s="463">
        <v>0</v>
      </c>
      <c r="U806" s="463">
        <v>0</v>
      </c>
      <c r="V806" s="463">
        <v>0</v>
      </c>
      <c r="W806" s="463">
        <v>14</v>
      </c>
      <c r="X806" s="463">
        <v>23</v>
      </c>
      <c r="Y806" s="463">
        <v>3</v>
      </c>
      <c r="Z806" s="463">
        <v>0</v>
      </c>
      <c r="AA806" s="463">
        <v>0</v>
      </c>
      <c r="AB806" s="466">
        <f t="shared" si="51"/>
        <v>40</v>
      </c>
      <c r="AC806" s="461">
        <f t="shared" si="47"/>
        <v>0</v>
      </c>
    </row>
    <row r="807" spans="1:29" s="467" customFormat="1" hidden="1">
      <c r="A807" s="463">
        <v>1543</v>
      </c>
      <c r="B807" s="463"/>
      <c r="C807" s="463" t="str">
        <f t="shared" si="50"/>
        <v>2009-Xajaxa_3</v>
      </c>
      <c r="D807" s="463" t="s">
        <v>552</v>
      </c>
      <c r="E807" s="464">
        <v>21</v>
      </c>
      <c r="F807" s="463" t="s">
        <v>3764</v>
      </c>
      <c r="G807" s="463" t="s">
        <v>554</v>
      </c>
      <c r="H807" s="575"/>
      <c r="I807" s="575"/>
      <c r="J807" s="465">
        <v>2009</v>
      </c>
      <c r="K807" s="463" t="s">
        <v>4913</v>
      </c>
      <c r="L807" s="463" t="s">
        <v>1193</v>
      </c>
      <c r="M807" s="463" t="s">
        <v>3764</v>
      </c>
      <c r="N807" s="463">
        <v>3</v>
      </c>
      <c r="O807" s="465">
        <v>2</v>
      </c>
      <c r="P807" s="463">
        <v>0</v>
      </c>
      <c r="Q807" s="463">
        <v>1</v>
      </c>
      <c r="R807" s="463">
        <v>1</v>
      </c>
      <c r="S807" s="463">
        <v>0</v>
      </c>
      <c r="T807" s="463">
        <v>0</v>
      </c>
      <c r="U807" s="463">
        <v>0</v>
      </c>
      <c r="V807" s="463">
        <v>1</v>
      </c>
      <c r="W807" s="463">
        <v>7</v>
      </c>
      <c r="X807" s="463">
        <v>14</v>
      </c>
      <c r="Y807" s="463">
        <v>14</v>
      </c>
      <c r="Z807" s="463">
        <v>0</v>
      </c>
      <c r="AA807" s="463">
        <v>0</v>
      </c>
      <c r="AB807" s="466">
        <f t="shared" si="51"/>
        <v>40</v>
      </c>
      <c r="AC807" s="461">
        <f t="shared" si="47"/>
        <v>4</v>
      </c>
    </row>
    <row r="808" spans="1:29" s="467" customFormat="1" hidden="1">
      <c r="A808" s="463">
        <v>1544</v>
      </c>
      <c r="B808" s="463"/>
      <c r="C808" s="463" t="str">
        <f t="shared" si="50"/>
        <v>2009-Xajaxa_4</v>
      </c>
      <c r="D808" s="463" t="s">
        <v>552</v>
      </c>
      <c r="E808" s="464">
        <v>21</v>
      </c>
      <c r="F808" s="463" t="s">
        <v>3764</v>
      </c>
      <c r="G808" s="463" t="s">
        <v>554</v>
      </c>
      <c r="H808" s="575"/>
      <c r="I808" s="575"/>
      <c r="J808" s="614">
        <v>2009</v>
      </c>
      <c r="K808" s="463" t="s">
        <v>4913</v>
      </c>
      <c r="L808" s="463" t="s">
        <v>1193</v>
      </c>
      <c r="M808" s="463" t="s">
        <v>3764</v>
      </c>
      <c r="N808" s="615">
        <v>4</v>
      </c>
      <c r="O808" s="614">
        <v>5</v>
      </c>
      <c r="P808" s="463">
        <v>9</v>
      </c>
      <c r="Q808" s="463">
        <v>11</v>
      </c>
      <c r="R808" s="463">
        <v>0</v>
      </c>
      <c r="S808" s="463">
        <v>0</v>
      </c>
      <c r="T808" s="463">
        <v>0</v>
      </c>
      <c r="U808" s="463">
        <v>0</v>
      </c>
      <c r="V808" s="463">
        <v>2</v>
      </c>
      <c r="W808" s="463">
        <v>9</v>
      </c>
      <c r="X808" s="463">
        <v>2</v>
      </c>
      <c r="Y808" s="463">
        <v>2</v>
      </c>
      <c r="Z808" s="463">
        <v>0</v>
      </c>
      <c r="AA808" s="463">
        <v>0</v>
      </c>
      <c r="AB808" s="611">
        <f t="shared" si="51"/>
        <v>40</v>
      </c>
      <c r="AC808" s="461">
        <f t="shared" si="47"/>
        <v>25</v>
      </c>
    </row>
    <row r="809" spans="1:29" s="467" customFormat="1" hidden="1">
      <c r="A809" s="463">
        <v>1565</v>
      </c>
      <c r="B809" s="463"/>
      <c r="C809" s="463" t="str">
        <f t="shared" si="50"/>
        <v>2009-Xepenehe_1</v>
      </c>
      <c r="D809" s="463" t="s">
        <v>552</v>
      </c>
      <c r="E809" s="463">
        <v>22</v>
      </c>
      <c r="F809" s="465" t="s">
        <v>3765</v>
      </c>
      <c r="G809" s="463" t="s">
        <v>554</v>
      </c>
      <c r="H809" s="576"/>
      <c r="I809" s="576"/>
      <c r="J809" s="228">
        <v>2009</v>
      </c>
      <c r="K809" s="463" t="s">
        <v>4913</v>
      </c>
      <c r="L809" s="463" t="s">
        <v>763</v>
      </c>
      <c r="M809" s="463" t="s">
        <v>3765</v>
      </c>
      <c r="N809" s="612">
        <v>1</v>
      </c>
      <c r="O809" s="229">
        <v>2</v>
      </c>
      <c r="P809" s="463">
        <v>0</v>
      </c>
      <c r="Q809" s="463">
        <v>4</v>
      </c>
      <c r="R809" s="463">
        <v>0</v>
      </c>
      <c r="S809" s="463">
        <v>0</v>
      </c>
      <c r="T809" s="463">
        <v>0</v>
      </c>
      <c r="U809" s="463">
        <v>3</v>
      </c>
      <c r="V809" s="463">
        <v>0</v>
      </c>
      <c r="W809" s="463">
        <v>5</v>
      </c>
      <c r="X809" s="463">
        <v>6</v>
      </c>
      <c r="Y809" s="463">
        <v>20</v>
      </c>
      <c r="Z809" s="463">
        <v>0</v>
      </c>
      <c r="AA809" s="463">
        <v>0</v>
      </c>
      <c r="AB809" s="612">
        <f t="shared" si="51"/>
        <v>40</v>
      </c>
      <c r="AC809" s="461">
        <f t="shared" ref="AC809:AC872" si="52">O809+P809+Q809+R809</f>
        <v>6</v>
      </c>
    </row>
    <row r="810" spans="1:29" s="467" customFormat="1" hidden="1">
      <c r="A810" s="463">
        <v>1566</v>
      </c>
      <c r="B810" s="463"/>
      <c r="C810" s="463" t="str">
        <f t="shared" si="50"/>
        <v>2009-Xepenehe_2</v>
      </c>
      <c r="D810" s="463" t="s">
        <v>552</v>
      </c>
      <c r="E810" s="463">
        <v>22</v>
      </c>
      <c r="F810" s="465" t="s">
        <v>3765</v>
      </c>
      <c r="G810" s="463" t="s">
        <v>554</v>
      </c>
      <c r="H810" s="575"/>
      <c r="I810" s="575"/>
      <c r="J810" s="228">
        <v>2009</v>
      </c>
      <c r="K810" s="463" t="s">
        <v>4913</v>
      </c>
      <c r="L810" s="463" t="s">
        <v>763</v>
      </c>
      <c r="M810" s="463" t="s">
        <v>3765</v>
      </c>
      <c r="N810" s="466">
        <v>2</v>
      </c>
      <c r="O810" s="229">
        <v>0</v>
      </c>
      <c r="P810" s="463">
        <v>3</v>
      </c>
      <c r="Q810" s="463">
        <v>4</v>
      </c>
      <c r="R810" s="463">
        <v>0</v>
      </c>
      <c r="S810" s="463">
        <v>0</v>
      </c>
      <c r="T810" s="463">
        <v>0</v>
      </c>
      <c r="U810" s="463">
        <v>12</v>
      </c>
      <c r="V810" s="463">
        <v>0</v>
      </c>
      <c r="W810" s="463">
        <v>14</v>
      </c>
      <c r="X810" s="463">
        <v>3</v>
      </c>
      <c r="Y810" s="463">
        <v>4</v>
      </c>
      <c r="Z810" s="463">
        <v>0</v>
      </c>
      <c r="AA810" s="463">
        <v>0</v>
      </c>
      <c r="AB810" s="466">
        <f t="shared" si="51"/>
        <v>40</v>
      </c>
      <c r="AC810" s="461">
        <f t="shared" si="52"/>
        <v>7</v>
      </c>
    </row>
    <row r="811" spans="1:29" s="467" customFormat="1" hidden="1">
      <c r="A811" s="463">
        <v>1567</v>
      </c>
      <c r="B811" s="463"/>
      <c r="C811" s="463" t="str">
        <f t="shared" si="50"/>
        <v>2009-Xepenehe_3</v>
      </c>
      <c r="D811" s="463" t="s">
        <v>552</v>
      </c>
      <c r="E811" s="463">
        <v>22</v>
      </c>
      <c r="F811" s="465" t="s">
        <v>3765</v>
      </c>
      <c r="G811" s="463" t="s">
        <v>554</v>
      </c>
      <c r="H811" s="575"/>
      <c r="I811" s="575"/>
      <c r="J811" s="228">
        <v>2009</v>
      </c>
      <c r="K811" s="463" t="s">
        <v>4913</v>
      </c>
      <c r="L811" s="463" t="s">
        <v>763</v>
      </c>
      <c r="M811" s="463" t="s">
        <v>3765</v>
      </c>
      <c r="N811" s="466">
        <v>3</v>
      </c>
      <c r="O811" s="229">
        <v>1</v>
      </c>
      <c r="P811" s="463">
        <v>2</v>
      </c>
      <c r="Q811" s="463">
        <v>4</v>
      </c>
      <c r="R811" s="463">
        <v>0</v>
      </c>
      <c r="S811" s="463">
        <v>0</v>
      </c>
      <c r="T811" s="463">
        <v>0</v>
      </c>
      <c r="U811" s="463">
        <v>13</v>
      </c>
      <c r="V811" s="463">
        <v>0</v>
      </c>
      <c r="W811" s="463">
        <v>12</v>
      </c>
      <c r="X811" s="463">
        <v>4</v>
      </c>
      <c r="Y811" s="463">
        <v>4</v>
      </c>
      <c r="Z811" s="463">
        <v>0</v>
      </c>
      <c r="AA811" s="463">
        <v>0</v>
      </c>
      <c r="AB811" s="466">
        <f t="shared" si="51"/>
        <v>40</v>
      </c>
      <c r="AC811" s="461">
        <f t="shared" si="52"/>
        <v>7</v>
      </c>
    </row>
    <row r="812" spans="1:29" s="467" customFormat="1" hidden="1">
      <c r="A812" s="463">
        <v>1568</v>
      </c>
      <c r="B812" s="463"/>
      <c r="C812" s="463" t="str">
        <f t="shared" si="50"/>
        <v>2009-Xepenehe_4</v>
      </c>
      <c r="D812" s="463" t="s">
        <v>552</v>
      </c>
      <c r="E812" s="463">
        <v>22</v>
      </c>
      <c r="F812" s="465" t="s">
        <v>3765</v>
      </c>
      <c r="G812" s="463" t="s">
        <v>554</v>
      </c>
      <c r="H812" s="575"/>
      <c r="I812" s="575"/>
      <c r="J812" s="228">
        <v>2009</v>
      </c>
      <c r="K812" s="463" t="s">
        <v>4913</v>
      </c>
      <c r="L812" s="463" t="s">
        <v>763</v>
      </c>
      <c r="M812" s="463" t="s">
        <v>3765</v>
      </c>
      <c r="N812" s="613">
        <v>4</v>
      </c>
      <c r="O812" s="229">
        <v>1</v>
      </c>
      <c r="P812" s="463">
        <v>4</v>
      </c>
      <c r="Q812" s="463">
        <v>2</v>
      </c>
      <c r="R812" s="463">
        <v>0</v>
      </c>
      <c r="S812" s="463">
        <v>0</v>
      </c>
      <c r="T812" s="463">
        <v>0</v>
      </c>
      <c r="U812" s="463">
        <v>6</v>
      </c>
      <c r="V812" s="463">
        <v>3</v>
      </c>
      <c r="W812" s="463">
        <v>12</v>
      </c>
      <c r="X812" s="463">
        <v>6</v>
      </c>
      <c r="Y812" s="463">
        <v>6</v>
      </c>
      <c r="Z812" s="463">
        <v>0</v>
      </c>
      <c r="AA812" s="463">
        <v>0</v>
      </c>
      <c r="AB812" s="613">
        <f t="shared" si="51"/>
        <v>40</v>
      </c>
      <c r="AC812" s="461">
        <f t="shared" si="52"/>
        <v>7</v>
      </c>
    </row>
    <row r="813" spans="1:29" s="467" customFormat="1" hidden="1">
      <c r="A813" s="463">
        <v>1585</v>
      </c>
      <c r="B813" s="463"/>
      <c r="C813" s="463" t="str">
        <f t="shared" si="50"/>
        <v>2009-Qanono_1</v>
      </c>
      <c r="D813" s="463" t="s">
        <v>552</v>
      </c>
      <c r="E813" s="464">
        <v>23</v>
      </c>
      <c r="F813" s="463" t="s">
        <v>1011</v>
      </c>
      <c r="G813" s="463" t="s">
        <v>554</v>
      </c>
      <c r="H813" s="576"/>
      <c r="I813" s="576"/>
      <c r="J813" s="460">
        <v>2009</v>
      </c>
      <c r="K813" s="463" t="s">
        <v>4913</v>
      </c>
      <c r="L813" s="463" t="s">
        <v>765</v>
      </c>
      <c r="M813" s="463" t="s">
        <v>766</v>
      </c>
      <c r="N813" s="458">
        <v>1</v>
      </c>
      <c r="O813" s="460">
        <v>5</v>
      </c>
      <c r="P813" s="463">
        <v>0</v>
      </c>
      <c r="Q813" s="463">
        <v>19</v>
      </c>
      <c r="R813" s="463">
        <v>0</v>
      </c>
      <c r="S813" s="463">
        <v>0</v>
      </c>
      <c r="T813" s="463">
        <v>1</v>
      </c>
      <c r="U813" s="463">
        <v>4</v>
      </c>
      <c r="V813" s="463">
        <v>0</v>
      </c>
      <c r="W813" s="463">
        <v>6</v>
      </c>
      <c r="X813" s="463">
        <v>5</v>
      </c>
      <c r="Y813" s="463">
        <v>0</v>
      </c>
      <c r="Z813" s="463">
        <v>0</v>
      </c>
      <c r="AA813" s="463">
        <v>0</v>
      </c>
      <c r="AB813" s="461">
        <f t="shared" si="51"/>
        <v>40</v>
      </c>
      <c r="AC813" s="461">
        <f t="shared" si="52"/>
        <v>24</v>
      </c>
    </row>
    <row r="814" spans="1:29" s="467" customFormat="1" hidden="1">
      <c r="A814" s="463">
        <v>1586</v>
      </c>
      <c r="B814" s="463"/>
      <c r="C814" s="463" t="str">
        <f t="shared" si="50"/>
        <v>2009-Qanono_2</v>
      </c>
      <c r="D814" s="463" t="s">
        <v>552</v>
      </c>
      <c r="E814" s="464">
        <v>23</v>
      </c>
      <c r="F814" s="463" t="s">
        <v>1011</v>
      </c>
      <c r="G814" s="463" t="s">
        <v>554</v>
      </c>
      <c r="H814" s="575"/>
      <c r="I814" s="575"/>
      <c r="J814" s="465">
        <v>2009</v>
      </c>
      <c r="K814" s="463" t="s">
        <v>4913</v>
      </c>
      <c r="L814" s="463" t="s">
        <v>765</v>
      </c>
      <c r="M814" s="463" t="s">
        <v>766</v>
      </c>
      <c r="N814" s="463">
        <v>2</v>
      </c>
      <c r="O814" s="465">
        <v>0</v>
      </c>
      <c r="P814" s="463">
        <v>9</v>
      </c>
      <c r="Q814" s="463">
        <v>4</v>
      </c>
      <c r="R814" s="463">
        <v>6</v>
      </c>
      <c r="S814" s="463">
        <v>2</v>
      </c>
      <c r="T814" s="463">
        <v>0</v>
      </c>
      <c r="U814" s="463">
        <v>0</v>
      </c>
      <c r="V814" s="463">
        <v>0</v>
      </c>
      <c r="W814" s="463">
        <v>19</v>
      </c>
      <c r="X814" s="463">
        <v>0</v>
      </c>
      <c r="Y814" s="463">
        <v>0</v>
      </c>
      <c r="Z814" s="463">
        <v>0</v>
      </c>
      <c r="AA814" s="463">
        <v>0</v>
      </c>
      <c r="AB814" s="466">
        <f t="shared" si="51"/>
        <v>40</v>
      </c>
      <c r="AC814" s="461">
        <f t="shared" si="52"/>
        <v>19</v>
      </c>
    </row>
    <row r="815" spans="1:29" s="467" customFormat="1" hidden="1">
      <c r="A815" s="463">
        <v>1587</v>
      </c>
      <c r="B815" s="463"/>
      <c r="C815" s="463" t="str">
        <f t="shared" si="50"/>
        <v>2009-Qanono_3</v>
      </c>
      <c r="D815" s="463" t="s">
        <v>552</v>
      </c>
      <c r="E815" s="464">
        <v>23</v>
      </c>
      <c r="F815" s="463" t="s">
        <v>1011</v>
      </c>
      <c r="G815" s="463" t="s">
        <v>554</v>
      </c>
      <c r="H815" s="575"/>
      <c r="I815" s="575"/>
      <c r="J815" s="465">
        <v>2009</v>
      </c>
      <c r="K815" s="463" t="s">
        <v>4913</v>
      </c>
      <c r="L815" s="463" t="s">
        <v>765</v>
      </c>
      <c r="M815" s="463" t="s">
        <v>766</v>
      </c>
      <c r="N815" s="463">
        <v>3</v>
      </c>
      <c r="O815" s="465">
        <v>2</v>
      </c>
      <c r="P815" s="463">
        <v>1</v>
      </c>
      <c r="Q815" s="463">
        <v>13</v>
      </c>
      <c r="R815" s="463">
        <v>6</v>
      </c>
      <c r="S815" s="463">
        <v>11</v>
      </c>
      <c r="T815" s="463">
        <v>0</v>
      </c>
      <c r="U815" s="463">
        <v>0</v>
      </c>
      <c r="V815" s="463">
        <v>0</v>
      </c>
      <c r="W815" s="463">
        <v>7</v>
      </c>
      <c r="X815" s="463">
        <v>0</v>
      </c>
      <c r="Y815" s="463">
        <v>0</v>
      </c>
      <c r="Z815" s="463">
        <v>0</v>
      </c>
      <c r="AA815" s="463">
        <v>0</v>
      </c>
      <c r="AB815" s="466">
        <f t="shared" si="51"/>
        <v>40</v>
      </c>
      <c r="AC815" s="461">
        <f t="shared" si="52"/>
        <v>22</v>
      </c>
    </row>
    <row r="816" spans="1:29" s="467" customFormat="1" hidden="1">
      <c r="A816" s="463">
        <v>1588</v>
      </c>
      <c r="B816" s="463"/>
      <c r="C816" s="463" t="str">
        <f t="shared" si="50"/>
        <v>2009-Qanono_4</v>
      </c>
      <c r="D816" s="463" t="s">
        <v>552</v>
      </c>
      <c r="E816" s="464">
        <v>23</v>
      </c>
      <c r="F816" s="463" t="s">
        <v>1011</v>
      </c>
      <c r="G816" s="463" t="s">
        <v>554</v>
      </c>
      <c r="H816" s="575"/>
      <c r="I816" s="575"/>
      <c r="J816" s="465">
        <v>2009</v>
      </c>
      <c r="K816" s="463" t="s">
        <v>4913</v>
      </c>
      <c r="L816" s="463" t="s">
        <v>765</v>
      </c>
      <c r="M816" s="463" t="s">
        <v>766</v>
      </c>
      <c r="N816" s="463">
        <v>4</v>
      </c>
      <c r="O816" s="465">
        <v>2</v>
      </c>
      <c r="P816" s="463">
        <v>3</v>
      </c>
      <c r="Q816" s="463">
        <v>6</v>
      </c>
      <c r="R816" s="463">
        <v>0</v>
      </c>
      <c r="S816" s="463">
        <v>4</v>
      </c>
      <c r="T816" s="463">
        <v>0</v>
      </c>
      <c r="U816" s="463">
        <v>2</v>
      </c>
      <c r="V816" s="463">
        <v>0</v>
      </c>
      <c r="W816" s="463">
        <v>15</v>
      </c>
      <c r="X816" s="463">
        <v>2</v>
      </c>
      <c r="Y816" s="463">
        <v>6</v>
      </c>
      <c r="Z816" s="463">
        <v>0</v>
      </c>
      <c r="AA816" s="463">
        <v>0</v>
      </c>
      <c r="AB816" s="466">
        <f t="shared" si="51"/>
        <v>40</v>
      </c>
      <c r="AC816" s="461">
        <f t="shared" si="52"/>
        <v>11</v>
      </c>
    </row>
    <row r="817" spans="1:29" s="467" customFormat="1" hidden="1">
      <c r="A817" s="463">
        <v>1605</v>
      </c>
      <c r="B817" s="463"/>
      <c r="C817" s="463" t="str">
        <f t="shared" si="50"/>
        <v>2009-Hnasse_1</v>
      </c>
      <c r="D817" s="463" t="s">
        <v>552</v>
      </c>
      <c r="E817" s="464">
        <v>24</v>
      </c>
      <c r="F817" s="463" t="s">
        <v>3748</v>
      </c>
      <c r="G817" s="463" t="s">
        <v>554</v>
      </c>
      <c r="H817" s="576"/>
      <c r="I817" s="576"/>
      <c r="J817" s="465">
        <v>2009</v>
      </c>
      <c r="K817" s="463" t="s">
        <v>4913</v>
      </c>
      <c r="L817" s="463" t="s">
        <v>765</v>
      </c>
      <c r="M817" s="463" t="s">
        <v>3748</v>
      </c>
      <c r="N817" s="463">
        <v>1</v>
      </c>
      <c r="O817" s="465">
        <v>3</v>
      </c>
      <c r="P817" s="463">
        <v>1</v>
      </c>
      <c r="Q817" s="463">
        <v>10</v>
      </c>
      <c r="R817" s="463">
        <v>6</v>
      </c>
      <c r="S817" s="463">
        <v>10</v>
      </c>
      <c r="T817" s="463">
        <v>0</v>
      </c>
      <c r="U817" s="463">
        <v>0</v>
      </c>
      <c r="V817" s="463">
        <v>0</v>
      </c>
      <c r="W817" s="463">
        <v>10</v>
      </c>
      <c r="X817" s="463">
        <v>0</v>
      </c>
      <c r="Y817" s="463">
        <v>0</v>
      </c>
      <c r="Z817" s="463">
        <v>0</v>
      </c>
      <c r="AA817" s="463">
        <v>0</v>
      </c>
      <c r="AB817" s="466">
        <f t="shared" si="51"/>
        <v>40</v>
      </c>
      <c r="AC817" s="461">
        <f t="shared" si="52"/>
        <v>20</v>
      </c>
    </row>
    <row r="818" spans="1:29" s="467" customFormat="1" hidden="1">
      <c r="A818" s="463">
        <v>1606</v>
      </c>
      <c r="B818" s="463"/>
      <c r="C818" s="463" t="str">
        <f t="shared" si="50"/>
        <v>2009-Hnasse_2</v>
      </c>
      <c r="D818" s="463" t="s">
        <v>552</v>
      </c>
      <c r="E818" s="464">
        <v>24</v>
      </c>
      <c r="F818" s="463" t="s">
        <v>3748</v>
      </c>
      <c r="G818" s="463" t="s">
        <v>554</v>
      </c>
      <c r="H818" s="575"/>
      <c r="I818" s="575"/>
      <c r="J818" s="465">
        <v>2009</v>
      </c>
      <c r="K818" s="463" t="s">
        <v>4913</v>
      </c>
      <c r="L818" s="463" t="s">
        <v>765</v>
      </c>
      <c r="M818" s="463" t="s">
        <v>3748</v>
      </c>
      <c r="N818" s="463">
        <v>2</v>
      </c>
      <c r="O818" s="465">
        <v>5</v>
      </c>
      <c r="P818" s="463">
        <v>0</v>
      </c>
      <c r="Q818" s="463">
        <v>3</v>
      </c>
      <c r="R818" s="463">
        <v>17</v>
      </c>
      <c r="S818" s="463">
        <v>0</v>
      </c>
      <c r="T818" s="463">
        <v>0</v>
      </c>
      <c r="U818" s="463">
        <v>1</v>
      </c>
      <c r="V818" s="463">
        <v>0</v>
      </c>
      <c r="W818" s="463">
        <v>12</v>
      </c>
      <c r="X818" s="463">
        <v>2</v>
      </c>
      <c r="Y818" s="463">
        <v>0</v>
      </c>
      <c r="Z818" s="463">
        <v>0</v>
      </c>
      <c r="AA818" s="463">
        <v>0</v>
      </c>
      <c r="AB818" s="466">
        <f t="shared" si="51"/>
        <v>40</v>
      </c>
      <c r="AC818" s="461">
        <f t="shared" si="52"/>
        <v>25</v>
      </c>
    </row>
    <row r="819" spans="1:29" s="467" customFormat="1" hidden="1">
      <c r="A819" s="463">
        <v>1607</v>
      </c>
      <c r="B819" s="463"/>
      <c r="C819" s="463" t="str">
        <f t="shared" si="50"/>
        <v>2009-Hnasse_3</v>
      </c>
      <c r="D819" s="463" t="s">
        <v>552</v>
      </c>
      <c r="E819" s="464">
        <v>24</v>
      </c>
      <c r="F819" s="463" t="s">
        <v>3748</v>
      </c>
      <c r="G819" s="463" t="s">
        <v>554</v>
      </c>
      <c r="H819" s="575"/>
      <c r="I819" s="575"/>
      <c r="J819" s="465">
        <v>2009</v>
      </c>
      <c r="K819" s="463" t="s">
        <v>4913</v>
      </c>
      <c r="L819" s="463" t="s">
        <v>765</v>
      </c>
      <c r="M819" s="463" t="s">
        <v>3748</v>
      </c>
      <c r="N819" s="463">
        <v>3</v>
      </c>
      <c r="O819" s="465">
        <v>10</v>
      </c>
      <c r="P819" s="463">
        <v>2</v>
      </c>
      <c r="Q819" s="463">
        <v>3</v>
      </c>
      <c r="R819" s="463">
        <v>2</v>
      </c>
      <c r="S819" s="463">
        <v>6</v>
      </c>
      <c r="T819" s="463">
        <v>0</v>
      </c>
      <c r="U819" s="463">
        <v>2</v>
      </c>
      <c r="V819" s="463">
        <v>0</v>
      </c>
      <c r="W819" s="463">
        <v>15</v>
      </c>
      <c r="X819" s="463">
        <v>0</v>
      </c>
      <c r="Y819" s="463">
        <v>0</v>
      </c>
      <c r="Z819" s="463">
        <v>0</v>
      </c>
      <c r="AA819" s="463">
        <v>0</v>
      </c>
      <c r="AB819" s="466">
        <f t="shared" si="51"/>
        <v>40</v>
      </c>
      <c r="AC819" s="461">
        <f t="shared" si="52"/>
        <v>17</v>
      </c>
    </row>
    <row r="820" spans="1:29" s="467" customFormat="1" hidden="1">
      <c r="A820" s="463">
        <v>1608</v>
      </c>
      <c r="B820" s="463"/>
      <c r="C820" s="463" t="str">
        <f t="shared" si="50"/>
        <v>2009-Hnasse_4</v>
      </c>
      <c r="D820" s="463" t="s">
        <v>552</v>
      </c>
      <c r="E820" s="464">
        <v>24</v>
      </c>
      <c r="F820" s="463" t="s">
        <v>3748</v>
      </c>
      <c r="G820" s="463" t="s">
        <v>554</v>
      </c>
      <c r="H820" s="575"/>
      <c r="I820" s="575"/>
      <c r="J820" s="465">
        <v>2009</v>
      </c>
      <c r="K820" s="463" t="s">
        <v>4913</v>
      </c>
      <c r="L820" s="463" t="s">
        <v>765</v>
      </c>
      <c r="M820" s="463" t="s">
        <v>3748</v>
      </c>
      <c r="N820" s="463">
        <v>4</v>
      </c>
      <c r="O820" s="465">
        <v>2</v>
      </c>
      <c r="P820" s="463">
        <v>2</v>
      </c>
      <c r="Q820" s="463">
        <v>8</v>
      </c>
      <c r="R820" s="463">
        <v>9</v>
      </c>
      <c r="S820" s="463">
        <v>11</v>
      </c>
      <c r="T820" s="463">
        <v>0</v>
      </c>
      <c r="U820" s="463">
        <v>0</v>
      </c>
      <c r="V820" s="463">
        <v>0</v>
      </c>
      <c r="W820" s="463">
        <v>7</v>
      </c>
      <c r="X820" s="463">
        <v>1</v>
      </c>
      <c r="Y820" s="463">
        <v>0</v>
      </c>
      <c r="Z820" s="463">
        <v>0</v>
      </c>
      <c r="AA820" s="463">
        <v>0</v>
      </c>
      <c r="AB820" s="466">
        <f t="shared" si="51"/>
        <v>40</v>
      </c>
      <c r="AC820" s="461">
        <f t="shared" si="52"/>
        <v>21</v>
      </c>
    </row>
    <row r="821" spans="1:29" s="467" customFormat="1" hidden="1">
      <c r="A821" s="463">
        <v>1609</v>
      </c>
      <c r="B821" s="463" t="s">
        <v>658</v>
      </c>
      <c r="C821" s="463" t="s">
        <v>768</v>
      </c>
      <c r="D821" s="463" t="s">
        <v>552</v>
      </c>
      <c r="E821" s="464">
        <v>1</v>
      </c>
      <c r="F821" s="463" t="s">
        <v>999</v>
      </c>
      <c r="G821" s="463" t="s">
        <v>554</v>
      </c>
      <c r="H821" s="576">
        <v>40621</v>
      </c>
      <c r="I821" s="576">
        <v>40780</v>
      </c>
      <c r="J821" s="465">
        <v>2010</v>
      </c>
      <c r="K821" s="463" t="s">
        <v>769</v>
      </c>
      <c r="L821" s="463" t="s">
        <v>1070</v>
      </c>
      <c r="M821" s="463" t="s">
        <v>999</v>
      </c>
      <c r="N821" s="463">
        <v>1</v>
      </c>
      <c r="O821" s="465">
        <v>0</v>
      </c>
      <c r="P821" s="463">
        <v>0</v>
      </c>
      <c r="Q821" s="463">
        <v>2</v>
      </c>
      <c r="R821" s="463">
        <v>0</v>
      </c>
      <c r="S821" s="463">
        <v>0</v>
      </c>
      <c r="T821" s="463">
        <v>0</v>
      </c>
      <c r="U821" s="463">
        <v>1</v>
      </c>
      <c r="V821" s="463">
        <v>0</v>
      </c>
      <c r="W821" s="463">
        <v>1</v>
      </c>
      <c r="X821" s="463">
        <v>27</v>
      </c>
      <c r="Y821" s="463">
        <v>9</v>
      </c>
      <c r="Z821" s="463">
        <v>0</v>
      </c>
      <c r="AA821" s="463">
        <v>0</v>
      </c>
      <c r="AB821" s="466">
        <f t="shared" ref="AB821:AB852" si="53">SUM(O821:AA821)</f>
        <v>40</v>
      </c>
      <c r="AC821" s="461">
        <f t="shared" si="52"/>
        <v>2</v>
      </c>
    </row>
    <row r="822" spans="1:29" s="467" customFormat="1" hidden="1">
      <c r="A822" s="463">
        <v>1610</v>
      </c>
      <c r="B822" s="463" t="s">
        <v>658</v>
      </c>
      <c r="C822" s="463" t="s">
        <v>770</v>
      </c>
      <c r="D822" s="463" t="s">
        <v>552</v>
      </c>
      <c r="E822" s="464">
        <v>1</v>
      </c>
      <c r="F822" s="463" t="s">
        <v>999</v>
      </c>
      <c r="G822" s="463" t="s">
        <v>554</v>
      </c>
      <c r="H822" s="575">
        <v>40621</v>
      </c>
      <c r="I822" s="575">
        <v>40780</v>
      </c>
      <c r="J822" s="465">
        <v>2010</v>
      </c>
      <c r="K822" s="463" t="s">
        <v>769</v>
      </c>
      <c r="L822" s="463" t="s">
        <v>1070</v>
      </c>
      <c r="M822" s="463" t="s">
        <v>999</v>
      </c>
      <c r="N822" s="463">
        <v>2</v>
      </c>
      <c r="O822" s="465">
        <v>5</v>
      </c>
      <c r="P822" s="463">
        <v>0</v>
      </c>
      <c r="Q822" s="463">
        <v>4</v>
      </c>
      <c r="R822" s="463">
        <v>0</v>
      </c>
      <c r="S822" s="463">
        <v>0</v>
      </c>
      <c r="T822" s="463">
        <v>2</v>
      </c>
      <c r="U822" s="463">
        <v>1</v>
      </c>
      <c r="V822" s="463">
        <v>0</v>
      </c>
      <c r="W822" s="463">
        <v>2</v>
      </c>
      <c r="X822" s="463">
        <v>26</v>
      </c>
      <c r="Y822" s="463">
        <v>0</v>
      </c>
      <c r="Z822" s="463">
        <v>0</v>
      </c>
      <c r="AA822" s="463">
        <v>0</v>
      </c>
      <c r="AB822" s="466">
        <f t="shared" si="53"/>
        <v>40</v>
      </c>
      <c r="AC822" s="461">
        <f t="shared" si="52"/>
        <v>9</v>
      </c>
    </row>
    <row r="823" spans="1:29" s="467" customFormat="1" hidden="1">
      <c r="A823" s="463">
        <v>1611</v>
      </c>
      <c r="B823" s="463" t="s">
        <v>658</v>
      </c>
      <c r="C823" s="463" t="s">
        <v>771</v>
      </c>
      <c r="D823" s="463" t="s">
        <v>552</v>
      </c>
      <c r="E823" s="464">
        <v>1</v>
      </c>
      <c r="F823" s="463" t="s">
        <v>999</v>
      </c>
      <c r="G823" s="463" t="s">
        <v>554</v>
      </c>
      <c r="H823" s="575">
        <v>40621</v>
      </c>
      <c r="I823" s="575">
        <v>40780</v>
      </c>
      <c r="J823" s="465">
        <v>2010</v>
      </c>
      <c r="K823" s="463" t="s">
        <v>769</v>
      </c>
      <c r="L823" s="463" t="s">
        <v>1070</v>
      </c>
      <c r="M823" s="463" t="s">
        <v>999</v>
      </c>
      <c r="N823" s="463">
        <v>3</v>
      </c>
      <c r="O823" s="465">
        <v>1</v>
      </c>
      <c r="P823" s="463">
        <v>0</v>
      </c>
      <c r="Q823" s="463">
        <v>1</v>
      </c>
      <c r="R823" s="463">
        <v>0</v>
      </c>
      <c r="S823" s="463">
        <v>0</v>
      </c>
      <c r="T823" s="463">
        <v>7</v>
      </c>
      <c r="U823" s="463">
        <v>0</v>
      </c>
      <c r="V823" s="463">
        <v>0</v>
      </c>
      <c r="W823" s="463">
        <v>9</v>
      </c>
      <c r="X823" s="463">
        <v>22</v>
      </c>
      <c r="Y823" s="463">
        <v>0</v>
      </c>
      <c r="Z823" s="463">
        <v>0</v>
      </c>
      <c r="AA823" s="463">
        <v>0</v>
      </c>
      <c r="AB823" s="466">
        <f t="shared" si="53"/>
        <v>40</v>
      </c>
      <c r="AC823" s="461">
        <f t="shared" si="52"/>
        <v>2</v>
      </c>
    </row>
    <row r="824" spans="1:29" s="467" customFormat="1" hidden="1">
      <c r="A824" s="463">
        <v>1612</v>
      </c>
      <c r="B824" s="463" t="s">
        <v>658</v>
      </c>
      <c r="C824" s="463" t="s">
        <v>767</v>
      </c>
      <c r="D824" s="463" t="s">
        <v>552</v>
      </c>
      <c r="E824" s="464">
        <v>1</v>
      </c>
      <c r="F824" s="463" t="s">
        <v>999</v>
      </c>
      <c r="G824" s="463" t="s">
        <v>554</v>
      </c>
      <c r="H824" s="575">
        <v>40621</v>
      </c>
      <c r="I824" s="575">
        <v>40780</v>
      </c>
      <c r="J824" s="465">
        <v>2010</v>
      </c>
      <c r="K824" s="463" t="s">
        <v>769</v>
      </c>
      <c r="L824" s="463" t="s">
        <v>1070</v>
      </c>
      <c r="M824" s="463" t="s">
        <v>999</v>
      </c>
      <c r="N824" s="463">
        <v>4</v>
      </c>
      <c r="O824" s="465">
        <v>0</v>
      </c>
      <c r="P824" s="463">
        <v>0</v>
      </c>
      <c r="Q824" s="463">
        <v>0</v>
      </c>
      <c r="R824" s="463">
        <v>0</v>
      </c>
      <c r="S824" s="463">
        <v>0</v>
      </c>
      <c r="T824" s="463">
        <v>1</v>
      </c>
      <c r="U824" s="463">
        <v>0</v>
      </c>
      <c r="V824" s="463">
        <v>0</v>
      </c>
      <c r="W824" s="463">
        <v>13</v>
      </c>
      <c r="X824" s="463">
        <v>26</v>
      </c>
      <c r="Y824" s="463">
        <v>0</v>
      </c>
      <c r="Z824" s="463">
        <v>0</v>
      </c>
      <c r="AA824" s="463">
        <v>0</v>
      </c>
      <c r="AB824" s="466">
        <f t="shared" si="53"/>
        <v>40</v>
      </c>
      <c r="AC824" s="461">
        <f t="shared" si="52"/>
        <v>0</v>
      </c>
    </row>
    <row r="825" spans="1:29" s="467" customFormat="1" hidden="1">
      <c r="A825" s="463">
        <v>1613</v>
      </c>
      <c r="B825" s="463" t="s">
        <v>658</v>
      </c>
      <c r="C825" s="463" t="s">
        <v>967</v>
      </c>
      <c r="D825" s="463" t="s">
        <v>552</v>
      </c>
      <c r="E825" s="464">
        <v>2</v>
      </c>
      <c r="F825" s="463" t="s">
        <v>1000</v>
      </c>
      <c r="G825" s="463" t="s">
        <v>554</v>
      </c>
      <c r="H825" s="576">
        <v>40621</v>
      </c>
      <c r="I825" s="576">
        <v>40780</v>
      </c>
      <c r="J825" s="465">
        <v>2010</v>
      </c>
      <c r="K825" s="463" t="s">
        <v>769</v>
      </c>
      <c r="L825" s="463" t="s">
        <v>1070</v>
      </c>
      <c r="M825" s="463" t="s">
        <v>1000</v>
      </c>
      <c r="N825" s="463">
        <v>1</v>
      </c>
      <c r="O825" s="465">
        <v>7</v>
      </c>
      <c r="P825" s="463">
        <v>1</v>
      </c>
      <c r="Q825" s="463">
        <v>4</v>
      </c>
      <c r="R825" s="463">
        <v>0</v>
      </c>
      <c r="S825" s="463">
        <v>4</v>
      </c>
      <c r="T825" s="463">
        <v>0</v>
      </c>
      <c r="U825" s="463">
        <v>0</v>
      </c>
      <c r="V825" s="463">
        <v>1</v>
      </c>
      <c r="W825" s="463">
        <v>2</v>
      </c>
      <c r="X825" s="463">
        <v>9</v>
      </c>
      <c r="Y825" s="463">
        <v>11</v>
      </c>
      <c r="Z825" s="463">
        <v>0</v>
      </c>
      <c r="AA825" s="463">
        <v>1</v>
      </c>
      <c r="AB825" s="466">
        <f t="shared" si="53"/>
        <v>40</v>
      </c>
      <c r="AC825" s="461">
        <f t="shared" si="52"/>
        <v>12</v>
      </c>
    </row>
    <row r="826" spans="1:29" s="467" customFormat="1" hidden="1">
      <c r="A826" s="463">
        <v>1614</v>
      </c>
      <c r="B826" s="463" t="s">
        <v>658</v>
      </c>
      <c r="C826" s="463" t="s">
        <v>968</v>
      </c>
      <c r="D826" s="463" t="s">
        <v>552</v>
      </c>
      <c r="E826" s="464">
        <v>2</v>
      </c>
      <c r="F826" s="463" t="s">
        <v>1000</v>
      </c>
      <c r="G826" s="463" t="s">
        <v>554</v>
      </c>
      <c r="H826" s="576">
        <v>40621</v>
      </c>
      <c r="I826" s="576">
        <v>40780</v>
      </c>
      <c r="J826" s="465">
        <v>2010</v>
      </c>
      <c r="K826" s="463" t="s">
        <v>769</v>
      </c>
      <c r="L826" s="463" t="s">
        <v>1070</v>
      </c>
      <c r="M826" s="463" t="s">
        <v>1000</v>
      </c>
      <c r="N826" s="463">
        <v>2</v>
      </c>
      <c r="O826" s="465">
        <v>7</v>
      </c>
      <c r="P826" s="463">
        <v>0</v>
      </c>
      <c r="Q826" s="463">
        <v>13</v>
      </c>
      <c r="R826" s="463">
        <v>2</v>
      </c>
      <c r="S826" s="463">
        <v>4</v>
      </c>
      <c r="T826" s="463">
        <v>0</v>
      </c>
      <c r="U826" s="463">
        <v>0</v>
      </c>
      <c r="V826" s="463">
        <v>0</v>
      </c>
      <c r="W826" s="463">
        <v>9</v>
      </c>
      <c r="X826" s="463">
        <v>5</v>
      </c>
      <c r="Y826" s="463">
        <v>0</v>
      </c>
      <c r="Z826" s="463">
        <v>0</v>
      </c>
      <c r="AA826" s="463">
        <v>0</v>
      </c>
      <c r="AB826" s="466">
        <f t="shared" si="53"/>
        <v>40</v>
      </c>
      <c r="AC826" s="461">
        <f t="shared" si="52"/>
        <v>22</v>
      </c>
    </row>
    <row r="827" spans="1:29" s="467" customFormat="1" hidden="1">
      <c r="A827" s="463">
        <v>1615</v>
      </c>
      <c r="B827" s="463" t="s">
        <v>658</v>
      </c>
      <c r="C827" s="463" t="s">
        <v>969</v>
      </c>
      <c r="D827" s="463" t="s">
        <v>552</v>
      </c>
      <c r="E827" s="464">
        <v>2</v>
      </c>
      <c r="F827" s="463" t="s">
        <v>1000</v>
      </c>
      <c r="G827" s="463" t="s">
        <v>554</v>
      </c>
      <c r="H827" s="576">
        <v>40621</v>
      </c>
      <c r="I827" s="576">
        <v>40780</v>
      </c>
      <c r="J827" s="465">
        <v>2010</v>
      </c>
      <c r="K827" s="463" t="s">
        <v>769</v>
      </c>
      <c r="L827" s="463" t="s">
        <v>1070</v>
      </c>
      <c r="M827" s="463" t="s">
        <v>1000</v>
      </c>
      <c r="N827" s="463">
        <v>3</v>
      </c>
      <c r="O827" s="465">
        <v>2</v>
      </c>
      <c r="P827" s="463">
        <v>5</v>
      </c>
      <c r="Q827" s="463">
        <v>9</v>
      </c>
      <c r="R827" s="463">
        <v>2</v>
      </c>
      <c r="S827" s="463">
        <v>2</v>
      </c>
      <c r="T827" s="463">
        <v>1</v>
      </c>
      <c r="U827" s="463">
        <v>0</v>
      </c>
      <c r="V827" s="463">
        <v>2</v>
      </c>
      <c r="W827" s="463">
        <v>13</v>
      </c>
      <c r="X827" s="463">
        <v>3</v>
      </c>
      <c r="Y827" s="463">
        <v>1</v>
      </c>
      <c r="Z827" s="463">
        <v>0</v>
      </c>
      <c r="AA827" s="463">
        <v>0</v>
      </c>
      <c r="AB827" s="466">
        <f t="shared" si="53"/>
        <v>40</v>
      </c>
      <c r="AC827" s="461">
        <f t="shared" si="52"/>
        <v>18</v>
      </c>
    </row>
    <row r="828" spans="1:29" s="467" customFormat="1" hidden="1">
      <c r="A828" s="463">
        <v>1616</v>
      </c>
      <c r="B828" s="463" t="s">
        <v>658</v>
      </c>
      <c r="C828" s="463" t="s">
        <v>970</v>
      </c>
      <c r="D828" s="463" t="s">
        <v>552</v>
      </c>
      <c r="E828" s="464">
        <v>2</v>
      </c>
      <c r="F828" s="463" t="s">
        <v>1000</v>
      </c>
      <c r="G828" s="463" t="s">
        <v>554</v>
      </c>
      <c r="H828" s="576">
        <v>40621</v>
      </c>
      <c r="I828" s="576">
        <v>40780</v>
      </c>
      <c r="J828" s="465">
        <v>2010</v>
      </c>
      <c r="K828" s="463" t="s">
        <v>769</v>
      </c>
      <c r="L828" s="463" t="s">
        <v>1070</v>
      </c>
      <c r="M828" s="463" t="s">
        <v>1000</v>
      </c>
      <c r="N828" s="463">
        <v>4</v>
      </c>
      <c r="O828" s="465">
        <v>3</v>
      </c>
      <c r="P828" s="463">
        <v>7</v>
      </c>
      <c r="Q828" s="463">
        <v>5</v>
      </c>
      <c r="R828" s="463">
        <v>2</v>
      </c>
      <c r="S828" s="463">
        <v>0</v>
      </c>
      <c r="T828" s="463">
        <v>0</v>
      </c>
      <c r="U828" s="463">
        <v>0</v>
      </c>
      <c r="V828" s="463">
        <v>2</v>
      </c>
      <c r="W828" s="463">
        <v>7</v>
      </c>
      <c r="X828" s="463">
        <v>12</v>
      </c>
      <c r="Y828" s="463">
        <v>2</v>
      </c>
      <c r="Z828" s="463">
        <v>0</v>
      </c>
      <c r="AA828" s="463">
        <v>0</v>
      </c>
      <c r="AB828" s="466">
        <f t="shared" si="53"/>
        <v>40</v>
      </c>
      <c r="AC828" s="461">
        <f t="shared" si="52"/>
        <v>17</v>
      </c>
    </row>
    <row r="829" spans="1:29" s="467" customFormat="1" hidden="1">
      <c r="A829" s="463">
        <v>1617</v>
      </c>
      <c r="B829" s="463" t="s">
        <v>658</v>
      </c>
      <c r="C829" s="463" t="s">
        <v>971</v>
      </c>
      <c r="D829" s="463" t="s">
        <v>552</v>
      </c>
      <c r="E829" s="464">
        <v>3</v>
      </c>
      <c r="F829" s="463" t="s">
        <v>1283</v>
      </c>
      <c r="G829" s="463" t="s">
        <v>554</v>
      </c>
      <c r="H829" s="576">
        <v>40588</v>
      </c>
      <c r="I829" s="576">
        <v>40780</v>
      </c>
      <c r="J829" s="465">
        <v>2010</v>
      </c>
      <c r="K829" s="463" t="s">
        <v>769</v>
      </c>
      <c r="L829" s="463" t="s">
        <v>1282</v>
      </c>
      <c r="M829" s="463" t="s">
        <v>1283</v>
      </c>
      <c r="N829" s="463">
        <v>1</v>
      </c>
      <c r="O829" s="465">
        <v>1</v>
      </c>
      <c r="P829" s="463">
        <v>14</v>
      </c>
      <c r="Q829" s="463">
        <v>13</v>
      </c>
      <c r="R829" s="463">
        <v>0</v>
      </c>
      <c r="S829" s="463">
        <v>0</v>
      </c>
      <c r="T829" s="463">
        <v>0</v>
      </c>
      <c r="U829" s="463">
        <v>1</v>
      </c>
      <c r="V829" s="463">
        <v>3</v>
      </c>
      <c r="W829" s="463">
        <v>4</v>
      </c>
      <c r="X829" s="463">
        <v>4</v>
      </c>
      <c r="Y829" s="463">
        <v>0</v>
      </c>
      <c r="Z829" s="463">
        <v>0</v>
      </c>
      <c r="AA829" s="463">
        <v>0</v>
      </c>
      <c r="AB829" s="466">
        <f t="shared" si="53"/>
        <v>40</v>
      </c>
      <c r="AC829" s="461">
        <f t="shared" si="52"/>
        <v>28</v>
      </c>
    </row>
    <row r="830" spans="1:29" s="467" customFormat="1" hidden="1">
      <c r="A830" s="463">
        <v>1618</v>
      </c>
      <c r="B830" s="463" t="s">
        <v>658</v>
      </c>
      <c r="C830" s="463" t="s">
        <v>972</v>
      </c>
      <c r="D830" s="463" t="s">
        <v>552</v>
      </c>
      <c r="E830" s="464">
        <v>3</v>
      </c>
      <c r="F830" s="463" t="s">
        <v>1283</v>
      </c>
      <c r="G830" s="463" t="s">
        <v>554</v>
      </c>
      <c r="H830" s="575">
        <v>40588</v>
      </c>
      <c r="I830" s="575">
        <v>40780</v>
      </c>
      <c r="J830" s="465">
        <v>2010</v>
      </c>
      <c r="K830" s="463" t="s">
        <v>769</v>
      </c>
      <c r="L830" s="463" t="s">
        <v>1282</v>
      </c>
      <c r="M830" s="463" t="s">
        <v>1283</v>
      </c>
      <c r="N830" s="463">
        <v>2</v>
      </c>
      <c r="O830" s="465">
        <v>0</v>
      </c>
      <c r="P830" s="463">
        <v>12</v>
      </c>
      <c r="Q830" s="463">
        <v>4</v>
      </c>
      <c r="R830" s="463">
        <v>0</v>
      </c>
      <c r="S830" s="463">
        <v>0</v>
      </c>
      <c r="T830" s="463">
        <v>0</v>
      </c>
      <c r="U830" s="463">
        <v>0</v>
      </c>
      <c r="V830" s="463">
        <v>3</v>
      </c>
      <c r="W830" s="463">
        <v>8</v>
      </c>
      <c r="X830" s="463">
        <v>11</v>
      </c>
      <c r="Y830" s="463">
        <v>0</v>
      </c>
      <c r="Z830" s="463">
        <v>2</v>
      </c>
      <c r="AA830" s="463">
        <v>0</v>
      </c>
      <c r="AB830" s="466">
        <f t="shared" si="53"/>
        <v>40</v>
      </c>
      <c r="AC830" s="461">
        <f t="shared" si="52"/>
        <v>16</v>
      </c>
    </row>
    <row r="831" spans="1:29" s="467" customFormat="1" hidden="1">
      <c r="A831" s="463">
        <v>1619</v>
      </c>
      <c r="B831" s="463" t="s">
        <v>658</v>
      </c>
      <c r="C831" s="463" t="s">
        <v>1031</v>
      </c>
      <c r="D831" s="463" t="s">
        <v>552</v>
      </c>
      <c r="E831" s="464">
        <v>3</v>
      </c>
      <c r="F831" s="463" t="s">
        <v>1283</v>
      </c>
      <c r="G831" s="463" t="s">
        <v>554</v>
      </c>
      <c r="H831" s="575">
        <v>40588</v>
      </c>
      <c r="I831" s="575">
        <v>40780</v>
      </c>
      <c r="J831" s="465">
        <v>2010</v>
      </c>
      <c r="K831" s="463" t="s">
        <v>769</v>
      </c>
      <c r="L831" s="463" t="s">
        <v>1282</v>
      </c>
      <c r="M831" s="463" t="s">
        <v>1283</v>
      </c>
      <c r="N831" s="463">
        <v>3</v>
      </c>
      <c r="O831" s="465">
        <v>0</v>
      </c>
      <c r="P831" s="463">
        <v>7</v>
      </c>
      <c r="Q831" s="463">
        <v>2</v>
      </c>
      <c r="R831" s="463">
        <v>0</v>
      </c>
      <c r="S831" s="463">
        <v>0</v>
      </c>
      <c r="T831" s="463">
        <v>0</v>
      </c>
      <c r="U831" s="463">
        <v>1</v>
      </c>
      <c r="V831" s="463">
        <v>3</v>
      </c>
      <c r="W831" s="463">
        <v>2</v>
      </c>
      <c r="X831" s="463">
        <v>18</v>
      </c>
      <c r="Y831" s="463">
        <v>0</v>
      </c>
      <c r="Z831" s="463">
        <v>7</v>
      </c>
      <c r="AA831" s="463">
        <v>0</v>
      </c>
      <c r="AB831" s="466">
        <f t="shared" si="53"/>
        <v>40</v>
      </c>
      <c r="AC831" s="461">
        <f t="shared" si="52"/>
        <v>9</v>
      </c>
    </row>
    <row r="832" spans="1:29" s="467" customFormat="1" hidden="1">
      <c r="A832" s="463">
        <v>1620</v>
      </c>
      <c r="B832" s="463" t="s">
        <v>658</v>
      </c>
      <c r="C832" s="463" t="s">
        <v>1032</v>
      </c>
      <c r="D832" s="463" t="s">
        <v>552</v>
      </c>
      <c r="E832" s="464">
        <v>3</v>
      </c>
      <c r="F832" s="463" t="s">
        <v>1283</v>
      </c>
      <c r="G832" s="463" t="s">
        <v>554</v>
      </c>
      <c r="H832" s="575">
        <v>40588</v>
      </c>
      <c r="I832" s="575">
        <v>40780</v>
      </c>
      <c r="J832" s="465">
        <v>2010</v>
      </c>
      <c r="K832" s="463" t="s">
        <v>769</v>
      </c>
      <c r="L832" s="463" t="s">
        <v>1282</v>
      </c>
      <c r="M832" s="463" t="s">
        <v>1283</v>
      </c>
      <c r="N832" s="463">
        <v>4</v>
      </c>
      <c r="O832" s="465">
        <v>0</v>
      </c>
      <c r="P832" s="463">
        <v>18</v>
      </c>
      <c r="Q832" s="463">
        <v>6</v>
      </c>
      <c r="R832" s="463">
        <v>0</v>
      </c>
      <c r="S832" s="463">
        <v>7</v>
      </c>
      <c r="T832" s="463">
        <v>0</v>
      </c>
      <c r="U832" s="463">
        <v>0</v>
      </c>
      <c r="V832" s="463">
        <v>3</v>
      </c>
      <c r="W832" s="463">
        <v>5</v>
      </c>
      <c r="X832" s="463">
        <v>0</v>
      </c>
      <c r="Y832" s="463">
        <v>0</v>
      </c>
      <c r="Z832" s="463">
        <v>1</v>
      </c>
      <c r="AA832" s="463">
        <v>0</v>
      </c>
      <c r="AB832" s="466">
        <f t="shared" si="53"/>
        <v>40</v>
      </c>
      <c r="AC832" s="461">
        <f t="shared" si="52"/>
        <v>24</v>
      </c>
    </row>
    <row r="833" spans="1:29" s="467" customFormat="1" hidden="1">
      <c r="A833" s="463">
        <v>1621</v>
      </c>
      <c r="B833" s="463" t="s">
        <v>658</v>
      </c>
      <c r="C833" s="463" t="s">
        <v>1033</v>
      </c>
      <c r="D833" s="463" t="s">
        <v>552</v>
      </c>
      <c r="E833" s="464">
        <v>4</v>
      </c>
      <c r="F833" s="463" t="s">
        <v>817</v>
      </c>
      <c r="G833" s="463" t="s">
        <v>554</v>
      </c>
      <c r="H833" s="576">
        <v>40588</v>
      </c>
      <c r="I833" s="576">
        <v>40780</v>
      </c>
      <c r="J833" s="465">
        <v>2010</v>
      </c>
      <c r="K833" s="463" t="s">
        <v>769</v>
      </c>
      <c r="L833" s="463" t="s">
        <v>1282</v>
      </c>
      <c r="M833" s="463" t="s">
        <v>1074</v>
      </c>
      <c r="N833" s="463">
        <v>1</v>
      </c>
      <c r="O833" s="465">
        <v>0</v>
      </c>
      <c r="P833" s="463">
        <v>0</v>
      </c>
      <c r="Q833" s="463">
        <v>7</v>
      </c>
      <c r="R833" s="463">
        <v>0</v>
      </c>
      <c r="S833" s="463">
        <v>1</v>
      </c>
      <c r="T833" s="463">
        <v>0</v>
      </c>
      <c r="U833" s="463">
        <v>0</v>
      </c>
      <c r="V833" s="463">
        <v>0</v>
      </c>
      <c r="W833" s="463">
        <v>24</v>
      </c>
      <c r="X833" s="463">
        <v>7</v>
      </c>
      <c r="Y833" s="463">
        <v>1</v>
      </c>
      <c r="Z833" s="463">
        <v>0</v>
      </c>
      <c r="AA833" s="463">
        <v>0</v>
      </c>
      <c r="AB833" s="466">
        <f t="shared" si="53"/>
        <v>40</v>
      </c>
      <c r="AC833" s="461">
        <f t="shared" si="52"/>
        <v>7</v>
      </c>
    </row>
    <row r="834" spans="1:29" s="467" customFormat="1" hidden="1">
      <c r="A834" s="463">
        <v>1622</v>
      </c>
      <c r="B834" s="463" t="s">
        <v>658</v>
      </c>
      <c r="C834" s="463" t="s">
        <v>1034</v>
      </c>
      <c r="D834" s="463" t="s">
        <v>552</v>
      </c>
      <c r="E834" s="464">
        <v>4</v>
      </c>
      <c r="F834" s="463" t="s">
        <v>817</v>
      </c>
      <c r="G834" s="463" t="s">
        <v>554</v>
      </c>
      <c r="H834" s="575">
        <v>40588</v>
      </c>
      <c r="I834" s="575">
        <v>40780</v>
      </c>
      <c r="J834" s="465">
        <v>2010</v>
      </c>
      <c r="K834" s="463" t="s">
        <v>769</v>
      </c>
      <c r="L834" s="463" t="s">
        <v>1282</v>
      </c>
      <c r="M834" s="463" t="s">
        <v>1074</v>
      </c>
      <c r="N834" s="463">
        <v>2</v>
      </c>
      <c r="O834" s="465">
        <v>1</v>
      </c>
      <c r="P834" s="463">
        <v>8</v>
      </c>
      <c r="Q834" s="463">
        <v>5</v>
      </c>
      <c r="R834" s="463">
        <v>0</v>
      </c>
      <c r="S834" s="463">
        <v>0</v>
      </c>
      <c r="T834" s="463">
        <v>0</v>
      </c>
      <c r="U834" s="463">
        <v>0</v>
      </c>
      <c r="V834" s="463">
        <v>3</v>
      </c>
      <c r="W834" s="463">
        <v>18</v>
      </c>
      <c r="X834" s="463">
        <v>1</v>
      </c>
      <c r="Y834" s="463">
        <v>4</v>
      </c>
      <c r="Z834" s="463">
        <v>0</v>
      </c>
      <c r="AA834" s="463">
        <v>0</v>
      </c>
      <c r="AB834" s="466">
        <f t="shared" si="53"/>
        <v>40</v>
      </c>
      <c r="AC834" s="461">
        <f t="shared" si="52"/>
        <v>14</v>
      </c>
    </row>
    <row r="835" spans="1:29" s="467" customFormat="1" hidden="1">
      <c r="A835" s="463">
        <v>1623</v>
      </c>
      <c r="B835" s="463" t="s">
        <v>658</v>
      </c>
      <c r="C835" s="463" t="s">
        <v>840</v>
      </c>
      <c r="D835" s="463" t="s">
        <v>552</v>
      </c>
      <c r="E835" s="464">
        <v>4</v>
      </c>
      <c r="F835" s="463" t="s">
        <v>817</v>
      </c>
      <c r="G835" s="463" t="s">
        <v>554</v>
      </c>
      <c r="H835" s="575">
        <v>40588</v>
      </c>
      <c r="I835" s="575">
        <v>40780</v>
      </c>
      <c r="J835" s="465">
        <v>2010</v>
      </c>
      <c r="K835" s="463" t="s">
        <v>769</v>
      </c>
      <c r="L835" s="463" t="s">
        <v>1282</v>
      </c>
      <c r="M835" s="463" t="s">
        <v>1074</v>
      </c>
      <c r="N835" s="463">
        <v>3</v>
      </c>
      <c r="O835" s="465">
        <v>2</v>
      </c>
      <c r="P835" s="463">
        <v>9</v>
      </c>
      <c r="Q835" s="463">
        <v>7</v>
      </c>
      <c r="R835" s="463">
        <v>0</v>
      </c>
      <c r="S835" s="463">
        <v>0</v>
      </c>
      <c r="T835" s="463">
        <v>0</v>
      </c>
      <c r="U835" s="463">
        <v>0</v>
      </c>
      <c r="V835" s="463">
        <v>1</v>
      </c>
      <c r="W835" s="463">
        <v>16</v>
      </c>
      <c r="X835" s="463">
        <v>1</v>
      </c>
      <c r="Y835" s="463">
        <v>4</v>
      </c>
      <c r="Z835" s="463">
        <v>0</v>
      </c>
      <c r="AA835" s="463">
        <v>0</v>
      </c>
      <c r="AB835" s="466">
        <f t="shared" si="53"/>
        <v>40</v>
      </c>
      <c r="AC835" s="461">
        <f t="shared" si="52"/>
        <v>18</v>
      </c>
    </row>
    <row r="836" spans="1:29" s="467" customFormat="1" hidden="1">
      <c r="A836" s="463">
        <v>1624</v>
      </c>
      <c r="B836" s="463" t="s">
        <v>658</v>
      </c>
      <c r="C836" s="463" t="s">
        <v>841</v>
      </c>
      <c r="D836" s="463" t="s">
        <v>552</v>
      </c>
      <c r="E836" s="464">
        <v>4</v>
      </c>
      <c r="F836" s="463" t="s">
        <v>817</v>
      </c>
      <c r="G836" s="463" t="s">
        <v>554</v>
      </c>
      <c r="H836" s="575">
        <v>40588</v>
      </c>
      <c r="I836" s="575">
        <v>40780</v>
      </c>
      <c r="J836" s="465">
        <v>2010</v>
      </c>
      <c r="K836" s="463" t="s">
        <v>769</v>
      </c>
      <c r="L836" s="463" t="s">
        <v>1282</v>
      </c>
      <c r="M836" s="463" t="s">
        <v>1074</v>
      </c>
      <c r="N836" s="463">
        <v>4</v>
      </c>
      <c r="O836" s="465">
        <v>5</v>
      </c>
      <c r="P836" s="463">
        <v>1</v>
      </c>
      <c r="Q836" s="463">
        <v>7</v>
      </c>
      <c r="R836" s="463">
        <v>0</v>
      </c>
      <c r="S836" s="463">
        <v>0</v>
      </c>
      <c r="T836" s="463">
        <v>0</v>
      </c>
      <c r="U836" s="463">
        <v>0</v>
      </c>
      <c r="V836" s="463">
        <v>2</v>
      </c>
      <c r="W836" s="463">
        <v>22</v>
      </c>
      <c r="X836" s="463">
        <v>2</v>
      </c>
      <c r="Y836" s="463">
        <v>1</v>
      </c>
      <c r="Z836" s="463">
        <v>0</v>
      </c>
      <c r="AA836" s="463">
        <v>0</v>
      </c>
      <c r="AB836" s="466">
        <f t="shared" si="53"/>
        <v>40</v>
      </c>
      <c r="AC836" s="461">
        <f t="shared" si="52"/>
        <v>13</v>
      </c>
    </row>
    <row r="837" spans="1:29" s="467" customFormat="1" hidden="1">
      <c r="A837" s="463">
        <v>1625</v>
      </c>
      <c r="B837" s="463" t="s">
        <v>658</v>
      </c>
      <c r="C837" s="463" t="s">
        <v>842</v>
      </c>
      <c r="D837" s="463" t="s">
        <v>552</v>
      </c>
      <c r="E837" s="464">
        <v>5</v>
      </c>
      <c r="F837" s="463" t="s">
        <v>818</v>
      </c>
      <c r="G837" s="463" t="s">
        <v>554</v>
      </c>
      <c r="H837" s="576">
        <v>40588</v>
      </c>
      <c r="I837" s="576">
        <v>40780</v>
      </c>
      <c r="J837" s="465">
        <v>2010</v>
      </c>
      <c r="K837" s="463" t="s">
        <v>769</v>
      </c>
      <c r="L837" s="463" t="s">
        <v>1282</v>
      </c>
      <c r="M837" s="463" t="s">
        <v>818</v>
      </c>
      <c r="N837" s="463">
        <v>1</v>
      </c>
      <c r="O837" s="465">
        <v>0</v>
      </c>
      <c r="P837" s="463">
        <v>0</v>
      </c>
      <c r="Q837" s="463">
        <v>1</v>
      </c>
      <c r="R837" s="463">
        <v>0</v>
      </c>
      <c r="S837" s="463">
        <v>9</v>
      </c>
      <c r="T837" s="463">
        <v>0</v>
      </c>
      <c r="U837" s="463">
        <v>0</v>
      </c>
      <c r="V837" s="463">
        <v>0</v>
      </c>
      <c r="W837" s="463">
        <v>19</v>
      </c>
      <c r="X837" s="463">
        <v>11</v>
      </c>
      <c r="Y837" s="463">
        <v>0</v>
      </c>
      <c r="Z837" s="463">
        <v>0</v>
      </c>
      <c r="AA837" s="463">
        <v>0</v>
      </c>
      <c r="AB837" s="466">
        <f t="shared" si="53"/>
        <v>40</v>
      </c>
      <c r="AC837" s="461">
        <f t="shared" si="52"/>
        <v>1</v>
      </c>
    </row>
    <row r="838" spans="1:29" s="467" customFormat="1" hidden="1">
      <c r="A838" s="463">
        <v>1626</v>
      </c>
      <c r="B838" s="463" t="s">
        <v>658</v>
      </c>
      <c r="C838" s="463" t="s">
        <v>843</v>
      </c>
      <c r="D838" s="463" t="s">
        <v>552</v>
      </c>
      <c r="E838" s="464">
        <v>5</v>
      </c>
      <c r="F838" s="463" t="s">
        <v>818</v>
      </c>
      <c r="G838" s="463" t="s">
        <v>554</v>
      </c>
      <c r="H838" s="575">
        <v>40588</v>
      </c>
      <c r="I838" s="575">
        <v>40780</v>
      </c>
      <c r="J838" s="465">
        <v>2010</v>
      </c>
      <c r="K838" s="463" t="s">
        <v>769</v>
      </c>
      <c r="L838" s="463" t="s">
        <v>1282</v>
      </c>
      <c r="M838" s="463" t="s">
        <v>818</v>
      </c>
      <c r="N838" s="463">
        <v>2</v>
      </c>
      <c r="O838" s="465">
        <v>0</v>
      </c>
      <c r="P838" s="463">
        <v>0</v>
      </c>
      <c r="Q838" s="463">
        <v>1</v>
      </c>
      <c r="R838" s="463">
        <v>0</v>
      </c>
      <c r="S838" s="463">
        <v>0</v>
      </c>
      <c r="T838" s="463">
        <v>0</v>
      </c>
      <c r="U838" s="463">
        <v>0</v>
      </c>
      <c r="V838" s="463">
        <v>0</v>
      </c>
      <c r="W838" s="463">
        <v>27</v>
      </c>
      <c r="X838" s="463">
        <v>10</v>
      </c>
      <c r="Y838" s="463">
        <v>2</v>
      </c>
      <c r="Z838" s="463">
        <v>0</v>
      </c>
      <c r="AA838" s="463">
        <v>0</v>
      </c>
      <c r="AB838" s="466">
        <f t="shared" si="53"/>
        <v>40</v>
      </c>
      <c r="AC838" s="461">
        <f t="shared" si="52"/>
        <v>1</v>
      </c>
    </row>
    <row r="839" spans="1:29" s="467" customFormat="1" hidden="1">
      <c r="A839" s="463">
        <v>1627</v>
      </c>
      <c r="B839" s="463" t="s">
        <v>658</v>
      </c>
      <c r="C839" s="463" t="s">
        <v>844</v>
      </c>
      <c r="D839" s="463" t="s">
        <v>552</v>
      </c>
      <c r="E839" s="464">
        <v>5</v>
      </c>
      <c r="F839" s="463" t="s">
        <v>818</v>
      </c>
      <c r="G839" s="463" t="s">
        <v>554</v>
      </c>
      <c r="H839" s="575">
        <v>40588</v>
      </c>
      <c r="I839" s="575">
        <v>40780</v>
      </c>
      <c r="J839" s="465">
        <v>2010</v>
      </c>
      <c r="K839" s="463" t="s">
        <v>769</v>
      </c>
      <c r="L839" s="463" t="s">
        <v>1282</v>
      </c>
      <c r="M839" s="463" t="s">
        <v>818</v>
      </c>
      <c r="N839" s="463">
        <v>3</v>
      </c>
      <c r="O839" s="465">
        <v>1</v>
      </c>
      <c r="P839" s="463">
        <v>0</v>
      </c>
      <c r="Q839" s="463">
        <v>1</v>
      </c>
      <c r="R839" s="463">
        <v>0</v>
      </c>
      <c r="S839" s="463">
        <v>0</v>
      </c>
      <c r="T839" s="463">
        <v>0</v>
      </c>
      <c r="U839" s="463">
        <v>0</v>
      </c>
      <c r="V839" s="463">
        <v>0</v>
      </c>
      <c r="W839" s="463">
        <v>34</v>
      </c>
      <c r="X839" s="463">
        <v>2</v>
      </c>
      <c r="Y839" s="463">
        <v>2</v>
      </c>
      <c r="Z839" s="463">
        <v>0</v>
      </c>
      <c r="AA839" s="463">
        <v>0</v>
      </c>
      <c r="AB839" s="466">
        <f t="shared" si="53"/>
        <v>40</v>
      </c>
      <c r="AC839" s="461">
        <f t="shared" si="52"/>
        <v>2</v>
      </c>
    </row>
    <row r="840" spans="1:29" s="467" customFormat="1" hidden="1">
      <c r="A840" s="463">
        <v>1628</v>
      </c>
      <c r="B840" s="463" t="s">
        <v>658</v>
      </c>
      <c r="C840" s="463" t="s">
        <v>845</v>
      </c>
      <c r="D840" s="463" t="s">
        <v>552</v>
      </c>
      <c r="E840" s="464">
        <v>5</v>
      </c>
      <c r="F840" s="463" t="s">
        <v>818</v>
      </c>
      <c r="G840" s="463" t="s">
        <v>554</v>
      </c>
      <c r="H840" s="575">
        <v>40588</v>
      </c>
      <c r="I840" s="575">
        <v>40780</v>
      </c>
      <c r="J840" s="465">
        <v>2010</v>
      </c>
      <c r="K840" s="463" t="s">
        <v>769</v>
      </c>
      <c r="L840" s="463" t="s">
        <v>1282</v>
      </c>
      <c r="M840" s="463" t="s">
        <v>818</v>
      </c>
      <c r="N840" s="463">
        <v>4</v>
      </c>
      <c r="O840" s="465">
        <v>0</v>
      </c>
      <c r="P840" s="463">
        <v>0</v>
      </c>
      <c r="Q840" s="463">
        <v>0</v>
      </c>
      <c r="R840" s="463">
        <v>0</v>
      </c>
      <c r="S840" s="463">
        <v>0</v>
      </c>
      <c r="T840" s="463">
        <v>0</v>
      </c>
      <c r="U840" s="463">
        <v>0</v>
      </c>
      <c r="V840" s="463">
        <v>0</v>
      </c>
      <c r="W840" s="463">
        <v>27</v>
      </c>
      <c r="X840" s="463">
        <v>12</v>
      </c>
      <c r="Y840" s="463">
        <v>1</v>
      </c>
      <c r="Z840" s="463">
        <v>0</v>
      </c>
      <c r="AA840" s="463">
        <v>0</v>
      </c>
      <c r="AB840" s="466">
        <f t="shared" si="53"/>
        <v>40</v>
      </c>
      <c r="AC840" s="461">
        <f t="shared" si="52"/>
        <v>0</v>
      </c>
    </row>
    <row r="841" spans="1:29" s="467" customFormat="1" hidden="1">
      <c r="A841" s="463">
        <v>1629</v>
      </c>
      <c r="B841" s="463" t="s">
        <v>658</v>
      </c>
      <c r="C841" s="463" t="s">
        <v>846</v>
      </c>
      <c r="D841" s="463" t="s">
        <v>552</v>
      </c>
      <c r="E841" s="464">
        <v>6</v>
      </c>
      <c r="F841" s="463" t="s">
        <v>819</v>
      </c>
      <c r="G841" s="463" t="s">
        <v>554</v>
      </c>
      <c r="H841" s="576">
        <v>40607</v>
      </c>
      <c r="I841" s="576">
        <v>40780</v>
      </c>
      <c r="J841" s="465">
        <v>2010</v>
      </c>
      <c r="K841" s="463" t="s">
        <v>769</v>
      </c>
      <c r="L841" s="463" t="s">
        <v>1072</v>
      </c>
      <c r="M841" s="463" t="s">
        <v>819</v>
      </c>
      <c r="N841" s="463">
        <v>1</v>
      </c>
      <c r="O841" s="465">
        <v>21</v>
      </c>
      <c r="P841" s="463">
        <v>0</v>
      </c>
      <c r="Q841" s="463">
        <v>2</v>
      </c>
      <c r="R841" s="463">
        <v>0</v>
      </c>
      <c r="S841" s="463">
        <v>0</v>
      </c>
      <c r="T841" s="463">
        <v>0</v>
      </c>
      <c r="U841" s="463">
        <v>7</v>
      </c>
      <c r="V841" s="463">
        <v>0</v>
      </c>
      <c r="W841" s="463">
        <v>2</v>
      </c>
      <c r="X841" s="463">
        <v>8</v>
      </c>
      <c r="Y841" s="463">
        <v>0</v>
      </c>
      <c r="Z841" s="463">
        <v>0</v>
      </c>
      <c r="AA841" s="463">
        <v>0</v>
      </c>
      <c r="AB841" s="466">
        <f t="shared" si="53"/>
        <v>40</v>
      </c>
      <c r="AC841" s="461">
        <f t="shared" si="52"/>
        <v>23</v>
      </c>
    </row>
    <row r="842" spans="1:29" s="467" customFormat="1" hidden="1">
      <c r="A842" s="463">
        <v>1630</v>
      </c>
      <c r="B842" s="463" t="s">
        <v>658</v>
      </c>
      <c r="C842" s="463" t="s">
        <v>847</v>
      </c>
      <c r="D842" s="463" t="s">
        <v>552</v>
      </c>
      <c r="E842" s="464">
        <v>6</v>
      </c>
      <c r="F842" s="463" t="s">
        <v>819</v>
      </c>
      <c r="G842" s="463" t="s">
        <v>554</v>
      </c>
      <c r="H842" s="576">
        <v>40607</v>
      </c>
      <c r="I842" s="576">
        <v>40780</v>
      </c>
      <c r="J842" s="465">
        <v>2010</v>
      </c>
      <c r="K842" s="463" t="s">
        <v>769</v>
      </c>
      <c r="L842" s="463" t="s">
        <v>1072</v>
      </c>
      <c r="M842" s="463" t="s">
        <v>819</v>
      </c>
      <c r="N842" s="463">
        <v>2</v>
      </c>
      <c r="O842" s="465">
        <v>15</v>
      </c>
      <c r="P842" s="463">
        <v>0</v>
      </c>
      <c r="Q842" s="463">
        <v>1</v>
      </c>
      <c r="R842" s="463">
        <v>0</v>
      </c>
      <c r="S842" s="463">
        <v>0</v>
      </c>
      <c r="T842" s="463">
        <v>0</v>
      </c>
      <c r="U842" s="463">
        <v>8</v>
      </c>
      <c r="V842" s="463">
        <v>1</v>
      </c>
      <c r="W842" s="463">
        <v>3</v>
      </c>
      <c r="X842" s="463">
        <v>12</v>
      </c>
      <c r="Y842" s="463">
        <v>0</v>
      </c>
      <c r="Z842" s="463">
        <v>0</v>
      </c>
      <c r="AA842" s="463">
        <v>0</v>
      </c>
      <c r="AB842" s="466">
        <f t="shared" si="53"/>
        <v>40</v>
      </c>
      <c r="AC842" s="461">
        <f t="shared" si="52"/>
        <v>16</v>
      </c>
    </row>
    <row r="843" spans="1:29" s="467" customFormat="1" hidden="1">
      <c r="A843" s="463">
        <v>1631</v>
      </c>
      <c r="B843" s="463" t="s">
        <v>658</v>
      </c>
      <c r="C843" s="463" t="s">
        <v>877</v>
      </c>
      <c r="D843" s="463" t="s">
        <v>552</v>
      </c>
      <c r="E843" s="464">
        <v>6</v>
      </c>
      <c r="F843" s="463" t="s">
        <v>819</v>
      </c>
      <c r="G843" s="463" t="s">
        <v>554</v>
      </c>
      <c r="H843" s="576">
        <v>40607</v>
      </c>
      <c r="I843" s="576">
        <v>40780</v>
      </c>
      <c r="J843" s="465">
        <v>2010</v>
      </c>
      <c r="K843" s="463" t="s">
        <v>769</v>
      </c>
      <c r="L843" s="463" t="s">
        <v>1072</v>
      </c>
      <c r="M843" s="463" t="s">
        <v>819</v>
      </c>
      <c r="N843" s="463">
        <v>3</v>
      </c>
      <c r="O843" s="465">
        <v>10</v>
      </c>
      <c r="P843" s="463">
        <v>1</v>
      </c>
      <c r="Q843" s="463">
        <v>3</v>
      </c>
      <c r="R843" s="463">
        <v>5</v>
      </c>
      <c r="S843" s="463">
        <v>1</v>
      </c>
      <c r="T843" s="463">
        <v>0</v>
      </c>
      <c r="U843" s="463">
        <v>8</v>
      </c>
      <c r="V843" s="463">
        <v>0</v>
      </c>
      <c r="W843" s="463">
        <v>4</v>
      </c>
      <c r="X843" s="463">
        <v>8</v>
      </c>
      <c r="Y843" s="463">
        <v>0</v>
      </c>
      <c r="Z843" s="463">
        <v>0</v>
      </c>
      <c r="AA843" s="463">
        <v>0</v>
      </c>
      <c r="AB843" s="466">
        <f t="shared" si="53"/>
        <v>40</v>
      </c>
      <c r="AC843" s="461">
        <f t="shared" si="52"/>
        <v>19</v>
      </c>
    </row>
    <row r="844" spans="1:29" s="467" customFormat="1" hidden="1">
      <c r="A844" s="463">
        <v>1632</v>
      </c>
      <c r="B844" s="463" t="s">
        <v>658</v>
      </c>
      <c r="C844" s="463" t="s">
        <v>878</v>
      </c>
      <c r="D844" s="463" t="s">
        <v>552</v>
      </c>
      <c r="E844" s="464">
        <v>6</v>
      </c>
      <c r="F844" s="463" t="s">
        <v>819</v>
      </c>
      <c r="G844" s="463" t="s">
        <v>554</v>
      </c>
      <c r="H844" s="576">
        <v>40607</v>
      </c>
      <c r="I844" s="576">
        <v>40780</v>
      </c>
      <c r="J844" s="614">
        <v>2010</v>
      </c>
      <c r="K844" s="463" t="s">
        <v>769</v>
      </c>
      <c r="L844" s="463" t="s">
        <v>1072</v>
      </c>
      <c r="M844" s="463" t="s">
        <v>819</v>
      </c>
      <c r="N844" s="615">
        <v>4</v>
      </c>
      <c r="O844" s="614">
        <v>14</v>
      </c>
      <c r="P844" s="463">
        <v>0</v>
      </c>
      <c r="Q844" s="463">
        <v>5</v>
      </c>
      <c r="R844" s="463">
        <v>7</v>
      </c>
      <c r="S844" s="463">
        <v>0</v>
      </c>
      <c r="T844" s="463">
        <v>0</v>
      </c>
      <c r="U844" s="463">
        <v>8</v>
      </c>
      <c r="V844" s="463">
        <v>0</v>
      </c>
      <c r="W844" s="463">
        <v>2</v>
      </c>
      <c r="X844" s="463">
        <v>4</v>
      </c>
      <c r="Y844" s="463">
        <v>0</v>
      </c>
      <c r="Z844" s="463">
        <v>0</v>
      </c>
      <c r="AA844" s="463">
        <v>0</v>
      </c>
      <c r="AB844" s="611">
        <f t="shared" si="53"/>
        <v>40</v>
      </c>
      <c r="AC844" s="461">
        <f t="shared" si="52"/>
        <v>26</v>
      </c>
    </row>
    <row r="845" spans="1:29" s="467" customFormat="1" hidden="1">
      <c r="A845" s="463">
        <v>1633</v>
      </c>
      <c r="B845" s="463" t="s">
        <v>658</v>
      </c>
      <c r="C845" s="463" t="s">
        <v>3823</v>
      </c>
      <c r="D845" s="463" t="s">
        <v>552</v>
      </c>
      <c r="E845" s="463">
        <v>7</v>
      </c>
      <c r="F845" s="465" t="s">
        <v>3767</v>
      </c>
      <c r="G845" s="463" t="s">
        <v>554</v>
      </c>
      <c r="H845" s="576">
        <v>40608</v>
      </c>
      <c r="I845" s="576">
        <v>40780</v>
      </c>
      <c r="J845" s="228">
        <v>2010</v>
      </c>
      <c r="K845" s="463" t="s">
        <v>769</v>
      </c>
      <c r="L845" s="463" t="s">
        <v>1072</v>
      </c>
      <c r="M845" s="463" t="s">
        <v>3767</v>
      </c>
      <c r="N845" s="612">
        <v>1</v>
      </c>
      <c r="O845" s="229">
        <v>2</v>
      </c>
      <c r="P845" s="463">
        <v>1</v>
      </c>
      <c r="Q845" s="463">
        <v>1</v>
      </c>
      <c r="R845" s="463">
        <v>0</v>
      </c>
      <c r="S845" s="463">
        <v>1</v>
      </c>
      <c r="T845" s="463">
        <v>0</v>
      </c>
      <c r="U845" s="463">
        <v>1</v>
      </c>
      <c r="V845" s="463">
        <v>0</v>
      </c>
      <c r="W845" s="463">
        <v>4</v>
      </c>
      <c r="X845" s="463">
        <v>23</v>
      </c>
      <c r="Y845" s="463">
        <v>7</v>
      </c>
      <c r="Z845" s="463">
        <v>0</v>
      </c>
      <c r="AA845" s="463">
        <v>0</v>
      </c>
      <c r="AB845" s="612">
        <f t="shared" si="53"/>
        <v>40</v>
      </c>
      <c r="AC845" s="461">
        <f t="shared" si="52"/>
        <v>4</v>
      </c>
    </row>
    <row r="846" spans="1:29" s="467" customFormat="1" hidden="1">
      <c r="A846" s="463">
        <v>1634</v>
      </c>
      <c r="B846" s="463" t="s">
        <v>658</v>
      </c>
      <c r="C846" s="463" t="s">
        <v>3824</v>
      </c>
      <c r="D846" s="463" t="s">
        <v>552</v>
      </c>
      <c r="E846" s="463">
        <v>7</v>
      </c>
      <c r="F846" s="465" t="s">
        <v>3767</v>
      </c>
      <c r="G846" s="463" t="s">
        <v>554</v>
      </c>
      <c r="H846" s="576">
        <v>40608</v>
      </c>
      <c r="I846" s="576">
        <v>40780</v>
      </c>
      <c r="J846" s="228">
        <v>2010</v>
      </c>
      <c r="K846" s="463" t="s">
        <v>769</v>
      </c>
      <c r="L846" s="463" t="s">
        <v>1072</v>
      </c>
      <c r="M846" s="463" t="s">
        <v>3767</v>
      </c>
      <c r="N846" s="466">
        <v>2</v>
      </c>
      <c r="O846" s="229">
        <v>10</v>
      </c>
      <c r="P846" s="463">
        <v>1</v>
      </c>
      <c r="Q846" s="463">
        <v>1</v>
      </c>
      <c r="R846" s="463">
        <v>2</v>
      </c>
      <c r="S846" s="463">
        <v>0</v>
      </c>
      <c r="T846" s="463">
        <v>0</v>
      </c>
      <c r="U846" s="463">
        <v>0</v>
      </c>
      <c r="V846" s="463">
        <v>0</v>
      </c>
      <c r="W846" s="463">
        <v>22</v>
      </c>
      <c r="X846" s="463">
        <v>3</v>
      </c>
      <c r="Y846" s="463">
        <v>1</v>
      </c>
      <c r="Z846" s="463">
        <v>0</v>
      </c>
      <c r="AA846" s="463">
        <v>0</v>
      </c>
      <c r="AB846" s="466">
        <f t="shared" si="53"/>
        <v>40</v>
      </c>
      <c r="AC846" s="461">
        <f t="shared" si="52"/>
        <v>14</v>
      </c>
    </row>
    <row r="847" spans="1:29" s="467" customFormat="1" hidden="1">
      <c r="A847" s="463">
        <v>1635</v>
      </c>
      <c r="B847" s="463" t="s">
        <v>658</v>
      </c>
      <c r="C847" s="463" t="s">
        <v>3825</v>
      </c>
      <c r="D847" s="463" t="s">
        <v>552</v>
      </c>
      <c r="E847" s="463">
        <v>7</v>
      </c>
      <c r="F847" s="465" t="s">
        <v>3767</v>
      </c>
      <c r="G847" s="463" t="s">
        <v>554</v>
      </c>
      <c r="H847" s="576">
        <v>40608</v>
      </c>
      <c r="I847" s="576">
        <v>40780</v>
      </c>
      <c r="J847" s="228">
        <v>2010</v>
      </c>
      <c r="K847" s="463" t="s">
        <v>769</v>
      </c>
      <c r="L847" s="463" t="s">
        <v>1072</v>
      </c>
      <c r="M847" s="463" t="s">
        <v>3767</v>
      </c>
      <c r="N847" s="466">
        <v>3</v>
      </c>
      <c r="O847" s="229">
        <v>7</v>
      </c>
      <c r="P847" s="463">
        <v>1</v>
      </c>
      <c r="Q847" s="463">
        <v>2</v>
      </c>
      <c r="R847" s="463">
        <v>1</v>
      </c>
      <c r="S847" s="463">
        <v>2</v>
      </c>
      <c r="T847" s="463">
        <v>0</v>
      </c>
      <c r="U847" s="463">
        <v>1</v>
      </c>
      <c r="V847" s="463">
        <v>0</v>
      </c>
      <c r="W847" s="463">
        <v>12</v>
      </c>
      <c r="X847" s="463">
        <v>13</v>
      </c>
      <c r="Y847" s="463">
        <v>1</v>
      </c>
      <c r="Z847" s="463">
        <v>0</v>
      </c>
      <c r="AA847" s="463">
        <v>0</v>
      </c>
      <c r="AB847" s="466">
        <f t="shared" si="53"/>
        <v>40</v>
      </c>
      <c r="AC847" s="461">
        <f t="shared" si="52"/>
        <v>11</v>
      </c>
    </row>
    <row r="848" spans="1:29" s="467" customFormat="1" hidden="1">
      <c r="A848" s="463">
        <v>1636</v>
      </c>
      <c r="B848" s="463" t="s">
        <v>658</v>
      </c>
      <c r="C848" s="463" t="s">
        <v>3826</v>
      </c>
      <c r="D848" s="463" t="s">
        <v>552</v>
      </c>
      <c r="E848" s="463">
        <v>7</v>
      </c>
      <c r="F848" s="465" t="s">
        <v>3767</v>
      </c>
      <c r="G848" s="463" t="s">
        <v>554</v>
      </c>
      <c r="H848" s="576">
        <v>40608</v>
      </c>
      <c r="I848" s="576">
        <v>40780</v>
      </c>
      <c r="J848" s="228">
        <v>2010</v>
      </c>
      <c r="K848" s="463" t="s">
        <v>769</v>
      </c>
      <c r="L848" s="463" t="s">
        <v>1072</v>
      </c>
      <c r="M848" s="463" t="s">
        <v>3767</v>
      </c>
      <c r="N848" s="613">
        <v>4</v>
      </c>
      <c r="O848" s="229">
        <v>16</v>
      </c>
      <c r="P848" s="463">
        <v>0</v>
      </c>
      <c r="Q848" s="463">
        <v>1</v>
      </c>
      <c r="R848" s="463">
        <v>0</v>
      </c>
      <c r="S848" s="463">
        <v>1</v>
      </c>
      <c r="T848" s="463">
        <v>0</v>
      </c>
      <c r="U848" s="463">
        <v>1</v>
      </c>
      <c r="V848" s="463">
        <v>0</v>
      </c>
      <c r="W848" s="463">
        <v>14</v>
      </c>
      <c r="X848" s="463">
        <v>6</v>
      </c>
      <c r="Y848" s="463">
        <v>1</v>
      </c>
      <c r="Z848" s="463">
        <v>0</v>
      </c>
      <c r="AA848" s="463">
        <v>0</v>
      </c>
      <c r="AB848" s="613">
        <f t="shared" si="53"/>
        <v>40</v>
      </c>
      <c r="AC848" s="461">
        <f t="shared" si="52"/>
        <v>17</v>
      </c>
    </row>
    <row r="849" spans="1:29" s="467" customFormat="1" hidden="1">
      <c r="A849" s="463">
        <v>1637</v>
      </c>
      <c r="B849" s="463" t="s">
        <v>658</v>
      </c>
      <c r="C849" s="463" t="s">
        <v>4259</v>
      </c>
      <c r="D849" s="463" t="s">
        <v>552</v>
      </c>
      <c r="E849" s="464">
        <v>8</v>
      </c>
      <c r="F849" s="463" t="s">
        <v>3766</v>
      </c>
      <c r="G849" s="463" t="s">
        <v>554</v>
      </c>
      <c r="H849" s="576">
        <v>40608</v>
      </c>
      <c r="I849" s="576">
        <v>40780</v>
      </c>
      <c r="J849" s="460">
        <v>2010</v>
      </c>
      <c r="K849" s="463" t="s">
        <v>769</v>
      </c>
      <c r="L849" s="463" t="s">
        <v>1072</v>
      </c>
      <c r="M849" s="463" t="s">
        <v>3766</v>
      </c>
      <c r="N849" s="458">
        <v>1</v>
      </c>
      <c r="O849" s="460">
        <v>1</v>
      </c>
      <c r="P849" s="463">
        <v>3</v>
      </c>
      <c r="Q849" s="463">
        <v>1</v>
      </c>
      <c r="R849" s="463">
        <v>0</v>
      </c>
      <c r="S849" s="463">
        <v>0</v>
      </c>
      <c r="T849" s="463">
        <v>0</v>
      </c>
      <c r="U849" s="463">
        <v>0</v>
      </c>
      <c r="V849" s="463">
        <v>0</v>
      </c>
      <c r="W849" s="463">
        <v>23</v>
      </c>
      <c r="X849" s="463">
        <v>0</v>
      </c>
      <c r="Y849" s="463">
        <v>12</v>
      </c>
      <c r="Z849" s="463">
        <v>0</v>
      </c>
      <c r="AA849" s="463">
        <v>0</v>
      </c>
      <c r="AB849" s="461">
        <f t="shared" si="53"/>
        <v>40</v>
      </c>
      <c r="AC849" s="461">
        <f t="shared" si="52"/>
        <v>5</v>
      </c>
    </row>
    <row r="850" spans="1:29" s="467" customFormat="1" hidden="1">
      <c r="A850" s="463">
        <v>1638</v>
      </c>
      <c r="B850" s="463" t="s">
        <v>658</v>
      </c>
      <c r="C850" s="463" t="s">
        <v>4260</v>
      </c>
      <c r="D850" s="463" t="s">
        <v>552</v>
      </c>
      <c r="E850" s="464">
        <v>8</v>
      </c>
      <c r="F850" s="463" t="s">
        <v>3766</v>
      </c>
      <c r="G850" s="463" t="s">
        <v>554</v>
      </c>
      <c r="H850" s="576">
        <v>40608</v>
      </c>
      <c r="I850" s="576">
        <v>40780</v>
      </c>
      <c r="J850" s="465">
        <v>2010</v>
      </c>
      <c r="K850" s="463" t="s">
        <v>769</v>
      </c>
      <c r="L850" s="463" t="s">
        <v>1072</v>
      </c>
      <c r="M850" s="463" t="s">
        <v>3766</v>
      </c>
      <c r="N850" s="463">
        <v>2</v>
      </c>
      <c r="O850" s="465">
        <v>0</v>
      </c>
      <c r="P850" s="463">
        <v>10</v>
      </c>
      <c r="Q850" s="463">
        <v>0</v>
      </c>
      <c r="R850" s="463">
        <v>1</v>
      </c>
      <c r="S850" s="463">
        <v>0</v>
      </c>
      <c r="T850" s="463">
        <v>0</v>
      </c>
      <c r="U850" s="463">
        <v>1</v>
      </c>
      <c r="V850" s="463">
        <v>2</v>
      </c>
      <c r="W850" s="463">
        <v>21</v>
      </c>
      <c r="X850" s="463">
        <v>1</v>
      </c>
      <c r="Y850" s="463">
        <v>4</v>
      </c>
      <c r="Z850" s="463">
        <v>0</v>
      </c>
      <c r="AA850" s="463">
        <v>0</v>
      </c>
      <c r="AB850" s="466">
        <f t="shared" si="53"/>
        <v>40</v>
      </c>
      <c r="AC850" s="461">
        <f t="shared" si="52"/>
        <v>11</v>
      </c>
    </row>
    <row r="851" spans="1:29" s="467" customFormat="1" hidden="1">
      <c r="A851" s="463">
        <v>1639</v>
      </c>
      <c r="B851" s="463" t="s">
        <v>658</v>
      </c>
      <c r="C851" s="463" t="s">
        <v>4261</v>
      </c>
      <c r="D851" s="463" t="s">
        <v>552</v>
      </c>
      <c r="E851" s="464">
        <v>8</v>
      </c>
      <c r="F851" s="463" t="s">
        <v>3766</v>
      </c>
      <c r="G851" s="463" t="s">
        <v>554</v>
      </c>
      <c r="H851" s="576">
        <v>40608</v>
      </c>
      <c r="I851" s="576">
        <v>40780</v>
      </c>
      <c r="J851" s="465">
        <v>2010</v>
      </c>
      <c r="K851" s="463" t="s">
        <v>769</v>
      </c>
      <c r="L851" s="463" t="s">
        <v>1072</v>
      </c>
      <c r="M851" s="463" t="s">
        <v>3766</v>
      </c>
      <c r="N851" s="463">
        <v>3</v>
      </c>
      <c r="O851" s="465">
        <v>2</v>
      </c>
      <c r="P851" s="463">
        <v>11</v>
      </c>
      <c r="Q851" s="463">
        <v>1</v>
      </c>
      <c r="R851" s="463">
        <v>0</v>
      </c>
      <c r="S851" s="463">
        <v>0</v>
      </c>
      <c r="T851" s="463">
        <v>0</v>
      </c>
      <c r="U851" s="463">
        <v>0</v>
      </c>
      <c r="V851" s="463">
        <v>2</v>
      </c>
      <c r="W851" s="463">
        <v>16</v>
      </c>
      <c r="X851" s="463">
        <v>5</v>
      </c>
      <c r="Y851" s="463">
        <v>3</v>
      </c>
      <c r="Z851" s="463">
        <v>0</v>
      </c>
      <c r="AA851" s="463">
        <v>0</v>
      </c>
      <c r="AB851" s="466">
        <f t="shared" si="53"/>
        <v>40</v>
      </c>
      <c r="AC851" s="461">
        <f t="shared" si="52"/>
        <v>14</v>
      </c>
    </row>
    <row r="852" spans="1:29" s="467" customFormat="1" hidden="1">
      <c r="A852" s="463">
        <v>1640</v>
      </c>
      <c r="B852" s="463" t="s">
        <v>658</v>
      </c>
      <c r="C852" s="463" t="s">
        <v>4262</v>
      </c>
      <c r="D852" s="463" t="s">
        <v>552</v>
      </c>
      <c r="E852" s="464">
        <v>8</v>
      </c>
      <c r="F852" s="463" t="s">
        <v>3766</v>
      </c>
      <c r="G852" s="463" t="s">
        <v>554</v>
      </c>
      <c r="H852" s="576">
        <v>40608</v>
      </c>
      <c r="I852" s="576">
        <v>40780</v>
      </c>
      <c r="J852" s="465">
        <v>2010</v>
      </c>
      <c r="K852" s="463" t="s">
        <v>769</v>
      </c>
      <c r="L852" s="463" t="s">
        <v>1072</v>
      </c>
      <c r="M852" s="463" t="s">
        <v>3766</v>
      </c>
      <c r="N852" s="463">
        <v>4</v>
      </c>
      <c r="O852" s="465">
        <v>0</v>
      </c>
      <c r="P852" s="463">
        <v>7</v>
      </c>
      <c r="Q852" s="463">
        <v>0</v>
      </c>
      <c r="R852" s="463">
        <v>0</v>
      </c>
      <c r="S852" s="463">
        <v>4</v>
      </c>
      <c r="T852" s="463">
        <v>0</v>
      </c>
      <c r="U852" s="463">
        <v>0</v>
      </c>
      <c r="V852" s="463">
        <v>1</v>
      </c>
      <c r="W852" s="463">
        <v>19</v>
      </c>
      <c r="X852" s="463">
        <v>3</v>
      </c>
      <c r="Y852" s="463">
        <v>6</v>
      </c>
      <c r="Z852" s="463">
        <v>0</v>
      </c>
      <c r="AA852" s="463">
        <v>0</v>
      </c>
      <c r="AB852" s="466">
        <f t="shared" si="53"/>
        <v>40</v>
      </c>
      <c r="AC852" s="461">
        <f t="shared" si="52"/>
        <v>7</v>
      </c>
    </row>
    <row r="853" spans="1:29" s="467" customFormat="1" hidden="1">
      <c r="A853" s="463">
        <v>1641</v>
      </c>
      <c r="B853" s="463" t="s">
        <v>658</v>
      </c>
      <c r="C853" s="463" t="s">
        <v>1280</v>
      </c>
      <c r="D853" s="463" t="s">
        <v>552</v>
      </c>
      <c r="E853" s="464">
        <v>9</v>
      </c>
      <c r="F853" s="463" t="s">
        <v>822</v>
      </c>
      <c r="G853" s="463" t="s">
        <v>554</v>
      </c>
      <c r="H853" s="576">
        <v>40585</v>
      </c>
      <c r="I853" s="576">
        <v>40780</v>
      </c>
      <c r="J853" s="465">
        <v>2010</v>
      </c>
      <c r="K853" s="463" t="s">
        <v>1281</v>
      </c>
      <c r="L853" s="463" t="s">
        <v>1071</v>
      </c>
      <c r="M853" s="463" t="s">
        <v>822</v>
      </c>
      <c r="N853" s="463">
        <v>1</v>
      </c>
      <c r="O853" s="465">
        <v>1</v>
      </c>
      <c r="P853" s="463">
        <v>0</v>
      </c>
      <c r="Q853" s="463">
        <v>4</v>
      </c>
      <c r="R853" s="463">
        <v>0</v>
      </c>
      <c r="S853" s="463">
        <v>0</v>
      </c>
      <c r="T853" s="463">
        <v>0</v>
      </c>
      <c r="U853" s="463">
        <v>12</v>
      </c>
      <c r="V853" s="463">
        <v>3</v>
      </c>
      <c r="W853" s="463">
        <v>5</v>
      </c>
      <c r="X853" s="463">
        <v>0</v>
      </c>
      <c r="Y853" s="463">
        <v>15</v>
      </c>
      <c r="Z853" s="463">
        <v>0</v>
      </c>
      <c r="AA853" s="463">
        <v>0</v>
      </c>
      <c r="AB853" s="466">
        <f t="shared" ref="AB853:AB884" si="54">SUM(O853:AA853)</f>
        <v>40</v>
      </c>
      <c r="AC853" s="461">
        <f t="shared" si="52"/>
        <v>5</v>
      </c>
    </row>
    <row r="854" spans="1:29" s="467" customFormat="1" hidden="1">
      <c r="A854" s="463">
        <v>1642</v>
      </c>
      <c r="B854" s="463" t="s">
        <v>658</v>
      </c>
      <c r="C854" s="463" t="s">
        <v>1057</v>
      </c>
      <c r="D854" s="463" t="s">
        <v>552</v>
      </c>
      <c r="E854" s="464">
        <v>9</v>
      </c>
      <c r="F854" s="463" t="s">
        <v>822</v>
      </c>
      <c r="G854" s="463" t="s">
        <v>554</v>
      </c>
      <c r="H854" s="576">
        <v>40585</v>
      </c>
      <c r="I854" s="576">
        <v>40780</v>
      </c>
      <c r="J854" s="465">
        <v>2010</v>
      </c>
      <c r="K854" s="463" t="s">
        <v>1281</v>
      </c>
      <c r="L854" s="463" t="s">
        <v>1071</v>
      </c>
      <c r="M854" s="463" t="s">
        <v>822</v>
      </c>
      <c r="N854" s="463">
        <v>2</v>
      </c>
      <c r="O854" s="465">
        <v>0</v>
      </c>
      <c r="P854" s="463">
        <v>0</v>
      </c>
      <c r="Q854" s="463">
        <v>7</v>
      </c>
      <c r="R854" s="463">
        <v>0</v>
      </c>
      <c r="S854" s="463">
        <v>2</v>
      </c>
      <c r="T854" s="463">
        <v>0</v>
      </c>
      <c r="U854" s="463">
        <v>20</v>
      </c>
      <c r="V854" s="463">
        <v>4</v>
      </c>
      <c r="W854" s="463">
        <v>1</v>
      </c>
      <c r="X854" s="463">
        <v>3</v>
      </c>
      <c r="Y854" s="463">
        <v>3</v>
      </c>
      <c r="Z854" s="463">
        <v>0</v>
      </c>
      <c r="AA854" s="463">
        <v>0</v>
      </c>
      <c r="AB854" s="466">
        <f t="shared" si="54"/>
        <v>40</v>
      </c>
      <c r="AC854" s="461">
        <f t="shared" si="52"/>
        <v>7</v>
      </c>
    </row>
    <row r="855" spans="1:29" s="467" customFormat="1" hidden="1">
      <c r="A855" s="463">
        <v>1643</v>
      </c>
      <c r="B855" s="463" t="s">
        <v>658</v>
      </c>
      <c r="C855" s="463" t="s">
        <v>1058</v>
      </c>
      <c r="D855" s="463" t="s">
        <v>552</v>
      </c>
      <c r="E855" s="464">
        <v>9</v>
      </c>
      <c r="F855" s="463" t="s">
        <v>822</v>
      </c>
      <c r="G855" s="463" t="s">
        <v>554</v>
      </c>
      <c r="H855" s="576">
        <v>40585</v>
      </c>
      <c r="I855" s="576">
        <v>40780</v>
      </c>
      <c r="J855" s="465">
        <v>2010</v>
      </c>
      <c r="K855" s="463" t="s">
        <v>1281</v>
      </c>
      <c r="L855" s="463" t="s">
        <v>1071</v>
      </c>
      <c r="M855" s="463" t="s">
        <v>822</v>
      </c>
      <c r="N855" s="463">
        <v>3</v>
      </c>
      <c r="O855" s="465">
        <v>0</v>
      </c>
      <c r="P855" s="463">
        <v>0</v>
      </c>
      <c r="Q855" s="463">
        <v>3</v>
      </c>
      <c r="R855" s="463">
        <v>0</v>
      </c>
      <c r="S855" s="463">
        <v>0</v>
      </c>
      <c r="T855" s="463">
        <v>0</v>
      </c>
      <c r="U855" s="463">
        <v>23</v>
      </c>
      <c r="V855" s="463">
        <v>0</v>
      </c>
      <c r="W855" s="463">
        <v>0</v>
      </c>
      <c r="X855" s="463">
        <v>10</v>
      </c>
      <c r="Y855" s="463">
        <v>4</v>
      </c>
      <c r="Z855" s="463">
        <v>0</v>
      </c>
      <c r="AA855" s="463">
        <v>0</v>
      </c>
      <c r="AB855" s="466">
        <f t="shared" si="54"/>
        <v>40</v>
      </c>
      <c r="AC855" s="461">
        <f t="shared" si="52"/>
        <v>3</v>
      </c>
    </row>
    <row r="856" spans="1:29" s="467" customFormat="1" hidden="1">
      <c r="A856" s="463">
        <v>1644</v>
      </c>
      <c r="B856" s="463" t="s">
        <v>658</v>
      </c>
      <c r="C856" s="463" t="s">
        <v>1059</v>
      </c>
      <c r="D856" s="463" t="s">
        <v>552</v>
      </c>
      <c r="E856" s="464">
        <v>9</v>
      </c>
      <c r="F856" s="463" t="s">
        <v>822</v>
      </c>
      <c r="G856" s="463" t="s">
        <v>554</v>
      </c>
      <c r="H856" s="576">
        <v>40585</v>
      </c>
      <c r="I856" s="576">
        <v>40780</v>
      </c>
      <c r="J856" s="465">
        <v>2010</v>
      </c>
      <c r="K856" s="463" t="s">
        <v>1281</v>
      </c>
      <c r="L856" s="463" t="s">
        <v>1071</v>
      </c>
      <c r="M856" s="463" t="s">
        <v>822</v>
      </c>
      <c r="N856" s="463">
        <v>4</v>
      </c>
      <c r="O856" s="465">
        <v>0</v>
      </c>
      <c r="P856" s="463">
        <v>0</v>
      </c>
      <c r="Q856" s="463">
        <v>5</v>
      </c>
      <c r="R856" s="463">
        <v>0</v>
      </c>
      <c r="S856" s="463">
        <v>0</v>
      </c>
      <c r="T856" s="463">
        <v>1</v>
      </c>
      <c r="U856" s="463">
        <v>17</v>
      </c>
      <c r="V856" s="463">
        <v>2</v>
      </c>
      <c r="W856" s="463">
        <v>1</v>
      </c>
      <c r="X856" s="463">
        <v>5</v>
      </c>
      <c r="Y856" s="463">
        <v>9</v>
      </c>
      <c r="Z856" s="463">
        <v>0</v>
      </c>
      <c r="AA856" s="463">
        <v>0</v>
      </c>
      <c r="AB856" s="466">
        <f t="shared" si="54"/>
        <v>40</v>
      </c>
      <c r="AC856" s="461">
        <f t="shared" si="52"/>
        <v>5</v>
      </c>
    </row>
    <row r="857" spans="1:29" s="467" customFormat="1" hidden="1">
      <c r="A857" s="463">
        <v>1645</v>
      </c>
      <c r="B857" s="463" t="s">
        <v>658</v>
      </c>
      <c r="C857" s="463" t="s">
        <v>1060</v>
      </c>
      <c r="D857" s="463" t="s">
        <v>552</v>
      </c>
      <c r="E857" s="464">
        <v>10</v>
      </c>
      <c r="F857" s="463" t="s">
        <v>823</v>
      </c>
      <c r="G857" s="463" t="s">
        <v>554</v>
      </c>
      <c r="H857" s="576">
        <v>40585</v>
      </c>
      <c r="I857" s="576">
        <v>40780</v>
      </c>
      <c r="J857" s="465">
        <v>2010</v>
      </c>
      <c r="K857" s="463" t="s">
        <v>1281</v>
      </c>
      <c r="L857" s="463" t="s">
        <v>1071</v>
      </c>
      <c r="M857" s="463" t="s">
        <v>823</v>
      </c>
      <c r="N857" s="463">
        <v>1</v>
      </c>
      <c r="O857" s="465">
        <v>1</v>
      </c>
      <c r="P857" s="463">
        <v>11</v>
      </c>
      <c r="Q857" s="463">
        <v>8</v>
      </c>
      <c r="R857" s="463">
        <v>0</v>
      </c>
      <c r="S857" s="463">
        <v>4</v>
      </c>
      <c r="T857" s="463">
        <v>0</v>
      </c>
      <c r="U857" s="463">
        <v>0</v>
      </c>
      <c r="V857" s="463">
        <v>0</v>
      </c>
      <c r="W857" s="463">
        <v>11</v>
      </c>
      <c r="X857" s="463">
        <v>4</v>
      </c>
      <c r="Y857" s="463">
        <v>0</v>
      </c>
      <c r="Z857" s="463">
        <v>0</v>
      </c>
      <c r="AA857" s="463">
        <v>1</v>
      </c>
      <c r="AB857" s="466">
        <f t="shared" si="54"/>
        <v>40</v>
      </c>
      <c r="AC857" s="461">
        <f t="shared" si="52"/>
        <v>20</v>
      </c>
    </row>
    <row r="858" spans="1:29" s="467" customFormat="1" hidden="1">
      <c r="A858" s="463">
        <v>1646</v>
      </c>
      <c r="B858" s="463" t="s">
        <v>658</v>
      </c>
      <c r="C858" s="463" t="s">
        <v>1061</v>
      </c>
      <c r="D858" s="463" t="s">
        <v>552</v>
      </c>
      <c r="E858" s="464">
        <v>10</v>
      </c>
      <c r="F858" s="463" t="s">
        <v>823</v>
      </c>
      <c r="G858" s="463" t="s">
        <v>554</v>
      </c>
      <c r="H858" s="576">
        <v>40585</v>
      </c>
      <c r="I858" s="576">
        <v>40780</v>
      </c>
      <c r="J858" s="465">
        <v>2010</v>
      </c>
      <c r="K858" s="463" t="s">
        <v>1281</v>
      </c>
      <c r="L858" s="463" t="s">
        <v>1071</v>
      </c>
      <c r="M858" s="463" t="s">
        <v>823</v>
      </c>
      <c r="N858" s="463">
        <v>2</v>
      </c>
      <c r="O858" s="465">
        <v>1</v>
      </c>
      <c r="P858" s="463">
        <v>6</v>
      </c>
      <c r="Q858" s="463">
        <v>4</v>
      </c>
      <c r="R858" s="463">
        <v>0</v>
      </c>
      <c r="S858" s="463">
        <v>3</v>
      </c>
      <c r="T858" s="463">
        <v>0</v>
      </c>
      <c r="U858" s="463">
        <v>0</v>
      </c>
      <c r="V858" s="463">
        <v>0</v>
      </c>
      <c r="W858" s="463">
        <v>18</v>
      </c>
      <c r="X858" s="463">
        <v>7</v>
      </c>
      <c r="Y858" s="463">
        <v>0</v>
      </c>
      <c r="Z858" s="463">
        <v>0</v>
      </c>
      <c r="AA858" s="463">
        <v>1</v>
      </c>
      <c r="AB858" s="466">
        <f t="shared" si="54"/>
        <v>40</v>
      </c>
      <c r="AC858" s="461">
        <f t="shared" si="52"/>
        <v>11</v>
      </c>
    </row>
    <row r="859" spans="1:29" s="467" customFormat="1" hidden="1">
      <c r="A859" s="463">
        <v>1647</v>
      </c>
      <c r="B859" s="463" t="s">
        <v>658</v>
      </c>
      <c r="C859" s="463" t="s">
        <v>856</v>
      </c>
      <c r="D859" s="463" t="s">
        <v>552</v>
      </c>
      <c r="E859" s="464">
        <v>10</v>
      </c>
      <c r="F859" s="463" t="s">
        <v>823</v>
      </c>
      <c r="G859" s="463" t="s">
        <v>554</v>
      </c>
      <c r="H859" s="576">
        <v>40585</v>
      </c>
      <c r="I859" s="576">
        <v>40780</v>
      </c>
      <c r="J859" s="465">
        <v>2010</v>
      </c>
      <c r="K859" s="463" t="s">
        <v>1281</v>
      </c>
      <c r="L859" s="463" t="s">
        <v>1071</v>
      </c>
      <c r="M859" s="463" t="s">
        <v>823</v>
      </c>
      <c r="N859" s="463">
        <v>3</v>
      </c>
      <c r="O859" s="465">
        <v>0</v>
      </c>
      <c r="P859" s="463">
        <v>4</v>
      </c>
      <c r="Q859" s="463">
        <v>6</v>
      </c>
      <c r="R859" s="463">
        <v>0</v>
      </c>
      <c r="S859" s="463">
        <v>2</v>
      </c>
      <c r="T859" s="463">
        <v>0</v>
      </c>
      <c r="U859" s="463">
        <v>0</v>
      </c>
      <c r="V859" s="463">
        <v>0</v>
      </c>
      <c r="W859" s="463">
        <v>19</v>
      </c>
      <c r="X859" s="463">
        <v>9</v>
      </c>
      <c r="Y859" s="463">
        <v>0</v>
      </c>
      <c r="Z859" s="463">
        <v>0</v>
      </c>
      <c r="AA859" s="463">
        <v>0</v>
      </c>
      <c r="AB859" s="466">
        <f t="shared" si="54"/>
        <v>40</v>
      </c>
      <c r="AC859" s="461">
        <f t="shared" si="52"/>
        <v>10</v>
      </c>
    </row>
    <row r="860" spans="1:29" s="467" customFormat="1" hidden="1">
      <c r="A860" s="463">
        <v>1648</v>
      </c>
      <c r="B860" s="463" t="s">
        <v>658</v>
      </c>
      <c r="C860" s="463" t="s">
        <v>857</v>
      </c>
      <c r="D860" s="463" t="s">
        <v>552</v>
      </c>
      <c r="E860" s="464">
        <v>10</v>
      </c>
      <c r="F860" s="463" t="s">
        <v>823</v>
      </c>
      <c r="G860" s="463" t="s">
        <v>554</v>
      </c>
      <c r="H860" s="576">
        <v>40585</v>
      </c>
      <c r="I860" s="576">
        <v>40780</v>
      </c>
      <c r="J860" s="465">
        <v>2010</v>
      </c>
      <c r="K860" s="463" t="s">
        <v>1281</v>
      </c>
      <c r="L860" s="463" t="s">
        <v>1071</v>
      </c>
      <c r="M860" s="463" t="s">
        <v>823</v>
      </c>
      <c r="N860" s="463">
        <v>4</v>
      </c>
      <c r="O860" s="465">
        <v>1</v>
      </c>
      <c r="P860" s="463">
        <v>4</v>
      </c>
      <c r="Q860" s="463">
        <v>3</v>
      </c>
      <c r="R860" s="463">
        <v>0</v>
      </c>
      <c r="S860" s="463">
        <v>4</v>
      </c>
      <c r="T860" s="463">
        <v>0</v>
      </c>
      <c r="U860" s="463">
        <v>1</v>
      </c>
      <c r="V860" s="463">
        <v>0</v>
      </c>
      <c r="W860" s="463">
        <v>26</v>
      </c>
      <c r="X860" s="463">
        <v>1</v>
      </c>
      <c r="Y860" s="463">
        <v>0</v>
      </c>
      <c r="Z860" s="463">
        <v>0</v>
      </c>
      <c r="AA860" s="463">
        <v>0</v>
      </c>
      <c r="AB860" s="466">
        <f t="shared" si="54"/>
        <v>40</v>
      </c>
      <c r="AC860" s="461">
        <f t="shared" si="52"/>
        <v>8</v>
      </c>
    </row>
    <row r="861" spans="1:29" s="467" customFormat="1" hidden="1">
      <c r="A861" s="463">
        <v>1649</v>
      </c>
      <c r="B861" s="463" t="s">
        <v>658</v>
      </c>
      <c r="C861" s="463" t="s">
        <v>858</v>
      </c>
      <c r="D861" s="463" t="s">
        <v>552</v>
      </c>
      <c r="E861" s="464">
        <v>11</v>
      </c>
      <c r="F861" s="463" t="s">
        <v>824</v>
      </c>
      <c r="G861" s="463" t="s">
        <v>554</v>
      </c>
      <c r="H861" s="576">
        <v>40585</v>
      </c>
      <c r="I861" s="576">
        <v>40780</v>
      </c>
      <c r="J861" s="465">
        <v>2010</v>
      </c>
      <c r="K861" s="463" t="s">
        <v>1281</v>
      </c>
      <c r="L861" s="463" t="s">
        <v>1071</v>
      </c>
      <c r="M861" s="463" t="s">
        <v>824</v>
      </c>
      <c r="N861" s="463">
        <v>1</v>
      </c>
      <c r="O861" s="465">
        <v>0</v>
      </c>
      <c r="P861" s="463">
        <v>0</v>
      </c>
      <c r="Q861" s="463">
        <v>14</v>
      </c>
      <c r="R861" s="463">
        <v>3</v>
      </c>
      <c r="S861" s="463">
        <v>0</v>
      </c>
      <c r="T861" s="463">
        <v>0</v>
      </c>
      <c r="U861" s="463">
        <v>0</v>
      </c>
      <c r="V861" s="463">
        <v>0</v>
      </c>
      <c r="W861" s="463">
        <v>18</v>
      </c>
      <c r="X861" s="463">
        <v>5</v>
      </c>
      <c r="Y861" s="463">
        <v>0</v>
      </c>
      <c r="Z861" s="463">
        <v>0</v>
      </c>
      <c r="AA861" s="463">
        <v>0</v>
      </c>
      <c r="AB861" s="466">
        <f t="shared" si="54"/>
        <v>40</v>
      </c>
      <c r="AC861" s="461">
        <f t="shared" si="52"/>
        <v>17</v>
      </c>
    </row>
    <row r="862" spans="1:29" s="467" customFormat="1" hidden="1">
      <c r="A862" s="463">
        <v>1650</v>
      </c>
      <c r="B862" s="463" t="s">
        <v>658</v>
      </c>
      <c r="C862" s="463" t="s">
        <v>859</v>
      </c>
      <c r="D862" s="463" t="s">
        <v>552</v>
      </c>
      <c r="E862" s="464">
        <v>11</v>
      </c>
      <c r="F862" s="463" t="s">
        <v>824</v>
      </c>
      <c r="G862" s="463" t="s">
        <v>554</v>
      </c>
      <c r="H862" s="576">
        <v>40585</v>
      </c>
      <c r="I862" s="576">
        <v>40780</v>
      </c>
      <c r="J862" s="465">
        <v>2010</v>
      </c>
      <c r="K862" s="463" t="s">
        <v>1281</v>
      </c>
      <c r="L862" s="463" t="s">
        <v>1071</v>
      </c>
      <c r="M862" s="463" t="s">
        <v>824</v>
      </c>
      <c r="N862" s="463">
        <v>2</v>
      </c>
      <c r="O862" s="465">
        <v>0</v>
      </c>
      <c r="P862" s="463">
        <v>0</v>
      </c>
      <c r="Q862" s="463">
        <v>18</v>
      </c>
      <c r="R862" s="463">
        <v>0</v>
      </c>
      <c r="S862" s="463">
        <v>0</v>
      </c>
      <c r="T862" s="463">
        <v>0</v>
      </c>
      <c r="U862" s="463">
        <v>0</v>
      </c>
      <c r="V862" s="463">
        <v>0</v>
      </c>
      <c r="W862" s="463">
        <v>18</v>
      </c>
      <c r="X862" s="463">
        <v>3</v>
      </c>
      <c r="Y862" s="463">
        <v>1</v>
      </c>
      <c r="Z862" s="463">
        <v>0</v>
      </c>
      <c r="AA862" s="463">
        <v>0</v>
      </c>
      <c r="AB862" s="466">
        <f t="shared" si="54"/>
        <v>40</v>
      </c>
      <c r="AC862" s="461">
        <f t="shared" si="52"/>
        <v>18</v>
      </c>
    </row>
    <row r="863" spans="1:29" s="467" customFormat="1" hidden="1">
      <c r="A863" s="463">
        <v>1651</v>
      </c>
      <c r="B863" s="463" t="s">
        <v>658</v>
      </c>
      <c r="C863" s="463" t="s">
        <v>860</v>
      </c>
      <c r="D863" s="463" t="s">
        <v>552</v>
      </c>
      <c r="E863" s="464">
        <v>11</v>
      </c>
      <c r="F863" s="463" t="s">
        <v>824</v>
      </c>
      <c r="G863" s="463" t="s">
        <v>554</v>
      </c>
      <c r="H863" s="576">
        <v>40585</v>
      </c>
      <c r="I863" s="576">
        <v>40780</v>
      </c>
      <c r="J863" s="465">
        <v>2010</v>
      </c>
      <c r="K863" s="463" t="s">
        <v>1281</v>
      </c>
      <c r="L863" s="463" t="s">
        <v>1071</v>
      </c>
      <c r="M863" s="463" t="s">
        <v>824</v>
      </c>
      <c r="N863" s="463">
        <v>3</v>
      </c>
      <c r="O863" s="465">
        <v>0</v>
      </c>
      <c r="P863" s="463">
        <v>0</v>
      </c>
      <c r="Q863" s="463">
        <v>8</v>
      </c>
      <c r="R863" s="463">
        <v>0</v>
      </c>
      <c r="S863" s="463">
        <v>3</v>
      </c>
      <c r="T863" s="463">
        <v>0</v>
      </c>
      <c r="U863" s="463">
        <v>0</v>
      </c>
      <c r="V863" s="463">
        <v>0</v>
      </c>
      <c r="W863" s="463">
        <v>23</v>
      </c>
      <c r="X863" s="463">
        <v>5</v>
      </c>
      <c r="Y863" s="463">
        <v>1</v>
      </c>
      <c r="Z863" s="463">
        <v>0</v>
      </c>
      <c r="AA863" s="463">
        <v>0</v>
      </c>
      <c r="AB863" s="466">
        <f t="shared" si="54"/>
        <v>40</v>
      </c>
      <c r="AC863" s="461">
        <f t="shared" si="52"/>
        <v>8</v>
      </c>
    </row>
    <row r="864" spans="1:29" s="467" customFormat="1" hidden="1">
      <c r="A864" s="463">
        <v>1652</v>
      </c>
      <c r="B864" s="463" t="s">
        <v>658</v>
      </c>
      <c r="C864" s="463" t="s">
        <v>861</v>
      </c>
      <c r="D864" s="463" t="s">
        <v>552</v>
      </c>
      <c r="E864" s="464">
        <v>11</v>
      </c>
      <c r="F864" s="463" t="s">
        <v>824</v>
      </c>
      <c r="G864" s="463" t="s">
        <v>554</v>
      </c>
      <c r="H864" s="576">
        <v>40585</v>
      </c>
      <c r="I864" s="576">
        <v>40780</v>
      </c>
      <c r="J864" s="465">
        <v>2010</v>
      </c>
      <c r="K864" s="463" t="s">
        <v>1281</v>
      </c>
      <c r="L864" s="463" t="s">
        <v>1071</v>
      </c>
      <c r="M864" s="463" t="s">
        <v>824</v>
      </c>
      <c r="N864" s="463">
        <v>4</v>
      </c>
      <c r="O864" s="465">
        <v>0</v>
      </c>
      <c r="P864" s="463">
        <v>0</v>
      </c>
      <c r="Q864" s="463">
        <v>8</v>
      </c>
      <c r="R864" s="463">
        <v>0</v>
      </c>
      <c r="S864" s="463">
        <v>0</v>
      </c>
      <c r="T864" s="463">
        <v>0</v>
      </c>
      <c r="U864" s="463">
        <v>0</v>
      </c>
      <c r="V864" s="463">
        <v>2</v>
      </c>
      <c r="W864" s="463">
        <v>28</v>
      </c>
      <c r="X864" s="463">
        <v>2</v>
      </c>
      <c r="Y864" s="463">
        <v>0</v>
      </c>
      <c r="Z864" s="463">
        <v>0</v>
      </c>
      <c r="AA864" s="463">
        <v>0</v>
      </c>
      <c r="AB864" s="466">
        <f t="shared" si="54"/>
        <v>40</v>
      </c>
      <c r="AC864" s="461">
        <f t="shared" si="52"/>
        <v>8</v>
      </c>
    </row>
    <row r="865" spans="1:29" s="467" customFormat="1" hidden="1">
      <c r="A865" s="463">
        <v>1653</v>
      </c>
      <c r="B865" s="463" t="s">
        <v>658</v>
      </c>
      <c r="C865" s="463" t="s">
        <v>862</v>
      </c>
      <c r="D865" s="463" t="s">
        <v>552</v>
      </c>
      <c r="E865" s="464">
        <v>12</v>
      </c>
      <c r="F865" s="463" t="s">
        <v>825</v>
      </c>
      <c r="G865" s="463" t="s">
        <v>554</v>
      </c>
      <c r="H865" s="576">
        <v>40652</v>
      </c>
      <c r="I865" s="576">
        <v>40780</v>
      </c>
      <c r="J865" s="465">
        <v>2010</v>
      </c>
      <c r="K865" s="463" t="s">
        <v>1281</v>
      </c>
      <c r="L865" s="463" t="s">
        <v>2812</v>
      </c>
      <c r="M865" s="463" t="s">
        <v>825</v>
      </c>
      <c r="N865" s="463">
        <v>1</v>
      </c>
      <c r="O865" s="465">
        <v>0</v>
      </c>
      <c r="P865" s="463">
        <v>0</v>
      </c>
      <c r="Q865" s="463">
        <v>0</v>
      </c>
      <c r="R865" s="463">
        <v>0</v>
      </c>
      <c r="S865" s="463">
        <v>1</v>
      </c>
      <c r="T865" s="463">
        <v>0</v>
      </c>
      <c r="U865" s="463">
        <v>10</v>
      </c>
      <c r="V865" s="463">
        <v>10</v>
      </c>
      <c r="W865" s="463">
        <v>0</v>
      </c>
      <c r="X865" s="463">
        <v>1</v>
      </c>
      <c r="Y865" s="463">
        <v>18</v>
      </c>
      <c r="Z865" s="463">
        <v>0</v>
      </c>
      <c r="AA865" s="463">
        <v>0</v>
      </c>
      <c r="AB865" s="466">
        <f t="shared" si="54"/>
        <v>40</v>
      </c>
      <c r="AC865" s="461">
        <f t="shared" si="52"/>
        <v>0</v>
      </c>
    </row>
    <row r="866" spans="1:29" s="467" customFormat="1" hidden="1">
      <c r="A866" s="463">
        <v>1654</v>
      </c>
      <c r="B866" s="463" t="s">
        <v>658</v>
      </c>
      <c r="C866" s="463" t="s">
        <v>863</v>
      </c>
      <c r="D866" s="463" t="s">
        <v>552</v>
      </c>
      <c r="E866" s="464">
        <v>12</v>
      </c>
      <c r="F866" s="463" t="s">
        <v>825</v>
      </c>
      <c r="G866" s="463" t="s">
        <v>554</v>
      </c>
      <c r="H866" s="576">
        <v>40652</v>
      </c>
      <c r="I866" s="576">
        <v>40780</v>
      </c>
      <c r="J866" s="465">
        <v>2010</v>
      </c>
      <c r="K866" s="463" t="s">
        <v>1281</v>
      </c>
      <c r="L866" s="463" t="s">
        <v>2812</v>
      </c>
      <c r="M866" s="463" t="s">
        <v>825</v>
      </c>
      <c r="N866" s="463">
        <v>2</v>
      </c>
      <c r="O866" s="465">
        <v>0</v>
      </c>
      <c r="P866" s="463">
        <v>0</v>
      </c>
      <c r="Q866" s="463">
        <v>0</v>
      </c>
      <c r="R866" s="463">
        <v>0</v>
      </c>
      <c r="S866" s="463">
        <v>1</v>
      </c>
      <c r="T866" s="463">
        <v>0</v>
      </c>
      <c r="U866" s="463">
        <v>13</v>
      </c>
      <c r="V866" s="463">
        <v>5</v>
      </c>
      <c r="W866" s="463">
        <v>1</v>
      </c>
      <c r="X866" s="463">
        <v>4</v>
      </c>
      <c r="Y866" s="463">
        <v>14</v>
      </c>
      <c r="Z866" s="463">
        <v>2</v>
      </c>
      <c r="AA866" s="463">
        <v>0</v>
      </c>
      <c r="AB866" s="466">
        <f t="shared" si="54"/>
        <v>40</v>
      </c>
      <c r="AC866" s="461">
        <f t="shared" si="52"/>
        <v>0</v>
      </c>
    </row>
    <row r="867" spans="1:29" s="467" customFormat="1" hidden="1">
      <c r="A867" s="463">
        <v>1655</v>
      </c>
      <c r="B867" s="463" t="s">
        <v>658</v>
      </c>
      <c r="C867" s="463" t="s">
        <v>864</v>
      </c>
      <c r="D867" s="463" t="s">
        <v>552</v>
      </c>
      <c r="E867" s="464">
        <v>12</v>
      </c>
      <c r="F867" s="463" t="s">
        <v>825</v>
      </c>
      <c r="G867" s="463" t="s">
        <v>554</v>
      </c>
      <c r="H867" s="576">
        <v>40652</v>
      </c>
      <c r="I867" s="576">
        <v>40780</v>
      </c>
      <c r="J867" s="465">
        <v>2010</v>
      </c>
      <c r="K867" s="463" t="s">
        <v>1281</v>
      </c>
      <c r="L867" s="463" t="s">
        <v>2812</v>
      </c>
      <c r="M867" s="463" t="s">
        <v>825</v>
      </c>
      <c r="N867" s="463">
        <v>3</v>
      </c>
      <c r="O867" s="465">
        <v>0</v>
      </c>
      <c r="P867" s="463">
        <v>0</v>
      </c>
      <c r="Q867" s="463">
        <v>0</v>
      </c>
      <c r="R867" s="463">
        <v>0</v>
      </c>
      <c r="S867" s="463">
        <v>1</v>
      </c>
      <c r="T867" s="463">
        <v>0</v>
      </c>
      <c r="U867" s="463">
        <v>0</v>
      </c>
      <c r="V867" s="463">
        <v>5</v>
      </c>
      <c r="W867" s="463">
        <v>4</v>
      </c>
      <c r="X867" s="463">
        <v>6</v>
      </c>
      <c r="Y867" s="463">
        <v>24</v>
      </c>
      <c r="Z867" s="463">
        <v>0</v>
      </c>
      <c r="AA867" s="463">
        <v>0</v>
      </c>
      <c r="AB867" s="466">
        <f t="shared" si="54"/>
        <v>40</v>
      </c>
      <c r="AC867" s="461">
        <f t="shared" si="52"/>
        <v>0</v>
      </c>
    </row>
    <row r="868" spans="1:29" s="467" customFormat="1" hidden="1">
      <c r="A868" s="463">
        <v>1656</v>
      </c>
      <c r="B868" s="463" t="s">
        <v>658</v>
      </c>
      <c r="C868" s="463" t="s">
        <v>865</v>
      </c>
      <c r="D868" s="463" t="s">
        <v>552</v>
      </c>
      <c r="E868" s="464">
        <v>12</v>
      </c>
      <c r="F868" s="463" t="s">
        <v>825</v>
      </c>
      <c r="G868" s="463" t="s">
        <v>554</v>
      </c>
      <c r="H868" s="576">
        <v>40652</v>
      </c>
      <c r="I868" s="576">
        <v>40780</v>
      </c>
      <c r="J868" s="465">
        <v>2010</v>
      </c>
      <c r="K868" s="463" t="s">
        <v>1281</v>
      </c>
      <c r="L868" s="463" t="s">
        <v>2812</v>
      </c>
      <c r="M868" s="463" t="s">
        <v>825</v>
      </c>
      <c r="N868" s="463">
        <v>4</v>
      </c>
      <c r="O868" s="465">
        <v>1</v>
      </c>
      <c r="P868" s="463">
        <v>2</v>
      </c>
      <c r="Q868" s="463">
        <v>1</v>
      </c>
      <c r="R868" s="463">
        <v>0</v>
      </c>
      <c r="S868" s="463">
        <v>2</v>
      </c>
      <c r="T868" s="463">
        <v>0</v>
      </c>
      <c r="U868" s="463">
        <v>0</v>
      </c>
      <c r="V868" s="463">
        <v>5</v>
      </c>
      <c r="W868" s="463">
        <v>3</v>
      </c>
      <c r="X868" s="463">
        <v>0</v>
      </c>
      <c r="Y868" s="463">
        <v>17</v>
      </c>
      <c r="Z868" s="463">
        <v>9</v>
      </c>
      <c r="AA868" s="463">
        <v>0</v>
      </c>
      <c r="AB868" s="466">
        <f t="shared" si="54"/>
        <v>40</v>
      </c>
      <c r="AC868" s="461">
        <f t="shared" si="52"/>
        <v>4</v>
      </c>
    </row>
    <row r="869" spans="1:29" s="467" customFormat="1" hidden="1">
      <c r="A869" s="463">
        <v>1657</v>
      </c>
      <c r="B869" s="463" t="s">
        <v>658</v>
      </c>
      <c r="C869" s="463" t="s">
        <v>866</v>
      </c>
      <c r="D869" s="463" t="s">
        <v>552</v>
      </c>
      <c r="E869" s="464">
        <v>13</v>
      </c>
      <c r="F869" s="463" t="s">
        <v>1006</v>
      </c>
      <c r="G869" s="463" t="s">
        <v>554</v>
      </c>
      <c r="H869" s="576">
        <v>40652</v>
      </c>
      <c r="I869" s="576">
        <v>40780</v>
      </c>
      <c r="J869" s="465">
        <v>2010</v>
      </c>
      <c r="K869" s="463" t="s">
        <v>1281</v>
      </c>
      <c r="L869" s="463" t="s">
        <v>2812</v>
      </c>
      <c r="M869" s="463" t="s">
        <v>1006</v>
      </c>
      <c r="N869" s="463">
        <v>1</v>
      </c>
      <c r="O869" s="465">
        <v>3</v>
      </c>
      <c r="P869" s="463">
        <v>1</v>
      </c>
      <c r="Q869" s="463">
        <v>3</v>
      </c>
      <c r="R869" s="463">
        <v>0</v>
      </c>
      <c r="S869" s="463">
        <v>8</v>
      </c>
      <c r="T869" s="463">
        <v>0</v>
      </c>
      <c r="U869" s="463">
        <v>2</v>
      </c>
      <c r="V869" s="463">
        <v>0</v>
      </c>
      <c r="W869" s="463">
        <v>9</v>
      </c>
      <c r="X869" s="463">
        <v>14</v>
      </c>
      <c r="Y869" s="463">
        <v>0</v>
      </c>
      <c r="Z869" s="463">
        <v>0</v>
      </c>
      <c r="AA869" s="463">
        <v>0</v>
      </c>
      <c r="AB869" s="466">
        <f t="shared" si="54"/>
        <v>40</v>
      </c>
      <c r="AC869" s="461">
        <f t="shared" si="52"/>
        <v>7</v>
      </c>
    </row>
    <row r="870" spans="1:29" s="467" customFormat="1" hidden="1">
      <c r="A870" s="463">
        <v>1658</v>
      </c>
      <c r="B870" s="463" t="s">
        <v>658</v>
      </c>
      <c r="C870" s="463" t="s">
        <v>867</v>
      </c>
      <c r="D870" s="463" t="s">
        <v>552</v>
      </c>
      <c r="E870" s="464">
        <v>13</v>
      </c>
      <c r="F870" s="463" t="s">
        <v>1006</v>
      </c>
      <c r="G870" s="463" t="s">
        <v>554</v>
      </c>
      <c r="H870" s="576">
        <v>40652</v>
      </c>
      <c r="I870" s="576">
        <v>40780</v>
      </c>
      <c r="J870" s="465">
        <v>2010</v>
      </c>
      <c r="K870" s="463" t="s">
        <v>1281</v>
      </c>
      <c r="L870" s="463" t="s">
        <v>2812</v>
      </c>
      <c r="M870" s="463" t="s">
        <v>1006</v>
      </c>
      <c r="N870" s="463">
        <v>2</v>
      </c>
      <c r="O870" s="465">
        <v>0</v>
      </c>
      <c r="P870" s="463">
        <v>0</v>
      </c>
      <c r="Q870" s="463">
        <v>6</v>
      </c>
      <c r="R870" s="463">
        <v>0</v>
      </c>
      <c r="S870" s="463">
        <v>6</v>
      </c>
      <c r="T870" s="463">
        <v>0</v>
      </c>
      <c r="U870" s="463">
        <v>2</v>
      </c>
      <c r="V870" s="463">
        <v>7</v>
      </c>
      <c r="W870" s="463">
        <v>14</v>
      </c>
      <c r="X870" s="463">
        <v>5</v>
      </c>
      <c r="Y870" s="463">
        <v>0</v>
      </c>
      <c r="Z870" s="463">
        <v>0</v>
      </c>
      <c r="AA870" s="463">
        <v>0</v>
      </c>
      <c r="AB870" s="466">
        <f t="shared" si="54"/>
        <v>40</v>
      </c>
      <c r="AC870" s="461">
        <f t="shared" si="52"/>
        <v>6</v>
      </c>
    </row>
    <row r="871" spans="1:29" s="467" customFormat="1" hidden="1">
      <c r="A871" s="463">
        <v>1659</v>
      </c>
      <c r="B871" s="463" t="s">
        <v>658</v>
      </c>
      <c r="C871" s="463" t="s">
        <v>868</v>
      </c>
      <c r="D871" s="463" t="s">
        <v>552</v>
      </c>
      <c r="E871" s="464">
        <v>13</v>
      </c>
      <c r="F871" s="463" t="s">
        <v>1006</v>
      </c>
      <c r="G871" s="463" t="s">
        <v>554</v>
      </c>
      <c r="H871" s="576">
        <v>40652</v>
      </c>
      <c r="I871" s="576">
        <v>40780</v>
      </c>
      <c r="J871" s="465">
        <v>2010</v>
      </c>
      <c r="K871" s="463" t="s">
        <v>1281</v>
      </c>
      <c r="L871" s="463" t="s">
        <v>2812</v>
      </c>
      <c r="M871" s="463" t="s">
        <v>1006</v>
      </c>
      <c r="N871" s="463">
        <v>3</v>
      </c>
      <c r="O871" s="465">
        <v>1</v>
      </c>
      <c r="P871" s="463">
        <v>1</v>
      </c>
      <c r="Q871" s="463">
        <v>1</v>
      </c>
      <c r="R871" s="463">
        <v>0</v>
      </c>
      <c r="S871" s="463">
        <v>7</v>
      </c>
      <c r="T871" s="463">
        <v>0</v>
      </c>
      <c r="U871" s="463">
        <v>8</v>
      </c>
      <c r="V871" s="463">
        <v>3</v>
      </c>
      <c r="W871" s="463">
        <v>13</v>
      </c>
      <c r="X871" s="463">
        <v>6</v>
      </c>
      <c r="Y871" s="463">
        <v>0</v>
      </c>
      <c r="Z871" s="463">
        <v>0</v>
      </c>
      <c r="AA871" s="463">
        <v>0</v>
      </c>
      <c r="AB871" s="466">
        <f t="shared" si="54"/>
        <v>40</v>
      </c>
      <c r="AC871" s="461">
        <f t="shared" si="52"/>
        <v>3</v>
      </c>
    </row>
    <row r="872" spans="1:29" s="467" customFormat="1" hidden="1">
      <c r="A872" s="463">
        <v>1660</v>
      </c>
      <c r="B872" s="463" t="s">
        <v>658</v>
      </c>
      <c r="C872" s="463" t="s">
        <v>869</v>
      </c>
      <c r="D872" s="463" t="s">
        <v>552</v>
      </c>
      <c r="E872" s="464">
        <v>13</v>
      </c>
      <c r="F872" s="463" t="s">
        <v>1006</v>
      </c>
      <c r="G872" s="463" t="s">
        <v>554</v>
      </c>
      <c r="H872" s="576">
        <v>40652</v>
      </c>
      <c r="I872" s="576">
        <v>40780</v>
      </c>
      <c r="J872" s="614">
        <v>2010</v>
      </c>
      <c r="K872" s="463" t="s">
        <v>1281</v>
      </c>
      <c r="L872" s="463" t="s">
        <v>2812</v>
      </c>
      <c r="M872" s="463" t="s">
        <v>1006</v>
      </c>
      <c r="N872" s="615">
        <v>4</v>
      </c>
      <c r="O872" s="614">
        <v>0</v>
      </c>
      <c r="P872" s="463">
        <v>1</v>
      </c>
      <c r="Q872" s="463">
        <v>2</v>
      </c>
      <c r="R872" s="463">
        <v>0</v>
      </c>
      <c r="S872" s="463">
        <v>10</v>
      </c>
      <c r="T872" s="463">
        <v>0</v>
      </c>
      <c r="U872" s="463">
        <v>13</v>
      </c>
      <c r="V872" s="463">
        <v>3</v>
      </c>
      <c r="W872" s="463">
        <v>5</v>
      </c>
      <c r="X872" s="463">
        <v>5</v>
      </c>
      <c r="Y872" s="463">
        <v>1</v>
      </c>
      <c r="Z872" s="463">
        <v>0</v>
      </c>
      <c r="AA872" s="463">
        <v>0</v>
      </c>
      <c r="AB872" s="611">
        <f t="shared" si="54"/>
        <v>40</v>
      </c>
      <c r="AC872" s="461">
        <f t="shared" si="52"/>
        <v>3</v>
      </c>
    </row>
    <row r="873" spans="1:29" s="467" customFormat="1" hidden="1">
      <c r="A873" s="463">
        <v>1661</v>
      </c>
      <c r="B873" s="463" t="s">
        <v>658</v>
      </c>
      <c r="C873" s="463" t="s">
        <v>1158</v>
      </c>
      <c r="D873" s="463" t="s">
        <v>552</v>
      </c>
      <c r="E873" s="463">
        <v>14</v>
      </c>
      <c r="F873" s="465" t="s">
        <v>1007</v>
      </c>
      <c r="G873" s="463" t="s">
        <v>554</v>
      </c>
      <c r="H873" s="576">
        <v>40652</v>
      </c>
      <c r="I873" s="576">
        <v>40780</v>
      </c>
      <c r="J873" s="228">
        <v>2010</v>
      </c>
      <c r="K873" s="463" t="s">
        <v>1281</v>
      </c>
      <c r="L873" s="463" t="s">
        <v>2812</v>
      </c>
      <c r="M873" s="463" t="s">
        <v>1007</v>
      </c>
      <c r="N873" s="612">
        <v>1</v>
      </c>
      <c r="O873" s="229">
        <v>1</v>
      </c>
      <c r="P873" s="463">
        <v>5</v>
      </c>
      <c r="Q873" s="463">
        <v>5</v>
      </c>
      <c r="R873" s="463">
        <v>0</v>
      </c>
      <c r="S873" s="463">
        <v>0</v>
      </c>
      <c r="T873" s="463">
        <v>0</v>
      </c>
      <c r="U873" s="463">
        <v>0</v>
      </c>
      <c r="V873" s="463">
        <v>0</v>
      </c>
      <c r="W873" s="463">
        <v>18</v>
      </c>
      <c r="X873" s="463">
        <v>10</v>
      </c>
      <c r="Y873" s="463">
        <v>1</v>
      </c>
      <c r="Z873" s="463">
        <v>0</v>
      </c>
      <c r="AA873" s="463">
        <v>0</v>
      </c>
      <c r="AB873" s="612">
        <f t="shared" si="54"/>
        <v>40</v>
      </c>
      <c r="AC873" s="461">
        <f t="shared" ref="AC873:AC936" si="55">O873+P873+Q873+R873</f>
        <v>11</v>
      </c>
    </row>
    <row r="874" spans="1:29" s="467" customFormat="1" hidden="1">
      <c r="A874" s="463">
        <v>1662</v>
      </c>
      <c r="B874" s="463" t="s">
        <v>658</v>
      </c>
      <c r="C874" s="463" t="s">
        <v>1159</v>
      </c>
      <c r="D874" s="463" t="s">
        <v>552</v>
      </c>
      <c r="E874" s="463">
        <v>14</v>
      </c>
      <c r="F874" s="465" t="s">
        <v>1007</v>
      </c>
      <c r="G874" s="463" t="s">
        <v>554</v>
      </c>
      <c r="H874" s="576">
        <v>40652</v>
      </c>
      <c r="I874" s="576">
        <v>40780</v>
      </c>
      <c r="J874" s="228">
        <v>2010</v>
      </c>
      <c r="K874" s="463" t="s">
        <v>1281</v>
      </c>
      <c r="L874" s="463" t="s">
        <v>2812</v>
      </c>
      <c r="M874" s="463" t="s">
        <v>1007</v>
      </c>
      <c r="N874" s="466">
        <v>2</v>
      </c>
      <c r="O874" s="229">
        <v>3</v>
      </c>
      <c r="P874" s="463">
        <v>8</v>
      </c>
      <c r="Q874" s="463">
        <v>13</v>
      </c>
      <c r="R874" s="463">
        <v>0</v>
      </c>
      <c r="S874" s="463">
        <v>2</v>
      </c>
      <c r="T874" s="463">
        <v>0</v>
      </c>
      <c r="U874" s="463">
        <v>0</v>
      </c>
      <c r="V874" s="463">
        <v>0</v>
      </c>
      <c r="W874" s="463">
        <v>9</v>
      </c>
      <c r="X874" s="463">
        <v>5</v>
      </c>
      <c r="Y874" s="463">
        <v>0</v>
      </c>
      <c r="Z874" s="463">
        <v>0</v>
      </c>
      <c r="AA874" s="463">
        <v>0</v>
      </c>
      <c r="AB874" s="466">
        <f t="shared" si="54"/>
        <v>40</v>
      </c>
      <c r="AC874" s="461">
        <f t="shared" si="55"/>
        <v>24</v>
      </c>
    </row>
    <row r="875" spans="1:29" s="467" customFormat="1" hidden="1">
      <c r="A875" s="463">
        <v>1663</v>
      </c>
      <c r="B875" s="463" t="s">
        <v>658</v>
      </c>
      <c r="C875" s="463" t="s">
        <v>1160</v>
      </c>
      <c r="D875" s="463" t="s">
        <v>552</v>
      </c>
      <c r="E875" s="463">
        <v>14</v>
      </c>
      <c r="F875" s="465" t="s">
        <v>1007</v>
      </c>
      <c r="G875" s="463" t="s">
        <v>554</v>
      </c>
      <c r="H875" s="576">
        <v>40652</v>
      </c>
      <c r="I875" s="576">
        <v>40780</v>
      </c>
      <c r="J875" s="228">
        <v>2010</v>
      </c>
      <c r="K875" s="463" t="s">
        <v>1281</v>
      </c>
      <c r="L875" s="463" t="s">
        <v>2812</v>
      </c>
      <c r="M875" s="463" t="s">
        <v>1007</v>
      </c>
      <c r="N875" s="466">
        <v>3</v>
      </c>
      <c r="O875" s="229">
        <v>4</v>
      </c>
      <c r="P875" s="463">
        <v>5</v>
      </c>
      <c r="Q875" s="463">
        <v>5</v>
      </c>
      <c r="R875" s="463">
        <v>0</v>
      </c>
      <c r="S875" s="463">
        <v>0</v>
      </c>
      <c r="T875" s="463">
        <v>0</v>
      </c>
      <c r="U875" s="463">
        <v>0</v>
      </c>
      <c r="V875" s="463">
        <v>0</v>
      </c>
      <c r="W875" s="463">
        <v>8</v>
      </c>
      <c r="X875" s="463">
        <v>12</v>
      </c>
      <c r="Y875" s="463">
        <v>6</v>
      </c>
      <c r="Z875" s="463">
        <v>0</v>
      </c>
      <c r="AA875" s="463">
        <v>0</v>
      </c>
      <c r="AB875" s="466">
        <f t="shared" si="54"/>
        <v>40</v>
      </c>
      <c r="AC875" s="461">
        <f t="shared" si="55"/>
        <v>14</v>
      </c>
    </row>
    <row r="876" spans="1:29" s="467" customFormat="1" hidden="1">
      <c r="A876" s="463">
        <v>1664</v>
      </c>
      <c r="B876" s="463" t="s">
        <v>658</v>
      </c>
      <c r="C876" s="463" t="s">
        <v>1161</v>
      </c>
      <c r="D876" s="463" t="s">
        <v>552</v>
      </c>
      <c r="E876" s="463">
        <v>14</v>
      </c>
      <c r="F876" s="465" t="s">
        <v>1007</v>
      </c>
      <c r="G876" s="463" t="s">
        <v>554</v>
      </c>
      <c r="H876" s="576">
        <v>40652</v>
      </c>
      <c r="I876" s="576">
        <v>40780</v>
      </c>
      <c r="J876" s="228">
        <v>2010</v>
      </c>
      <c r="K876" s="463" t="s">
        <v>1281</v>
      </c>
      <c r="L876" s="463" t="s">
        <v>2812</v>
      </c>
      <c r="M876" s="463" t="s">
        <v>1007</v>
      </c>
      <c r="N876" s="613">
        <v>4</v>
      </c>
      <c r="O876" s="229">
        <v>3</v>
      </c>
      <c r="P876" s="463">
        <v>5</v>
      </c>
      <c r="Q876" s="463">
        <v>3</v>
      </c>
      <c r="R876" s="463">
        <v>0</v>
      </c>
      <c r="S876" s="463">
        <v>0</v>
      </c>
      <c r="T876" s="463">
        <v>0</v>
      </c>
      <c r="U876" s="463">
        <v>0</v>
      </c>
      <c r="V876" s="463">
        <v>0</v>
      </c>
      <c r="W876" s="463">
        <v>17</v>
      </c>
      <c r="X876" s="463">
        <v>12</v>
      </c>
      <c r="Y876" s="463">
        <v>0</v>
      </c>
      <c r="Z876" s="463">
        <v>0</v>
      </c>
      <c r="AA876" s="463">
        <v>0</v>
      </c>
      <c r="AB876" s="613">
        <f t="shared" si="54"/>
        <v>40</v>
      </c>
      <c r="AC876" s="461">
        <f t="shared" si="55"/>
        <v>11</v>
      </c>
    </row>
    <row r="877" spans="1:29" s="467" customFormat="1" hidden="1">
      <c r="A877" s="463">
        <v>1665</v>
      </c>
      <c r="B877" s="463" t="s">
        <v>658</v>
      </c>
      <c r="C877" s="463" t="s">
        <v>4199</v>
      </c>
      <c r="D877" s="463" t="s">
        <v>552</v>
      </c>
      <c r="E877" s="464">
        <v>15</v>
      </c>
      <c r="F877" s="463" t="s">
        <v>3763</v>
      </c>
      <c r="G877" s="463" t="s">
        <v>554</v>
      </c>
      <c r="H877" s="576">
        <v>40653</v>
      </c>
      <c r="I877" s="576">
        <v>40780</v>
      </c>
      <c r="J877" s="460">
        <v>2010</v>
      </c>
      <c r="K877" s="463" t="s">
        <v>1281</v>
      </c>
      <c r="L877" s="463" t="s">
        <v>1069</v>
      </c>
      <c r="M877" s="463" t="s">
        <v>3763</v>
      </c>
      <c r="N877" s="458">
        <v>1</v>
      </c>
      <c r="O877" s="460">
        <v>9</v>
      </c>
      <c r="P877" s="463">
        <v>0</v>
      </c>
      <c r="Q877" s="463">
        <v>4</v>
      </c>
      <c r="R877" s="463">
        <v>0</v>
      </c>
      <c r="S877" s="463">
        <v>14</v>
      </c>
      <c r="T877" s="463">
        <v>0</v>
      </c>
      <c r="U877" s="463">
        <v>4</v>
      </c>
      <c r="V877" s="463">
        <v>1</v>
      </c>
      <c r="W877" s="463">
        <v>2</v>
      </c>
      <c r="X877" s="463">
        <v>6</v>
      </c>
      <c r="Y877" s="463">
        <v>0</v>
      </c>
      <c r="Z877" s="463">
        <v>0</v>
      </c>
      <c r="AA877" s="463">
        <v>0</v>
      </c>
      <c r="AB877" s="461">
        <f t="shared" si="54"/>
        <v>40</v>
      </c>
      <c r="AC877" s="461">
        <f t="shared" si="55"/>
        <v>13</v>
      </c>
    </row>
    <row r="878" spans="1:29" s="467" customFormat="1" hidden="1">
      <c r="A878" s="463">
        <v>1666</v>
      </c>
      <c r="B878" s="463" t="s">
        <v>658</v>
      </c>
      <c r="C878" s="463" t="s">
        <v>4200</v>
      </c>
      <c r="D878" s="463" t="s">
        <v>552</v>
      </c>
      <c r="E878" s="464">
        <v>15</v>
      </c>
      <c r="F878" s="463" t="s">
        <v>3763</v>
      </c>
      <c r="G878" s="463" t="s">
        <v>554</v>
      </c>
      <c r="H878" s="576">
        <v>40653</v>
      </c>
      <c r="I878" s="576">
        <v>40780</v>
      </c>
      <c r="J878" s="465">
        <v>2010</v>
      </c>
      <c r="K878" s="463" t="s">
        <v>1281</v>
      </c>
      <c r="L878" s="463" t="s">
        <v>1069</v>
      </c>
      <c r="M878" s="463" t="s">
        <v>3763</v>
      </c>
      <c r="N878" s="463">
        <v>2</v>
      </c>
      <c r="O878" s="465">
        <v>0</v>
      </c>
      <c r="P878" s="463">
        <v>0</v>
      </c>
      <c r="Q878" s="463">
        <v>9</v>
      </c>
      <c r="R878" s="463">
        <v>0</v>
      </c>
      <c r="S878" s="463">
        <v>21</v>
      </c>
      <c r="T878" s="463">
        <v>0</v>
      </c>
      <c r="U878" s="463">
        <v>1</v>
      </c>
      <c r="V878" s="463">
        <v>1</v>
      </c>
      <c r="W878" s="463">
        <v>2</v>
      </c>
      <c r="X878" s="463">
        <v>3</v>
      </c>
      <c r="Y878" s="463">
        <v>0</v>
      </c>
      <c r="Z878" s="463">
        <v>3</v>
      </c>
      <c r="AA878" s="463">
        <v>0</v>
      </c>
      <c r="AB878" s="466">
        <f t="shared" si="54"/>
        <v>40</v>
      </c>
      <c r="AC878" s="461">
        <f t="shared" si="55"/>
        <v>9</v>
      </c>
    </row>
    <row r="879" spans="1:29" s="467" customFormat="1" hidden="1">
      <c r="A879" s="463">
        <v>1667</v>
      </c>
      <c r="B879" s="463" t="s">
        <v>658</v>
      </c>
      <c r="C879" s="463" t="s">
        <v>4201</v>
      </c>
      <c r="D879" s="463" t="s">
        <v>552</v>
      </c>
      <c r="E879" s="464">
        <v>15</v>
      </c>
      <c r="F879" s="463" t="s">
        <v>3763</v>
      </c>
      <c r="G879" s="463" t="s">
        <v>554</v>
      </c>
      <c r="H879" s="576">
        <v>40653</v>
      </c>
      <c r="I879" s="576">
        <v>40780</v>
      </c>
      <c r="J879" s="465">
        <v>2010</v>
      </c>
      <c r="K879" s="463" t="s">
        <v>1281</v>
      </c>
      <c r="L879" s="463" t="s">
        <v>1069</v>
      </c>
      <c r="M879" s="463" t="s">
        <v>3763</v>
      </c>
      <c r="N879" s="463">
        <v>3</v>
      </c>
      <c r="O879" s="465">
        <v>1</v>
      </c>
      <c r="P879" s="463">
        <v>5</v>
      </c>
      <c r="Q879" s="463">
        <v>8</v>
      </c>
      <c r="R879" s="463">
        <v>0</v>
      </c>
      <c r="S879" s="463">
        <v>6</v>
      </c>
      <c r="T879" s="463">
        <v>0</v>
      </c>
      <c r="U879" s="463">
        <v>2</v>
      </c>
      <c r="V879" s="463">
        <v>2</v>
      </c>
      <c r="W879" s="463">
        <v>7</v>
      </c>
      <c r="X879" s="463">
        <v>8</v>
      </c>
      <c r="Y879" s="463">
        <v>1</v>
      </c>
      <c r="Z879" s="463">
        <v>0</v>
      </c>
      <c r="AA879" s="463">
        <v>0</v>
      </c>
      <c r="AB879" s="466">
        <f t="shared" si="54"/>
        <v>40</v>
      </c>
      <c r="AC879" s="461">
        <f t="shared" si="55"/>
        <v>14</v>
      </c>
    </row>
    <row r="880" spans="1:29" s="467" customFormat="1" hidden="1">
      <c r="A880" s="463">
        <v>1668</v>
      </c>
      <c r="B880" s="463" t="s">
        <v>658</v>
      </c>
      <c r="C880" s="463" t="s">
        <v>4202</v>
      </c>
      <c r="D880" s="463" t="s">
        <v>552</v>
      </c>
      <c r="E880" s="464">
        <v>15</v>
      </c>
      <c r="F880" s="463" t="s">
        <v>3763</v>
      </c>
      <c r="G880" s="463" t="s">
        <v>554</v>
      </c>
      <c r="H880" s="576">
        <v>40653</v>
      </c>
      <c r="I880" s="576">
        <v>40780</v>
      </c>
      <c r="J880" s="465">
        <v>2010</v>
      </c>
      <c r="K880" s="463" t="s">
        <v>1281</v>
      </c>
      <c r="L880" s="463" t="s">
        <v>1069</v>
      </c>
      <c r="M880" s="463" t="s">
        <v>3763</v>
      </c>
      <c r="N880" s="463">
        <v>4</v>
      </c>
      <c r="O880" s="465">
        <v>2</v>
      </c>
      <c r="P880" s="463">
        <v>6</v>
      </c>
      <c r="Q880" s="463">
        <v>10</v>
      </c>
      <c r="R880" s="463">
        <v>0</v>
      </c>
      <c r="S880" s="463">
        <v>15</v>
      </c>
      <c r="T880" s="463">
        <v>0</v>
      </c>
      <c r="U880" s="463">
        <v>0</v>
      </c>
      <c r="V880" s="463">
        <v>1</v>
      </c>
      <c r="W880" s="463">
        <v>3</v>
      </c>
      <c r="X880" s="463">
        <v>0</v>
      </c>
      <c r="Y880" s="463">
        <v>3</v>
      </c>
      <c r="Z880" s="463">
        <v>0</v>
      </c>
      <c r="AA880" s="463">
        <v>0</v>
      </c>
      <c r="AB880" s="466">
        <f t="shared" si="54"/>
        <v>40</v>
      </c>
      <c r="AC880" s="461">
        <f t="shared" si="55"/>
        <v>18</v>
      </c>
    </row>
    <row r="881" spans="1:29" s="467" customFormat="1" hidden="1">
      <c r="A881" s="463">
        <v>1669</v>
      </c>
      <c r="B881" s="463" t="s">
        <v>658</v>
      </c>
      <c r="C881" s="463" t="s">
        <v>1077</v>
      </c>
      <c r="D881" s="463" t="s">
        <v>552</v>
      </c>
      <c r="E881" s="464">
        <v>16</v>
      </c>
      <c r="F881" s="463" t="s">
        <v>1008</v>
      </c>
      <c r="G881" s="463" t="s">
        <v>554</v>
      </c>
      <c r="H881" s="576">
        <v>40653</v>
      </c>
      <c r="I881" s="576">
        <v>40780</v>
      </c>
      <c r="J881" s="465">
        <v>2010</v>
      </c>
      <c r="K881" s="463" t="s">
        <v>1281</v>
      </c>
      <c r="L881" s="463" t="s">
        <v>1069</v>
      </c>
      <c r="M881" s="463" t="s">
        <v>1008</v>
      </c>
      <c r="N881" s="463">
        <v>1</v>
      </c>
      <c r="O881" s="465">
        <v>2</v>
      </c>
      <c r="P881" s="463">
        <v>20</v>
      </c>
      <c r="Q881" s="463">
        <v>0</v>
      </c>
      <c r="R881" s="463">
        <v>5</v>
      </c>
      <c r="S881" s="463">
        <v>8</v>
      </c>
      <c r="T881" s="463">
        <v>2</v>
      </c>
      <c r="U881" s="463">
        <v>0</v>
      </c>
      <c r="V881" s="463">
        <v>1</v>
      </c>
      <c r="W881" s="463">
        <v>2</v>
      </c>
      <c r="X881" s="463">
        <v>0</v>
      </c>
      <c r="Y881" s="463">
        <v>0</v>
      </c>
      <c r="Z881" s="463">
        <v>0</v>
      </c>
      <c r="AA881" s="463">
        <v>0</v>
      </c>
      <c r="AB881" s="466">
        <f t="shared" si="54"/>
        <v>40</v>
      </c>
      <c r="AC881" s="461">
        <f t="shared" si="55"/>
        <v>27</v>
      </c>
    </row>
    <row r="882" spans="1:29" s="467" customFormat="1" hidden="1">
      <c r="A882" s="463">
        <v>1670</v>
      </c>
      <c r="B882" s="463" t="s">
        <v>658</v>
      </c>
      <c r="C882" s="463" t="s">
        <v>1078</v>
      </c>
      <c r="D882" s="463" t="s">
        <v>552</v>
      </c>
      <c r="E882" s="464">
        <v>16</v>
      </c>
      <c r="F882" s="463" t="s">
        <v>1008</v>
      </c>
      <c r="G882" s="463" t="s">
        <v>554</v>
      </c>
      <c r="H882" s="576">
        <v>40653</v>
      </c>
      <c r="I882" s="576">
        <v>40780</v>
      </c>
      <c r="J882" s="465">
        <v>2010</v>
      </c>
      <c r="K882" s="463" t="s">
        <v>1281</v>
      </c>
      <c r="L882" s="463" t="s">
        <v>1069</v>
      </c>
      <c r="M882" s="463" t="s">
        <v>1008</v>
      </c>
      <c r="N882" s="463">
        <v>2</v>
      </c>
      <c r="O882" s="465">
        <v>10</v>
      </c>
      <c r="P882" s="463">
        <v>13</v>
      </c>
      <c r="Q882" s="463">
        <v>0</v>
      </c>
      <c r="R882" s="463">
        <v>1</v>
      </c>
      <c r="S882" s="463">
        <v>3</v>
      </c>
      <c r="T882" s="463">
        <v>0</v>
      </c>
      <c r="U882" s="463">
        <v>0</v>
      </c>
      <c r="V882" s="463">
        <v>3</v>
      </c>
      <c r="W882" s="463">
        <v>5</v>
      </c>
      <c r="X882" s="463">
        <v>2</v>
      </c>
      <c r="Y882" s="463">
        <v>3</v>
      </c>
      <c r="Z882" s="463">
        <v>0</v>
      </c>
      <c r="AA882" s="463">
        <v>0</v>
      </c>
      <c r="AB882" s="466">
        <f t="shared" si="54"/>
        <v>40</v>
      </c>
      <c r="AC882" s="461">
        <f t="shared" si="55"/>
        <v>24</v>
      </c>
    </row>
    <row r="883" spans="1:29" s="467" customFormat="1" hidden="1">
      <c r="A883" s="463">
        <v>1671</v>
      </c>
      <c r="B883" s="463" t="s">
        <v>658</v>
      </c>
      <c r="C883" s="463" t="s">
        <v>1079</v>
      </c>
      <c r="D883" s="463" t="s">
        <v>552</v>
      </c>
      <c r="E883" s="464">
        <v>16</v>
      </c>
      <c r="F883" s="463" t="s">
        <v>1008</v>
      </c>
      <c r="G883" s="463" t="s">
        <v>554</v>
      </c>
      <c r="H883" s="576">
        <v>40653</v>
      </c>
      <c r="I883" s="576">
        <v>40780</v>
      </c>
      <c r="J883" s="465">
        <v>2010</v>
      </c>
      <c r="K883" s="463" t="s">
        <v>1281</v>
      </c>
      <c r="L883" s="463" t="s">
        <v>1069</v>
      </c>
      <c r="M883" s="463" t="s">
        <v>1008</v>
      </c>
      <c r="N883" s="463">
        <v>3</v>
      </c>
      <c r="O883" s="465">
        <v>10</v>
      </c>
      <c r="P883" s="463">
        <v>18</v>
      </c>
      <c r="Q883" s="463">
        <v>0</v>
      </c>
      <c r="R883" s="463">
        <v>0</v>
      </c>
      <c r="S883" s="463">
        <v>1</v>
      </c>
      <c r="T883" s="463">
        <v>0</v>
      </c>
      <c r="U883" s="463">
        <v>0</v>
      </c>
      <c r="V883" s="463">
        <v>1</v>
      </c>
      <c r="W883" s="463">
        <v>3</v>
      </c>
      <c r="X883" s="463">
        <v>0</v>
      </c>
      <c r="Y883" s="463">
        <v>7</v>
      </c>
      <c r="Z883" s="463">
        <v>0</v>
      </c>
      <c r="AA883" s="463">
        <v>0</v>
      </c>
      <c r="AB883" s="466">
        <f t="shared" si="54"/>
        <v>40</v>
      </c>
      <c r="AC883" s="461">
        <f t="shared" si="55"/>
        <v>28</v>
      </c>
    </row>
    <row r="884" spans="1:29" s="467" customFormat="1" hidden="1">
      <c r="A884" s="463">
        <v>1672</v>
      </c>
      <c r="B884" s="463" t="s">
        <v>658</v>
      </c>
      <c r="C884" s="463" t="s">
        <v>1080</v>
      </c>
      <c r="D884" s="463" t="s">
        <v>552</v>
      </c>
      <c r="E884" s="464">
        <v>16</v>
      </c>
      <c r="F884" s="463" t="s">
        <v>1008</v>
      </c>
      <c r="G884" s="463" t="s">
        <v>554</v>
      </c>
      <c r="H884" s="576">
        <v>40653</v>
      </c>
      <c r="I884" s="576">
        <v>40780</v>
      </c>
      <c r="J884" s="465">
        <v>2010</v>
      </c>
      <c r="K884" s="463" t="s">
        <v>1281</v>
      </c>
      <c r="L884" s="463" t="s">
        <v>1069</v>
      </c>
      <c r="M884" s="463" t="s">
        <v>1008</v>
      </c>
      <c r="N884" s="463">
        <v>4</v>
      </c>
      <c r="O884" s="465">
        <v>8</v>
      </c>
      <c r="P884" s="463">
        <v>18</v>
      </c>
      <c r="Q884" s="463">
        <v>2</v>
      </c>
      <c r="R884" s="463">
        <v>1</v>
      </c>
      <c r="S884" s="463">
        <v>1</v>
      </c>
      <c r="T884" s="463">
        <v>0</v>
      </c>
      <c r="U884" s="463">
        <v>0</v>
      </c>
      <c r="V884" s="463">
        <v>1</v>
      </c>
      <c r="W884" s="463">
        <v>5</v>
      </c>
      <c r="X884" s="463">
        <v>2</v>
      </c>
      <c r="Y884" s="463">
        <v>2</v>
      </c>
      <c r="Z884" s="463">
        <v>0</v>
      </c>
      <c r="AA884" s="463">
        <v>0</v>
      </c>
      <c r="AB884" s="466">
        <f t="shared" si="54"/>
        <v>40</v>
      </c>
      <c r="AC884" s="461">
        <f t="shared" si="55"/>
        <v>29</v>
      </c>
    </row>
    <row r="885" spans="1:29" s="467" customFormat="1" ht="26" hidden="1">
      <c r="A885" s="463">
        <v>1673</v>
      </c>
      <c r="B885" s="463" t="s">
        <v>658</v>
      </c>
      <c r="C885" s="463" t="s">
        <v>4167</v>
      </c>
      <c r="D885" s="463" t="s">
        <v>552</v>
      </c>
      <c r="E885" s="464">
        <v>17</v>
      </c>
      <c r="F885" s="463" t="s">
        <v>1568</v>
      </c>
      <c r="G885" s="463" t="s">
        <v>554</v>
      </c>
      <c r="H885" s="576">
        <v>40653</v>
      </c>
      <c r="I885" s="576">
        <v>40780</v>
      </c>
      <c r="J885" s="465">
        <v>2010</v>
      </c>
      <c r="K885" s="463" t="s">
        <v>1281</v>
      </c>
      <c r="L885" s="463" t="s">
        <v>1069</v>
      </c>
      <c r="M885" s="463" t="s">
        <v>1568</v>
      </c>
      <c r="N885" s="463">
        <v>1</v>
      </c>
      <c r="O885" s="465">
        <v>0</v>
      </c>
      <c r="P885" s="463">
        <v>2</v>
      </c>
      <c r="Q885" s="463">
        <v>1</v>
      </c>
      <c r="R885" s="463">
        <v>0</v>
      </c>
      <c r="S885" s="463">
        <v>7</v>
      </c>
      <c r="T885" s="463">
        <v>0</v>
      </c>
      <c r="U885" s="463">
        <v>0</v>
      </c>
      <c r="V885" s="463">
        <v>2</v>
      </c>
      <c r="W885" s="463">
        <v>26</v>
      </c>
      <c r="X885" s="463">
        <v>2</v>
      </c>
      <c r="Y885" s="463">
        <v>0</v>
      </c>
      <c r="Z885" s="463">
        <v>0</v>
      </c>
      <c r="AA885" s="463">
        <v>0</v>
      </c>
      <c r="AB885" s="466">
        <f t="shared" ref="AB885:AB916" si="56">SUM(O885:AA885)</f>
        <v>40</v>
      </c>
      <c r="AC885" s="461">
        <f t="shared" si="55"/>
        <v>3</v>
      </c>
    </row>
    <row r="886" spans="1:29" s="467" customFormat="1" ht="26" hidden="1">
      <c r="A886" s="463">
        <v>1674</v>
      </c>
      <c r="B886" s="463" t="s">
        <v>658</v>
      </c>
      <c r="C886" s="463" t="s">
        <v>4168</v>
      </c>
      <c r="D886" s="463" t="s">
        <v>552</v>
      </c>
      <c r="E886" s="464">
        <v>17</v>
      </c>
      <c r="F886" s="463" t="s">
        <v>1568</v>
      </c>
      <c r="G886" s="463" t="s">
        <v>554</v>
      </c>
      <c r="H886" s="576">
        <v>40653</v>
      </c>
      <c r="I886" s="576">
        <v>40780</v>
      </c>
      <c r="J886" s="465">
        <v>2010</v>
      </c>
      <c r="K886" s="463" t="s">
        <v>1281</v>
      </c>
      <c r="L886" s="463" t="s">
        <v>1069</v>
      </c>
      <c r="M886" s="463" t="s">
        <v>1568</v>
      </c>
      <c r="N886" s="463">
        <v>2</v>
      </c>
      <c r="O886" s="465">
        <v>0</v>
      </c>
      <c r="P886" s="463">
        <v>0</v>
      </c>
      <c r="Q886" s="463">
        <v>4</v>
      </c>
      <c r="R886" s="463">
        <v>0</v>
      </c>
      <c r="S886" s="463">
        <v>8</v>
      </c>
      <c r="T886" s="463">
        <v>0</v>
      </c>
      <c r="U886" s="463">
        <v>0</v>
      </c>
      <c r="V886" s="463">
        <v>3</v>
      </c>
      <c r="W886" s="463">
        <v>24</v>
      </c>
      <c r="X886" s="463">
        <v>0</v>
      </c>
      <c r="Y886" s="463">
        <v>1</v>
      </c>
      <c r="Z886" s="463">
        <v>0</v>
      </c>
      <c r="AA886" s="463">
        <v>0</v>
      </c>
      <c r="AB886" s="466">
        <f t="shared" si="56"/>
        <v>40</v>
      </c>
      <c r="AC886" s="461">
        <f t="shared" si="55"/>
        <v>4</v>
      </c>
    </row>
    <row r="887" spans="1:29" s="467" customFormat="1" ht="26" hidden="1">
      <c r="A887" s="463">
        <v>1675</v>
      </c>
      <c r="B887" s="463" t="s">
        <v>658</v>
      </c>
      <c r="C887" s="463" t="s">
        <v>4169</v>
      </c>
      <c r="D887" s="463" t="s">
        <v>552</v>
      </c>
      <c r="E887" s="464">
        <v>17</v>
      </c>
      <c r="F887" s="463" t="s">
        <v>1568</v>
      </c>
      <c r="G887" s="463" t="s">
        <v>554</v>
      </c>
      <c r="H887" s="576">
        <v>40653</v>
      </c>
      <c r="I887" s="576">
        <v>40780</v>
      </c>
      <c r="J887" s="465">
        <v>2010</v>
      </c>
      <c r="K887" s="463" t="s">
        <v>1281</v>
      </c>
      <c r="L887" s="463" t="s">
        <v>1069</v>
      </c>
      <c r="M887" s="463" t="s">
        <v>1568</v>
      </c>
      <c r="N887" s="463">
        <v>3</v>
      </c>
      <c r="O887" s="465">
        <v>0</v>
      </c>
      <c r="P887" s="463">
        <v>0</v>
      </c>
      <c r="Q887" s="463">
        <v>0</v>
      </c>
      <c r="R887" s="463">
        <v>0</v>
      </c>
      <c r="S887" s="463">
        <v>6</v>
      </c>
      <c r="T887" s="463">
        <v>0</v>
      </c>
      <c r="U887" s="463">
        <v>0</v>
      </c>
      <c r="V887" s="463">
        <v>0</v>
      </c>
      <c r="W887" s="463">
        <v>29</v>
      </c>
      <c r="X887" s="463">
        <v>4</v>
      </c>
      <c r="Y887" s="463">
        <v>1</v>
      </c>
      <c r="Z887" s="463">
        <v>0</v>
      </c>
      <c r="AA887" s="463">
        <v>0</v>
      </c>
      <c r="AB887" s="466">
        <f t="shared" si="56"/>
        <v>40</v>
      </c>
      <c r="AC887" s="461">
        <f t="shared" si="55"/>
        <v>0</v>
      </c>
    </row>
    <row r="888" spans="1:29" s="467" customFormat="1" ht="26" hidden="1">
      <c r="A888" s="463">
        <v>1676</v>
      </c>
      <c r="B888" s="463" t="s">
        <v>658</v>
      </c>
      <c r="C888" s="463" t="s">
        <v>4170</v>
      </c>
      <c r="D888" s="463" t="s">
        <v>552</v>
      </c>
      <c r="E888" s="464">
        <v>17</v>
      </c>
      <c r="F888" s="463" t="s">
        <v>1568</v>
      </c>
      <c r="G888" s="463" t="s">
        <v>554</v>
      </c>
      <c r="H888" s="576">
        <v>40653</v>
      </c>
      <c r="I888" s="576">
        <v>40780</v>
      </c>
      <c r="J888" s="465">
        <v>2010</v>
      </c>
      <c r="K888" s="463" t="s">
        <v>1281</v>
      </c>
      <c r="L888" s="463" t="s">
        <v>1069</v>
      </c>
      <c r="M888" s="463" t="s">
        <v>1568</v>
      </c>
      <c r="N888" s="463">
        <v>4</v>
      </c>
      <c r="O888" s="465">
        <v>0</v>
      </c>
      <c r="P888" s="463">
        <v>0</v>
      </c>
      <c r="Q888" s="463">
        <v>4</v>
      </c>
      <c r="R888" s="463">
        <v>0</v>
      </c>
      <c r="S888" s="463">
        <v>6</v>
      </c>
      <c r="T888" s="463">
        <v>0</v>
      </c>
      <c r="U888" s="463">
        <v>0</v>
      </c>
      <c r="V888" s="463">
        <v>0</v>
      </c>
      <c r="W888" s="463">
        <v>28</v>
      </c>
      <c r="X888" s="463">
        <v>2</v>
      </c>
      <c r="Y888" s="463">
        <v>0</v>
      </c>
      <c r="Z888" s="463">
        <v>0</v>
      </c>
      <c r="AA888" s="463">
        <v>0</v>
      </c>
      <c r="AB888" s="466">
        <f t="shared" si="56"/>
        <v>40</v>
      </c>
      <c r="AC888" s="461">
        <f t="shared" si="55"/>
        <v>4</v>
      </c>
    </row>
    <row r="889" spans="1:29" s="467" customFormat="1" hidden="1">
      <c r="A889" s="463">
        <v>1677</v>
      </c>
      <c r="B889" s="463" t="s">
        <v>658</v>
      </c>
      <c r="C889" s="463" t="s">
        <v>3943</v>
      </c>
      <c r="D889" s="463" t="s">
        <v>552</v>
      </c>
      <c r="E889" s="464">
        <v>18</v>
      </c>
      <c r="F889" s="463" t="s">
        <v>3755</v>
      </c>
      <c r="G889" s="463" t="s">
        <v>554</v>
      </c>
      <c r="H889" s="576">
        <v>40639</v>
      </c>
      <c r="I889" s="576">
        <v>40780</v>
      </c>
      <c r="J889" s="465">
        <v>2010</v>
      </c>
      <c r="K889" s="463" t="s">
        <v>4913</v>
      </c>
      <c r="L889" s="463" t="s">
        <v>1076</v>
      </c>
      <c r="M889" s="463" t="s">
        <v>3755</v>
      </c>
      <c r="N889" s="463">
        <v>1</v>
      </c>
      <c r="O889" s="465">
        <v>0</v>
      </c>
      <c r="P889" s="463">
        <v>0</v>
      </c>
      <c r="Q889" s="463">
        <v>0</v>
      </c>
      <c r="R889" s="463">
        <v>0</v>
      </c>
      <c r="S889" s="463">
        <v>0</v>
      </c>
      <c r="T889" s="463">
        <v>0</v>
      </c>
      <c r="U889" s="463">
        <v>2</v>
      </c>
      <c r="V889" s="463">
        <v>0</v>
      </c>
      <c r="W889" s="463">
        <v>0</v>
      </c>
      <c r="X889" s="463">
        <v>0</v>
      </c>
      <c r="Y889" s="463">
        <v>38</v>
      </c>
      <c r="Z889" s="463">
        <v>0</v>
      </c>
      <c r="AA889" s="463">
        <v>0</v>
      </c>
      <c r="AB889" s="466">
        <f t="shared" si="56"/>
        <v>40</v>
      </c>
      <c r="AC889" s="461">
        <f t="shared" si="55"/>
        <v>0</v>
      </c>
    </row>
    <row r="890" spans="1:29" s="467" customFormat="1" hidden="1">
      <c r="A890" s="463">
        <v>1678</v>
      </c>
      <c r="B890" s="463" t="s">
        <v>658</v>
      </c>
      <c r="C890" s="463" t="s">
        <v>3944</v>
      </c>
      <c r="D890" s="463" t="s">
        <v>552</v>
      </c>
      <c r="E890" s="464">
        <v>18</v>
      </c>
      <c r="F890" s="463" t="s">
        <v>3755</v>
      </c>
      <c r="G890" s="463" t="s">
        <v>554</v>
      </c>
      <c r="H890" s="576">
        <v>40639</v>
      </c>
      <c r="I890" s="576">
        <v>40780</v>
      </c>
      <c r="J890" s="465">
        <v>2010</v>
      </c>
      <c r="K890" s="463" t="s">
        <v>4913</v>
      </c>
      <c r="L890" s="463" t="s">
        <v>1076</v>
      </c>
      <c r="M890" s="463" t="s">
        <v>3755</v>
      </c>
      <c r="N890" s="463">
        <v>2</v>
      </c>
      <c r="O890" s="465">
        <v>1</v>
      </c>
      <c r="P890" s="463">
        <v>0</v>
      </c>
      <c r="Q890" s="463">
        <v>2</v>
      </c>
      <c r="R890" s="463">
        <v>0</v>
      </c>
      <c r="S890" s="463">
        <v>0</v>
      </c>
      <c r="T890" s="463">
        <v>0</v>
      </c>
      <c r="U890" s="463">
        <v>12</v>
      </c>
      <c r="V890" s="463">
        <v>0</v>
      </c>
      <c r="W890" s="463">
        <v>17</v>
      </c>
      <c r="X890" s="463">
        <v>0</v>
      </c>
      <c r="Y890" s="463">
        <v>8</v>
      </c>
      <c r="Z890" s="463">
        <v>0</v>
      </c>
      <c r="AA890" s="463">
        <v>0</v>
      </c>
      <c r="AB890" s="466">
        <f t="shared" si="56"/>
        <v>40</v>
      </c>
      <c r="AC890" s="461">
        <f t="shared" si="55"/>
        <v>3</v>
      </c>
    </row>
    <row r="891" spans="1:29" s="467" customFormat="1" hidden="1">
      <c r="A891" s="463">
        <v>1679</v>
      </c>
      <c r="B891" s="463" t="s">
        <v>658</v>
      </c>
      <c r="C891" s="463" t="s">
        <v>3945</v>
      </c>
      <c r="D891" s="463" t="s">
        <v>552</v>
      </c>
      <c r="E891" s="464">
        <v>18</v>
      </c>
      <c r="F891" s="463" t="s">
        <v>3755</v>
      </c>
      <c r="G891" s="463" t="s">
        <v>554</v>
      </c>
      <c r="H891" s="576">
        <v>40639</v>
      </c>
      <c r="I891" s="576">
        <v>40780</v>
      </c>
      <c r="J891" s="465">
        <v>2010</v>
      </c>
      <c r="K891" s="463" t="s">
        <v>4913</v>
      </c>
      <c r="L891" s="463" t="s">
        <v>1076</v>
      </c>
      <c r="M891" s="463" t="s">
        <v>3755</v>
      </c>
      <c r="N891" s="463">
        <v>3</v>
      </c>
      <c r="O891" s="465">
        <v>3</v>
      </c>
      <c r="P891" s="463">
        <v>0</v>
      </c>
      <c r="Q891" s="463">
        <v>1</v>
      </c>
      <c r="R891" s="463">
        <v>0</v>
      </c>
      <c r="S891" s="463">
        <v>0</v>
      </c>
      <c r="T891" s="463">
        <v>0</v>
      </c>
      <c r="U891" s="463">
        <v>8</v>
      </c>
      <c r="V891" s="463">
        <v>0</v>
      </c>
      <c r="W891" s="463">
        <v>25</v>
      </c>
      <c r="X891" s="463">
        <v>0</v>
      </c>
      <c r="Y891" s="463">
        <v>3</v>
      </c>
      <c r="Z891" s="463">
        <v>0</v>
      </c>
      <c r="AA891" s="463">
        <v>0</v>
      </c>
      <c r="AB891" s="466">
        <f t="shared" si="56"/>
        <v>40</v>
      </c>
      <c r="AC891" s="461">
        <f t="shared" si="55"/>
        <v>4</v>
      </c>
    </row>
    <row r="892" spans="1:29" s="467" customFormat="1" hidden="1">
      <c r="A892" s="463">
        <v>1680</v>
      </c>
      <c r="B892" s="463" t="s">
        <v>658</v>
      </c>
      <c r="C892" s="463" t="s">
        <v>3946</v>
      </c>
      <c r="D892" s="463" t="s">
        <v>552</v>
      </c>
      <c r="E892" s="464">
        <v>18</v>
      </c>
      <c r="F892" s="463" t="s">
        <v>3755</v>
      </c>
      <c r="G892" s="463" t="s">
        <v>554</v>
      </c>
      <c r="H892" s="576">
        <v>40639</v>
      </c>
      <c r="I892" s="576">
        <v>40780</v>
      </c>
      <c r="J892" s="465">
        <v>2010</v>
      </c>
      <c r="K892" s="463" t="s">
        <v>4913</v>
      </c>
      <c r="L892" s="463" t="s">
        <v>1076</v>
      </c>
      <c r="M892" s="463" t="s">
        <v>3755</v>
      </c>
      <c r="N892" s="463">
        <v>4</v>
      </c>
      <c r="O892" s="465">
        <v>4</v>
      </c>
      <c r="P892" s="463">
        <v>0</v>
      </c>
      <c r="Q892" s="463">
        <v>0</v>
      </c>
      <c r="R892" s="463">
        <v>0</v>
      </c>
      <c r="S892" s="463">
        <v>0</v>
      </c>
      <c r="T892" s="463">
        <v>0</v>
      </c>
      <c r="U892" s="463">
        <v>8</v>
      </c>
      <c r="V892" s="463">
        <v>0</v>
      </c>
      <c r="W892" s="463">
        <v>7</v>
      </c>
      <c r="X892" s="463">
        <v>0</v>
      </c>
      <c r="Y892" s="463">
        <v>21</v>
      </c>
      <c r="Z892" s="463">
        <v>0</v>
      </c>
      <c r="AA892" s="463">
        <v>0</v>
      </c>
      <c r="AB892" s="466">
        <f t="shared" si="56"/>
        <v>40</v>
      </c>
      <c r="AC892" s="461">
        <f t="shared" si="55"/>
        <v>4</v>
      </c>
    </row>
    <row r="893" spans="1:29" s="467" customFormat="1" hidden="1">
      <c r="A893" s="463">
        <v>1681</v>
      </c>
      <c r="B893" s="463" t="s">
        <v>658</v>
      </c>
      <c r="C893" s="463" t="s">
        <v>3971</v>
      </c>
      <c r="D893" s="463" t="s">
        <v>552</v>
      </c>
      <c r="E893" s="464">
        <v>19</v>
      </c>
      <c r="F893" s="463" t="s">
        <v>1076</v>
      </c>
      <c r="G893" s="463" t="s">
        <v>554</v>
      </c>
      <c r="H893" s="576">
        <v>40639</v>
      </c>
      <c r="I893" s="576">
        <v>40780</v>
      </c>
      <c r="J893" s="465">
        <v>2010</v>
      </c>
      <c r="K893" s="463" t="s">
        <v>4913</v>
      </c>
      <c r="L893" s="463" t="s">
        <v>1076</v>
      </c>
      <c r="M893" s="463" t="s">
        <v>1076</v>
      </c>
      <c r="N893" s="463">
        <v>1</v>
      </c>
      <c r="O893" s="465">
        <v>0</v>
      </c>
      <c r="P893" s="463">
        <v>1</v>
      </c>
      <c r="Q893" s="463">
        <v>4</v>
      </c>
      <c r="R893" s="463">
        <v>0</v>
      </c>
      <c r="S893" s="463">
        <v>3</v>
      </c>
      <c r="T893" s="463">
        <v>0</v>
      </c>
      <c r="U893" s="463">
        <v>0</v>
      </c>
      <c r="V893" s="463">
        <v>0</v>
      </c>
      <c r="W893" s="463">
        <v>32</v>
      </c>
      <c r="X893" s="463">
        <v>0</v>
      </c>
      <c r="Y893" s="463">
        <v>0</v>
      </c>
      <c r="Z893" s="463">
        <v>0</v>
      </c>
      <c r="AA893" s="463">
        <v>0</v>
      </c>
      <c r="AB893" s="466">
        <f t="shared" si="56"/>
        <v>40</v>
      </c>
      <c r="AC893" s="461">
        <f t="shared" si="55"/>
        <v>5</v>
      </c>
    </row>
    <row r="894" spans="1:29" s="467" customFormat="1" hidden="1">
      <c r="A894" s="463">
        <v>1682</v>
      </c>
      <c r="B894" s="463" t="s">
        <v>658</v>
      </c>
      <c r="C894" s="463" t="s">
        <v>3972</v>
      </c>
      <c r="D894" s="463" t="s">
        <v>552</v>
      </c>
      <c r="E894" s="464">
        <v>19</v>
      </c>
      <c r="F894" s="463" t="s">
        <v>1076</v>
      </c>
      <c r="G894" s="463" t="s">
        <v>554</v>
      </c>
      <c r="H894" s="576">
        <v>40639</v>
      </c>
      <c r="I894" s="576">
        <v>40780</v>
      </c>
      <c r="J894" s="465">
        <v>2010</v>
      </c>
      <c r="K894" s="463" t="s">
        <v>4913</v>
      </c>
      <c r="L894" s="463" t="s">
        <v>1076</v>
      </c>
      <c r="M894" s="463" t="s">
        <v>1076</v>
      </c>
      <c r="N894" s="463">
        <v>2</v>
      </c>
      <c r="O894" s="465">
        <v>1</v>
      </c>
      <c r="P894" s="463">
        <v>1</v>
      </c>
      <c r="Q894" s="463">
        <v>10</v>
      </c>
      <c r="R894" s="463">
        <v>7</v>
      </c>
      <c r="S894" s="463">
        <v>0</v>
      </c>
      <c r="T894" s="463">
        <v>0</v>
      </c>
      <c r="U894" s="463">
        <v>0</v>
      </c>
      <c r="V894" s="463">
        <v>0</v>
      </c>
      <c r="W894" s="463">
        <v>20</v>
      </c>
      <c r="X894" s="463">
        <v>0</v>
      </c>
      <c r="Y894" s="463">
        <v>0</v>
      </c>
      <c r="Z894" s="463">
        <v>0</v>
      </c>
      <c r="AA894" s="463">
        <v>1</v>
      </c>
      <c r="AB894" s="466">
        <f t="shared" si="56"/>
        <v>40</v>
      </c>
      <c r="AC894" s="461">
        <f t="shared" si="55"/>
        <v>19</v>
      </c>
    </row>
    <row r="895" spans="1:29" s="467" customFormat="1" hidden="1">
      <c r="A895" s="463">
        <v>1683</v>
      </c>
      <c r="B895" s="463" t="s">
        <v>658</v>
      </c>
      <c r="C895" s="463" t="s">
        <v>3973</v>
      </c>
      <c r="D895" s="463" t="s">
        <v>552</v>
      </c>
      <c r="E895" s="464">
        <v>19</v>
      </c>
      <c r="F895" s="463" t="s">
        <v>1076</v>
      </c>
      <c r="G895" s="463" t="s">
        <v>554</v>
      </c>
      <c r="H895" s="576">
        <v>40639</v>
      </c>
      <c r="I895" s="576">
        <v>40780</v>
      </c>
      <c r="J895" s="465">
        <v>2010</v>
      </c>
      <c r="K895" s="463" t="s">
        <v>4913</v>
      </c>
      <c r="L895" s="463" t="s">
        <v>1076</v>
      </c>
      <c r="M895" s="463" t="s">
        <v>1076</v>
      </c>
      <c r="N895" s="463">
        <v>3</v>
      </c>
      <c r="O895" s="465">
        <v>0</v>
      </c>
      <c r="P895" s="463">
        <v>0</v>
      </c>
      <c r="Q895" s="463">
        <v>8</v>
      </c>
      <c r="R895" s="463">
        <v>2</v>
      </c>
      <c r="S895" s="463">
        <v>0</v>
      </c>
      <c r="T895" s="463">
        <v>0</v>
      </c>
      <c r="U895" s="463">
        <v>0</v>
      </c>
      <c r="V895" s="463">
        <v>0</v>
      </c>
      <c r="W895" s="463">
        <v>30</v>
      </c>
      <c r="X895" s="463">
        <v>0</v>
      </c>
      <c r="Y895" s="463">
        <v>0</v>
      </c>
      <c r="Z895" s="463">
        <v>0</v>
      </c>
      <c r="AA895" s="463">
        <v>0</v>
      </c>
      <c r="AB895" s="466">
        <f t="shared" si="56"/>
        <v>40</v>
      </c>
      <c r="AC895" s="461">
        <f t="shared" si="55"/>
        <v>10</v>
      </c>
    </row>
    <row r="896" spans="1:29" s="467" customFormat="1" hidden="1">
      <c r="A896" s="463">
        <v>1684</v>
      </c>
      <c r="B896" s="463" t="s">
        <v>658</v>
      </c>
      <c r="C896" s="463" t="s">
        <v>3974</v>
      </c>
      <c r="D896" s="463" t="s">
        <v>552</v>
      </c>
      <c r="E896" s="464">
        <v>19</v>
      </c>
      <c r="F896" s="463" t="s">
        <v>1076</v>
      </c>
      <c r="G896" s="463" t="s">
        <v>554</v>
      </c>
      <c r="H896" s="576">
        <v>40639</v>
      </c>
      <c r="I896" s="576">
        <v>40780</v>
      </c>
      <c r="J896" s="465">
        <v>2010</v>
      </c>
      <c r="K896" s="463" t="s">
        <v>4913</v>
      </c>
      <c r="L896" s="463" t="s">
        <v>1076</v>
      </c>
      <c r="M896" s="463" t="s">
        <v>1076</v>
      </c>
      <c r="N896" s="463">
        <v>4</v>
      </c>
      <c r="O896" s="465">
        <v>0</v>
      </c>
      <c r="P896" s="463">
        <v>0</v>
      </c>
      <c r="Q896" s="463">
        <v>10</v>
      </c>
      <c r="R896" s="463">
        <v>0</v>
      </c>
      <c r="S896" s="463">
        <v>1</v>
      </c>
      <c r="T896" s="463">
        <v>0</v>
      </c>
      <c r="U896" s="463">
        <v>1</v>
      </c>
      <c r="V896" s="463">
        <v>0</v>
      </c>
      <c r="W896" s="463">
        <v>28</v>
      </c>
      <c r="X896" s="463">
        <v>0</v>
      </c>
      <c r="Y896" s="463">
        <v>0</v>
      </c>
      <c r="Z896" s="463">
        <v>0</v>
      </c>
      <c r="AA896" s="463">
        <v>0</v>
      </c>
      <c r="AB896" s="466">
        <f t="shared" si="56"/>
        <v>40</v>
      </c>
      <c r="AC896" s="461">
        <f t="shared" si="55"/>
        <v>10</v>
      </c>
    </row>
    <row r="897" spans="1:29" s="467" customFormat="1" hidden="1">
      <c r="A897" s="463">
        <v>1685</v>
      </c>
      <c r="B897" s="463" t="s">
        <v>658</v>
      </c>
      <c r="C897" s="463" t="s">
        <v>1124</v>
      </c>
      <c r="D897" s="463" t="s">
        <v>552</v>
      </c>
      <c r="E897" s="464">
        <v>20</v>
      </c>
      <c r="F897" s="463" t="s">
        <v>1010</v>
      </c>
      <c r="G897" s="463" t="s">
        <v>554</v>
      </c>
      <c r="H897" s="576">
        <v>40640</v>
      </c>
      <c r="I897" s="576">
        <v>40780</v>
      </c>
      <c r="J897" s="465">
        <v>2010</v>
      </c>
      <c r="K897" s="463" t="s">
        <v>4913</v>
      </c>
      <c r="L897" s="463" t="s">
        <v>1075</v>
      </c>
      <c r="M897" s="463" t="s">
        <v>1010</v>
      </c>
      <c r="N897" s="463">
        <v>1</v>
      </c>
      <c r="O897" s="465">
        <v>3</v>
      </c>
      <c r="P897" s="463">
        <v>1</v>
      </c>
      <c r="Q897" s="463">
        <v>11</v>
      </c>
      <c r="R897" s="463">
        <v>3</v>
      </c>
      <c r="S897" s="463">
        <v>0</v>
      </c>
      <c r="T897" s="463">
        <v>0</v>
      </c>
      <c r="U897" s="463">
        <v>0</v>
      </c>
      <c r="V897" s="463">
        <v>0</v>
      </c>
      <c r="W897" s="463">
        <v>7</v>
      </c>
      <c r="X897" s="463">
        <v>15</v>
      </c>
      <c r="Y897" s="463">
        <v>0</v>
      </c>
      <c r="Z897" s="463">
        <v>0</v>
      </c>
      <c r="AA897" s="463">
        <v>0</v>
      </c>
      <c r="AB897" s="466">
        <f t="shared" si="56"/>
        <v>40</v>
      </c>
      <c r="AC897" s="461">
        <f t="shared" si="55"/>
        <v>18</v>
      </c>
    </row>
    <row r="898" spans="1:29" s="467" customFormat="1" hidden="1">
      <c r="A898" s="463">
        <v>1686</v>
      </c>
      <c r="B898" s="463" t="s">
        <v>658</v>
      </c>
      <c r="C898" s="463" t="s">
        <v>1125</v>
      </c>
      <c r="D898" s="463" t="s">
        <v>552</v>
      </c>
      <c r="E898" s="464">
        <v>20</v>
      </c>
      <c r="F898" s="463" t="s">
        <v>1010</v>
      </c>
      <c r="G898" s="463" t="s">
        <v>554</v>
      </c>
      <c r="H898" s="576">
        <v>40640</v>
      </c>
      <c r="I898" s="576">
        <v>40780</v>
      </c>
      <c r="J898" s="465">
        <v>2010</v>
      </c>
      <c r="K898" s="463" t="s">
        <v>4913</v>
      </c>
      <c r="L898" s="463" t="s">
        <v>1075</v>
      </c>
      <c r="M898" s="463" t="s">
        <v>1010</v>
      </c>
      <c r="N898" s="463">
        <v>2</v>
      </c>
      <c r="O898" s="465">
        <v>0</v>
      </c>
      <c r="P898" s="463">
        <v>0</v>
      </c>
      <c r="Q898" s="463">
        <v>21</v>
      </c>
      <c r="R898" s="463">
        <v>2</v>
      </c>
      <c r="S898" s="463">
        <v>0</v>
      </c>
      <c r="T898" s="463">
        <v>0</v>
      </c>
      <c r="U898" s="463">
        <v>0</v>
      </c>
      <c r="V898" s="463">
        <v>0</v>
      </c>
      <c r="W898" s="463">
        <v>10</v>
      </c>
      <c r="X898" s="463">
        <v>2</v>
      </c>
      <c r="Y898" s="463">
        <v>5</v>
      </c>
      <c r="Z898" s="463">
        <v>0</v>
      </c>
      <c r="AA898" s="463">
        <v>0</v>
      </c>
      <c r="AB898" s="466">
        <f t="shared" si="56"/>
        <v>40</v>
      </c>
      <c r="AC898" s="461">
        <f t="shared" si="55"/>
        <v>23</v>
      </c>
    </row>
    <row r="899" spans="1:29" s="467" customFormat="1" hidden="1">
      <c r="A899" s="463">
        <v>1687</v>
      </c>
      <c r="B899" s="463" t="s">
        <v>658</v>
      </c>
      <c r="C899" s="463" t="s">
        <v>1126</v>
      </c>
      <c r="D899" s="463" t="s">
        <v>552</v>
      </c>
      <c r="E899" s="464">
        <v>20</v>
      </c>
      <c r="F899" s="463" t="s">
        <v>1010</v>
      </c>
      <c r="G899" s="463" t="s">
        <v>554</v>
      </c>
      <c r="H899" s="576">
        <v>40640</v>
      </c>
      <c r="I899" s="576">
        <v>40780</v>
      </c>
      <c r="J899" s="465">
        <v>2010</v>
      </c>
      <c r="K899" s="463" t="s">
        <v>4913</v>
      </c>
      <c r="L899" s="463" t="s">
        <v>1075</v>
      </c>
      <c r="M899" s="463" t="s">
        <v>1010</v>
      </c>
      <c r="N899" s="463">
        <v>3</v>
      </c>
      <c r="O899" s="465">
        <v>0</v>
      </c>
      <c r="P899" s="463">
        <v>0</v>
      </c>
      <c r="Q899" s="463">
        <v>12</v>
      </c>
      <c r="R899" s="463">
        <v>0</v>
      </c>
      <c r="S899" s="463">
        <v>0</v>
      </c>
      <c r="T899" s="463">
        <v>0</v>
      </c>
      <c r="U899" s="463">
        <v>0</v>
      </c>
      <c r="V899" s="463">
        <v>0</v>
      </c>
      <c r="W899" s="463">
        <v>10</v>
      </c>
      <c r="X899" s="463">
        <v>18</v>
      </c>
      <c r="Y899" s="463">
        <v>0</v>
      </c>
      <c r="Z899" s="463">
        <v>0</v>
      </c>
      <c r="AA899" s="463">
        <v>0</v>
      </c>
      <c r="AB899" s="466">
        <f t="shared" si="56"/>
        <v>40</v>
      </c>
      <c r="AC899" s="461">
        <f t="shared" si="55"/>
        <v>12</v>
      </c>
    </row>
    <row r="900" spans="1:29" s="467" customFormat="1" hidden="1">
      <c r="A900" s="463">
        <v>1688</v>
      </c>
      <c r="B900" s="463" t="s">
        <v>658</v>
      </c>
      <c r="C900" s="463" t="s">
        <v>1127</v>
      </c>
      <c r="D900" s="463" t="s">
        <v>552</v>
      </c>
      <c r="E900" s="464">
        <v>20</v>
      </c>
      <c r="F900" s="463" t="s">
        <v>1010</v>
      </c>
      <c r="G900" s="463" t="s">
        <v>554</v>
      </c>
      <c r="H900" s="576">
        <v>40640</v>
      </c>
      <c r="I900" s="576">
        <v>40780</v>
      </c>
      <c r="J900" s="465">
        <v>2010</v>
      </c>
      <c r="K900" s="463" t="s">
        <v>4913</v>
      </c>
      <c r="L900" s="463" t="s">
        <v>1075</v>
      </c>
      <c r="M900" s="463" t="s">
        <v>1010</v>
      </c>
      <c r="N900" s="463">
        <v>4</v>
      </c>
      <c r="O900" s="465">
        <v>2</v>
      </c>
      <c r="P900" s="463">
        <v>2</v>
      </c>
      <c r="Q900" s="463">
        <v>15</v>
      </c>
      <c r="R900" s="463">
        <v>1</v>
      </c>
      <c r="S900" s="463">
        <v>1</v>
      </c>
      <c r="T900" s="463">
        <v>0</v>
      </c>
      <c r="U900" s="463">
        <v>0</v>
      </c>
      <c r="V900" s="463">
        <v>0</v>
      </c>
      <c r="W900" s="463">
        <v>13</v>
      </c>
      <c r="X900" s="463">
        <v>4</v>
      </c>
      <c r="Y900" s="463">
        <v>2</v>
      </c>
      <c r="Z900" s="463">
        <v>0</v>
      </c>
      <c r="AA900" s="463">
        <v>0</v>
      </c>
      <c r="AB900" s="466">
        <f t="shared" si="56"/>
        <v>40</v>
      </c>
      <c r="AC900" s="461">
        <f t="shared" si="55"/>
        <v>20</v>
      </c>
    </row>
    <row r="901" spans="1:29" s="467" customFormat="1" hidden="1">
      <c r="A901" s="463">
        <v>1689</v>
      </c>
      <c r="B901" s="463" t="s">
        <v>658</v>
      </c>
      <c r="C901" s="463" t="s">
        <v>4203</v>
      </c>
      <c r="D901" s="463" t="s">
        <v>552</v>
      </c>
      <c r="E901" s="464">
        <v>21</v>
      </c>
      <c r="F901" s="463" t="s">
        <v>3764</v>
      </c>
      <c r="G901" s="463" t="s">
        <v>554</v>
      </c>
      <c r="H901" s="576">
        <v>40640</v>
      </c>
      <c r="I901" s="576">
        <v>40780</v>
      </c>
      <c r="J901" s="465">
        <v>2010</v>
      </c>
      <c r="K901" s="463" t="s">
        <v>4913</v>
      </c>
      <c r="L901" s="463" t="s">
        <v>1075</v>
      </c>
      <c r="M901" s="463" t="s">
        <v>3764</v>
      </c>
      <c r="N901" s="463">
        <v>1</v>
      </c>
      <c r="O901" s="465">
        <v>0</v>
      </c>
      <c r="P901" s="463">
        <v>2</v>
      </c>
      <c r="Q901" s="463">
        <v>5</v>
      </c>
      <c r="R901" s="463">
        <v>0</v>
      </c>
      <c r="S901" s="463">
        <v>0</v>
      </c>
      <c r="T901" s="463">
        <v>0</v>
      </c>
      <c r="U901" s="463">
        <v>0</v>
      </c>
      <c r="V901" s="463">
        <v>7</v>
      </c>
      <c r="W901" s="463">
        <v>18</v>
      </c>
      <c r="X901" s="463">
        <v>8</v>
      </c>
      <c r="Y901" s="463">
        <v>0</v>
      </c>
      <c r="Z901" s="463">
        <v>0</v>
      </c>
      <c r="AA901" s="463">
        <v>0</v>
      </c>
      <c r="AB901" s="466">
        <f t="shared" si="56"/>
        <v>40</v>
      </c>
      <c r="AC901" s="461">
        <f t="shared" si="55"/>
        <v>7</v>
      </c>
    </row>
    <row r="902" spans="1:29" s="467" customFormat="1" hidden="1">
      <c r="A902" s="463">
        <v>1690</v>
      </c>
      <c r="B902" s="463" t="s">
        <v>658</v>
      </c>
      <c r="C902" s="463" t="s">
        <v>4204</v>
      </c>
      <c r="D902" s="463" t="s">
        <v>552</v>
      </c>
      <c r="E902" s="464">
        <v>21</v>
      </c>
      <c r="F902" s="463" t="s">
        <v>3764</v>
      </c>
      <c r="G902" s="463" t="s">
        <v>554</v>
      </c>
      <c r="H902" s="576">
        <v>40640</v>
      </c>
      <c r="I902" s="576">
        <v>40780</v>
      </c>
      <c r="J902" s="465">
        <v>2010</v>
      </c>
      <c r="K902" s="463" t="s">
        <v>4913</v>
      </c>
      <c r="L902" s="463" t="s">
        <v>1075</v>
      </c>
      <c r="M902" s="463" t="s">
        <v>3764</v>
      </c>
      <c r="N902" s="463">
        <v>2</v>
      </c>
      <c r="O902" s="465">
        <v>0</v>
      </c>
      <c r="P902" s="463">
        <v>0</v>
      </c>
      <c r="Q902" s="463">
        <v>2</v>
      </c>
      <c r="R902" s="463">
        <v>0</v>
      </c>
      <c r="S902" s="463">
        <v>0</v>
      </c>
      <c r="T902" s="463">
        <v>0</v>
      </c>
      <c r="U902" s="463">
        <v>0</v>
      </c>
      <c r="V902" s="463">
        <v>0</v>
      </c>
      <c r="W902" s="463">
        <v>12</v>
      </c>
      <c r="X902" s="463">
        <v>25</v>
      </c>
      <c r="Y902" s="463">
        <v>1</v>
      </c>
      <c r="Z902" s="463">
        <v>0</v>
      </c>
      <c r="AA902" s="463">
        <v>0</v>
      </c>
      <c r="AB902" s="466">
        <f t="shared" si="56"/>
        <v>40</v>
      </c>
      <c r="AC902" s="461">
        <f t="shared" si="55"/>
        <v>2</v>
      </c>
    </row>
    <row r="903" spans="1:29" s="467" customFormat="1" hidden="1">
      <c r="A903" s="463">
        <v>1691</v>
      </c>
      <c r="B903" s="463" t="s">
        <v>658</v>
      </c>
      <c r="C903" s="463" t="s">
        <v>4205</v>
      </c>
      <c r="D903" s="463" t="s">
        <v>552</v>
      </c>
      <c r="E903" s="464">
        <v>21</v>
      </c>
      <c r="F903" s="463" t="s">
        <v>3764</v>
      </c>
      <c r="G903" s="463" t="s">
        <v>554</v>
      </c>
      <c r="H903" s="576">
        <v>40640</v>
      </c>
      <c r="I903" s="576">
        <v>40780</v>
      </c>
      <c r="J903" s="465">
        <v>2010</v>
      </c>
      <c r="K903" s="463" t="s">
        <v>4913</v>
      </c>
      <c r="L903" s="463" t="s">
        <v>1075</v>
      </c>
      <c r="M903" s="463" t="s">
        <v>3764</v>
      </c>
      <c r="N903" s="463">
        <v>3</v>
      </c>
      <c r="O903" s="465">
        <v>2</v>
      </c>
      <c r="P903" s="463">
        <v>0</v>
      </c>
      <c r="Q903" s="463">
        <v>5</v>
      </c>
      <c r="R903" s="463">
        <v>0</v>
      </c>
      <c r="S903" s="463">
        <v>0</v>
      </c>
      <c r="T903" s="463">
        <v>0</v>
      </c>
      <c r="U903" s="463">
        <v>0</v>
      </c>
      <c r="V903" s="463">
        <v>0</v>
      </c>
      <c r="W903" s="463">
        <v>11</v>
      </c>
      <c r="X903" s="463">
        <v>22</v>
      </c>
      <c r="Y903" s="463">
        <v>0</v>
      </c>
      <c r="Z903" s="463">
        <v>0</v>
      </c>
      <c r="AA903" s="463">
        <v>0</v>
      </c>
      <c r="AB903" s="466">
        <f t="shared" si="56"/>
        <v>40</v>
      </c>
      <c r="AC903" s="461">
        <f t="shared" si="55"/>
        <v>7</v>
      </c>
    </row>
    <row r="904" spans="1:29" s="467" customFormat="1" hidden="1">
      <c r="A904" s="463">
        <v>1692</v>
      </c>
      <c r="B904" s="463" t="s">
        <v>658</v>
      </c>
      <c r="C904" s="463" t="s">
        <v>4206</v>
      </c>
      <c r="D904" s="463" t="s">
        <v>552</v>
      </c>
      <c r="E904" s="464">
        <v>21</v>
      </c>
      <c r="F904" s="463" t="s">
        <v>3764</v>
      </c>
      <c r="G904" s="463" t="s">
        <v>554</v>
      </c>
      <c r="H904" s="576">
        <v>40640</v>
      </c>
      <c r="I904" s="576">
        <v>40780</v>
      </c>
      <c r="J904" s="465">
        <v>2010</v>
      </c>
      <c r="K904" s="463" t="s">
        <v>4913</v>
      </c>
      <c r="L904" s="463" t="s">
        <v>1075</v>
      </c>
      <c r="M904" s="463" t="s">
        <v>3764</v>
      </c>
      <c r="N904" s="463">
        <v>4</v>
      </c>
      <c r="O904" s="465">
        <v>1</v>
      </c>
      <c r="P904" s="463">
        <v>4</v>
      </c>
      <c r="Q904" s="463">
        <v>10</v>
      </c>
      <c r="R904" s="463">
        <v>1</v>
      </c>
      <c r="S904" s="463">
        <v>0</v>
      </c>
      <c r="T904" s="463">
        <v>1</v>
      </c>
      <c r="U904" s="463">
        <v>0</v>
      </c>
      <c r="V904" s="463">
        <v>2</v>
      </c>
      <c r="W904" s="463">
        <v>14</v>
      </c>
      <c r="X904" s="463">
        <v>6</v>
      </c>
      <c r="Y904" s="463">
        <v>1</v>
      </c>
      <c r="Z904" s="463">
        <v>0</v>
      </c>
      <c r="AA904" s="463">
        <v>0</v>
      </c>
      <c r="AB904" s="466">
        <f t="shared" si="56"/>
        <v>40</v>
      </c>
      <c r="AC904" s="461">
        <f t="shared" si="55"/>
        <v>16</v>
      </c>
    </row>
    <row r="905" spans="1:29" s="467" customFormat="1" hidden="1">
      <c r="A905" s="463">
        <v>1693</v>
      </c>
      <c r="B905" s="463" t="s">
        <v>658</v>
      </c>
      <c r="C905" s="463" t="s">
        <v>4231</v>
      </c>
      <c r="D905" s="463" t="s">
        <v>552</v>
      </c>
      <c r="E905" s="464">
        <v>22</v>
      </c>
      <c r="F905" s="463" t="s">
        <v>3765</v>
      </c>
      <c r="G905" s="463" t="s">
        <v>554</v>
      </c>
      <c r="H905" s="576">
        <v>40640</v>
      </c>
      <c r="I905" s="576">
        <v>40780</v>
      </c>
      <c r="J905" s="465">
        <v>2010</v>
      </c>
      <c r="K905" s="463" t="s">
        <v>4913</v>
      </c>
      <c r="L905" s="463" t="s">
        <v>1075</v>
      </c>
      <c r="M905" s="463" t="s">
        <v>3765</v>
      </c>
      <c r="N905" s="463">
        <v>1</v>
      </c>
      <c r="O905" s="465">
        <v>0</v>
      </c>
      <c r="P905" s="463">
        <v>10</v>
      </c>
      <c r="Q905" s="463">
        <v>3</v>
      </c>
      <c r="R905" s="463">
        <v>0</v>
      </c>
      <c r="S905" s="463">
        <v>0</v>
      </c>
      <c r="T905" s="463">
        <v>0</v>
      </c>
      <c r="U905" s="463">
        <v>7</v>
      </c>
      <c r="V905" s="463">
        <v>0</v>
      </c>
      <c r="W905" s="463">
        <v>8</v>
      </c>
      <c r="X905" s="463">
        <v>5</v>
      </c>
      <c r="Y905" s="463">
        <v>7</v>
      </c>
      <c r="Z905" s="463">
        <v>0</v>
      </c>
      <c r="AA905" s="463">
        <v>0</v>
      </c>
      <c r="AB905" s="466">
        <f t="shared" si="56"/>
        <v>40</v>
      </c>
      <c r="AC905" s="461">
        <f t="shared" si="55"/>
        <v>13</v>
      </c>
    </row>
    <row r="906" spans="1:29" s="467" customFormat="1" hidden="1">
      <c r="A906" s="463">
        <v>1694</v>
      </c>
      <c r="B906" s="463" t="s">
        <v>658</v>
      </c>
      <c r="C906" s="463" t="s">
        <v>4232</v>
      </c>
      <c r="D906" s="463" t="s">
        <v>552</v>
      </c>
      <c r="E906" s="464">
        <v>22</v>
      </c>
      <c r="F906" s="463" t="s">
        <v>3765</v>
      </c>
      <c r="G906" s="463" t="s">
        <v>554</v>
      </c>
      <c r="H906" s="576">
        <v>40640</v>
      </c>
      <c r="I906" s="576">
        <v>40780</v>
      </c>
      <c r="J906" s="465">
        <v>2010</v>
      </c>
      <c r="K906" s="463" t="s">
        <v>4913</v>
      </c>
      <c r="L906" s="463" t="s">
        <v>1075</v>
      </c>
      <c r="M906" s="463" t="s">
        <v>3765</v>
      </c>
      <c r="N906" s="463">
        <v>2</v>
      </c>
      <c r="O906" s="465">
        <v>0</v>
      </c>
      <c r="P906" s="463">
        <v>4</v>
      </c>
      <c r="Q906" s="463">
        <v>10</v>
      </c>
      <c r="R906" s="463">
        <v>0</v>
      </c>
      <c r="S906" s="463">
        <v>0</v>
      </c>
      <c r="T906" s="463">
        <v>0</v>
      </c>
      <c r="U906" s="463">
        <v>12</v>
      </c>
      <c r="V906" s="463">
        <v>0</v>
      </c>
      <c r="W906" s="463">
        <v>7</v>
      </c>
      <c r="X906" s="463">
        <v>5</v>
      </c>
      <c r="Y906" s="463">
        <v>2</v>
      </c>
      <c r="Z906" s="463">
        <v>0</v>
      </c>
      <c r="AA906" s="463">
        <v>0</v>
      </c>
      <c r="AB906" s="466">
        <f t="shared" si="56"/>
        <v>40</v>
      </c>
      <c r="AC906" s="461">
        <f t="shared" si="55"/>
        <v>14</v>
      </c>
    </row>
    <row r="907" spans="1:29" s="467" customFormat="1" hidden="1">
      <c r="A907" s="463">
        <v>1695</v>
      </c>
      <c r="B907" s="463" t="s">
        <v>658</v>
      </c>
      <c r="C907" s="463" t="s">
        <v>4233</v>
      </c>
      <c r="D907" s="463" t="s">
        <v>552</v>
      </c>
      <c r="E907" s="464">
        <v>22</v>
      </c>
      <c r="F907" s="463" t="s">
        <v>3765</v>
      </c>
      <c r="G907" s="463" t="s">
        <v>554</v>
      </c>
      <c r="H907" s="576">
        <v>40640</v>
      </c>
      <c r="I907" s="576">
        <v>40780</v>
      </c>
      <c r="J907" s="465">
        <v>2010</v>
      </c>
      <c r="K907" s="463" t="s">
        <v>4913</v>
      </c>
      <c r="L907" s="463" t="s">
        <v>1075</v>
      </c>
      <c r="M907" s="463" t="s">
        <v>3765</v>
      </c>
      <c r="N907" s="463">
        <v>3</v>
      </c>
      <c r="O907" s="465">
        <v>0</v>
      </c>
      <c r="P907" s="463">
        <v>0</v>
      </c>
      <c r="Q907" s="463">
        <v>10</v>
      </c>
      <c r="R907" s="463">
        <v>0</v>
      </c>
      <c r="S907" s="463">
        <v>0</v>
      </c>
      <c r="T907" s="463">
        <v>0</v>
      </c>
      <c r="U907" s="463">
        <v>18</v>
      </c>
      <c r="V907" s="463">
        <v>0</v>
      </c>
      <c r="W907" s="463">
        <v>3</v>
      </c>
      <c r="X907" s="463">
        <v>7</v>
      </c>
      <c r="Y907" s="463">
        <v>2</v>
      </c>
      <c r="Z907" s="463">
        <v>0</v>
      </c>
      <c r="AA907" s="463">
        <v>0</v>
      </c>
      <c r="AB907" s="466">
        <f t="shared" si="56"/>
        <v>40</v>
      </c>
      <c r="AC907" s="461">
        <f t="shared" si="55"/>
        <v>10</v>
      </c>
    </row>
    <row r="908" spans="1:29" s="467" customFormat="1" hidden="1">
      <c r="A908" s="463">
        <v>1696</v>
      </c>
      <c r="B908" s="463" t="s">
        <v>658</v>
      </c>
      <c r="C908" s="463" t="s">
        <v>4234</v>
      </c>
      <c r="D908" s="463" t="s">
        <v>552</v>
      </c>
      <c r="E908" s="464">
        <v>22</v>
      </c>
      <c r="F908" s="463" t="s">
        <v>3765</v>
      </c>
      <c r="G908" s="463" t="s">
        <v>554</v>
      </c>
      <c r="H908" s="576">
        <v>40640</v>
      </c>
      <c r="I908" s="576">
        <v>40780</v>
      </c>
      <c r="J908" s="614">
        <v>2010</v>
      </c>
      <c r="K908" s="463" t="s">
        <v>4913</v>
      </c>
      <c r="L908" s="463" t="s">
        <v>1075</v>
      </c>
      <c r="M908" s="463" t="s">
        <v>3765</v>
      </c>
      <c r="N908" s="615">
        <v>4</v>
      </c>
      <c r="O908" s="614">
        <v>0</v>
      </c>
      <c r="P908" s="463">
        <v>0</v>
      </c>
      <c r="Q908" s="463">
        <v>11</v>
      </c>
      <c r="R908" s="463">
        <v>0</v>
      </c>
      <c r="S908" s="463">
        <v>0</v>
      </c>
      <c r="T908" s="463">
        <v>0</v>
      </c>
      <c r="U908" s="463">
        <v>9</v>
      </c>
      <c r="V908" s="463">
        <v>0</v>
      </c>
      <c r="W908" s="463">
        <v>9</v>
      </c>
      <c r="X908" s="463">
        <v>7</v>
      </c>
      <c r="Y908" s="463">
        <v>4</v>
      </c>
      <c r="Z908" s="463">
        <v>0</v>
      </c>
      <c r="AA908" s="463">
        <v>0</v>
      </c>
      <c r="AB908" s="611">
        <f t="shared" si="56"/>
        <v>40</v>
      </c>
      <c r="AC908" s="461">
        <f t="shared" si="55"/>
        <v>11</v>
      </c>
    </row>
    <row r="909" spans="1:29" s="467" customFormat="1" hidden="1">
      <c r="A909" s="463">
        <v>1697</v>
      </c>
      <c r="B909" s="463" t="s">
        <v>658</v>
      </c>
      <c r="C909" s="463" t="s">
        <v>1136</v>
      </c>
      <c r="D909" s="463" t="s">
        <v>552</v>
      </c>
      <c r="E909" s="463">
        <v>23</v>
      </c>
      <c r="F909" s="465" t="s">
        <v>1011</v>
      </c>
      <c r="G909" s="463" t="s">
        <v>554</v>
      </c>
      <c r="H909" s="576">
        <v>40638</v>
      </c>
      <c r="I909" s="576">
        <v>40780</v>
      </c>
      <c r="J909" s="228">
        <v>2010</v>
      </c>
      <c r="K909" s="463" t="s">
        <v>4913</v>
      </c>
      <c r="L909" s="463" t="s">
        <v>1073</v>
      </c>
      <c r="M909" s="463" t="s">
        <v>1011</v>
      </c>
      <c r="N909" s="612">
        <v>1</v>
      </c>
      <c r="O909" s="229">
        <v>0</v>
      </c>
      <c r="P909" s="463">
        <v>0</v>
      </c>
      <c r="Q909" s="463">
        <v>23</v>
      </c>
      <c r="R909" s="463">
        <v>0</v>
      </c>
      <c r="S909" s="463">
        <v>1</v>
      </c>
      <c r="T909" s="463">
        <v>0</v>
      </c>
      <c r="U909" s="463">
        <v>0</v>
      </c>
      <c r="V909" s="463">
        <v>0</v>
      </c>
      <c r="W909" s="463">
        <v>16</v>
      </c>
      <c r="X909" s="463">
        <v>0</v>
      </c>
      <c r="Y909" s="463">
        <v>0</v>
      </c>
      <c r="Z909" s="463">
        <v>0</v>
      </c>
      <c r="AA909" s="463">
        <v>0</v>
      </c>
      <c r="AB909" s="612">
        <f t="shared" si="56"/>
        <v>40</v>
      </c>
      <c r="AC909" s="461">
        <f t="shared" si="55"/>
        <v>23</v>
      </c>
    </row>
    <row r="910" spans="1:29" s="467" customFormat="1" hidden="1">
      <c r="A910" s="463">
        <v>1698</v>
      </c>
      <c r="B910" s="463" t="s">
        <v>658</v>
      </c>
      <c r="C910" s="463" t="s">
        <v>1137</v>
      </c>
      <c r="D910" s="463" t="s">
        <v>552</v>
      </c>
      <c r="E910" s="463">
        <v>23</v>
      </c>
      <c r="F910" s="465" t="s">
        <v>1011</v>
      </c>
      <c r="G910" s="463" t="s">
        <v>554</v>
      </c>
      <c r="H910" s="576">
        <v>40638</v>
      </c>
      <c r="I910" s="576">
        <v>40780</v>
      </c>
      <c r="J910" s="228">
        <v>2010</v>
      </c>
      <c r="K910" s="463" t="s">
        <v>4913</v>
      </c>
      <c r="L910" s="463" t="s">
        <v>1073</v>
      </c>
      <c r="M910" s="463" t="s">
        <v>1011</v>
      </c>
      <c r="N910" s="466">
        <v>2</v>
      </c>
      <c r="O910" s="229">
        <v>0</v>
      </c>
      <c r="P910" s="463">
        <v>0</v>
      </c>
      <c r="Q910" s="463">
        <v>24</v>
      </c>
      <c r="R910" s="463">
        <v>0</v>
      </c>
      <c r="S910" s="463">
        <v>0</v>
      </c>
      <c r="T910" s="463">
        <v>0</v>
      </c>
      <c r="U910" s="463">
        <v>0</v>
      </c>
      <c r="V910" s="463">
        <v>1</v>
      </c>
      <c r="W910" s="463">
        <v>12</v>
      </c>
      <c r="X910" s="463">
        <v>2</v>
      </c>
      <c r="Y910" s="463">
        <v>1</v>
      </c>
      <c r="Z910" s="463">
        <v>0</v>
      </c>
      <c r="AA910" s="463">
        <v>0</v>
      </c>
      <c r="AB910" s="466">
        <f t="shared" si="56"/>
        <v>40</v>
      </c>
      <c r="AC910" s="461">
        <f t="shared" si="55"/>
        <v>24</v>
      </c>
    </row>
    <row r="911" spans="1:29" s="467" customFormat="1" hidden="1">
      <c r="A911" s="463">
        <v>1699</v>
      </c>
      <c r="B911" s="463" t="s">
        <v>658</v>
      </c>
      <c r="C911" s="463" t="s">
        <v>1217</v>
      </c>
      <c r="D911" s="463" t="s">
        <v>552</v>
      </c>
      <c r="E911" s="463">
        <v>23</v>
      </c>
      <c r="F911" s="465" t="s">
        <v>1011</v>
      </c>
      <c r="G911" s="463" t="s">
        <v>554</v>
      </c>
      <c r="H911" s="576">
        <v>40638</v>
      </c>
      <c r="I911" s="576">
        <v>40780</v>
      </c>
      <c r="J911" s="228">
        <v>2010</v>
      </c>
      <c r="K911" s="463" t="s">
        <v>4913</v>
      </c>
      <c r="L911" s="463" t="s">
        <v>1073</v>
      </c>
      <c r="M911" s="463" t="s">
        <v>1011</v>
      </c>
      <c r="N911" s="466">
        <v>3</v>
      </c>
      <c r="O911" s="229">
        <v>0</v>
      </c>
      <c r="P911" s="463">
        <v>0</v>
      </c>
      <c r="Q911" s="463">
        <v>17</v>
      </c>
      <c r="R911" s="463">
        <v>0</v>
      </c>
      <c r="S911" s="463">
        <v>3</v>
      </c>
      <c r="T911" s="463">
        <v>0</v>
      </c>
      <c r="U911" s="463">
        <v>0</v>
      </c>
      <c r="V911" s="463">
        <v>5</v>
      </c>
      <c r="W911" s="463">
        <v>14</v>
      </c>
      <c r="X911" s="463">
        <v>0</v>
      </c>
      <c r="Y911" s="463">
        <v>1</v>
      </c>
      <c r="Z911" s="463">
        <v>0</v>
      </c>
      <c r="AA911" s="463">
        <v>0</v>
      </c>
      <c r="AB911" s="466">
        <f t="shared" si="56"/>
        <v>40</v>
      </c>
      <c r="AC911" s="461">
        <f t="shared" si="55"/>
        <v>17</v>
      </c>
    </row>
    <row r="912" spans="1:29" s="467" customFormat="1" hidden="1">
      <c r="A912" s="463">
        <v>1700</v>
      </c>
      <c r="B912" s="463" t="s">
        <v>658</v>
      </c>
      <c r="C912" s="463" t="s">
        <v>1012</v>
      </c>
      <c r="D912" s="463" t="s">
        <v>552</v>
      </c>
      <c r="E912" s="463">
        <v>23</v>
      </c>
      <c r="F912" s="465" t="s">
        <v>1011</v>
      </c>
      <c r="G912" s="463" t="s">
        <v>554</v>
      </c>
      <c r="H912" s="576">
        <v>40638</v>
      </c>
      <c r="I912" s="576">
        <v>40780</v>
      </c>
      <c r="J912" s="228">
        <v>2010</v>
      </c>
      <c r="K912" s="463" t="s">
        <v>4913</v>
      </c>
      <c r="L912" s="463" t="s">
        <v>1073</v>
      </c>
      <c r="M912" s="463" t="s">
        <v>1011</v>
      </c>
      <c r="N912" s="466">
        <v>4</v>
      </c>
      <c r="O912" s="229">
        <v>0</v>
      </c>
      <c r="P912" s="463">
        <v>0</v>
      </c>
      <c r="Q912" s="463">
        <v>2</v>
      </c>
      <c r="R912" s="463">
        <v>6</v>
      </c>
      <c r="S912" s="463">
        <v>6</v>
      </c>
      <c r="T912" s="463">
        <v>0</v>
      </c>
      <c r="U912" s="463">
        <v>0</v>
      </c>
      <c r="V912" s="463">
        <v>4</v>
      </c>
      <c r="W912" s="463">
        <v>21</v>
      </c>
      <c r="X912" s="463">
        <v>1</v>
      </c>
      <c r="Y912" s="463">
        <v>0</v>
      </c>
      <c r="Z912" s="463">
        <v>0</v>
      </c>
      <c r="AA912" s="463">
        <v>0</v>
      </c>
      <c r="AB912" s="466">
        <f t="shared" si="56"/>
        <v>40</v>
      </c>
      <c r="AC912" s="461">
        <f t="shared" si="55"/>
        <v>8</v>
      </c>
    </row>
    <row r="913" spans="1:29" s="467" customFormat="1" hidden="1">
      <c r="A913" s="463">
        <v>1701</v>
      </c>
      <c r="B913" s="463" t="s">
        <v>658</v>
      </c>
      <c r="C913" s="463" t="s">
        <v>1013</v>
      </c>
      <c r="D913" s="463" t="s">
        <v>552</v>
      </c>
      <c r="E913" s="463">
        <v>24</v>
      </c>
      <c r="F913" s="465" t="s">
        <v>3748</v>
      </c>
      <c r="G913" s="463" t="s">
        <v>554</v>
      </c>
      <c r="H913" s="576">
        <v>40638</v>
      </c>
      <c r="I913" s="576">
        <v>40781</v>
      </c>
      <c r="J913" s="228">
        <v>2010</v>
      </c>
      <c r="K913" s="463" t="s">
        <v>4913</v>
      </c>
      <c r="L913" s="463" t="s">
        <v>1073</v>
      </c>
      <c r="M913" s="463" t="s">
        <v>556</v>
      </c>
      <c r="N913" s="466">
        <v>1</v>
      </c>
      <c r="O913" s="229">
        <v>3</v>
      </c>
      <c r="P913" s="463">
        <v>1</v>
      </c>
      <c r="Q913" s="463">
        <v>9</v>
      </c>
      <c r="R913" s="463">
        <v>3</v>
      </c>
      <c r="S913" s="463">
        <v>10</v>
      </c>
      <c r="T913" s="463">
        <v>0</v>
      </c>
      <c r="U913" s="463">
        <v>0</v>
      </c>
      <c r="V913" s="463">
        <v>0</v>
      </c>
      <c r="W913" s="463">
        <v>14</v>
      </c>
      <c r="X913" s="463">
        <v>0</v>
      </c>
      <c r="Y913" s="463">
        <v>0</v>
      </c>
      <c r="Z913" s="463">
        <v>0</v>
      </c>
      <c r="AA913" s="463">
        <v>0</v>
      </c>
      <c r="AB913" s="466">
        <f t="shared" si="56"/>
        <v>40</v>
      </c>
      <c r="AC913" s="461">
        <f t="shared" si="55"/>
        <v>16</v>
      </c>
    </row>
    <row r="914" spans="1:29" s="467" customFormat="1" hidden="1">
      <c r="A914" s="463">
        <v>1702</v>
      </c>
      <c r="B914" s="463" t="s">
        <v>658</v>
      </c>
      <c r="C914" s="463" t="s">
        <v>1014</v>
      </c>
      <c r="D914" s="463" t="s">
        <v>552</v>
      </c>
      <c r="E914" s="463">
        <v>24</v>
      </c>
      <c r="F914" s="465" t="s">
        <v>3748</v>
      </c>
      <c r="G914" s="463" t="s">
        <v>554</v>
      </c>
      <c r="H914" s="576">
        <v>40638</v>
      </c>
      <c r="I914" s="576">
        <v>40781</v>
      </c>
      <c r="J914" s="228">
        <v>2010</v>
      </c>
      <c r="K914" s="463" t="s">
        <v>4913</v>
      </c>
      <c r="L914" s="463" t="s">
        <v>1073</v>
      </c>
      <c r="M914" s="463" t="s">
        <v>556</v>
      </c>
      <c r="N914" s="466">
        <v>2</v>
      </c>
      <c r="O914" s="229">
        <v>10</v>
      </c>
      <c r="P914" s="463">
        <v>3</v>
      </c>
      <c r="Q914" s="463">
        <v>5</v>
      </c>
      <c r="R914" s="463">
        <v>4</v>
      </c>
      <c r="S914" s="463">
        <v>1</v>
      </c>
      <c r="T914" s="463">
        <v>0</v>
      </c>
      <c r="U914" s="463">
        <v>0</v>
      </c>
      <c r="V914" s="463">
        <v>0</v>
      </c>
      <c r="W914" s="463">
        <v>15</v>
      </c>
      <c r="X914" s="463">
        <v>0</v>
      </c>
      <c r="Y914" s="463">
        <v>2</v>
      </c>
      <c r="Z914" s="463">
        <v>0</v>
      </c>
      <c r="AA914" s="463">
        <v>0</v>
      </c>
      <c r="AB914" s="466">
        <f t="shared" si="56"/>
        <v>40</v>
      </c>
      <c r="AC914" s="461">
        <f t="shared" si="55"/>
        <v>22</v>
      </c>
    </row>
    <row r="915" spans="1:29" s="467" customFormat="1" hidden="1">
      <c r="A915" s="463">
        <v>1703</v>
      </c>
      <c r="B915" s="463" t="s">
        <v>658</v>
      </c>
      <c r="C915" s="463" t="s">
        <v>1015</v>
      </c>
      <c r="D915" s="463" t="s">
        <v>552</v>
      </c>
      <c r="E915" s="463">
        <v>24</v>
      </c>
      <c r="F915" s="465" t="s">
        <v>3748</v>
      </c>
      <c r="G915" s="463" t="s">
        <v>554</v>
      </c>
      <c r="H915" s="576">
        <v>40638</v>
      </c>
      <c r="I915" s="576">
        <v>40781</v>
      </c>
      <c r="J915" s="228">
        <v>2010</v>
      </c>
      <c r="K915" s="463" t="s">
        <v>4913</v>
      </c>
      <c r="L915" s="463" t="s">
        <v>1073</v>
      </c>
      <c r="M915" s="463" t="s">
        <v>556</v>
      </c>
      <c r="N915" s="466">
        <v>3</v>
      </c>
      <c r="O915" s="229">
        <v>4</v>
      </c>
      <c r="P915" s="463">
        <v>3</v>
      </c>
      <c r="Q915" s="463">
        <v>6</v>
      </c>
      <c r="R915" s="463">
        <v>4</v>
      </c>
      <c r="S915" s="463">
        <v>7</v>
      </c>
      <c r="T915" s="463">
        <v>0</v>
      </c>
      <c r="U915" s="463">
        <v>0</v>
      </c>
      <c r="V915" s="463">
        <v>2</v>
      </c>
      <c r="W915" s="463">
        <v>10</v>
      </c>
      <c r="X915" s="463">
        <v>4</v>
      </c>
      <c r="Y915" s="463">
        <v>0</v>
      </c>
      <c r="Z915" s="463">
        <v>0</v>
      </c>
      <c r="AA915" s="463">
        <v>0</v>
      </c>
      <c r="AB915" s="466">
        <f t="shared" si="56"/>
        <v>40</v>
      </c>
      <c r="AC915" s="461">
        <f t="shared" si="55"/>
        <v>17</v>
      </c>
    </row>
    <row r="916" spans="1:29" s="467" customFormat="1" hidden="1">
      <c r="A916" s="463">
        <v>1704</v>
      </c>
      <c r="B916" s="463" t="s">
        <v>658</v>
      </c>
      <c r="C916" s="463" t="s">
        <v>1030</v>
      </c>
      <c r="D916" s="463" t="s">
        <v>552</v>
      </c>
      <c r="E916" s="463">
        <v>24</v>
      </c>
      <c r="F916" s="465" t="s">
        <v>3748</v>
      </c>
      <c r="G916" s="463" t="s">
        <v>554</v>
      </c>
      <c r="H916" s="576">
        <v>40638</v>
      </c>
      <c r="I916" s="576">
        <v>40781</v>
      </c>
      <c r="J916" s="228">
        <v>2010</v>
      </c>
      <c r="K916" s="463" t="s">
        <v>4913</v>
      </c>
      <c r="L916" s="463" t="s">
        <v>1073</v>
      </c>
      <c r="M916" s="463" t="s">
        <v>556</v>
      </c>
      <c r="N916" s="466">
        <v>4</v>
      </c>
      <c r="O916" s="229">
        <v>4</v>
      </c>
      <c r="P916" s="463">
        <v>2</v>
      </c>
      <c r="Q916" s="463">
        <v>8</v>
      </c>
      <c r="R916" s="463">
        <v>4</v>
      </c>
      <c r="S916" s="463">
        <v>6</v>
      </c>
      <c r="T916" s="463">
        <v>0</v>
      </c>
      <c r="U916" s="463">
        <v>0</v>
      </c>
      <c r="V916" s="463">
        <v>4</v>
      </c>
      <c r="W916" s="463">
        <v>11</v>
      </c>
      <c r="X916" s="463">
        <v>0</v>
      </c>
      <c r="Y916" s="463">
        <v>0</v>
      </c>
      <c r="Z916" s="463">
        <v>0</v>
      </c>
      <c r="AA916" s="463">
        <v>1</v>
      </c>
      <c r="AB916" s="466">
        <f t="shared" si="56"/>
        <v>40</v>
      </c>
      <c r="AC916" s="461">
        <f t="shared" si="55"/>
        <v>18</v>
      </c>
    </row>
    <row r="917" spans="1:29" s="467" customFormat="1" hidden="1">
      <c r="A917" s="463" t="s">
        <v>774</v>
      </c>
      <c r="B917" s="463" t="s">
        <v>658</v>
      </c>
      <c r="C917" s="463" t="s">
        <v>775</v>
      </c>
      <c r="D917" s="463" t="s">
        <v>552</v>
      </c>
      <c r="E917" s="463">
        <v>1</v>
      </c>
      <c r="F917" s="465" t="s">
        <v>999</v>
      </c>
      <c r="G917" s="463" t="s">
        <v>554</v>
      </c>
      <c r="H917" s="576">
        <v>40916</v>
      </c>
      <c r="I917" s="576">
        <v>40926</v>
      </c>
      <c r="J917" s="228">
        <v>2011</v>
      </c>
      <c r="K917" s="463" t="s">
        <v>769</v>
      </c>
      <c r="L917" s="463" t="s">
        <v>1070</v>
      </c>
      <c r="M917" s="463" t="s">
        <v>999</v>
      </c>
      <c r="N917" s="466">
        <v>1</v>
      </c>
      <c r="O917" s="229">
        <v>1</v>
      </c>
      <c r="P917" s="463">
        <v>0</v>
      </c>
      <c r="Q917" s="463">
        <v>1</v>
      </c>
      <c r="R917" s="463">
        <v>0</v>
      </c>
      <c r="S917" s="463">
        <v>0</v>
      </c>
      <c r="T917" s="463">
        <v>0</v>
      </c>
      <c r="U917" s="463">
        <v>4</v>
      </c>
      <c r="V917" s="463">
        <v>0</v>
      </c>
      <c r="W917" s="463">
        <v>3</v>
      </c>
      <c r="X917" s="463">
        <v>17</v>
      </c>
      <c r="Y917" s="463">
        <v>14</v>
      </c>
      <c r="Z917" s="463">
        <v>0</v>
      </c>
      <c r="AA917" s="463">
        <v>0</v>
      </c>
      <c r="AB917" s="466">
        <v>40</v>
      </c>
      <c r="AC917" s="461">
        <f t="shared" si="55"/>
        <v>2</v>
      </c>
    </row>
    <row r="918" spans="1:29" s="467" customFormat="1" hidden="1">
      <c r="A918" s="463" t="s">
        <v>776</v>
      </c>
      <c r="B918" s="463" t="s">
        <v>658</v>
      </c>
      <c r="C918" s="463" t="s">
        <v>976</v>
      </c>
      <c r="D918" s="463" t="s">
        <v>552</v>
      </c>
      <c r="E918" s="463">
        <v>1</v>
      </c>
      <c r="F918" s="465" t="s">
        <v>999</v>
      </c>
      <c r="G918" s="463" t="s">
        <v>554</v>
      </c>
      <c r="H918" s="576">
        <v>40916</v>
      </c>
      <c r="I918" s="576">
        <v>40926</v>
      </c>
      <c r="J918" s="228">
        <v>2011</v>
      </c>
      <c r="K918" s="463" t="s">
        <v>769</v>
      </c>
      <c r="L918" s="463" t="s">
        <v>1070</v>
      </c>
      <c r="M918" s="463" t="s">
        <v>999</v>
      </c>
      <c r="N918" s="466">
        <v>2</v>
      </c>
      <c r="O918" s="229">
        <v>7</v>
      </c>
      <c r="P918" s="463">
        <v>0</v>
      </c>
      <c r="Q918" s="463">
        <v>4</v>
      </c>
      <c r="R918" s="463">
        <v>0</v>
      </c>
      <c r="S918" s="463">
        <v>0</v>
      </c>
      <c r="T918" s="463">
        <v>0</v>
      </c>
      <c r="U918" s="463">
        <v>7</v>
      </c>
      <c r="V918" s="463">
        <v>0</v>
      </c>
      <c r="W918" s="463">
        <v>1</v>
      </c>
      <c r="X918" s="463">
        <v>19</v>
      </c>
      <c r="Y918" s="463">
        <v>2</v>
      </c>
      <c r="Z918" s="463">
        <v>0</v>
      </c>
      <c r="AA918" s="463">
        <v>0</v>
      </c>
      <c r="AB918" s="466">
        <v>40</v>
      </c>
      <c r="AC918" s="461">
        <f t="shared" si="55"/>
        <v>11</v>
      </c>
    </row>
    <row r="919" spans="1:29" s="467" customFormat="1" hidden="1">
      <c r="A919" s="463" t="s">
        <v>977</v>
      </c>
      <c r="B919" s="463" t="s">
        <v>658</v>
      </c>
      <c r="C919" s="463" t="s">
        <v>978</v>
      </c>
      <c r="D919" s="463" t="s">
        <v>552</v>
      </c>
      <c r="E919" s="463">
        <v>1</v>
      </c>
      <c r="F919" s="465" t="s">
        <v>999</v>
      </c>
      <c r="G919" s="463" t="s">
        <v>554</v>
      </c>
      <c r="H919" s="576">
        <v>40916</v>
      </c>
      <c r="I919" s="576">
        <v>40926</v>
      </c>
      <c r="J919" s="228">
        <v>2011</v>
      </c>
      <c r="K919" s="463" t="s">
        <v>769</v>
      </c>
      <c r="L919" s="463" t="s">
        <v>1070</v>
      </c>
      <c r="M919" s="463" t="s">
        <v>999</v>
      </c>
      <c r="N919" s="466">
        <v>3</v>
      </c>
      <c r="O919" s="229">
        <v>6</v>
      </c>
      <c r="P919" s="463">
        <v>0</v>
      </c>
      <c r="Q919" s="463">
        <v>3</v>
      </c>
      <c r="R919" s="463">
        <v>0</v>
      </c>
      <c r="S919" s="463">
        <v>0</v>
      </c>
      <c r="T919" s="463">
        <v>0</v>
      </c>
      <c r="U919" s="463">
        <v>1</v>
      </c>
      <c r="V919" s="463">
        <v>0</v>
      </c>
      <c r="W919" s="463">
        <v>24</v>
      </c>
      <c r="X919" s="463">
        <v>6</v>
      </c>
      <c r="Y919" s="463">
        <v>0</v>
      </c>
      <c r="Z919" s="463">
        <v>0</v>
      </c>
      <c r="AA919" s="463">
        <v>0</v>
      </c>
      <c r="AB919" s="466">
        <v>40</v>
      </c>
      <c r="AC919" s="461">
        <f t="shared" si="55"/>
        <v>9</v>
      </c>
    </row>
    <row r="920" spans="1:29" s="467" customFormat="1" hidden="1">
      <c r="A920" s="463" t="s">
        <v>979</v>
      </c>
      <c r="B920" s="463" t="s">
        <v>658</v>
      </c>
      <c r="C920" s="463" t="s">
        <v>1179</v>
      </c>
      <c r="D920" s="463" t="s">
        <v>552</v>
      </c>
      <c r="E920" s="463">
        <v>1</v>
      </c>
      <c r="F920" s="465" t="s">
        <v>999</v>
      </c>
      <c r="G920" s="463" t="s">
        <v>554</v>
      </c>
      <c r="H920" s="576">
        <v>40916</v>
      </c>
      <c r="I920" s="576">
        <v>40926</v>
      </c>
      <c r="J920" s="228">
        <v>2011</v>
      </c>
      <c r="K920" s="463" t="s">
        <v>769</v>
      </c>
      <c r="L920" s="463" t="s">
        <v>1070</v>
      </c>
      <c r="M920" s="463" t="s">
        <v>999</v>
      </c>
      <c r="N920" s="466">
        <v>4</v>
      </c>
      <c r="O920" s="229">
        <v>0</v>
      </c>
      <c r="P920" s="463">
        <v>0</v>
      </c>
      <c r="Q920" s="463">
        <v>0</v>
      </c>
      <c r="R920" s="463">
        <v>0</v>
      </c>
      <c r="S920" s="463">
        <v>0</v>
      </c>
      <c r="T920" s="463">
        <v>0</v>
      </c>
      <c r="U920" s="463">
        <v>1</v>
      </c>
      <c r="V920" s="463">
        <v>0</v>
      </c>
      <c r="W920" s="463">
        <v>31</v>
      </c>
      <c r="X920" s="463">
        <v>6</v>
      </c>
      <c r="Y920" s="463">
        <v>2</v>
      </c>
      <c r="Z920" s="463">
        <v>0</v>
      </c>
      <c r="AA920" s="463">
        <v>0</v>
      </c>
      <c r="AB920" s="466">
        <v>40</v>
      </c>
      <c r="AC920" s="461">
        <f t="shared" si="55"/>
        <v>0</v>
      </c>
    </row>
    <row r="921" spans="1:29" s="467" customFormat="1" hidden="1">
      <c r="A921" s="463" t="s">
        <v>1180</v>
      </c>
      <c r="B921" s="463" t="s">
        <v>658</v>
      </c>
      <c r="C921" s="463" t="s">
        <v>1181</v>
      </c>
      <c r="D921" s="463" t="s">
        <v>552</v>
      </c>
      <c r="E921" s="463">
        <v>2</v>
      </c>
      <c r="F921" s="465" t="s">
        <v>1000</v>
      </c>
      <c r="G921" s="463" t="s">
        <v>554</v>
      </c>
      <c r="H921" s="576">
        <v>40916</v>
      </c>
      <c r="I921" s="576">
        <v>40926</v>
      </c>
      <c r="J921" s="228">
        <v>2011</v>
      </c>
      <c r="K921" s="463" t="s">
        <v>769</v>
      </c>
      <c r="L921" s="463" t="s">
        <v>1070</v>
      </c>
      <c r="M921" s="463" t="s">
        <v>1000</v>
      </c>
      <c r="N921" s="466">
        <v>1</v>
      </c>
      <c r="O921" s="229">
        <v>2</v>
      </c>
      <c r="P921" s="463">
        <v>2</v>
      </c>
      <c r="Q921" s="463">
        <v>1</v>
      </c>
      <c r="R921" s="463">
        <v>3</v>
      </c>
      <c r="S921" s="463">
        <v>6</v>
      </c>
      <c r="T921" s="463">
        <v>0</v>
      </c>
      <c r="U921" s="463">
        <v>0</v>
      </c>
      <c r="V921" s="463">
        <v>1</v>
      </c>
      <c r="W921" s="463">
        <v>3</v>
      </c>
      <c r="X921" s="463">
        <v>8</v>
      </c>
      <c r="Y921" s="463">
        <v>14</v>
      </c>
      <c r="Z921" s="463">
        <v>0</v>
      </c>
      <c r="AA921" s="463">
        <v>0</v>
      </c>
      <c r="AB921" s="466">
        <v>40</v>
      </c>
      <c r="AC921" s="461">
        <f t="shared" si="55"/>
        <v>8</v>
      </c>
    </row>
    <row r="922" spans="1:29" s="467" customFormat="1" hidden="1">
      <c r="A922" s="463" t="s">
        <v>1182</v>
      </c>
      <c r="B922" s="463" t="s">
        <v>658</v>
      </c>
      <c r="C922" s="463" t="s">
        <v>1183</v>
      </c>
      <c r="D922" s="463" t="s">
        <v>552</v>
      </c>
      <c r="E922" s="463">
        <v>2</v>
      </c>
      <c r="F922" s="465" t="s">
        <v>1000</v>
      </c>
      <c r="G922" s="463" t="s">
        <v>554</v>
      </c>
      <c r="H922" s="576">
        <v>40916</v>
      </c>
      <c r="I922" s="576">
        <v>40926</v>
      </c>
      <c r="J922" s="228">
        <v>2011</v>
      </c>
      <c r="K922" s="463" t="s">
        <v>769</v>
      </c>
      <c r="L922" s="463" t="s">
        <v>1070</v>
      </c>
      <c r="M922" s="463" t="s">
        <v>1000</v>
      </c>
      <c r="N922" s="466">
        <v>2</v>
      </c>
      <c r="O922" s="229">
        <v>10</v>
      </c>
      <c r="P922" s="463">
        <v>0</v>
      </c>
      <c r="Q922" s="463">
        <v>13</v>
      </c>
      <c r="R922" s="463">
        <v>5</v>
      </c>
      <c r="S922" s="463">
        <v>3</v>
      </c>
      <c r="T922" s="463">
        <v>0</v>
      </c>
      <c r="U922" s="463">
        <v>0</v>
      </c>
      <c r="V922" s="463">
        <v>0</v>
      </c>
      <c r="W922" s="463">
        <v>7</v>
      </c>
      <c r="X922" s="463">
        <v>2</v>
      </c>
      <c r="Y922" s="463">
        <v>0</v>
      </c>
      <c r="Z922" s="463">
        <v>0</v>
      </c>
      <c r="AA922" s="463">
        <v>0</v>
      </c>
      <c r="AB922" s="466">
        <v>40</v>
      </c>
      <c r="AC922" s="461">
        <f t="shared" si="55"/>
        <v>28</v>
      </c>
    </row>
    <row r="923" spans="1:29" s="467" customFormat="1" hidden="1">
      <c r="A923" s="463" t="s">
        <v>1176</v>
      </c>
      <c r="B923" s="463" t="s">
        <v>658</v>
      </c>
      <c r="C923" s="463" t="s">
        <v>1177</v>
      </c>
      <c r="D923" s="463" t="s">
        <v>552</v>
      </c>
      <c r="E923" s="463">
        <v>2</v>
      </c>
      <c r="F923" s="465" t="s">
        <v>1000</v>
      </c>
      <c r="G923" s="463" t="s">
        <v>554</v>
      </c>
      <c r="H923" s="576">
        <v>40916</v>
      </c>
      <c r="I923" s="576">
        <v>40926</v>
      </c>
      <c r="J923" s="228">
        <v>2011</v>
      </c>
      <c r="K923" s="463" t="s">
        <v>769</v>
      </c>
      <c r="L923" s="463" t="s">
        <v>1070</v>
      </c>
      <c r="M923" s="463" t="s">
        <v>1000</v>
      </c>
      <c r="N923" s="466">
        <v>3</v>
      </c>
      <c r="O923" s="229">
        <v>13</v>
      </c>
      <c r="P923" s="463">
        <v>4</v>
      </c>
      <c r="Q923" s="463">
        <v>3</v>
      </c>
      <c r="R923" s="463">
        <v>5</v>
      </c>
      <c r="S923" s="463">
        <v>2</v>
      </c>
      <c r="T923" s="463">
        <v>0</v>
      </c>
      <c r="U923" s="463">
        <v>0</v>
      </c>
      <c r="V923" s="463">
        <v>1</v>
      </c>
      <c r="W923" s="463">
        <v>7</v>
      </c>
      <c r="X923" s="463">
        <v>5</v>
      </c>
      <c r="Y923" s="463">
        <v>0</v>
      </c>
      <c r="Z923" s="463">
        <v>0</v>
      </c>
      <c r="AA923" s="463">
        <v>0</v>
      </c>
      <c r="AB923" s="466">
        <v>40</v>
      </c>
      <c r="AC923" s="461">
        <f t="shared" si="55"/>
        <v>25</v>
      </c>
    </row>
    <row r="924" spans="1:29" s="467" customFormat="1" hidden="1">
      <c r="A924" s="463" t="s">
        <v>1178</v>
      </c>
      <c r="B924" s="463" t="s">
        <v>658</v>
      </c>
      <c r="C924" s="463" t="s">
        <v>1393</v>
      </c>
      <c r="D924" s="463" t="s">
        <v>552</v>
      </c>
      <c r="E924" s="463">
        <v>2</v>
      </c>
      <c r="F924" s="465" t="s">
        <v>1000</v>
      </c>
      <c r="G924" s="463" t="s">
        <v>554</v>
      </c>
      <c r="H924" s="576">
        <v>40916</v>
      </c>
      <c r="I924" s="576">
        <v>40926</v>
      </c>
      <c r="J924" s="228">
        <v>2011</v>
      </c>
      <c r="K924" s="463" t="s">
        <v>769</v>
      </c>
      <c r="L924" s="463" t="s">
        <v>1070</v>
      </c>
      <c r="M924" s="463" t="s">
        <v>1000</v>
      </c>
      <c r="N924" s="466">
        <v>4</v>
      </c>
      <c r="O924" s="229">
        <v>8</v>
      </c>
      <c r="P924" s="463">
        <v>5</v>
      </c>
      <c r="Q924" s="463">
        <v>4</v>
      </c>
      <c r="R924" s="463">
        <v>5</v>
      </c>
      <c r="S924" s="463">
        <v>1</v>
      </c>
      <c r="T924" s="463">
        <v>0</v>
      </c>
      <c r="U924" s="463">
        <v>1</v>
      </c>
      <c r="V924" s="463">
        <v>2</v>
      </c>
      <c r="W924" s="463">
        <v>8</v>
      </c>
      <c r="X924" s="463">
        <v>6</v>
      </c>
      <c r="Y924" s="463">
        <v>0</v>
      </c>
      <c r="Z924" s="463">
        <v>0</v>
      </c>
      <c r="AA924" s="463">
        <v>0</v>
      </c>
      <c r="AB924" s="466">
        <v>40</v>
      </c>
      <c r="AC924" s="461">
        <f t="shared" si="55"/>
        <v>22</v>
      </c>
    </row>
    <row r="925" spans="1:29" s="467" customFormat="1" hidden="1">
      <c r="A925" s="463" t="s">
        <v>1394</v>
      </c>
      <c r="B925" s="463" t="s">
        <v>658</v>
      </c>
      <c r="C925" s="463" t="s">
        <v>1395</v>
      </c>
      <c r="D925" s="463" t="s">
        <v>552</v>
      </c>
      <c r="E925" s="463">
        <v>3</v>
      </c>
      <c r="F925" s="465" t="s">
        <v>1283</v>
      </c>
      <c r="G925" s="463" t="s">
        <v>554</v>
      </c>
      <c r="H925" s="576">
        <v>40929</v>
      </c>
      <c r="I925" s="576">
        <v>41066</v>
      </c>
      <c r="J925" s="228">
        <v>2011</v>
      </c>
      <c r="K925" s="463" t="s">
        <v>769</v>
      </c>
      <c r="L925" s="463" t="s">
        <v>1282</v>
      </c>
      <c r="M925" s="463" t="s">
        <v>1283</v>
      </c>
      <c r="N925" s="466">
        <v>1</v>
      </c>
      <c r="O925" s="229">
        <v>2</v>
      </c>
      <c r="P925" s="463">
        <v>19</v>
      </c>
      <c r="Q925" s="463">
        <v>13</v>
      </c>
      <c r="R925" s="463">
        <v>0</v>
      </c>
      <c r="S925" s="463">
        <v>0</v>
      </c>
      <c r="T925" s="463">
        <v>0</v>
      </c>
      <c r="U925" s="463">
        <v>0</v>
      </c>
      <c r="V925" s="463">
        <v>2</v>
      </c>
      <c r="W925" s="463">
        <v>0</v>
      </c>
      <c r="X925" s="463">
        <v>4</v>
      </c>
      <c r="Y925" s="463">
        <v>0</v>
      </c>
      <c r="Z925" s="463">
        <v>0</v>
      </c>
      <c r="AA925" s="463">
        <v>0</v>
      </c>
      <c r="AB925" s="466">
        <v>40</v>
      </c>
      <c r="AC925" s="461">
        <f t="shared" si="55"/>
        <v>34</v>
      </c>
    </row>
    <row r="926" spans="1:29" s="467" customFormat="1" hidden="1">
      <c r="A926" s="463" t="s">
        <v>1396</v>
      </c>
      <c r="B926" s="463" t="s">
        <v>658</v>
      </c>
      <c r="C926" s="463" t="s">
        <v>1397</v>
      </c>
      <c r="D926" s="463" t="s">
        <v>552</v>
      </c>
      <c r="E926" s="463">
        <v>3</v>
      </c>
      <c r="F926" s="465" t="s">
        <v>1283</v>
      </c>
      <c r="G926" s="463" t="s">
        <v>554</v>
      </c>
      <c r="H926" s="576">
        <v>40929</v>
      </c>
      <c r="I926" s="576">
        <v>41066</v>
      </c>
      <c r="J926" s="228">
        <v>2011</v>
      </c>
      <c r="K926" s="463" t="s">
        <v>769</v>
      </c>
      <c r="L926" s="463" t="s">
        <v>1282</v>
      </c>
      <c r="M926" s="463" t="s">
        <v>1283</v>
      </c>
      <c r="N926" s="466">
        <v>2</v>
      </c>
      <c r="O926" s="229">
        <v>0</v>
      </c>
      <c r="P926" s="463">
        <v>17</v>
      </c>
      <c r="Q926" s="463">
        <v>4</v>
      </c>
      <c r="R926" s="463">
        <v>0</v>
      </c>
      <c r="S926" s="463">
        <v>0</v>
      </c>
      <c r="T926" s="463">
        <v>0</v>
      </c>
      <c r="U926" s="463">
        <v>0</v>
      </c>
      <c r="V926" s="463">
        <v>2</v>
      </c>
      <c r="W926" s="463">
        <v>9</v>
      </c>
      <c r="X926" s="463">
        <v>8</v>
      </c>
      <c r="Y926" s="463">
        <v>0</v>
      </c>
      <c r="Z926" s="463">
        <v>0</v>
      </c>
      <c r="AA926" s="463">
        <v>0</v>
      </c>
      <c r="AB926" s="466">
        <v>40</v>
      </c>
      <c r="AC926" s="461">
        <f t="shared" si="55"/>
        <v>21</v>
      </c>
    </row>
    <row r="927" spans="1:29" s="467" customFormat="1" hidden="1">
      <c r="A927" s="463" t="s">
        <v>1398</v>
      </c>
      <c r="B927" s="463" t="s">
        <v>658</v>
      </c>
      <c r="C927" s="463" t="s">
        <v>1399</v>
      </c>
      <c r="D927" s="463" t="s">
        <v>552</v>
      </c>
      <c r="E927" s="463">
        <v>3</v>
      </c>
      <c r="F927" s="465" t="s">
        <v>1283</v>
      </c>
      <c r="G927" s="463" t="s">
        <v>554</v>
      </c>
      <c r="H927" s="576">
        <v>40929</v>
      </c>
      <c r="I927" s="576">
        <v>41066</v>
      </c>
      <c r="J927" s="228">
        <v>2011</v>
      </c>
      <c r="K927" s="463" t="s">
        <v>769</v>
      </c>
      <c r="L927" s="463" t="s">
        <v>1282</v>
      </c>
      <c r="M927" s="463" t="s">
        <v>1283</v>
      </c>
      <c r="N927" s="466">
        <v>3</v>
      </c>
      <c r="O927" s="229">
        <v>4</v>
      </c>
      <c r="P927" s="463">
        <v>6</v>
      </c>
      <c r="Q927" s="463">
        <v>1</v>
      </c>
      <c r="R927" s="463">
        <v>0</v>
      </c>
      <c r="S927" s="463">
        <v>0</v>
      </c>
      <c r="T927" s="463">
        <v>0</v>
      </c>
      <c r="U927" s="463">
        <v>0</v>
      </c>
      <c r="V927" s="463">
        <v>2</v>
      </c>
      <c r="W927" s="463">
        <v>4</v>
      </c>
      <c r="X927" s="463">
        <v>23</v>
      </c>
      <c r="Y927" s="463">
        <v>0</v>
      </c>
      <c r="Z927" s="463">
        <v>0</v>
      </c>
      <c r="AA927" s="463">
        <v>0</v>
      </c>
      <c r="AB927" s="466">
        <v>40</v>
      </c>
      <c r="AC927" s="461">
        <f t="shared" si="55"/>
        <v>11</v>
      </c>
    </row>
    <row r="928" spans="1:29" s="467" customFormat="1" hidden="1">
      <c r="A928" s="463" t="s">
        <v>1184</v>
      </c>
      <c r="B928" s="463" t="s">
        <v>658</v>
      </c>
      <c r="C928" s="463" t="s">
        <v>1185</v>
      </c>
      <c r="D928" s="463" t="s">
        <v>552</v>
      </c>
      <c r="E928" s="463">
        <v>3</v>
      </c>
      <c r="F928" s="465" t="s">
        <v>1283</v>
      </c>
      <c r="G928" s="463" t="s">
        <v>554</v>
      </c>
      <c r="H928" s="576">
        <v>40929</v>
      </c>
      <c r="I928" s="576">
        <v>41066</v>
      </c>
      <c r="J928" s="228">
        <v>2011</v>
      </c>
      <c r="K928" s="463" t="s">
        <v>769</v>
      </c>
      <c r="L928" s="463" t="s">
        <v>1282</v>
      </c>
      <c r="M928" s="463" t="s">
        <v>1283</v>
      </c>
      <c r="N928" s="466">
        <v>4</v>
      </c>
      <c r="O928" s="229">
        <v>0</v>
      </c>
      <c r="P928" s="463">
        <v>14</v>
      </c>
      <c r="Q928" s="463">
        <v>8</v>
      </c>
      <c r="R928" s="463">
        <v>0</v>
      </c>
      <c r="S928" s="463">
        <v>6</v>
      </c>
      <c r="T928" s="463">
        <v>0</v>
      </c>
      <c r="U928" s="463">
        <v>0</v>
      </c>
      <c r="V928" s="463">
        <v>2</v>
      </c>
      <c r="W928" s="463">
        <v>9</v>
      </c>
      <c r="X928" s="463">
        <v>1</v>
      </c>
      <c r="Y928" s="463">
        <v>0</v>
      </c>
      <c r="Z928" s="463">
        <v>0</v>
      </c>
      <c r="AA928" s="463">
        <v>0</v>
      </c>
      <c r="AB928" s="466">
        <v>40</v>
      </c>
      <c r="AC928" s="461">
        <f t="shared" si="55"/>
        <v>22</v>
      </c>
    </row>
    <row r="929" spans="1:29" s="467" customFormat="1" hidden="1">
      <c r="A929" s="463" t="s">
        <v>1186</v>
      </c>
      <c r="B929" s="463" t="s">
        <v>658</v>
      </c>
      <c r="C929" s="463" t="s">
        <v>1187</v>
      </c>
      <c r="D929" s="463" t="s">
        <v>552</v>
      </c>
      <c r="E929" s="463">
        <v>4</v>
      </c>
      <c r="F929" s="465" t="s">
        <v>817</v>
      </c>
      <c r="G929" s="463" t="s">
        <v>554</v>
      </c>
      <c r="H929" s="576">
        <v>40929</v>
      </c>
      <c r="I929" s="576">
        <v>41066</v>
      </c>
      <c r="J929" s="228">
        <v>2011</v>
      </c>
      <c r="K929" s="463" t="s">
        <v>769</v>
      </c>
      <c r="L929" s="463" t="s">
        <v>1282</v>
      </c>
      <c r="M929" s="463" t="s">
        <v>1074</v>
      </c>
      <c r="N929" s="466">
        <v>1</v>
      </c>
      <c r="O929" s="229">
        <v>5</v>
      </c>
      <c r="P929" s="463">
        <v>1</v>
      </c>
      <c r="Q929" s="463">
        <v>5</v>
      </c>
      <c r="R929" s="463">
        <v>0</v>
      </c>
      <c r="S929" s="463">
        <v>0</v>
      </c>
      <c r="T929" s="463">
        <v>1</v>
      </c>
      <c r="U929" s="463">
        <v>0</v>
      </c>
      <c r="V929" s="463">
        <v>0</v>
      </c>
      <c r="W929" s="463">
        <v>25</v>
      </c>
      <c r="X929" s="463">
        <v>3</v>
      </c>
      <c r="Y929" s="463">
        <v>0</v>
      </c>
      <c r="Z929" s="463">
        <v>0</v>
      </c>
      <c r="AA929" s="463">
        <v>0</v>
      </c>
      <c r="AB929" s="466">
        <v>40</v>
      </c>
      <c r="AC929" s="461">
        <f t="shared" si="55"/>
        <v>11</v>
      </c>
    </row>
    <row r="930" spans="1:29" s="467" customFormat="1" hidden="1">
      <c r="A930" s="463" t="s">
        <v>1188</v>
      </c>
      <c r="B930" s="463" t="s">
        <v>658</v>
      </c>
      <c r="C930" s="463" t="s">
        <v>1405</v>
      </c>
      <c r="D930" s="463" t="s">
        <v>552</v>
      </c>
      <c r="E930" s="463">
        <v>4</v>
      </c>
      <c r="F930" s="465" t="s">
        <v>817</v>
      </c>
      <c r="G930" s="463" t="s">
        <v>554</v>
      </c>
      <c r="H930" s="576">
        <v>40929</v>
      </c>
      <c r="I930" s="576">
        <v>41066</v>
      </c>
      <c r="J930" s="228">
        <v>2011</v>
      </c>
      <c r="K930" s="463" t="s">
        <v>769</v>
      </c>
      <c r="L930" s="463" t="s">
        <v>1282</v>
      </c>
      <c r="M930" s="463" t="s">
        <v>1074</v>
      </c>
      <c r="N930" s="466">
        <v>2</v>
      </c>
      <c r="O930" s="229">
        <v>3</v>
      </c>
      <c r="P930" s="463">
        <v>2</v>
      </c>
      <c r="Q930" s="463">
        <v>9</v>
      </c>
      <c r="R930" s="463">
        <v>0</v>
      </c>
      <c r="S930" s="463">
        <v>0</v>
      </c>
      <c r="T930" s="463">
        <v>0</v>
      </c>
      <c r="U930" s="463">
        <v>0</v>
      </c>
      <c r="V930" s="463">
        <v>0</v>
      </c>
      <c r="W930" s="463">
        <v>21</v>
      </c>
      <c r="X930" s="463">
        <v>5</v>
      </c>
      <c r="Y930" s="463">
        <v>0</v>
      </c>
      <c r="Z930" s="463">
        <v>0</v>
      </c>
      <c r="AA930" s="463">
        <v>0</v>
      </c>
      <c r="AB930" s="466">
        <v>40</v>
      </c>
      <c r="AC930" s="461">
        <f t="shared" si="55"/>
        <v>14</v>
      </c>
    </row>
    <row r="931" spans="1:29" s="467" customFormat="1" hidden="1">
      <c r="A931" s="463" t="s">
        <v>1190</v>
      </c>
      <c r="B931" s="463" t="s">
        <v>658</v>
      </c>
      <c r="C931" s="463" t="s">
        <v>1191</v>
      </c>
      <c r="D931" s="463" t="s">
        <v>552</v>
      </c>
      <c r="E931" s="463">
        <v>4</v>
      </c>
      <c r="F931" s="465" t="s">
        <v>817</v>
      </c>
      <c r="G931" s="463" t="s">
        <v>554</v>
      </c>
      <c r="H931" s="576">
        <v>40929</v>
      </c>
      <c r="I931" s="576">
        <v>41066</v>
      </c>
      <c r="J931" s="228">
        <v>2011</v>
      </c>
      <c r="K931" s="463" t="s">
        <v>769</v>
      </c>
      <c r="L931" s="463" t="s">
        <v>1282</v>
      </c>
      <c r="M931" s="463" t="s">
        <v>1074</v>
      </c>
      <c r="N931" s="466">
        <v>3</v>
      </c>
      <c r="O931" s="229">
        <v>3</v>
      </c>
      <c r="P931" s="463">
        <v>5</v>
      </c>
      <c r="Q931" s="463">
        <v>9</v>
      </c>
      <c r="R931" s="463">
        <v>0</v>
      </c>
      <c r="S931" s="463">
        <v>6</v>
      </c>
      <c r="T931" s="463">
        <v>0</v>
      </c>
      <c r="U931" s="463">
        <v>0</v>
      </c>
      <c r="V931" s="463">
        <v>0</v>
      </c>
      <c r="W931" s="463">
        <v>17</v>
      </c>
      <c r="X931" s="463">
        <v>0</v>
      </c>
      <c r="Y931" s="463">
        <v>0</v>
      </c>
      <c r="Z931" s="463">
        <v>0</v>
      </c>
      <c r="AA931" s="463">
        <v>0</v>
      </c>
      <c r="AB931" s="466">
        <v>40</v>
      </c>
      <c r="AC931" s="461">
        <f t="shared" si="55"/>
        <v>17</v>
      </c>
    </row>
    <row r="932" spans="1:29" s="467" customFormat="1" hidden="1">
      <c r="A932" s="463" t="s">
        <v>994</v>
      </c>
      <c r="B932" s="463" t="s">
        <v>658</v>
      </c>
      <c r="C932" s="463" t="s">
        <v>995</v>
      </c>
      <c r="D932" s="463" t="s">
        <v>552</v>
      </c>
      <c r="E932" s="463">
        <v>4</v>
      </c>
      <c r="F932" s="465" t="s">
        <v>817</v>
      </c>
      <c r="G932" s="463" t="s">
        <v>554</v>
      </c>
      <c r="H932" s="576">
        <v>40929</v>
      </c>
      <c r="I932" s="576">
        <v>41066</v>
      </c>
      <c r="J932" s="228">
        <v>2011</v>
      </c>
      <c r="K932" s="463" t="s">
        <v>769</v>
      </c>
      <c r="L932" s="463" t="s">
        <v>1282</v>
      </c>
      <c r="M932" s="463" t="s">
        <v>1074</v>
      </c>
      <c r="N932" s="466">
        <v>4</v>
      </c>
      <c r="O932" s="229">
        <v>3</v>
      </c>
      <c r="P932" s="463">
        <v>4</v>
      </c>
      <c r="Q932" s="463">
        <v>11</v>
      </c>
      <c r="R932" s="463">
        <v>1</v>
      </c>
      <c r="S932" s="463">
        <v>0</v>
      </c>
      <c r="T932" s="463">
        <v>0</v>
      </c>
      <c r="U932" s="463">
        <v>0</v>
      </c>
      <c r="V932" s="463">
        <v>2</v>
      </c>
      <c r="W932" s="463">
        <v>16</v>
      </c>
      <c r="X932" s="463">
        <v>2</v>
      </c>
      <c r="Y932" s="463">
        <v>1</v>
      </c>
      <c r="Z932" s="463">
        <v>0</v>
      </c>
      <c r="AA932" s="463">
        <v>0</v>
      </c>
      <c r="AB932" s="466">
        <v>40</v>
      </c>
      <c r="AC932" s="461">
        <f t="shared" si="55"/>
        <v>19</v>
      </c>
    </row>
    <row r="933" spans="1:29" s="467" customFormat="1" hidden="1">
      <c r="A933" s="463" t="s">
        <v>996</v>
      </c>
      <c r="B933" s="463" t="s">
        <v>658</v>
      </c>
      <c r="C933" s="463" t="s">
        <v>805</v>
      </c>
      <c r="D933" s="463" t="s">
        <v>552</v>
      </c>
      <c r="E933" s="463">
        <v>5</v>
      </c>
      <c r="F933" s="465" t="s">
        <v>818</v>
      </c>
      <c r="G933" s="463" t="s">
        <v>554</v>
      </c>
      <c r="H933" s="576">
        <v>40929</v>
      </c>
      <c r="I933" s="576">
        <v>41066</v>
      </c>
      <c r="J933" s="228">
        <v>2011</v>
      </c>
      <c r="K933" s="463" t="s">
        <v>769</v>
      </c>
      <c r="L933" s="463" t="s">
        <v>1282</v>
      </c>
      <c r="M933" s="463" t="s">
        <v>818</v>
      </c>
      <c r="N933" s="466">
        <v>1</v>
      </c>
      <c r="O933" s="229">
        <v>0</v>
      </c>
      <c r="P933" s="463">
        <v>0</v>
      </c>
      <c r="Q933" s="463">
        <v>1</v>
      </c>
      <c r="R933" s="463">
        <v>0</v>
      </c>
      <c r="S933" s="463">
        <v>7</v>
      </c>
      <c r="T933" s="463">
        <v>0</v>
      </c>
      <c r="U933" s="463">
        <v>1</v>
      </c>
      <c r="V933" s="463">
        <v>0</v>
      </c>
      <c r="W933" s="463">
        <v>21</v>
      </c>
      <c r="X933" s="463">
        <v>9</v>
      </c>
      <c r="Y933" s="463">
        <v>1</v>
      </c>
      <c r="Z933" s="463">
        <v>0</v>
      </c>
      <c r="AA933" s="463">
        <v>0</v>
      </c>
      <c r="AB933" s="466">
        <v>40</v>
      </c>
      <c r="AC933" s="461">
        <f t="shared" si="55"/>
        <v>1</v>
      </c>
    </row>
    <row r="934" spans="1:29" s="467" customFormat="1" hidden="1">
      <c r="A934" s="463" t="s">
        <v>806</v>
      </c>
      <c r="B934" s="463" t="s">
        <v>658</v>
      </c>
      <c r="C934" s="463" t="s">
        <v>807</v>
      </c>
      <c r="D934" s="463" t="s">
        <v>552</v>
      </c>
      <c r="E934" s="463">
        <v>5</v>
      </c>
      <c r="F934" s="465" t="s">
        <v>818</v>
      </c>
      <c r="G934" s="463" t="s">
        <v>554</v>
      </c>
      <c r="H934" s="576">
        <v>40929</v>
      </c>
      <c r="I934" s="576">
        <v>41066</v>
      </c>
      <c r="J934" s="228">
        <v>2011</v>
      </c>
      <c r="K934" s="463" t="s">
        <v>769</v>
      </c>
      <c r="L934" s="463" t="s">
        <v>1282</v>
      </c>
      <c r="M934" s="463" t="s">
        <v>818</v>
      </c>
      <c r="N934" s="466">
        <v>2</v>
      </c>
      <c r="O934" s="229">
        <v>0</v>
      </c>
      <c r="P934" s="463">
        <v>0</v>
      </c>
      <c r="Q934" s="463">
        <v>3</v>
      </c>
      <c r="R934" s="463">
        <v>1</v>
      </c>
      <c r="S934" s="463">
        <v>0</v>
      </c>
      <c r="T934" s="463">
        <v>0</v>
      </c>
      <c r="U934" s="463">
        <v>0</v>
      </c>
      <c r="V934" s="463">
        <v>0</v>
      </c>
      <c r="W934" s="463">
        <v>30</v>
      </c>
      <c r="X934" s="463">
        <v>6</v>
      </c>
      <c r="Y934" s="463">
        <v>0</v>
      </c>
      <c r="Z934" s="463">
        <v>0</v>
      </c>
      <c r="AA934" s="463">
        <v>0</v>
      </c>
      <c r="AB934" s="466">
        <v>40</v>
      </c>
      <c r="AC934" s="461">
        <f t="shared" si="55"/>
        <v>4</v>
      </c>
    </row>
    <row r="935" spans="1:29" s="467" customFormat="1" hidden="1">
      <c r="A935" s="463" t="s">
        <v>808</v>
      </c>
      <c r="B935" s="463" t="s">
        <v>658</v>
      </c>
      <c r="C935" s="463" t="s">
        <v>809</v>
      </c>
      <c r="D935" s="463" t="s">
        <v>552</v>
      </c>
      <c r="E935" s="463">
        <v>5</v>
      </c>
      <c r="F935" s="465" t="s">
        <v>818</v>
      </c>
      <c r="G935" s="463" t="s">
        <v>554</v>
      </c>
      <c r="H935" s="576">
        <v>40929</v>
      </c>
      <c r="I935" s="576">
        <v>41066</v>
      </c>
      <c r="J935" s="228">
        <v>2011</v>
      </c>
      <c r="K935" s="463" t="s">
        <v>769</v>
      </c>
      <c r="L935" s="463" t="s">
        <v>1282</v>
      </c>
      <c r="M935" s="463" t="s">
        <v>818</v>
      </c>
      <c r="N935" s="466">
        <v>3</v>
      </c>
      <c r="O935" s="229">
        <v>1</v>
      </c>
      <c r="P935" s="463">
        <v>0</v>
      </c>
      <c r="Q935" s="463">
        <v>10</v>
      </c>
      <c r="R935" s="463">
        <v>0</v>
      </c>
      <c r="S935" s="463">
        <v>0</v>
      </c>
      <c r="T935" s="463">
        <v>0</v>
      </c>
      <c r="U935" s="463">
        <v>1</v>
      </c>
      <c r="V935" s="463">
        <v>0</v>
      </c>
      <c r="W935" s="463">
        <v>25</v>
      </c>
      <c r="X935" s="463">
        <v>3</v>
      </c>
      <c r="Y935" s="463">
        <v>0</v>
      </c>
      <c r="Z935" s="463">
        <v>0</v>
      </c>
      <c r="AA935" s="463">
        <v>0</v>
      </c>
      <c r="AB935" s="466">
        <v>40</v>
      </c>
      <c r="AC935" s="461">
        <f t="shared" si="55"/>
        <v>11</v>
      </c>
    </row>
    <row r="936" spans="1:29" s="467" customFormat="1" hidden="1">
      <c r="A936" s="463" t="s">
        <v>810</v>
      </c>
      <c r="B936" s="463" t="s">
        <v>658</v>
      </c>
      <c r="C936" s="463" t="s">
        <v>811</v>
      </c>
      <c r="D936" s="463" t="s">
        <v>552</v>
      </c>
      <c r="E936" s="463">
        <v>5</v>
      </c>
      <c r="F936" s="465" t="s">
        <v>818</v>
      </c>
      <c r="G936" s="463" t="s">
        <v>554</v>
      </c>
      <c r="H936" s="576">
        <v>40929</v>
      </c>
      <c r="I936" s="576">
        <v>41066</v>
      </c>
      <c r="J936" s="228">
        <v>2011</v>
      </c>
      <c r="K936" s="463" t="s">
        <v>769</v>
      </c>
      <c r="L936" s="463" t="s">
        <v>1282</v>
      </c>
      <c r="M936" s="463" t="s">
        <v>818</v>
      </c>
      <c r="N936" s="466">
        <v>4</v>
      </c>
      <c r="O936" s="229">
        <v>0</v>
      </c>
      <c r="P936" s="463">
        <v>1</v>
      </c>
      <c r="Q936" s="463">
        <v>5</v>
      </c>
      <c r="R936" s="463">
        <v>0</v>
      </c>
      <c r="S936" s="463">
        <v>0</v>
      </c>
      <c r="T936" s="463">
        <v>0</v>
      </c>
      <c r="U936" s="463">
        <v>0</v>
      </c>
      <c r="V936" s="463">
        <v>0</v>
      </c>
      <c r="W936" s="463">
        <v>19</v>
      </c>
      <c r="X936" s="463">
        <v>15</v>
      </c>
      <c r="Y936" s="463">
        <v>0</v>
      </c>
      <c r="Z936" s="463">
        <v>0</v>
      </c>
      <c r="AA936" s="463">
        <v>0</v>
      </c>
      <c r="AB936" s="466">
        <v>40</v>
      </c>
      <c r="AC936" s="461">
        <f t="shared" si="55"/>
        <v>6</v>
      </c>
    </row>
    <row r="937" spans="1:29" s="467" customFormat="1" hidden="1">
      <c r="A937" s="463" t="s">
        <v>812</v>
      </c>
      <c r="B937" s="463" t="s">
        <v>658</v>
      </c>
      <c r="C937" s="463" t="s">
        <v>813</v>
      </c>
      <c r="D937" s="463" t="s">
        <v>552</v>
      </c>
      <c r="E937" s="463">
        <v>6</v>
      </c>
      <c r="F937" s="465" t="s">
        <v>819</v>
      </c>
      <c r="G937" s="463" t="s">
        <v>554</v>
      </c>
      <c r="H937" s="576">
        <v>40922</v>
      </c>
      <c r="I937" s="576">
        <v>40926</v>
      </c>
      <c r="J937" s="228">
        <v>2011</v>
      </c>
      <c r="K937" s="463" t="s">
        <v>769</v>
      </c>
      <c r="L937" s="463" t="s">
        <v>1072</v>
      </c>
      <c r="M937" s="463" t="s">
        <v>819</v>
      </c>
      <c r="N937" s="466">
        <v>1</v>
      </c>
      <c r="O937" s="229">
        <v>11</v>
      </c>
      <c r="P937" s="463">
        <v>1</v>
      </c>
      <c r="Q937" s="463">
        <v>5</v>
      </c>
      <c r="R937" s="463">
        <v>1</v>
      </c>
      <c r="S937" s="463">
        <v>0</v>
      </c>
      <c r="T937" s="463">
        <v>0</v>
      </c>
      <c r="U937" s="463">
        <v>19</v>
      </c>
      <c r="V937" s="463">
        <v>0</v>
      </c>
      <c r="W937" s="463">
        <v>3</v>
      </c>
      <c r="X937" s="463">
        <v>0</v>
      </c>
      <c r="Y937" s="463">
        <v>0</v>
      </c>
      <c r="Z937" s="463">
        <v>0</v>
      </c>
      <c r="AA937" s="463">
        <v>0</v>
      </c>
      <c r="AB937" s="466">
        <v>40</v>
      </c>
      <c r="AC937" s="461">
        <f t="shared" ref="AC937:AC1000" si="57">O937+P937+Q937+R937</f>
        <v>18</v>
      </c>
    </row>
    <row r="938" spans="1:29" s="467" customFormat="1" hidden="1">
      <c r="A938" s="463" t="s">
        <v>814</v>
      </c>
      <c r="B938" s="463" t="s">
        <v>658</v>
      </c>
      <c r="C938" s="463" t="s">
        <v>815</v>
      </c>
      <c r="D938" s="463" t="s">
        <v>552</v>
      </c>
      <c r="E938" s="463">
        <v>6</v>
      </c>
      <c r="F938" s="465" t="s">
        <v>819</v>
      </c>
      <c r="G938" s="463" t="s">
        <v>554</v>
      </c>
      <c r="H938" s="576">
        <v>40922</v>
      </c>
      <c r="I938" s="576">
        <v>40926</v>
      </c>
      <c r="J938" s="228">
        <v>2011</v>
      </c>
      <c r="K938" s="463" t="s">
        <v>769</v>
      </c>
      <c r="L938" s="463" t="s">
        <v>1072</v>
      </c>
      <c r="M938" s="463" t="s">
        <v>819</v>
      </c>
      <c r="N938" s="466">
        <v>2</v>
      </c>
      <c r="O938" s="229">
        <v>10</v>
      </c>
      <c r="P938" s="463">
        <v>0</v>
      </c>
      <c r="Q938" s="463">
        <v>9</v>
      </c>
      <c r="R938" s="463">
        <v>0</v>
      </c>
      <c r="S938" s="463">
        <v>0</v>
      </c>
      <c r="T938" s="463">
        <v>0</v>
      </c>
      <c r="U938" s="463">
        <v>20</v>
      </c>
      <c r="V938" s="463">
        <v>0</v>
      </c>
      <c r="W938" s="463">
        <v>1</v>
      </c>
      <c r="X938" s="463">
        <v>0</v>
      </c>
      <c r="Y938" s="463">
        <v>0</v>
      </c>
      <c r="Z938" s="463">
        <v>0</v>
      </c>
      <c r="AA938" s="463">
        <v>0</v>
      </c>
      <c r="AB938" s="466">
        <v>40</v>
      </c>
      <c r="AC938" s="461">
        <f t="shared" si="57"/>
        <v>19</v>
      </c>
    </row>
    <row r="939" spans="1:29" s="467" customFormat="1" hidden="1">
      <c r="A939" s="463" t="s">
        <v>816</v>
      </c>
      <c r="B939" s="463" t="s">
        <v>658</v>
      </c>
      <c r="C939" s="463" t="s">
        <v>617</v>
      </c>
      <c r="D939" s="463" t="s">
        <v>552</v>
      </c>
      <c r="E939" s="463">
        <v>6</v>
      </c>
      <c r="F939" s="465" t="s">
        <v>819</v>
      </c>
      <c r="G939" s="463" t="s">
        <v>554</v>
      </c>
      <c r="H939" s="576">
        <v>40922</v>
      </c>
      <c r="I939" s="576">
        <v>40926</v>
      </c>
      <c r="J939" s="228">
        <v>2011</v>
      </c>
      <c r="K939" s="463" t="s">
        <v>769</v>
      </c>
      <c r="L939" s="463" t="s">
        <v>1072</v>
      </c>
      <c r="M939" s="463" t="s">
        <v>819</v>
      </c>
      <c r="N939" s="466">
        <v>3</v>
      </c>
      <c r="O939" s="229">
        <v>7</v>
      </c>
      <c r="P939" s="463">
        <v>3</v>
      </c>
      <c r="Q939" s="463">
        <v>7</v>
      </c>
      <c r="R939" s="463">
        <v>1</v>
      </c>
      <c r="S939" s="463">
        <v>4</v>
      </c>
      <c r="T939" s="463">
        <v>0</v>
      </c>
      <c r="U939" s="463">
        <v>16</v>
      </c>
      <c r="V939" s="463">
        <v>0</v>
      </c>
      <c r="W939" s="463">
        <v>0</v>
      </c>
      <c r="X939" s="463">
        <v>0</v>
      </c>
      <c r="Y939" s="463">
        <v>2</v>
      </c>
      <c r="Z939" s="463">
        <v>0</v>
      </c>
      <c r="AA939" s="463">
        <v>0</v>
      </c>
      <c r="AB939" s="466">
        <v>40</v>
      </c>
      <c r="AC939" s="461">
        <f t="shared" si="57"/>
        <v>18</v>
      </c>
    </row>
    <row r="940" spans="1:29" s="467" customFormat="1" hidden="1">
      <c r="A940" s="463" t="s">
        <v>618</v>
      </c>
      <c r="B940" s="463" t="s">
        <v>658</v>
      </c>
      <c r="C940" s="463" t="s">
        <v>619</v>
      </c>
      <c r="D940" s="463" t="s">
        <v>552</v>
      </c>
      <c r="E940" s="463">
        <v>6</v>
      </c>
      <c r="F940" s="465" t="s">
        <v>819</v>
      </c>
      <c r="G940" s="463" t="s">
        <v>554</v>
      </c>
      <c r="H940" s="576">
        <v>40922</v>
      </c>
      <c r="I940" s="576">
        <v>40926</v>
      </c>
      <c r="J940" s="228">
        <v>2011</v>
      </c>
      <c r="K940" s="463" t="s">
        <v>769</v>
      </c>
      <c r="L940" s="463" t="s">
        <v>1072</v>
      </c>
      <c r="M940" s="463" t="s">
        <v>819</v>
      </c>
      <c r="N940" s="466">
        <v>4</v>
      </c>
      <c r="O940" s="229">
        <v>22</v>
      </c>
      <c r="P940" s="463">
        <v>0</v>
      </c>
      <c r="Q940" s="463">
        <v>8</v>
      </c>
      <c r="R940" s="463">
        <v>1</v>
      </c>
      <c r="S940" s="463">
        <v>0</v>
      </c>
      <c r="T940" s="463">
        <v>0</v>
      </c>
      <c r="U940" s="463">
        <v>8</v>
      </c>
      <c r="V940" s="463">
        <v>1</v>
      </c>
      <c r="W940" s="463">
        <v>0</v>
      </c>
      <c r="X940" s="463">
        <v>0</v>
      </c>
      <c r="Y940" s="463">
        <v>0</v>
      </c>
      <c r="Z940" s="463">
        <v>0</v>
      </c>
      <c r="AA940" s="463">
        <v>0</v>
      </c>
      <c r="AB940" s="466">
        <v>40</v>
      </c>
      <c r="AC940" s="461">
        <f t="shared" si="57"/>
        <v>31</v>
      </c>
    </row>
    <row r="941" spans="1:29" s="467" customFormat="1" hidden="1">
      <c r="A941" s="463" t="s">
        <v>620</v>
      </c>
      <c r="B941" s="463" t="s">
        <v>658</v>
      </c>
      <c r="C941" s="463" t="s">
        <v>3827</v>
      </c>
      <c r="D941" s="463" t="s">
        <v>552</v>
      </c>
      <c r="E941" s="463">
        <v>7</v>
      </c>
      <c r="F941" s="465" t="s">
        <v>3767</v>
      </c>
      <c r="G941" s="463" t="s">
        <v>554</v>
      </c>
      <c r="H941" s="576">
        <v>40923</v>
      </c>
      <c r="I941" s="576">
        <v>40926</v>
      </c>
      <c r="J941" s="228">
        <v>2011</v>
      </c>
      <c r="K941" s="463" t="s">
        <v>769</v>
      </c>
      <c r="L941" s="463" t="s">
        <v>1072</v>
      </c>
      <c r="M941" s="463" t="s">
        <v>3767</v>
      </c>
      <c r="N941" s="466">
        <v>1</v>
      </c>
      <c r="O941" s="229">
        <v>1</v>
      </c>
      <c r="P941" s="463">
        <v>1</v>
      </c>
      <c r="Q941" s="463">
        <v>2</v>
      </c>
      <c r="R941" s="463">
        <v>0</v>
      </c>
      <c r="S941" s="463">
        <v>2</v>
      </c>
      <c r="T941" s="463">
        <v>0</v>
      </c>
      <c r="U941" s="463">
        <v>9</v>
      </c>
      <c r="V941" s="463">
        <v>0</v>
      </c>
      <c r="W941" s="463">
        <v>0</v>
      </c>
      <c r="X941" s="463">
        <v>17</v>
      </c>
      <c r="Y941" s="463">
        <v>8</v>
      </c>
      <c r="Z941" s="463">
        <v>0</v>
      </c>
      <c r="AA941" s="463">
        <v>0</v>
      </c>
      <c r="AB941" s="466">
        <v>40</v>
      </c>
      <c r="AC941" s="461">
        <f t="shared" si="57"/>
        <v>4</v>
      </c>
    </row>
    <row r="942" spans="1:29" s="467" customFormat="1" hidden="1">
      <c r="A942" s="463" t="s">
        <v>621</v>
      </c>
      <c r="B942" s="463" t="s">
        <v>658</v>
      </c>
      <c r="C942" s="463" t="s">
        <v>3828</v>
      </c>
      <c r="D942" s="463" t="s">
        <v>552</v>
      </c>
      <c r="E942" s="463">
        <v>7</v>
      </c>
      <c r="F942" s="465" t="s">
        <v>3767</v>
      </c>
      <c r="G942" s="463" t="s">
        <v>554</v>
      </c>
      <c r="H942" s="576">
        <v>40923</v>
      </c>
      <c r="I942" s="576">
        <v>40926</v>
      </c>
      <c r="J942" s="228">
        <v>2011</v>
      </c>
      <c r="K942" s="463" t="s">
        <v>769</v>
      </c>
      <c r="L942" s="463" t="s">
        <v>1072</v>
      </c>
      <c r="M942" s="463" t="s">
        <v>3767</v>
      </c>
      <c r="N942" s="466">
        <v>2</v>
      </c>
      <c r="O942" s="229">
        <v>9</v>
      </c>
      <c r="P942" s="463">
        <v>0</v>
      </c>
      <c r="Q942" s="463">
        <v>2</v>
      </c>
      <c r="R942" s="463">
        <v>0</v>
      </c>
      <c r="S942" s="463">
        <v>0</v>
      </c>
      <c r="T942" s="463">
        <v>0</v>
      </c>
      <c r="U942" s="463">
        <v>26</v>
      </c>
      <c r="V942" s="463">
        <v>1</v>
      </c>
      <c r="W942" s="463">
        <v>1</v>
      </c>
      <c r="X942" s="463">
        <v>0</v>
      </c>
      <c r="Y942" s="463">
        <v>1</v>
      </c>
      <c r="Z942" s="463">
        <v>0</v>
      </c>
      <c r="AA942" s="463">
        <v>0</v>
      </c>
      <c r="AB942" s="466">
        <v>40</v>
      </c>
      <c r="AC942" s="461">
        <f t="shared" si="57"/>
        <v>11</v>
      </c>
    </row>
    <row r="943" spans="1:29" s="467" customFormat="1" hidden="1">
      <c r="A943" s="463" t="s">
        <v>1017</v>
      </c>
      <c r="B943" s="463" t="s">
        <v>658</v>
      </c>
      <c r="C943" s="463" t="s">
        <v>3829</v>
      </c>
      <c r="D943" s="463" t="s">
        <v>552</v>
      </c>
      <c r="E943" s="463">
        <v>7</v>
      </c>
      <c r="F943" s="465" t="s">
        <v>3767</v>
      </c>
      <c r="G943" s="463" t="s">
        <v>554</v>
      </c>
      <c r="H943" s="576">
        <v>40923</v>
      </c>
      <c r="I943" s="576">
        <v>40926</v>
      </c>
      <c r="J943" s="228">
        <v>2011</v>
      </c>
      <c r="K943" s="463" t="s">
        <v>769</v>
      </c>
      <c r="L943" s="463" t="s">
        <v>1072</v>
      </c>
      <c r="M943" s="463" t="s">
        <v>3767</v>
      </c>
      <c r="N943" s="466">
        <v>3</v>
      </c>
      <c r="O943" s="229">
        <v>2</v>
      </c>
      <c r="P943" s="463">
        <v>0</v>
      </c>
      <c r="Q943" s="463">
        <v>4</v>
      </c>
      <c r="R943" s="463">
        <v>0</v>
      </c>
      <c r="S943" s="463">
        <v>3</v>
      </c>
      <c r="T943" s="463">
        <v>0</v>
      </c>
      <c r="U943" s="463">
        <v>19</v>
      </c>
      <c r="V943" s="463">
        <v>0</v>
      </c>
      <c r="W943" s="463">
        <v>4</v>
      </c>
      <c r="X943" s="463">
        <v>7</v>
      </c>
      <c r="Y943" s="463">
        <v>1</v>
      </c>
      <c r="Z943" s="463">
        <v>0</v>
      </c>
      <c r="AA943" s="463">
        <v>0</v>
      </c>
      <c r="AB943" s="466">
        <v>40</v>
      </c>
      <c r="AC943" s="461">
        <f t="shared" si="57"/>
        <v>6</v>
      </c>
    </row>
    <row r="944" spans="1:29" s="467" customFormat="1" hidden="1">
      <c r="A944" s="463" t="s">
        <v>1216</v>
      </c>
      <c r="B944" s="463" t="s">
        <v>658</v>
      </c>
      <c r="C944" s="463" t="s">
        <v>3830</v>
      </c>
      <c r="D944" s="463" t="s">
        <v>552</v>
      </c>
      <c r="E944" s="463">
        <v>7</v>
      </c>
      <c r="F944" s="465" t="s">
        <v>3767</v>
      </c>
      <c r="G944" s="463" t="s">
        <v>554</v>
      </c>
      <c r="H944" s="576">
        <v>40923</v>
      </c>
      <c r="I944" s="576">
        <v>40926</v>
      </c>
      <c r="J944" s="228">
        <v>2011</v>
      </c>
      <c r="K944" s="463" t="s">
        <v>769</v>
      </c>
      <c r="L944" s="463" t="s">
        <v>1072</v>
      </c>
      <c r="M944" s="463" t="s">
        <v>3767</v>
      </c>
      <c r="N944" s="466">
        <v>4</v>
      </c>
      <c r="O944" s="229">
        <v>8</v>
      </c>
      <c r="P944" s="463">
        <v>0</v>
      </c>
      <c r="Q944" s="463">
        <v>0</v>
      </c>
      <c r="R944" s="463">
        <v>0</v>
      </c>
      <c r="S944" s="463">
        <v>0</v>
      </c>
      <c r="T944" s="463">
        <v>0</v>
      </c>
      <c r="U944" s="463">
        <v>20</v>
      </c>
      <c r="V944" s="463">
        <v>0</v>
      </c>
      <c r="W944" s="463">
        <v>4</v>
      </c>
      <c r="X944" s="463">
        <v>7</v>
      </c>
      <c r="Y944" s="463">
        <v>1</v>
      </c>
      <c r="Z944" s="463">
        <v>0</v>
      </c>
      <c r="AA944" s="463">
        <v>0</v>
      </c>
      <c r="AB944" s="466">
        <v>40</v>
      </c>
      <c r="AC944" s="461">
        <f t="shared" si="57"/>
        <v>8</v>
      </c>
    </row>
    <row r="945" spans="1:29" s="467" customFormat="1" hidden="1">
      <c r="A945" s="463" t="s">
        <v>1224</v>
      </c>
      <c r="B945" s="463" t="s">
        <v>658</v>
      </c>
      <c r="C945" s="463" t="s">
        <v>4263</v>
      </c>
      <c r="D945" s="463" t="s">
        <v>552</v>
      </c>
      <c r="E945" s="463">
        <v>8</v>
      </c>
      <c r="F945" s="465" t="s">
        <v>3766</v>
      </c>
      <c r="G945" s="463" t="s">
        <v>554</v>
      </c>
      <c r="H945" s="576">
        <v>40923</v>
      </c>
      <c r="I945" s="576">
        <v>40926</v>
      </c>
      <c r="J945" s="228">
        <v>2011</v>
      </c>
      <c r="K945" s="463" t="s">
        <v>769</v>
      </c>
      <c r="L945" s="463" t="s">
        <v>1072</v>
      </c>
      <c r="M945" s="463" t="s">
        <v>3766</v>
      </c>
      <c r="N945" s="466">
        <v>1</v>
      </c>
      <c r="O945" s="229">
        <v>2</v>
      </c>
      <c r="P945" s="463">
        <v>7</v>
      </c>
      <c r="Q945" s="463">
        <v>2</v>
      </c>
      <c r="R945" s="463">
        <v>0</v>
      </c>
      <c r="S945" s="463">
        <v>4</v>
      </c>
      <c r="T945" s="463">
        <v>0</v>
      </c>
      <c r="U945" s="463">
        <v>0</v>
      </c>
      <c r="V945" s="463">
        <v>4</v>
      </c>
      <c r="W945" s="463">
        <v>13</v>
      </c>
      <c r="X945" s="463">
        <v>0</v>
      </c>
      <c r="Y945" s="463">
        <v>8</v>
      </c>
      <c r="Z945" s="463">
        <v>0</v>
      </c>
      <c r="AA945" s="463">
        <v>0</v>
      </c>
      <c r="AB945" s="466">
        <v>40</v>
      </c>
      <c r="AC945" s="461">
        <f t="shared" si="57"/>
        <v>11</v>
      </c>
    </row>
    <row r="946" spans="1:29" s="467" customFormat="1" hidden="1">
      <c r="A946" s="463" t="s">
        <v>1225</v>
      </c>
      <c r="B946" s="463" t="s">
        <v>658</v>
      </c>
      <c r="C946" s="463" t="s">
        <v>4264</v>
      </c>
      <c r="D946" s="463" t="s">
        <v>552</v>
      </c>
      <c r="E946" s="463">
        <v>8</v>
      </c>
      <c r="F946" s="465" t="s">
        <v>3766</v>
      </c>
      <c r="G946" s="463" t="s">
        <v>554</v>
      </c>
      <c r="H946" s="576">
        <v>40923</v>
      </c>
      <c r="I946" s="576">
        <v>40926</v>
      </c>
      <c r="J946" s="228">
        <v>2011</v>
      </c>
      <c r="K946" s="463" t="s">
        <v>769</v>
      </c>
      <c r="L946" s="463" t="s">
        <v>1072</v>
      </c>
      <c r="M946" s="463" t="s">
        <v>3766</v>
      </c>
      <c r="N946" s="466">
        <v>2</v>
      </c>
      <c r="O946" s="229">
        <v>2</v>
      </c>
      <c r="P946" s="463">
        <v>3</v>
      </c>
      <c r="Q946" s="463">
        <v>3</v>
      </c>
      <c r="R946" s="463">
        <v>0</v>
      </c>
      <c r="S946" s="463">
        <v>1</v>
      </c>
      <c r="T946" s="463">
        <v>0</v>
      </c>
      <c r="U946" s="463">
        <v>0</v>
      </c>
      <c r="V946" s="463">
        <v>3</v>
      </c>
      <c r="W946" s="463">
        <v>23</v>
      </c>
      <c r="X946" s="463">
        <v>0</v>
      </c>
      <c r="Y946" s="463">
        <v>5</v>
      </c>
      <c r="Z946" s="463">
        <v>0</v>
      </c>
      <c r="AA946" s="463">
        <v>0</v>
      </c>
      <c r="AB946" s="466">
        <v>40</v>
      </c>
      <c r="AC946" s="461">
        <f t="shared" si="57"/>
        <v>8</v>
      </c>
    </row>
    <row r="947" spans="1:29" s="467" customFormat="1" hidden="1">
      <c r="A947" s="463" t="s">
        <v>1029</v>
      </c>
      <c r="B947" s="463" t="s">
        <v>658</v>
      </c>
      <c r="C947" s="463" t="s">
        <v>4265</v>
      </c>
      <c r="D947" s="463" t="s">
        <v>552</v>
      </c>
      <c r="E947" s="463">
        <v>8</v>
      </c>
      <c r="F947" s="465" t="s">
        <v>3766</v>
      </c>
      <c r="G947" s="463" t="s">
        <v>554</v>
      </c>
      <c r="H947" s="576">
        <v>40923</v>
      </c>
      <c r="I947" s="576">
        <v>40926</v>
      </c>
      <c r="J947" s="228">
        <v>2011</v>
      </c>
      <c r="K947" s="463" t="s">
        <v>769</v>
      </c>
      <c r="L947" s="463" t="s">
        <v>1072</v>
      </c>
      <c r="M947" s="463" t="s">
        <v>3766</v>
      </c>
      <c r="N947" s="466">
        <v>3</v>
      </c>
      <c r="O947" s="229">
        <v>0</v>
      </c>
      <c r="P947" s="463">
        <v>20</v>
      </c>
      <c r="Q947" s="463">
        <v>0</v>
      </c>
      <c r="R947" s="463">
        <v>0</v>
      </c>
      <c r="S947" s="463">
        <v>1</v>
      </c>
      <c r="T947" s="463">
        <v>0</v>
      </c>
      <c r="U947" s="463">
        <v>0</v>
      </c>
      <c r="V947" s="463">
        <v>0</v>
      </c>
      <c r="W947" s="463">
        <v>13</v>
      </c>
      <c r="X947" s="463">
        <v>4</v>
      </c>
      <c r="Y947" s="463">
        <v>2</v>
      </c>
      <c r="Z947" s="463">
        <v>0</v>
      </c>
      <c r="AA947" s="463">
        <v>0</v>
      </c>
      <c r="AB947" s="466">
        <v>40</v>
      </c>
      <c r="AC947" s="461">
        <f t="shared" si="57"/>
        <v>20</v>
      </c>
    </row>
    <row r="948" spans="1:29" s="467" customFormat="1" hidden="1">
      <c r="A948" s="463" t="s">
        <v>839</v>
      </c>
      <c r="B948" s="463" t="s">
        <v>658</v>
      </c>
      <c r="C948" s="463" t="s">
        <v>4266</v>
      </c>
      <c r="D948" s="463" t="s">
        <v>552</v>
      </c>
      <c r="E948" s="463">
        <v>8</v>
      </c>
      <c r="F948" s="465" t="s">
        <v>3766</v>
      </c>
      <c r="G948" s="463" t="s">
        <v>554</v>
      </c>
      <c r="H948" s="576">
        <v>40923</v>
      </c>
      <c r="I948" s="576">
        <v>40926</v>
      </c>
      <c r="J948" s="228">
        <v>2011</v>
      </c>
      <c r="K948" s="463" t="s">
        <v>769</v>
      </c>
      <c r="L948" s="463" t="s">
        <v>1072</v>
      </c>
      <c r="M948" s="463" t="s">
        <v>3766</v>
      </c>
      <c r="N948" s="613">
        <v>4</v>
      </c>
      <c r="O948" s="229">
        <v>0</v>
      </c>
      <c r="P948" s="463">
        <v>4</v>
      </c>
      <c r="Q948" s="463">
        <v>1</v>
      </c>
      <c r="R948" s="463">
        <v>0</v>
      </c>
      <c r="S948" s="463">
        <v>0</v>
      </c>
      <c r="T948" s="463">
        <v>0</v>
      </c>
      <c r="U948" s="463">
        <v>0</v>
      </c>
      <c r="V948" s="463">
        <v>5</v>
      </c>
      <c r="W948" s="463">
        <v>15</v>
      </c>
      <c r="X948" s="463">
        <v>11</v>
      </c>
      <c r="Y948" s="463">
        <v>4</v>
      </c>
      <c r="Z948" s="463">
        <v>0</v>
      </c>
      <c r="AA948" s="463">
        <v>0</v>
      </c>
      <c r="AB948" s="613">
        <v>40</v>
      </c>
      <c r="AC948" s="461">
        <f t="shared" si="57"/>
        <v>5</v>
      </c>
    </row>
    <row r="949" spans="1:29" s="467" customFormat="1" hidden="1">
      <c r="A949" s="463" t="s">
        <v>636</v>
      </c>
      <c r="B949" s="463" t="s">
        <v>658</v>
      </c>
      <c r="C949" s="463" t="s">
        <v>637</v>
      </c>
      <c r="D949" s="463" t="s">
        <v>552</v>
      </c>
      <c r="E949" s="464">
        <v>9</v>
      </c>
      <c r="F949" s="463" t="s">
        <v>822</v>
      </c>
      <c r="G949" s="463" t="s">
        <v>554</v>
      </c>
      <c r="H949" s="576">
        <v>40985</v>
      </c>
      <c r="I949" s="576">
        <v>41066</v>
      </c>
      <c r="J949" s="460">
        <v>2011</v>
      </c>
      <c r="K949" s="463" t="s">
        <v>1281</v>
      </c>
      <c r="L949" s="463" t="s">
        <v>1071</v>
      </c>
      <c r="M949" s="463" t="s">
        <v>822</v>
      </c>
      <c r="N949" s="458">
        <v>1</v>
      </c>
      <c r="O949" s="460">
        <v>1</v>
      </c>
      <c r="P949" s="463">
        <v>1</v>
      </c>
      <c r="Q949" s="463">
        <v>3</v>
      </c>
      <c r="R949" s="463">
        <v>0</v>
      </c>
      <c r="S949" s="463">
        <v>0</v>
      </c>
      <c r="T949" s="463">
        <v>0</v>
      </c>
      <c r="U949" s="463">
        <v>19</v>
      </c>
      <c r="V949" s="463">
        <v>0</v>
      </c>
      <c r="W949" s="463">
        <v>1</v>
      </c>
      <c r="X949" s="463">
        <v>1</v>
      </c>
      <c r="Y949" s="463">
        <v>12</v>
      </c>
      <c r="Z949" s="463">
        <v>2</v>
      </c>
      <c r="AA949" s="463">
        <v>0</v>
      </c>
      <c r="AB949" s="461">
        <v>40</v>
      </c>
      <c r="AC949" s="461">
        <f t="shared" si="57"/>
        <v>5</v>
      </c>
    </row>
    <row r="950" spans="1:29" s="467" customFormat="1" hidden="1">
      <c r="A950" s="463" t="s">
        <v>638</v>
      </c>
      <c r="B950" s="463" t="s">
        <v>658</v>
      </c>
      <c r="C950" s="463" t="s">
        <v>639</v>
      </c>
      <c r="D950" s="463" t="s">
        <v>552</v>
      </c>
      <c r="E950" s="464">
        <v>9</v>
      </c>
      <c r="F950" s="463" t="s">
        <v>822</v>
      </c>
      <c r="G950" s="463" t="s">
        <v>554</v>
      </c>
      <c r="H950" s="576">
        <v>40985</v>
      </c>
      <c r="I950" s="576">
        <v>41066</v>
      </c>
      <c r="J950" s="465">
        <v>2011</v>
      </c>
      <c r="K950" s="463" t="s">
        <v>1281</v>
      </c>
      <c r="L950" s="463" t="s">
        <v>1071</v>
      </c>
      <c r="M950" s="463" t="s">
        <v>822</v>
      </c>
      <c r="N950" s="463">
        <v>2</v>
      </c>
      <c r="O950" s="465">
        <v>5</v>
      </c>
      <c r="P950" s="463">
        <v>0</v>
      </c>
      <c r="Q950" s="463">
        <v>3</v>
      </c>
      <c r="R950" s="463">
        <v>2</v>
      </c>
      <c r="S950" s="463">
        <v>3</v>
      </c>
      <c r="T950" s="463">
        <v>0</v>
      </c>
      <c r="U950" s="463">
        <v>18</v>
      </c>
      <c r="V950" s="463">
        <v>0</v>
      </c>
      <c r="W950" s="463">
        <v>0</v>
      </c>
      <c r="X950" s="463">
        <v>0</v>
      </c>
      <c r="Y950" s="463">
        <v>9</v>
      </c>
      <c r="Z950" s="463">
        <v>0</v>
      </c>
      <c r="AA950" s="463">
        <v>0</v>
      </c>
      <c r="AB950" s="466">
        <v>40</v>
      </c>
      <c r="AC950" s="461">
        <f t="shared" si="57"/>
        <v>10</v>
      </c>
    </row>
    <row r="951" spans="1:29" s="467" customFormat="1" hidden="1">
      <c r="A951" s="463" t="s">
        <v>640</v>
      </c>
      <c r="B951" s="463" t="s">
        <v>658</v>
      </c>
      <c r="C951" s="463" t="s">
        <v>641</v>
      </c>
      <c r="D951" s="463" t="s">
        <v>552</v>
      </c>
      <c r="E951" s="464">
        <v>9</v>
      </c>
      <c r="F951" s="463" t="s">
        <v>822</v>
      </c>
      <c r="G951" s="463" t="s">
        <v>554</v>
      </c>
      <c r="H951" s="576">
        <v>40985</v>
      </c>
      <c r="I951" s="576">
        <v>41066</v>
      </c>
      <c r="J951" s="465">
        <v>2011</v>
      </c>
      <c r="K951" s="463" t="s">
        <v>1281</v>
      </c>
      <c r="L951" s="463" t="s">
        <v>1071</v>
      </c>
      <c r="M951" s="463" t="s">
        <v>822</v>
      </c>
      <c r="N951" s="463">
        <v>3</v>
      </c>
      <c r="O951" s="465">
        <v>5</v>
      </c>
      <c r="P951" s="463">
        <v>0</v>
      </c>
      <c r="Q951" s="463">
        <v>0</v>
      </c>
      <c r="R951" s="463">
        <v>0</v>
      </c>
      <c r="S951" s="463">
        <v>0</v>
      </c>
      <c r="T951" s="463">
        <v>0</v>
      </c>
      <c r="U951" s="463">
        <v>27</v>
      </c>
      <c r="V951" s="463">
        <v>0</v>
      </c>
      <c r="W951" s="463">
        <v>0</v>
      </c>
      <c r="X951" s="463">
        <v>0</v>
      </c>
      <c r="Y951" s="463">
        <v>7</v>
      </c>
      <c r="Z951" s="463">
        <v>1</v>
      </c>
      <c r="AA951" s="463">
        <v>0</v>
      </c>
      <c r="AB951" s="466">
        <v>40</v>
      </c>
      <c r="AC951" s="461">
        <f t="shared" si="57"/>
        <v>5</v>
      </c>
    </row>
    <row r="952" spans="1:29" s="467" customFormat="1" hidden="1">
      <c r="A952" s="463" t="s">
        <v>642</v>
      </c>
      <c r="B952" s="463" t="s">
        <v>658</v>
      </c>
      <c r="C952" s="463" t="s">
        <v>643</v>
      </c>
      <c r="D952" s="463" t="s">
        <v>552</v>
      </c>
      <c r="E952" s="464">
        <v>9</v>
      </c>
      <c r="F952" s="463" t="s">
        <v>822</v>
      </c>
      <c r="G952" s="463" t="s">
        <v>554</v>
      </c>
      <c r="H952" s="576">
        <v>40985</v>
      </c>
      <c r="I952" s="576">
        <v>41066</v>
      </c>
      <c r="J952" s="465">
        <v>2011</v>
      </c>
      <c r="K952" s="463" t="s">
        <v>1281</v>
      </c>
      <c r="L952" s="463" t="s">
        <v>1071</v>
      </c>
      <c r="M952" s="463" t="s">
        <v>822</v>
      </c>
      <c r="N952" s="463">
        <v>4</v>
      </c>
      <c r="O952" s="465">
        <v>0</v>
      </c>
      <c r="P952" s="463">
        <v>2</v>
      </c>
      <c r="Q952" s="463">
        <v>2</v>
      </c>
      <c r="R952" s="463">
        <v>0</v>
      </c>
      <c r="S952" s="463">
        <v>0</v>
      </c>
      <c r="T952" s="463">
        <v>0</v>
      </c>
      <c r="U952" s="463">
        <v>23</v>
      </c>
      <c r="V952" s="463">
        <v>0</v>
      </c>
      <c r="W952" s="463">
        <v>0</v>
      </c>
      <c r="X952" s="463">
        <v>0</v>
      </c>
      <c r="Y952" s="463">
        <v>10</v>
      </c>
      <c r="Z952" s="463">
        <v>3</v>
      </c>
      <c r="AA952" s="463">
        <v>0</v>
      </c>
      <c r="AB952" s="466">
        <v>40</v>
      </c>
      <c r="AC952" s="461">
        <f t="shared" si="57"/>
        <v>4</v>
      </c>
    </row>
    <row r="953" spans="1:29" s="467" customFormat="1" hidden="1">
      <c r="A953" s="463" t="s">
        <v>644</v>
      </c>
      <c r="B953" s="463" t="s">
        <v>658</v>
      </c>
      <c r="C953" s="463" t="s">
        <v>645</v>
      </c>
      <c r="D953" s="463" t="s">
        <v>552</v>
      </c>
      <c r="E953" s="464">
        <v>10</v>
      </c>
      <c r="F953" s="463" t="s">
        <v>823</v>
      </c>
      <c r="G953" s="463" t="s">
        <v>554</v>
      </c>
      <c r="H953" s="576">
        <v>40985</v>
      </c>
      <c r="I953" s="576">
        <v>41066</v>
      </c>
      <c r="J953" s="465">
        <v>2011</v>
      </c>
      <c r="K953" s="463" t="s">
        <v>1281</v>
      </c>
      <c r="L953" s="463" t="s">
        <v>1071</v>
      </c>
      <c r="M953" s="463" t="s">
        <v>823</v>
      </c>
      <c r="N953" s="463">
        <v>1</v>
      </c>
      <c r="O953" s="465">
        <v>2</v>
      </c>
      <c r="P953" s="463">
        <v>12</v>
      </c>
      <c r="Q953" s="463">
        <v>0</v>
      </c>
      <c r="R953" s="463">
        <v>0</v>
      </c>
      <c r="S953" s="463">
        <v>6</v>
      </c>
      <c r="T953" s="463">
        <v>0</v>
      </c>
      <c r="U953" s="463">
        <v>0</v>
      </c>
      <c r="V953" s="463">
        <v>0</v>
      </c>
      <c r="W953" s="463">
        <v>19</v>
      </c>
      <c r="X953" s="463">
        <v>0</v>
      </c>
      <c r="Y953" s="463">
        <v>1</v>
      </c>
      <c r="Z953" s="463">
        <v>0</v>
      </c>
      <c r="AA953" s="463">
        <v>0</v>
      </c>
      <c r="AB953" s="466">
        <v>40</v>
      </c>
      <c r="AC953" s="461">
        <f t="shared" si="57"/>
        <v>14</v>
      </c>
    </row>
    <row r="954" spans="1:29" s="467" customFormat="1" hidden="1">
      <c r="A954" s="463" t="s">
        <v>646</v>
      </c>
      <c r="B954" s="463" t="s">
        <v>658</v>
      </c>
      <c r="C954" s="463" t="s">
        <v>647</v>
      </c>
      <c r="D954" s="463" t="s">
        <v>552</v>
      </c>
      <c r="E954" s="464">
        <v>10</v>
      </c>
      <c r="F954" s="463" t="s">
        <v>823</v>
      </c>
      <c r="G954" s="463" t="s">
        <v>554</v>
      </c>
      <c r="H954" s="576">
        <v>40985</v>
      </c>
      <c r="I954" s="576">
        <v>41066</v>
      </c>
      <c r="J954" s="465">
        <v>2011</v>
      </c>
      <c r="K954" s="463" t="s">
        <v>1281</v>
      </c>
      <c r="L954" s="463" t="s">
        <v>1071</v>
      </c>
      <c r="M954" s="463" t="s">
        <v>823</v>
      </c>
      <c r="N954" s="463">
        <v>2</v>
      </c>
      <c r="O954" s="465">
        <v>5</v>
      </c>
      <c r="P954" s="463">
        <v>2</v>
      </c>
      <c r="Q954" s="463">
        <v>1</v>
      </c>
      <c r="R954" s="463">
        <v>0</v>
      </c>
      <c r="S954" s="463">
        <v>5</v>
      </c>
      <c r="T954" s="463">
        <v>0</v>
      </c>
      <c r="U954" s="463">
        <v>1</v>
      </c>
      <c r="V954" s="463">
        <v>0</v>
      </c>
      <c r="W954" s="463">
        <v>26</v>
      </c>
      <c r="X954" s="463">
        <v>0</v>
      </c>
      <c r="Y954" s="463">
        <v>0</v>
      </c>
      <c r="Z954" s="463">
        <v>0</v>
      </c>
      <c r="AA954" s="463">
        <v>0</v>
      </c>
      <c r="AB954" s="466">
        <v>40</v>
      </c>
      <c r="AC954" s="461">
        <f t="shared" si="57"/>
        <v>8</v>
      </c>
    </row>
    <row r="955" spans="1:29" s="467" customFormat="1" hidden="1">
      <c r="A955" s="463" t="s">
        <v>648</v>
      </c>
      <c r="B955" s="463" t="s">
        <v>658</v>
      </c>
      <c r="C955" s="463" t="s">
        <v>649</v>
      </c>
      <c r="D955" s="463" t="s">
        <v>552</v>
      </c>
      <c r="E955" s="464">
        <v>10</v>
      </c>
      <c r="F955" s="463" t="s">
        <v>823</v>
      </c>
      <c r="G955" s="463" t="s">
        <v>554</v>
      </c>
      <c r="H955" s="576">
        <v>40985</v>
      </c>
      <c r="I955" s="576">
        <v>41066</v>
      </c>
      <c r="J955" s="465">
        <v>2011</v>
      </c>
      <c r="K955" s="463" t="s">
        <v>1281</v>
      </c>
      <c r="L955" s="463" t="s">
        <v>1071</v>
      </c>
      <c r="M955" s="463" t="s">
        <v>823</v>
      </c>
      <c r="N955" s="463">
        <v>3</v>
      </c>
      <c r="O955" s="465">
        <v>1</v>
      </c>
      <c r="P955" s="463">
        <v>3</v>
      </c>
      <c r="Q955" s="463">
        <v>0</v>
      </c>
      <c r="R955" s="463">
        <v>0</v>
      </c>
      <c r="S955" s="463">
        <v>13</v>
      </c>
      <c r="T955" s="463">
        <v>1</v>
      </c>
      <c r="U955" s="463">
        <v>0</v>
      </c>
      <c r="V955" s="463">
        <v>0</v>
      </c>
      <c r="W955" s="463">
        <v>22</v>
      </c>
      <c r="X955" s="463">
        <v>0</v>
      </c>
      <c r="Y955" s="463">
        <v>0</v>
      </c>
      <c r="Z955" s="463">
        <v>0</v>
      </c>
      <c r="AA955" s="463">
        <v>0</v>
      </c>
      <c r="AB955" s="466">
        <v>40</v>
      </c>
      <c r="AC955" s="461">
        <f t="shared" si="57"/>
        <v>4</v>
      </c>
    </row>
    <row r="956" spans="1:29" s="467" customFormat="1" hidden="1">
      <c r="A956" s="463" t="s">
        <v>650</v>
      </c>
      <c r="B956" s="463" t="s">
        <v>658</v>
      </c>
      <c r="C956" s="463" t="s">
        <v>447</v>
      </c>
      <c r="D956" s="463" t="s">
        <v>552</v>
      </c>
      <c r="E956" s="464">
        <v>10</v>
      </c>
      <c r="F956" s="463" t="s">
        <v>823</v>
      </c>
      <c r="G956" s="463" t="s">
        <v>554</v>
      </c>
      <c r="H956" s="576">
        <v>40985</v>
      </c>
      <c r="I956" s="576">
        <v>41066</v>
      </c>
      <c r="J956" s="465">
        <v>2011</v>
      </c>
      <c r="K956" s="463" t="s">
        <v>1281</v>
      </c>
      <c r="L956" s="463" t="s">
        <v>1071</v>
      </c>
      <c r="M956" s="463" t="s">
        <v>823</v>
      </c>
      <c r="N956" s="463">
        <v>4</v>
      </c>
      <c r="O956" s="465">
        <v>4</v>
      </c>
      <c r="P956" s="463">
        <v>3</v>
      </c>
      <c r="Q956" s="463">
        <v>3</v>
      </c>
      <c r="R956" s="463">
        <v>0</v>
      </c>
      <c r="S956" s="463">
        <v>10</v>
      </c>
      <c r="T956" s="463">
        <v>0</v>
      </c>
      <c r="U956" s="463">
        <v>1</v>
      </c>
      <c r="V956" s="463">
        <v>0</v>
      </c>
      <c r="W956" s="463">
        <v>19</v>
      </c>
      <c r="X956" s="463">
        <v>0</v>
      </c>
      <c r="Y956" s="463">
        <v>0</v>
      </c>
      <c r="Z956" s="463">
        <v>0</v>
      </c>
      <c r="AA956" s="463">
        <v>0</v>
      </c>
      <c r="AB956" s="466">
        <v>40</v>
      </c>
      <c r="AC956" s="461">
        <f t="shared" si="57"/>
        <v>10</v>
      </c>
    </row>
    <row r="957" spans="1:29" s="467" customFormat="1" hidden="1">
      <c r="A957" s="463" t="s">
        <v>448</v>
      </c>
      <c r="B957" s="463" t="s">
        <v>658</v>
      </c>
      <c r="C957" s="463" t="s">
        <v>449</v>
      </c>
      <c r="D957" s="463" t="s">
        <v>552</v>
      </c>
      <c r="E957" s="464">
        <v>11</v>
      </c>
      <c r="F957" s="463" t="s">
        <v>824</v>
      </c>
      <c r="G957" s="463" t="s">
        <v>554</v>
      </c>
      <c r="H957" s="576">
        <v>40985</v>
      </c>
      <c r="I957" s="576">
        <v>41066</v>
      </c>
      <c r="J957" s="465">
        <v>2011</v>
      </c>
      <c r="K957" s="463" t="s">
        <v>1281</v>
      </c>
      <c r="L957" s="463" t="s">
        <v>1071</v>
      </c>
      <c r="M957" s="463" t="s">
        <v>824</v>
      </c>
      <c r="N957" s="463">
        <v>1</v>
      </c>
      <c r="O957" s="465">
        <v>9</v>
      </c>
      <c r="P957" s="463">
        <v>1</v>
      </c>
      <c r="Q957" s="463">
        <v>6</v>
      </c>
      <c r="R957" s="463">
        <v>2</v>
      </c>
      <c r="S957" s="463">
        <v>0</v>
      </c>
      <c r="T957" s="463">
        <v>0</v>
      </c>
      <c r="U957" s="463">
        <v>0</v>
      </c>
      <c r="V957" s="463">
        <v>0</v>
      </c>
      <c r="W957" s="463">
        <v>22</v>
      </c>
      <c r="X957" s="463">
        <v>0</v>
      </c>
      <c r="Y957" s="463">
        <v>0</v>
      </c>
      <c r="Z957" s="463">
        <v>0</v>
      </c>
      <c r="AA957" s="463">
        <v>0</v>
      </c>
      <c r="AB957" s="466">
        <v>40</v>
      </c>
      <c r="AC957" s="461">
        <f t="shared" si="57"/>
        <v>18</v>
      </c>
    </row>
    <row r="958" spans="1:29" s="467" customFormat="1" hidden="1">
      <c r="A958" s="463" t="s">
        <v>257</v>
      </c>
      <c r="B958" s="463" t="s">
        <v>658</v>
      </c>
      <c r="C958" s="463" t="s">
        <v>258</v>
      </c>
      <c r="D958" s="463" t="s">
        <v>552</v>
      </c>
      <c r="E958" s="464">
        <v>11</v>
      </c>
      <c r="F958" s="463" t="s">
        <v>824</v>
      </c>
      <c r="G958" s="463" t="s">
        <v>554</v>
      </c>
      <c r="H958" s="576">
        <v>40985</v>
      </c>
      <c r="I958" s="576">
        <v>41066</v>
      </c>
      <c r="J958" s="465">
        <v>2011</v>
      </c>
      <c r="K958" s="463" t="s">
        <v>1281</v>
      </c>
      <c r="L958" s="463" t="s">
        <v>1071</v>
      </c>
      <c r="M958" s="463" t="s">
        <v>824</v>
      </c>
      <c r="N958" s="463">
        <v>2</v>
      </c>
      <c r="O958" s="465">
        <v>1</v>
      </c>
      <c r="P958" s="463">
        <v>2</v>
      </c>
      <c r="Q958" s="463">
        <v>3</v>
      </c>
      <c r="R958" s="463">
        <v>0</v>
      </c>
      <c r="S958" s="463">
        <v>6</v>
      </c>
      <c r="T958" s="463">
        <v>1</v>
      </c>
      <c r="U958" s="463">
        <v>0</v>
      </c>
      <c r="V958" s="463">
        <v>0</v>
      </c>
      <c r="W958" s="463">
        <v>27</v>
      </c>
      <c r="X958" s="463">
        <v>0</v>
      </c>
      <c r="Y958" s="463">
        <v>0</v>
      </c>
      <c r="Z958" s="463">
        <v>0</v>
      </c>
      <c r="AA958" s="463">
        <v>0</v>
      </c>
      <c r="AB958" s="466">
        <v>40</v>
      </c>
      <c r="AC958" s="461">
        <f t="shared" si="57"/>
        <v>6</v>
      </c>
    </row>
    <row r="959" spans="1:29" s="467" customFormat="1" hidden="1">
      <c r="A959" s="463" t="s">
        <v>259</v>
      </c>
      <c r="B959" s="463" t="s">
        <v>658</v>
      </c>
      <c r="C959" s="463" t="s">
        <v>260</v>
      </c>
      <c r="D959" s="463" t="s">
        <v>552</v>
      </c>
      <c r="E959" s="464">
        <v>11</v>
      </c>
      <c r="F959" s="463" t="s">
        <v>824</v>
      </c>
      <c r="G959" s="463" t="s">
        <v>554</v>
      </c>
      <c r="H959" s="576">
        <v>40985</v>
      </c>
      <c r="I959" s="576">
        <v>41066</v>
      </c>
      <c r="J959" s="465">
        <v>2011</v>
      </c>
      <c r="K959" s="463" t="s">
        <v>1281</v>
      </c>
      <c r="L959" s="463" t="s">
        <v>1071</v>
      </c>
      <c r="M959" s="463" t="s">
        <v>824</v>
      </c>
      <c r="N959" s="463">
        <v>3</v>
      </c>
      <c r="O959" s="465">
        <v>11</v>
      </c>
      <c r="P959" s="463">
        <v>2</v>
      </c>
      <c r="Q959" s="463">
        <v>1</v>
      </c>
      <c r="R959" s="463">
        <v>1</v>
      </c>
      <c r="S959" s="463">
        <v>2</v>
      </c>
      <c r="T959" s="463">
        <v>0</v>
      </c>
      <c r="U959" s="463">
        <v>2</v>
      </c>
      <c r="V959" s="463">
        <v>0</v>
      </c>
      <c r="W959" s="463">
        <v>21</v>
      </c>
      <c r="X959" s="463">
        <v>0</v>
      </c>
      <c r="Y959" s="463">
        <v>0</v>
      </c>
      <c r="Z959" s="463">
        <v>0</v>
      </c>
      <c r="AA959" s="463">
        <v>0</v>
      </c>
      <c r="AB959" s="466">
        <v>40</v>
      </c>
      <c r="AC959" s="461">
        <f t="shared" si="57"/>
        <v>15</v>
      </c>
    </row>
    <row r="960" spans="1:29" s="467" customFormat="1" hidden="1">
      <c r="A960" s="463" t="s">
        <v>261</v>
      </c>
      <c r="B960" s="463" t="s">
        <v>658</v>
      </c>
      <c r="C960" s="463" t="s">
        <v>452</v>
      </c>
      <c r="D960" s="463" t="s">
        <v>552</v>
      </c>
      <c r="E960" s="464">
        <v>11</v>
      </c>
      <c r="F960" s="463" t="s">
        <v>824</v>
      </c>
      <c r="G960" s="463" t="s">
        <v>554</v>
      </c>
      <c r="H960" s="576">
        <v>40985</v>
      </c>
      <c r="I960" s="576">
        <v>41066</v>
      </c>
      <c r="J960" s="465">
        <v>2011</v>
      </c>
      <c r="K960" s="463" t="s">
        <v>1281</v>
      </c>
      <c r="L960" s="463" t="s">
        <v>1071</v>
      </c>
      <c r="M960" s="463" t="s">
        <v>824</v>
      </c>
      <c r="N960" s="463">
        <v>4</v>
      </c>
      <c r="O960" s="465">
        <v>5</v>
      </c>
      <c r="P960" s="463">
        <v>1</v>
      </c>
      <c r="Q960" s="463">
        <v>1</v>
      </c>
      <c r="R960" s="463">
        <v>0</v>
      </c>
      <c r="S960" s="463">
        <v>0</v>
      </c>
      <c r="T960" s="463">
        <v>0</v>
      </c>
      <c r="U960" s="463">
        <v>5</v>
      </c>
      <c r="V960" s="463">
        <v>1</v>
      </c>
      <c r="W960" s="463">
        <v>27</v>
      </c>
      <c r="X960" s="463">
        <v>0</v>
      </c>
      <c r="Y960" s="463">
        <v>0</v>
      </c>
      <c r="Z960" s="463">
        <v>0</v>
      </c>
      <c r="AA960" s="463">
        <v>0</v>
      </c>
      <c r="AB960" s="466">
        <v>40</v>
      </c>
      <c r="AC960" s="461">
        <f t="shared" si="57"/>
        <v>7</v>
      </c>
    </row>
    <row r="961" spans="1:29" s="467" customFormat="1" hidden="1">
      <c r="A961" s="463" t="s">
        <v>453</v>
      </c>
      <c r="B961" s="463" t="s">
        <v>658</v>
      </c>
      <c r="C961" s="463" t="s">
        <v>454</v>
      </c>
      <c r="D961" s="463" t="s">
        <v>552</v>
      </c>
      <c r="E961" s="464">
        <v>12</v>
      </c>
      <c r="F961" s="463" t="s">
        <v>825</v>
      </c>
      <c r="G961" s="463" t="s">
        <v>554</v>
      </c>
      <c r="H961" s="576">
        <v>40998</v>
      </c>
      <c r="I961" s="576">
        <v>41066</v>
      </c>
      <c r="J961" s="465">
        <v>2011</v>
      </c>
      <c r="K961" s="463" t="s">
        <v>1281</v>
      </c>
      <c r="L961" s="463" t="s">
        <v>2812</v>
      </c>
      <c r="M961" s="463" t="s">
        <v>825</v>
      </c>
      <c r="N961" s="463">
        <v>1</v>
      </c>
      <c r="O961" s="465">
        <v>0</v>
      </c>
      <c r="P961" s="463">
        <v>1</v>
      </c>
      <c r="Q961" s="463">
        <v>0</v>
      </c>
      <c r="R961" s="463">
        <v>0</v>
      </c>
      <c r="S961" s="463">
        <v>1</v>
      </c>
      <c r="T961" s="463">
        <v>0</v>
      </c>
      <c r="U961" s="463">
        <v>0</v>
      </c>
      <c r="V961" s="463">
        <v>11</v>
      </c>
      <c r="W961" s="463">
        <v>2</v>
      </c>
      <c r="X961" s="463">
        <v>6</v>
      </c>
      <c r="Y961" s="463">
        <v>15</v>
      </c>
      <c r="Z961" s="463">
        <v>4</v>
      </c>
      <c r="AA961" s="463">
        <v>0</v>
      </c>
      <c r="AB961" s="466">
        <v>40</v>
      </c>
      <c r="AC961" s="461">
        <f t="shared" si="57"/>
        <v>1</v>
      </c>
    </row>
    <row r="962" spans="1:29" s="467" customFormat="1" hidden="1">
      <c r="A962" s="463" t="s">
        <v>455</v>
      </c>
      <c r="B962" s="463" t="s">
        <v>658</v>
      </c>
      <c r="C962" s="463" t="s">
        <v>456</v>
      </c>
      <c r="D962" s="463" t="s">
        <v>552</v>
      </c>
      <c r="E962" s="464">
        <v>12</v>
      </c>
      <c r="F962" s="463" t="s">
        <v>825</v>
      </c>
      <c r="G962" s="463" t="s">
        <v>554</v>
      </c>
      <c r="H962" s="576">
        <v>40998</v>
      </c>
      <c r="I962" s="576">
        <v>41066</v>
      </c>
      <c r="J962" s="465">
        <v>2011</v>
      </c>
      <c r="K962" s="463" t="s">
        <v>1281</v>
      </c>
      <c r="L962" s="463" t="s">
        <v>2812</v>
      </c>
      <c r="M962" s="463" t="s">
        <v>825</v>
      </c>
      <c r="N962" s="463">
        <v>2</v>
      </c>
      <c r="O962" s="465">
        <v>1</v>
      </c>
      <c r="P962" s="463">
        <v>0</v>
      </c>
      <c r="Q962" s="463">
        <v>2</v>
      </c>
      <c r="R962" s="463">
        <v>0</v>
      </c>
      <c r="S962" s="463">
        <v>1</v>
      </c>
      <c r="T962" s="463">
        <v>0</v>
      </c>
      <c r="U962" s="463">
        <v>1</v>
      </c>
      <c r="V962" s="463">
        <v>7</v>
      </c>
      <c r="W962" s="463">
        <v>1</v>
      </c>
      <c r="X962" s="463">
        <v>14</v>
      </c>
      <c r="Y962" s="463">
        <v>11</v>
      </c>
      <c r="Z962" s="463">
        <v>2</v>
      </c>
      <c r="AA962" s="463">
        <v>0</v>
      </c>
      <c r="AB962" s="466">
        <v>40</v>
      </c>
      <c r="AC962" s="461">
        <f t="shared" si="57"/>
        <v>3</v>
      </c>
    </row>
    <row r="963" spans="1:29" s="467" customFormat="1" hidden="1">
      <c r="A963" s="463" t="s">
        <v>457</v>
      </c>
      <c r="B963" s="463" t="s">
        <v>658</v>
      </c>
      <c r="C963" s="463" t="s">
        <v>458</v>
      </c>
      <c r="D963" s="463" t="s">
        <v>552</v>
      </c>
      <c r="E963" s="464">
        <v>12</v>
      </c>
      <c r="F963" s="463" t="s">
        <v>825</v>
      </c>
      <c r="G963" s="463" t="s">
        <v>554</v>
      </c>
      <c r="H963" s="576">
        <v>40998</v>
      </c>
      <c r="I963" s="576">
        <v>41066</v>
      </c>
      <c r="J963" s="465">
        <v>2011</v>
      </c>
      <c r="K963" s="463" t="s">
        <v>1281</v>
      </c>
      <c r="L963" s="463" t="s">
        <v>2812</v>
      </c>
      <c r="M963" s="463" t="s">
        <v>825</v>
      </c>
      <c r="N963" s="463">
        <v>3</v>
      </c>
      <c r="O963" s="465">
        <v>0</v>
      </c>
      <c r="P963" s="463">
        <v>1</v>
      </c>
      <c r="Q963" s="463">
        <v>1</v>
      </c>
      <c r="R963" s="463">
        <v>0</v>
      </c>
      <c r="S963" s="463">
        <v>1</v>
      </c>
      <c r="T963" s="463">
        <v>0</v>
      </c>
      <c r="U963" s="463">
        <v>1</v>
      </c>
      <c r="V963" s="463">
        <v>7</v>
      </c>
      <c r="W963" s="463">
        <v>3</v>
      </c>
      <c r="X963" s="463">
        <v>6</v>
      </c>
      <c r="Y963" s="463">
        <v>14</v>
      </c>
      <c r="Z963" s="463">
        <v>6</v>
      </c>
      <c r="AA963" s="463">
        <v>0</v>
      </c>
      <c r="AB963" s="466">
        <v>40</v>
      </c>
      <c r="AC963" s="461">
        <f t="shared" si="57"/>
        <v>2</v>
      </c>
    </row>
    <row r="964" spans="1:29" s="467" customFormat="1" hidden="1">
      <c r="A964" s="463" t="s">
        <v>459</v>
      </c>
      <c r="B964" s="463" t="s">
        <v>658</v>
      </c>
      <c r="C964" s="463" t="s">
        <v>460</v>
      </c>
      <c r="D964" s="463" t="s">
        <v>552</v>
      </c>
      <c r="E964" s="464">
        <v>12</v>
      </c>
      <c r="F964" s="463" t="s">
        <v>825</v>
      </c>
      <c r="G964" s="463" t="s">
        <v>554</v>
      </c>
      <c r="H964" s="576">
        <v>40998</v>
      </c>
      <c r="I964" s="576">
        <v>41066</v>
      </c>
      <c r="J964" s="465">
        <v>2011</v>
      </c>
      <c r="K964" s="463" t="s">
        <v>1281</v>
      </c>
      <c r="L964" s="463" t="s">
        <v>2812</v>
      </c>
      <c r="M964" s="463" t="s">
        <v>825</v>
      </c>
      <c r="N964" s="463">
        <v>4</v>
      </c>
      <c r="O964" s="465">
        <v>0</v>
      </c>
      <c r="P964" s="463">
        <v>4</v>
      </c>
      <c r="Q964" s="463">
        <v>0</v>
      </c>
      <c r="R964" s="463">
        <v>0</v>
      </c>
      <c r="S964" s="463">
        <v>1</v>
      </c>
      <c r="T964" s="463">
        <v>0</v>
      </c>
      <c r="U964" s="463">
        <v>0</v>
      </c>
      <c r="V964" s="463">
        <v>1</v>
      </c>
      <c r="W964" s="463">
        <v>1</v>
      </c>
      <c r="X964" s="463">
        <v>1</v>
      </c>
      <c r="Y964" s="463">
        <v>17</v>
      </c>
      <c r="Z964" s="463">
        <v>15</v>
      </c>
      <c r="AA964" s="463">
        <v>0</v>
      </c>
      <c r="AB964" s="466">
        <v>40</v>
      </c>
      <c r="AC964" s="461">
        <f t="shared" si="57"/>
        <v>4</v>
      </c>
    </row>
    <row r="965" spans="1:29" s="467" customFormat="1" hidden="1">
      <c r="A965" s="463" t="s">
        <v>461</v>
      </c>
      <c r="B965" s="463" t="s">
        <v>658</v>
      </c>
      <c r="C965" s="463" t="s">
        <v>462</v>
      </c>
      <c r="D965" s="463" t="s">
        <v>552</v>
      </c>
      <c r="E965" s="464">
        <v>13</v>
      </c>
      <c r="F965" s="463" t="s">
        <v>1006</v>
      </c>
      <c r="G965" s="463" t="s">
        <v>554</v>
      </c>
      <c r="H965" s="576">
        <v>40998</v>
      </c>
      <c r="I965" s="576">
        <v>41066</v>
      </c>
      <c r="J965" s="465">
        <v>2011</v>
      </c>
      <c r="K965" s="463" t="s">
        <v>1281</v>
      </c>
      <c r="L965" s="463" t="s">
        <v>2812</v>
      </c>
      <c r="M965" s="463" t="s">
        <v>1006</v>
      </c>
      <c r="N965" s="463">
        <v>1</v>
      </c>
      <c r="O965" s="465">
        <v>0</v>
      </c>
      <c r="P965" s="463">
        <v>1</v>
      </c>
      <c r="Q965" s="463">
        <v>1</v>
      </c>
      <c r="R965" s="463">
        <v>0</v>
      </c>
      <c r="S965" s="463">
        <v>3</v>
      </c>
      <c r="T965" s="463">
        <v>0</v>
      </c>
      <c r="U965" s="463">
        <v>28</v>
      </c>
      <c r="V965" s="463">
        <v>1</v>
      </c>
      <c r="W965" s="463">
        <v>1</v>
      </c>
      <c r="X965" s="463">
        <v>5</v>
      </c>
      <c r="Y965" s="463">
        <v>0</v>
      </c>
      <c r="Z965" s="463">
        <v>0</v>
      </c>
      <c r="AA965" s="463">
        <v>0</v>
      </c>
      <c r="AB965" s="466">
        <v>40</v>
      </c>
      <c r="AC965" s="461">
        <f t="shared" si="57"/>
        <v>2</v>
      </c>
    </row>
    <row r="966" spans="1:29" s="467" customFormat="1" hidden="1">
      <c r="A966" s="463" t="s">
        <v>463</v>
      </c>
      <c r="B966" s="463" t="s">
        <v>658</v>
      </c>
      <c r="C966" s="463" t="s">
        <v>464</v>
      </c>
      <c r="D966" s="463" t="s">
        <v>552</v>
      </c>
      <c r="E966" s="464">
        <v>13</v>
      </c>
      <c r="F966" s="463" t="s">
        <v>1006</v>
      </c>
      <c r="G966" s="463" t="s">
        <v>554</v>
      </c>
      <c r="H966" s="576">
        <v>40998</v>
      </c>
      <c r="I966" s="576">
        <v>41066</v>
      </c>
      <c r="J966" s="465">
        <v>2011</v>
      </c>
      <c r="K966" s="463" t="s">
        <v>1281</v>
      </c>
      <c r="L966" s="463" t="s">
        <v>2812</v>
      </c>
      <c r="M966" s="463" t="s">
        <v>1006</v>
      </c>
      <c r="N966" s="463">
        <v>2</v>
      </c>
      <c r="O966" s="465">
        <v>0</v>
      </c>
      <c r="P966" s="463">
        <v>0</v>
      </c>
      <c r="Q966" s="463">
        <v>3</v>
      </c>
      <c r="R966" s="463">
        <v>0</v>
      </c>
      <c r="S966" s="463">
        <v>5</v>
      </c>
      <c r="T966" s="463">
        <v>0</v>
      </c>
      <c r="U966" s="463">
        <v>27</v>
      </c>
      <c r="V966" s="463">
        <v>2</v>
      </c>
      <c r="W966" s="463">
        <v>1</v>
      </c>
      <c r="X966" s="463">
        <v>2</v>
      </c>
      <c r="Y966" s="463">
        <v>0</v>
      </c>
      <c r="Z966" s="463">
        <v>0</v>
      </c>
      <c r="AA966" s="463">
        <v>0</v>
      </c>
      <c r="AB966" s="466">
        <v>40</v>
      </c>
      <c r="AC966" s="461">
        <f t="shared" si="57"/>
        <v>3</v>
      </c>
    </row>
    <row r="967" spans="1:29" s="467" customFormat="1" hidden="1">
      <c r="A967" s="463" t="s">
        <v>465</v>
      </c>
      <c r="B967" s="463" t="s">
        <v>658</v>
      </c>
      <c r="C967" s="463" t="s">
        <v>466</v>
      </c>
      <c r="D967" s="463" t="s">
        <v>552</v>
      </c>
      <c r="E967" s="464">
        <v>13</v>
      </c>
      <c r="F967" s="463" t="s">
        <v>1006</v>
      </c>
      <c r="G967" s="463" t="s">
        <v>554</v>
      </c>
      <c r="H967" s="576">
        <v>40998</v>
      </c>
      <c r="I967" s="576">
        <v>41066</v>
      </c>
      <c r="J967" s="465">
        <v>2011</v>
      </c>
      <c r="K967" s="463" t="s">
        <v>1281</v>
      </c>
      <c r="L967" s="463" t="s">
        <v>2812</v>
      </c>
      <c r="M967" s="463" t="s">
        <v>1006</v>
      </c>
      <c r="N967" s="463">
        <v>3</v>
      </c>
      <c r="O967" s="465">
        <v>0</v>
      </c>
      <c r="P967" s="463">
        <v>0</v>
      </c>
      <c r="Q967" s="463">
        <v>0</v>
      </c>
      <c r="R967" s="463">
        <v>0</v>
      </c>
      <c r="S967" s="463">
        <v>5</v>
      </c>
      <c r="T967" s="463">
        <v>0</v>
      </c>
      <c r="U967" s="463">
        <v>22</v>
      </c>
      <c r="V967" s="463">
        <v>5</v>
      </c>
      <c r="W967" s="463">
        <v>1</v>
      </c>
      <c r="X967" s="463">
        <v>5</v>
      </c>
      <c r="Y967" s="463">
        <v>1</v>
      </c>
      <c r="Z967" s="463">
        <v>0</v>
      </c>
      <c r="AA967" s="463">
        <v>1</v>
      </c>
      <c r="AB967" s="466">
        <v>40</v>
      </c>
      <c r="AC967" s="461">
        <f t="shared" si="57"/>
        <v>0</v>
      </c>
    </row>
    <row r="968" spans="1:29" s="467" customFormat="1" hidden="1">
      <c r="A968" s="463" t="s">
        <v>467</v>
      </c>
      <c r="B968" s="463" t="s">
        <v>658</v>
      </c>
      <c r="C968" s="463" t="s">
        <v>686</v>
      </c>
      <c r="D968" s="463" t="s">
        <v>552</v>
      </c>
      <c r="E968" s="464">
        <v>13</v>
      </c>
      <c r="F968" s="463" t="s">
        <v>1006</v>
      </c>
      <c r="G968" s="463" t="s">
        <v>554</v>
      </c>
      <c r="H968" s="576">
        <v>40998</v>
      </c>
      <c r="I968" s="576">
        <v>41066</v>
      </c>
      <c r="J968" s="465">
        <v>2011</v>
      </c>
      <c r="K968" s="463" t="s">
        <v>1281</v>
      </c>
      <c r="L968" s="463" t="s">
        <v>2812</v>
      </c>
      <c r="M968" s="463" t="s">
        <v>1006</v>
      </c>
      <c r="N968" s="463">
        <v>4</v>
      </c>
      <c r="O968" s="465">
        <v>4</v>
      </c>
      <c r="P968" s="463">
        <v>0</v>
      </c>
      <c r="Q968" s="463">
        <v>3</v>
      </c>
      <c r="R968" s="463">
        <v>0</v>
      </c>
      <c r="S968" s="463">
        <v>8</v>
      </c>
      <c r="T968" s="463">
        <v>0</v>
      </c>
      <c r="U968" s="463">
        <v>11</v>
      </c>
      <c r="V968" s="463">
        <v>3</v>
      </c>
      <c r="W968" s="463">
        <v>0</v>
      </c>
      <c r="X968" s="463">
        <v>8</v>
      </c>
      <c r="Y968" s="463">
        <v>3</v>
      </c>
      <c r="Z968" s="463">
        <v>0</v>
      </c>
      <c r="AA968" s="463">
        <v>0</v>
      </c>
      <c r="AB968" s="466">
        <v>40</v>
      </c>
      <c r="AC968" s="461">
        <f t="shared" si="57"/>
        <v>7</v>
      </c>
    </row>
    <row r="969" spans="1:29" s="467" customFormat="1" hidden="1">
      <c r="A969" s="463" t="s">
        <v>687</v>
      </c>
      <c r="B969" s="463" t="s">
        <v>658</v>
      </c>
      <c r="C969" s="463" t="s">
        <v>688</v>
      </c>
      <c r="D969" s="463" t="s">
        <v>552</v>
      </c>
      <c r="E969" s="464">
        <v>14</v>
      </c>
      <c r="F969" s="463" t="s">
        <v>1007</v>
      </c>
      <c r="G969" s="463" t="s">
        <v>554</v>
      </c>
      <c r="H969" s="576">
        <v>40998</v>
      </c>
      <c r="I969" s="576">
        <v>41066</v>
      </c>
      <c r="J969" s="465">
        <v>2011</v>
      </c>
      <c r="K969" s="463" t="s">
        <v>1281</v>
      </c>
      <c r="L969" s="463" t="s">
        <v>2812</v>
      </c>
      <c r="M969" s="463" t="s">
        <v>1007</v>
      </c>
      <c r="N969" s="463">
        <v>1</v>
      </c>
      <c r="O969" s="465">
        <v>0</v>
      </c>
      <c r="P969" s="463">
        <v>1</v>
      </c>
      <c r="Q969" s="463">
        <v>16</v>
      </c>
      <c r="R969" s="463">
        <v>0</v>
      </c>
      <c r="S969" s="463">
        <v>0</v>
      </c>
      <c r="T969" s="463">
        <v>0</v>
      </c>
      <c r="U969" s="463">
        <v>0</v>
      </c>
      <c r="V969" s="463">
        <v>0</v>
      </c>
      <c r="W969" s="463">
        <v>13</v>
      </c>
      <c r="X969" s="463">
        <v>10</v>
      </c>
      <c r="Y969" s="463">
        <v>0</v>
      </c>
      <c r="Z969" s="463">
        <v>0</v>
      </c>
      <c r="AA969" s="463">
        <v>0</v>
      </c>
      <c r="AB969" s="466">
        <v>40</v>
      </c>
      <c r="AC969" s="461">
        <f t="shared" si="57"/>
        <v>17</v>
      </c>
    </row>
    <row r="970" spans="1:29" s="467" customFormat="1" hidden="1">
      <c r="A970" s="463" t="s">
        <v>689</v>
      </c>
      <c r="B970" s="463" t="s">
        <v>658</v>
      </c>
      <c r="C970" s="463" t="s">
        <v>690</v>
      </c>
      <c r="D970" s="463" t="s">
        <v>552</v>
      </c>
      <c r="E970" s="464">
        <v>14</v>
      </c>
      <c r="F970" s="463" t="s">
        <v>1007</v>
      </c>
      <c r="G970" s="463" t="s">
        <v>554</v>
      </c>
      <c r="H970" s="576">
        <v>40998</v>
      </c>
      <c r="I970" s="576">
        <v>41066</v>
      </c>
      <c r="J970" s="465">
        <v>2011</v>
      </c>
      <c r="K970" s="463" t="s">
        <v>1281</v>
      </c>
      <c r="L970" s="463" t="s">
        <v>2812</v>
      </c>
      <c r="M970" s="463" t="s">
        <v>1007</v>
      </c>
      <c r="N970" s="463">
        <v>2</v>
      </c>
      <c r="O970" s="465">
        <v>2</v>
      </c>
      <c r="P970" s="463">
        <v>7</v>
      </c>
      <c r="Q970" s="463">
        <v>8</v>
      </c>
      <c r="R970" s="463">
        <v>0</v>
      </c>
      <c r="S970" s="463">
        <v>0</v>
      </c>
      <c r="T970" s="463">
        <v>0</v>
      </c>
      <c r="U970" s="463">
        <v>0</v>
      </c>
      <c r="V970" s="463">
        <v>0</v>
      </c>
      <c r="W970" s="463">
        <v>15</v>
      </c>
      <c r="X970" s="463">
        <v>8</v>
      </c>
      <c r="Y970" s="463">
        <v>0</v>
      </c>
      <c r="Z970" s="463">
        <v>0</v>
      </c>
      <c r="AA970" s="463">
        <v>0</v>
      </c>
      <c r="AB970" s="466">
        <v>40</v>
      </c>
      <c r="AC970" s="461">
        <f t="shared" si="57"/>
        <v>17</v>
      </c>
    </row>
    <row r="971" spans="1:29" s="467" customFormat="1" hidden="1">
      <c r="A971" s="463" t="s">
        <v>691</v>
      </c>
      <c r="B971" s="463" t="s">
        <v>658</v>
      </c>
      <c r="C971" s="463" t="s">
        <v>692</v>
      </c>
      <c r="D971" s="463" t="s">
        <v>552</v>
      </c>
      <c r="E971" s="464">
        <v>14</v>
      </c>
      <c r="F971" s="463" t="s">
        <v>1007</v>
      </c>
      <c r="G971" s="463" t="s">
        <v>554</v>
      </c>
      <c r="H971" s="576">
        <v>40998</v>
      </c>
      <c r="I971" s="576">
        <v>41066</v>
      </c>
      <c r="J971" s="465">
        <v>2011</v>
      </c>
      <c r="K971" s="463" t="s">
        <v>1281</v>
      </c>
      <c r="L971" s="463" t="s">
        <v>2812</v>
      </c>
      <c r="M971" s="463" t="s">
        <v>1007</v>
      </c>
      <c r="N971" s="463">
        <v>3</v>
      </c>
      <c r="O971" s="465">
        <v>3</v>
      </c>
      <c r="P971" s="463">
        <v>1</v>
      </c>
      <c r="Q971" s="463">
        <v>6</v>
      </c>
      <c r="R971" s="463">
        <v>0</v>
      </c>
      <c r="S971" s="463">
        <v>1</v>
      </c>
      <c r="T971" s="463">
        <v>0</v>
      </c>
      <c r="U971" s="463">
        <v>0</v>
      </c>
      <c r="V971" s="463">
        <v>0</v>
      </c>
      <c r="W971" s="463">
        <v>18</v>
      </c>
      <c r="X971" s="463">
        <v>6</v>
      </c>
      <c r="Y971" s="463">
        <v>5</v>
      </c>
      <c r="Z971" s="463">
        <v>0</v>
      </c>
      <c r="AA971" s="463">
        <v>0</v>
      </c>
      <c r="AB971" s="466">
        <v>40</v>
      </c>
      <c r="AC971" s="461">
        <f t="shared" si="57"/>
        <v>10</v>
      </c>
    </row>
    <row r="972" spans="1:29" s="467" customFormat="1" hidden="1">
      <c r="A972" s="463" t="s">
        <v>879</v>
      </c>
      <c r="B972" s="463" t="s">
        <v>658</v>
      </c>
      <c r="C972" s="463" t="s">
        <v>880</v>
      </c>
      <c r="D972" s="463" t="s">
        <v>552</v>
      </c>
      <c r="E972" s="464">
        <v>14</v>
      </c>
      <c r="F972" s="463" t="s">
        <v>1007</v>
      </c>
      <c r="G972" s="463" t="s">
        <v>554</v>
      </c>
      <c r="H972" s="576">
        <v>40998</v>
      </c>
      <c r="I972" s="576">
        <v>41066</v>
      </c>
      <c r="J972" s="465">
        <v>2011</v>
      </c>
      <c r="K972" s="463" t="s">
        <v>1281</v>
      </c>
      <c r="L972" s="463" t="s">
        <v>2812</v>
      </c>
      <c r="M972" s="463" t="s">
        <v>1007</v>
      </c>
      <c r="N972" s="463">
        <v>4</v>
      </c>
      <c r="O972" s="465">
        <v>0</v>
      </c>
      <c r="P972" s="463">
        <v>0</v>
      </c>
      <c r="Q972" s="463">
        <v>4</v>
      </c>
      <c r="R972" s="463">
        <v>0</v>
      </c>
      <c r="S972" s="463">
        <v>1</v>
      </c>
      <c r="T972" s="463">
        <v>0</v>
      </c>
      <c r="U972" s="463">
        <v>0</v>
      </c>
      <c r="V972" s="463">
        <v>0</v>
      </c>
      <c r="W972" s="463">
        <v>24</v>
      </c>
      <c r="X972" s="463">
        <v>6</v>
      </c>
      <c r="Y972" s="463">
        <v>4</v>
      </c>
      <c r="Z972" s="463">
        <v>0</v>
      </c>
      <c r="AA972" s="463">
        <v>1</v>
      </c>
      <c r="AB972" s="466">
        <v>40</v>
      </c>
      <c r="AC972" s="461">
        <f t="shared" si="57"/>
        <v>4</v>
      </c>
    </row>
    <row r="973" spans="1:29" s="467" customFormat="1" hidden="1">
      <c r="A973" s="463" t="s">
        <v>881</v>
      </c>
      <c r="B973" s="463" t="s">
        <v>658</v>
      </c>
      <c r="C973" s="463" t="s">
        <v>882</v>
      </c>
      <c r="D973" s="463" t="s">
        <v>552</v>
      </c>
      <c r="E973" s="464">
        <v>16</v>
      </c>
      <c r="F973" s="463" t="s">
        <v>1008</v>
      </c>
      <c r="G973" s="463" t="s">
        <v>554</v>
      </c>
      <c r="H973" s="576">
        <v>40997</v>
      </c>
      <c r="I973" s="576">
        <v>41066</v>
      </c>
      <c r="J973" s="465">
        <v>2011</v>
      </c>
      <c r="K973" s="463" t="s">
        <v>1281</v>
      </c>
      <c r="L973" s="463" t="s">
        <v>1069</v>
      </c>
      <c r="M973" s="463" t="s">
        <v>1008</v>
      </c>
      <c r="N973" s="463">
        <v>1</v>
      </c>
      <c r="O973" s="465">
        <v>4</v>
      </c>
      <c r="P973" s="463">
        <v>20</v>
      </c>
      <c r="Q973" s="463">
        <v>8</v>
      </c>
      <c r="R973" s="463">
        <v>0</v>
      </c>
      <c r="S973" s="463">
        <v>6</v>
      </c>
      <c r="T973" s="463">
        <v>0</v>
      </c>
      <c r="U973" s="463">
        <v>0</v>
      </c>
      <c r="V973" s="463">
        <v>0</v>
      </c>
      <c r="W973" s="463">
        <v>2</v>
      </c>
      <c r="X973" s="463">
        <v>0</v>
      </c>
      <c r="Y973" s="463">
        <v>0</v>
      </c>
      <c r="Z973" s="463">
        <v>0</v>
      </c>
      <c r="AA973" s="463">
        <v>0</v>
      </c>
      <c r="AB973" s="466">
        <v>40</v>
      </c>
      <c r="AC973" s="461">
        <f t="shared" si="57"/>
        <v>32</v>
      </c>
    </row>
    <row r="974" spans="1:29" s="467" customFormat="1" hidden="1">
      <c r="A974" s="463" t="s">
        <v>883</v>
      </c>
      <c r="B974" s="463" t="s">
        <v>658</v>
      </c>
      <c r="C974" s="463" t="s">
        <v>884</v>
      </c>
      <c r="D974" s="463" t="s">
        <v>552</v>
      </c>
      <c r="E974" s="464">
        <v>16</v>
      </c>
      <c r="F974" s="463" t="s">
        <v>1008</v>
      </c>
      <c r="G974" s="463" t="s">
        <v>554</v>
      </c>
      <c r="H974" s="576">
        <v>40997</v>
      </c>
      <c r="I974" s="576">
        <v>41066</v>
      </c>
      <c r="J974" s="465">
        <v>2011</v>
      </c>
      <c r="K974" s="463" t="s">
        <v>1281</v>
      </c>
      <c r="L974" s="463" t="s">
        <v>1069</v>
      </c>
      <c r="M974" s="463" t="s">
        <v>1008</v>
      </c>
      <c r="N974" s="463">
        <v>2</v>
      </c>
      <c r="O974" s="465">
        <v>7</v>
      </c>
      <c r="P974" s="463">
        <v>11</v>
      </c>
      <c r="Q974" s="463">
        <v>4</v>
      </c>
      <c r="R974" s="463">
        <v>0</v>
      </c>
      <c r="S974" s="463">
        <v>5</v>
      </c>
      <c r="T974" s="463">
        <v>0</v>
      </c>
      <c r="U974" s="463">
        <v>0</v>
      </c>
      <c r="V974" s="463">
        <v>3</v>
      </c>
      <c r="W974" s="463">
        <v>5</v>
      </c>
      <c r="X974" s="463">
        <v>1</v>
      </c>
      <c r="Y974" s="463">
        <v>3</v>
      </c>
      <c r="Z974" s="463">
        <v>0</v>
      </c>
      <c r="AA974" s="463">
        <v>1</v>
      </c>
      <c r="AB974" s="466">
        <v>40</v>
      </c>
      <c r="AC974" s="461">
        <f t="shared" si="57"/>
        <v>22</v>
      </c>
    </row>
    <row r="975" spans="1:29" s="467" customFormat="1" hidden="1">
      <c r="A975" s="463" t="s">
        <v>885</v>
      </c>
      <c r="B975" s="463" t="s">
        <v>658</v>
      </c>
      <c r="C975" s="463" t="s">
        <v>886</v>
      </c>
      <c r="D975" s="463" t="s">
        <v>552</v>
      </c>
      <c r="E975" s="464">
        <v>16</v>
      </c>
      <c r="F975" s="463" t="s">
        <v>1008</v>
      </c>
      <c r="G975" s="463" t="s">
        <v>554</v>
      </c>
      <c r="H975" s="576">
        <v>40997</v>
      </c>
      <c r="I975" s="576">
        <v>41066</v>
      </c>
      <c r="J975" s="465">
        <v>2011</v>
      </c>
      <c r="K975" s="463" t="s">
        <v>1281</v>
      </c>
      <c r="L975" s="463" t="s">
        <v>1069</v>
      </c>
      <c r="M975" s="463" t="s">
        <v>1008</v>
      </c>
      <c r="N975" s="463">
        <v>3</v>
      </c>
      <c r="O975" s="465">
        <v>2</v>
      </c>
      <c r="P975" s="463">
        <v>16</v>
      </c>
      <c r="Q975" s="463">
        <v>9</v>
      </c>
      <c r="R975" s="463">
        <v>0</v>
      </c>
      <c r="S975" s="463">
        <v>3</v>
      </c>
      <c r="T975" s="463">
        <v>0</v>
      </c>
      <c r="U975" s="463">
        <v>0</v>
      </c>
      <c r="V975" s="463">
        <v>0</v>
      </c>
      <c r="W975" s="463">
        <v>6</v>
      </c>
      <c r="X975" s="463">
        <v>0</v>
      </c>
      <c r="Y975" s="463">
        <v>4</v>
      </c>
      <c r="Z975" s="463">
        <v>0</v>
      </c>
      <c r="AA975" s="463">
        <v>0</v>
      </c>
      <c r="AB975" s="466">
        <v>40</v>
      </c>
      <c r="AC975" s="461">
        <f t="shared" si="57"/>
        <v>27</v>
      </c>
    </row>
    <row r="976" spans="1:29" s="467" customFormat="1" hidden="1">
      <c r="A976" s="463" t="s">
        <v>887</v>
      </c>
      <c r="B976" s="463" t="s">
        <v>658</v>
      </c>
      <c r="C976" s="463" t="s">
        <v>1082</v>
      </c>
      <c r="D976" s="463" t="s">
        <v>552</v>
      </c>
      <c r="E976" s="464">
        <v>16</v>
      </c>
      <c r="F976" s="463" t="s">
        <v>1008</v>
      </c>
      <c r="G976" s="463" t="s">
        <v>554</v>
      </c>
      <c r="H976" s="576">
        <v>40997</v>
      </c>
      <c r="I976" s="576">
        <v>41066</v>
      </c>
      <c r="J976" s="465">
        <v>2011</v>
      </c>
      <c r="K976" s="463" t="s">
        <v>1281</v>
      </c>
      <c r="L976" s="463" t="s">
        <v>1069</v>
      </c>
      <c r="M976" s="463" t="s">
        <v>1008</v>
      </c>
      <c r="N976" s="463">
        <v>4</v>
      </c>
      <c r="O976" s="465">
        <v>2</v>
      </c>
      <c r="P976" s="463">
        <v>10</v>
      </c>
      <c r="Q976" s="463">
        <v>10</v>
      </c>
      <c r="R976" s="463">
        <v>0</v>
      </c>
      <c r="S976" s="463">
        <v>2</v>
      </c>
      <c r="T976" s="463">
        <v>0</v>
      </c>
      <c r="U976" s="463">
        <v>1</v>
      </c>
      <c r="V976" s="463">
        <v>0</v>
      </c>
      <c r="W976" s="463">
        <v>10</v>
      </c>
      <c r="X976" s="463">
        <v>3</v>
      </c>
      <c r="Y976" s="463">
        <v>2</v>
      </c>
      <c r="Z976" s="463">
        <v>0</v>
      </c>
      <c r="AA976" s="463">
        <v>0</v>
      </c>
      <c r="AB976" s="466">
        <v>40</v>
      </c>
      <c r="AC976" s="461">
        <f t="shared" si="57"/>
        <v>22</v>
      </c>
    </row>
    <row r="977" spans="1:29" s="467" customFormat="1" ht="26" hidden="1">
      <c r="A977" s="463" t="s">
        <v>1083</v>
      </c>
      <c r="B977" s="463" t="s">
        <v>658</v>
      </c>
      <c r="C977" s="463" t="s">
        <v>4171</v>
      </c>
      <c r="D977" s="463" t="s">
        <v>552</v>
      </c>
      <c r="E977" s="464">
        <v>17</v>
      </c>
      <c r="F977" s="463" t="s">
        <v>1568</v>
      </c>
      <c r="G977" s="463" t="s">
        <v>554</v>
      </c>
      <c r="H977" s="576">
        <v>40997</v>
      </c>
      <c r="I977" s="576">
        <v>41066</v>
      </c>
      <c r="J977" s="465">
        <v>2011</v>
      </c>
      <c r="K977" s="463" t="s">
        <v>1281</v>
      </c>
      <c r="L977" s="463" t="s">
        <v>1069</v>
      </c>
      <c r="M977" s="463" t="s">
        <v>1568</v>
      </c>
      <c r="N977" s="463">
        <v>1</v>
      </c>
      <c r="O977" s="465">
        <v>0</v>
      </c>
      <c r="P977" s="463">
        <v>0</v>
      </c>
      <c r="Q977" s="463">
        <v>5</v>
      </c>
      <c r="R977" s="463">
        <v>0</v>
      </c>
      <c r="S977" s="463">
        <v>16</v>
      </c>
      <c r="T977" s="463">
        <v>0</v>
      </c>
      <c r="U977" s="463">
        <v>0</v>
      </c>
      <c r="V977" s="463">
        <v>1</v>
      </c>
      <c r="W977" s="463">
        <v>18</v>
      </c>
      <c r="X977" s="463">
        <v>0</v>
      </c>
      <c r="Y977" s="463">
        <v>0</v>
      </c>
      <c r="Z977" s="463">
        <v>0</v>
      </c>
      <c r="AA977" s="463">
        <v>0</v>
      </c>
      <c r="AB977" s="466">
        <v>40</v>
      </c>
      <c r="AC977" s="461">
        <f t="shared" si="57"/>
        <v>5</v>
      </c>
    </row>
    <row r="978" spans="1:29" s="467" customFormat="1" ht="26" hidden="1">
      <c r="A978" s="463" t="s">
        <v>1089</v>
      </c>
      <c r="B978" s="463" t="s">
        <v>658</v>
      </c>
      <c r="C978" s="463" t="s">
        <v>4172</v>
      </c>
      <c r="D978" s="463" t="s">
        <v>552</v>
      </c>
      <c r="E978" s="464">
        <v>17</v>
      </c>
      <c r="F978" s="463" t="s">
        <v>1568</v>
      </c>
      <c r="G978" s="463" t="s">
        <v>554</v>
      </c>
      <c r="H978" s="576">
        <v>40997</v>
      </c>
      <c r="I978" s="576">
        <v>41066</v>
      </c>
      <c r="J978" s="465">
        <v>2011</v>
      </c>
      <c r="K978" s="463" t="s">
        <v>1281</v>
      </c>
      <c r="L978" s="463" t="s">
        <v>1069</v>
      </c>
      <c r="M978" s="463" t="s">
        <v>1568</v>
      </c>
      <c r="N978" s="463">
        <v>2</v>
      </c>
      <c r="O978" s="465">
        <v>0</v>
      </c>
      <c r="P978" s="463">
        <v>3</v>
      </c>
      <c r="Q978" s="463">
        <v>3</v>
      </c>
      <c r="R978" s="463">
        <v>0</v>
      </c>
      <c r="S978" s="463">
        <v>9</v>
      </c>
      <c r="T978" s="463">
        <v>0</v>
      </c>
      <c r="U978" s="463">
        <v>0</v>
      </c>
      <c r="V978" s="463">
        <v>2</v>
      </c>
      <c r="W978" s="463">
        <v>20</v>
      </c>
      <c r="X978" s="463">
        <v>0</v>
      </c>
      <c r="Y978" s="463">
        <v>0</v>
      </c>
      <c r="Z978" s="463">
        <v>0</v>
      </c>
      <c r="AA978" s="463">
        <v>3</v>
      </c>
      <c r="AB978" s="466">
        <v>40</v>
      </c>
      <c r="AC978" s="461">
        <f t="shared" si="57"/>
        <v>6</v>
      </c>
    </row>
    <row r="979" spans="1:29" s="467" customFormat="1" ht="26" hidden="1">
      <c r="A979" s="463" t="s">
        <v>1090</v>
      </c>
      <c r="B979" s="463" t="s">
        <v>658</v>
      </c>
      <c r="C979" s="463" t="s">
        <v>4173</v>
      </c>
      <c r="D979" s="463" t="s">
        <v>552</v>
      </c>
      <c r="E979" s="464">
        <v>17</v>
      </c>
      <c r="F979" s="463" t="s">
        <v>1568</v>
      </c>
      <c r="G979" s="463" t="s">
        <v>554</v>
      </c>
      <c r="H979" s="576">
        <v>40997</v>
      </c>
      <c r="I979" s="576">
        <v>41066</v>
      </c>
      <c r="J979" s="465">
        <v>2011</v>
      </c>
      <c r="K979" s="463" t="s">
        <v>1281</v>
      </c>
      <c r="L979" s="463" t="s">
        <v>1069</v>
      </c>
      <c r="M979" s="463" t="s">
        <v>1568</v>
      </c>
      <c r="N979" s="463">
        <v>3</v>
      </c>
      <c r="O979" s="465">
        <v>0</v>
      </c>
      <c r="P979" s="463">
        <v>0</v>
      </c>
      <c r="Q979" s="463">
        <v>3</v>
      </c>
      <c r="R979" s="463">
        <v>0</v>
      </c>
      <c r="S979" s="463">
        <v>4</v>
      </c>
      <c r="T979" s="463">
        <v>0</v>
      </c>
      <c r="U979" s="463">
        <v>0</v>
      </c>
      <c r="V979" s="463">
        <v>1</v>
      </c>
      <c r="W979" s="463">
        <v>26</v>
      </c>
      <c r="X979" s="463">
        <v>5</v>
      </c>
      <c r="Y979" s="463">
        <v>0</v>
      </c>
      <c r="Z979" s="463">
        <v>0</v>
      </c>
      <c r="AA979" s="463">
        <v>1</v>
      </c>
      <c r="AB979" s="466">
        <v>40</v>
      </c>
      <c r="AC979" s="461">
        <f t="shared" si="57"/>
        <v>3</v>
      </c>
    </row>
    <row r="980" spans="1:29" s="467" customFormat="1" ht="26" hidden="1">
      <c r="A980" s="463" t="s">
        <v>1093</v>
      </c>
      <c r="B980" s="463" t="s">
        <v>658</v>
      </c>
      <c r="C980" s="463" t="s">
        <v>4174</v>
      </c>
      <c r="D980" s="463" t="s">
        <v>552</v>
      </c>
      <c r="E980" s="464">
        <v>17</v>
      </c>
      <c r="F980" s="463" t="s">
        <v>1568</v>
      </c>
      <c r="G980" s="463" t="s">
        <v>554</v>
      </c>
      <c r="H980" s="576">
        <v>40997</v>
      </c>
      <c r="I980" s="576">
        <v>41066</v>
      </c>
      <c r="J980" s="465">
        <v>2011</v>
      </c>
      <c r="K980" s="463" t="s">
        <v>1281</v>
      </c>
      <c r="L980" s="463" t="s">
        <v>1069</v>
      </c>
      <c r="M980" s="463" t="s">
        <v>1568</v>
      </c>
      <c r="N980" s="463">
        <v>4</v>
      </c>
      <c r="O980" s="465">
        <v>0</v>
      </c>
      <c r="P980" s="463">
        <v>0</v>
      </c>
      <c r="Q980" s="463">
        <v>9</v>
      </c>
      <c r="R980" s="463">
        <v>0</v>
      </c>
      <c r="S980" s="463">
        <v>5</v>
      </c>
      <c r="T980" s="463">
        <v>0</v>
      </c>
      <c r="U980" s="463">
        <v>0</v>
      </c>
      <c r="V980" s="463">
        <v>0</v>
      </c>
      <c r="W980" s="463">
        <v>24</v>
      </c>
      <c r="X980" s="463">
        <v>0</v>
      </c>
      <c r="Y980" s="463">
        <v>0</v>
      </c>
      <c r="Z980" s="463">
        <v>0</v>
      </c>
      <c r="AA980" s="463">
        <v>2</v>
      </c>
      <c r="AB980" s="466">
        <v>40</v>
      </c>
      <c r="AC980" s="461">
        <f t="shared" si="57"/>
        <v>9</v>
      </c>
    </row>
    <row r="981" spans="1:29" s="467" customFormat="1" hidden="1">
      <c r="A981" s="463" t="s">
        <v>901</v>
      </c>
      <c r="B981" s="463" t="s">
        <v>658</v>
      </c>
      <c r="C981" s="463" t="s">
        <v>3947</v>
      </c>
      <c r="D981" s="463" t="s">
        <v>552</v>
      </c>
      <c r="E981" s="464">
        <v>18</v>
      </c>
      <c r="F981" s="463" t="s">
        <v>3755</v>
      </c>
      <c r="G981" s="463" t="s">
        <v>554</v>
      </c>
      <c r="H981" s="576">
        <v>41004</v>
      </c>
      <c r="I981" s="576">
        <v>41066</v>
      </c>
      <c r="J981" s="465">
        <v>2011</v>
      </c>
      <c r="K981" s="463" t="s">
        <v>4913</v>
      </c>
      <c r="L981" s="463" t="s">
        <v>1076</v>
      </c>
      <c r="M981" s="463" t="s">
        <v>3755</v>
      </c>
      <c r="N981" s="463">
        <v>1</v>
      </c>
      <c r="O981" s="465">
        <v>0</v>
      </c>
      <c r="P981" s="463">
        <v>0</v>
      </c>
      <c r="Q981" s="463">
        <v>0</v>
      </c>
      <c r="R981" s="463">
        <v>0</v>
      </c>
      <c r="S981" s="463">
        <v>0</v>
      </c>
      <c r="T981" s="463">
        <v>0</v>
      </c>
      <c r="U981" s="463">
        <v>1</v>
      </c>
      <c r="V981" s="463">
        <v>0</v>
      </c>
      <c r="W981" s="463">
        <v>0</v>
      </c>
      <c r="X981" s="463">
        <v>1</v>
      </c>
      <c r="Y981" s="463">
        <v>38</v>
      </c>
      <c r="Z981" s="463">
        <v>0</v>
      </c>
      <c r="AA981" s="463">
        <v>0</v>
      </c>
      <c r="AB981" s="466">
        <v>40</v>
      </c>
      <c r="AC981" s="461">
        <f t="shared" si="57"/>
        <v>0</v>
      </c>
    </row>
    <row r="982" spans="1:29" s="467" customFormat="1" hidden="1">
      <c r="A982" s="463" t="s">
        <v>720</v>
      </c>
      <c r="B982" s="463" t="s">
        <v>658</v>
      </c>
      <c r="C982" s="463" t="s">
        <v>3948</v>
      </c>
      <c r="D982" s="463" t="s">
        <v>552</v>
      </c>
      <c r="E982" s="464">
        <v>18</v>
      </c>
      <c r="F982" s="463" t="s">
        <v>3755</v>
      </c>
      <c r="G982" s="463" t="s">
        <v>554</v>
      </c>
      <c r="H982" s="576">
        <v>41004</v>
      </c>
      <c r="I982" s="576">
        <v>41066</v>
      </c>
      <c r="J982" s="465">
        <v>2011</v>
      </c>
      <c r="K982" s="463" t="s">
        <v>4913</v>
      </c>
      <c r="L982" s="463" t="s">
        <v>1076</v>
      </c>
      <c r="M982" s="463" t="s">
        <v>3755</v>
      </c>
      <c r="N982" s="463">
        <v>2</v>
      </c>
      <c r="O982" s="465">
        <v>0</v>
      </c>
      <c r="P982" s="463">
        <v>1</v>
      </c>
      <c r="Q982" s="463">
        <v>2</v>
      </c>
      <c r="R982" s="463">
        <v>0</v>
      </c>
      <c r="S982" s="463">
        <v>0</v>
      </c>
      <c r="T982" s="463">
        <v>0</v>
      </c>
      <c r="U982" s="463">
        <v>9</v>
      </c>
      <c r="V982" s="463">
        <v>0</v>
      </c>
      <c r="W982" s="463">
        <v>9</v>
      </c>
      <c r="X982" s="463">
        <v>0</v>
      </c>
      <c r="Y982" s="463">
        <v>19</v>
      </c>
      <c r="Z982" s="463">
        <v>0</v>
      </c>
      <c r="AA982" s="463">
        <v>0</v>
      </c>
      <c r="AB982" s="466">
        <v>40</v>
      </c>
      <c r="AC982" s="461">
        <f t="shared" si="57"/>
        <v>3</v>
      </c>
    </row>
    <row r="983" spans="1:29" s="467" customFormat="1" hidden="1">
      <c r="A983" s="463" t="s">
        <v>721</v>
      </c>
      <c r="B983" s="463" t="s">
        <v>658</v>
      </c>
      <c r="C983" s="463" t="s">
        <v>3949</v>
      </c>
      <c r="D983" s="463" t="s">
        <v>552</v>
      </c>
      <c r="E983" s="464">
        <v>18</v>
      </c>
      <c r="F983" s="463" t="s">
        <v>3755</v>
      </c>
      <c r="G983" s="463" t="s">
        <v>554</v>
      </c>
      <c r="H983" s="576">
        <v>41004</v>
      </c>
      <c r="I983" s="576">
        <v>41066</v>
      </c>
      <c r="J983" s="465">
        <v>2011</v>
      </c>
      <c r="K983" s="463" t="s">
        <v>4913</v>
      </c>
      <c r="L983" s="463" t="s">
        <v>1076</v>
      </c>
      <c r="M983" s="463" t="s">
        <v>3755</v>
      </c>
      <c r="N983" s="463">
        <v>3</v>
      </c>
      <c r="O983" s="465">
        <v>0</v>
      </c>
      <c r="P983" s="463">
        <v>0</v>
      </c>
      <c r="Q983" s="463">
        <v>3</v>
      </c>
      <c r="R983" s="463">
        <v>0</v>
      </c>
      <c r="S983" s="463">
        <v>0</v>
      </c>
      <c r="T983" s="463">
        <v>0</v>
      </c>
      <c r="U983" s="463">
        <v>10</v>
      </c>
      <c r="V983" s="463">
        <v>0</v>
      </c>
      <c r="W983" s="463">
        <v>25</v>
      </c>
      <c r="X983" s="463">
        <v>2</v>
      </c>
      <c r="Y983" s="463">
        <v>0</v>
      </c>
      <c r="Z983" s="463">
        <v>0</v>
      </c>
      <c r="AA983" s="463">
        <v>0</v>
      </c>
      <c r="AB983" s="466">
        <v>40</v>
      </c>
      <c r="AC983" s="461">
        <f t="shared" si="57"/>
        <v>3</v>
      </c>
    </row>
    <row r="984" spans="1:29" s="467" customFormat="1" hidden="1">
      <c r="A984" s="463" t="s">
        <v>722</v>
      </c>
      <c r="B984" s="463" t="s">
        <v>658</v>
      </c>
      <c r="C984" s="463" t="s">
        <v>3950</v>
      </c>
      <c r="D984" s="463" t="s">
        <v>552</v>
      </c>
      <c r="E984" s="464">
        <v>18</v>
      </c>
      <c r="F984" s="463" t="s">
        <v>3755</v>
      </c>
      <c r="G984" s="463" t="s">
        <v>554</v>
      </c>
      <c r="H984" s="576">
        <v>41004</v>
      </c>
      <c r="I984" s="576">
        <v>41066</v>
      </c>
      <c r="J984" s="465">
        <v>2011</v>
      </c>
      <c r="K984" s="463" t="s">
        <v>4913</v>
      </c>
      <c r="L984" s="463" t="s">
        <v>1076</v>
      </c>
      <c r="M984" s="463" t="s">
        <v>3755</v>
      </c>
      <c r="N984" s="463">
        <v>4</v>
      </c>
      <c r="O984" s="465">
        <v>2</v>
      </c>
      <c r="P984" s="463">
        <v>0</v>
      </c>
      <c r="Q984" s="463">
        <v>0</v>
      </c>
      <c r="R984" s="463">
        <v>0</v>
      </c>
      <c r="S984" s="463">
        <v>0</v>
      </c>
      <c r="T984" s="463">
        <v>0</v>
      </c>
      <c r="U984" s="463">
        <v>8</v>
      </c>
      <c r="V984" s="463">
        <v>0</v>
      </c>
      <c r="W984" s="463">
        <v>7</v>
      </c>
      <c r="X984" s="463">
        <v>0</v>
      </c>
      <c r="Y984" s="463">
        <v>23</v>
      </c>
      <c r="Z984" s="463">
        <v>0</v>
      </c>
      <c r="AA984" s="463">
        <v>0</v>
      </c>
      <c r="AB984" s="466">
        <v>40</v>
      </c>
      <c r="AC984" s="461">
        <f t="shared" si="57"/>
        <v>2</v>
      </c>
    </row>
    <row r="985" spans="1:29" s="467" customFormat="1" hidden="1">
      <c r="A985" s="463" t="s">
        <v>723</v>
      </c>
      <c r="B985" s="463" t="s">
        <v>658</v>
      </c>
      <c r="C985" s="463" t="s">
        <v>3975</v>
      </c>
      <c r="D985" s="463" t="s">
        <v>552</v>
      </c>
      <c r="E985" s="464">
        <v>19</v>
      </c>
      <c r="F985" s="463" t="s">
        <v>1076</v>
      </c>
      <c r="G985" s="463" t="s">
        <v>554</v>
      </c>
      <c r="H985" s="576">
        <v>41004</v>
      </c>
      <c r="I985" s="576">
        <v>41066</v>
      </c>
      <c r="J985" s="465">
        <v>2011</v>
      </c>
      <c r="K985" s="463" t="s">
        <v>4913</v>
      </c>
      <c r="L985" s="463" t="s">
        <v>1076</v>
      </c>
      <c r="M985" s="463" t="s">
        <v>1076</v>
      </c>
      <c r="N985" s="463">
        <v>1</v>
      </c>
      <c r="O985" s="465">
        <v>0</v>
      </c>
      <c r="P985" s="463">
        <v>1</v>
      </c>
      <c r="Q985" s="463">
        <v>2</v>
      </c>
      <c r="R985" s="463">
        <v>0</v>
      </c>
      <c r="S985" s="463">
        <v>0</v>
      </c>
      <c r="T985" s="463">
        <v>0</v>
      </c>
      <c r="U985" s="463">
        <v>18</v>
      </c>
      <c r="V985" s="463">
        <v>0</v>
      </c>
      <c r="W985" s="463">
        <v>17</v>
      </c>
      <c r="X985" s="463">
        <v>1</v>
      </c>
      <c r="Y985" s="463">
        <v>1</v>
      </c>
      <c r="Z985" s="463">
        <v>0</v>
      </c>
      <c r="AA985" s="463">
        <v>0</v>
      </c>
      <c r="AB985" s="466">
        <v>40</v>
      </c>
      <c r="AC985" s="461">
        <f t="shared" si="57"/>
        <v>3</v>
      </c>
    </row>
    <row r="986" spans="1:29" s="467" customFormat="1" hidden="1">
      <c r="A986" s="463" t="s">
        <v>724</v>
      </c>
      <c r="B986" s="463" t="s">
        <v>658</v>
      </c>
      <c r="C986" s="463" t="s">
        <v>3976</v>
      </c>
      <c r="D986" s="463" t="s">
        <v>552</v>
      </c>
      <c r="E986" s="464">
        <v>19</v>
      </c>
      <c r="F986" s="463" t="s">
        <v>1076</v>
      </c>
      <c r="G986" s="463" t="s">
        <v>554</v>
      </c>
      <c r="H986" s="576">
        <v>41004</v>
      </c>
      <c r="I986" s="576">
        <v>41066</v>
      </c>
      <c r="J986" s="465">
        <v>2011</v>
      </c>
      <c r="K986" s="463" t="s">
        <v>4913</v>
      </c>
      <c r="L986" s="463" t="s">
        <v>1076</v>
      </c>
      <c r="M986" s="463" t="s">
        <v>1076</v>
      </c>
      <c r="N986" s="463">
        <v>2</v>
      </c>
      <c r="O986" s="465">
        <v>0</v>
      </c>
      <c r="P986" s="463">
        <v>0</v>
      </c>
      <c r="Q986" s="463">
        <v>3</v>
      </c>
      <c r="R986" s="463">
        <v>0</v>
      </c>
      <c r="S986" s="463">
        <v>1</v>
      </c>
      <c r="T986" s="463">
        <v>0</v>
      </c>
      <c r="U986" s="463">
        <v>16</v>
      </c>
      <c r="V986" s="463">
        <v>0</v>
      </c>
      <c r="W986" s="463">
        <v>14</v>
      </c>
      <c r="X986" s="463">
        <v>0</v>
      </c>
      <c r="Y986" s="463">
        <v>6</v>
      </c>
      <c r="Z986" s="463">
        <v>0</v>
      </c>
      <c r="AA986" s="463">
        <v>0</v>
      </c>
      <c r="AB986" s="466">
        <v>40</v>
      </c>
      <c r="AC986" s="461">
        <f t="shared" si="57"/>
        <v>3</v>
      </c>
    </row>
    <row r="987" spans="1:29" s="467" customFormat="1" hidden="1">
      <c r="A987" s="463" t="s">
        <v>725</v>
      </c>
      <c r="B987" s="463" t="s">
        <v>658</v>
      </c>
      <c r="C987" s="463" t="s">
        <v>3977</v>
      </c>
      <c r="D987" s="463" t="s">
        <v>552</v>
      </c>
      <c r="E987" s="464">
        <v>19</v>
      </c>
      <c r="F987" s="463" t="s">
        <v>1076</v>
      </c>
      <c r="G987" s="463" t="s">
        <v>554</v>
      </c>
      <c r="H987" s="576">
        <v>41004</v>
      </c>
      <c r="I987" s="576">
        <v>41066</v>
      </c>
      <c r="J987" s="465">
        <v>2011</v>
      </c>
      <c r="K987" s="463" t="s">
        <v>4913</v>
      </c>
      <c r="L987" s="463" t="s">
        <v>1076</v>
      </c>
      <c r="M987" s="463" t="s">
        <v>1076</v>
      </c>
      <c r="N987" s="463">
        <v>3</v>
      </c>
      <c r="O987" s="465">
        <v>1</v>
      </c>
      <c r="P987" s="463">
        <v>0</v>
      </c>
      <c r="Q987" s="463">
        <v>5</v>
      </c>
      <c r="R987" s="463">
        <v>0</v>
      </c>
      <c r="S987" s="463">
        <v>1</v>
      </c>
      <c r="T987" s="463">
        <v>0</v>
      </c>
      <c r="U987" s="463">
        <v>13</v>
      </c>
      <c r="V987" s="463">
        <v>0</v>
      </c>
      <c r="W987" s="463">
        <v>16</v>
      </c>
      <c r="X987" s="463">
        <v>1</v>
      </c>
      <c r="Y987" s="463">
        <v>3</v>
      </c>
      <c r="Z987" s="463">
        <v>0</v>
      </c>
      <c r="AA987" s="463">
        <v>0</v>
      </c>
      <c r="AB987" s="466">
        <v>40</v>
      </c>
      <c r="AC987" s="461">
        <f t="shared" si="57"/>
        <v>6</v>
      </c>
    </row>
    <row r="988" spans="1:29" s="467" customFormat="1" hidden="1">
      <c r="A988" s="463" t="s">
        <v>726</v>
      </c>
      <c r="B988" s="463" t="s">
        <v>658</v>
      </c>
      <c r="C988" s="463" t="s">
        <v>3978</v>
      </c>
      <c r="D988" s="463" t="s">
        <v>552</v>
      </c>
      <c r="E988" s="464">
        <v>19</v>
      </c>
      <c r="F988" s="463" t="s">
        <v>1076</v>
      </c>
      <c r="G988" s="463" t="s">
        <v>554</v>
      </c>
      <c r="H988" s="576">
        <v>41004</v>
      </c>
      <c r="I988" s="576">
        <v>41066</v>
      </c>
      <c r="J988" s="465">
        <v>2011</v>
      </c>
      <c r="K988" s="463" t="s">
        <v>4913</v>
      </c>
      <c r="L988" s="463" t="s">
        <v>1076</v>
      </c>
      <c r="M988" s="463" t="s">
        <v>1076</v>
      </c>
      <c r="N988" s="463">
        <v>4</v>
      </c>
      <c r="O988" s="465">
        <v>1</v>
      </c>
      <c r="P988" s="463">
        <v>1</v>
      </c>
      <c r="Q988" s="463">
        <v>8</v>
      </c>
      <c r="R988" s="463">
        <v>1</v>
      </c>
      <c r="S988" s="463">
        <v>0</v>
      </c>
      <c r="T988" s="463">
        <v>0</v>
      </c>
      <c r="U988" s="463">
        <v>6</v>
      </c>
      <c r="V988" s="463">
        <v>0</v>
      </c>
      <c r="W988" s="463">
        <v>22</v>
      </c>
      <c r="X988" s="463">
        <v>0</v>
      </c>
      <c r="Y988" s="463">
        <v>1</v>
      </c>
      <c r="Z988" s="463">
        <v>0</v>
      </c>
      <c r="AA988" s="463">
        <v>0</v>
      </c>
      <c r="AB988" s="466">
        <v>40</v>
      </c>
      <c r="AC988" s="461">
        <f t="shared" si="57"/>
        <v>11</v>
      </c>
    </row>
    <row r="989" spans="1:29" s="467" customFormat="1" hidden="1">
      <c r="A989" s="463" t="s">
        <v>511</v>
      </c>
      <c r="B989" s="463" t="s">
        <v>658</v>
      </c>
      <c r="C989" s="463" t="s">
        <v>512</v>
      </c>
      <c r="D989" s="463" t="s">
        <v>552</v>
      </c>
      <c r="E989" s="464">
        <v>20</v>
      </c>
      <c r="F989" s="463" t="s">
        <v>1010</v>
      </c>
      <c r="G989" s="463" t="s">
        <v>554</v>
      </c>
      <c r="H989" s="576">
        <v>41003</v>
      </c>
      <c r="I989" s="576">
        <v>41066</v>
      </c>
      <c r="J989" s="465">
        <v>2011</v>
      </c>
      <c r="K989" s="463" t="s">
        <v>4913</v>
      </c>
      <c r="L989" s="463" t="s">
        <v>1075</v>
      </c>
      <c r="M989" s="463" t="s">
        <v>1010</v>
      </c>
      <c r="N989" s="463">
        <v>1</v>
      </c>
      <c r="O989" s="465">
        <v>9</v>
      </c>
      <c r="P989" s="463">
        <v>2</v>
      </c>
      <c r="Q989" s="463">
        <v>12</v>
      </c>
      <c r="R989" s="463">
        <v>4</v>
      </c>
      <c r="S989" s="463">
        <v>0</v>
      </c>
      <c r="T989" s="463">
        <v>0</v>
      </c>
      <c r="U989" s="463">
        <v>0</v>
      </c>
      <c r="V989" s="463">
        <v>0</v>
      </c>
      <c r="W989" s="463">
        <v>10</v>
      </c>
      <c r="X989" s="463">
        <v>0</v>
      </c>
      <c r="Y989" s="463">
        <v>2</v>
      </c>
      <c r="Z989" s="463">
        <v>0</v>
      </c>
      <c r="AA989" s="463">
        <v>1</v>
      </c>
      <c r="AB989" s="466">
        <v>40</v>
      </c>
      <c r="AC989" s="461">
        <f t="shared" si="57"/>
        <v>27</v>
      </c>
    </row>
    <row r="990" spans="1:29" s="467" customFormat="1" hidden="1">
      <c r="A990" s="463" t="s">
        <v>513</v>
      </c>
      <c r="B990" s="463" t="s">
        <v>658</v>
      </c>
      <c r="C990" s="463" t="s">
        <v>514</v>
      </c>
      <c r="D990" s="463" t="s">
        <v>552</v>
      </c>
      <c r="E990" s="464">
        <v>20</v>
      </c>
      <c r="F990" s="463" t="s">
        <v>1010</v>
      </c>
      <c r="G990" s="463" t="s">
        <v>554</v>
      </c>
      <c r="H990" s="576">
        <v>41003</v>
      </c>
      <c r="I990" s="576">
        <v>41066</v>
      </c>
      <c r="J990" s="465">
        <v>2011</v>
      </c>
      <c r="K990" s="463" t="s">
        <v>4913</v>
      </c>
      <c r="L990" s="463" t="s">
        <v>1075</v>
      </c>
      <c r="M990" s="463" t="s">
        <v>1010</v>
      </c>
      <c r="N990" s="463">
        <v>2</v>
      </c>
      <c r="O990" s="465">
        <v>8</v>
      </c>
      <c r="P990" s="463">
        <v>3</v>
      </c>
      <c r="Q990" s="463">
        <v>10</v>
      </c>
      <c r="R990" s="463">
        <v>1</v>
      </c>
      <c r="S990" s="463">
        <v>0</v>
      </c>
      <c r="T990" s="463">
        <v>0</v>
      </c>
      <c r="U990" s="463">
        <v>0</v>
      </c>
      <c r="V990" s="463">
        <v>0</v>
      </c>
      <c r="W990" s="463">
        <v>3</v>
      </c>
      <c r="X990" s="463">
        <v>3</v>
      </c>
      <c r="Y990" s="463">
        <v>12</v>
      </c>
      <c r="Z990" s="463">
        <v>0</v>
      </c>
      <c r="AA990" s="463">
        <v>0</v>
      </c>
      <c r="AB990" s="466">
        <v>40</v>
      </c>
      <c r="AC990" s="461">
        <f t="shared" si="57"/>
        <v>22</v>
      </c>
    </row>
    <row r="991" spans="1:29" s="467" customFormat="1" hidden="1">
      <c r="A991" s="463" t="s">
        <v>515</v>
      </c>
      <c r="B991" s="463" t="s">
        <v>658</v>
      </c>
      <c r="C991" s="463" t="s">
        <v>516</v>
      </c>
      <c r="D991" s="463" t="s">
        <v>552</v>
      </c>
      <c r="E991" s="464">
        <v>20</v>
      </c>
      <c r="F991" s="463" t="s">
        <v>1010</v>
      </c>
      <c r="G991" s="463" t="s">
        <v>554</v>
      </c>
      <c r="H991" s="576">
        <v>41003</v>
      </c>
      <c r="I991" s="576">
        <v>41066</v>
      </c>
      <c r="J991" s="465">
        <v>2011</v>
      </c>
      <c r="K991" s="463" t="s">
        <v>4913</v>
      </c>
      <c r="L991" s="463" t="s">
        <v>1075</v>
      </c>
      <c r="M991" s="463" t="s">
        <v>1010</v>
      </c>
      <c r="N991" s="463">
        <v>3</v>
      </c>
      <c r="O991" s="465">
        <v>2</v>
      </c>
      <c r="P991" s="463">
        <v>0</v>
      </c>
      <c r="Q991" s="463">
        <v>14</v>
      </c>
      <c r="R991" s="463">
        <v>0</v>
      </c>
      <c r="S991" s="463">
        <v>0</v>
      </c>
      <c r="T991" s="463">
        <v>0</v>
      </c>
      <c r="U991" s="463">
        <v>1</v>
      </c>
      <c r="V991" s="463">
        <v>0</v>
      </c>
      <c r="W991" s="463">
        <v>10</v>
      </c>
      <c r="X991" s="463">
        <v>13</v>
      </c>
      <c r="Y991" s="463">
        <v>0</v>
      </c>
      <c r="Z991" s="463">
        <v>0</v>
      </c>
      <c r="AA991" s="463">
        <v>0</v>
      </c>
      <c r="AB991" s="466">
        <v>40</v>
      </c>
      <c r="AC991" s="461">
        <f t="shared" si="57"/>
        <v>16</v>
      </c>
    </row>
    <row r="992" spans="1:29" s="467" customFormat="1" hidden="1">
      <c r="A992" s="463" t="s">
        <v>517</v>
      </c>
      <c r="B992" s="463" t="s">
        <v>658</v>
      </c>
      <c r="C992" s="463" t="s">
        <v>925</v>
      </c>
      <c r="D992" s="463" t="s">
        <v>552</v>
      </c>
      <c r="E992" s="464">
        <v>20</v>
      </c>
      <c r="F992" s="463" t="s">
        <v>1010</v>
      </c>
      <c r="G992" s="463" t="s">
        <v>554</v>
      </c>
      <c r="H992" s="576">
        <v>41003</v>
      </c>
      <c r="I992" s="576">
        <v>41066</v>
      </c>
      <c r="J992" s="465">
        <v>2011</v>
      </c>
      <c r="K992" s="463" t="s">
        <v>4913</v>
      </c>
      <c r="L992" s="463" t="s">
        <v>1075</v>
      </c>
      <c r="M992" s="463" t="s">
        <v>1010</v>
      </c>
      <c r="N992" s="463">
        <v>4</v>
      </c>
      <c r="O992" s="465">
        <v>5</v>
      </c>
      <c r="P992" s="463">
        <v>5</v>
      </c>
      <c r="Q992" s="463">
        <v>9</v>
      </c>
      <c r="R992" s="463">
        <v>1</v>
      </c>
      <c r="S992" s="463">
        <v>0</v>
      </c>
      <c r="T992" s="463">
        <v>0</v>
      </c>
      <c r="U992" s="463">
        <v>0</v>
      </c>
      <c r="V992" s="463">
        <v>0</v>
      </c>
      <c r="W992" s="463">
        <v>15</v>
      </c>
      <c r="X992" s="463">
        <v>5</v>
      </c>
      <c r="Y992" s="463">
        <v>0</v>
      </c>
      <c r="Z992" s="463">
        <v>0</v>
      </c>
      <c r="AA992" s="463">
        <v>0</v>
      </c>
      <c r="AB992" s="466">
        <v>40</v>
      </c>
      <c r="AC992" s="461">
        <f t="shared" si="57"/>
        <v>20</v>
      </c>
    </row>
    <row r="993" spans="1:29" s="467" customFormat="1" hidden="1">
      <c r="A993" s="463" t="s">
        <v>926</v>
      </c>
      <c r="B993" s="463" t="s">
        <v>658</v>
      </c>
      <c r="C993" s="463" t="s">
        <v>4207</v>
      </c>
      <c r="D993" s="463" t="s">
        <v>552</v>
      </c>
      <c r="E993" s="464">
        <v>21</v>
      </c>
      <c r="F993" s="463" t="s">
        <v>3764</v>
      </c>
      <c r="G993" s="463" t="s">
        <v>554</v>
      </c>
      <c r="H993" s="576">
        <v>41003</v>
      </c>
      <c r="I993" s="576">
        <v>41066</v>
      </c>
      <c r="J993" s="465">
        <v>2011</v>
      </c>
      <c r="K993" s="463" t="s">
        <v>4913</v>
      </c>
      <c r="L993" s="463" t="s">
        <v>1075</v>
      </c>
      <c r="M993" s="463" t="s">
        <v>3764</v>
      </c>
      <c r="N993" s="463">
        <v>1</v>
      </c>
      <c r="O993" s="465">
        <v>0</v>
      </c>
      <c r="P993" s="463">
        <v>4</v>
      </c>
      <c r="Q993" s="463">
        <v>8</v>
      </c>
      <c r="R993" s="463">
        <v>0</v>
      </c>
      <c r="S993" s="463">
        <v>0</v>
      </c>
      <c r="T993" s="463">
        <v>0</v>
      </c>
      <c r="U993" s="463">
        <v>0</v>
      </c>
      <c r="V993" s="463">
        <v>5</v>
      </c>
      <c r="W993" s="463">
        <v>16</v>
      </c>
      <c r="X993" s="463">
        <v>5</v>
      </c>
      <c r="Y993" s="463">
        <v>2</v>
      </c>
      <c r="Z993" s="463">
        <v>0</v>
      </c>
      <c r="AA993" s="463">
        <v>0</v>
      </c>
      <c r="AB993" s="466">
        <v>40</v>
      </c>
      <c r="AC993" s="461">
        <f t="shared" si="57"/>
        <v>12</v>
      </c>
    </row>
    <row r="994" spans="1:29" s="467" customFormat="1" hidden="1">
      <c r="A994" s="463" t="s">
        <v>1118</v>
      </c>
      <c r="B994" s="463" t="s">
        <v>658</v>
      </c>
      <c r="C994" s="463" t="s">
        <v>4208</v>
      </c>
      <c r="D994" s="463" t="s">
        <v>552</v>
      </c>
      <c r="E994" s="464">
        <v>21</v>
      </c>
      <c r="F994" s="463" t="s">
        <v>3764</v>
      </c>
      <c r="G994" s="463" t="s">
        <v>554</v>
      </c>
      <c r="H994" s="576">
        <v>41003</v>
      </c>
      <c r="I994" s="576">
        <v>41066</v>
      </c>
      <c r="J994" s="465">
        <v>2011</v>
      </c>
      <c r="K994" s="463" t="s">
        <v>4913</v>
      </c>
      <c r="L994" s="463" t="s">
        <v>1075</v>
      </c>
      <c r="M994" s="463" t="s">
        <v>3764</v>
      </c>
      <c r="N994" s="463">
        <v>2</v>
      </c>
      <c r="O994" s="465">
        <v>0</v>
      </c>
      <c r="P994" s="463">
        <v>0</v>
      </c>
      <c r="Q994" s="463">
        <v>1</v>
      </c>
      <c r="R994" s="463">
        <v>0</v>
      </c>
      <c r="S994" s="463">
        <v>0</v>
      </c>
      <c r="T994" s="463">
        <v>0</v>
      </c>
      <c r="U994" s="463">
        <v>0</v>
      </c>
      <c r="V994" s="463">
        <v>0</v>
      </c>
      <c r="W994" s="463">
        <v>10</v>
      </c>
      <c r="X994" s="463">
        <v>29</v>
      </c>
      <c r="Y994" s="463">
        <v>0</v>
      </c>
      <c r="Z994" s="463">
        <v>0</v>
      </c>
      <c r="AA994" s="463">
        <v>0</v>
      </c>
      <c r="AB994" s="466">
        <v>40</v>
      </c>
      <c r="AC994" s="461">
        <f t="shared" si="57"/>
        <v>1</v>
      </c>
    </row>
    <row r="995" spans="1:29" s="467" customFormat="1" hidden="1">
      <c r="A995" s="463" t="s">
        <v>1119</v>
      </c>
      <c r="B995" s="463" t="s">
        <v>658</v>
      </c>
      <c r="C995" s="463" t="s">
        <v>4209</v>
      </c>
      <c r="D995" s="463" t="s">
        <v>552</v>
      </c>
      <c r="E995" s="464">
        <v>21</v>
      </c>
      <c r="F995" s="463" t="s">
        <v>3764</v>
      </c>
      <c r="G995" s="463" t="s">
        <v>554</v>
      </c>
      <c r="H995" s="576">
        <v>41003</v>
      </c>
      <c r="I995" s="576">
        <v>41066</v>
      </c>
      <c r="J995" s="465">
        <v>2011</v>
      </c>
      <c r="K995" s="463" t="s">
        <v>4913</v>
      </c>
      <c r="L995" s="463" t="s">
        <v>1075</v>
      </c>
      <c r="M995" s="463" t="s">
        <v>3764</v>
      </c>
      <c r="N995" s="463">
        <v>3</v>
      </c>
      <c r="O995" s="465">
        <v>0</v>
      </c>
      <c r="P995" s="463">
        <v>0</v>
      </c>
      <c r="Q995" s="463">
        <v>5</v>
      </c>
      <c r="R995" s="463">
        <v>2</v>
      </c>
      <c r="S995" s="463">
        <v>0</v>
      </c>
      <c r="T995" s="463">
        <v>0</v>
      </c>
      <c r="U995" s="463">
        <v>0</v>
      </c>
      <c r="V995" s="463">
        <v>1</v>
      </c>
      <c r="W995" s="463">
        <v>15</v>
      </c>
      <c r="X995" s="463">
        <v>12</v>
      </c>
      <c r="Y995" s="463">
        <v>5</v>
      </c>
      <c r="Z995" s="463">
        <v>0</v>
      </c>
      <c r="AA995" s="463">
        <v>0</v>
      </c>
      <c r="AB995" s="466">
        <v>40</v>
      </c>
      <c r="AC995" s="461">
        <f t="shared" si="57"/>
        <v>7</v>
      </c>
    </row>
    <row r="996" spans="1:29" s="467" customFormat="1" hidden="1">
      <c r="A996" s="463" t="s">
        <v>1309</v>
      </c>
      <c r="B996" s="463" t="s">
        <v>658</v>
      </c>
      <c r="C996" s="463" t="s">
        <v>4210</v>
      </c>
      <c r="D996" s="463" t="s">
        <v>552</v>
      </c>
      <c r="E996" s="464">
        <v>21</v>
      </c>
      <c r="F996" s="463" t="s">
        <v>3764</v>
      </c>
      <c r="G996" s="463" t="s">
        <v>554</v>
      </c>
      <c r="H996" s="576">
        <v>41003</v>
      </c>
      <c r="I996" s="576">
        <v>41066</v>
      </c>
      <c r="J996" s="614">
        <v>2011</v>
      </c>
      <c r="K996" s="463" t="s">
        <v>4913</v>
      </c>
      <c r="L996" s="463" t="s">
        <v>1075</v>
      </c>
      <c r="M996" s="463" t="s">
        <v>3764</v>
      </c>
      <c r="N996" s="615">
        <v>4</v>
      </c>
      <c r="O996" s="614">
        <v>1</v>
      </c>
      <c r="P996" s="463">
        <v>6</v>
      </c>
      <c r="Q996" s="463">
        <v>13</v>
      </c>
      <c r="R996" s="463">
        <v>0</v>
      </c>
      <c r="S996" s="463">
        <v>0</v>
      </c>
      <c r="T996" s="463">
        <v>0</v>
      </c>
      <c r="U996" s="463">
        <v>0</v>
      </c>
      <c r="V996" s="463">
        <v>0</v>
      </c>
      <c r="W996" s="463">
        <v>15</v>
      </c>
      <c r="X996" s="463">
        <v>5</v>
      </c>
      <c r="Y996" s="463">
        <v>0</v>
      </c>
      <c r="Z996" s="463">
        <v>0</v>
      </c>
      <c r="AA996" s="463">
        <v>0</v>
      </c>
      <c r="AB996" s="611">
        <v>40</v>
      </c>
      <c r="AC996" s="461">
        <f t="shared" si="57"/>
        <v>20</v>
      </c>
    </row>
    <row r="997" spans="1:29" s="467" customFormat="1" hidden="1">
      <c r="A997" s="463" t="s">
        <v>1310</v>
      </c>
      <c r="B997" s="463" t="s">
        <v>658</v>
      </c>
      <c r="C997" s="463" t="s">
        <v>4235</v>
      </c>
      <c r="D997" s="463" t="s">
        <v>552</v>
      </c>
      <c r="E997" s="463">
        <v>22</v>
      </c>
      <c r="F997" s="465" t="s">
        <v>3765</v>
      </c>
      <c r="G997" s="463" t="s">
        <v>554</v>
      </c>
      <c r="H997" s="576">
        <v>41003</v>
      </c>
      <c r="I997" s="576">
        <v>41066</v>
      </c>
      <c r="J997" s="228">
        <v>2011</v>
      </c>
      <c r="K997" s="463" t="s">
        <v>4913</v>
      </c>
      <c r="L997" s="463" t="s">
        <v>1075</v>
      </c>
      <c r="M997" s="463" t="s">
        <v>3765</v>
      </c>
      <c r="N997" s="612">
        <v>1</v>
      </c>
      <c r="O997" s="229">
        <v>0</v>
      </c>
      <c r="P997" s="463">
        <v>2</v>
      </c>
      <c r="Q997" s="463">
        <v>0</v>
      </c>
      <c r="R997" s="463">
        <v>0</v>
      </c>
      <c r="S997" s="463">
        <v>0</v>
      </c>
      <c r="T997" s="463">
        <v>0</v>
      </c>
      <c r="U997" s="463">
        <v>9</v>
      </c>
      <c r="V997" s="463">
        <v>0</v>
      </c>
      <c r="W997" s="463">
        <v>18</v>
      </c>
      <c r="X997" s="463">
        <v>6</v>
      </c>
      <c r="Y997" s="463">
        <v>5</v>
      </c>
      <c r="Z997" s="463">
        <v>0</v>
      </c>
      <c r="AA997" s="463">
        <v>0</v>
      </c>
      <c r="AB997" s="612">
        <v>40</v>
      </c>
      <c r="AC997" s="461">
        <f t="shared" si="57"/>
        <v>2</v>
      </c>
    </row>
    <row r="998" spans="1:29" s="467" customFormat="1" hidden="1">
      <c r="A998" s="463" t="s">
        <v>1123</v>
      </c>
      <c r="B998" s="463" t="s">
        <v>658</v>
      </c>
      <c r="C998" s="463" t="s">
        <v>4236</v>
      </c>
      <c r="D998" s="463" t="s">
        <v>552</v>
      </c>
      <c r="E998" s="463">
        <v>22</v>
      </c>
      <c r="F998" s="465" t="s">
        <v>3765</v>
      </c>
      <c r="G998" s="463" t="s">
        <v>554</v>
      </c>
      <c r="H998" s="576">
        <v>41003</v>
      </c>
      <c r="I998" s="576">
        <v>41066</v>
      </c>
      <c r="J998" s="228">
        <v>2011</v>
      </c>
      <c r="K998" s="463" t="s">
        <v>4913</v>
      </c>
      <c r="L998" s="463" t="s">
        <v>1075</v>
      </c>
      <c r="M998" s="463" t="s">
        <v>3765</v>
      </c>
      <c r="N998" s="466">
        <v>2</v>
      </c>
      <c r="O998" s="229">
        <v>0</v>
      </c>
      <c r="P998" s="463">
        <v>1</v>
      </c>
      <c r="Q998" s="463">
        <v>9</v>
      </c>
      <c r="R998" s="463">
        <v>0</v>
      </c>
      <c r="S998" s="463">
        <v>0</v>
      </c>
      <c r="T998" s="463">
        <v>0</v>
      </c>
      <c r="U998" s="463">
        <v>14</v>
      </c>
      <c r="V998" s="463">
        <v>0</v>
      </c>
      <c r="W998" s="463">
        <v>6</v>
      </c>
      <c r="X998" s="463">
        <v>9</v>
      </c>
      <c r="Y998" s="463">
        <v>1</v>
      </c>
      <c r="Z998" s="463">
        <v>0</v>
      </c>
      <c r="AA998" s="463">
        <v>0</v>
      </c>
      <c r="AB998" s="466">
        <v>40</v>
      </c>
      <c r="AC998" s="461">
        <f t="shared" si="57"/>
        <v>10</v>
      </c>
    </row>
    <row r="999" spans="1:29" s="467" customFormat="1" hidden="1">
      <c r="A999" s="463" t="s">
        <v>939</v>
      </c>
      <c r="B999" s="463" t="s">
        <v>658</v>
      </c>
      <c r="C999" s="463" t="s">
        <v>4237</v>
      </c>
      <c r="D999" s="463" t="s">
        <v>552</v>
      </c>
      <c r="E999" s="463">
        <v>22</v>
      </c>
      <c r="F999" s="465" t="s">
        <v>3765</v>
      </c>
      <c r="G999" s="463" t="s">
        <v>554</v>
      </c>
      <c r="H999" s="576">
        <v>41003</v>
      </c>
      <c r="I999" s="576">
        <v>41066</v>
      </c>
      <c r="J999" s="228">
        <v>2011</v>
      </c>
      <c r="K999" s="463" t="s">
        <v>4913</v>
      </c>
      <c r="L999" s="463" t="s">
        <v>1075</v>
      </c>
      <c r="M999" s="463" t="s">
        <v>3765</v>
      </c>
      <c r="N999" s="466">
        <v>3</v>
      </c>
      <c r="O999" s="229">
        <v>2</v>
      </c>
      <c r="P999" s="463">
        <v>0</v>
      </c>
      <c r="Q999" s="463">
        <v>7</v>
      </c>
      <c r="R999" s="463">
        <v>0</v>
      </c>
      <c r="S999" s="463">
        <v>0</v>
      </c>
      <c r="T999" s="463">
        <v>0</v>
      </c>
      <c r="U999" s="463">
        <v>10</v>
      </c>
      <c r="V999" s="463">
        <v>0</v>
      </c>
      <c r="W999" s="463">
        <v>6</v>
      </c>
      <c r="X999" s="463">
        <v>13</v>
      </c>
      <c r="Y999" s="463">
        <v>2</v>
      </c>
      <c r="Z999" s="463">
        <v>0</v>
      </c>
      <c r="AA999" s="463">
        <v>0</v>
      </c>
      <c r="AB999" s="466">
        <v>40</v>
      </c>
      <c r="AC999" s="461">
        <f t="shared" si="57"/>
        <v>9</v>
      </c>
    </row>
    <row r="1000" spans="1:29" s="467" customFormat="1" hidden="1">
      <c r="A1000" s="463" t="s">
        <v>745</v>
      </c>
      <c r="B1000" s="463" t="s">
        <v>658</v>
      </c>
      <c r="C1000" s="463" t="s">
        <v>4238</v>
      </c>
      <c r="D1000" s="463" t="s">
        <v>552</v>
      </c>
      <c r="E1000" s="463">
        <v>22</v>
      </c>
      <c r="F1000" s="465" t="s">
        <v>3765</v>
      </c>
      <c r="G1000" s="463" t="s">
        <v>554</v>
      </c>
      <c r="H1000" s="576">
        <v>41003</v>
      </c>
      <c r="I1000" s="576">
        <v>41066</v>
      </c>
      <c r="J1000" s="228">
        <v>2011</v>
      </c>
      <c r="K1000" s="463" t="s">
        <v>4913</v>
      </c>
      <c r="L1000" s="463" t="s">
        <v>1075</v>
      </c>
      <c r="M1000" s="463" t="s">
        <v>3765</v>
      </c>
      <c r="N1000" s="613">
        <v>4</v>
      </c>
      <c r="O1000" s="229">
        <v>0</v>
      </c>
      <c r="P1000" s="463">
        <v>4</v>
      </c>
      <c r="Q1000" s="463">
        <v>6</v>
      </c>
      <c r="R1000" s="463">
        <v>0</v>
      </c>
      <c r="S1000" s="463">
        <v>0</v>
      </c>
      <c r="T1000" s="463">
        <v>0</v>
      </c>
      <c r="U1000" s="463">
        <v>14</v>
      </c>
      <c r="V1000" s="463">
        <v>0</v>
      </c>
      <c r="W1000" s="463">
        <v>4</v>
      </c>
      <c r="X1000" s="463">
        <v>8</v>
      </c>
      <c r="Y1000" s="463">
        <v>4</v>
      </c>
      <c r="Z1000" s="463">
        <v>0</v>
      </c>
      <c r="AA1000" s="463">
        <v>0</v>
      </c>
      <c r="AB1000" s="613">
        <v>40</v>
      </c>
      <c r="AC1000" s="461">
        <f t="shared" si="57"/>
        <v>10</v>
      </c>
    </row>
    <row r="1001" spans="1:29" s="467" customFormat="1" hidden="1">
      <c r="A1001" s="463" t="s">
        <v>533</v>
      </c>
      <c r="B1001" s="463" t="s">
        <v>658</v>
      </c>
      <c r="C1001" s="463" t="s">
        <v>534</v>
      </c>
      <c r="D1001" s="463" t="s">
        <v>552</v>
      </c>
      <c r="E1001" s="464">
        <v>23</v>
      </c>
      <c r="F1001" s="463" t="s">
        <v>1011</v>
      </c>
      <c r="G1001" s="463" t="s">
        <v>554</v>
      </c>
      <c r="H1001" s="576">
        <v>41002</v>
      </c>
      <c r="I1001" s="576">
        <v>41072</v>
      </c>
      <c r="J1001" s="460">
        <v>2011</v>
      </c>
      <c r="K1001" s="463" t="s">
        <v>4913</v>
      </c>
      <c r="L1001" s="463" t="s">
        <v>1073</v>
      </c>
      <c r="M1001" s="463" t="s">
        <v>1011</v>
      </c>
      <c r="N1001" s="458">
        <v>1</v>
      </c>
      <c r="O1001" s="460">
        <v>0</v>
      </c>
      <c r="P1001" s="463">
        <v>0</v>
      </c>
      <c r="Q1001" s="463">
        <v>22</v>
      </c>
      <c r="R1001" s="463">
        <v>0</v>
      </c>
      <c r="S1001" s="463">
        <v>0</v>
      </c>
      <c r="T1001" s="463">
        <v>0</v>
      </c>
      <c r="U1001" s="463">
        <v>2</v>
      </c>
      <c r="V1001" s="463">
        <v>0</v>
      </c>
      <c r="W1001" s="463">
        <v>9</v>
      </c>
      <c r="X1001" s="463">
        <v>2</v>
      </c>
      <c r="Y1001" s="463">
        <v>5</v>
      </c>
      <c r="Z1001" s="463">
        <v>0</v>
      </c>
      <c r="AA1001" s="463">
        <v>0</v>
      </c>
      <c r="AB1001" s="461">
        <v>40</v>
      </c>
      <c r="AC1001" s="461">
        <f t="shared" ref="AC1001:AC1064" si="58">O1001+P1001+Q1001+R1001</f>
        <v>22</v>
      </c>
    </row>
    <row r="1002" spans="1:29" s="467" customFormat="1" hidden="1">
      <c r="A1002" s="463" t="s">
        <v>535</v>
      </c>
      <c r="B1002" s="463" t="s">
        <v>658</v>
      </c>
      <c r="C1002" s="463" t="s">
        <v>536</v>
      </c>
      <c r="D1002" s="463" t="s">
        <v>552</v>
      </c>
      <c r="E1002" s="464">
        <v>23</v>
      </c>
      <c r="F1002" s="463" t="s">
        <v>1011</v>
      </c>
      <c r="G1002" s="463" t="s">
        <v>554</v>
      </c>
      <c r="H1002" s="576">
        <v>41002</v>
      </c>
      <c r="I1002" s="576">
        <v>41072</v>
      </c>
      <c r="J1002" s="465">
        <v>2011</v>
      </c>
      <c r="K1002" s="463" t="s">
        <v>4913</v>
      </c>
      <c r="L1002" s="463" t="s">
        <v>1073</v>
      </c>
      <c r="M1002" s="463" t="s">
        <v>1011</v>
      </c>
      <c r="N1002" s="463">
        <v>2</v>
      </c>
      <c r="O1002" s="465">
        <v>0</v>
      </c>
      <c r="P1002" s="463">
        <v>0</v>
      </c>
      <c r="Q1002" s="463">
        <v>17</v>
      </c>
      <c r="R1002" s="463">
        <v>2</v>
      </c>
      <c r="S1002" s="463">
        <v>1</v>
      </c>
      <c r="T1002" s="463">
        <v>0</v>
      </c>
      <c r="U1002" s="463">
        <v>3</v>
      </c>
      <c r="V1002" s="463">
        <v>4</v>
      </c>
      <c r="W1002" s="463">
        <v>6</v>
      </c>
      <c r="X1002" s="463">
        <v>4</v>
      </c>
      <c r="Y1002" s="463">
        <v>3</v>
      </c>
      <c r="Z1002" s="463">
        <v>0</v>
      </c>
      <c r="AA1002" s="463">
        <v>0</v>
      </c>
      <c r="AB1002" s="466">
        <v>40</v>
      </c>
      <c r="AC1002" s="461">
        <f t="shared" si="58"/>
        <v>19</v>
      </c>
    </row>
    <row r="1003" spans="1:29" s="467" customFormat="1" hidden="1">
      <c r="A1003" s="463" t="s">
        <v>537</v>
      </c>
      <c r="B1003" s="463" t="s">
        <v>658</v>
      </c>
      <c r="C1003" s="463" t="s">
        <v>538</v>
      </c>
      <c r="D1003" s="463" t="s">
        <v>552</v>
      </c>
      <c r="E1003" s="464">
        <v>23</v>
      </c>
      <c r="F1003" s="463" t="s">
        <v>1011</v>
      </c>
      <c r="G1003" s="463" t="s">
        <v>554</v>
      </c>
      <c r="H1003" s="576">
        <v>41002</v>
      </c>
      <c r="I1003" s="576">
        <v>41072</v>
      </c>
      <c r="J1003" s="465">
        <v>2011</v>
      </c>
      <c r="K1003" s="463" t="s">
        <v>4913</v>
      </c>
      <c r="L1003" s="463" t="s">
        <v>1073</v>
      </c>
      <c r="M1003" s="463" t="s">
        <v>1011</v>
      </c>
      <c r="N1003" s="463">
        <v>3</v>
      </c>
      <c r="O1003" s="465">
        <v>0</v>
      </c>
      <c r="P1003" s="463">
        <v>0</v>
      </c>
      <c r="Q1003" s="463">
        <v>17</v>
      </c>
      <c r="R1003" s="463">
        <v>2</v>
      </c>
      <c r="S1003" s="463">
        <v>5</v>
      </c>
      <c r="T1003" s="463">
        <v>0</v>
      </c>
      <c r="U1003" s="463">
        <v>2</v>
      </c>
      <c r="V1003" s="463">
        <v>1</v>
      </c>
      <c r="W1003" s="463">
        <v>10</v>
      </c>
      <c r="X1003" s="463">
        <v>0</v>
      </c>
      <c r="Y1003" s="463">
        <v>3</v>
      </c>
      <c r="Z1003" s="463">
        <v>0</v>
      </c>
      <c r="AA1003" s="463">
        <v>0</v>
      </c>
      <c r="AB1003" s="466">
        <v>40</v>
      </c>
      <c r="AC1003" s="461">
        <f t="shared" si="58"/>
        <v>19</v>
      </c>
    </row>
    <row r="1004" spans="1:29" s="467" customFormat="1" hidden="1">
      <c r="A1004" s="463" t="s">
        <v>539</v>
      </c>
      <c r="B1004" s="463" t="s">
        <v>658</v>
      </c>
      <c r="C1004" s="463" t="s">
        <v>540</v>
      </c>
      <c r="D1004" s="463" t="s">
        <v>552</v>
      </c>
      <c r="E1004" s="464">
        <v>23</v>
      </c>
      <c r="F1004" s="463" t="s">
        <v>1011</v>
      </c>
      <c r="G1004" s="463" t="s">
        <v>554</v>
      </c>
      <c r="H1004" s="576">
        <v>41002</v>
      </c>
      <c r="I1004" s="576">
        <v>41072</v>
      </c>
      <c r="J1004" s="465">
        <v>2011</v>
      </c>
      <c r="K1004" s="463" t="s">
        <v>4913</v>
      </c>
      <c r="L1004" s="463" t="s">
        <v>1073</v>
      </c>
      <c r="M1004" s="463" t="s">
        <v>1011</v>
      </c>
      <c r="N1004" s="463">
        <v>4</v>
      </c>
      <c r="O1004" s="465">
        <v>2</v>
      </c>
      <c r="P1004" s="463">
        <v>0</v>
      </c>
      <c r="Q1004" s="463">
        <v>8</v>
      </c>
      <c r="R1004" s="463">
        <v>2</v>
      </c>
      <c r="S1004" s="463">
        <v>3</v>
      </c>
      <c r="T1004" s="463">
        <v>0</v>
      </c>
      <c r="U1004" s="463">
        <v>0</v>
      </c>
      <c r="V1004" s="463">
        <v>2</v>
      </c>
      <c r="W1004" s="463">
        <v>17</v>
      </c>
      <c r="X1004" s="463">
        <v>6</v>
      </c>
      <c r="Y1004" s="463">
        <v>0</v>
      </c>
      <c r="Z1004" s="463">
        <v>0</v>
      </c>
      <c r="AA1004" s="463">
        <v>0</v>
      </c>
      <c r="AB1004" s="466">
        <v>40</v>
      </c>
      <c r="AC1004" s="461">
        <f t="shared" si="58"/>
        <v>12</v>
      </c>
    </row>
    <row r="1005" spans="1:29" s="467" customFormat="1" hidden="1">
      <c r="A1005" s="463" t="s">
        <v>541</v>
      </c>
      <c r="B1005" s="463" t="s">
        <v>658</v>
      </c>
      <c r="C1005" s="463" t="s">
        <v>542</v>
      </c>
      <c r="D1005" s="463" t="s">
        <v>552</v>
      </c>
      <c r="E1005" s="464">
        <v>24</v>
      </c>
      <c r="F1005" s="463" t="s">
        <v>3748</v>
      </c>
      <c r="G1005" s="463" t="s">
        <v>554</v>
      </c>
      <c r="H1005" s="576">
        <v>41002</v>
      </c>
      <c r="I1005" s="576">
        <v>41072</v>
      </c>
      <c r="J1005" s="465">
        <v>2011</v>
      </c>
      <c r="K1005" s="463" t="s">
        <v>4913</v>
      </c>
      <c r="L1005" s="463" t="s">
        <v>1073</v>
      </c>
      <c r="M1005" s="463" t="s">
        <v>556</v>
      </c>
      <c r="N1005" s="463">
        <v>1</v>
      </c>
      <c r="O1005" s="465">
        <v>3</v>
      </c>
      <c r="P1005" s="463">
        <v>2</v>
      </c>
      <c r="Q1005" s="463">
        <v>4</v>
      </c>
      <c r="R1005" s="463">
        <v>7</v>
      </c>
      <c r="S1005" s="463">
        <v>4</v>
      </c>
      <c r="T1005" s="463">
        <v>0</v>
      </c>
      <c r="U1005" s="463">
        <v>3</v>
      </c>
      <c r="V1005" s="463">
        <v>0</v>
      </c>
      <c r="W1005" s="463">
        <v>16</v>
      </c>
      <c r="X1005" s="463">
        <v>0</v>
      </c>
      <c r="Y1005" s="463">
        <v>1</v>
      </c>
      <c r="Z1005" s="463">
        <v>0</v>
      </c>
      <c r="AA1005" s="463">
        <v>0</v>
      </c>
      <c r="AB1005" s="466">
        <v>40</v>
      </c>
      <c r="AC1005" s="461">
        <f t="shared" si="58"/>
        <v>16</v>
      </c>
    </row>
    <row r="1006" spans="1:29" s="467" customFormat="1" hidden="1">
      <c r="A1006" s="463" t="s">
        <v>543</v>
      </c>
      <c r="B1006" s="463" t="s">
        <v>658</v>
      </c>
      <c r="C1006" s="463" t="s">
        <v>544</v>
      </c>
      <c r="D1006" s="463" t="s">
        <v>552</v>
      </c>
      <c r="E1006" s="464">
        <v>24</v>
      </c>
      <c r="F1006" s="463" t="s">
        <v>3748</v>
      </c>
      <c r="G1006" s="463" t="s">
        <v>554</v>
      </c>
      <c r="H1006" s="576">
        <v>41002</v>
      </c>
      <c r="I1006" s="576">
        <v>41072</v>
      </c>
      <c r="J1006" s="465">
        <v>2011</v>
      </c>
      <c r="K1006" s="463" t="s">
        <v>4913</v>
      </c>
      <c r="L1006" s="463" t="s">
        <v>1073</v>
      </c>
      <c r="M1006" s="463" t="s">
        <v>556</v>
      </c>
      <c r="N1006" s="463">
        <v>2</v>
      </c>
      <c r="O1006" s="465">
        <v>2</v>
      </c>
      <c r="P1006" s="463">
        <v>0</v>
      </c>
      <c r="Q1006" s="463">
        <v>5</v>
      </c>
      <c r="R1006" s="463">
        <v>3</v>
      </c>
      <c r="S1006" s="463">
        <v>15</v>
      </c>
      <c r="T1006" s="463">
        <v>0</v>
      </c>
      <c r="U1006" s="463">
        <v>0</v>
      </c>
      <c r="V1006" s="463">
        <v>1</v>
      </c>
      <c r="W1006" s="463">
        <v>7</v>
      </c>
      <c r="X1006" s="463">
        <v>7</v>
      </c>
      <c r="Y1006" s="463">
        <v>0</v>
      </c>
      <c r="Z1006" s="463">
        <v>0</v>
      </c>
      <c r="AA1006" s="463">
        <v>0</v>
      </c>
      <c r="AB1006" s="466">
        <v>40</v>
      </c>
      <c r="AC1006" s="461">
        <f t="shared" si="58"/>
        <v>10</v>
      </c>
    </row>
    <row r="1007" spans="1:29" s="467" customFormat="1" hidden="1">
      <c r="A1007" s="463" t="s">
        <v>545</v>
      </c>
      <c r="B1007" s="463" t="s">
        <v>658</v>
      </c>
      <c r="C1007" s="463" t="s">
        <v>546</v>
      </c>
      <c r="D1007" s="463" t="s">
        <v>552</v>
      </c>
      <c r="E1007" s="464">
        <v>24</v>
      </c>
      <c r="F1007" s="463" t="s">
        <v>3748</v>
      </c>
      <c r="G1007" s="463" t="s">
        <v>554</v>
      </c>
      <c r="H1007" s="576">
        <v>41002</v>
      </c>
      <c r="I1007" s="576">
        <v>41072</v>
      </c>
      <c r="J1007" s="465">
        <v>2011</v>
      </c>
      <c r="K1007" s="463" t="s">
        <v>4913</v>
      </c>
      <c r="L1007" s="463" t="s">
        <v>1073</v>
      </c>
      <c r="M1007" s="463" t="s">
        <v>556</v>
      </c>
      <c r="N1007" s="463">
        <v>3</v>
      </c>
      <c r="O1007" s="465">
        <v>4</v>
      </c>
      <c r="P1007" s="463">
        <v>4</v>
      </c>
      <c r="Q1007" s="463">
        <v>8</v>
      </c>
      <c r="R1007" s="463">
        <v>1</v>
      </c>
      <c r="S1007" s="463">
        <v>8</v>
      </c>
      <c r="T1007" s="463">
        <v>0</v>
      </c>
      <c r="U1007" s="463">
        <v>2</v>
      </c>
      <c r="V1007" s="463">
        <v>1</v>
      </c>
      <c r="W1007" s="463">
        <v>12</v>
      </c>
      <c r="X1007" s="463">
        <v>0</v>
      </c>
      <c r="Y1007" s="463">
        <v>0</v>
      </c>
      <c r="Z1007" s="463">
        <v>0</v>
      </c>
      <c r="AA1007" s="463">
        <v>0</v>
      </c>
      <c r="AB1007" s="466">
        <v>40</v>
      </c>
      <c r="AC1007" s="461">
        <f t="shared" si="58"/>
        <v>17</v>
      </c>
    </row>
    <row r="1008" spans="1:29" s="467" customFormat="1" hidden="1">
      <c r="A1008" s="463" t="s">
        <v>547</v>
      </c>
      <c r="B1008" s="463" t="s">
        <v>658</v>
      </c>
      <c r="C1008" s="463" t="s">
        <v>548</v>
      </c>
      <c r="D1008" s="463" t="s">
        <v>552</v>
      </c>
      <c r="E1008" s="464">
        <v>24</v>
      </c>
      <c r="F1008" s="463" t="s">
        <v>3748</v>
      </c>
      <c r="G1008" s="463" t="s">
        <v>554</v>
      </c>
      <c r="H1008" s="576">
        <v>41002</v>
      </c>
      <c r="I1008" s="576">
        <v>41072</v>
      </c>
      <c r="J1008" s="465">
        <v>2011</v>
      </c>
      <c r="K1008" s="463" t="s">
        <v>4913</v>
      </c>
      <c r="L1008" s="463" t="s">
        <v>1073</v>
      </c>
      <c r="M1008" s="463" t="s">
        <v>556</v>
      </c>
      <c r="N1008" s="463">
        <v>4</v>
      </c>
      <c r="O1008" s="465">
        <v>3</v>
      </c>
      <c r="P1008" s="463">
        <v>2</v>
      </c>
      <c r="Q1008" s="463">
        <v>5</v>
      </c>
      <c r="R1008" s="463">
        <v>5</v>
      </c>
      <c r="S1008" s="463">
        <v>6</v>
      </c>
      <c r="T1008" s="463">
        <v>0</v>
      </c>
      <c r="U1008" s="463">
        <v>3</v>
      </c>
      <c r="V1008" s="463">
        <v>0</v>
      </c>
      <c r="W1008" s="463">
        <v>14</v>
      </c>
      <c r="X1008" s="463">
        <v>2</v>
      </c>
      <c r="Y1008" s="463">
        <v>0</v>
      </c>
      <c r="Z1008" s="463">
        <v>0</v>
      </c>
      <c r="AA1008" s="463">
        <v>0</v>
      </c>
      <c r="AB1008" s="466">
        <v>40</v>
      </c>
      <c r="AC1008" s="461">
        <f t="shared" si="58"/>
        <v>15</v>
      </c>
    </row>
    <row r="1009" spans="1:29" s="467" customFormat="1" hidden="1">
      <c r="A1009" s="463" t="s">
        <v>359</v>
      </c>
      <c r="B1009" s="463" t="s">
        <v>658</v>
      </c>
      <c r="C1009" s="463" t="s">
        <v>4123</v>
      </c>
      <c r="D1009" s="463" t="s">
        <v>552</v>
      </c>
      <c r="E1009" s="464">
        <v>34</v>
      </c>
      <c r="F1009" s="463" t="s">
        <v>3760</v>
      </c>
      <c r="G1009" s="463" t="s">
        <v>554</v>
      </c>
      <c r="H1009" s="576">
        <v>40986</v>
      </c>
      <c r="I1009" s="576">
        <v>41298</v>
      </c>
      <c r="J1009" s="465">
        <v>2011</v>
      </c>
      <c r="K1009" s="463" t="s">
        <v>1281</v>
      </c>
      <c r="L1009" s="463" t="s">
        <v>773</v>
      </c>
      <c r="M1009" s="463" t="s">
        <v>3760</v>
      </c>
      <c r="N1009" s="463">
        <v>1</v>
      </c>
      <c r="O1009" s="465">
        <v>6</v>
      </c>
      <c r="P1009" s="463">
        <v>4</v>
      </c>
      <c r="Q1009" s="463">
        <v>5</v>
      </c>
      <c r="R1009" s="463">
        <v>0</v>
      </c>
      <c r="S1009" s="463">
        <v>0</v>
      </c>
      <c r="T1009" s="463">
        <v>0</v>
      </c>
      <c r="U1009" s="463">
        <v>1</v>
      </c>
      <c r="V1009" s="463">
        <v>1</v>
      </c>
      <c r="W1009" s="463">
        <v>21</v>
      </c>
      <c r="X1009" s="463">
        <v>1</v>
      </c>
      <c r="Y1009" s="463">
        <v>0</v>
      </c>
      <c r="Z1009" s="463">
        <v>0</v>
      </c>
      <c r="AA1009" s="463">
        <v>1</v>
      </c>
      <c r="AB1009" s="466">
        <v>40</v>
      </c>
      <c r="AC1009" s="461">
        <f t="shared" si="58"/>
        <v>15</v>
      </c>
    </row>
    <row r="1010" spans="1:29" s="467" customFormat="1" hidden="1">
      <c r="A1010" s="463" t="s">
        <v>176</v>
      </c>
      <c r="B1010" s="463" t="s">
        <v>658</v>
      </c>
      <c r="C1010" s="463" t="s">
        <v>4124</v>
      </c>
      <c r="D1010" s="463" t="s">
        <v>552</v>
      </c>
      <c r="E1010" s="464">
        <v>34</v>
      </c>
      <c r="F1010" s="463" t="s">
        <v>3760</v>
      </c>
      <c r="G1010" s="463" t="s">
        <v>554</v>
      </c>
      <c r="H1010" s="576">
        <v>40986</v>
      </c>
      <c r="I1010" s="576">
        <v>41298</v>
      </c>
      <c r="J1010" s="465">
        <v>2011</v>
      </c>
      <c r="K1010" s="463" t="s">
        <v>1281</v>
      </c>
      <c r="L1010" s="463" t="s">
        <v>773</v>
      </c>
      <c r="M1010" s="463" t="s">
        <v>3760</v>
      </c>
      <c r="N1010" s="463">
        <v>2</v>
      </c>
      <c r="O1010" s="465">
        <v>10</v>
      </c>
      <c r="P1010" s="463">
        <v>2</v>
      </c>
      <c r="Q1010" s="463">
        <v>8</v>
      </c>
      <c r="R1010" s="463">
        <v>0</v>
      </c>
      <c r="S1010" s="463">
        <v>0</v>
      </c>
      <c r="T1010" s="463">
        <v>0</v>
      </c>
      <c r="U1010" s="463">
        <v>3</v>
      </c>
      <c r="V1010" s="463">
        <v>0</v>
      </c>
      <c r="W1010" s="463">
        <v>16</v>
      </c>
      <c r="X1010" s="463">
        <v>1</v>
      </c>
      <c r="Y1010" s="463">
        <v>0</v>
      </c>
      <c r="Z1010" s="463">
        <v>0</v>
      </c>
      <c r="AA1010" s="463">
        <v>0</v>
      </c>
      <c r="AB1010" s="466">
        <v>40</v>
      </c>
      <c r="AC1010" s="461">
        <f t="shared" si="58"/>
        <v>20</v>
      </c>
    </row>
    <row r="1011" spans="1:29" s="467" customFormat="1" hidden="1">
      <c r="A1011" s="463" t="s">
        <v>177</v>
      </c>
      <c r="B1011" s="463" t="s">
        <v>658</v>
      </c>
      <c r="C1011" s="463" t="s">
        <v>4125</v>
      </c>
      <c r="D1011" s="463" t="s">
        <v>552</v>
      </c>
      <c r="E1011" s="464">
        <v>34</v>
      </c>
      <c r="F1011" s="463" t="s">
        <v>3760</v>
      </c>
      <c r="G1011" s="463" t="s">
        <v>554</v>
      </c>
      <c r="H1011" s="576">
        <v>40986</v>
      </c>
      <c r="I1011" s="576">
        <v>41298</v>
      </c>
      <c r="J1011" s="465">
        <v>2011</v>
      </c>
      <c r="K1011" s="463" t="s">
        <v>1281</v>
      </c>
      <c r="L1011" s="463" t="s">
        <v>773</v>
      </c>
      <c r="M1011" s="463" t="s">
        <v>3760</v>
      </c>
      <c r="N1011" s="463">
        <v>3</v>
      </c>
      <c r="O1011" s="465">
        <v>3</v>
      </c>
      <c r="P1011" s="463">
        <v>3</v>
      </c>
      <c r="Q1011" s="463">
        <v>14</v>
      </c>
      <c r="R1011" s="463">
        <v>0</v>
      </c>
      <c r="S1011" s="463">
        <v>0</v>
      </c>
      <c r="T1011" s="463">
        <v>0</v>
      </c>
      <c r="U1011" s="463">
        <v>0</v>
      </c>
      <c r="V1011" s="463">
        <v>0</v>
      </c>
      <c r="W1011" s="463">
        <v>20</v>
      </c>
      <c r="X1011" s="463">
        <v>0</v>
      </c>
      <c r="Y1011" s="463">
        <v>0</v>
      </c>
      <c r="Z1011" s="463">
        <v>0</v>
      </c>
      <c r="AA1011" s="463">
        <v>0</v>
      </c>
      <c r="AB1011" s="466">
        <v>40</v>
      </c>
      <c r="AC1011" s="461">
        <f t="shared" si="58"/>
        <v>20</v>
      </c>
    </row>
    <row r="1012" spans="1:29" s="467" customFormat="1" hidden="1">
      <c r="A1012" s="463" t="s">
        <v>361</v>
      </c>
      <c r="B1012" s="463" t="s">
        <v>658</v>
      </c>
      <c r="C1012" s="463" t="s">
        <v>4126</v>
      </c>
      <c r="D1012" s="463" t="s">
        <v>552</v>
      </c>
      <c r="E1012" s="464">
        <v>34</v>
      </c>
      <c r="F1012" s="463" t="s">
        <v>3760</v>
      </c>
      <c r="G1012" s="463" t="s">
        <v>554</v>
      </c>
      <c r="H1012" s="576">
        <v>40986</v>
      </c>
      <c r="I1012" s="576">
        <v>41298</v>
      </c>
      <c r="J1012" s="465">
        <v>2011</v>
      </c>
      <c r="K1012" s="463" t="s">
        <v>1281</v>
      </c>
      <c r="L1012" s="463" t="s">
        <v>773</v>
      </c>
      <c r="M1012" s="463" t="s">
        <v>3760</v>
      </c>
      <c r="N1012" s="463">
        <v>4</v>
      </c>
      <c r="O1012" s="465">
        <v>3</v>
      </c>
      <c r="P1012" s="463">
        <v>2</v>
      </c>
      <c r="Q1012" s="463">
        <v>5</v>
      </c>
      <c r="R1012" s="463">
        <v>0</v>
      </c>
      <c r="S1012" s="463">
        <v>1</v>
      </c>
      <c r="T1012" s="463">
        <v>0</v>
      </c>
      <c r="U1012" s="463">
        <v>0</v>
      </c>
      <c r="V1012" s="463">
        <v>1</v>
      </c>
      <c r="W1012" s="463">
        <v>23</v>
      </c>
      <c r="X1012" s="463">
        <v>1</v>
      </c>
      <c r="Y1012" s="463">
        <v>4</v>
      </c>
      <c r="Z1012" s="463">
        <v>0</v>
      </c>
      <c r="AA1012" s="463">
        <v>0</v>
      </c>
      <c r="AB1012" s="466">
        <v>40</v>
      </c>
      <c r="AC1012" s="461">
        <f t="shared" si="58"/>
        <v>10</v>
      </c>
    </row>
    <row r="1013" spans="1:29" s="467" customFormat="1" hidden="1">
      <c r="A1013" s="463" t="s">
        <v>362</v>
      </c>
      <c r="B1013" s="463" t="s">
        <v>658</v>
      </c>
      <c r="C1013" s="463" t="s">
        <v>363</v>
      </c>
      <c r="D1013" s="463" t="s">
        <v>552</v>
      </c>
      <c r="E1013" s="464">
        <v>35</v>
      </c>
      <c r="F1013" s="463" t="s">
        <v>1511</v>
      </c>
      <c r="G1013" s="463" t="s">
        <v>554</v>
      </c>
      <c r="H1013" s="576">
        <v>40986</v>
      </c>
      <c r="I1013" s="576">
        <v>41298</v>
      </c>
      <c r="J1013" s="465">
        <v>2011</v>
      </c>
      <c r="K1013" s="463" t="s">
        <v>1281</v>
      </c>
      <c r="L1013" s="463" t="s">
        <v>773</v>
      </c>
      <c r="M1013" s="463" t="s">
        <v>1511</v>
      </c>
      <c r="N1013" s="463">
        <v>1</v>
      </c>
      <c r="O1013" s="465">
        <v>2</v>
      </c>
      <c r="P1013" s="463">
        <v>5</v>
      </c>
      <c r="Q1013" s="463">
        <v>1</v>
      </c>
      <c r="R1013" s="463">
        <v>9</v>
      </c>
      <c r="S1013" s="463">
        <v>0</v>
      </c>
      <c r="T1013" s="463">
        <v>0</v>
      </c>
      <c r="U1013" s="463">
        <v>10</v>
      </c>
      <c r="V1013" s="463">
        <v>1</v>
      </c>
      <c r="W1013" s="463">
        <v>4</v>
      </c>
      <c r="X1013" s="463">
        <v>3</v>
      </c>
      <c r="Y1013" s="463">
        <v>5</v>
      </c>
      <c r="Z1013" s="463">
        <v>0</v>
      </c>
      <c r="AA1013" s="463">
        <v>0</v>
      </c>
      <c r="AB1013" s="466">
        <v>40</v>
      </c>
      <c r="AC1013" s="461">
        <f t="shared" si="58"/>
        <v>17</v>
      </c>
    </row>
    <row r="1014" spans="1:29" s="467" customFormat="1" hidden="1">
      <c r="A1014" s="463" t="s">
        <v>364</v>
      </c>
      <c r="B1014" s="463" t="s">
        <v>658</v>
      </c>
      <c r="C1014" s="463" t="s">
        <v>365</v>
      </c>
      <c r="D1014" s="463" t="s">
        <v>552</v>
      </c>
      <c r="E1014" s="464">
        <v>35</v>
      </c>
      <c r="F1014" s="463" t="s">
        <v>1511</v>
      </c>
      <c r="G1014" s="463" t="s">
        <v>554</v>
      </c>
      <c r="H1014" s="576">
        <v>40986</v>
      </c>
      <c r="I1014" s="576">
        <v>41298</v>
      </c>
      <c r="J1014" s="465">
        <v>2011</v>
      </c>
      <c r="K1014" s="463" t="s">
        <v>1281</v>
      </c>
      <c r="L1014" s="463" t="s">
        <v>773</v>
      </c>
      <c r="M1014" s="463" t="s">
        <v>1511</v>
      </c>
      <c r="N1014" s="463">
        <v>2</v>
      </c>
      <c r="O1014" s="465">
        <v>5</v>
      </c>
      <c r="P1014" s="463">
        <v>6</v>
      </c>
      <c r="Q1014" s="463">
        <v>0</v>
      </c>
      <c r="R1014" s="463">
        <v>0</v>
      </c>
      <c r="S1014" s="463">
        <v>1</v>
      </c>
      <c r="T1014" s="463">
        <v>0</v>
      </c>
      <c r="U1014" s="463">
        <v>10</v>
      </c>
      <c r="V1014" s="463">
        <v>0</v>
      </c>
      <c r="W1014" s="463">
        <v>6</v>
      </c>
      <c r="X1014" s="463">
        <v>10</v>
      </c>
      <c r="Y1014" s="463">
        <v>2</v>
      </c>
      <c r="Z1014" s="463">
        <v>0</v>
      </c>
      <c r="AA1014" s="463">
        <v>0</v>
      </c>
      <c r="AB1014" s="466">
        <v>40</v>
      </c>
      <c r="AC1014" s="461">
        <f t="shared" si="58"/>
        <v>11</v>
      </c>
    </row>
    <row r="1015" spans="1:29" s="467" customFormat="1" hidden="1">
      <c r="A1015" s="463" t="s">
        <v>366</v>
      </c>
      <c r="B1015" s="463" t="s">
        <v>658</v>
      </c>
      <c r="C1015" s="463" t="s">
        <v>367</v>
      </c>
      <c r="D1015" s="463" t="s">
        <v>552</v>
      </c>
      <c r="E1015" s="464">
        <v>35</v>
      </c>
      <c r="F1015" s="463" t="s">
        <v>1511</v>
      </c>
      <c r="G1015" s="463" t="s">
        <v>554</v>
      </c>
      <c r="H1015" s="576">
        <v>40986</v>
      </c>
      <c r="I1015" s="576">
        <v>41298</v>
      </c>
      <c r="J1015" s="465">
        <v>2011</v>
      </c>
      <c r="K1015" s="463" t="s">
        <v>1281</v>
      </c>
      <c r="L1015" s="463" t="s">
        <v>773</v>
      </c>
      <c r="M1015" s="463" t="s">
        <v>1511</v>
      </c>
      <c r="N1015" s="463">
        <v>3</v>
      </c>
      <c r="O1015" s="465">
        <v>1</v>
      </c>
      <c r="P1015" s="463">
        <v>9</v>
      </c>
      <c r="Q1015" s="463">
        <v>0</v>
      </c>
      <c r="R1015" s="463">
        <v>5</v>
      </c>
      <c r="S1015" s="463">
        <v>1</v>
      </c>
      <c r="T1015" s="463">
        <v>0</v>
      </c>
      <c r="U1015" s="463">
        <v>10</v>
      </c>
      <c r="V1015" s="463">
        <v>0</v>
      </c>
      <c r="W1015" s="463">
        <v>10</v>
      </c>
      <c r="X1015" s="463">
        <v>2</v>
      </c>
      <c r="Y1015" s="463">
        <v>2</v>
      </c>
      <c r="Z1015" s="463">
        <v>0</v>
      </c>
      <c r="AA1015" s="463">
        <v>0</v>
      </c>
      <c r="AB1015" s="466">
        <v>40</v>
      </c>
      <c r="AC1015" s="461">
        <f t="shared" si="58"/>
        <v>15</v>
      </c>
    </row>
    <row r="1016" spans="1:29" s="467" customFormat="1" hidden="1">
      <c r="A1016" s="463" t="s">
        <v>368</v>
      </c>
      <c r="B1016" s="463" t="s">
        <v>658</v>
      </c>
      <c r="C1016" s="463" t="s">
        <v>369</v>
      </c>
      <c r="D1016" s="463" t="s">
        <v>552</v>
      </c>
      <c r="E1016" s="464">
        <v>35</v>
      </c>
      <c r="F1016" s="463" t="s">
        <v>1511</v>
      </c>
      <c r="G1016" s="463" t="s">
        <v>554</v>
      </c>
      <c r="H1016" s="576">
        <v>40986</v>
      </c>
      <c r="I1016" s="576">
        <v>41298</v>
      </c>
      <c r="J1016" s="465">
        <v>2011</v>
      </c>
      <c r="K1016" s="463" t="s">
        <v>1281</v>
      </c>
      <c r="L1016" s="463" t="s">
        <v>773</v>
      </c>
      <c r="M1016" s="463" t="s">
        <v>1511</v>
      </c>
      <c r="N1016" s="463">
        <v>4</v>
      </c>
      <c r="O1016" s="465">
        <v>2</v>
      </c>
      <c r="P1016" s="463">
        <v>8</v>
      </c>
      <c r="Q1016" s="463">
        <v>3</v>
      </c>
      <c r="R1016" s="463">
        <v>2</v>
      </c>
      <c r="S1016" s="463">
        <v>0</v>
      </c>
      <c r="T1016" s="463">
        <v>0</v>
      </c>
      <c r="U1016" s="463">
        <v>11</v>
      </c>
      <c r="V1016" s="463">
        <v>2</v>
      </c>
      <c r="W1016" s="463">
        <v>4</v>
      </c>
      <c r="X1016" s="463">
        <v>4</v>
      </c>
      <c r="Y1016" s="463">
        <v>3</v>
      </c>
      <c r="Z1016" s="463">
        <v>0</v>
      </c>
      <c r="AA1016" s="463">
        <v>1</v>
      </c>
      <c r="AB1016" s="466">
        <v>40</v>
      </c>
      <c r="AC1016" s="461">
        <f t="shared" si="58"/>
        <v>15</v>
      </c>
    </row>
    <row r="1017" spans="1:29" s="467" customFormat="1" hidden="1">
      <c r="A1017" s="463" t="s">
        <v>370</v>
      </c>
      <c r="B1017" s="463" t="s">
        <v>658</v>
      </c>
      <c r="C1017" s="463" t="s">
        <v>4103</v>
      </c>
      <c r="D1017" s="463" t="s">
        <v>552</v>
      </c>
      <c r="E1017" s="464">
        <v>36</v>
      </c>
      <c r="F1017" s="463" t="s">
        <v>1516</v>
      </c>
      <c r="G1017" s="463" t="s">
        <v>554</v>
      </c>
      <c r="H1017" s="576">
        <v>40986</v>
      </c>
      <c r="I1017" s="576">
        <v>41298</v>
      </c>
      <c r="J1017" s="465">
        <v>2011</v>
      </c>
      <c r="K1017" s="463" t="s">
        <v>1281</v>
      </c>
      <c r="L1017" s="463" t="s">
        <v>773</v>
      </c>
      <c r="M1017" s="463" t="s">
        <v>1516</v>
      </c>
      <c r="N1017" s="463">
        <v>1</v>
      </c>
      <c r="O1017" s="465">
        <v>9</v>
      </c>
      <c r="P1017" s="463">
        <v>2</v>
      </c>
      <c r="Q1017" s="463">
        <v>1</v>
      </c>
      <c r="R1017" s="463">
        <v>0</v>
      </c>
      <c r="S1017" s="463">
        <v>0</v>
      </c>
      <c r="T1017" s="463">
        <v>0</v>
      </c>
      <c r="U1017" s="463">
        <v>0</v>
      </c>
      <c r="V1017" s="463">
        <v>1</v>
      </c>
      <c r="W1017" s="463">
        <v>10</v>
      </c>
      <c r="X1017" s="463">
        <v>12</v>
      </c>
      <c r="Y1017" s="463">
        <v>5</v>
      </c>
      <c r="Z1017" s="463">
        <v>0</v>
      </c>
      <c r="AA1017" s="463">
        <v>0</v>
      </c>
      <c r="AB1017" s="466">
        <v>40</v>
      </c>
      <c r="AC1017" s="461">
        <f t="shared" si="58"/>
        <v>12</v>
      </c>
    </row>
    <row r="1018" spans="1:29" s="467" customFormat="1" hidden="1">
      <c r="A1018" s="463" t="s">
        <v>371</v>
      </c>
      <c r="B1018" s="463" t="s">
        <v>658</v>
      </c>
      <c r="C1018" s="463" t="s">
        <v>4104</v>
      </c>
      <c r="D1018" s="463" t="s">
        <v>552</v>
      </c>
      <c r="E1018" s="464">
        <v>36</v>
      </c>
      <c r="F1018" s="463" t="s">
        <v>1516</v>
      </c>
      <c r="G1018" s="463" t="s">
        <v>554</v>
      </c>
      <c r="H1018" s="576">
        <v>40986</v>
      </c>
      <c r="I1018" s="576">
        <v>41298</v>
      </c>
      <c r="J1018" s="465">
        <v>2011</v>
      </c>
      <c r="K1018" s="463" t="s">
        <v>1281</v>
      </c>
      <c r="L1018" s="463" t="s">
        <v>773</v>
      </c>
      <c r="M1018" s="463" t="s">
        <v>1516</v>
      </c>
      <c r="N1018" s="463">
        <v>2</v>
      </c>
      <c r="O1018" s="465">
        <v>11</v>
      </c>
      <c r="P1018" s="463">
        <v>1</v>
      </c>
      <c r="Q1018" s="463">
        <v>0</v>
      </c>
      <c r="R1018" s="463">
        <v>0</v>
      </c>
      <c r="S1018" s="463">
        <v>3</v>
      </c>
      <c r="T1018" s="463">
        <v>0</v>
      </c>
      <c r="U1018" s="463">
        <v>0</v>
      </c>
      <c r="V1018" s="463">
        <v>0</v>
      </c>
      <c r="W1018" s="463">
        <v>11</v>
      </c>
      <c r="X1018" s="463">
        <v>10</v>
      </c>
      <c r="Y1018" s="463">
        <v>4</v>
      </c>
      <c r="Z1018" s="463">
        <v>0</v>
      </c>
      <c r="AA1018" s="463">
        <v>0</v>
      </c>
      <c r="AB1018" s="466">
        <v>40</v>
      </c>
      <c r="AC1018" s="461">
        <f t="shared" si="58"/>
        <v>12</v>
      </c>
    </row>
    <row r="1019" spans="1:29" s="467" customFormat="1" hidden="1">
      <c r="A1019" s="463" t="s">
        <v>372</v>
      </c>
      <c r="B1019" s="463" t="s">
        <v>658</v>
      </c>
      <c r="C1019" s="463" t="s">
        <v>4105</v>
      </c>
      <c r="D1019" s="463" t="s">
        <v>552</v>
      </c>
      <c r="E1019" s="464">
        <v>36</v>
      </c>
      <c r="F1019" s="463" t="s">
        <v>1516</v>
      </c>
      <c r="G1019" s="463" t="s">
        <v>554</v>
      </c>
      <c r="H1019" s="576">
        <v>40986</v>
      </c>
      <c r="I1019" s="576">
        <v>41298</v>
      </c>
      <c r="J1019" s="465">
        <v>2011</v>
      </c>
      <c r="K1019" s="463" t="s">
        <v>1281</v>
      </c>
      <c r="L1019" s="463" t="s">
        <v>773</v>
      </c>
      <c r="M1019" s="463" t="s">
        <v>1516</v>
      </c>
      <c r="N1019" s="463">
        <v>3</v>
      </c>
      <c r="O1019" s="465">
        <v>8</v>
      </c>
      <c r="P1019" s="463">
        <v>1</v>
      </c>
      <c r="Q1019" s="463">
        <v>0</v>
      </c>
      <c r="R1019" s="463">
        <v>0</v>
      </c>
      <c r="S1019" s="463">
        <v>7</v>
      </c>
      <c r="T1019" s="463">
        <v>0</v>
      </c>
      <c r="U1019" s="463">
        <v>1</v>
      </c>
      <c r="V1019" s="463">
        <v>0</v>
      </c>
      <c r="W1019" s="463">
        <v>9</v>
      </c>
      <c r="X1019" s="463">
        <v>8</v>
      </c>
      <c r="Y1019" s="463">
        <v>3</v>
      </c>
      <c r="Z1019" s="463">
        <v>0</v>
      </c>
      <c r="AA1019" s="463">
        <v>3</v>
      </c>
      <c r="AB1019" s="466">
        <v>40</v>
      </c>
      <c r="AC1019" s="461">
        <f t="shared" si="58"/>
        <v>9</v>
      </c>
    </row>
    <row r="1020" spans="1:29" s="467" customFormat="1" hidden="1">
      <c r="A1020" s="463" t="s">
        <v>568</v>
      </c>
      <c r="B1020" s="463" t="s">
        <v>658</v>
      </c>
      <c r="C1020" s="463" t="s">
        <v>4106</v>
      </c>
      <c r="D1020" s="463" t="s">
        <v>552</v>
      </c>
      <c r="E1020" s="464">
        <v>36</v>
      </c>
      <c r="F1020" s="463" t="s">
        <v>1516</v>
      </c>
      <c r="G1020" s="463" t="s">
        <v>554</v>
      </c>
      <c r="H1020" s="576">
        <v>40986</v>
      </c>
      <c r="I1020" s="576">
        <v>41298</v>
      </c>
      <c r="J1020" s="465">
        <v>2011</v>
      </c>
      <c r="K1020" s="463" t="s">
        <v>1281</v>
      </c>
      <c r="L1020" s="463" t="s">
        <v>773</v>
      </c>
      <c r="M1020" s="463" t="s">
        <v>1516</v>
      </c>
      <c r="N1020" s="463">
        <v>4</v>
      </c>
      <c r="O1020" s="465">
        <v>6</v>
      </c>
      <c r="P1020" s="463">
        <v>5</v>
      </c>
      <c r="Q1020" s="463">
        <v>2</v>
      </c>
      <c r="R1020" s="463">
        <v>0</v>
      </c>
      <c r="S1020" s="463">
        <v>1</v>
      </c>
      <c r="T1020" s="463">
        <v>0</v>
      </c>
      <c r="U1020" s="463">
        <v>0</v>
      </c>
      <c r="V1020" s="463">
        <v>0</v>
      </c>
      <c r="W1020" s="463">
        <v>13</v>
      </c>
      <c r="X1020" s="463">
        <v>13</v>
      </c>
      <c r="Y1020" s="463">
        <v>0</v>
      </c>
      <c r="Z1020" s="463">
        <v>0</v>
      </c>
      <c r="AA1020" s="463">
        <v>0</v>
      </c>
      <c r="AB1020" s="466">
        <v>40</v>
      </c>
      <c r="AC1020" s="461">
        <f t="shared" si="58"/>
        <v>13</v>
      </c>
    </row>
    <row r="1021" spans="1:29" s="467" customFormat="1" hidden="1">
      <c r="A1021" s="463" t="s">
        <v>569</v>
      </c>
      <c r="B1021" s="463" t="s">
        <v>658</v>
      </c>
      <c r="C1021" s="463" t="s">
        <v>570</v>
      </c>
      <c r="D1021" s="463" t="s">
        <v>552</v>
      </c>
      <c r="E1021" s="464">
        <v>37</v>
      </c>
      <c r="F1021" s="463" t="s">
        <v>358</v>
      </c>
      <c r="G1021" s="463" t="s">
        <v>554</v>
      </c>
      <c r="H1021" s="576">
        <v>40913</v>
      </c>
      <c r="I1021" s="576">
        <v>41298</v>
      </c>
      <c r="J1021" s="465">
        <v>2011</v>
      </c>
      <c r="K1021" s="463" t="s">
        <v>769</v>
      </c>
      <c r="L1021" s="463" t="s">
        <v>3726</v>
      </c>
      <c r="M1021" s="463" t="s">
        <v>358</v>
      </c>
      <c r="N1021" s="463">
        <v>1</v>
      </c>
      <c r="O1021" s="465">
        <v>1</v>
      </c>
      <c r="P1021" s="463">
        <v>0</v>
      </c>
      <c r="Q1021" s="463">
        <v>6</v>
      </c>
      <c r="R1021" s="463">
        <v>1</v>
      </c>
      <c r="S1021" s="463">
        <v>7</v>
      </c>
      <c r="T1021" s="463">
        <v>0</v>
      </c>
      <c r="U1021" s="463">
        <v>2</v>
      </c>
      <c r="V1021" s="463">
        <v>0</v>
      </c>
      <c r="W1021" s="463">
        <v>16</v>
      </c>
      <c r="X1021" s="463">
        <v>6</v>
      </c>
      <c r="Y1021" s="463">
        <v>1</v>
      </c>
      <c r="Z1021" s="463">
        <v>0</v>
      </c>
      <c r="AA1021" s="463">
        <v>0</v>
      </c>
      <c r="AB1021" s="466">
        <v>40</v>
      </c>
      <c r="AC1021" s="461">
        <f t="shared" si="58"/>
        <v>8</v>
      </c>
    </row>
    <row r="1022" spans="1:29" s="467" customFormat="1" hidden="1">
      <c r="A1022" s="463" t="s">
        <v>571</v>
      </c>
      <c r="B1022" s="463" t="s">
        <v>658</v>
      </c>
      <c r="C1022" s="463" t="s">
        <v>777</v>
      </c>
      <c r="D1022" s="463" t="s">
        <v>552</v>
      </c>
      <c r="E1022" s="464">
        <v>37</v>
      </c>
      <c r="F1022" s="463" t="s">
        <v>358</v>
      </c>
      <c r="G1022" s="463" t="s">
        <v>554</v>
      </c>
      <c r="H1022" s="576">
        <v>40913</v>
      </c>
      <c r="I1022" s="576">
        <v>41298</v>
      </c>
      <c r="J1022" s="465">
        <v>2011</v>
      </c>
      <c r="K1022" s="463" t="s">
        <v>769</v>
      </c>
      <c r="L1022" s="463" t="s">
        <v>3726</v>
      </c>
      <c r="M1022" s="463" t="s">
        <v>358</v>
      </c>
      <c r="N1022" s="463">
        <v>2</v>
      </c>
      <c r="O1022" s="465">
        <v>2</v>
      </c>
      <c r="P1022" s="463">
        <v>0</v>
      </c>
      <c r="Q1022" s="463">
        <v>7</v>
      </c>
      <c r="R1022" s="463">
        <v>0</v>
      </c>
      <c r="S1022" s="463">
        <v>0</v>
      </c>
      <c r="T1022" s="463">
        <v>0</v>
      </c>
      <c r="U1022" s="463">
        <v>3</v>
      </c>
      <c r="V1022" s="463">
        <v>0</v>
      </c>
      <c r="W1022" s="463">
        <v>27</v>
      </c>
      <c r="X1022" s="463">
        <v>0</v>
      </c>
      <c r="Y1022" s="463">
        <v>0</v>
      </c>
      <c r="Z1022" s="463">
        <v>0</v>
      </c>
      <c r="AA1022" s="463">
        <v>1</v>
      </c>
      <c r="AB1022" s="466">
        <v>40</v>
      </c>
      <c r="AC1022" s="461">
        <f t="shared" si="58"/>
        <v>9</v>
      </c>
    </row>
    <row r="1023" spans="1:29" s="467" customFormat="1" hidden="1">
      <c r="A1023" s="463" t="s">
        <v>778</v>
      </c>
      <c r="B1023" s="463" t="s">
        <v>658</v>
      </c>
      <c r="C1023" s="463" t="s">
        <v>779</v>
      </c>
      <c r="D1023" s="463" t="s">
        <v>552</v>
      </c>
      <c r="E1023" s="464">
        <v>37</v>
      </c>
      <c r="F1023" s="463" t="s">
        <v>358</v>
      </c>
      <c r="G1023" s="463" t="s">
        <v>554</v>
      </c>
      <c r="H1023" s="576">
        <v>40913</v>
      </c>
      <c r="I1023" s="576">
        <v>41298</v>
      </c>
      <c r="J1023" s="465">
        <v>2011</v>
      </c>
      <c r="K1023" s="463" t="s">
        <v>769</v>
      </c>
      <c r="L1023" s="463" t="s">
        <v>3726</v>
      </c>
      <c r="M1023" s="463" t="s">
        <v>358</v>
      </c>
      <c r="N1023" s="463">
        <v>3</v>
      </c>
      <c r="O1023" s="465">
        <v>0</v>
      </c>
      <c r="P1023" s="463">
        <v>3</v>
      </c>
      <c r="Q1023" s="463">
        <v>4</v>
      </c>
      <c r="R1023" s="463">
        <v>0</v>
      </c>
      <c r="S1023" s="463">
        <v>11</v>
      </c>
      <c r="T1023" s="463">
        <v>0</v>
      </c>
      <c r="U1023" s="463">
        <v>0</v>
      </c>
      <c r="V1023" s="463">
        <v>0</v>
      </c>
      <c r="W1023" s="463">
        <v>11</v>
      </c>
      <c r="X1023" s="463">
        <v>6</v>
      </c>
      <c r="Y1023" s="463">
        <v>5</v>
      </c>
      <c r="Z1023" s="463">
        <v>0</v>
      </c>
      <c r="AA1023" s="463">
        <v>0</v>
      </c>
      <c r="AB1023" s="466">
        <v>40</v>
      </c>
      <c r="AC1023" s="461">
        <f t="shared" si="58"/>
        <v>7</v>
      </c>
    </row>
    <row r="1024" spans="1:29" s="467" customFormat="1" hidden="1">
      <c r="A1024" s="463" t="s">
        <v>780</v>
      </c>
      <c r="B1024" s="463" t="s">
        <v>658</v>
      </c>
      <c r="C1024" s="463" t="s">
        <v>781</v>
      </c>
      <c r="D1024" s="463" t="s">
        <v>552</v>
      </c>
      <c r="E1024" s="464">
        <v>37</v>
      </c>
      <c r="F1024" s="463" t="s">
        <v>358</v>
      </c>
      <c r="G1024" s="463" t="s">
        <v>554</v>
      </c>
      <c r="H1024" s="576">
        <v>40913</v>
      </c>
      <c r="I1024" s="576">
        <v>41298</v>
      </c>
      <c r="J1024" s="465">
        <v>2011</v>
      </c>
      <c r="K1024" s="463" t="s">
        <v>769</v>
      </c>
      <c r="L1024" s="463" t="s">
        <v>3726</v>
      </c>
      <c r="M1024" s="463" t="s">
        <v>358</v>
      </c>
      <c r="N1024" s="463">
        <v>4</v>
      </c>
      <c r="O1024" s="465">
        <v>0</v>
      </c>
      <c r="P1024" s="463">
        <v>0</v>
      </c>
      <c r="Q1024" s="463">
        <v>6</v>
      </c>
      <c r="R1024" s="463">
        <v>0</v>
      </c>
      <c r="S1024" s="463">
        <v>1</v>
      </c>
      <c r="T1024" s="463">
        <v>0</v>
      </c>
      <c r="U1024" s="463">
        <v>1</v>
      </c>
      <c r="V1024" s="463">
        <v>0</v>
      </c>
      <c r="W1024" s="463">
        <v>31</v>
      </c>
      <c r="X1024" s="463">
        <v>1</v>
      </c>
      <c r="Y1024" s="463">
        <v>0</v>
      </c>
      <c r="Z1024" s="463">
        <v>0</v>
      </c>
      <c r="AA1024" s="463">
        <v>0</v>
      </c>
      <c r="AB1024" s="466">
        <v>40</v>
      </c>
      <c r="AC1024" s="461">
        <f t="shared" si="58"/>
        <v>6</v>
      </c>
    </row>
    <row r="1025" spans="1:29" s="467" customFormat="1" hidden="1">
      <c r="A1025" s="463" t="s">
        <v>782</v>
      </c>
      <c r="B1025" s="463" t="s">
        <v>658</v>
      </c>
      <c r="C1025" s="463" t="s">
        <v>4075</v>
      </c>
      <c r="D1025" s="463" t="s">
        <v>552</v>
      </c>
      <c r="E1025" s="464">
        <v>38</v>
      </c>
      <c r="F1025" s="463" t="s">
        <v>3759</v>
      </c>
      <c r="G1025" s="463" t="s">
        <v>554</v>
      </c>
      <c r="H1025" s="576">
        <v>40913</v>
      </c>
      <c r="I1025" s="576">
        <v>41298</v>
      </c>
      <c r="J1025" s="465">
        <v>2011</v>
      </c>
      <c r="K1025" s="463" t="s">
        <v>769</v>
      </c>
      <c r="L1025" s="463" t="s">
        <v>3726</v>
      </c>
      <c r="M1025" s="463" t="s">
        <v>3759</v>
      </c>
      <c r="N1025" s="463">
        <v>1</v>
      </c>
      <c r="O1025" s="465">
        <v>4</v>
      </c>
      <c r="P1025" s="463">
        <v>5</v>
      </c>
      <c r="Q1025" s="463">
        <v>3</v>
      </c>
      <c r="R1025" s="463">
        <v>1</v>
      </c>
      <c r="S1025" s="463">
        <v>0</v>
      </c>
      <c r="T1025" s="463">
        <v>1</v>
      </c>
      <c r="U1025" s="463">
        <v>0</v>
      </c>
      <c r="V1025" s="463">
        <v>0</v>
      </c>
      <c r="W1025" s="463">
        <v>5</v>
      </c>
      <c r="X1025" s="463">
        <v>17</v>
      </c>
      <c r="Y1025" s="463">
        <v>4</v>
      </c>
      <c r="Z1025" s="463">
        <v>0</v>
      </c>
      <c r="AA1025" s="463">
        <v>0</v>
      </c>
      <c r="AB1025" s="466">
        <v>40</v>
      </c>
      <c r="AC1025" s="461">
        <f t="shared" si="58"/>
        <v>13</v>
      </c>
    </row>
    <row r="1026" spans="1:29" s="467" customFormat="1" hidden="1">
      <c r="A1026" s="463" t="s">
        <v>783</v>
      </c>
      <c r="B1026" s="463" t="s">
        <v>658</v>
      </c>
      <c r="C1026" s="463" t="s">
        <v>4076</v>
      </c>
      <c r="D1026" s="463" t="s">
        <v>552</v>
      </c>
      <c r="E1026" s="464">
        <v>38</v>
      </c>
      <c r="F1026" s="463" t="s">
        <v>3759</v>
      </c>
      <c r="G1026" s="463" t="s">
        <v>554</v>
      </c>
      <c r="H1026" s="576">
        <v>40913</v>
      </c>
      <c r="I1026" s="576">
        <v>41298</v>
      </c>
      <c r="J1026" s="465">
        <v>2011</v>
      </c>
      <c r="K1026" s="463" t="s">
        <v>769</v>
      </c>
      <c r="L1026" s="463" t="s">
        <v>3726</v>
      </c>
      <c r="M1026" s="463" t="s">
        <v>3759</v>
      </c>
      <c r="N1026" s="463">
        <v>2</v>
      </c>
      <c r="O1026" s="465">
        <v>0</v>
      </c>
      <c r="P1026" s="463">
        <v>4</v>
      </c>
      <c r="Q1026" s="463">
        <v>5</v>
      </c>
      <c r="R1026" s="463">
        <v>0</v>
      </c>
      <c r="S1026" s="463">
        <v>0</v>
      </c>
      <c r="T1026" s="463">
        <v>0</v>
      </c>
      <c r="U1026" s="463">
        <v>0</v>
      </c>
      <c r="V1026" s="463">
        <v>0</v>
      </c>
      <c r="W1026" s="463">
        <v>8</v>
      </c>
      <c r="X1026" s="463">
        <v>21</v>
      </c>
      <c r="Y1026" s="463">
        <v>2</v>
      </c>
      <c r="Z1026" s="463">
        <v>0</v>
      </c>
      <c r="AA1026" s="463">
        <v>0</v>
      </c>
      <c r="AB1026" s="466">
        <v>40</v>
      </c>
      <c r="AC1026" s="461">
        <f t="shared" si="58"/>
        <v>9</v>
      </c>
    </row>
    <row r="1027" spans="1:29" s="467" customFormat="1" hidden="1">
      <c r="A1027" s="463" t="s">
        <v>784</v>
      </c>
      <c r="B1027" s="463" t="s">
        <v>658</v>
      </c>
      <c r="C1027" s="463" t="s">
        <v>4077</v>
      </c>
      <c r="D1027" s="463" t="s">
        <v>552</v>
      </c>
      <c r="E1027" s="464">
        <v>38</v>
      </c>
      <c r="F1027" s="463" t="s">
        <v>3759</v>
      </c>
      <c r="G1027" s="463" t="s">
        <v>554</v>
      </c>
      <c r="H1027" s="576">
        <v>40913</v>
      </c>
      <c r="I1027" s="576">
        <v>41298</v>
      </c>
      <c r="J1027" s="465">
        <v>2011</v>
      </c>
      <c r="K1027" s="463" t="s">
        <v>769</v>
      </c>
      <c r="L1027" s="463" t="s">
        <v>3726</v>
      </c>
      <c r="M1027" s="463" t="s">
        <v>3759</v>
      </c>
      <c r="N1027" s="463">
        <v>3</v>
      </c>
      <c r="O1027" s="465">
        <v>3</v>
      </c>
      <c r="P1027" s="463">
        <v>3</v>
      </c>
      <c r="Q1027" s="463">
        <v>4</v>
      </c>
      <c r="R1027" s="463">
        <v>0</v>
      </c>
      <c r="S1027" s="463">
        <v>0</v>
      </c>
      <c r="T1027" s="463">
        <v>0</v>
      </c>
      <c r="U1027" s="463">
        <v>0</v>
      </c>
      <c r="V1027" s="463">
        <v>0</v>
      </c>
      <c r="W1027" s="463">
        <v>8</v>
      </c>
      <c r="X1027" s="463">
        <v>22</v>
      </c>
      <c r="Y1027" s="463">
        <v>0</v>
      </c>
      <c r="Z1027" s="463">
        <v>0</v>
      </c>
      <c r="AA1027" s="463">
        <v>0</v>
      </c>
      <c r="AB1027" s="466">
        <v>40</v>
      </c>
      <c r="AC1027" s="461">
        <f t="shared" si="58"/>
        <v>10</v>
      </c>
    </row>
    <row r="1028" spans="1:29" s="467" customFormat="1" hidden="1">
      <c r="A1028" s="463" t="s">
        <v>986</v>
      </c>
      <c r="B1028" s="463" t="s">
        <v>658</v>
      </c>
      <c r="C1028" s="463" t="s">
        <v>4078</v>
      </c>
      <c r="D1028" s="463" t="s">
        <v>552</v>
      </c>
      <c r="E1028" s="464">
        <v>38</v>
      </c>
      <c r="F1028" s="463" t="s">
        <v>3759</v>
      </c>
      <c r="G1028" s="463" t="s">
        <v>554</v>
      </c>
      <c r="H1028" s="576">
        <v>40913</v>
      </c>
      <c r="I1028" s="576">
        <v>41298</v>
      </c>
      <c r="J1028" s="465">
        <v>2011</v>
      </c>
      <c r="K1028" s="463" t="s">
        <v>769</v>
      </c>
      <c r="L1028" s="463" t="s">
        <v>3726</v>
      </c>
      <c r="M1028" s="463" t="s">
        <v>3759</v>
      </c>
      <c r="N1028" s="463">
        <v>4</v>
      </c>
      <c r="O1028" s="465">
        <v>0</v>
      </c>
      <c r="P1028" s="463">
        <v>3</v>
      </c>
      <c r="Q1028" s="463">
        <v>0</v>
      </c>
      <c r="R1028" s="463">
        <v>0</v>
      </c>
      <c r="S1028" s="463">
        <v>0</v>
      </c>
      <c r="T1028" s="463">
        <v>0</v>
      </c>
      <c r="U1028" s="463">
        <v>0</v>
      </c>
      <c r="V1028" s="463">
        <v>0</v>
      </c>
      <c r="W1028" s="463">
        <v>4</v>
      </c>
      <c r="X1028" s="463">
        <v>25</v>
      </c>
      <c r="Y1028" s="463">
        <v>8</v>
      </c>
      <c r="Z1028" s="463">
        <v>0</v>
      </c>
      <c r="AA1028" s="463">
        <v>0</v>
      </c>
      <c r="AB1028" s="466">
        <v>40</v>
      </c>
      <c r="AC1028" s="461">
        <f t="shared" si="58"/>
        <v>3</v>
      </c>
    </row>
    <row r="1029" spans="1:29" s="467" customFormat="1" hidden="1">
      <c r="A1029" s="463" t="s">
        <v>987</v>
      </c>
      <c r="B1029" s="463" t="s">
        <v>658</v>
      </c>
      <c r="C1029" s="463" t="s">
        <v>988</v>
      </c>
      <c r="D1029" s="463" t="s">
        <v>552</v>
      </c>
      <c r="E1029" s="464">
        <v>39</v>
      </c>
      <c r="F1029" s="463" t="s">
        <v>1517</v>
      </c>
      <c r="G1029" s="463" t="s">
        <v>554</v>
      </c>
      <c r="H1029" s="576">
        <v>40913</v>
      </c>
      <c r="I1029" s="576">
        <v>41298</v>
      </c>
      <c r="J1029" s="465">
        <v>2011</v>
      </c>
      <c r="K1029" s="463" t="s">
        <v>769</v>
      </c>
      <c r="L1029" s="463" t="s">
        <v>3726</v>
      </c>
      <c r="M1029" s="463" t="s">
        <v>1517</v>
      </c>
      <c r="N1029" s="463">
        <v>1</v>
      </c>
      <c r="O1029" s="465">
        <v>4</v>
      </c>
      <c r="P1029" s="463">
        <v>1</v>
      </c>
      <c r="Q1029" s="463">
        <v>4</v>
      </c>
      <c r="R1029" s="463">
        <v>3</v>
      </c>
      <c r="S1029" s="463">
        <v>0</v>
      </c>
      <c r="T1029" s="463">
        <v>0</v>
      </c>
      <c r="U1029" s="463">
        <v>0</v>
      </c>
      <c r="V1029" s="463">
        <v>1</v>
      </c>
      <c r="W1029" s="463">
        <v>23</v>
      </c>
      <c r="X1029" s="463">
        <v>4</v>
      </c>
      <c r="Y1029" s="463">
        <v>0</v>
      </c>
      <c r="Z1029" s="463">
        <v>0</v>
      </c>
      <c r="AA1029" s="463">
        <v>0</v>
      </c>
      <c r="AB1029" s="466">
        <v>40</v>
      </c>
      <c r="AC1029" s="461">
        <f t="shared" si="58"/>
        <v>12</v>
      </c>
    </row>
    <row r="1030" spans="1:29" s="467" customFormat="1" hidden="1">
      <c r="A1030" s="463" t="s">
        <v>989</v>
      </c>
      <c r="B1030" s="463" t="s">
        <v>658</v>
      </c>
      <c r="C1030" s="463" t="s">
        <v>1189</v>
      </c>
      <c r="D1030" s="463" t="s">
        <v>552</v>
      </c>
      <c r="E1030" s="464">
        <v>39</v>
      </c>
      <c r="F1030" s="463" t="s">
        <v>1517</v>
      </c>
      <c r="G1030" s="463" t="s">
        <v>554</v>
      </c>
      <c r="H1030" s="576">
        <v>40913</v>
      </c>
      <c r="I1030" s="576">
        <v>41298</v>
      </c>
      <c r="J1030" s="465">
        <v>2011</v>
      </c>
      <c r="K1030" s="463" t="s">
        <v>769</v>
      </c>
      <c r="L1030" s="463" t="s">
        <v>3726</v>
      </c>
      <c r="M1030" s="463" t="s">
        <v>1517</v>
      </c>
      <c r="N1030" s="463">
        <v>2</v>
      </c>
      <c r="O1030" s="465">
        <v>0</v>
      </c>
      <c r="P1030" s="463">
        <v>12</v>
      </c>
      <c r="Q1030" s="463">
        <v>3</v>
      </c>
      <c r="R1030" s="463">
        <v>2</v>
      </c>
      <c r="S1030" s="463">
        <v>0</v>
      </c>
      <c r="T1030" s="463">
        <v>0</v>
      </c>
      <c r="U1030" s="463">
        <v>0</v>
      </c>
      <c r="V1030" s="463">
        <v>0</v>
      </c>
      <c r="W1030" s="463">
        <v>9</v>
      </c>
      <c r="X1030" s="463">
        <v>14</v>
      </c>
      <c r="Y1030" s="463">
        <v>0</v>
      </c>
      <c r="Z1030" s="463">
        <v>0</v>
      </c>
      <c r="AA1030" s="463">
        <v>0</v>
      </c>
      <c r="AB1030" s="466">
        <v>40</v>
      </c>
      <c r="AC1030" s="461">
        <f t="shared" si="58"/>
        <v>17</v>
      </c>
    </row>
    <row r="1031" spans="1:29" s="467" customFormat="1" hidden="1">
      <c r="A1031" s="463" t="s">
        <v>992</v>
      </c>
      <c r="B1031" s="463" t="s">
        <v>658</v>
      </c>
      <c r="C1031" s="463" t="s">
        <v>993</v>
      </c>
      <c r="D1031" s="463" t="s">
        <v>552</v>
      </c>
      <c r="E1031" s="464">
        <v>39</v>
      </c>
      <c r="F1031" s="463" t="s">
        <v>1517</v>
      </c>
      <c r="G1031" s="463" t="s">
        <v>554</v>
      </c>
      <c r="H1031" s="576">
        <v>40913</v>
      </c>
      <c r="I1031" s="576">
        <v>41298</v>
      </c>
      <c r="J1031" s="465">
        <v>2011</v>
      </c>
      <c r="K1031" s="463" t="s">
        <v>769</v>
      </c>
      <c r="L1031" s="463" t="s">
        <v>3726</v>
      </c>
      <c r="M1031" s="463" t="s">
        <v>1517</v>
      </c>
      <c r="N1031" s="463">
        <v>3</v>
      </c>
      <c r="O1031" s="465">
        <v>0</v>
      </c>
      <c r="P1031" s="463">
        <v>0</v>
      </c>
      <c r="Q1031" s="463">
        <v>3</v>
      </c>
      <c r="R1031" s="463">
        <v>0</v>
      </c>
      <c r="S1031" s="463">
        <v>0</v>
      </c>
      <c r="T1031" s="463">
        <v>0</v>
      </c>
      <c r="U1031" s="463">
        <v>0</v>
      </c>
      <c r="V1031" s="463">
        <v>2</v>
      </c>
      <c r="W1031" s="463">
        <v>12</v>
      </c>
      <c r="X1031" s="463">
        <v>20</v>
      </c>
      <c r="Y1031" s="463">
        <v>3</v>
      </c>
      <c r="Z1031" s="463">
        <v>0</v>
      </c>
      <c r="AA1031" s="463">
        <v>0</v>
      </c>
      <c r="AB1031" s="466">
        <v>40</v>
      </c>
      <c r="AC1031" s="461">
        <f t="shared" si="58"/>
        <v>3</v>
      </c>
    </row>
    <row r="1032" spans="1:29" s="467" customFormat="1" hidden="1">
      <c r="A1032" s="463" t="s">
        <v>802</v>
      </c>
      <c r="B1032" s="463" t="s">
        <v>658</v>
      </c>
      <c r="C1032" s="463" t="s">
        <v>803</v>
      </c>
      <c r="D1032" s="463" t="s">
        <v>552</v>
      </c>
      <c r="E1032" s="464">
        <v>39</v>
      </c>
      <c r="F1032" s="463" t="s">
        <v>1517</v>
      </c>
      <c r="G1032" s="463" t="s">
        <v>554</v>
      </c>
      <c r="H1032" s="576">
        <v>40913</v>
      </c>
      <c r="I1032" s="576">
        <v>41298</v>
      </c>
      <c r="J1032" s="465">
        <v>2011</v>
      </c>
      <c r="K1032" s="463" t="s">
        <v>769</v>
      </c>
      <c r="L1032" s="463" t="s">
        <v>3726</v>
      </c>
      <c r="M1032" s="463" t="s">
        <v>1517</v>
      </c>
      <c r="N1032" s="463">
        <v>4</v>
      </c>
      <c r="O1032" s="465">
        <v>18</v>
      </c>
      <c r="P1032" s="463">
        <v>1</v>
      </c>
      <c r="Q1032" s="463">
        <v>9</v>
      </c>
      <c r="R1032" s="463">
        <v>0</v>
      </c>
      <c r="S1032" s="463">
        <v>0</v>
      </c>
      <c r="T1032" s="463">
        <v>1</v>
      </c>
      <c r="U1032" s="463">
        <v>4</v>
      </c>
      <c r="V1032" s="463">
        <v>0</v>
      </c>
      <c r="W1032" s="463">
        <v>1</v>
      </c>
      <c r="X1032" s="463">
        <v>6</v>
      </c>
      <c r="Y1032" s="463">
        <v>0</v>
      </c>
      <c r="Z1032" s="463">
        <v>0</v>
      </c>
      <c r="AA1032" s="463">
        <v>0</v>
      </c>
      <c r="AB1032" s="466">
        <v>40</v>
      </c>
      <c r="AC1032" s="461">
        <f t="shared" si="58"/>
        <v>28</v>
      </c>
    </row>
    <row r="1033" spans="1:29" s="467" customFormat="1" hidden="1">
      <c r="A1033" s="463" t="s">
        <v>804</v>
      </c>
      <c r="B1033" s="463" t="s">
        <v>658</v>
      </c>
      <c r="C1033" s="463" t="s">
        <v>605</v>
      </c>
      <c r="D1033" s="463" t="s">
        <v>552</v>
      </c>
      <c r="E1033" s="464">
        <v>40</v>
      </c>
      <c r="F1033" s="463" t="s">
        <v>550</v>
      </c>
      <c r="G1033" s="463" t="s">
        <v>554</v>
      </c>
      <c r="H1033" s="576">
        <v>40912</v>
      </c>
      <c r="I1033" s="576">
        <v>41298</v>
      </c>
      <c r="J1033" s="465">
        <v>2011</v>
      </c>
      <c r="K1033" s="463" t="s">
        <v>769</v>
      </c>
      <c r="L1033" s="463" t="s">
        <v>3727</v>
      </c>
      <c r="M1033" s="463" t="s">
        <v>550</v>
      </c>
      <c r="N1033" s="463">
        <v>1</v>
      </c>
      <c r="O1033" s="465">
        <v>6</v>
      </c>
      <c r="P1033" s="463">
        <v>1</v>
      </c>
      <c r="Q1033" s="463">
        <v>2</v>
      </c>
      <c r="R1033" s="463">
        <v>1</v>
      </c>
      <c r="S1033" s="463">
        <v>0</v>
      </c>
      <c r="T1033" s="463">
        <v>0</v>
      </c>
      <c r="U1033" s="463">
        <v>3</v>
      </c>
      <c r="V1033" s="463">
        <v>3</v>
      </c>
      <c r="W1033" s="463">
        <v>4</v>
      </c>
      <c r="X1033" s="463">
        <v>18</v>
      </c>
      <c r="Y1033" s="463">
        <v>2</v>
      </c>
      <c r="Z1033" s="463">
        <v>0</v>
      </c>
      <c r="AA1033" s="463">
        <v>0</v>
      </c>
      <c r="AB1033" s="466">
        <v>40</v>
      </c>
      <c r="AC1033" s="461">
        <f t="shared" si="58"/>
        <v>10</v>
      </c>
    </row>
    <row r="1034" spans="1:29" s="467" customFormat="1" hidden="1">
      <c r="A1034" s="463" t="s">
        <v>606</v>
      </c>
      <c r="B1034" s="463" t="s">
        <v>658</v>
      </c>
      <c r="C1034" s="463" t="s">
        <v>607</v>
      </c>
      <c r="D1034" s="463" t="s">
        <v>552</v>
      </c>
      <c r="E1034" s="464">
        <v>40</v>
      </c>
      <c r="F1034" s="463" t="s">
        <v>550</v>
      </c>
      <c r="G1034" s="463" t="s">
        <v>554</v>
      </c>
      <c r="H1034" s="576">
        <v>40912</v>
      </c>
      <c r="I1034" s="576">
        <v>41298</v>
      </c>
      <c r="J1034" s="465">
        <v>2011</v>
      </c>
      <c r="K1034" s="463" t="s">
        <v>769</v>
      </c>
      <c r="L1034" s="463" t="s">
        <v>3727</v>
      </c>
      <c r="M1034" s="463" t="s">
        <v>550</v>
      </c>
      <c r="N1034" s="463">
        <v>2</v>
      </c>
      <c r="O1034" s="465">
        <v>3</v>
      </c>
      <c r="P1034" s="463">
        <v>0</v>
      </c>
      <c r="Q1034" s="463">
        <v>5</v>
      </c>
      <c r="R1034" s="463">
        <v>0</v>
      </c>
      <c r="S1034" s="463">
        <v>0</v>
      </c>
      <c r="T1034" s="463">
        <v>0</v>
      </c>
      <c r="U1034" s="463">
        <v>0</v>
      </c>
      <c r="V1034" s="463">
        <v>1</v>
      </c>
      <c r="W1034" s="463">
        <v>7</v>
      </c>
      <c r="X1034" s="463">
        <v>17</v>
      </c>
      <c r="Y1034" s="463">
        <v>7</v>
      </c>
      <c r="Z1034" s="463">
        <v>0</v>
      </c>
      <c r="AA1034" s="463">
        <v>0</v>
      </c>
      <c r="AB1034" s="466">
        <v>40</v>
      </c>
      <c r="AC1034" s="461">
        <f t="shared" si="58"/>
        <v>8</v>
      </c>
    </row>
    <row r="1035" spans="1:29" s="467" customFormat="1" hidden="1">
      <c r="A1035" s="463" t="s">
        <v>608</v>
      </c>
      <c r="B1035" s="463" t="s">
        <v>658</v>
      </c>
      <c r="C1035" s="463" t="s">
        <v>609</v>
      </c>
      <c r="D1035" s="463" t="s">
        <v>552</v>
      </c>
      <c r="E1035" s="464">
        <v>40</v>
      </c>
      <c r="F1035" s="463" t="s">
        <v>550</v>
      </c>
      <c r="G1035" s="463" t="s">
        <v>554</v>
      </c>
      <c r="H1035" s="576">
        <v>40912</v>
      </c>
      <c r="I1035" s="576">
        <v>41298</v>
      </c>
      <c r="J1035" s="465">
        <v>2011</v>
      </c>
      <c r="K1035" s="463" t="s">
        <v>769</v>
      </c>
      <c r="L1035" s="463" t="s">
        <v>3727</v>
      </c>
      <c r="M1035" s="463" t="s">
        <v>550</v>
      </c>
      <c r="N1035" s="463">
        <v>3</v>
      </c>
      <c r="O1035" s="465">
        <v>17</v>
      </c>
      <c r="P1035" s="463">
        <v>0</v>
      </c>
      <c r="Q1035" s="463">
        <v>2</v>
      </c>
      <c r="R1035" s="463">
        <v>1</v>
      </c>
      <c r="S1035" s="463">
        <v>1</v>
      </c>
      <c r="T1035" s="463">
        <v>2</v>
      </c>
      <c r="U1035" s="463">
        <v>3</v>
      </c>
      <c r="V1035" s="463">
        <v>0</v>
      </c>
      <c r="W1035" s="463">
        <v>4</v>
      </c>
      <c r="X1035" s="463">
        <v>10</v>
      </c>
      <c r="Y1035" s="463">
        <v>0</v>
      </c>
      <c r="Z1035" s="463">
        <v>0</v>
      </c>
      <c r="AA1035" s="463">
        <v>0</v>
      </c>
      <c r="AB1035" s="466">
        <v>40</v>
      </c>
      <c r="AC1035" s="461">
        <f t="shared" si="58"/>
        <v>20</v>
      </c>
    </row>
    <row r="1036" spans="1:29" s="467" customFormat="1" hidden="1">
      <c r="A1036" s="463" t="s">
        <v>610</v>
      </c>
      <c r="B1036" s="463" t="s">
        <v>658</v>
      </c>
      <c r="C1036" s="463" t="s">
        <v>611</v>
      </c>
      <c r="D1036" s="463" t="s">
        <v>552</v>
      </c>
      <c r="E1036" s="464">
        <v>40</v>
      </c>
      <c r="F1036" s="463" t="s">
        <v>550</v>
      </c>
      <c r="G1036" s="463" t="s">
        <v>554</v>
      </c>
      <c r="H1036" s="576">
        <v>40912</v>
      </c>
      <c r="I1036" s="576">
        <v>41298</v>
      </c>
      <c r="J1036" s="614">
        <v>2011</v>
      </c>
      <c r="K1036" s="463" t="s">
        <v>769</v>
      </c>
      <c r="L1036" s="463" t="s">
        <v>3727</v>
      </c>
      <c r="M1036" s="463" t="s">
        <v>550</v>
      </c>
      <c r="N1036" s="615">
        <v>4</v>
      </c>
      <c r="O1036" s="614">
        <v>5</v>
      </c>
      <c r="P1036" s="463">
        <v>1</v>
      </c>
      <c r="Q1036" s="463">
        <v>8</v>
      </c>
      <c r="R1036" s="463">
        <v>2</v>
      </c>
      <c r="S1036" s="463">
        <v>0</v>
      </c>
      <c r="T1036" s="463">
        <v>2</v>
      </c>
      <c r="U1036" s="463">
        <v>3</v>
      </c>
      <c r="V1036" s="463">
        <v>0</v>
      </c>
      <c r="W1036" s="463">
        <v>7</v>
      </c>
      <c r="X1036" s="463">
        <v>11</v>
      </c>
      <c r="Y1036" s="463">
        <v>1</v>
      </c>
      <c r="Z1036" s="463">
        <v>0</v>
      </c>
      <c r="AA1036" s="463">
        <v>0</v>
      </c>
      <c r="AB1036" s="611">
        <v>40</v>
      </c>
      <c r="AC1036" s="461">
        <f t="shared" si="58"/>
        <v>16</v>
      </c>
    </row>
    <row r="1037" spans="1:29" s="467" customFormat="1" hidden="1">
      <c r="A1037" s="463" t="s">
        <v>612</v>
      </c>
      <c r="B1037" s="463" t="s">
        <v>658</v>
      </c>
      <c r="C1037" s="463" t="s">
        <v>613</v>
      </c>
      <c r="D1037" s="463" t="s">
        <v>552</v>
      </c>
      <c r="E1037" s="463">
        <v>41</v>
      </c>
      <c r="F1037" s="465" t="s">
        <v>1513</v>
      </c>
      <c r="G1037" s="463" t="s">
        <v>554</v>
      </c>
      <c r="H1037" s="576">
        <v>40912</v>
      </c>
      <c r="I1037" s="576">
        <v>41298</v>
      </c>
      <c r="J1037" s="228">
        <v>2011</v>
      </c>
      <c r="K1037" s="463" t="s">
        <v>769</v>
      </c>
      <c r="L1037" s="463" t="s">
        <v>3727</v>
      </c>
      <c r="M1037" s="463" t="s">
        <v>1513</v>
      </c>
      <c r="N1037" s="612">
        <v>1</v>
      </c>
      <c r="O1037" s="229">
        <v>14</v>
      </c>
      <c r="P1037" s="463">
        <v>0</v>
      </c>
      <c r="Q1037" s="463">
        <v>2</v>
      </c>
      <c r="R1037" s="463">
        <v>0</v>
      </c>
      <c r="S1037" s="463">
        <v>0</v>
      </c>
      <c r="T1037" s="463">
        <v>1</v>
      </c>
      <c r="U1037" s="463">
        <v>7</v>
      </c>
      <c r="V1037" s="463">
        <v>0</v>
      </c>
      <c r="W1037" s="463">
        <v>0</v>
      </c>
      <c r="X1037" s="463">
        <v>2</v>
      </c>
      <c r="Y1037" s="463">
        <v>14</v>
      </c>
      <c r="Z1037" s="463">
        <v>0</v>
      </c>
      <c r="AA1037" s="463">
        <v>0</v>
      </c>
      <c r="AB1037" s="612">
        <v>40</v>
      </c>
      <c r="AC1037" s="461">
        <f t="shared" si="58"/>
        <v>16</v>
      </c>
    </row>
    <row r="1038" spans="1:29" s="467" customFormat="1" hidden="1">
      <c r="A1038" s="463" t="s">
        <v>614</v>
      </c>
      <c r="B1038" s="463" t="s">
        <v>658</v>
      </c>
      <c r="C1038" s="463" t="s">
        <v>615</v>
      </c>
      <c r="D1038" s="463" t="s">
        <v>552</v>
      </c>
      <c r="E1038" s="463">
        <v>41</v>
      </c>
      <c r="F1038" s="465" t="s">
        <v>1513</v>
      </c>
      <c r="G1038" s="463" t="s">
        <v>554</v>
      </c>
      <c r="H1038" s="576">
        <v>40912</v>
      </c>
      <c r="I1038" s="576">
        <v>41298</v>
      </c>
      <c r="J1038" s="228">
        <v>2011</v>
      </c>
      <c r="K1038" s="463" t="s">
        <v>769</v>
      </c>
      <c r="L1038" s="463" t="s">
        <v>3727</v>
      </c>
      <c r="M1038" s="463" t="s">
        <v>1513</v>
      </c>
      <c r="N1038" s="466">
        <v>2</v>
      </c>
      <c r="O1038" s="229">
        <v>17</v>
      </c>
      <c r="P1038" s="463">
        <v>0</v>
      </c>
      <c r="Q1038" s="463">
        <v>2</v>
      </c>
      <c r="R1038" s="463">
        <v>0</v>
      </c>
      <c r="S1038" s="463">
        <v>0</v>
      </c>
      <c r="T1038" s="463">
        <v>0</v>
      </c>
      <c r="U1038" s="463">
        <v>16</v>
      </c>
      <c r="V1038" s="463">
        <v>0</v>
      </c>
      <c r="W1038" s="463">
        <v>0</v>
      </c>
      <c r="X1038" s="463">
        <v>2</v>
      </c>
      <c r="Y1038" s="463">
        <v>3</v>
      </c>
      <c r="Z1038" s="463">
        <v>0</v>
      </c>
      <c r="AA1038" s="463">
        <v>0</v>
      </c>
      <c r="AB1038" s="466">
        <v>40</v>
      </c>
      <c r="AC1038" s="461">
        <f t="shared" si="58"/>
        <v>19</v>
      </c>
    </row>
    <row r="1039" spans="1:29" s="467" customFormat="1" hidden="1">
      <c r="A1039" s="463" t="s">
        <v>616</v>
      </c>
      <c r="B1039" s="463" t="s">
        <v>658</v>
      </c>
      <c r="C1039" s="463" t="s">
        <v>413</v>
      </c>
      <c r="D1039" s="463" t="s">
        <v>552</v>
      </c>
      <c r="E1039" s="463">
        <v>41</v>
      </c>
      <c r="F1039" s="465" t="s">
        <v>1513</v>
      </c>
      <c r="G1039" s="463" t="s">
        <v>554</v>
      </c>
      <c r="H1039" s="576">
        <v>40912</v>
      </c>
      <c r="I1039" s="576">
        <v>41298</v>
      </c>
      <c r="J1039" s="228">
        <v>2011</v>
      </c>
      <c r="K1039" s="463" t="s">
        <v>769</v>
      </c>
      <c r="L1039" s="463" t="s">
        <v>3727</v>
      </c>
      <c r="M1039" s="463" t="s">
        <v>1513</v>
      </c>
      <c r="N1039" s="466">
        <v>3</v>
      </c>
      <c r="O1039" s="229">
        <v>19</v>
      </c>
      <c r="P1039" s="463">
        <v>0</v>
      </c>
      <c r="Q1039" s="463">
        <v>0</v>
      </c>
      <c r="R1039" s="463">
        <v>0</v>
      </c>
      <c r="S1039" s="463">
        <v>0</v>
      </c>
      <c r="T1039" s="463">
        <v>1</v>
      </c>
      <c r="U1039" s="463">
        <v>13</v>
      </c>
      <c r="V1039" s="463">
        <v>0</v>
      </c>
      <c r="W1039" s="463">
        <v>2</v>
      </c>
      <c r="X1039" s="463">
        <v>0</v>
      </c>
      <c r="Y1039" s="463">
        <v>5</v>
      </c>
      <c r="Z1039" s="463">
        <v>0</v>
      </c>
      <c r="AA1039" s="463">
        <v>0</v>
      </c>
      <c r="AB1039" s="466">
        <v>40</v>
      </c>
      <c r="AC1039" s="461">
        <f t="shared" si="58"/>
        <v>19</v>
      </c>
    </row>
    <row r="1040" spans="1:29" s="467" customFormat="1" hidden="1">
      <c r="A1040" s="463" t="s">
        <v>414</v>
      </c>
      <c r="B1040" s="463" t="s">
        <v>658</v>
      </c>
      <c r="C1040" s="463" t="s">
        <v>415</v>
      </c>
      <c r="D1040" s="463" t="s">
        <v>552</v>
      </c>
      <c r="E1040" s="463">
        <v>41</v>
      </c>
      <c r="F1040" s="465" t="s">
        <v>1513</v>
      </c>
      <c r="G1040" s="463" t="s">
        <v>554</v>
      </c>
      <c r="H1040" s="576">
        <v>40912</v>
      </c>
      <c r="I1040" s="576">
        <v>41298</v>
      </c>
      <c r="J1040" s="228">
        <v>2011</v>
      </c>
      <c r="K1040" s="463" t="s">
        <v>769</v>
      </c>
      <c r="L1040" s="463" t="s">
        <v>3727</v>
      </c>
      <c r="M1040" s="463" t="s">
        <v>1513</v>
      </c>
      <c r="N1040" s="613">
        <v>4</v>
      </c>
      <c r="O1040" s="229">
        <v>21</v>
      </c>
      <c r="P1040" s="463">
        <v>1</v>
      </c>
      <c r="Q1040" s="463">
        <v>1</v>
      </c>
      <c r="R1040" s="463">
        <v>0</v>
      </c>
      <c r="S1040" s="463">
        <v>0</v>
      </c>
      <c r="T1040" s="463">
        <v>1</v>
      </c>
      <c r="U1040" s="463">
        <v>9</v>
      </c>
      <c r="V1040" s="463">
        <v>0</v>
      </c>
      <c r="W1040" s="463">
        <v>5</v>
      </c>
      <c r="X1040" s="463">
        <v>2</v>
      </c>
      <c r="Y1040" s="463">
        <v>0</v>
      </c>
      <c r="Z1040" s="463">
        <v>0</v>
      </c>
      <c r="AA1040" s="463">
        <v>0</v>
      </c>
      <c r="AB1040" s="613">
        <v>40</v>
      </c>
      <c r="AC1040" s="461">
        <f t="shared" si="58"/>
        <v>23</v>
      </c>
    </row>
    <row r="1041" spans="1:29" s="467" customFormat="1" hidden="1">
      <c r="A1041" s="463" t="s">
        <v>416</v>
      </c>
      <c r="B1041" s="463" t="s">
        <v>658</v>
      </c>
      <c r="C1041" s="463" t="s">
        <v>417</v>
      </c>
      <c r="D1041" s="463" t="s">
        <v>552</v>
      </c>
      <c r="E1041" s="464">
        <v>42</v>
      </c>
      <c r="F1041" s="463" t="s">
        <v>1519</v>
      </c>
      <c r="G1041" s="463" t="s">
        <v>554</v>
      </c>
      <c r="H1041" s="576">
        <v>40912</v>
      </c>
      <c r="I1041" s="576">
        <v>41298</v>
      </c>
      <c r="J1041" s="460">
        <v>2011</v>
      </c>
      <c r="K1041" s="463" t="s">
        <v>769</v>
      </c>
      <c r="L1041" s="463" t="s">
        <v>3727</v>
      </c>
      <c r="M1041" s="463" t="s">
        <v>1519</v>
      </c>
      <c r="N1041" s="458">
        <v>1</v>
      </c>
      <c r="O1041" s="460">
        <v>15</v>
      </c>
      <c r="P1041" s="463">
        <v>0</v>
      </c>
      <c r="Q1041" s="463">
        <v>3</v>
      </c>
      <c r="R1041" s="463">
        <v>7</v>
      </c>
      <c r="S1041" s="463">
        <v>0</v>
      </c>
      <c r="T1041" s="463">
        <v>0</v>
      </c>
      <c r="U1041" s="463">
        <v>2</v>
      </c>
      <c r="V1041" s="463">
        <v>0</v>
      </c>
      <c r="W1041" s="463">
        <v>8</v>
      </c>
      <c r="X1041" s="463">
        <v>5</v>
      </c>
      <c r="Y1041" s="463">
        <v>0</v>
      </c>
      <c r="Z1041" s="463">
        <v>0</v>
      </c>
      <c r="AA1041" s="463">
        <v>0</v>
      </c>
      <c r="AB1041" s="461">
        <v>40</v>
      </c>
      <c r="AC1041" s="461">
        <f t="shared" si="58"/>
        <v>25</v>
      </c>
    </row>
    <row r="1042" spans="1:29" s="467" customFormat="1" hidden="1">
      <c r="A1042" s="463" t="s">
        <v>418</v>
      </c>
      <c r="B1042" s="463" t="s">
        <v>658</v>
      </c>
      <c r="C1042" s="463" t="s">
        <v>419</v>
      </c>
      <c r="D1042" s="463" t="s">
        <v>552</v>
      </c>
      <c r="E1042" s="464">
        <v>42</v>
      </c>
      <c r="F1042" s="463" t="s">
        <v>1519</v>
      </c>
      <c r="G1042" s="463" t="s">
        <v>554</v>
      </c>
      <c r="H1042" s="576">
        <v>40912</v>
      </c>
      <c r="I1042" s="576">
        <v>41298</v>
      </c>
      <c r="J1042" s="465">
        <v>2011</v>
      </c>
      <c r="K1042" s="463" t="s">
        <v>769</v>
      </c>
      <c r="L1042" s="463" t="s">
        <v>3727</v>
      </c>
      <c r="M1042" s="463" t="s">
        <v>1519</v>
      </c>
      <c r="N1042" s="463">
        <v>2</v>
      </c>
      <c r="O1042" s="465">
        <v>4</v>
      </c>
      <c r="P1042" s="463">
        <v>1</v>
      </c>
      <c r="Q1042" s="463">
        <v>6</v>
      </c>
      <c r="R1042" s="463">
        <v>1</v>
      </c>
      <c r="S1042" s="463">
        <v>1</v>
      </c>
      <c r="T1042" s="463">
        <v>0</v>
      </c>
      <c r="U1042" s="463">
        <v>14</v>
      </c>
      <c r="V1042" s="463">
        <v>0</v>
      </c>
      <c r="W1042" s="463">
        <v>3</v>
      </c>
      <c r="X1042" s="463">
        <v>8</v>
      </c>
      <c r="Y1042" s="463">
        <v>2</v>
      </c>
      <c r="Z1042" s="463">
        <v>0</v>
      </c>
      <c r="AA1042" s="463">
        <v>0</v>
      </c>
      <c r="AB1042" s="466">
        <v>40</v>
      </c>
      <c r="AC1042" s="461">
        <f t="shared" si="58"/>
        <v>12</v>
      </c>
    </row>
    <row r="1043" spans="1:29" s="467" customFormat="1" hidden="1">
      <c r="A1043" s="463" t="s">
        <v>622</v>
      </c>
      <c r="B1043" s="463" t="s">
        <v>658</v>
      </c>
      <c r="C1043" s="463" t="s">
        <v>1018</v>
      </c>
      <c r="D1043" s="463" t="s">
        <v>552</v>
      </c>
      <c r="E1043" s="464">
        <v>42</v>
      </c>
      <c r="F1043" s="463" t="s">
        <v>1519</v>
      </c>
      <c r="G1043" s="463" t="s">
        <v>554</v>
      </c>
      <c r="H1043" s="576">
        <v>40912</v>
      </c>
      <c r="I1043" s="576">
        <v>41298</v>
      </c>
      <c r="J1043" s="465">
        <v>2011</v>
      </c>
      <c r="K1043" s="463" t="s">
        <v>769</v>
      </c>
      <c r="L1043" s="463" t="s">
        <v>3727</v>
      </c>
      <c r="M1043" s="463" t="s">
        <v>1519</v>
      </c>
      <c r="N1043" s="463">
        <v>3</v>
      </c>
      <c r="O1043" s="465">
        <v>5</v>
      </c>
      <c r="P1043" s="463">
        <v>0</v>
      </c>
      <c r="Q1043" s="463">
        <v>5</v>
      </c>
      <c r="R1043" s="463">
        <v>3</v>
      </c>
      <c r="S1043" s="463">
        <v>0</v>
      </c>
      <c r="T1043" s="463">
        <v>0</v>
      </c>
      <c r="U1043" s="463">
        <v>3</v>
      </c>
      <c r="V1043" s="463">
        <v>0</v>
      </c>
      <c r="W1043" s="463">
        <v>7</v>
      </c>
      <c r="X1043" s="463">
        <v>16</v>
      </c>
      <c r="Y1043" s="463">
        <v>1</v>
      </c>
      <c r="Z1043" s="463">
        <v>0</v>
      </c>
      <c r="AA1043" s="463">
        <v>0</v>
      </c>
      <c r="AB1043" s="466">
        <v>40</v>
      </c>
      <c r="AC1043" s="461">
        <f t="shared" si="58"/>
        <v>13</v>
      </c>
    </row>
    <row r="1044" spans="1:29" s="467" customFormat="1" hidden="1">
      <c r="A1044" s="463" t="s">
        <v>1019</v>
      </c>
      <c r="B1044" s="463" t="s">
        <v>658</v>
      </c>
      <c r="C1044" s="463" t="s">
        <v>1020</v>
      </c>
      <c r="D1044" s="463" t="s">
        <v>552</v>
      </c>
      <c r="E1044" s="464">
        <v>42</v>
      </c>
      <c r="F1044" s="463" t="s">
        <v>1519</v>
      </c>
      <c r="G1044" s="463" t="s">
        <v>554</v>
      </c>
      <c r="H1044" s="576">
        <v>40912</v>
      </c>
      <c r="I1044" s="576">
        <v>41298</v>
      </c>
      <c r="J1044" s="465">
        <v>2011</v>
      </c>
      <c r="K1044" s="463" t="s">
        <v>769</v>
      </c>
      <c r="L1044" s="463" t="s">
        <v>3727</v>
      </c>
      <c r="M1044" s="463" t="s">
        <v>1519</v>
      </c>
      <c r="N1044" s="463">
        <v>4</v>
      </c>
      <c r="O1044" s="465">
        <v>2</v>
      </c>
      <c r="P1044" s="463">
        <v>0</v>
      </c>
      <c r="Q1044" s="463">
        <v>4</v>
      </c>
      <c r="R1044" s="463">
        <v>3</v>
      </c>
      <c r="S1044" s="463">
        <v>0</v>
      </c>
      <c r="T1044" s="463">
        <v>0</v>
      </c>
      <c r="U1044" s="463">
        <v>2</v>
      </c>
      <c r="V1044" s="463">
        <v>0</v>
      </c>
      <c r="W1044" s="463">
        <v>8</v>
      </c>
      <c r="X1044" s="463">
        <v>21</v>
      </c>
      <c r="Y1044" s="463">
        <v>0</v>
      </c>
      <c r="Z1044" s="463">
        <v>0</v>
      </c>
      <c r="AA1044" s="463">
        <v>0</v>
      </c>
      <c r="AB1044" s="466">
        <v>40</v>
      </c>
      <c r="AC1044" s="461">
        <f t="shared" si="58"/>
        <v>9</v>
      </c>
    </row>
    <row r="1045" spans="1:29" s="467" customFormat="1" hidden="1">
      <c r="A1045" s="463" t="s">
        <v>1421</v>
      </c>
      <c r="B1045" s="463" t="s">
        <v>658</v>
      </c>
      <c r="C1045" s="463" t="s">
        <v>1422</v>
      </c>
      <c r="D1045" s="463" t="s">
        <v>552</v>
      </c>
      <c r="E1045" s="464">
        <v>1</v>
      </c>
      <c r="F1045" s="463" t="s">
        <v>999</v>
      </c>
      <c r="G1045" s="463" t="s">
        <v>554</v>
      </c>
      <c r="H1045" s="576">
        <v>41275</v>
      </c>
      <c r="I1045" s="576">
        <v>41302</v>
      </c>
      <c r="J1045" s="465">
        <v>2012</v>
      </c>
      <c r="K1045" s="463" t="s">
        <v>769</v>
      </c>
      <c r="L1045" s="584" t="s">
        <v>1412</v>
      </c>
      <c r="M1045" s="463" t="s">
        <v>999</v>
      </c>
      <c r="N1045" s="463">
        <v>1</v>
      </c>
      <c r="O1045" s="465">
        <v>1</v>
      </c>
      <c r="P1045" s="463">
        <v>0</v>
      </c>
      <c r="Q1045" s="463">
        <v>4</v>
      </c>
      <c r="R1045" s="463">
        <v>0</v>
      </c>
      <c r="S1045" s="463">
        <v>0</v>
      </c>
      <c r="T1045" s="463">
        <v>0</v>
      </c>
      <c r="U1045" s="463">
        <v>13</v>
      </c>
      <c r="V1045" s="463">
        <v>0</v>
      </c>
      <c r="W1045" s="463">
        <v>0</v>
      </c>
      <c r="X1045" s="463">
        <v>6</v>
      </c>
      <c r="Y1045" s="463">
        <v>16</v>
      </c>
      <c r="Z1045" s="463">
        <v>0</v>
      </c>
      <c r="AA1045" s="463">
        <v>0</v>
      </c>
      <c r="AB1045" s="466">
        <v>40</v>
      </c>
      <c r="AC1045" s="461">
        <f t="shared" si="58"/>
        <v>5</v>
      </c>
    </row>
    <row r="1046" spans="1:29" s="467" customFormat="1" hidden="1">
      <c r="A1046" s="463" t="s">
        <v>1423</v>
      </c>
      <c r="B1046" s="463" t="s">
        <v>658</v>
      </c>
      <c r="C1046" s="463" t="s">
        <v>1424</v>
      </c>
      <c r="D1046" s="463" t="s">
        <v>552</v>
      </c>
      <c r="E1046" s="464">
        <v>1</v>
      </c>
      <c r="F1046" s="463" t="s">
        <v>999</v>
      </c>
      <c r="G1046" s="463" t="s">
        <v>554</v>
      </c>
      <c r="H1046" s="576">
        <v>41275</v>
      </c>
      <c r="I1046" s="576">
        <v>41302</v>
      </c>
      <c r="J1046" s="465">
        <v>2012</v>
      </c>
      <c r="K1046" s="463" t="s">
        <v>769</v>
      </c>
      <c r="L1046" s="584" t="s">
        <v>1412</v>
      </c>
      <c r="M1046" s="463" t="s">
        <v>999</v>
      </c>
      <c r="N1046" s="463">
        <v>2</v>
      </c>
      <c r="O1046" s="465">
        <v>13</v>
      </c>
      <c r="P1046" s="463">
        <v>0</v>
      </c>
      <c r="Q1046" s="463">
        <v>3</v>
      </c>
      <c r="R1046" s="463">
        <v>1</v>
      </c>
      <c r="S1046" s="463">
        <v>0</v>
      </c>
      <c r="T1046" s="463">
        <v>0</v>
      </c>
      <c r="U1046" s="463">
        <v>9</v>
      </c>
      <c r="V1046" s="463">
        <v>0</v>
      </c>
      <c r="W1046" s="463">
        <v>6</v>
      </c>
      <c r="X1046" s="463">
        <v>6</v>
      </c>
      <c r="Y1046" s="463">
        <v>2</v>
      </c>
      <c r="Z1046" s="463">
        <v>0</v>
      </c>
      <c r="AA1046" s="463">
        <v>0</v>
      </c>
      <c r="AB1046" s="466">
        <v>40</v>
      </c>
      <c r="AC1046" s="461">
        <f t="shared" si="58"/>
        <v>17</v>
      </c>
    </row>
    <row r="1047" spans="1:29" s="467" customFormat="1" hidden="1">
      <c r="A1047" s="463" t="s">
        <v>1425</v>
      </c>
      <c r="B1047" s="463" t="s">
        <v>658</v>
      </c>
      <c r="C1047" s="463" t="s">
        <v>1426</v>
      </c>
      <c r="D1047" s="463" t="s">
        <v>552</v>
      </c>
      <c r="E1047" s="464">
        <v>1</v>
      </c>
      <c r="F1047" s="463" t="s">
        <v>999</v>
      </c>
      <c r="G1047" s="463" t="s">
        <v>554</v>
      </c>
      <c r="H1047" s="576">
        <v>41275</v>
      </c>
      <c r="I1047" s="576">
        <v>41302</v>
      </c>
      <c r="J1047" s="465">
        <v>2012</v>
      </c>
      <c r="K1047" s="463" t="s">
        <v>769</v>
      </c>
      <c r="L1047" s="584" t="s">
        <v>1412</v>
      </c>
      <c r="M1047" s="463" t="s">
        <v>999</v>
      </c>
      <c r="N1047" s="463">
        <v>3</v>
      </c>
      <c r="O1047" s="465">
        <v>6</v>
      </c>
      <c r="P1047" s="463">
        <v>0</v>
      </c>
      <c r="Q1047" s="463">
        <v>2</v>
      </c>
      <c r="R1047" s="463">
        <v>0</v>
      </c>
      <c r="S1047" s="463">
        <v>0</v>
      </c>
      <c r="T1047" s="463">
        <v>0</v>
      </c>
      <c r="U1047" s="463">
        <v>4</v>
      </c>
      <c r="V1047" s="463">
        <v>0</v>
      </c>
      <c r="W1047" s="463">
        <v>18</v>
      </c>
      <c r="X1047" s="463">
        <v>10</v>
      </c>
      <c r="Y1047" s="463">
        <v>0</v>
      </c>
      <c r="Z1047" s="463">
        <v>0</v>
      </c>
      <c r="AA1047" s="463">
        <v>0</v>
      </c>
      <c r="AB1047" s="466">
        <v>40</v>
      </c>
      <c r="AC1047" s="461">
        <f t="shared" si="58"/>
        <v>8</v>
      </c>
    </row>
    <row r="1048" spans="1:29" s="467" customFormat="1" hidden="1">
      <c r="A1048" s="463" t="s">
        <v>1427</v>
      </c>
      <c r="B1048" s="463" t="s">
        <v>658</v>
      </c>
      <c r="C1048" s="463" t="s">
        <v>1411</v>
      </c>
      <c r="D1048" s="463" t="s">
        <v>552</v>
      </c>
      <c r="E1048" s="464">
        <v>1</v>
      </c>
      <c r="F1048" s="463" t="s">
        <v>999</v>
      </c>
      <c r="G1048" s="463" t="s">
        <v>554</v>
      </c>
      <c r="H1048" s="576">
        <v>41275</v>
      </c>
      <c r="I1048" s="576">
        <v>41302</v>
      </c>
      <c r="J1048" s="465">
        <v>2012</v>
      </c>
      <c r="K1048" s="463" t="s">
        <v>769</v>
      </c>
      <c r="L1048" s="584" t="s">
        <v>1412</v>
      </c>
      <c r="M1048" s="463" t="s">
        <v>999</v>
      </c>
      <c r="N1048" s="463">
        <v>4</v>
      </c>
      <c r="O1048" s="465">
        <v>0</v>
      </c>
      <c r="P1048" s="463">
        <v>0</v>
      </c>
      <c r="Q1048" s="463">
        <v>2</v>
      </c>
      <c r="R1048" s="463">
        <v>0</v>
      </c>
      <c r="S1048" s="463">
        <v>0</v>
      </c>
      <c r="T1048" s="463">
        <v>0</v>
      </c>
      <c r="U1048" s="463">
        <v>6</v>
      </c>
      <c r="V1048" s="463">
        <v>0</v>
      </c>
      <c r="W1048" s="463">
        <v>4</v>
      </c>
      <c r="X1048" s="463">
        <v>28</v>
      </c>
      <c r="Y1048" s="463">
        <v>0</v>
      </c>
      <c r="Z1048" s="463">
        <v>0</v>
      </c>
      <c r="AA1048" s="463">
        <v>0</v>
      </c>
      <c r="AB1048" s="466">
        <v>40</v>
      </c>
      <c r="AC1048" s="461">
        <f t="shared" si="58"/>
        <v>2</v>
      </c>
    </row>
    <row r="1049" spans="1:29" s="467" customFormat="1" hidden="1">
      <c r="A1049" s="463" t="s">
        <v>1512</v>
      </c>
      <c r="B1049" s="463" t="s">
        <v>658</v>
      </c>
      <c r="C1049" s="463" t="s">
        <v>1685</v>
      </c>
      <c r="D1049" s="463" t="s">
        <v>552</v>
      </c>
      <c r="E1049" s="464">
        <v>2</v>
      </c>
      <c r="F1049" s="463" t="s">
        <v>1000</v>
      </c>
      <c r="G1049" s="463" t="s">
        <v>554</v>
      </c>
      <c r="H1049" s="576">
        <v>41333</v>
      </c>
      <c r="I1049" s="576">
        <v>41333</v>
      </c>
      <c r="J1049" s="465">
        <v>2012</v>
      </c>
      <c r="K1049" s="463" t="s">
        <v>769</v>
      </c>
      <c r="L1049" s="463" t="s">
        <v>1070</v>
      </c>
      <c r="M1049" s="463" t="s">
        <v>1000</v>
      </c>
      <c r="N1049" s="463">
        <v>1</v>
      </c>
      <c r="O1049" s="465">
        <v>5</v>
      </c>
      <c r="P1049" s="463">
        <v>1</v>
      </c>
      <c r="Q1049" s="463">
        <v>1</v>
      </c>
      <c r="R1049" s="463">
        <v>3</v>
      </c>
      <c r="S1049" s="463">
        <v>2</v>
      </c>
      <c r="T1049" s="463">
        <v>0</v>
      </c>
      <c r="U1049" s="463">
        <v>1</v>
      </c>
      <c r="V1049" s="463">
        <v>3</v>
      </c>
      <c r="W1049" s="463">
        <v>6</v>
      </c>
      <c r="X1049" s="463">
        <v>8</v>
      </c>
      <c r="Y1049" s="463">
        <v>10</v>
      </c>
      <c r="Z1049" s="463">
        <v>0</v>
      </c>
      <c r="AA1049" s="463">
        <v>0</v>
      </c>
      <c r="AB1049" s="466">
        <v>40</v>
      </c>
      <c r="AC1049" s="461">
        <f t="shared" si="58"/>
        <v>10</v>
      </c>
    </row>
    <row r="1050" spans="1:29" s="467" customFormat="1" hidden="1">
      <c r="A1050" s="463" t="s">
        <v>1686</v>
      </c>
      <c r="B1050" s="463" t="s">
        <v>658</v>
      </c>
      <c r="C1050" s="463" t="s">
        <v>1687</v>
      </c>
      <c r="D1050" s="463" t="s">
        <v>552</v>
      </c>
      <c r="E1050" s="464">
        <v>2</v>
      </c>
      <c r="F1050" s="463" t="s">
        <v>1000</v>
      </c>
      <c r="G1050" s="463" t="s">
        <v>554</v>
      </c>
      <c r="H1050" s="576">
        <v>41333</v>
      </c>
      <c r="I1050" s="576">
        <v>41333</v>
      </c>
      <c r="J1050" s="465">
        <v>2012</v>
      </c>
      <c r="K1050" s="463" t="s">
        <v>769</v>
      </c>
      <c r="L1050" s="463" t="s">
        <v>1070</v>
      </c>
      <c r="M1050" s="463" t="s">
        <v>1000</v>
      </c>
      <c r="N1050" s="463">
        <v>2</v>
      </c>
      <c r="O1050" s="465">
        <v>15</v>
      </c>
      <c r="P1050" s="463">
        <v>2</v>
      </c>
      <c r="Q1050" s="463">
        <v>3</v>
      </c>
      <c r="R1050" s="463">
        <v>4</v>
      </c>
      <c r="S1050" s="463">
        <v>2</v>
      </c>
      <c r="T1050" s="463">
        <v>0</v>
      </c>
      <c r="U1050" s="463">
        <v>2</v>
      </c>
      <c r="V1050" s="463">
        <v>1</v>
      </c>
      <c r="W1050" s="463">
        <v>9</v>
      </c>
      <c r="X1050" s="463">
        <v>2</v>
      </c>
      <c r="Y1050" s="463">
        <v>0</v>
      </c>
      <c r="Z1050" s="463">
        <v>0</v>
      </c>
      <c r="AA1050" s="463">
        <v>0</v>
      </c>
      <c r="AB1050" s="466">
        <v>40</v>
      </c>
      <c r="AC1050" s="461">
        <f t="shared" si="58"/>
        <v>24</v>
      </c>
    </row>
    <row r="1051" spans="1:29" s="467" customFormat="1" hidden="1">
      <c r="A1051" s="463" t="s">
        <v>1688</v>
      </c>
      <c r="B1051" s="463" t="s">
        <v>658</v>
      </c>
      <c r="C1051" s="463" t="s">
        <v>1689</v>
      </c>
      <c r="D1051" s="463" t="s">
        <v>552</v>
      </c>
      <c r="E1051" s="464">
        <v>2</v>
      </c>
      <c r="F1051" s="463" t="s">
        <v>1000</v>
      </c>
      <c r="G1051" s="463" t="s">
        <v>554</v>
      </c>
      <c r="H1051" s="576">
        <v>41333</v>
      </c>
      <c r="I1051" s="576">
        <v>41333</v>
      </c>
      <c r="J1051" s="465">
        <v>2012</v>
      </c>
      <c r="K1051" s="463" t="s">
        <v>769</v>
      </c>
      <c r="L1051" s="463" t="s">
        <v>1070</v>
      </c>
      <c r="M1051" s="463" t="s">
        <v>1000</v>
      </c>
      <c r="N1051" s="463">
        <v>3</v>
      </c>
      <c r="O1051" s="465">
        <v>18</v>
      </c>
      <c r="P1051" s="463">
        <v>4</v>
      </c>
      <c r="Q1051" s="463">
        <v>3</v>
      </c>
      <c r="R1051" s="463">
        <v>5</v>
      </c>
      <c r="S1051" s="463">
        <v>1</v>
      </c>
      <c r="T1051" s="463">
        <v>0</v>
      </c>
      <c r="U1051" s="463">
        <v>0</v>
      </c>
      <c r="V1051" s="463">
        <v>2</v>
      </c>
      <c r="W1051" s="463">
        <v>6</v>
      </c>
      <c r="X1051" s="463">
        <v>1</v>
      </c>
      <c r="Y1051" s="463">
        <v>0</v>
      </c>
      <c r="Z1051" s="463">
        <v>0</v>
      </c>
      <c r="AA1051" s="463">
        <v>0</v>
      </c>
      <c r="AB1051" s="466">
        <v>40</v>
      </c>
      <c r="AC1051" s="461">
        <f t="shared" si="58"/>
        <v>30</v>
      </c>
    </row>
    <row r="1052" spans="1:29" s="467" customFormat="1" hidden="1">
      <c r="A1052" s="463" t="s">
        <v>1758</v>
      </c>
      <c r="B1052" s="463" t="s">
        <v>658</v>
      </c>
      <c r="C1052" s="463" t="s">
        <v>1759</v>
      </c>
      <c r="D1052" s="463" t="s">
        <v>552</v>
      </c>
      <c r="E1052" s="464">
        <v>2</v>
      </c>
      <c r="F1052" s="463" t="s">
        <v>1000</v>
      </c>
      <c r="G1052" s="463" t="s">
        <v>554</v>
      </c>
      <c r="H1052" s="576">
        <v>41333</v>
      </c>
      <c r="I1052" s="576">
        <v>41333</v>
      </c>
      <c r="J1052" s="465">
        <v>2012</v>
      </c>
      <c r="K1052" s="463" t="s">
        <v>769</v>
      </c>
      <c r="L1052" s="463" t="s">
        <v>1070</v>
      </c>
      <c r="M1052" s="463" t="s">
        <v>1000</v>
      </c>
      <c r="N1052" s="463">
        <v>4</v>
      </c>
      <c r="O1052" s="465">
        <v>10</v>
      </c>
      <c r="P1052" s="463">
        <v>7</v>
      </c>
      <c r="Q1052" s="463">
        <v>4</v>
      </c>
      <c r="R1052" s="463">
        <v>6</v>
      </c>
      <c r="S1052" s="463">
        <v>2</v>
      </c>
      <c r="T1052" s="463">
        <v>0</v>
      </c>
      <c r="U1052" s="463">
        <v>0</v>
      </c>
      <c r="V1052" s="463">
        <v>1</v>
      </c>
      <c r="W1052" s="463">
        <v>7</v>
      </c>
      <c r="X1052" s="463">
        <v>3</v>
      </c>
      <c r="Y1052" s="463">
        <v>0</v>
      </c>
      <c r="Z1052" s="463">
        <v>0</v>
      </c>
      <c r="AA1052" s="463">
        <v>0</v>
      </c>
      <c r="AB1052" s="466">
        <v>40</v>
      </c>
      <c r="AC1052" s="461">
        <f t="shared" si="58"/>
        <v>27</v>
      </c>
    </row>
    <row r="1053" spans="1:29" s="467" customFormat="1" hidden="1">
      <c r="A1053" s="463" t="s">
        <v>1760</v>
      </c>
      <c r="B1053" s="463" t="s">
        <v>658</v>
      </c>
      <c r="C1053" s="463" t="s">
        <v>1761</v>
      </c>
      <c r="D1053" s="463" t="s">
        <v>552</v>
      </c>
      <c r="E1053" s="464">
        <v>3</v>
      </c>
      <c r="F1053" s="463" t="s">
        <v>1283</v>
      </c>
      <c r="G1053" s="463" t="s">
        <v>554</v>
      </c>
      <c r="H1053" s="576">
        <v>41325</v>
      </c>
      <c r="I1053" s="576">
        <v>41330</v>
      </c>
      <c r="J1053" s="465">
        <v>2012</v>
      </c>
      <c r="K1053" s="463" t="s">
        <v>769</v>
      </c>
      <c r="L1053" s="463" t="s">
        <v>1282</v>
      </c>
      <c r="M1053" s="463" t="s">
        <v>1283</v>
      </c>
      <c r="N1053" s="463">
        <v>1</v>
      </c>
      <c r="O1053" s="465">
        <v>0</v>
      </c>
      <c r="P1053" s="463">
        <v>16</v>
      </c>
      <c r="Q1053" s="463">
        <v>13</v>
      </c>
      <c r="R1053" s="463">
        <v>0</v>
      </c>
      <c r="S1053" s="463">
        <v>0</v>
      </c>
      <c r="T1053" s="463">
        <v>0</v>
      </c>
      <c r="U1053" s="463">
        <v>4</v>
      </c>
      <c r="V1053" s="463">
        <v>2</v>
      </c>
      <c r="W1053" s="463">
        <v>3</v>
      </c>
      <c r="X1053" s="463">
        <v>2</v>
      </c>
      <c r="Y1053" s="463">
        <v>0</v>
      </c>
      <c r="Z1053" s="463">
        <v>0</v>
      </c>
      <c r="AA1053" s="463">
        <v>0</v>
      </c>
      <c r="AB1053" s="466">
        <v>40</v>
      </c>
      <c r="AC1053" s="461">
        <f t="shared" si="58"/>
        <v>29</v>
      </c>
    </row>
    <row r="1054" spans="1:29" s="467" customFormat="1" hidden="1">
      <c r="A1054" s="463" t="s">
        <v>1762</v>
      </c>
      <c r="B1054" s="463" t="s">
        <v>658</v>
      </c>
      <c r="C1054" s="463" t="s">
        <v>1763</v>
      </c>
      <c r="D1054" s="463" t="s">
        <v>552</v>
      </c>
      <c r="E1054" s="464">
        <v>3</v>
      </c>
      <c r="F1054" s="463" t="s">
        <v>1283</v>
      </c>
      <c r="G1054" s="463" t="s">
        <v>554</v>
      </c>
      <c r="H1054" s="576">
        <v>41325</v>
      </c>
      <c r="I1054" s="576">
        <v>41330</v>
      </c>
      <c r="J1054" s="465">
        <v>2012</v>
      </c>
      <c r="K1054" s="463" t="s">
        <v>769</v>
      </c>
      <c r="L1054" s="463" t="s">
        <v>1282</v>
      </c>
      <c r="M1054" s="463" t="s">
        <v>1283</v>
      </c>
      <c r="N1054" s="463">
        <v>2</v>
      </c>
      <c r="O1054" s="465">
        <v>0</v>
      </c>
      <c r="P1054" s="463">
        <v>9</v>
      </c>
      <c r="Q1054" s="463">
        <v>3</v>
      </c>
      <c r="R1054" s="463">
        <v>0</v>
      </c>
      <c r="S1054" s="463">
        <v>0</v>
      </c>
      <c r="T1054" s="463">
        <v>0</v>
      </c>
      <c r="U1054" s="463">
        <v>9</v>
      </c>
      <c r="V1054" s="463">
        <v>0</v>
      </c>
      <c r="W1054" s="463">
        <v>17</v>
      </c>
      <c r="X1054" s="463">
        <v>0</v>
      </c>
      <c r="Y1054" s="463">
        <v>0</v>
      </c>
      <c r="Z1054" s="463">
        <v>2</v>
      </c>
      <c r="AA1054" s="463">
        <v>0</v>
      </c>
      <c r="AB1054" s="466">
        <v>40</v>
      </c>
      <c r="AC1054" s="461">
        <f t="shared" si="58"/>
        <v>12</v>
      </c>
    </row>
    <row r="1055" spans="1:29" s="467" customFormat="1" hidden="1">
      <c r="A1055" s="463" t="s">
        <v>1414</v>
      </c>
      <c r="B1055" s="463" t="s">
        <v>658</v>
      </c>
      <c r="C1055" s="463" t="s">
        <v>1520</v>
      </c>
      <c r="D1055" s="463" t="s">
        <v>552</v>
      </c>
      <c r="E1055" s="464">
        <v>3</v>
      </c>
      <c r="F1055" s="463" t="s">
        <v>1283</v>
      </c>
      <c r="G1055" s="463" t="s">
        <v>554</v>
      </c>
      <c r="H1055" s="576">
        <v>41325</v>
      </c>
      <c r="I1055" s="576">
        <v>41330</v>
      </c>
      <c r="J1055" s="465">
        <v>2012</v>
      </c>
      <c r="K1055" s="463" t="s">
        <v>769</v>
      </c>
      <c r="L1055" s="463" t="s">
        <v>1282</v>
      </c>
      <c r="M1055" s="463" t="s">
        <v>1283</v>
      </c>
      <c r="N1055" s="463">
        <v>3</v>
      </c>
      <c r="O1055" s="465">
        <v>0</v>
      </c>
      <c r="P1055" s="463">
        <v>9</v>
      </c>
      <c r="Q1055" s="463">
        <v>2</v>
      </c>
      <c r="R1055" s="463">
        <v>0</v>
      </c>
      <c r="S1055" s="463">
        <v>0</v>
      </c>
      <c r="T1055" s="463">
        <v>0</v>
      </c>
      <c r="U1055" s="463">
        <v>5</v>
      </c>
      <c r="V1055" s="463">
        <v>1</v>
      </c>
      <c r="W1055" s="463">
        <v>4</v>
      </c>
      <c r="X1055" s="463">
        <v>17</v>
      </c>
      <c r="Y1055" s="463">
        <v>0</v>
      </c>
      <c r="Z1055" s="463">
        <v>2</v>
      </c>
      <c r="AA1055" s="463">
        <v>0</v>
      </c>
      <c r="AB1055" s="466">
        <v>40</v>
      </c>
      <c r="AC1055" s="461">
        <f t="shared" si="58"/>
        <v>11</v>
      </c>
    </row>
    <row r="1056" spans="1:29" s="467" customFormat="1" hidden="1">
      <c r="A1056" s="463" t="s">
        <v>1521</v>
      </c>
      <c r="B1056" s="463" t="s">
        <v>658</v>
      </c>
      <c r="C1056" s="463" t="s">
        <v>1522</v>
      </c>
      <c r="D1056" s="463" t="s">
        <v>552</v>
      </c>
      <c r="E1056" s="464">
        <v>3</v>
      </c>
      <c r="F1056" s="463" t="s">
        <v>1283</v>
      </c>
      <c r="G1056" s="463" t="s">
        <v>554</v>
      </c>
      <c r="H1056" s="576">
        <v>41325</v>
      </c>
      <c r="I1056" s="576">
        <v>41330</v>
      </c>
      <c r="J1056" s="465">
        <v>2012</v>
      </c>
      <c r="K1056" s="463" t="s">
        <v>769</v>
      </c>
      <c r="L1056" s="463" t="s">
        <v>1282</v>
      </c>
      <c r="M1056" s="463" t="s">
        <v>1283</v>
      </c>
      <c r="N1056" s="463">
        <v>4</v>
      </c>
      <c r="O1056" s="465">
        <v>0</v>
      </c>
      <c r="P1056" s="463">
        <v>12</v>
      </c>
      <c r="Q1056" s="463">
        <v>7</v>
      </c>
      <c r="R1056" s="463">
        <v>0</v>
      </c>
      <c r="S1056" s="463">
        <v>7</v>
      </c>
      <c r="T1056" s="463">
        <v>0</v>
      </c>
      <c r="U1056" s="463">
        <v>9</v>
      </c>
      <c r="V1056" s="463">
        <v>1</v>
      </c>
      <c r="W1056" s="463">
        <v>4</v>
      </c>
      <c r="X1056" s="463">
        <v>0</v>
      </c>
      <c r="Y1056" s="463">
        <v>0</v>
      </c>
      <c r="Z1056" s="463">
        <v>0</v>
      </c>
      <c r="AA1056" s="463">
        <v>0</v>
      </c>
      <c r="AB1056" s="466">
        <v>40</v>
      </c>
      <c r="AC1056" s="461">
        <f t="shared" si="58"/>
        <v>19</v>
      </c>
    </row>
    <row r="1057" spans="1:29" s="467" customFormat="1" hidden="1">
      <c r="A1057" s="463" t="s">
        <v>1523</v>
      </c>
      <c r="B1057" s="463" t="s">
        <v>658</v>
      </c>
      <c r="C1057" s="463" t="s">
        <v>1524</v>
      </c>
      <c r="D1057" s="463" t="s">
        <v>552</v>
      </c>
      <c r="E1057" s="464">
        <v>4</v>
      </c>
      <c r="F1057" s="463" t="s">
        <v>817</v>
      </c>
      <c r="G1057" s="463" t="s">
        <v>554</v>
      </c>
      <c r="H1057" s="576">
        <v>41325</v>
      </c>
      <c r="I1057" s="576">
        <v>41330</v>
      </c>
      <c r="J1057" s="465">
        <v>2012</v>
      </c>
      <c r="K1057" s="463" t="s">
        <v>769</v>
      </c>
      <c r="L1057" s="463" t="s">
        <v>1282</v>
      </c>
      <c r="M1057" s="463" t="s">
        <v>1074</v>
      </c>
      <c r="N1057" s="463">
        <v>1</v>
      </c>
      <c r="O1057" s="465">
        <v>5</v>
      </c>
      <c r="P1057" s="463">
        <v>2</v>
      </c>
      <c r="Q1057" s="463">
        <v>4</v>
      </c>
      <c r="R1057" s="463">
        <v>0</v>
      </c>
      <c r="S1057" s="463">
        <v>0</v>
      </c>
      <c r="T1057" s="463">
        <v>0</v>
      </c>
      <c r="U1057" s="463">
        <v>0</v>
      </c>
      <c r="V1057" s="463">
        <v>4</v>
      </c>
      <c r="W1057" s="463">
        <v>21</v>
      </c>
      <c r="X1057" s="463">
        <v>3</v>
      </c>
      <c r="Y1057" s="463">
        <v>1</v>
      </c>
      <c r="Z1057" s="463">
        <v>0</v>
      </c>
      <c r="AA1057" s="463">
        <v>0</v>
      </c>
      <c r="AB1057" s="466">
        <v>40</v>
      </c>
      <c r="AC1057" s="461">
        <f t="shared" si="58"/>
        <v>11</v>
      </c>
    </row>
    <row r="1058" spans="1:29" s="467" customFormat="1" hidden="1">
      <c r="A1058" s="463" t="s">
        <v>1525</v>
      </c>
      <c r="B1058" s="463" t="s">
        <v>658</v>
      </c>
      <c r="C1058" s="463" t="s">
        <v>1526</v>
      </c>
      <c r="D1058" s="463" t="s">
        <v>552</v>
      </c>
      <c r="E1058" s="464">
        <v>4</v>
      </c>
      <c r="F1058" s="463" t="s">
        <v>817</v>
      </c>
      <c r="G1058" s="463" t="s">
        <v>554</v>
      </c>
      <c r="H1058" s="576">
        <v>41325</v>
      </c>
      <c r="I1058" s="576">
        <v>41330</v>
      </c>
      <c r="J1058" s="465">
        <v>2012</v>
      </c>
      <c r="K1058" s="463" t="s">
        <v>769</v>
      </c>
      <c r="L1058" s="463" t="s">
        <v>1282</v>
      </c>
      <c r="M1058" s="463" t="s">
        <v>1074</v>
      </c>
      <c r="N1058" s="463">
        <v>2</v>
      </c>
      <c r="O1058" s="465">
        <v>1</v>
      </c>
      <c r="P1058" s="463">
        <v>3</v>
      </c>
      <c r="Q1058" s="463">
        <v>13</v>
      </c>
      <c r="R1058" s="463">
        <v>0</v>
      </c>
      <c r="S1058" s="463">
        <v>1</v>
      </c>
      <c r="T1058" s="463">
        <v>0</v>
      </c>
      <c r="U1058" s="463">
        <v>0</v>
      </c>
      <c r="V1058" s="463">
        <v>0</v>
      </c>
      <c r="W1058" s="463">
        <v>16</v>
      </c>
      <c r="X1058" s="463">
        <v>2</v>
      </c>
      <c r="Y1058" s="463">
        <v>3</v>
      </c>
      <c r="Z1058" s="463">
        <v>0</v>
      </c>
      <c r="AA1058" s="463">
        <v>1</v>
      </c>
      <c r="AB1058" s="466">
        <v>40</v>
      </c>
      <c r="AC1058" s="461">
        <f t="shared" si="58"/>
        <v>17</v>
      </c>
    </row>
    <row r="1059" spans="1:29" s="467" customFormat="1" hidden="1">
      <c r="A1059" s="463" t="s">
        <v>1527</v>
      </c>
      <c r="B1059" s="463" t="s">
        <v>658</v>
      </c>
      <c r="C1059" s="463" t="s">
        <v>1528</v>
      </c>
      <c r="D1059" s="463" t="s">
        <v>552</v>
      </c>
      <c r="E1059" s="464">
        <v>4</v>
      </c>
      <c r="F1059" s="463" t="s">
        <v>817</v>
      </c>
      <c r="G1059" s="463" t="s">
        <v>554</v>
      </c>
      <c r="H1059" s="576">
        <v>41325</v>
      </c>
      <c r="I1059" s="576">
        <v>41330</v>
      </c>
      <c r="J1059" s="465">
        <v>2012</v>
      </c>
      <c r="K1059" s="463" t="s">
        <v>769</v>
      </c>
      <c r="L1059" s="463" t="s">
        <v>1282</v>
      </c>
      <c r="M1059" s="463" t="s">
        <v>1074</v>
      </c>
      <c r="N1059" s="463">
        <v>3</v>
      </c>
      <c r="O1059" s="465">
        <v>0</v>
      </c>
      <c r="P1059" s="463">
        <v>4</v>
      </c>
      <c r="Q1059" s="463">
        <v>9</v>
      </c>
      <c r="R1059" s="463">
        <v>0</v>
      </c>
      <c r="S1059" s="463">
        <v>3</v>
      </c>
      <c r="T1059" s="463">
        <v>0</v>
      </c>
      <c r="U1059" s="463">
        <v>0</v>
      </c>
      <c r="V1059" s="463">
        <v>2</v>
      </c>
      <c r="W1059" s="463">
        <v>16</v>
      </c>
      <c r="X1059" s="463">
        <v>3</v>
      </c>
      <c r="Y1059" s="463">
        <v>3</v>
      </c>
      <c r="Z1059" s="463">
        <v>0</v>
      </c>
      <c r="AA1059" s="463">
        <v>0</v>
      </c>
      <c r="AB1059" s="466">
        <v>40</v>
      </c>
      <c r="AC1059" s="461">
        <f t="shared" si="58"/>
        <v>13</v>
      </c>
    </row>
    <row r="1060" spans="1:29" s="467" customFormat="1" hidden="1">
      <c r="A1060" s="463" t="s">
        <v>1616</v>
      </c>
      <c r="B1060" s="463" t="s">
        <v>658</v>
      </c>
      <c r="C1060" s="463" t="s">
        <v>1617</v>
      </c>
      <c r="D1060" s="463" t="s">
        <v>552</v>
      </c>
      <c r="E1060" s="464">
        <v>4</v>
      </c>
      <c r="F1060" s="463" t="s">
        <v>817</v>
      </c>
      <c r="G1060" s="463" t="s">
        <v>554</v>
      </c>
      <c r="H1060" s="576">
        <v>41325</v>
      </c>
      <c r="I1060" s="576">
        <v>41330</v>
      </c>
      <c r="J1060" s="465">
        <v>2012</v>
      </c>
      <c r="K1060" s="463" t="s">
        <v>769</v>
      </c>
      <c r="L1060" s="463" t="s">
        <v>1282</v>
      </c>
      <c r="M1060" s="463" t="s">
        <v>1074</v>
      </c>
      <c r="N1060" s="463">
        <v>4</v>
      </c>
      <c r="O1060" s="465">
        <v>0</v>
      </c>
      <c r="P1060" s="463">
        <v>3</v>
      </c>
      <c r="Q1060" s="463">
        <v>13</v>
      </c>
      <c r="R1060" s="463">
        <v>0</v>
      </c>
      <c r="S1060" s="463">
        <v>0</v>
      </c>
      <c r="T1060" s="463">
        <v>0</v>
      </c>
      <c r="U1060" s="463">
        <v>0</v>
      </c>
      <c r="V1060" s="463">
        <v>2</v>
      </c>
      <c r="W1060" s="463">
        <v>18</v>
      </c>
      <c r="X1060" s="463">
        <v>2</v>
      </c>
      <c r="Y1060" s="463">
        <v>2</v>
      </c>
      <c r="Z1060" s="463">
        <v>0</v>
      </c>
      <c r="AA1060" s="463">
        <v>0</v>
      </c>
      <c r="AB1060" s="466">
        <v>40</v>
      </c>
      <c r="AC1060" s="461">
        <f t="shared" si="58"/>
        <v>16</v>
      </c>
    </row>
    <row r="1061" spans="1:29" s="467" customFormat="1" hidden="1">
      <c r="A1061" s="463" t="s">
        <v>1618</v>
      </c>
      <c r="B1061" s="463" t="s">
        <v>658</v>
      </c>
      <c r="C1061" s="463" t="s">
        <v>1619</v>
      </c>
      <c r="D1061" s="463" t="s">
        <v>552</v>
      </c>
      <c r="E1061" s="464">
        <v>5</v>
      </c>
      <c r="F1061" s="463" t="s">
        <v>818</v>
      </c>
      <c r="G1061" s="463" t="s">
        <v>554</v>
      </c>
      <c r="H1061" s="576">
        <v>41325</v>
      </c>
      <c r="I1061" s="576">
        <v>41330</v>
      </c>
      <c r="J1061" s="465">
        <v>2012</v>
      </c>
      <c r="K1061" s="463" t="s">
        <v>769</v>
      </c>
      <c r="L1061" s="463" t="s">
        <v>1282</v>
      </c>
      <c r="M1061" s="463" t="s">
        <v>818</v>
      </c>
      <c r="N1061" s="463">
        <v>1</v>
      </c>
      <c r="O1061" s="465">
        <v>0</v>
      </c>
      <c r="P1061" s="463">
        <v>0</v>
      </c>
      <c r="Q1061" s="463">
        <v>3</v>
      </c>
      <c r="R1061" s="463">
        <v>0</v>
      </c>
      <c r="S1061" s="463">
        <v>7</v>
      </c>
      <c r="T1061" s="463">
        <v>0</v>
      </c>
      <c r="U1061" s="463">
        <v>7</v>
      </c>
      <c r="V1061" s="463">
        <v>0</v>
      </c>
      <c r="W1061" s="463">
        <v>17</v>
      </c>
      <c r="X1061" s="463">
        <v>6</v>
      </c>
      <c r="Y1061" s="463">
        <v>0</v>
      </c>
      <c r="Z1061" s="463">
        <v>0</v>
      </c>
      <c r="AA1061" s="463">
        <v>0</v>
      </c>
      <c r="AB1061" s="466">
        <v>40</v>
      </c>
      <c r="AC1061" s="461">
        <f t="shared" si="58"/>
        <v>3</v>
      </c>
    </row>
    <row r="1062" spans="1:29" s="467" customFormat="1" hidden="1">
      <c r="A1062" s="463" t="s">
        <v>1620</v>
      </c>
      <c r="B1062" s="463" t="s">
        <v>658</v>
      </c>
      <c r="C1062" s="463" t="s">
        <v>1621</v>
      </c>
      <c r="D1062" s="463" t="s">
        <v>552</v>
      </c>
      <c r="E1062" s="464">
        <v>5</v>
      </c>
      <c r="F1062" s="463" t="s">
        <v>818</v>
      </c>
      <c r="G1062" s="463" t="s">
        <v>554</v>
      </c>
      <c r="H1062" s="576">
        <v>41325</v>
      </c>
      <c r="I1062" s="576">
        <v>41330</v>
      </c>
      <c r="J1062" s="465">
        <v>2012</v>
      </c>
      <c r="K1062" s="463" t="s">
        <v>769</v>
      </c>
      <c r="L1062" s="463" t="s">
        <v>1282</v>
      </c>
      <c r="M1062" s="463" t="s">
        <v>818</v>
      </c>
      <c r="N1062" s="463">
        <v>2</v>
      </c>
      <c r="O1062" s="465">
        <v>0</v>
      </c>
      <c r="P1062" s="463">
        <v>1</v>
      </c>
      <c r="Q1062" s="463">
        <v>3</v>
      </c>
      <c r="R1062" s="463">
        <v>0</v>
      </c>
      <c r="S1062" s="463">
        <v>1</v>
      </c>
      <c r="T1062" s="463">
        <v>0</v>
      </c>
      <c r="U1062" s="463">
        <v>6</v>
      </c>
      <c r="V1062" s="463">
        <v>0</v>
      </c>
      <c r="W1062" s="463">
        <v>23</v>
      </c>
      <c r="X1062" s="463">
        <v>5</v>
      </c>
      <c r="Y1062" s="463">
        <v>1</v>
      </c>
      <c r="Z1062" s="463">
        <v>0</v>
      </c>
      <c r="AA1062" s="463">
        <v>0</v>
      </c>
      <c r="AB1062" s="466">
        <v>40</v>
      </c>
      <c r="AC1062" s="461">
        <f t="shared" si="58"/>
        <v>4</v>
      </c>
    </row>
    <row r="1063" spans="1:29" s="467" customFormat="1" hidden="1">
      <c r="A1063" s="463" t="s">
        <v>1622</v>
      </c>
      <c r="B1063" s="463" t="s">
        <v>658</v>
      </c>
      <c r="C1063" s="463" t="s">
        <v>1623</v>
      </c>
      <c r="D1063" s="463" t="s">
        <v>552</v>
      </c>
      <c r="E1063" s="464">
        <v>5</v>
      </c>
      <c r="F1063" s="463" t="s">
        <v>818</v>
      </c>
      <c r="G1063" s="463" t="s">
        <v>554</v>
      </c>
      <c r="H1063" s="576">
        <v>41325</v>
      </c>
      <c r="I1063" s="576">
        <v>41330</v>
      </c>
      <c r="J1063" s="465">
        <v>2012</v>
      </c>
      <c r="K1063" s="463" t="s">
        <v>769</v>
      </c>
      <c r="L1063" s="463" t="s">
        <v>1282</v>
      </c>
      <c r="M1063" s="463" t="s">
        <v>818</v>
      </c>
      <c r="N1063" s="463">
        <v>3</v>
      </c>
      <c r="O1063" s="465">
        <v>0</v>
      </c>
      <c r="P1063" s="463">
        <v>2</v>
      </c>
      <c r="Q1063" s="463">
        <v>3</v>
      </c>
      <c r="R1063" s="463">
        <v>0</v>
      </c>
      <c r="S1063" s="463">
        <v>0</v>
      </c>
      <c r="T1063" s="463">
        <v>1</v>
      </c>
      <c r="U1063" s="463">
        <v>5</v>
      </c>
      <c r="V1063" s="463">
        <v>0</v>
      </c>
      <c r="W1063" s="463">
        <v>20</v>
      </c>
      <c r="X1063" s="463">
        <v>8</v>
      </c>
      <c r="Y1063" s="463">
        <v>1</v>
      </c>
      <c r="Z1063" s="463">
        <v>0</v>
      </c>
      <c r="AA1063" s="463">
        <v>0</v>
      </c>
      <c r="AB1063" s="466">
        <v>40</v>
      </c>
      <c r="AC1063" s="461">
        <f t="shared" si="58"/>
        <v>5</v>
      </c>
    </row>
    <row r="1064" spans="1:29" s="467" customFormat="1" hidden="1">
      <c r="A1064" s="463" t="s">
        <v>1624</v>
      </c>
      <c r="B1064" s="463" t="s">
        <v>658</v>
      </c>
      <c r="C1064" s="463" t="s">
        <v>1538</v>
      </c>
      <c r="D1064" s="463" t="s">
        <v>552</v>
      </c>
      <c r="E1064" s="464">
        <v>5</v>
      </c>
      <c r="F1064" s="463" t="s">
        <v>818</v>
      </c>
      <c r="G1064" s="463" t="s">
        <v>554</v>
      </c>
      <c r="H1064" s="576">
        <v>41325</v>
      </c>
      <c r="I1064" s="576">
        <v>41330</v>
      </c>
      <c r="J1064" s="465">
        <v>2012</v>
      </c>
      <c r="K1064" s="463" t="s">
        <v>769</v>
      </c>
      <c r="L1064" s="463" t="s">
        <v>1282</v>
      </c>
      <c r="M1064" s="463" t="s">
        <v>818</v>
      </c>
      <c r="N1064" s="463">
        <v>4</v>
      </c>
      <c r="O1064" s="465">
        <v>0</v>
      </c>
      <c r="P1064" s="463">
        <v>2</v>
      </c>
      <c r="Q1064" s="463">
        <v>4</v>
      </c>
      <c r="R1064" s="463">
        <v>0</v>
      </c>
      <c r="S1064" s="463">
        <v>0</v>
      </c>
      <c r="T1064" s="463">
        <v>0</v>
      </c>
      <c r="U1064" s="463">
        <v>4</v>
      </c>
      <c r="V1064" s="463">
        <v>0</v>
      </c>
      <c r="W1064" s="463">
        <v>21</v>
      </c>
      <c r="X1064" s="463">
        <v>9</v>
      </c>
      <c r="Y1064" s="463">
        <v>0</v>
      </c>
      <c r="Z1064" s="463">
        <v>0</v>
      </c>
      <c r="AA1064" s="463">
        <v>0</v>
      </c>
      <c r="AB1064" s="466">
        <v>40</v>
      </c>
      <c r="AC1064" s="461">
        <f t="shared" si="58"/>
        <v>6</v>
      </c>
    </row>
    <row r="1065" spans="1:29" s="467" customFormat="1" hidden="1">
      <c r="A1065" s="463" t="s">
        <v>213</v>
      </c>
      <c r="B1065" s="463" t="s">
        <v>658</v>
      </c>
      <c r="C1065" s="463" t="s">
        <v>214</v>
      </c>
      <c r="D1065" s="463" t="s">
        <v>552</v>
      </c>
      <c r="E1065" s="464">
        <v>6</v>
      </c>
      <c r="F1065" s="463" t="s">
        <v>819</v>
      </c>
      <c r="G1065" s="463" t="s">
        <v>554</v>
      </c>
      <c r="H1065" s="576">
        <v>41385</v>
      </c>
      <c r="I1065" s="576">
        <v>41386</v>
      </c>
      <c r="J1065" s="465">
        <v>2012</v>
      </c>
      <c r="K1065" s="463" t="s">
        <v>769</v>
      </c>
      <c r="L1065" s="463" t="s">
        <v>1072</v>
      </c>
      <c r="M1065" s="463" t="s">
        <v>819</v>
      </c>
      <c r="N1065" s="463">
        <v>1</v>
      </c>
      <c r="O1065" s="465">
        <v>11</v>
      </c>
      <c r="P1065" s="463">
        <v>0</v>
      </c>
      <c r="Q1065" s="463">
        <v>2</v>
      </c>
      <c r="R1065" s="463">
        <v>0</v>
      </c>
      <c r="S1065" s="463">
        <v>1</v>
      </c>
      <c r="T1065" s="463">
        <v>2</v>
      </c>
      <c r="U1065" s="463">
        <v>12</v>
      </c>
      <c r="V1065" s="463">
        <v>0</v>
      </c>
      <c r="W1065" s="463">
        <v>1</v>
      </c>
      <c r="X1065" s="463">
        <v>3</v>
      </c>
      <c r="Y1065" s="463">
        <v>5</v>
      </c>
      <c r="Z1065" s="463">
        <v>3</v>
      </c>
      <c r="AA1065" s="463">
        <v>0</v>
      </c>
      <c r="AB1065" s="466">
        <v>40</v>
      </c>
      <c r="AC1065" s="461">
        <f t="shared" ref="AC1065:AC1128" si="59">O1065+P1065+Q1065+R1065</f>
        <v>13</v>
      </c>
    </row>
    <row r="1066" spans="1:29" s="467" customFormat="1" hidden="1">
      <c r="A1066" s="463" t="s">
        <v>215</v>
      </c>
      <c r="B1066" s="463" t="s">
        <v>658</v>
      </c>
      <c r="C1066" s="463" t="s">
        <v>216</v>
      </c>
      <c r="D1066" s="463" t="s">
        <v>552</v>
      </c>
      <c r="E1066" s="464">
        <v>6</v>
      </c>
      <c r="F1066" s="463" t="s">
        <v>819</v>
      </c>
      <c r="G1066" s="463" t="s">
        <v>554</v>
      </c>
      <c r="H1066" s="576">
        <v>41385</v>
      </c>
      <c r="I1066" s="576">
        <v>41386</v>
      </c>
      <c r="J1066" s="465">
        <v>2012</v>
      </c>
      <c r="K1066" s="463" t="s">
        <v>769</v>
      </c>
      <c r="L1066" s="463" t="s">
        <v>1072</v>
      </c>
      <c r="M1066" s="463" t="s">
        <v>819</v>
      </c>
      <c r="N1066" s="463">
        <v>2</v>
      </c>
      <c r="O1066" s="465">
        <v>1</v>
      </c>
      <c r="P1066" s="463">
        <v>1</v>
      </c>
      <c r="Q1066" s="463">
        <v>0</v>
      </c>
      <c r="R1066" s="463">
        <v>0</v>
      </c>
      <c r="S1066" s="463">
        <v>0</v>
      </c>
      <c r="T1066" s="463">
        <v>0</v>
      </c>
      <c r="U1066" s="463">
        <v>25</v>
      </c>
      <c r="V1066" s="463">
        <v>0</v>
      </c>
      <c r="W1066" s="463">
        <v>0</v>
      </c>
      <c r="X1066" s="463">
        <v>0</v>
      </c>
      <c r="Y1066" s="463">
        <v>5</v>
      </c>
      <c r="Z1066" s="463">
        <v>8</v>
      </c>
      <c r="AA1066" s="463">
        <v>0</v>
      </c>
      <c r="AB1066" s="466">
        <v>40</v>
      </c>
      <c r="AC1066" s="461">
        <f t="shared" si="59"/>
        <v>2</v>
      </c>
    </row>
    <row r="1067" spans="1:29" s="467" customFormat="1" hidden="1">
      <c r="A1067" s="463" t="s">
        <v>395</v>
      </c>
      <c r="B1067" s="463" t="s">
        <v>658</v>
      </c>
      <c r="C1067" s="463" t="s">
        <v>396</v>
      </c>
      <c r="D1067" s="463" t="s">
        <v>552</v>
      </c>
      <c r="E1067" s="464">
        <v>6</v>
      </c>
      <c r="F1067" s="463" t="s">
        <v>819</v>
      </c>
      <c r="G1067" s="463" t="s">
        <v>554</v>
      </c>
      <c r="H1067" s="576">
        <v>41385</v>
      </c>
      <c r="I1067" s="576">
        <v>41386</v>
      </c>
      <c r="J1067" s="465">
        <v>2012</v>
      </c>
      <c r="K1067" s="463" t="s">
        <v>769</v>
      </c>
      <c r="L1067" s="463" t="s">
        <v>1072</v>
      </c>
      <c r="M1067" s="463" t="s">
        <v>819</v>
      </c>
      <c r="N1067" s="463">
        <v>3</v>
      </c>
      <c r="O1067" s="465">
        <v>0</v>
      </c>
      <c r="P1067" s="463">
        <v>1</v>
      </c>
      <c r="Q1067" s="463">
        <v>2</v>
      </c>
      <c r="R1067" s="463">
        <v>0</v>
      </c>
      <c r="S1067" s="463">
        <v>6</v>
      </c>
      <c r="T1067" s="463">
        <v>0</v>
      </c>
      <c r="U1067" s="463">
        <v>27</v>
      </c>
      <c r="V1067" s="463">
        <v>0</v>
      </c>
      <c r="W1067" s="463">
        <v>1</v>
      </c>
      <c r="X1067" s="463">
        <v>2</v>
      </c>
      <c r="Y1067" s="463">
        <v>0</v>
      </c>
      <c r="Z1067" s="463">
        <v>1</v>
      </c>
      <c r="AA1067" s="463">
        <v>0</v>
      </c>
      <c r="AB1067" s="466">
        <v>40</v>
      </c>
      <c r="AC1067" s="461">
        <f t="shared" si="59"/>
        <v>3</v>
      </c>
    </row>
    <row r="1068" spans="1:29" s="467" customFormat="1" hidden="1">
      <c r="A1068" s="463" t="s">
        <v>397</v>
      </c>
      <c r="B1068" s="463" t="s">
        <v>658</v>
      </c>
      <c r="C1068" s="463" t="s">
        <v>398</v>
      </c>
      <c r="D1068" s="463" t="s">
        <v>552</v>
      </c>
      <c r="E1068" s="464">
        <v>6</v>
      </c>
      <c r="F1068" s="463" t="s">
        <v>819</v>
      </c>
      <c r="G1068" s="463" t="s">
        <v>554</v>
      </c>
      <c r="H1068" s="576">
        <v>41385</v>
      </c>
      <c r="I1068" s="576">
        <v>41386</v>
      </c>
      <c r="J1068" s="465">
        <v>2012</v>
      </c>
      <c r="K1068" s="463" t="s">
        <v>769</v>
      </c>
      <c r="L1068" s="463" t="s">
        <v>1072</v>
      </c>
      <c r="M1068" s="463" t="s">
        <v>819</v>
      </c>
      <c r="N1068" s="463">
        <v>4</v>
      </c>
      <c r="O1068" s="465">
        <v>1</v>
      </c>
      <c r="P1068" s="463">
        <v>0</v>
      </c>
      <c r="Q1068" s="463">
        <v>0</v>
      </c>
      <c r="R1068" s="463">
        <v>0</v>
      </c>
      <c r="S1068" s="463">
        <v>2</v>
      </c>
      <c r="T1068" s="463">
        <v>0</v>
      </c>
      <c r="U1068" s="463">
        <v>28</v>
      </c>
      <c r="V1068" s="463">
        <v>1</v>
      </c>
      <c r="W1068" s="463">
        <v>5</v>
      </c>
      <c r="X1068" s="463">
        <v>0</v>
      </c>
      <c r="Y1068" s="463">
        <v>1</v>
      </c>
      <c r="Z1068" s="463">
        <v>2</v>
      </c>
      <c r="AA1068" s="463">
        <v>0</v>
      </c>
      <c r="AB1068" s="466">
        <v>40</v>
      </c>
      <c r="AC1068" s="461">
        <f t="shared" si="59"/>
        <v>1</v>
      </c>
    </row>
    <row r="1069" spans="1:29" s="467" customFormat="1" hidden="1">
      <c r="A1069" s="463" t="s">
        <v>399</v>
      </c>
      <c r="B1069" s="463" t="s">
        <v>658</v>
      </c>
      <c r="C1069" s="463" t="s">
        <v>3831</v>
      </c>
      <c r="D1069" s="463" t="s">
        <v>552</v>
      </c>
      <c r="E1069" s="464">
        <v>7</v>
      </c>
      <c r="F1069" s="463" t="s">
        <v>3767</v>
      </c>
      <c r="G1069" s="463" t="s">
        <v>554</v>
      </c>
      <c r="H1069" s="576">
        <v>41364</v>
      </c>
      <c r="I1069" s="576">
        <v>41379</v>
      </c>
      <c r="J1069" s="465">
        <v>2012</v>
      </c>
      <c r="K1069" s="463" t="s">
        <v>769</v>
      </c>
      <c r="L1069" s="463" t="s">
        <v>1072</v>
      </c>
      <c r="M1069" s="463" t="s">
        <v>3767</v>
      </c>
      <c r="N1069" s="463">
        <v>1</v>
      </c>
      <c r="O1069" s="465">
        <v>0</v>
      </c>
      <c r="P1069" s="463">
        <v>0</v>
      </c>
      <c r="Q1069" s="463">
        <v>0</v>
      </c>
      <c r="R1069" s="463">
        <v>0</v>
      </c>
      <c r="S1069" s="463">
        <v>2</v>
      </c>
      <c r="T1069" s="463">
        <v>0</v>
      </c>
      <c r="U1069" s="463">
        <v>8</v>
      </c>
      <c r="V1069" s="463">
        <v>0</v>
      </c>
      <c r="W1069" s="463">
        <v>0</v>
      </c>
      <c r="X1069" s="463">
        <v>19</v>
      </c>
      <c r="Y1069" s="463">
        <v>11</v>
      </c>
      <c r="Z1069" s="463">
        <v>0</v>
      </c>
      <c r="AA1069" s="463">
        <v>0</v>
      </c>
      <c r="AB1069" s="466">
        <v>40</v>
      </c>
      <c r="AC1069" s="461">
        <f t="shared" si="59"/>
        <v>0</v>
      </c>
    </row>
    <row r="1070" spans="1:29" s="467" customFormat="1" hidden="1">
      <c r="A1070" s="463" t="s">
        <v>400</v>
      </c>
      <c r="B1070" s="463" t="s">
        <v>658</v>
      </c>
      <c r="C1070" s="463" t="s">
        <v>3832</v>
      </c>
      <c r="D1070" s="463" t="s">
        <v>552</v>
      </c>
      <c r="E1070" s="464">
        <v>7</v>
      </c>
      <c r="F1070" s="463" t="s">
        <v>3767</v>
      </c>
      <c r="G1070" s="463" t="s">
        <v>554</v>
      </c>
      <c r="H1070" s="576">
        <v>41364</v>
      </c>
      <c r="I1070" s="576">
        <v>41379</v>
      </c>
      <c r="J1070" s="465">
        <v>2012</v>
      </c>
      <c r="K1070" s="463" t="s">
        <v>769</v>
      </c>
      <c r="L1070" s="463" t="s">
        <v>1072</v>
      </c>
      <c r="M1070" s="463" t="s">
        <v>3767</v>
      </c>
      <c r="N1070" s="463">
        <v>2</v>
      </c>
      <c r="O1070" s="465">
        <v>0</v>
      </c>
      <c r="P1070" s="463">
        <v>2</v>
      </c>
      <c r="Q1070" s="463">
        <v>0</v>
      </c>
      <c r="R1070" s="463">
        <v>0</v>
      </c>
      <c r="S1070" s="463">
        <v>1</v>
      </c>
      <c r="T1070" s="463">
        <v>0</v>
      </c>
      <c r="U1070" s="463">
        <v>26</v>
      </c>
      <c r="V1070" s="463">
        <v>3</v>
      </c>
      <c r="W1070" s="463">
        <v>7</v>
      </c>
      <c r="X1070" s="463">
        <v>0</v>
      </c>
      <c r="Y1070" s="463">
        <v>1</v>
      </c>
      <c r="Z1070" s="463">
        <v>0</v>
      </c>
      <c r="AA1070" s="463">
        <v>0</v>
      </c>
      <c r="AB1070" s="466">
        <v>40</v>
      </c>
      <c r="AC1070" s="461">
        <f t="shared" si="59"/>
        <v>2</v>
      </c>
    </row>
    <row r="1071" spans="1:29" s="467" customFormat="1" hidden="1">
      <c r="A1071" s="463" t="s">
        <v>218</v>
      </c>
      <c r="B1071" s="463" t="s">
        <v>658</v>
      </c>
      <c r="C1071" s="463" t="s">
        <v>3833</v>
      </c>
      <c r="D1071" s="463" t="s">
        <v>552</v>
      </c>
      <c r="E1071" s="464">
        <v>7</v>
      </c>
      <c r="F1071" s="463" t="s">
        <v>3767</v>
      </c>
      <c r="G1071" s="463" t="s">
        <v>554</v>
      </c>
      <c r="H1071" s="576">
        <v>41364</v>
      </c>
      <c r="I1071" s="576">
        <v>41379</v>
      </c>
      <c r="J1071" s="465">
        <v>2012</v>
      </c>
      <c r="K1071" s="463" t="s">
        <v>769</v>
      </c>
      <c r="L1071" s="463" t="s">
        <v>1072</v>
      </c>
      <c r="M1071" s="463" t="s">
        <v>3767</v>
      </c>
      <c r="N1071" s="463">
        <v>3</v>
      </c>
      <c r="O1071" s="465">
        <v>1</v>
      </c>
      <c r="P1071" s="463">
        <v>1</v>
      </c>
      <c r="Q1071" s="463">
        <v>2</v>
      </c>
      <c r="R1071" s="463">
        <v>0</v>
      </c>
      <c r="S1071" s="463">
        <v>3</v>
      </c>
      <c r="T1071" s="463">
        <v>0</v>
      </c>
      <c r="U1071" s="463">
        <v>23</v>
      </c>
      <c r="V1071" s="463">
        <v>0</v>
      </c>
      <c r="W1071" s="463">
        <v>6</v>
      </c>
      <c r="X1071" s="463">
        <v>3</v>
      </c>
      <c r="Y1071" s="463">
        <v>1</v>
      </c>
      <c r="Z1071" s="463">
        <v>0</v>
      </c>
      <c r="AA1071" s="463">
        <v>0</v>
      </c>
      <c r="AB1071" s="466">
        <v>40</v>
      </c>
      <c r="AC1071" s="461">
        <f t="shared" si="59"/>
        <v>4</v>
      </c>
    </row>
    <row r="1072" spans="1:29" s="467" customFormat="1" hidden="1">
      <c r="A1072" s="463" t="s">
        <v>219</v>
      </c>
      <c r="B1072" s="463" t="s">
        <v>658</v>
      </c>
      <c r="C1072" s="463" t="s">
        <v>3834</v>
      </c>
      <c r="D1072" s="463" t="s">
        <v>552</v>
      </c>
      <c r="E1072" s="464">
        <v>7</v>
      </c>
      <c r="F1072" s="463" t="s">
        <v>3767</v>
      </c>
      <c r="G1072" s="463" t="s">
        <v>554</v>
      </c>
      <c r="H1072" s="576">
        <v>41364</v>
      </c>
      <c r="I1072" s="576">
        <v>41379</v>
      </c>
      <c r="J1072" s="465">
        <v>2012</v>
      </c>
      <c r="K1072" s="463" t="s">
        <v>769</v>
      </c>
      <c r="L1072" s="463" t="s">
        <v>1072</v>
      </c>
      <c r="M1072" s="463" t="s">
        <v>3767</v>
      </c>
      <c r="N1072" s="463">
        <v>4</v>
      </c>
      <c r="O1072" s="465">
        <v>0</v>
      </c>
      <c r="P1072" s="463">
        <v>0</v>
      </c>
      <c r="Q1072" s="463">
        <v>0</v>
      </c>
      <c r="R1072" s="463">
        <v>0</v>
      </c>
      <c r="S1072" s="463">
        <v>1</v>
      </c>
      <c r="T1072" s="463">
        <v>0</v>
      </c>
      <c r="U1072" s="463">
        <v>26</v>
      </c>
      <c r="V1072" s="463">
        <v>1</v>
      </c>
      <c r="W1072" s="463">
        <v>7</v>
      </c>
      <c r="X1072" s="463">
        <v>3</v>
      </c>
      <c r="Y1072" s="463">
        <v>2</v>
      </c>
      <c r="Z1072" s="463">
        <v>0</v>
      </c>
      <c r="AA1072" s="463">
        <v>0</v>
      </c>
      <c r="AB1072" s="466">
        <v>40</v>
      </c>
      <c r="AC1072" s="461">
        <f t="shared" si="59"/>
        <v>0</v>
      </c>
    </row>
    <row r="1073" spans="1:29" s="467" customFormat="1" hidden="1">
      <c r="A1073" s="463" t="s">
        <v>220</v>
      </c>
      <c r="B1073" s="463" t="s">
        <v>658</v>
      </c>
      <c r="C1073" s="463" t="s">
        <v>4267</v>
      </c>
      <c r="D1073" s="463" t="s">
        <v>552</v>
      </c>
      <c r="E1073" s="464">
        <v>8</v>
      </c>
      <c r="F1073" s="463" t="s">
        <v>3766</v>
      </c>
      <c r="G1073" s="463" t="s">
        <v>554</v>
      </c>
      <c r="H1073" s="576">
        <v>41364</v>
      </c>
      <c r="I1073" s="576">
        <v>41379</v>
      </c>
      <c r="J1073" s="465">
        <v>2012</v>
      </c>
      <c r="K1073" s="463" t="s">
        <v>769</v>
      </c>
      <c r="L1073" s="463" t="s">
        <v>1072</v>
      </c>
      <c r="M1073" s="463" t="s">
        <v>3766</v>
      </c>
      <c r="N1073" s="463">
        <v>1</v>
      </c>
      <c r="O1073" s="465">
        <v>2</v>
      </c>
      <c r="P1073" s="463">
        <v>9</v>
      </c>
      <c r="Q1073" s="463">
        <v>1</v>
      </c>
      <c r="R1073" s="463">
        <v>0</v>
      </c>
      <c r="S1073" s="463">
        <v>4</v>
      </c>
      <c r="T1073" s="463">
        <v>0</v>
      </c>
      <c r="U1073" s="463">
        <v>0</v>
      </c>
      <c r="V1073" s="463">
        <v>3</v>
      </c>
      <c r="W1073" s="463">
        <v>13</v>
      </c>
      <c r="X1073" s="463">
        <v>3</v>
      </c>
      <c r="Y1073" s="463">
        <v>5</v>
      </c>
      <c r="Z1073" s="463">
        <v>0</v>
      </c>
      <c r="AA1073" s="463">
        <v>0</v>
      </c>
      <c r="AB1073" s="466">
        <v>40</v>
      </c>
      <c r="AC1073" s="461">
        <f t="shared" si="59"/>
        <v>12</v>
      </c>
    </row>
    <row r="1074" spans="1:29" s="467" customFormat="1" hidden="1">
      <c r="A1074" s="463" t="s">
        <v>221</v>
      </c>
      <c r="B1074" s="463" t="s">
        <v>658</v>
      </c>
      <c r="C1074" s="463" t="s">
        <v>4268</v>
      </c>
      <c r="D1074" s="463" t="s">
        <v>552</v>
      </c>
      <c r="E1074" s="464">
        <v>8</v>
      </c>
      <c r="F1074" s="463" t="s">
        <v>3766</v>
      </c>
      <c r="G1074" s="463" t="s">
        <v>554</v>
      </c>
      <c r="H1074" s="576">
        <v>41364</v>
      </c>
      <c r="I1074" s="576">
        <v>41379</v>
      </c>
      <c r="J1074" s="465">
        <v>2012</v>
      </c>
      <c r="K1074" s="463" t="s">
        <v>769</v>
      </c>
      <c r="L1074" s="463" t="s">
        <v>1072</v>
      </c>
      <c r="M1074" s="463" t="s">
        <v>3766</v>
      </c>
      <c r="N1074" s="463">
        <v>2</v>
      </c>
      <c r="O1074" s="465">
        <v>2</v>
      </c>
      <c r="P1074" s="463">
        <v>13</v>
      </c>
      <c r="Q1074" s="463">
        <v>2</v>
      </c>
      <c r="R1074" s="463">
        <v>0</v>
      </c>
      <c r="S1074" s="463">
        <v>3</v>
      </c>
      <c r="T1074" s="463">
        <v>0</v>
      </c>
      <c r="U1074" s="463">
        <v>3</v>
      </c>
      <c r="V1074" s="463">
        <v>2</v>
      </c>
      <c r="W1074" s="463">
        <v>11</v>
      </c>
      <c r="X1074" s="463">
        <v>2</v>
      </c>
      <c r="Y1074" s="463">
        <v>2</v>
      </c>
      <c r="Z1074" s="463">
        <v>0</v>
      </c>
      <c r="AA1074" s="463">
        <v>0</v>
      </c>
      <c r="AB1074" s="466">
        <v>40</v>
      </c>
      <c r="AC1074" s="461">
        <f t="shared" si="59"/>
        <v>17</v>
      </c>
    </row>
    <row r="1075" spans="1:29" s="467" customFormat="1" hidden="1">
      <c r="A1075" s="463" t="s">
        <v>407</v>
      </c>
      <c r="B1075" s="463" t="s">
        <v>658</v>
      </c>
      <c r="C1075" s="463" t="s">
        <v>4269</v>
      </c>
      <c r="D1075" s="463" t="s">
        <v>552</v>
      </c>
      <c r="E1075" s="464">
        <v>8</v>
      </c>
      <c r="F1075" s="463" t="s">
        <v>3766</v>
      </c>
      <c r="G1075" s="463" t="s">
        <v>554</v>
      </c>
      <c r="H1075" s="576">
        <v>41364</v>
      </c>
      <c r="I1075" s="576">
        <v>41379</v>
      </c>
      <c r="J1075" s="465">
        <v>2012</v>
      </c>
      <c r="K1075" s="463" t="s">
        <v>769</v>
      </c>
      <c r="L1075" s="463" t="s">
        <v>1072</v>
      </c>
      <c r="M1075" s="463" t="s">
        <v>3766</v>
      </c>
      <c r="N1075" s="463">
        <v>3</v>
      </c>
      <c r="O1075" s="465">
        <v>0</v>
      </c>
      <c r="P1075" s="463">
        <v>10</v>
      </c>
      <c r="Q1075" s="463">
        <v>5</v>
      </c>
      <c r="R1075" s="463">
        <v>0</v>
      </c>
      <c r="S1075" s="463">
        <v>2</v>
      </c>
      <c r="T1075" s="463">
        <v>0</v>
      </c>
      <c r="U1075" s="463">
        <v>1</v>
      </c>
      <c r="V1075" s="463">
        <v>1</v>
      </c>
      <c r="W1075" s="463">
        <v>20</v>
      </c>
      <c r="X1075" s="463">
        <v>0</v>
      </c>
      <c r="Y1075" s="463">
        <v>1</v>
      </c>
      <c r="Z1075" s="463">
        <v>0</v>
      </c>
      <c r="AA1075" s="463">
        <v>0</v>
      </c>
      <c r="AB1075" s="466">
        <v>40</v>
      </c>
      <c r="AC1075" s="461">
        <f t="shared" si="59"/>
        <v>15</v>
      </c>
    </row>
    <row r="1076" spans="1:29" s="467" customFormat="1" hidden="1">
      <c r="A1076" s="463" t="s">
        <v>224</v>
      </c>
      <c r="B1076" s="463" t="s">
        <v>658</v>
      </c>
      <c r="C1076" s="463" t="s">
        <v>4270</v>
      </c>
      <c r="D1076" s="463" t="s">
        <v>552</v>
      </c>
      <c r="E1076" s="464">
        <v>8</v>
      </c>
      <c r="F1076" s="463" t="s">
        <v>3766</v>
      </c>
      <c r="G1076" s="463" t="s">
        <v>554</v>
      </c>
      <c r="H1076" s="576">
        <v>41364</v>
      </c>
      <c r="I1076" s="576">
        <v>41379</v>
      </c>
      <c r="J1076" s="614">
        <v>2012</v>
      </c>
      <c r="K1076" s="463" t="s">
        <v>769</v>
      </c>
      <c r="L1076" s="463" t="s">
        <v>1072</v>
      </c>
      <c r="M1076" s="463" t="s">
        <v>3766</v>
      </c>
      <c r="N1076" s="615">
        <v>4</v>
      </c>
      <c r="O1076" s="614">
        <v>2</v>
      </c>
      <c r="P1076" s="463">
        <v>6</v>
      </c>
      <c r="Q1076" s="463">
        <v>3</v>
      </c>
      <c r="R1076" s="463">
        <v>0</v>
      </c>
      <c r="S1076" s="463">
        <v>4</v>
      </c>
      <c r="T1076" s="463">
        <v>0</v>
      </c>
      <c r="U1076" s="463">
        <v>1</v>
      </c>
      <c r="V1076" s="463">
        <v>2</v>
      </c>
      <c r="W1076" s="463">
        <v>14</v>
      </c>
      <c r="X1076" s="463">
        <v>0</v>
      </c>
      <c r="Y1076" s="463">
        <v>7</v>
      </c>
      <c r="Z1076" s="463">
        <v>0</v>
      </c>
      <c r="AA1076" s="463">
        <v>1</v>
      </c>
      <c r="AB1076" s="611">
        <v>40</v>
      </c>
      <c r="AC1076" s="461">
        <f t="shared" si="59"/>
        <v>11</v>
      </c>
    </row>
    <row r="1077" spans="1:29" s="467" customFormat="1" hidden="1">
      <c r="A1077" s="463" t="s">
        <v>293</v>
      </c>
      <c r="B1077" s="463" t="s">
        <v>658</v>
      </c>
      <c r="C1077" s="463" t="s">
        <v>488</v>
      </c>
      <c r="D1077" s="463" t="s">
        <v>552</v>
      </c>
      <c r="E1077" s="463">
        <v>9</v>
      </c>
      <c r="F1077" s="465" t="s">
        <v>822</v>
      </c>
      <c r="G1077" s="463" t="s">
        <v>554</v>
      </c>
      <c r="H1077" s="576">
        <v>41352</v>
      </c>
      <c r="I1077" s="576">
        <v>41353</v>
      </c>
      <c r="J1077" s="228">
        <v>2012</v>
      </c>
      <c r="K1077" s="463" t="s">
        <v>1281</v>
      </c>
      <c r="L1077" s="463" t="s">
        <v>1071</v>
      </c>
      <c r="M1077" s="463" t="s">
        <v>822</v>
      </c>
      <c r="N1077" s="612">
        <v>1</v>
      </c>
      <c r="O1077" s="229">
        <v>0</v>
      </c>
      <c r="P1077" s="463">
        <v>0</v>
      </c>
      <c r="Q1077" s="463">
        <v>10</v>
      </c>
      <c r="R1077" s="463">
        <v>0</v>
      </c>
      <c r="S1077" s="463">
        <v>0</v>
      </c>
      <c r="T1077" s="463">
        <v>0</v>
      </c>
      <c r="U1077" s="463">
        <v>14</v>
      </c>
      <c r="V1077" s="463">
        <v>2</v>
      </c>
      <c r="W1077" s="463">
        <v>7</v>
      </c>
      <c r="X1077" s="463">
        <v>0</v>
      </c>
      <c r="Y1077" s="463">
        <v>7</v>
      </c>
      <c r="Z1077" s="463">
        <v>0</v>
      </c>
      <c r="AA1077" s="463">
        <v>0</v>
      </c>
      <c r="AB1077" s="612">
        <v>40</v>
      </c>
      <c r="AC1077" s="461">
        <f t="shared" si="59"/>
        <v>10</v>
      </c>
    </row>
    <row r="1078" spans="1:29" s="467" customFormat="1" hidden="1">
      <c r="A1078" s="463" t="s">
        <v>294</v>
      </c>
      <c r="B1078" s="463" t="s">
        <v>658</v>
      </c>
      <c r="C1078" s="463" t="s">
        <v>489</v>
      </c>
      <c r="D1078" s="463" t="s">
        <v>552</v>
      </c>
      <c r="E1078" s="463">
        <v>9</v>
      </c>
      <c r="F1078" s="465" t="s">
        <v>822</v>
      </c>
      <c r="G1078" s="463" t="s">
        <v>554</v>
      </c>
      <c r="H1078" s="576">
        <v>41352</v>
      </c>
      <c r="I1078" s="576">
        <v>41353</v>
      </c>
      <c r="J1078" s="228">
        <v>2012</v>
      </c>
      <c r="K1078" s="463" t="s">
        <v>1281</v>
      </c>
      <c r="L1078" s="463" t="s">
        <v>1071</v>
      </c>
      <c r="M1078" s="463" t="s">
        <v>822</v>
      </c>
      <c r="N1078" s="466">
        <v>2</v>
      </c>
      <c r="O1078" s="229">
        <v>0</v>
      </c>
      <c r="P1078" s="463">
        <v>0</v>
      </c>
      <c r="Q1078" s="463">
        <v>4</v>
      </c>
      <c r="R1078" s="463">
        <v>3</v>
      </c>
      <c r="S1078" s="463">
        <v>3</v>
      </c>
      <c r="T1078" s="463">
        <v>0</v>
      </c>
      <c r="U1078" s="463">
        <v>15</v>
      </c>
      <c r="V1078" s="463">
        <v>0</v>
      </c>
      <c r="W1078" s="463">
        <v>15</v>
      </c>
      <c r="X1078" s="463">
        <v>0</v>
      </c>
      <c r="Y1078" s="463">
        <v>0</v>
      </c>
      <c r="Z1078" s="463">
        <v>0</v>
      </c>
      <c r="AA1078" s="463">
        <v>0</v>
      </c>
      <c r="AB1078" s="466">
        <v>40</v>
      </c>
      <c r="AC1078" s="461">
        <f t="shared" si="59"/>
        <v>7</v>
      </c>
    </row>
    <row r="1079" spans="1:29" s="467" customFormat="1" hidden="1">
      <c r="A1079" s="463" t="s">
        <v>295</v>
      </c>
      <c r="B1079" s="463" t="s">
        <v>658</v>
      </c>
      <c r="C1079" s="463" t="s">
        <v>490</v>
      </c>
      <c r="D1079" s="463" t="s">
        <v>552</v>
      </c>
      <c r="E1079" s="463">
        <v>9</v>
      </c>
      <c r="F1079" s="465" t="s">
        <v>822</v>
      </c>
      <c r="G1079" s="463" t="s">
        <v>554</v>
      </c>
      <c r="H1079" s="576">
        <v>41352</v>
      </c>
      <c r="I1079" s="576">
        <v>41353</v>
      </c>
      <c r="J1079" s="228">
        <v>2012</v>
      </c>
      <c r="K1079" s="463" t="s">
        <v>1281</v>
      </c>
      <c r="L1079" s="463" t="s">
        <v>1071</v>
      </c>
      <c r="M1079" s="463" t="s">
        <v>822</v>
      </c>
      <c r="N1079" s="466">
        <v>3</v>
      </c>
      <c r="O1079" s="229">
        <v>0</v>
      </c>
      <c r="P1079" s="463">
        <v>0</v>
      </c>
      <c r="Q1079" s="463">
        <v>7</v>
      </c>
      <c r="R1079" s="463">
        <v>4</v>
      </c>
      <c r="S1079" s="463">
        <v>0</v>
      </c>
      <c r="T1079" s="463">
        <v>0</v>
      </c>
      <c r="U1079" s="463">
        <v>13</v>
      </c>
      <c r="V1079" s="463">
        <v>0</v>
      </c>
      <c r="W1079" s="463">
        <v>8</v>
      </c>
      <c r="X1079" s="463">
        <v>0</v>
      </c>
      <c r="Y1079" s="463">
        <v>8</v>
      </c>
      <c r="Z1079" s="463">
        <v>0</v>
      </c>
      <c r="AA1079" s="463">
        <v>0</v>
      </c>
      <c r="AB1079" s="466">
        <v>40</v>
      </c>
      <c r="AC1079" s="461">
        <f t="shared" si="59"/>
        <v>11</v>
      </c>
    </row>
    <row r="1080" spans="1:29" s="467" customFormat="1" hidden="1">
      <c r="A1080" s="463" t="s">
        <v>296</v>
      </c>
      <c r="B1080" s="463" t="s">
        <v>658</v>
      </c>
      <c r="C1080" s="463" t="s">
        <v>307</v>
      </c>
      <c r="D1080" s="463" t="s">
        <v>552</v>
      </c>
      <c r="E1080" s="463">
        <v>9</v>
      </c>
      <c r="F1080" s="465" t="s">
        <v>822</v>
      </c>
      <c r="G1080" s="463" t="s">
        <v>554</v>
      </c>
      <c r="H1080" s="576">
        <v>41352</v>
      </c>
      <c r="I1080" s="576">
        <v>41353</v>
      </c>
      <c r="J1080" s="228">
        <v>2012</v>
      </c>
      <c r="K1080" s="463" t="s">
        <v>1281</v>
      </c>
      <c r="L1080" s="463" t="s">
        <v>1071</v>
      </c>
      <c r="M1080" s="463" t="s">
        <v>822</v>
      </c>
      <c r="N1080" s="613">
        <v>4</v>
      </c>
      <c r="O1080" s="229">
        <v>0</v>
      </c>
      <c r="P1080" s="463">
        <v>0</v>
      </c>
      <c r="Q1080" s="463">
        <v>3</v>
      </c>
      <c r="R1080" s="463">
        <v>2</v>
      </c>
      <c r="S1080" s="463">
        <v>0</v>
      </c>
      <c r="T1080" s="463">
        <v>0</v>
      </c>
      <c r="U1080" s="463">
        <v>24</v>
      </c>
      <c r="V1080" s="463">
        <v>0</v>
      </c>
      <c r="W1080" s="463">
        <v>6</v>
      </c>
      <c r="X1080" s="463">
        <v>0</v>
      </c>
      <c r="Y1080" s="463">
        <v>5</v>
      </c>
      <c r="Z1080" s="463">
        <v>0</v>
      </c>
      <c r="AA1080" s="463">
        <v>0</v>
      </c>
      <c r="AB1080" s="613">
        <v>40</v>
      </c>
      <c r="AC1080" s="461">
        <f t="shared" si="59"/>
        <v>5</v>
      </c>
    </row>
    <row r="1081" spans="1:29" s="467" customFormat="1" hidden="1">
      <c r="A1081" s="463" t="s">
        <v>297</v>
      </c>
      <c r="B1081" s="463" t="s">
        <v>658</v>
      </c>
      <c r="C1081" s="463" t="s">
        <v>308</v>
      </c>
      <c r="D1081" s="463" t="s">
        <v>552</v>
      </c>
      <c r="E1081" s="464">
        <v>10</v>
      </c>
      <c r="F1081" s="463" t="s">
        <v>823</v>
      </c>
      <c r="G1081" s="463" t="s">
        <v>554</v>
      </c>
      <c r="H1081" s="576">
        <v>41352</v>
      </c>
      <c r="I1081" s="576">
        <v>41353</v>
      </c>
      <c r="J1081" s="460">
        <v>2012</v>
      </c>
      <c r="K1081" s="463" t="s">
        <v>1281</v>
      </c>
      <c r="L1081" s="463" t="s">
        <v>1071</v>
      </c>
      <c r="M1081" s="463" t="s">
        <v>823</v>
      </c>
      <c r="N1081" s="458">
        <v>1</v>
      </c>
      <c r="O1081" s="460">
        <v>0</v>
      </c>
      <c r="P1081" s="463">
        <v>15</v>
      </c>
      <c r="Q1081" s="463">
        <v>3</v>
      </c>
      <c r="R1081" s="463">
        <v>0</v>
      </c>
      <c r="S1081" s="463">
        <v>7</v>
      </c>
      <c r="T1081" s="463">
        <v>0</v>
      </c>
      <c r="U1081" s="463">
        <v>0</v>
      </c>
      <c r="V1081" s="463">
        <v>0</v>
      </c>
      <c r="W1081" s="463">
        <v>15</v>
      </c>
      <c r="X1081" s="463">
        <v>0</v>
      </c>
      <c r="Y1081" s="463">
        <v>0</v>
      </c>
      <c r="Z1081" s="463">
        <v>0</v>
      </c>
      <c r="AA1081" s="463">
        <v>0</v>
      </c>
      <c r="AB1081" s="461">
        <v>40</v>
      </c>
      <c r="AC1081" s="461">
        <f t="shared" si="59"/>
        <v>18</v>
      </c>
    </row>
    <row r="1082" spans="1:29" s="467" customFormat="1" hidden="1">
      <c r="A1082" s="463" t="s">
        <v>298</v>
      </c>
      <c r="B1082" s="463" t="s">
        <v>658</v>
      </c>
      <c r="C1082" s="463" t="s">
        <v>309</v>
      </c>
      <c r="D1082" s="463" t="s">
        <v>552</v>
      </c>
      <c r="E1082" s="464">
        <v>10</v>
      </c>
      <c r="F1082" s="463" t="s">
        <v>823</v>
      </c>
      <c r="G1082" s="463" t="s">
        <v>554</v>
      </c>
      <c r="H1082" s="576">
        <v>41352</v>
      </c>
      <c r="I1082" s="576">
        <v>41353</v>
      </c>
      <c r="J1082" s="465">
        <v>2012</v>
      </c>
      <c r="K1082" s="463" t="s">
        <v>1281</v>
      </c>
      <c r="L1082" s="463" t="s">
        <v>1071</v>
      </c>
      <c r="M1082" s="463" t="s">
        <v>823</v>
      </c>
      <c r="N1082" s="463">
        <v>2</v>
      </c>
      <c r="O1082" s="465">
        <v>2</v>
      </c>
      <c r="P1082" s="463">
        <v>0</v>
      </c>
      <c r="Q1082" s="463">
        <v>6</v>
      </c>
      <c r="R1082" s="463">
        <v>0</v>
      </c>
      <c r="S1082" s="463">
        <v>8</v>
      </c>
      <c r="T1082" s="463">
        <v>0</v>
      </c>
      <c r="U1082" s="463">
        <v>0</v>
      </c>
      <c r="V1082" s="463">
        <v>0</v>
      </c>
      <c r="W1082" s="463">
        <v>23</v>
      </c>
      <c r="X1082" s="463">
        <v>0</v>
      </c>
      <c r="Y1082" s="463">
        <v>1</v>
      </c>
      <c r="Z1082" s="463">
        <v>0</v>
      </c>
      <c r="AA1082" s="463">
        <v>0</v>
      </c>
      <c r="AB1082" s="466">
        <v>40</v>
      </c>
      <c r="AC1082" s="461">
        <f t="shared" si="59"/>
        <v>8</v>
      </c>
    </row>
    <row r="1083" spans="1:29" s="467" customFormat="1" hidden="1">
      <c r="A1083" s="463" t="s">
        <v>299</v>
      </c>
      <c r="B1083" s="463" t="s">
        <v>658</v>
      </c>
      <c r="C1083" s="463" t="s">
        <v>310</v>
      </c>
      <c r="D1083" s="463" t="s">
        <v>552</v>
      </c>
      <c r="E1083" s="464">
        <v>10</v>
      </c>
      <c r="F1083" s="463" t="s">
        <v>823</v>
      </c>
      <c r="G1083" s="463" t="s">
        <v>554</v>
      </c>
      <c r="H1083" s="576">
        <v>41352</v>
      </c>
      <c r="I1083" s="576">
        <v>41353</v>
      </c>
      <c r="J1083" s="465">
        <v>2012</v>
      </c>
      <c r="K1083" s="463" t="s">
        <v>1281</v>
      </c>
      <c r="L1083" s="463" t="s">
        <v>1071</v>
      </c>
      <c r="M1083" s="463" t="s">
        <v>823</v>
      </c>
      <c r="N1083" s="463">
        <v>3</v>
      </c>
      <c r="O1083" s="465">
        <v>0</v>
      </c>
      <c r="P1083" s="463">
        <v>1</v>
      </c>
      <c r="Q1083" s="463">
        <v>2</v>
      </c>
      <c r="R1083" s="463">
        <v>0</v>
      </c>
      <c r="S1083" s="463">
        <v>14</v>
      </c>
      <c r="T1083" s="463">
        <v>0</v>
      </c>
      <c r="U1083" s="463">
        <v>0</v>
      </c>
      <c r="V1083" s="463">
        <v>0</v>
      </c>
      <c r="W1083" s="463">
        <v>23</v>
      </c>
      <c r="X1083" s="463">
        <v>0</v>
      </c>
      <c r="Y1083" s="463">
        <v>0</v>
      </c>
      <c r="Z1083" s="463">
        <v>0</v>
      </c>
      <c r="AA1083" s="463">
        <v>0</v>
      </c>
      <c r="AB1083" s="466">
        <v>40</v>
      </c>
      <c r="AC1083" s="461">
        <f t="shared" si="59"/>
        <v>3</v>
      </c>
    </row>
    <row r="1084" spans="1:29" s="467" customFormat="1" hidden="1">
      <c r="A1084" s="463" t="s">
        <v>483</v>
      </c>
      <c r="B1084" s="463" t="s">
        <v>658</v>
      </c>
      <c r="C1084" s="463" t="s">
        <v>311</v>
      </c>
      <c r="D1084" s="463" t="s">
        <v>552</v>
      </c>
      <c r="E1084" s="464">
        <v>10</v>
      </c>
      <c r="F1084" s="463" t="s">
        <v>823</v>
      </c>
      <c r="G1084" s="463" t="s">
        <v>554</v>
      </c>
      <c r="H1084" s="576">
        <v>41352</v>
      </c>
      <c r="I1084" s="576">
        <v>41353</v>
      </c>
      <c r="J1084" s="465">
        <v>2012</v>
      </c>
      <c r="K1084" s="463" t="s">
        <v>1281</v>
      </c>
      <c r="L1084" s="463" t="s">
        <v>1071</v>
      </c>
      <c r="M1084" s="463" t="s">
        <v>823</v>
      </c>
      <c r="N1084" s="463">
        <v>4</v>
      </c>
      <c r="O1084" s="465">
        <v>1</v>
      </c>
      <c r="P1084" s="463">
        <v>0</v>
      </c>
      <c r="Q1084" s="463">
        <v>8</v>
      </c>
      <c r="R1084" s="463">
        <v>0</v>
      </c>
      <c r="S1084" s="463">
        <v>9</v>
      </c>
      <c r="T1084" s="463">
        <v>0</v>
      </c>
      <c r="U1084" s="463">
        <v>0</v>
      </c>
      <c r="V1084" s="463">
        <v>0</v>
      </c>
      <c r="W1084" s="463">
        <v>22</v>
      </c>
      <c r="X1084" s="463">
        <v>0</v>
      </c>
      <c r="Y1084" s="463">
        <v>0</v>
      </c>
      <c r="Z1084" s="463">
        <v>0</v>
      </c>
      <c r="AA1084" s="463">
        <v>0</v>
      </c>
      <c r="AB1084" s="466">
        <v>40</v>
      </c>
      <c r="AC1084" s="461">
        <f t="shared" si="59"/>
        <v>9</v>
      </c>
    </row>
    <row r="1085" spans="1:29" s="467" customFormat="1" hidden="1">
      <c r="A1085" s="463" t="s">
        <v>484</v>
      </c>
      <c r="B1085" s="463" t="s">
        <v>658</v>
      </c>
      <c r="C1085" s="463" t="s">
        <v>497</v>
      </c>
      <c r="D1085" s="463" t="s">
        <v>552</v>
      </c>
      <c r="E1085" s="464">
        <v>11</v>
      </c>
      <c r="F1085" s="463" t="s">
        <v>824</v>
      </c>
      <c r="G1085" s="463" t="s">
        <v>554</v>
      </c>
      <c r="H1085" s="576">
        <v>41352</v>
      </c>
      <c r="I1085" s="576">
        <v>41353</v>
      </c>
      <c r="J1085" s="465">
        <v>2012</v>
      </c>
      <c r="K1085" s="463" t="s">
        <v>1281</v>
      </c>
      <c r="L1085" s="463" t="s">
        <v>1071</v>
      </c>
      <c r="M1085" s="463" t="s">
        <v>824</v>
      </c>
      <c r="N1085" s="463">
        <v>1</v>
      </c>
      <c r="O1085" s="465">
        <v>0</v>
      </c>
      <c r="P1085" s="463">
        <v>1</v>
      </c>
      <c r="Q1085" s="463">
        <v>17</v>
      </c>
      <c r="R1085" s="463">
        <v>0</v>
      </c>
      <c r="S1085" s="463">
        <v>2</v>
      </c>
      <c r="T1085" s="463">
        <v>0</v>
      </c>
      <c r="U1085" s="463">
        <v>0</v>
      </c>
      <c r="V1085" s="463">
        <v>0</v>
      </c>
      <c r="W1085" s="463">
        <v>20</v>
      </c>
      <c r="X1085" s="463">
        <v>0</v>
      </c>
      <c r="Y1085" s="463">
        <v>0</v>
      </c>
      <c r="Z1085" s="463">
        <v>0</v>
      </c>
      <c r="AA1085" s="463">
        <v>0</v>
      </c>
      <c r="AB1085" s="466">
        <v>40</v>
      </c>
      <c r="AC1085" s="461">
        <f t="shared" si="59"/>
        <v>18</v>
      </c>
    </row>
    <row r="1086" spans="1:29" s="467" customFormat="1" hidden="1">
      <c r="A1086" s="463" t="s">
        <v>485</v>
      </c>
      <c r="B1086" s="463" t="s">
        <v>658</v>
      </c>
      <c r="C1086" s="463" t="s">
        <v>498</v>
      </c>
      <c r="D1086" s="463" t="s">
        <v>552</v>
      </c>
      <c r="E1086" s="464">
        <v>11</v>
      </c>
      <c r="F1086" s="463" t="s">
        <v>824</v>
      </c>
      <c r="G1086" s="463" t="s">
        <v>554</v>
      </c>
      <c r="H1086" s="576">
        <v>41352</v>
      </c>
      <c r="I1086" s="576">
        <v>41353</v>
      </c>
      <c r="J1086" s="465">
        <v>2012</v>
      </c>
      <c r="K1086" s="463" t="s">
        <v>1281</v>
      </c>
      <c r="L1086" s="463" t="s">
        <v>1071</v>
      </c>
      <c r="M1086" s="463" t="s">
        <v>824</v>
      </c>
      <c r="N1086" s="463">
        <v>2</v>
      </c>
      <c r="O1086" s="465">
        <v>0</v>
      </c>
      <c r="P1086" s="463">
        <v>0</v>
      </c>
      <c r="Q1086" s="463">
        <v>7</v>
      </c>
      <c r="R1086" s="463">
        <v>1</v>
      </c>
      <c r="S1086" s="463">
        <v>3</v>
      </c>
      <c r="T1086" s="463">
        <v>0</v>
      </c>
      <c r="U1086" s="463">
        <v>0</v>
      </c>
      <c r="V1086" s="463">
        <v>0</v>
      </c>
      <c r="W1086" s="463">
        <v>29</v>
      </c>
      <c r="X1086" s="463">
        <v>0</v>
      </c>
      <c r="Y1086" s="463">
        <v>0</v>
      </c>
      <c r="Z1086" s="463">
        <v>0</v>
      </c>
      <c r="AA1086" s="463">
        <v>0</v>
      </c>
      <c r="AB1086" s="466">
        <v>40</v>
      </c>
      <c r="AC1086" s="461">
        <f t="shared" si="59"/>
        <v>8</v>
      </c>
    </row>
    <row r="1087" spans="1:29" s="467" customFormat="1" hidden="1">
      <c r="A1087" s="463" t="s">
        <v>486</v>
      </c>
      <c r="B1087" s="463" t="s">
        <v>658</v>
      </c>
      <c r="C1087" s="463" t="s">
        <v>6</v>
      </c>
      <c r="D1087" s="463" t="s">
        <v>552</v>
      </c>
      <c r="E1087" s="464">
        <v>11</v>
      </c>
      <c r="F1087" s="463" t="s">
        <v>824</v>
      </c>
      <c r="G1087" s="463" t="s">
        <v>554</v>
      </c>
      <c r="H1087" s="576">
        <v>41352</v>
      </c>
      <c r="I1087" s="576">
        <v>41353</v>
      </c>
      <c r="J1087" s="465">
        <v>2012</v>
      </c>
      <c r="K1087" s="463" t="s">
        <v>1281</v>
      </c>
      <c r="L1087" s="463" t="s">
        <v>1071</v>
      </c>
      <c r="M1087" s="463" t="s">
        <v>824</v>
      </c>
      <c r="N1087" s="463">
        <v>3</v>
      </c>
      <c r="O1087" s="465">
        <v>0</v>
      </c>
      <c r="P1087" s="463">
        <v>1</v>
      </c>
      <c r="Q1087" s="463">
        <v>8</v>
      </c>
      <c r="R1087" s="463">
        <v>1</v>
      </c>
      <c r="S1087" s="463">
        <v>2</v>
      </c>
      <c r="T1087" s="463">
        <v>0</v>
      </c>
      <c r="U1087" s="463">
        <v>0</v>
      </c>
      <c r="V1087" s="463">
        <v>0</v>
      </c>
      <c r="W1087" s="463">
        <v>28</v>
      </c>
      <c r="X1087" s="463">
        <v>0</v>
      </c>
      <c r="Y1087" s="463">
        <v>0</v>
      </c>
      <c r="Z1087" s="463">
        <v>0</v>
      </c>
      <c r="AA1087" s="463">
        <v>0</v>
      </c>
      <c r="AB1087" s="466">
        <v>40</v>
      </c>
      <c r="AC1087" s="461">
        <f t="shared" si="59"/>
        <v>10</v>
      </c>
    </row>
    <row r="1088" spans="1:29" s="467" customFormat="1" hidden="1">
      <c r="A1088" s="463" t="s">
        <v>487</v>
      </c>
      <c r="B1088" s="463" t="s">
        <v>658</v>
      </c>
      <c r="C1088" s="463" t="s">
        <v>7</v>
      </c>
      <c r="D1088" s="463" t="s">
        <v>552</v>
      </c>
      <c r="E1088" s="464">
        <v>11</v>
      </c>
      <c r="F1088" s="463" t="s">
        <v>824</v>
      </c>
      <c r="G1088" s="463" t="s">
        <v>554</v>
      </c>
      <c r="H1088" s="576">
        <v>41352</v>
      </c>
      <c r="I1088" s="576">
        <v>41353</v>
      </c>
      <c r="J1088" s="465">
        <v>2012</v>
      </c>
      <c r="K1088" s="463" t="s">
        <v>1281</v>
      </c>
      <c r="L1088" s="463" t="s">
        <v>1071</v>
      </c>
      <c r="M1088" s="463" t="s">
        <v>824</v>
      </c>
      <c r="N1088" s="463">
        <v>4</v>
      </c>
      <c r="O1088" s="465">
        <v>0</v>
      </c>
      <c r="P1088" s="463">
        <v>0</v>
      </c>
      <c r="Q1088" s="463">
        <v>8</v>
      </c>
      <c r="R1088" s="463">
        <v>0</v>
      </c>
      <c r="S1088" s="463">
        <v>1</v>
      </c>
      <c r="T1088" s="463">
        <v>0</v>
      </c>
      <c r="U1088" s="463">
        <v>0</v>
      </c>
      <c r="V1088" s="463">
        <v>0</v>
      </c>
      <c r="W1088" s="463">
        <v>31</v>
      </c>
      <c r="X1088" s="463">
        <v>0</v>
      </c>
      <c r="Y1088" s="463">
        <v>0</v>
      </c>
      <c r="Z1088" s="463">
        <v>0</v>
      </c>
      <c r="AA1088" s="463">
        <v>0</v>
      </c>
      <c r="AB1088" s="466">
        <v>40</v>
      </c>
      <c r="AC1088" s="461">
        <f t="shared" si="59"/>
        <v>8</v>
      </c>
    </row>
    <row r="1089" spans="1:29" s="467" customFormat="1" hidden="1">
      <c r="A1089" s="463" t="s">
        <v>300</v>
      </c>
      <c r="B1089" s="463" t="s">
        <v>658</v>
      </c>
      <c r="C1089" s="463" t="s">
        <v>301</v>
      </c>
      <c r="D1089" s="463" t="s">
        <v>552</v>
      </c>
      <c r="E1089" s="464">
        <v>12</v>
      </c>
      <c r="F1089" s="463" t="s">
        <v>825</v>
      </c>
      <c r="G1089" s="463" t="s">
        <v>554</v>
      </c>
      <c r="H1089" s="576">
        <v>41357</v>
      </c>
      <c r="I1089" s="576">
        <v>41378</v>
      </c>
      <c r="J1089" s="465">
        <v>2012</v>
      </c>
      <c r="K1089" s="584" t="s">
        <v>5</v>
      </c>
      <c r="L1089" s="463" t="s">
        <v>2812</v>
      </c>
      <c r="M1089" s="463" t="s">
        <v>825</v>
      </c>
      <c r="N1089" s="463">
        <v>1</v>
      </c>
      <c r="O1089" s="465">
        <v>0</v>
      </c>
      <c r="P1089" s="463">
        <v>0</v>
      </c>
      <c r="Q1089" s="463">
        <v>0</v>
      </c>
      <c r="R1089" s="463">
        <v>0</v>
      </c>
      <c r="S1089" s="463">
        <v>0</v>
      </c>
      <c r="T1089" s="463">
        <v>0</v>
      </c>
      <c r="U1089" s="463">
        <v>2</v>
      </c>
      <c r="V1089" s="463">
        <v>8</v>
      </c>
      <c r="W1089" s="463">
        <v>3</v>
      </c>
      <c r="X1089" s="463">
        <v>8</v>
      </c>
      <c r="Y1089" s="463">
        <v>19</v>
      </c>
      <c r="Z1089" s="463">
        <v>0</v>
      </c>
      <c r="AA1089" s="463">
        <v>0</v>
      </c>
      <c r="AB1089" s="466">
        <v>40</v>
      </c>
      <c r="AC1089" s="461">
        <f t="shared" si="59"/>
        <v>0</v>
      </c>
    </row>
    <row r="1090" spans="1:29" s="467" customFormat="1" hidden="1">
      <c r="A1090" s="463" t="s">
        <v>302</v>
      </c>
      <c r="B1090" s="463" t="s">
        <v>658</v>
      </c>
      <c r="C1090" s="463" t="s">
        <v>303</v>
      </c>
      <c r="D1090" s="463" t="s">
        <v>552</v>
      </c>
      <c r="E1090" s="464">
        <v>12</v>
      </c>
      <c r="F1090" s="463" t="s">
        <v>825</v>
      </c>
      <c r="G1090" s="463" t="s">
        <v>554</v>
      </c>
      <c r="H1090" s="576">
        <v>41357</v>
      </c>
      <c r="I1090" s="576">
        <v>41378</v>
      </c>
      <c r="J1090" s="465">
        <v>2012</v>
      </c>
      <c r="K1090" s="584" t="s">
        <v>5</v>
      </c>
      <c r="L1090" s="463" t="s">
        <v>2812</v>
      </c>
      <c r="M1090" s="463" t="s">
        <v>825</v>
      </c>
      <c r="N1090" s="463">
        <v>2</v>
      </c>
      <c r="O1090" s="465">
        <v>1</v>
      </c>
      <c r="P1090" s="463">
        <v>0</v>
      </c>
      <c r="Q1090" s="463">
        <v>0</v>
      </c>
      <c r="R1090" s="463">
        <v>0</v>
      </c>
      <c r="S1090" s="463">
        <v>0</v>
      </c>
      <c r="T1090" s="463">
        <v>0</v>
      </c>
      <c r="U1090" s="463">
        <v>7</v>
      </c>
      <c r="V1090" s="463">
        <v>2</v>
      </c>
      <c r="W1090" s="463">
        <v>5</v>
      </c>
      <c r="X1090" s="463">
        <v>3</v>
      </c>
      <c r="Y1090" s="463">
        <v>22</v>
      </c>
      <c r="Z1090" s="463">
        <v>0</v>
      </c>
      <c r="AA1090" s="463">
        <v>0</v>
      </c>
      <c r="AB1090" s="466">
        <v>40</v>
      </c>
      <c r="AC1090" s="461">
        <f t="shared" si="59"/>
        <v>1</v>
      </c>
    </row>
    <row r="1091" spans="1:29" s="467" customFormat="1" hidden="1">
      <c r="A1091" s="463" t="s">
        <v>304</v>
      </c>
      <c r="B1091" s="463" t="s">
        <v>658</v>
      </c>
      <c r="C1091" s="463" t="s">
        <v>305</v>
      </c>
      <c r="D1091" s="463" t="s">
        <v>552</v>
      </c>
      <c r="E1091" s="464">
        <v>12</v>
      </c>
      <c r="F1091" s="463" t="s">
        <v>825</v>
      </c>
      <c r="G1091" s="463" t="s">
        <v>554</v>
      </c>
      <c r="H1091" s="576">
        <v>41357</v>
      </c>
      <c r="I1091" s="576">
        <v>41378</v>
      </c>
      <c r="J1091" s="465">
        <v>2012</v>
      </c>
      <c r="K1091" s="584" t="s">
        <v>5</v>
      </c>
      <c r="L1091" s="463" t="s">
        <v>2812</v>
      </c>
      <c r="M1091" s="463" t="s">
        <v>825</v>
      </c>
      <c r="N1091" s="463">
        <v>3</v>
      </c>
      <c r="O1091" s="465">
        <v>0</v>
      </c>
      <c r="P1091" s="463">
        <v>0</v>
      </c>
      <c r="Q1091" s="463">
        <v>0</v>
      </c>
      <c r="R1091" s="463">
        <v>0</v>
      </c>
      <c r="S1091" s="463">
        <v>0</v>
      </c>
      <c r="T1091" s="463">
        <v>0</v>
      </c>
      <c r="U1091" s="463">
        <v>0</v>
      </c>
      <c r="V1091" s="463">
        <v>2</v>
      </c>
      <c r="W1091" s="463">
        <v>3</v>
      </c>
      <c r="X1091" s="463">
        <v>3</v>
      </c>
      <c r="Y1091" s="463">
        <v>27</v>
      </c>
      <c r="Z1091" s="463">
        <v>5</v>
      </c>
      <c r="AA1091" s="463">
        <v>0</v>
      </c>
      <c r="AB1091" s="466">
        <v>40</v>
      </c>
      <c r="AC1091" s="461">
        <f t="shared" si="59"/>
        <v>0</v>
      </c>
    </row>
    <row r="1092" spans="1:29" s="467" customFormat="1" hidden="1">
      <c r="A1092" s="463" t="s">
        <v>306</v>
      </c>
      <c r="B1092" s="463" t="s">
        <v>658</v>
      </c>
      <c r="C1092" s="463" t="s">
        <v>312</v>
      </c>
      <c r="D1092" s="463" t="s">
        <v>552</v>
      </c>
      <c r="E1092" s="464">
        <v>12</v>
      </c>
      <c r="F1092" s="463" t="s">
        <v>825</v>
      </c>
      <c r="G1092" s="463" t="s">
        <v>554</v>
      </c>
      <c r="H1092" s="576">
        <v>41357</v>
      </c>
      <c r="I1092" s="576">
        <v>41378</v>
      </c>
      <c r="J1092" s="465">
        <v>2012</v>
      </c>
      <c r="K1092" s="584" t="s">
        <v>5</v>
      </c>
      <c r="L1092" s="463" t="s">
        <v>2812</v>
      </c>
      <c r="M1092" s="463" t="s">
        <v>825</v>
      </c>
      <c r="N1092" s="463">
        <v>4</v>
      </c>
      <c r="O1092" s="465">
        <v>0</v>
      </c>
      <c r="P1092" s="463">
        <v>3</v>
      </c>
      <c r="Q1092" s="463">
        <v>0</v>
      </c>
      <c r="R1092" s="463">
        <v>0</v>
      </c>
      <c r="S1092" s="463">
        <v>0</v>
      </c>
      <c r="T1092" s="463">
        <v>0</v>
      </c>
      <c r="U1092" s="463">
        <v>0</v>
      </c>
      <c r="V1092" s="463">
        <v>4</v>
      </c>
      <c r="W1092" s="463">
        <v>4</v>
      </c>
      <c r="X1092" s="463">
        <v>0</v>
      </c>
      <c r="Y1092" s="463">
        <v>28</v>
      </c>
      <c r="Z1092" s="463">
        <v>1</v>
      </c>
      <c r="AA1092" s="463">
        <v>0</v>
      </c>
      <c r="AB1092" s="466">
        <v>40</v>
      </c>
      <c r="AC1092" s="461">
        <f t="shared" si="59"/>
        <v>3</v>
      </c>
    </row>
    <row r="1093" spans="1:29" s="467" customFormat="1" hidden="1">
      <c r="A1093" s="463" t="s">
        <v>127</v>
      </c>
      <c r="B1093" s="463" t="s">
        <v>658</v>
      </c>
      <c r="C1093" s="463" t="s">
        <v>128</v>
      </c>
      <c r="D1093" s="463" t="s">
        <v>552</v>
      </c>
      <c r="E1093" s="464">
        <v>13</v>
      </c>
      <c r="F1093" s="463" t="s">
        <v>1006</v>
      </c>
      <c r="G1093" s="463" t="s">
        <v>554</v>
      </c>
      <c r="H1093" s="576">
        <v>41357</v>
      </c>
      <c r="I1093" s="576">
        <v>41378</v>
      </c>
      <c r="J1093" s="465">
        <v>2012</v>
      </c>
      <c r="K1093" s="584" t="s">
        <v>5</v>
      </c>
      <c r="L1093" s="463" t="s">
        <v>2812</v>
      </c>
      <c r="M1093" s="463" t="s">
        <v>1006</v>
      </c>
      <c r="N1093" s="463">
        <v>1</v>
      </c>
      <c r="O1093" s="465">
        <v>0</v>
      </c>
      <c r="P1093" s="463">
        <v>1</v>
      </c>
      <c r="Q1093" s="463">
        <v>2</v>
      </c>
      <c r="R1093" s="463">
        <v>0</v>
      </c>
      <c r="S1093" s="463">
        <v>4</v>
      </c>
      <c r="T1093" s="463">
        <v>0</v>
      </c>
      <c r="U1093" s="463">
        <v>24</v>
      </c>
      <c r="V1093" s="463">
        <v>0</v>
      </c>
      <c r="W1093" s="463">
        <v>3</v>
      </c>
      <c r="X1093" s="463">
        <v>6</v>
      </c>
      <c r="Y1093" s="463">
        <v>0</v>
      </c>
      <c r="Z1093" s="463">
        <v>0</v>
      </c>
      <c r="AA1093" s="463">
        <v>0</v>
      </c>
      <c r="AB1093" s="466">
        <v>40</v>
      </c>
      <c r="AC1093" s="461">
        <f t="shared" si="59"/>
        <v>3</v>
      </c>
    </row>
    <row r="1094" spans="1:29" s="467" customFormat="1" hidden="1">
      <c r="A1094" s="463" t="s">
        <v>129</v>
      </c>
      <c r="B1094" s="463" t="s">
        <v>658</v>
      </c>
      <c r="C1094" s="463" t="s">
        <v>0</v>
      </c>
      <c r="D1094" s="463" t="s">
        <v>552</v>
      </c>
      <c r="E1094" s="464">
        <v>13</v>
      </c>
      <c r="F1094" s="463" t="s">
        <v>1006</v>
      </c>
      <c r="G1094" s="463" t="s">
        <v>554</v>
      </c>
      <c r="H1094" s="576">
        <v>41357</v>
      </c>
      <c r="I1094" s="576">
        <v>41378</v>
      </c>
      <c r="J1094" s="465">
        <v>2012</v>
      </c>
      <c r="K1094" s="584" t="s">
        <v>5</v>
      </c>
      <c r="L1094" s="463" t="s">
        <v>2812</v>
      </c>
      <c r="M1094" s="463" t="s">
        <v>1006</v>
      </c>
      <c r="N1094" s="463">
        <v>2</v>
      </c>
      <c r="O1094" s="465">
        <v>1</v>
      </c>
      <c r="P1094" s="463">
        <v>0</v>
      </c>
      <c r="Q1094" s="463">
        <v>1</v>
      </c>
      <c r="R1094" s="463">
        <v>0</v>
      </c>
      <c r="S1094" s="463">
        <v>3</v>
      </c>
      <c r="T1094" s="463">
        <v>0</v>
      </c>
      <c r="U1094" s="463">
        <v>29</v>
      </c>
      <c r="V1094" s="463">
        <v>4</v>
      </c>
      <c r="W1094" s="463">
        <v>0</v>
      </c>
      <c r="X1094" s="463">
        <v>1</v>
      </c>
      <c r="Y1094" s="463">
        <v>1</v>
      </c>
      <c r="Z1094" s="463">
        <v>0</v>
      </c>
      <c r="AA1094" s="463">
        <v>0</v>
      </c>
      <c r="AB1094" s="466">
        <v>40</v>
      </c>
      <c r="AC1094" s="461">
        <f t="shared" si="59"/>
        <v>2</v>
      </c>
    </row>
    <row r="1095" spans="1:29" s="467" customFormat="1" hidden="1">
      <c r="A1095" s="463" t="s">
        <v>1</v>
      </c>
      <c r="B1095" s="463" t="s">
        <v>658</v>
      </c>
      <c r="C1095" s="463" t="s">
        <v>2</v>
      </c>
      <c r="D1095" s="463" t="s">
        <v>552</v>
      </c>
      <c r="E1095" s="464">
        <v>13</v>
      </c>
      <c r="F1095" s="463" t="s">
        <v>1006</v>
      </c>
      <c r="G1095" s="463" t="s">
        <v>554</v>
      </c>
      <c r="H1095" s="576">
        <v>41357</v>
      </c>
      <c r="I1095" s="576">
        <v>41378</v>
      </c>
      <c r="J1095" s="465">
        <v>2012</v>
      </c>
      <c r="K1095" s="584" t="s">
        <v>5</v>
      </c>
      <c r="L1095" s="463" t="s">
        <v>2812</v>
      </c>
      <c r="M1095" s="463" t="s">
        <v>1006</v>
      </c>
      <c r="N1095" s="463">
        <v>3</v>
      </c>
      <c r="O1095" s="465">
        <v>1</v>
      </c>
      <c r="P1095" s="463">
        <v>0</v>
      </c>
      <c r="Q1095" s="463">
        <v>0</v>
      </c>
      <c r="R1095" s="463">
        <v>0</v>
      </c>
      <c r="S1095" s="463">
        <v>5</v>
      </c>
      <c r="T1095" s="463">
        <v>0</v>
      </c>
      <c r="U1095" s="463">
        <v>24</v>
      </c>
      <c r="V1095" s="463">
        <v>4</v>
      </c>
      <c r="W1095" s="463">
        <v>3</v>
      </c>
      <c r="X1095" s="463">
        <v>3</v>
      </c>
      <c r="Y1095" s="463">
        <v>0</v>
      </c>
      <c r="Z1095" s="463">
        <v>0</v>
      </c>
      <c r="AA1095" s="463">
        <v>0</v>
      </c>
      <c r="AB1095" s="466">
        <v>40</v>
      </c>
      <c r="AC1095" s="461">
        <f t="shared" si="59"/>
        <v>1</v>
      </c>
    </row>
    <row r="1096" spans="1:29" s="467" customFormat="1" hidden="1">
      <c r="A1096" s="463" t="s">
        <v>3</v>
      </c>
      <c r="B1096" s="463" t="s">
        <v>658</v>
      </c>
      <c r="C1096" s="463" t="s">
        <v>4</v>
      </c>
      <c r="D1096" s="463" t="s">
        <v>552</v>
      </c>
      <c r="E1096" s="464">
        <v>13</v>
      </c>
      <c r="F1096" s="463" t="s">
        <v>1006</v>
      </c>
      <c r="G1096" s="463" t="s">
        <v>554</v>
      </c>
      <c r="H1096" s="576">
        <v>41357</v>
      </c>
      <c r="I1096" s="576">
        <v>41378</v>
      </c>
      <c r="J1096" s="465">
        <v>2012</v>
      </c>
      <c r="K1096" s="584" t="s">
        <v>5</v>
      </c>
      <c r="L1096" s="463" t="s">
        <v>2812</v>
      </c>
      <c r="M1096" s="463" t="s">
        <v>1006</v>
      </c>
      <c r="N1096" s="463">
        <v>4</v>
      </c>
      <c r="O1096" s="465">
        <v>0</v>
      </c>
      <c r="P1096" s="463">
        <v>0</v>
      </c>
      <c r="Q1096" s="463">
        <v>5</v>
      </c>
      <c r="R1096" s="463">
        <v>0</v>
      </c>
      <c r="S1096" s="463">
        <v>5</v>
      </c>
      <c r="T1096" s="463">
        <v>0</v>
      </c>
      <c r="U1096" s="463">
        <v>24</v>
      </c>
      <c r="V1096" s="463">
        <v>3</v>
      </c>
      <c r="W1096" s="463">
        <v>2</v>
      </c>
      <c r="X1096" s="463">
        <v>0</v>
      </c>
      <c r="Y1096" s="463">
        <v>1</v>
      </c>
      <c r="Z1096" s="463">
        <v>0</v>
      </c>
      <c r="AA1096" s="463">
        <v>0</v>
      </c>
      <c r="AB1096" s="466">
        <v>40</v>
      </c>
      <c r="AC1096" s="461">
        <f t="shared" si="59"/>
        <v>5</v>
      </c>
    </row>
    <row r="1097" spans="1:29" s="467" customFormat="1" hidden="1">
      <c r="A1097" s="463" t="s">
        <v>61</v>
      </c>
      <c r="B1097" s="463" t="s">
        <v>658</v>
      </c>
      <c r="C1097" s="463" t="s">
        <v>62</v>
      </c>
      <c r="D1097" s="463" t="s">
        <v>552</v>
      </c>
      <c r="E1097" s="464">
        <v>14</v>
      </c>
      <c r="F1097" s="463" t="s">
        <v>1007</v>
      </c>
      <c r="G1097" s="463" t="s">
        <v>554</v>
      </c>
      <c r="H1097" s="576">
        <v>41357</v>
      </c>
      <c r="I1097" s="576">
        <v>41378</v>
      </c>
      <c r="J1097" s="465">
        <v>2012</v>
      </c>
      <c r="K1097" s="584" t="s">
        <v>5</v>
      </c>
      <c r="L1097" s="463" t="s">
        <v>2812</v>
      </c>
      <c r="M1097" s="463" t="s">
        <v>1007</v>
      </c>
      <c r="N1097" s="463">
        <v>1</v>
      </c>
      <c r="O1097" s="465">
        <v>11</v>
      </c>
      <c r="P1097" s="463">
        <v>0</v>
      </c>
      <c r="Q1097" s="463">
        <v>2</v>
      </c>
      <c r="R1097" s="463">
        <v>0</v>
      </c>
      <c r="S1097" s="463">
        <v>0</v>
      </c>
      <c r="T1097" s="463">
        <v>0</v>
      </c>
      <c r="U1097" s="463">
        <v>0</v>
      </c>
      <c r="V1097" s="463">
        <v>0</v>
      </c>
      <c r="W1097" s="463">
        <v>17</v>
      </c>
      <c r="X1097" s="463">
        <v>10</v>
      </c>
      <c r="Y1097" s="463">
        <v>0</v>
      </c>
      <c r="Z1097" s="463">
        <v>0</v>
      </c>
      <c r="AA1097" s="463">
        <v>0</v>
      </c>
      <c r="AB1097" s="466">
        <v>40</v>
      </c>
      <c r="AC1097" s="461">
        <f t="shared" si="59"/>
        <v>13</v>
      </c>
    </row>
    <row r="1098" spans="1:29" s="467" customFormat="1" hidden="1">
      <c r="A1098" s="463" t="s">
        <v>236</v>
      </c>
      <c r="B1098" s="463" t="s">
        <v>658</v>
      </c>
      <c r="C1098" s="463" t="s">
        <v>237</v>
      </c>
      <c r="D1098" s="463" t="s">
        <v>552</v>
      </c>
      <c r="E1098" s="464">
        <v>14</v>
      </c>
      <c r="F1098" s="463" t="s">
        <v>1007</v>
      </c>
      <c r="G1098" s="463" t="s">
        <v>554</v>
      </c>
      <c r="H1098" s="576">
        <v>41357</v>
      </c>
      <c r="I1098" s="576">
        <v>41378</v>
      </c>
      <c r="J1098" s="465">
        <v>2012</v>
      </c>
      <c r="K1098" s="584" t="s">
        <v>5</v>
      </c>
      <c r="L1098" s="463" t="s">
        <v>2812</v>
      </c>
      <c r="M1098" s="463" t="s">
        <v>1007</v>
      </c>
      <c r="N1098" s="463">
        <v>2</v>
      </c>
      <c r="O1098" s="465">
        <v>1</v>
      </c>
      <c r="P1098" s="463">
        <v>1</v>
      </c>
      <c r="Q1098" s="463">
        <v>4</v>
      </c>
      <c r="R1098" s="463">
        <v>0</v>
      </c>
      <c r="S1098" s="463">
        <v>1</v>
      </c>
      <c r="T1098" s="463">
        <v>0</v>
      </c>
      <c r="U1098" s="463">
        <v>0</v>
      </c>
      <c r="V1098" s="463">
        <v>0</v>
      </c>
      <c r="W1098" s="463">
        <v>31</v>
      </c>
      <c r="X1098" s="463">
        <v>2</v>
      </c>
      <c r="Y1098" s="463">
        <v>0</v>
      </c>
      <c r="Z1098" s="463">
        <v>0</v>
      </c>
      <c r="AA1098" s="463">
        <v>0</v>
      </c>
      <c r="AB1098" s="466">
        <v>40</v>
      </c>
      <c r="AC1098" s="461">
        <f t="shared" si="59"/>
        <v>6</v>
      </c>
    </row>
    <row r="1099" spans="1:29" s="467" customFormat="1" hidden="1">
      <c r="A1099" s="463" t="s">
        <v>238</v>
      </c>
      <c r="B1099" s="463" t="s">
        <v>658</v>
      </c>
      <c r="C1099" s="463" t="s">
        <v>239</v>
      </c>
      <c r="D1099" s="463" t="s">
        <v>552</v>
      </c>
      <c r="E1099" s="464">
        <v>14</v>
      </c>
      <c r="F1099" s="463" t="s">
        <v>1007</v>
      </c>
      <c r="G1099" s="463" t="s">
        <v>554</v>
      </c>
      <c r="H1099" s="576">
        <v>41357</v>
      </c>
      <c r="I1099" s="576">
        <v>41378</v>
      </c>
      <c r="J1099" s="465">
        <v>2012</v>
      </c>
      <c r="K1099" s="584" t="s">
        <v>5</v>
      </c>
      <c r="L1099" s="463" t="s">
        <v>2812</v>
      </c>
      <c r="M1099" s="463" t="s">
        <v>1007</v>
      </c>
      <c r="N1099" s="463">
        <v>3</v>
      </c>
      <c r="O1099" s="465">
        <v>3</v>
      </c>
      <c r="P1099" s="463">
        <v>1</v>
      </c>
      <c r="Q1099" s="463">
        <v>3</v>
      </c>
      <c r="R1099" s="463">
        <v>0</v>
      </c>
      <c r="S1099" s="463">
        <v>0</v>
      </c>
      <c r="T1099" s="463">
        <v>0</v>
      </c>
      <c r="U1099" s="463">
        <v>0</v>
      </c>
      <c r="V1099" s="463">
        <v>1</v>
      </c>
      <c r="W1099" s="463">
        <v>28</v>
      </c>
      <c r="X1099" s="463">
        <v>2</v>
      </c>
      <c r="Y1099" s="463">
        <v>2</v>
      </c>
      <c r="Z1099" s="463">
        <v>0</v>
      </c>
      <c r="AA1099" s="463">
        <v>0</v>
      </c>
      <c r="AB1099" s="466">
        <v>40</v>
      </c>
      <c r="AC1099" s="461">
        <f t="shared" si="59"/>
        <v>7</v>
      </c>
    </row>
    <row r="1100" spans="1:29" s="467" customFormat="1" hidden="1">
      <c r="A1100" s="463" t="s">
        <v>56</v>
      </c>
      <c r="B1100" s="463" t="s">
        <v>658</v>
      </c>
      <c r="C1100" s="463" t="s">
        <v>57</v>
      </c>
      <c r="D1100" s="463" t="s">
        <v>552</v>
      </c>
      <c r="E1100" s="464">
        <v>14</v>
      </c>
      <c r="F1100" s="463" t="s">
        <v>1007</v>
      </c>
      <c r="G1100" s="463" t="s">
        <v>554</v>
      </c>
      <c r="H1100" s="576">
        <v>41357</v>
      </c>
      <c r="I1100" s="576">
        <v>41378</v>
      </c>
      <c r="J1100" s="465">
        <v>2012</v>
      </c>
      <c r="K1100" s="584" t="s">
        <v>5</v>
      </c>
      <c r="L1100" s="463" t="s">
        <v>2812</v>
      </c>
      <c r="M1100" s="463" t="s">
        <v>1007</v>
      </c>
      <c r="N1100" s="463">
        <v>4</v>
      </c>
      <c r="O1100" s="465">
        <v>0</v>
      </c>
      <c r="P1100" s="463">
        <v>1</v>
      </c>
      <c r="Q1100" s="463">
        <v>1</v>
      </c>
      <c r="R1100" s="463">
        <v>0</v>
      </c>
      <c r="S1100" s="463">
        <v>0</v>
      </c>
      <c r="T1100" s="463">
        <v>0</v>
      </c>
      <c r="U1100" s="463">
        <v>0</v>
      </c>
      <c r="V1100" s="463">
        <v>0</v>
      </c>
      <c r="W1100" s="463">
        <v>21</v>
      </c>
      <c r="X1100" s="463">
        <v>17</v>
      </c>
      <c r="Y1100" s="463">
        <v>0</v>
      </c>
      <c r="Z1100" s="463">
        <v>0</v>
      </c>
      <c r="AA1100" s="463">
        <v>0</v>
      </c>
      <c r="AB1100" s="466">
        <v>40</v>
      </c>
      <c r="AC1100" s="461">
        <f t="shared" si="59"/>
        <v>2</v>
      </c>
    </row>
    <row r="1101" spans="1:29" s="467" customFormat="1" hidden="1">
      <c r="A1101" s="463" t="s">
        <v>58</v>
      </c>
      <c r="B1101" s="463" t="s">
        <v>658</v>
      </c>
      <c r="C1101" s="463" t="s">
        <v>59</v>
      </c>
      <c r="D1101" s="463" t="s">
        <v>552</v>
      </c>
      <c r="E1101" s="464">
        <v>16</v>
      </c>
      <c r="F1101" s="463" t="s">
        <v>1008</v>
      </c>
      <c r="G1101" s="463" t="s">
        <v>554</v>
      </c>
      <c r="H1101" s="576">
        <v>41356</v>
      </c>
      <c r="I1101" s="576">
        <v>41378</v>
      </c>
      <c r="J1101" s="465">
        <v>2012</v>
      </c>
      <c r="K1101" s="584" t="s">
        <v>5</v>
      </c>
      <c r="L1101" s="463" t="s">
        <v>1069</v>
      </c>
      <c r="M1101" s="463" t="s">
        <v>1008</v>
      </c>
      <c r="N1101" s="463">
        <v>1</v>
      </c>
      <c r="O1101" s="465">
        <v>2</v>
      </c>
      <c r="P1101" s="463">
        <v>22</v>
      </c>
      <c r="Q1101" s="463">
        <v>4</v>
      </c>
      <c r="R1101" s="463">
        <v>1</v>
      </c>
      <c r="S1101" s="463">
        <v>3</v>
      </c>
      <c r="T1101" s="463">
        <v>0</v>
      </c>
      <c r="U1101" s="463">
        <v>0</v>
      </c>
      <c r="V1101" s="463">
        <v>0</v>
      </c>
      <c r="W1101" s="463">
        <v>7</v>
      </c>
      <c r="X1101" s="463">
        <v>1</v>
      </c>
      <c r="Y1101" s="463">
        <v>0</v>
      </c>
      <c r="Z1101" s="463">
        <v>0</v>
      </c>
      <c r="AA1101" s="463">
        <v>0</v>
      </c>
      <c r="AB1101" s="466">
        <v>40</v>
      </c>
      <c r="AC1101" s="461">
        <f t="shared" si="59"/>
        <v>29</v>
      </c>
    </row>
    <row r="1102" spans="1:29" s="467" customFormat="1" hidden="1">
      <c r="A1102" s="463" t="s">
        <v>60</v>
      </c>
      <c r="B1102" s="463" t="s">
        <v>658</v>
      </c>
      <c r="C1102" s="463" t="s">
        <v>234</v>
      </c>
      <c r="D1102" s="463" t="s">
        <v>552</v>
      </c>
      <c r="E1102" s="464">
        <v>16</v>
      </c>
      <c r="F1102" s="463" t="s">
        <v>1008</v>
      </c>
      <c r="G1102" s="463" t="s">
        <v>554</v>
      </c>
      <c r="H1102" s="576">
        <v>41356</v>
      </c>
      <c r="I1102" s="576">
        <v>41378</v>
      </c>
      <c r="J1102" s="465">
        <v>2012</v>
      </c>
      <c r="K1102" s="584" t="s">
        <v>5</v>
      </c>
      <c r="L1102" s="463" t="s">
        <v>1069</v>
      </c>
      <c r="M1102" s="463" t="s">
        <v>1008</v>
      </c>
      <c r="N1102" s="463">
        <v>2</v>
      </c>
      <c r="O1102" s="465">
        <v>0</v>
      </c>
      <c r="P1102" s="463">
        <v>14</v>
      </c>
      <c r="Q1102" s="463">
        <v>6</v>
      </c>
      <c r="R1102" s="463">
        <v>0</v>
      </c>
      <c r="S1102" s="463">
        <v>4</v>
      </c>
      <c r="T1102" s="463">
        <v>0</v>
      </c>
      <c r="U1102" s="463">
        <v>0</v>
      </c>
      <c r="V1102" s="463">
        <v>5</v>
      </c>
      <c r="W1102" s="463">
        <v>9</v>
      </c>
      <c r="X1102" s="463">
        <v>0</v>
      </c>
      <c r="Y1102" s="463">
        <v>2</v>
      </c>
      <c r="Z1102" s="463">
        <v>0</v>
      </c>
      <c r="AA1102" s="463">
        <v>0</v>
      </c>
      <c r="AB1102" s="466">
        <v>40</v>
      </c>
      <c r="AC1102" s="461">
        <f t="shared" si="59"/>
        <v>20</v>
      </c>
    </row>
    <row r="1103" spans="1:29" s="467" customFormat="1" hidden="1">
      <c r="A1103" s="463" t="s">
        <v>235</v>
      </c>
      <c r="B1103" s="463" t="s">
        <v>658</v>
      </c>
      <c r="C1103" s="463" t="s">
        <v>423</v>
      </c>
      <c r="D1103" s="463" t="s">
        <v>552</v>
      </c>
      <c r="E1103" s="464">
        <v>16</v>
      </c>
      <c r="F1103" s="463" t="s">
        <v>1008</v>
      </c>
      <c r="G1103" s="463" t="s">
        <v>554</v>
      </c>
      <c r="H1103" s="576">
        <v>41356</v>
      </c>
      <c r="I1103" s="576">
        <v>41378</v>
      </c>
      <c r="J1103" s="465">
        <v>2012</v>
      </c>
      <c r="K1103" s="584" t="s">
        <v>5</v>
      </c>
      <c r="L1103" s="463" t="s">
        <v>1069</v>
      </c>
      <c r="M1103" s="463" t="s">
        <v>1008</v>
      </c>
      <c r="N1103" s="463">
        <v>3</v>
      </c>
      <c r="O1103" s="465">
        <v>4</v>
      </c>
      <c r="P1103" s="463">
        <v>13</v>
      </c>
      <c r="Q1103" s="463">
        <v>0</v>
      </c>
      <c r="R1103" s="463">
        <v>1</v>
      </c>
      <c r="S1103" s="463">
        <v>4</v>
      </c>
      <c r="T1103" s="463">
        <v>0</v>
      </c>
      <c r="U1103" s="463">
        <v>0</v>
      </c>
      <c r="V1103" s="463">
        <v>2</v>
      </c>
      <c r="W1103" s="463">
        <v>10</v>
      </c>
      <c r="X1103" s="463">
        <v>0</v>
      </c>
      <c r="Y1103" s="463">
        <v>6</v>
      </c>
      <c r="Z1103" s="463">
        <v>0</v>
      </c>
      <c r="AA1103" s="463">
        <v>0</v>
      </c>
      <c r="AB1103" s="466">
        <v>40</v>
      </c>
      <c r="AC1103" s="461">
        <f t="shared" si="59"/>
        <v>18</v>
      </c>
    </row>
    <row r="1104" spans="1:29" s="467" customFormat="1" hidden="1">
      <c r="A1104" s="463" t="s">
        <v>424</v>
      </c>
      <c r="B1104" s="463" t="s">
        <v>658</v>
      </c>
      <c r="C1104" s="463" t="s">
        <v>425</v>
      </c>
      <c r="D1104" s="463" t="s">
        <v>552</v>
      </c>
      <c r="E1104" s="464">
        <v>16</v>
      </c>
      <c r="F1104" s="463" t="s">
        <v>1008</v>
      </c>
      <c r="G1104" s="463" t="s">
        <v>554</v>
      </c>
      <c r="H1104" s="576">
        <v>41356</v>
      </c>
      <c r="I1104" s="576">
        <v>41378</v>
      </c>
      <c r="J1104" s="465">
        <v>2012</v>
      </c>
      <c r="K1104" s="584" t="s">
        <v>5</v>
      </c>
      <c r="L1104" s="463" t="s">
        <v>1069</v>
      </c>
      <c r="M1104" s="463" t="s">
        <v>1008</v>
      </c>
      <c r="N1104" s="463">
        <v>4</v>
      </c>
      <c r="O1104" s="465">
        <v>3</v>
      </c>
      <c r="P1104" s="463">
        <v>21</v>
      </c>
      <c r="Q1104" s="463">
        <v>2</v>
      </c>
      <c r="R1104" s="463">
        <v>0</v>
      </c>
      <c r="S1104" s="463">
        <v>2</v>
      </c>
      <c r="T1104" s="463">
        <v>0</v>
      </c>
      <c r="U1104" s="463">
        <v>0</v>
      </c>
      <c r="V1104" s="463">
        <v>1</v>
      </c>
      <c r="W1104" s="463">
        <v>5</v>
      </c>
      <c r="X1104" s="463">
        <v>3</v>
      </c>
      <c r="Y1104" s="463">
        <v>3</v>
      </c>
      <c r="Z1104" s="463">
        <v>0</v>
      </c>
      <c r="AA1104" s="463">
        <v>0</v>
      </c>
      <c r="AB1104" s="466">
        <v>40</v>
      </c>
      <c r="AC1104" s="461">
        <f t="shared" si="59"/>
        <v>26</v>
      </c>
    </row>
    <row r="1105" spans="1:29" s="467" customFormat="1" ht="26" hidden="1">
      <c r="A1105" s="463" t="s">
        <v>426</v>
      </c>
      <c r="B1105" s="463" t="s">
        <v>658</v>
      </c>
      <c r="C1105" s="463" t="s">
        <v>4175</v>
      </c>
      <c r="D1105" s="463" t="s">
        <v>552</v>
      </c>
      <c r="E1105" s="464">
        <v>17</v>
      </c>
      <c r="F1105" s="463" t="s">
        <v>1568</v>
      </c>
      <c r="G1105" s="463" t="s">
        <v>554</v>
      </c>
      <c r="H1105" s="576">
        <v>41356</v>
      </c>
      <c r="I1105" s="576">
        <v>41378</v>
      </c>
      <c r="J1105" s="465">
        <v>2012</v>
      </c>
      <c r="K1105" s="584" t="s">
        <v>5</v>
      </c>
      <c r="L1105" s="463" t="s">
        <v>1069</v>
      </c>
      <c r="M1105" s="463" t="s">
        <v>1568</v>
      </c>
      <c r="N1105" s="463">
        <v>1</v>
      </c>
      <c r="O1105" s="465">
        <v>0</v>
      </c>
      <c r="P1105" s="463">
        <v>0</v>
      </c>
      <c r="Q1105" s="463">
        <v>1</v>
      </c>
      <c r="R1105" s="463">
        <v>0</v>
      </c>
      <c r="S1105" s="463">
        <v>11</v>
      </c>
      <c r="T1105" s="463">
        <v>0</v>
      </c>
      <c r="U1105" s="463">
        <v>0</v>
      </c>
      <c r="V1105" s="463">
        <v>0</v>
      </c>
      <c r="W1105" s="463">
        <v>27</v>
      </c>
      <c r="X1105" s="463">
        <v>0</v>
      </c>
      <c r="Y1105" s="463">
        <v>1</v>
      </c>
      <c r="Z1105" s="463">
        <v>0</v>
      </c>
      <c r="AA1105" s="463">
        <v>0</v>
      </c>
      <c r="AB1105" s="466">
        <v>40</v>
      </c>
      <c r="AC1105" s="461">
        <f t="shared" si="59"/>
        <v>1</v>
      </c>
    </row>
    <row r="1106" spans="1:29" s="467" customFormat="1" ht="26" hidden="1">
      <c r="A1106" s="463" t="s">
        <v>427</v>
      </c>
      <c r="B1106" s="463" t="s">
        <v>658</v>
      </c>
      <c r="C1106" s="463" t="s">
        <v>4176</v>
      </c>
      <c r="D1106" s="463" t="s">
        <v>552</v>
      </c>
      <c r="E1106" s="464">
        <v>17</v>
      </c>
      <c r="F1106" s="463" t="s">
        <v>1568</v>
      </c>
      <c r="G1106" s="463" t="s">
        <v>554</v>
      </c>
      <c r="H1106" s="576">
        <v>41356</v>
      </c>
      <c r="I1106" s="576">
        <v>41378</v>
      </c>
      <c r="J1106" s="465">
        <v>2012</v>
      </c>
      <c r="K1106" s="584" t="s">
        <v>5</v>
      </c>
      <c r="L1106" s="463" t="s">
        <v>1069</v>
      </c>
      <c r="M1106" s="463" t="s">
        <v>1568</v>
      </c>
      <c r="N1106" s="463">
        <v>2</v>
      </c>
      <c r="O1106" s="465">
        <v>0</v>
      </c>
      <c r="P1106" s="463">
        <v>1</v>
      </c>
      <c r="Q1106" s="463">
        <v>1</v>
      </c>
      <c r="R1106" s="463">
        <v>0</v>
      </c>
      <c r="S1106" s="463">
        <v>4</v>
      </c>
      <c r="T1106" s="463">
        <v>0</v>
      </c>
      <c r="U1106" s="463">
        <v>0</v>
      </c>
      <c r="V1106" s="463">
        <v>0</v>
      </c>
      <c r="W1106" s="463">
        <v>32</v>
      </c>
      <c r="X1106" s="463">
        <v>0</v>
      </c>
      <c r="Y1106" s="463">
        <v>0</v>
      </c>
      <c r="Z1106" s="463">
        <v>0</v>
      </c>
      <c r="AA1106" s="463">
        <v>2</v>
      </c>
      <c r="AB1106" s="466">
        <v>40</v>
      </c>
      <c r="AC1106" s="461">
        <f t="shared" si="59"/>
        <v>2</v>
      </c>
    </row>
    <row r="1107" spans="1:29" s="467" customFormat="1" ht="26" hidden="1">
      <c r="A1107" s="463" t="s">
        <v>428</v>
      </c>
      <c r="B1107" s="463" t="s">
        <v>658</v>
      </c>
      <c r="C1107" s="463" t="s">
        <v>4177</v>
      </c>
      <c r="D1107" s="463" t="s">
        <v>552</v>
      </c>
      <c r="E1107" s="464">
        <v>17</v>
      </c>
      <c r="F1107" s="463" t="s">
        <v>1568</v>
      </c>
      <c r="G1107" s="463" t="s">
        <v>554</v>
      </c>
      <c r="H1107" s="576">
        <v>41356</v>
      </c>
      <c r="I1107" s="576">
        <v>41378</v>
      </c>
      <c r="J1107" s="465">
        <v>2012</v>
      </c>
      <c r="K1107" s="584" t="s">
        <v>5</v>
      </c>
      <c r="L1107" s="463" t="s">
        <v>1069</v>
      </c>
      <c r="M1107" s="463" t="s">
        <v>1568</v>
      </c>
      <c r="N1107" s="463">
        <v>3</v>
      </c>
      <c r="O1107" s="465">
        <v>0</v>
      </c>
      <c r="P1107" s="463">
        <v>1</v>
      </c>
      <c r="Q1107" s="463">
        <v>0</v>
      </c>
      <c r="R1107" s="463">
        <v>0</v>
      </c>
      <c r="S1107" s="463">
        <v>2</v>
      </c>
      <c r="T1107" s="463">
        <v>0</v>
      </c>
      <c r="U1107" s="463">
        <v>0</v>
      </c>
      <c r="V1107" s="463">
        <v>1</v>
      </c>
      <c r="W1107" s="463">
        <v>32</v>
      </c>
      <c r="X1107" s="463">
        <v>3</v>
      </c>
      <c r="Y1107" s="463">
        <v>1</v>
      </c>
      <c r="Z1107" s="463">
        <v>0</v>
      </c>
      <c r="AA1107" s="463">
        <v>0</v>
      </c>
      <c r="AB1107" s="466">
        <v>40</v>
      </c>
      <c r="AC1107" s="461">
        <f t="shared" si="59"/>
        <v>1</v>
      </c>
    </row>
    <row r="1108" spans="1:29" s="467" customFormat="1" ht="26" hidden="1">
      <c r="A1108" s="463" t="s">
        <v>429</v>
      </c>
      <c r="B1108" s="463" t="s">
        <v>658</v>
      </c>
      <c r="C1108" s="463" t="s">
        <v>4178</v>
      </c>
      <c r="D1108" s="463" t="s">
        <v>552</v>
      </c>
      <c r="E1108" s="464">
        <v>17</v>
      </c>
      <c r="F1108" s="463" t="s">
        <v>1568</v>
      </c>
      <c r="G1108" s="463" t="s">
        <v>554</v>
      </c>
      <c r="H1108" s="576">
        <v>41356</v>
      </c>
      <c r="I1108" s="576">
        <v>41378</v>
      </c>
      <c r="J1108" s="465">
        <v>2012</v>
      </c>
      <c r="K1108" s="584" t="s">
        <v>5</v>
      </c>
      <c r="L1108" s="463" t="s">
        <v>1069</v>
      </c>
      <c r="M1108" s="463" t="s">
        <v>1568</v>
      </c>
      <c r="N1108" s="463">
        <v>4</v>
      </c>
      <c r="O1108" s="465">
        <v>0</v>
      </c>
      <c r="P1108" s="463">
        <v>0</v>
      </c>
      <c r="Q1108" s="463">
        <v>2</v>
      </c>
      <c r="R1108" s="463">
        <v>0</v>
      </c>
      <c r="S1108" s="463">
        <v>3</v>
      </c>
      <c r="T1108" s="463">
        <v>0</v>
      </c>
      <c r="U1108" s="463">
        <v>0</v>
      </c>
      <c r="V1108" s="463">
        <v>0</v>
      </c>
      <c r="W1108" s="463">
        <v>30</v>
      </c>
      <c r="X1108" s="463">
        <v>3</v>
      </c>
      <c r="Y1108" s="463">
        <v>2</v>
      </c>
      <c r="Z1108" s="463">
        <v>0</v>
      </c>
      <c r="AA1108" s="463">
        <v>0</v>
      </c>
      <c r="AB1108" s="466">
        <v>40</v>
      </c>
      <c r="AC1108" s="461">
        <f t="shared" si="59"/>
        <v>2</v>
      </c>
    </row>
    <row r="1109" spans="1:29" s="467" customFormat="1" hidden="1">
      <c r="A1109" s="463" t="s">
        <v>430</v>
      </c>
      <c r="B1109" s="463" t="s">
        <v>658</v>
      </c>
      <c r="C1109" s="463" t="s">
        <v>3951</v>
      </c>
      <c r="D1109" s="463" t="s">
        <v>552</v>
      </c>
      <c r="E1109" s="464">
        <v>18</v>
      </c>
      <c r="F1109" s="463" t="s">
        <v>3755</v>
      </c>
      <c r="G1109" s="463" t="s">
        <v>554</v>
      </c>
      <c r="H1109" s="576">
        <v>41374</v>
      </c>
      <c r="I1109" s="576">
        <v>41378</v>
      </c>
      <c r="J1109" s="465">
        <v>2012</v>
      </c>
      <c r="K1109" s="463" t="s">
        <v>4913</v>
      </c>
      <c r="L1109" s="463" t="s">
        <v>1076</v>
      </c>
      <c r="M1109" s="463" t="s">
        <v>3755</v>
      </c>
      <c r="N1109" s="463">
        <v>1</v>
      </c>
      <c r="O1109" s="465">
        <v>0</v>
      </c>
      <c r="P1109" s="463">
        <v>0</v>
      </c>
      <c r="Q1109" s="463">
        <v>0</v>
      </c>
      <c r="R1109" s="463">
        <v>0</v>
      </c>
      <c r="S1109" s="463">
        <v>0</v>
      </c>
      <c r="T1109" s="463">
        <v>0</v>
      </c>
      <c r="U1109" s="463">
        <v>3</v>
      </c>
      <c r="V1109" s="463">
        <v>0</v>
      </c>
      <c r="W1109" s="463">
        <v>0</v>
      </c>
      <c r="X1109" s="463">
        <v>0</v>
      </c>
      <c r="Y1109" s="463">
        <v>37</v>
      </c>
      <c r="Z1109" s="463">
        <v>0</v>
      </c>
      <c r="AA1109" s="463">
        <v>0</v>
      </c>
      <c r="AB1109" s="466">
        <v>40</v>
      </c>
      <c r="AC1109" s="461">
        <f t="shared" si="59"/>
        <v>0</v>
      </c>
    </row>
    <row r="1110" spans="1:29" s="467" customFormat="1" hidden="1">
      <c r="A1110" s="463" t="s">
        <v>248</v>
      </c>
      <c r="B1110" s="463" t="s">
        <v>658</v>
      </c>
      <c r="C1110" s="463" t="s">
        <v>3952</v>
      </c>
      <c r="D1110" s="463" t="s">
        <v>552</v>
      </c>
      <c r="E1110" s="464">
        <v>18</v>
      </c>
      <c r="F1110" s="463" t="s">
        <v>3755</v>
      </c>
      <c r="G1110" s="463" t="s">
        <v>554</v>
      </c>
      <c r="H1110" s="576">
        <v>41374</v>
      </c>
      <c r="I1110" s="576">
        <v>41378</v>
      </c>
      <c r="J1110" s="465">
        <v>2012</v>
      </c>
      <c r="K1110" s="463" t="s">
        <v>4913</v>
      </c>
      <c r="L1110" s="463" t="s">
        <v>1076</v>
      </c>
      <c r="M1110" s="463" t="s">
        <v>3755</v>
      </c>
      <c r="N1110" s="463">
        <v>2</v>
      </c>
      <c r="O1110" s="465">
        <v>1</v>
      </c>
      <c r="P1110" s="463">
        <v>1</v>
      </c>
      <c r="Q1110" s="463">
        <v>2</v>
      </c>
      <c r="R1110" s="463">
        <v>0</v>
      </c>
      <c r="S1110" s="463">
        <v>0</v>
      </c>
      <c r="T1110" s="463">
        <v>1</v>
      </c>
      <c r="U1110" s="463">
        <v>13</v>
      </c>
      <c r="V1110" s="463">
        <v>0</v>
      </c>
      <c r="W1110" s="463">
        <v>13</v>
      </c>
      <c r="X1110" s="463">
        <v>0</v>
      </c>
      <c r="Y1110" s="463">
        <v>9</v>
      </c>
      <c r="Z1110" s="463">
        <v>0</v>
      </c>
      <c r="AA1110" s="463">
        <v>0</v>
      </c>
      <c r="AB1110" s="466">
        <v>40</v>
      </c>
      <c r="AC1110" s="461">
        <f t="shared" si="59"/>
        <v>4</v>
      </c>
    </row>
    <row r="1111" spans="1:29" s="467" customFormat="1" hidden="1">
      <c r="A1111" s="463" t="s">
        <v>249</v>
      </c>
      <c r="B1111" s="463" t="s">
        <v>658</v>
      </c>
      <c r="C1111" s="463" t="s">
        <v>3953</v>
      </c>
      <c r="D1111" s="463" t="s">
        <v>552</v>
      </c>
      <c r="E1111" s="464">
        <v>18</v>
      </c>
      <c r="F1111" s="463" t="s">
        <v>3755</v>
      </c>
      <c r="G1111" s="463" t="s">
        <v>554</v>
      </c>
      <c r="H1111" s="576">
        <v>41374</v>
      </c>
      <c r="I1111" s="576">
        <v>41378</v>
      </c>
      <c r="J1111" s="465">
        <v>2012</v>
      </c>
      <c r="K1111" s="463" t="s">
        <v>4913</v>
      </c>
      <c r="L1111" s="463" t="s">
        <v>1076</v>
      </c>
      <c r="M1111" s="463" t="s">
        <v>3755</v>
      </c>
      <c r="N1111" s="463">
        <v>3</v>
      </c>
      <c r="O1111" s="465">
        <v>0</v>
      </c>
      <c r="P1111" s="463">
        <v>0</v>
      </c>
      <c r="Q1111" s="463">
        <v>2</v>
      </c>
      <c r="R1111" s="463">
        <v>0</v>
      </c>
      <c r="S1111" s="463">
        <v>0</v>
      </c>
      <c r="T1111" s="463">
        <v>0</v>
      </c>
      <c r="U1111" s="463">
        <v>14</v>
      </c>
      <c r="V1111" s="463">
        <v>0</v>
      </c>
      <c r="W1111" s="463">
        <v>24</v>
      </c>
      <c r="X1111" s="463">
        <v>0</v>
      </c>
      <c r="Y1111" s="463">
        <v>0</v>
      </c>
      <c r="Z1111" s="463">
        <v>0</v>
      </c>
      <c r="AA1111" s="463">
        <v>0</v>
      </c>
      <c r="AB1111" s="466">
        <v>40</v>
      </c>
      <c r="AC1111" s="461">
        <f t="shared" si="59"/>
        <v>2</v>
      </c>
    </row>
    <row r="1112" spans="1:29" s="467" customFormat="1" hidden="1">
      <c r="A1112" s="463" t="s">
        <v>250</v>
      </c>
      <c r="B1112" s="463" t="s">
        <v>658</v>
      </c>
      <c r="C1112" s="463" t="s">
        <v>3954</v>
      </c>
      <c r="D1112" s="463" t="s">
        <v>552</v>
      </c>
      <c r="E1112" s="464">
        <v>18</v>
      </c>
      <c r="F1112" s="463" t="s">
        <v>3755</v>
      </c>
      <c r="G1112" s="463" t="s">
        <v>554</v>
      </c>
      <c r="H1112" s="576">
        <v>41374</v>
      </c>
      <c r="I1112" s="576">
        <v>41378</v>
      </c>
      <c r="J1112" s="465">
        <v>2012</v>
      </c>
      <c r="K1112" s="463" t="s">
        <v>4913</v>
      </c>
      <c r="L1112" s="463" t="s">
        <v>1076</v>
      </c>
      <c r="M1112" s="463" t="s">
        <v>3755</v>
      </c>
      <c r="N1112" s="463">
        <v>4</v>
      </c>
      <c r="O1112" s="465">
        <v>3</v>
      </c>
      <c r="P1112" s="463">
        <v>1</v>
      </c>
      <c r="Q1112" s="463">
        <v>0</v>
      </c>
      <c r="R1112" s="463">
        <v>0</v>
      </c>
      <c r="S1112" s="463">
        <v>0</v>
      </c>
      <c r="T1112" s="463">
        <v>0</v>
      </c>
      <c r="U1112" s="463">
        <v>6</v>
      </c>
      <c r="V1112" s="463">
        <v>0</v>
      </c>
      <c r="W1112" s="463">
        <v>5</v>
      </c>
      <c r="X1112" s="463">
        <v>0</v>
      </c>
      <c r="Y1112" s="463">
        <v>25</v>
      </c>
      <c r="Z1112" s="463">
        <v>0</v>
      </c>
      <c r="AA1112" s="463">
        <v>0</v>
      </c>
      <c r="AB1112" s="466">
        <v>40</v>
      </c>
      <c r="AC1112" s="461">
        <f t="shared" si="59"/>
        <v>4</v>
      </c>
    </row>
    <row r="1113" spans="1:29" s="467" customFormat="1" hidden="1">
      <c r="A1113" s="463" t="s">
        <v>251</v>
      </c>
      <c r="B1113" s="463" t="s">
        <v>658</v>
      </c>
      <c r="C1113" s="463" t="s">
        <v>3979</v>
      </c>
      <c r="D1113" s="463" t="s">
        <v>552</v>
      </c>
      <c r="E1113" s="464">
        <v>19</v>
      </c>
      <c r="F1113" s="463" t="s">
        <v>1076</v>
      </c>
      <c r="G1113" s="463" t="s">
        <v>554</v>
      </c>
      <c r="H1113" s="576">
        <v>41374</v>
      </c>
      <c r="I1113" s="576">
        <v>41378</v>
      </c>
      <c r="J1113" s="465">
        <v>2012</v>
      </c>
      <c r="K1113" s="463" t="s">
        <v>4913</v>
      </c>
      <c r="L1113" s="463" t="s">
        <v>1076</v>
      </c>
      <c r="M1113" s="463" t="s">
        <v>1076</v>
      </c>
      <c r="N1113" s="463">
        <v>1</v>
      </c>
      <c r="O1113" s="465">
        <v>1</v>
      </c>
      <c r="P1113" s="463">
        <v>1</v>
      </c>
      <c r="Q1113" s="463">
        <v>1</v>
      </c>
      <c r="R1113" s="463">
        <v>0</v>
      </c>
      <c r="S1113" s="463">
        <v>0</v>
      </c>
      <c r="T1113" s="463">
        <v>0</v>
      </c>
      <c r="U1113" s="463">
        <v>23</v>
      </c>
      <c r="V1113" s="463">
        <v>0</v>
      </c>
      <c r="W1113" s="463">
        <v>13</v>
      </c>
      <c r="X1113" s="463">
        <v>0</v>
      </c>
      <c r="Y1113" s="463">
        <v>1</v>
      </c>
      <c r="Z1113" s="463">
        <v>0</v>
      </c>
      <c r="AA1113" s="463">
        <v>0</v>
      </c>
      <c r="AB1113" s="466">
        <v>40</v>
      </c>
      <c r="AC1113" s="461">
        <f t="shared" si="59"/>
        <v>3</v>
      </c>
    </row>
    <row r="1114" spans="1:29" s="467" customFormat="1" hidden="1">
      <c r="A1114" s="463" t="s">
        <v>252</v>
      </c>
      <c r="B1114" s="463" t="s">
        <v>658</v>
      </c>
      <c r="C1114" s="463" t="s">
        <v>3980</v>
      </c>
      <c r="D1114" s="463" t="s">
        <v>552</v>
      </c>
      <c r="E1114" s="464">
        <v>19</v>
      </c>
      <c r="F1114" s="463" t="s">
        <v>1076</v>
      </c>
      <c r="G1114" s="463" t="s">
        <v>554</v>
      </c>
      <c r="H1114" s="576">
        <v>41374</v>
      </c>
      <c r="I1114" s="576">
        <v>41378</v>
      </c>
      <c r="J1114" s="465">
        <v>2012</v>
      </c>
      <c r="K1114" s="463" t="s">
        <v>4913</v>
      </c>
      <c r="L1114" s="463" t="s">
        <v>1076</v>
      </c>
      <c r="M1114" s="463" t="s">
        <v>1076</v>
      </c>
      <c r="N1114" s="463">
        <v>2</v>
      </c>
      <c r="O1114" s="465">
        <v>1</v>
      </c>
      <c r="P1114" s="463">
        <v>1</v>
      </c>
      <c r="Q1114" s="463">
        <v>4</v>
      </c>
      <c r="R1114" s="463">
        <v>0</v>
      </c>
      <c r="S1114" s="463">
        <v>0</v>
      </c>
      <c r="T1114" s="463">
        <v>0</v>
      </c>
      <c r="U1114" s="463">
        <v>8</v>
      </c>
      <c r="V1114" s="463">
        <v>0</v>
      </c>
      <c r="W1114" s="463">
        <v>26</v>
      </c>
      <c r="X1114" s="463">
        <v>0</v>
      </c>
      <c r="Y1114" s="463">
        <v>0</v>
      </c>
      <c r="Z1114" s="463">
        <v>0</v>
      </c>
      <c r="AA1114" s="463">
        <v>0</v>
      </c>
      <c r="AB1114" s="466">
        <v>40</v>
      </c>
      <c r="AC1114" s="461">
        <f t="shared" si="59"/>
        <v>6</v>
      </c>
    </row>
    <row r="1115" spans="1:29" s="467" customFormat="1" hidden="1">
      <c r="A1115" s="463" t="s">
        <v>253</v>
      </c>
      <c r="B1115" s="463" t="s">
        <v>658</v>
      </c>
      <c r="C1115" s="463" t="s">
        <v>3981</v>
      </c>
      <c r="D1115" s="463" t="s">
        <v>552</v>
      </c>
      <c r="E1115" s="464">
        <v>19</v>
      </c>
      <c r="F1115" s="463" t="s">
        <v>1076</v>
      </c>
      <c r="G1115" s="463" t="s">
        <v>554</v>
      </c>
      <c r="H1115" s="576">
        <v>41374</v>
      </c>
      <c r="I1115" s="576">
        <v>41378</v>
      </c>
      <c r="J1115" s="465">
        <v>2012</v>
      </c>
      <c r="K1115" s="463" t="s">
        <v>4913</v>
      </c>
      <c r="L1115" s="463" t="s">
        <v>1076</v>
      </c>
      <c r="M1115" s="463" t="s">
        <v>1076</v>
      </c>
      <c r="N1115" s="463">
        <v>3</v>
      </c>
      <c r="O1115" s="465">
        <v>2</v>
      </c>
      <c r="P1115" s="463">
        <v>0</v>
      </c>
      <c r="Q1115" s="463">
        <v>2</v>
      </c>
      <c r="R1115" s="463">
        <v>0</v>
      </c>
      <c r="S1115" s="463">
        <v>1</v>
      </c>
      <c r="T1115" s="463">
        <v>0</v>
      </c>
      <c r="U1115" s="463">
        <v>7</v>
      </c>
      <c r="V1115" s="463">
        <v>0</v>
      </c>
      <c r="W1115" s="463">
        <v>22</v>
      </c>
      <c r="X1115" s="463">
        <v>0</v>
      </c>
      <c r="Y1115" s="463">
        <v>6</v>
      </c>
      <c r="Z1115" s="463">
        <v>0</v>
      </c>
      <c r="AA1115" s="463">
        <v>0</v>
      </c>
      <c r="AB1115" s="466">
        <v>40</v>
      </c>
      <c r="AC1115" s="461">
        <f t="shared" si="59"/>
        <v>4</v>
      </c>
    </row>
    <row r="1116" spans="1:29" s="467" customFormat="1" hidden="1">
      <c r="A1116" s="463" t="s">
        <v>254</v>
      </c>
      <c r="B1116" s="463" t="s">
        <v>658</v>
      </c>
      <c r="C1116" s="463" t="s">
        <v>3982</v>
      </c>
      <c r="D1116" s="463" t="s">
        <v>552</v>
      </c>
      <c r="E1116" s="464">
        <v>19</v>
      </c>
      <c r="F1116" s="463" t="s">
        <v>1076</v>
      </c>
      <c r="G1116" s="463" t="s">
        <v>554</v>
      </c>
      <c r="H1116" s="576">
        <v>41374</v>
      </c>
      <c r="I1116" s="576">
        <v>41378</v>
      </c>
      <c r="J1116" s="614">
        <v>2012</v>
      </c>
      <c r="K1116" s="463" t="s">
        <v>4913</v>
      </c>
      <c r="L1116" s="463" t="s">
        <v>1076</v>
      </c>
      <c r="M1116" s="463" t="s">
        <v>1076</v>
      </c>
      <c r="N1116" s="615">
        <v>4</v>
      </c>
      <c r="O1116" s="614">
        <v>0</v>
      </c>
      <c r="P1116" s="463">
        <v>1</v>
      </c>
      <c r="Q1116" s="463">
        <v>1</v>
      </c>
      <c r="R1116" s="463">
        <v>0</v>
      </c>
      <c r="S1116" s="463">
        <v>3</v>
      </c>
      <c r="T1116" s="463">
        <v>0</v>
      </c>
      <c r="U1116" s="463">
        <v>14</v>
      </c>
      <c r="V1116" s="463">
        <v>0</v>
      </c>
      <c r="W1116" s="463">
        <v>21</v>
      </c>
      <c r="X1116" s="463">
        <v>0</v>
      </c>
      <c r="Y1116" s="463">
        <v>0</v>
      </c>
      <c r="Z1116" s="463">
        <v>0</v>
      </c>
      <c r="AA1116" s="463">
        <v>0</v>
      </c>
      <c r="AB1116" s="611">
        <v>40</v>
      </c>
      <c r="AC1116" s="461">
        <f t="shared" si="59"/>
        <v>2</v>
      </c>
    </row>
    <row r="1117" spans="1:29" s="467" customFormat="1" hidden="1">
      <c r="A1117" s="463" t="s">
        <v>255</v>
      </c>
      <c r="B1117" s="463" t="s">
        <v>658</v>
      </c>
      <c r="C1117" s="463" t="s">
        <v>83</v>
      </c>
      <c r="D1117" s="463" t="s">
        <v>552</v>
      </c>
      <c r="E1117" s="463">
        <v>20</v>
      </c>
      <c r="F1117" s="465" t="s">
        <v>1010</v>
      </c>
      <c r="G1117" s="463" t="s">
        <v>554</v>
      </c>
      <c r="H1117" s="576">
        <v>41375</v>
      </c>
      <c r="I1117" s="576">
        <v>41379</v>
      </c>
      <c r="J1117" s="228">
        <v>2012</v>
      </c>
      <c r="K1117" s="463" t="s">
        <v>4913</v>
      </c>
      <c r="L1117" s="463" t="s">
        <v>1075</v>
      </c>
      <c r="M1117" s="463" t="s">
        <v>1010</v>
      </c>
      <c r="N1117" s="612">
        <v>1</v>
      </c>
      <c r="O1117" s="229">
        <v>4</v>
      </c>
      <c r="P1117" s="463">
        <v>3</v>
      </c>
      <c r="Q1117" s="463">
        <v>3</v>
      </c>
      <c r="R1117" s="463">
        <v>3</v>
      </c>
      <c r="S1117" s="463">
        <v>0</v>
      </c>
      <c r="T1117" s="463">
        <v>0</v>
      </c>
      <c r="U1117" s="463">
        <v>3</v>
      </c>
      <c r="V1117" s="463">
        <v>0</v>
      </c>
      <c r="W1117" s="463">
        <v>10</v>
      </c>
      <c r="X1117" s="463">
        <v>13</v>
      </c>
      <c r="Y1117" s="463">
        <v>1</v>
      </c>
      <c r="Z1117" s="463">
        <v>0</v>
      </c>
      <c r="AA1117" s="463">
        <v>0</v>
      </c>
      <c r="AB1117" s="612">
        <v>40</v>
      </c>
      <c r="AC1117" s="461">
        <f t="shared" si="59"/>
        <v>13</v>
      </c>
    </row>
    <row r="1118" spans="1:29" s="467" customFormat="1" hidden="1">
      <c r="A1118" s="463" t="s">
        <v>12</v>
      </c>
      <c r="B1118" s="463" t="s">
        <v>658</v>
      </c>
      <c r="C1118" s="463" t="s">
        <v>13</v>
      </c>
      <c r="D1118" s="463" t="s">
        <v>552</v>
      </c>
      <c r="E1118" s="463">
        <v>20</v>
      </c>
      <c r="F1118" s="465" t="s">
        <v>1010</v>
      </c>
      <c r="G1118" s="463" t="s">
        <v>554</v>
      </c>
      <c r="H1118" s="576">
        <v>41375</v>
      </c>
      <c r="I1118" s="576">
        <v>41379</v>
      </c>
      <c r="J1118" s="228">
        <v>2012</v>
      </c>
      <c r="K1118" s="463" t="s">
        <v>4913</v>
      </c>
      <c r="L1118" s="463" t="s">
        <v>1075</v>
      </c>
      <c r="M1118" s="463" t="s">
        <v>1010</v>
      </c>
      <c r="N1118" s="466">
        <v>2</v>
      </c>
      <c r="O1118" s="229">
        <v>4</v>
      </c>
      <c r="P1118" s="463">
        <v>1</v>
      </c>
      <c r="Q1118" s="463">
        <v>6</v>
      </c>
      <c r="R1118" s="463">
        <v>0</v>
      </c>
      <c r="S1118" s="463">
        <v>0</v>
      </c>
      <c r="T1118" s="463">
        <v>0</v>
      </c>
      <c r="U1118" s="463">
        <v>1</v>
      </c>
      <c r="V1118" s="463">
        <v>0</v>
      </c>
      <c r="W1118" s="463">
        <v>27</v>
      </c>
      <c r="X1118" s="463">
        <v>1</v>
      </c>
      <c r="Y1118" s="463">
        <v>0</v>
      </c>
      <c r="Z1118" s="463">
        <v>0</v>
      </c>
      <c r="AA1118" s="463">
        <v>0</v>
      </c>
      <c r="AB1118" s="466">
        <v>40</v>
      </c>
      <c r="AC1118" s="461">
        <f t="shared" si="59"/>
        <v>11</v>
      </c>
    </row>
    <row r="1119" spans="1:29" s="467" customFormat="1" hidden="1">
      <c r="A1119" s="463" t="s">
        <v>14</v>
      </c>
      <c r="B1119" s="463" t="s">
        <v>658</v>
      </c>
      <c r="C1119" s="463" t="s">
        <v>15</v>
      </c>
      <c r="D1119" s="463" t="s">
        <v>552</v>
      </c>
      <c r="E1119" s="463">
        <v>20</v>
      </c>
      <c r="F1119" s="465" t="s">
        <v>1010</v>
      </c>
      <c r="G1119" s="463" t="s">
        <v>554</v>
      </c>
      <c r="H1119" s="576">
        <v>41375</v>
      </c>
      <c r="I1119" s="576">
        <v>41379</v>
      </c>
      <c r="J1119" s="228">
        <v>2012</v>
      </c>
      <c r="K1119" s="463" t="s">
        <v>4913</v>
      </c>
      <c r="L1119" s="463" t="s">
        <v>1075</v>
      </c>
      <c r="M1119" s="463" t="s">
        <v>1010</v>
      </c>
      <c r="N1119" s="466">
        <v>3</v>
      </c>
      <c r="O1119" s="229">
        <v>10</v>
      </c>
      <c r="P1119" s="463">
        <v>2</v>
      </c>
      <c r="Q1119" s="463">
        <v>6</v>
      </c>
      <c r="R1119" s="463">
        <v>2</v>
      </c>
      <c r="S1119" s="463">
        <v>0</v>
      </c>
      <c r="T1119" s="463">
        <v>0</v>
      </c>
      <c r="U1119" s="463">
        <v>4</v>
      </c>
      <c r="V1119" s="463">
        <v>0</v>
      </c>
      <c r="W1119" s="463">
        <v>9</v>
      </c>
      <c r="X1119" s="463">
        <v>7</v>
      </c>
      <c r="Y1119" s="463">
        <v>0</v>
      </c>
      <c r="Z1119" s="463">
        <v>0</v>
      </c>
      <c r="AA1119" s="463">
        <v>0</v>
      </c>
      <c r="AB1119" s="466">
        <v>40</v>
      </c>
      <c r="AC1119" s="461">
        <f t="shared" si="59"/>
        <v>20</v>
      </c>
    </row>
    <row r="1120" spans="1:29" s="467" customFormat="1" hidden="1">
      <c r="A1120" s="463" t="s">
        <v>16</v>
      </c>
      <c r="B1120" s="463" t="s">
        <v>658</v>
      </c>
      <c r="C1120" s="463" t="s">
        <v>17</v>
      </c>
      <c r="D1120" s="463" t="s">
        <v>552</v>
      </c>
      <c r="E1120" s="463">
        <v>20</v>
      </c>
      <c r="F1120" s="465" t="s">
        <v>1010</v>
      </c>
      <c r="G1120" s="463" t="s">
        <v>554</v>
      </c>
      <c r="H1120" s="576">
        <v>41375</v>
      </c>
      <c r="I1120" s="576">
        <v>41379</v>
      </c>
      <c r="J1120" s="228">
        <v>2012</v>
      </c>
      <c r="K1120" s="463" t="s">
        <v>4913</v>
      </c>
      <c r="L1120" s="463" t="s">
        <v>1075</v>
      </c>
      <c r="M1120" s="463" t="s">
        <v>1010</v>
      </c>
      <c r="N1120" s="613">
        <v>4</v>
      </c>
      <c r="O1120" s="229">
        <v>3</v>
      </c>
      <c r="P1120" s="463">
        <v>1</v>
      </c>
      <c r="Q1120" s="463">
        <v>3</v>
      </c>
      <c r="R1120" s="463">
        <v>0</v>
      </c>
      <c r="S1120" s="463">
        <v>0</v>
      </c>
      <c r="T1120" s="463">
        <v>0</v>
      </c>
      <c r="U1120" s="463">
        <v>1</v>
      </c>
      <c r="V1120" s="463">
        <v>0</v>
      </c>
      <c r="W1120" s="463">
        <v>27</v>
      </c>
      <c r="X1120" s="463">
        <v>3</v>
      </c>
      <c r="Y1120" s="463">
        <v>2</v>
      </c>
      <c r="Z1120" s="463">
        <v>0</v>
      </c>
      <c r="AA1120" s="463">
        <v>0</v>
      </c>
      <c r="AB1120" s="613">
        <v>40</v>
      </c>
      <c r="AC1120" s="461">
        <f t="shared" si="59"/>
        <v>7</v>
      </c>
    </row>
    <row r="1121" spans="1:29" s="467" customFormat="1" hidden="1">
      <c r="A1121" s="463" t="s">
        <v>18</v>
      </c>
      <c r="B1121" s="463" t="s">
        <v>658</v>
      </c>
      <c r="C1121" s="463" t="s">
        <v>4211</v>
      </c>
      <c r="D1121" s="463" t="s">
        <v>552</v>
      </c>
      <c r="E1121" s="464">
        <v>21</v>
      </c>
      <c r="F1121" s="463" t="s">
        <v>3764</v>
      </c>
      <c r="G1121" s="463" t="s">
        <v>554</v>
      </c>
      <c r="H1121" s="576">
        <v>41375</v>
      </c>
      <c r="I1121" s="576">
        <v>41379</v>
      </c>
      <c r="J1121" s="460">
        <v>2012</v>
      </c>
      <c r="K1121" s="463" t="s">
        <v>4913</v>
      </c>
      <c r="L1121" s="463" t="s">
        <v>1075</v>
      </c>
      <c r="M1121" s="463" t="s">
        <v>3764</v>
      </c>
      <c r="N1121" s="458">
        <v>1</v>
      </c>
      <c r="O1121" s="460">
        <v>5</v>
      </c>
      <c r="P1121" s="463">
        <v>3</v>
      </c>
      <c r="Q1121" s="463">
        <v>4</v>
      </c>
      <c r="R1121" s="463">
        <v>0</v>
      </c>
      <c r="S1121" s="463">
        <v>0</v>
      </c>
      <c r="T1121" s="463">
        <v>0</v>
      </c>
      <c r="U1121" s="463">
        <v>0</v>
      </c>
      <c r="V1121" s="463">
        <v>6</v>
      </c>
      <c r="W1121" s="463">
        <v>19</v>
      </c>
      <c r="X1121" s="463">
        <v>3</v>
      </c>
      <c r="Y1121" s="463">
        <v>0</v>
      </c>
      <c r="Z1121" s="463">
        <v>0</v>
      </c>
      <c r="AA1121" s="463">
        <v>0</v>
      </c>
      <c r="AB1121" s="461">
        <v>40</v>
      </c>
      <c r="AC1121" s="461">
        <f t="shared" si="59"/>
        <v>12</v>
      </c>
    </row>
    <row r="1122" spans="1:29" s="467" customFormat="1" hidden="1">
      <c r="A1122" s="463" t="s">
        <v>19</v>
      </c>
      <c r="B1122" s="463" t="s">
        <v>658</v>
      </c>
      <c r="C1122" s="463" t="s">
        <v>4212</v>
      </c>
      <c r="D1122" s="463" t="s">
        <v>552</v>
      </c>
      <c r="E1122" s="464">
        <v>21</v>
      </c>
      <c r="F1122" s="463" t="s">
        <v>3764</v>
      </c>
      <c r="G1122" s="463" t="s">
        <v>554</v>
      </c>
      <c r="H1122" s="576">
        <v>41375</v>
      </c>
      <c r="I1122" s="576">
        <v>41379</v>
      </c>
      <c r="J1122" s="465">
        <v>2012</v>
      </c>
      <c r="K1122" s="463" t="s">
        <v>4913</v>
      </c>
      <c r="L1122" s="463" t="s">
        <v>1075</v>
      </c>
      <c r="M1122" s="463" t="s">
        <v>3764</v>
      </c>
      <c r="N1122" s="463">
        <v>2</v>
      </c>
      <c r="O1122" s="465">
        <v>0</v>
      </c>
      <c r="P1122" s="463">
        <v>0</v>
      </c>
      <c r="Q1122" s="463">
        <v>0</v>
      </c>
      <c r="R1122" s="463">
        <v>0</v>
      </c>
      <c r="S1122" s="463">
        <v>0</v>
      </c>
      <c r="T1122" s="463">
        <v>0</v>
      </c>
      <c r="U1122" s="463">
        <v>1</v>
      </c>
      <c r="V1122" s="463">
        <v>0</v>
      </c>
      <c r="W1122" s="463">
        <v>17</v>
      </c>
      <c r="X1122" s="463">
        <v>19</v>
      </c>
      <c r="Y1122" s="463">
        <v>3</v>
      </c>
      <c r="Z1122" s="463">
        <v>0</v>
      </c>
      <c r="AA1122" s="463">
        <v>0</v>
      </c>
      <c r="AB1122" s="466">
        <v>40</v>
      </c>
      <c r="AC1122" s="461">
        <f t="shared" si="59"/>
        <v>0</v>
      </c>
    </row>
    <row r="1123" spans="1:29" s="467" customFormat="1" hidden="1">
      <c r="A1123" s="463" t="s">
        <v>145</v>
      </c>
      <c r="B1123" s="463" t="s">
        <v>658</v>
      </c>
      <c r="C1123" s="463" t="s">
        <v>4213</v>
      </c>
      <c r="D1123" s="463" t="s">
        <v>552</v>
      </c>
      <c r="E1123" s="464">
        <v>21</v>
      </c>
      <c r="F1123" s="463" t="s">
        <v>3764</v>
      </c>
      <c r="G1123" s="463" t="s">
        <v>554</v>
      </c>
      <c r="H1123" s="576">
        <v>41375</v>
      </c>
      <c r="I1123" s="576">
        <v>41379</v>
      </c>
      <c r="J1123" s="465">
        <v>2012</v>
      </c>
      <c r="K1123" s="463" t="s">
        <v>4913</v>
      </c>
      <c r="L1123" s="463" t="s">
        <v>1075</v>
      </c>
      <c r="M1123" s="463" t="s">
        <v>3764</v>
      </c>
      <c r="N1123" s="463">
        <v>3</v>
      </c>
      <c r="O1123" s="465">
        <v>0</v>
      </c>
      <c r="P1123" s="463">
        <v>1</v>
      </c>
      <c r="Q1123" s="463">
        <v>0</v>
      </c>
      <c r="R1123" s="463">
        <v>0</v>
      </c>
      <c r="S1123" s="463">
        <v>1</v>
      </c>
      <c r="T1123" s="463">
        <v>0</v>
      </c>
      <c r="U1123" s="463">
        <v>0</v>
      </c>
      <c r="V1123" s="463">
        <v>2</v>
      </c>
      <c r="W1123" s="463">
        <v>20</v>
      </c>
      <c r="X1123" s="463">
        <v>9</v>
      </c>
      <c r="Y1123" s="463">
        <v>7</v>
      </c>
      <c r="Z1123" s="463">
        <v>0</v>
      </c>
      <c r="AA1123" s="463">
        <v>0</v>
      </c>
      <c r="AB1123" s="466">
        <v>40</v>
      </c>
      <c r="AC1123" s="461">
        <f t="shared" si="59"/>
        <v>1</v>
      </c>
    </row>
    <row r="1124" spans="1:29" s="467" customFormat="1" hidden="1">
      <c r="A1124" s="463" t="s">
        <v>335</v>
      </c>
      <c r="B1124" s="463" t="s">
        <v>658</v>
      </c>
      <c r="C1124" s="463" t="s">
        <v>4214</v>
      </c>
      <c r="D1124" s="463" t="s">
        <v>552</v>
      </c>
      <c r="E1124" s="464">
        <v>21</v>
      </c>
      <c r="F1124" s="463" t="s">
        <v>3764</v>
      </c>
      <c r="G1124" s="463" t="s">
        <v>554</v>
      </c>
      <c r="H1124" s="576">
        <v>41375</v>
      </c>
      <c r="I1124" s="576">
        <v>41379</v>
      </c>
      <c r="J1124" s="465">
        <v>2012</v>
      </c>
      <c r="K1124" s="463" t="s">
        <v>4913</v>
      </c>
      <c r="L1124" s="463" t="s">
        <v>1075</v>
      </c>
      <c r="M1124" s="463" t="s">
        <v>3764</v>
      </c>
      <c r="N1124" s="463">
        <v>4</v>
      </c>
      <c r="O1124" s="465">
        <v>0</v>
      </c>
      <c r="P1124" s="463">
        <v>12</v>
      </c>
      <c r="Q1124" s="463">
        <v>6</v>
      </c>
      <c r="R1124" s="463">
        <v>0</v>
      </c>
      <c r="S1124" s="463">
        <v>0</v>
      </c>
      <c r="T1124" s="463">
        <v>0</v>
      </c>
      <c r="U1124" s="463">
        <v>0</v>
      </c>
      <c r="V1124" s="463">
        <v>1</v>
      </c>
      <c r="W1124" s="463">
        <v>15</v>
      </c>
      <c r="X1124" s="463">
        <v>4</v>
      </c>
      <c r="Y1124" s="463">
        <v>2</v>
      </c>
      <c r="Z1124" s="463">
        <v>0</v>
      </c>
      <c r="AA1124" s="463">
        <v>0</v>
      </c>
      <c r="AB1124" s="466">
        <v>40</v>
      </c>
      <c r="AC1124" s="461">
        <f t="shared" si="59"/>
        <v>18</v>
      </c>
    </row>
    <row r="1125" spans="1:29" s="467" customFormat="1" hidden="1">
      <c r="A1125" s="463" t="s">
        <v>336</v>
      </c>
      <c r="B1125" s="463" t="s">
        <v>658</v>
      </c>
      <c r="C1125" s="463" t="s">
        <v>4239</v>
      </c>
      <c r="D1125" s="463" t="s">
        <v>552</v>
      </c>
      <c r="E1125" s="464">
        <v>22</v>
      </c>
      <c r="F1125" s="463" t="s">
        <v>3765</v>
      </c>
      <c r="G1125" s="463" t="s">
        <v>554</v>
      </c>
      <c r="H1125" s="576">
        <v>41375</v>
      </c>
      <c r="I1125" s="576">
        <v>41379</v>
      </c>
      <c r="J1125" s="465">
        <v>2012</v>
      </c>
      <c r="K1125" s="463" t="s">
        <v>4913</v>
      </c>
      <c r="L1125" s="463" t="s">
        <v>1075</v>
      </c>
      <c r="M1125" s="463" t="s">
        <v>3765</v>
      </c>
      <c r="N1125" s="463">
        <v>1</v>
      </c>
      <c r="O1125" s="465">
        <v>0</v>
      </c>
      <c r="P1125" s="463">
        <v>7</v>
      </c>
      <c r="Q1125" s="463">
        <v>1</v>
      </c>
      <c r="R1125" s="463">
        <v>0</v>
      </c>
      <c r="S1125" s="463">
        <v>0</v>
      </c>
      <c r="T1125" s="463">
        <v>0</v>
      </c>
      <c r="U1125" s="463">
        <v>3</v>
      </c>
      <c r="V1125" s="463">
        <v>0</v>
      </c>
      <c r="W1125" s="463">
        <v>17</v>
      </c>
      <c r="X1125" s="463">
        <v>8</v>
      </c>
      <c r="Y1125" s="463">
        <v>4</v>
      </c>
      <c r="Z1125" s="463">
        <v>0</v>
      </c>
      <c r="AA1125" s="463">
        <v>0</v>
      </c>
      <c r="AB1125" s="466">
        <v>40</v>
      </c>
      <c r="AC1125" s="461">
        <f t="shared" si="59"/>
        <v>8</v>
      </c>
    </row>
    <row r="1126" spans="1:29" s="467" customFormat="1" hidden="1">
      <c r="A1126" s="463" t="s">
        <v>337</v>
      </c>
      <c r="B1126" s="463" t="s">
        <v>658</v>
      </c>
      <c r="C1126" s="463" t="s">
        <v>4240</v>
      </c>
      <c r="D1126" s="463" t="s">
        <v>552</v>
      </c>
      <c r="E1126" s="464">
        <v>22</v>
      </c>
      <c r="F1126" s="463" t="s">
        <v>3765</v>
      </c>
      <c r="G1126" s="463" t="s">
        <v>554</v>
      </c>
      <c r="H1126" s="576">
        <v>41375</v>
      </c>
      <c r="I1126" s="576">
        <v>41379</v>
      </c>
      <c r="J1126" s="465">
        <v>2012</v>
      </c>
      <c r="K1126" s="463" t="s">
        <v>4913</v>
      </c>
      <c r="L1126" s="463" t="s">
        <v>1075</v>
      </c>
      <c r="M1126" s="463" t="s">
        <v>3765</v>
      </c>
      <c r="N1126" s="463">
        <v>2</v>
      </c>
      <c r="O1126" s="465">
        <v>1</v>
      </c>
      <c r="P1126" s="463">
        <v>5</v>
      </c>
      <c r="Q1126" s="463">
        <v>1</v>
      </c>
      <c r="R1126" s="463">
        <v>0</v>
      </c>
      <c r="S1126" s="463">
        <v>0</v>
      </c>
      <c r="T1126" s="463">
        <v>0</v>
      </c>
      <c r="U1126" s="463">
        <v>6</v>
      </c>
      <c r="V1126" s="463">
        <v>0</v>
      </c>
      <c r="W1126" s="463">
        <v>22</v>
      </c>
      <c r="X1126" s="463">
        <v>2</v>
      </c>
      <c r="Y1126" s="463">
        <v>3</v>
      </c>
      <c r="Z1126" s="463">
        <v>0</v>
      </c>
      <c r="AA1126" s="463">
        <v>0</v>
      </c>
      <c r="AB1126" s="466">
        <v>40</v>
      </c>
      <c r="AC1126" s="461">
        <f t="shared" si="59"/>
        <v>7</v>
      </c>
    </row>
    <row r="1127" spans="1:29" s="467" customFormat="1" hidden="1">
      <c r="A1127" s="463" t="s">
        <v>338</v>
      </c>
      <c r="B1127" s="463" t="s">
        <v>658</v>
      </c>
      <c r="C1127" s="463" t="s">
        <v>4241</v>
      </c>
      <c r="D1127" s="463" t="s">
        <v>552</v>
      </c>
      <c r="E1127" s="464">
        <v>22</v>
      </c>
      <c r="F1127" s="463" t="s">
        <v>3765</v>
      </c>
      <c r="G1127" s="463" t="s">
        <v>554</v>
      </c>
      <c r="H1127" s="576">
        <v>41375</v>
      </c>
      <c r="I1127" s="576">
        <v>41379</v>
      </c>
      <c r="J1127" s="465">
        <v>2012</v>
      </c>
      <c r="K1127" s="463" t="s">
        <v>4913</v>
      </c>
      <c r="L1127" s="463" t="s">
        <v>1075</v>
      </c>
      <c r="M1127" s="463" t="s">
        <v>3765</v>
      </c>
      <c r="N1127" s="463">
        <v>3</v>
      </c>
      <c r="O1127" s="465">
        <v>1</v>
      </c>
      <c r="P1127" s="463">
        <v>6</v>
      </c>
      <c r="Q1127" s="463">
        <v>1</v>
      </c>
      <c r="R1127" s="463">
        <v>0</v>
      </c>
      <c r="S1127" s="463">
        <v>0</v>
      </c>
      <c r="T1127" s="463">
        <v>0</v>
      </c>
      <c r="U1127" s="463">
        <v>5</v>
      </c>
      <c r="V1127" s="463">
        <v>1</v>
      </c>
      <c r="W1127" s="463">
        <v>16</v>
      </c>
      <c r="X1127" s="463">
        <v>4</v>
      </c>
      <c r="Y1127" s="463">
        <v>6</v>
      </c>
      <c r="Z1127" s="463">
        <v>0</v>
      </c>
      <c r="AA1127" s="463">
        <v>0</v>
      </c>
      <c r="AB1127" s="466">
        <v>40</v>
      </c>
      <c r="AC1127" s="461">
        <f t="shared" si="59"/>
        <v>8</v>
      </c>
    </row>
    <row r="1128" spans="1:29" s="467" customFormat="1" hidden="1">
      <c r="A1128" s="463" t="s">
        <v>339</v>
      </c>
      <c r="B1128" s="463" t="s">
        <v>658</v>
      </c>
      <c r="C1128" s="463" t="s">
        <v>4242</v>
      </c>
      <c r="D1128" s="463" t="s">
        <v>552</v>
      </c>
      <c r="E1128" s="464">
        <v>22</v>
      </c>
      <c r="F1128" s="463" t="s">
        <v>3765</v>
      </c>
      <c r="G1128" s="463" t="s">
        <v>554</v>
      </c>
      <c r="H1128" s="576">
        <v>41375</v>
      </c>
      <c r="I1128" s="576">
        <v>41379</v>
      </c>
      <c r="J1128" s="465">
        <v>2012</v>
      </c>
      <c r="K1128" s="463" t="s">
        <v>4913</v>
      </c>
      <c r="L1128" s="463" t="s">
        <v>1075</v>
      </c>
      <c r="M1128" s="463" t="s">
        <v>3765</v>
      </c>
      <c r="N1128" s="463">
        <v>4</v>
      </c>
      <c r="O1128" s="465">
        <v>1</v>
      </c>
      <c r="P1128" s="463">
        <v>3</v>
      </c>
      <c r="Q1128" s="463">
        <v>0</v>
      </c>
      <c r="R1128" s="463">
        <v>0</v>
      </c>
      <c r="S1128" s="463">
        <v>0</v>
      </c>
      <c r="T1128" s="463">
        <v>0</v>
      </c>
      <c r="U1128" s="463">
        <v>7</v>
      </c>
      <c r="V1128" s="463">
        <v>1</v>
      </c>
      <c r="W1128" s="463">
        <v>12</v>
      </c>
      <c r="X1128" s="463">
        <v>8</v>
      </c>
      <c r="Y1128" s="463">
        <v>8</v>
      </c>
      <c r="Z1128" s="463">
        <v>0</v>
      </c>
      <c r="AA1128" s="463">
        <v>0</v>
      </c>
      <c r="AB1128" s="466">
        <v>40</v>
      </c>
      <c r="AC1128" s="461">
        <f t="shared" si="59"/>
        <v>4</v>
      </c>
    </row>
    <row r="1129" spans="1:29" s="467" customFormat="1" hidden="1">
      <c r="A1129" s="463" t="s">
        <v>340</v>
      </c>
      <c r="B1129" s="463" t="s">
        <v>658</v>
      </c>
      <c r="C1129" s="463" t="s">
        <v>341</v>
      </c>
      <c r="D1129" s="463" t="s">
        <v>552</v>
      </c>
      <c r="E1129" s="464">
        <v>23</v>
      </c>
      <c r="F1129" s="463" t="s">
        <v>1011</v>
      </c>
      <c r="G1129" s="463" t="s">
        <v>554</v>
      </c>
      <c r="H1129" s="576">
        <v>41373</v>
      </c>
      <c r="I1129" s="576">
        <v>41378</v>
      </c>
      <c r="J1129" s="465">
        <v>2012</v>
      </c>
      <c r="K1129" s="463" t="s">
        <v>4913</v>
      </c>
      <c r="L1129" s="463" t="s">
        <v>1073</v>
      </c>
      <c r="M1129" s="463" t="s">
        <v>1011</v>
      </c>
      <c r="N1129" s="463">
        <v>1</v>
      </c>
      <c r="O1129" s="465">
        <v>0</v>
      </c>
      <c r="P1129" s="463">
        <v>0</v>
      </c>
      <c r="Q1129" s="463">
        <v>27</v>
      </c>
      <c r="R1129" s="463">
        <v>0</v>
      </c>
      <c r="S1129" s="463">
        <v>0</v>
      </c>
      <c r="T1129" s="463">
        <v>0</v>
      </c>
      <c r="U1129" s="463">
        <v>0</v>
      </c>
      <c r="V1129" s="463">
        <v>1</v>
      </c>
      <c r="W1129" s="463">
        <v>10</v>
      </c>
      <c r="X1129" s="463">
        <v>2</v>
      </c>
      <c r="Y1129" s="463">
        <v>0</v>
      </c>
      <c r="Z1129" s="463">
        <v>0</v>
      </c>
      <c r="AA1129" s="463">
        <v>0</v>
      </c>
      <c r="AB1129" s="466">
        <v>40</v>
      </c>
      <c r="AC1129" s="461">
        <f t="shared" ref="AC1129:AC1172" si="60">O1129+P1129+Q1129+R1129</f>
        <v>27</v>
      </c>
    </row>
    <row r="1130" spans="1:29" s="467" customFormat="1" hidden="1">
      <c r="A1130" s="463" t="s">
        <v>157</v>
      </c>
      <c r="B1130" s="463" t="s">
        <v>658</v>
      </c>
      <c r="C1130" s="463" t="s">
        <v>158</v>
      </c>
      <c r="D1130" s="463" t="s">
        <v>552</v>
      </c>
      <c r="E1130" s="464">
        <v>23</v>
      </c>
      <c r="F1130" s="463" t="s">
        <v>1011</v>
      </c>
      <c r="G1130" s="463" t="s">
        <v>554</v>
      </c>
      <c r="H1130" s="576">
        <v>41373</v>
      </c>
      <c r="I1130" s="576">
        <v>41378</v>
      </c>
      <c r="J1130" s="465">
        <v>2012</v>
      </c>
      <c r="K1130" s="463" t="s">
        <v>4913</v>
      </c>
      <c r="L1130" s="463" t="s">
        <v>1073</v>
      </c>
      <c r="M1130" s="463" t="s">
        <v>1011</v>
      </c>
      <c r="N1130" s="463">
        <v>2</v>
      </c>
      <c r="O1130" s="465">
        <v>0</v>
      </c>
      <c r="P1130" s="463">
        <v>0</v>
      </c>
      <c r="Q1130" s="463">
        <v>29</v>
      </c>
      <c r="R1130" s="463">
        <v>0</v>
      </c>
      <c r="S1130" s="463">
        <v>0</v>
      </c>
      <c r="T1130" s="463">
        <v>0</v>
      </c>
      <c r="U1130" s="463">
        <v>0</v>
      </c>
      <c r="V1130" s="463">
        <v>2</v>
      </c>
      <c r="W1130" s="463">
        <v>6</v>
      </c>
      <c r="X1130" s="463">
        <v>1</v>
      </c>
      <c r="Y1130" s="463">
        <v>2</v>
      </c>
      <c r="Z1130" s="463">
        <v>0</v>
      </c>
      <c r="AA1130" s="463">
        <v>0</v>
      </c>
      <c r="AB1130" s="466">
        <v>40</v>
      </c>
      <c r="AC1130" s="461">
        <f t="shared" si="60"/>
        <v>29</v>
      </c>
    </row>
    <row r="1131" spans="1:29" s="467" customFormat="1" hidden="1">
      <c r="A1131" s="463" t="s">
        <v>159</v>
      </c>
      <c r="B1131" s="463" t="s">
        <v>658</v>
      </c>
      <c r="C1131" s="463" t="s">
        <v>160</v>
      </c>
      <c r="D1131" s="463" t="s">
        <v>552</v>
      </c>
      <c r="E1131" s="464">
        <v>23</v>
      </c>
      <c r="F1131" s="463" t="s">
        <v>1011</v>
      </c>
      <c r="G1131" s="463" t="s">
        <v>554</v>
      </c>
      <c r="H1131" s="576">
        <v>41373</v>
      </c>
      <c r="I1131" s="576">
        <v>41378</v>
      </c>
      <c r="J1131" s="465">
        <v>2012</v>
      </c>
      <c r="K1131" s="463" t="s">
        <v>4913</v>
      </c>
      <c r="L1131" s="463" t="s">
        <v>1073</v>
      </c>
      <c r="M1131" s="463" t="s">
        <v>1011</v>
      </c>
      <c r="N1131" s="463">
        <v>3</v>
      </c>
      <c r="O1131" s="465">
        <v>0</v>
      </c>
      <c r="P1131" s="463">
        <v>0</v>
      </c>
      <c r="Q1131" s="463">
        <v>21</v>
      </c>
      <c r="R1131" s="463">
        <v>0</v>
      </c>
      <c r="S1131" s="463">
        <v>4</v>
      </c>
      <c r="T1131" s="463">
        <v>0</v>
      </c>
      <c r="U1131" s="463">
        <v>0</v>
      </c>
      <c r="V1131" s="463">
        <v>2</v>
      </c>
      <c r="W1131" s="463">
        <v>11</v>
      </c>
      <c r="X1131" s="463">
        <v>0</v>
      </c>
      <c r="Y1131" s="463">
        <v>2</v>
      </c>
      <c r="Z1131" s="463">
        <v>0</v>
      </c>
      <c r="AA1131" s="463">
        <v>0</v>
      </c>
      <c r="AB1131" s="466">
        <v>40</v>
      </c>
      <c r="AC1131" s="461">
        <f t="shared" si="60"/>
        <v>21</v>
      </c>
    </row>
    <row r="1132" spans="1:29" s="467" customFormat="1" hidden="1">
      <c r="A1132" s="463" t="s">
        <v>161</v>
      </c>
      <c r="B1132" s="463" t="s">
        <v>658</v>
      </c>
      <c r="C1132" s="463" t="s">
        <v>162</v>
      </c>
      <c r="D1132" s="463" t="s">
        <v>552</v>
      </c>
      <c r="E1132" s="464">
        <v>23</v>
      </c>
      <c r="F1132" s="463" t="s">
        <v>1011</v>
      </c>
      <c r="G1132" s="463" t="s">
        <v>554</v>
      </c>
      <c r="H1132" s="576">
        <v>41373</v>
      </c>
      <c r="I1132" s="576">
        <v>41378</v>
      </c>
      <c r="J1132" s="465">
        <v>2012</v>
      </c>
      <c r="K1132" s="463" t="s">
        <v>4913</v>
      </c>
      <c r="L1132" s="463" t="s">
        <v>1073</v>
      </c>
      <c r="M1132" s="463" t="s">
        <v>1011</v>
      </c>
      <c r="N1132" s="463">
        <v>4</v>
      </c>
      <c r="O1132" s="465">
        <v>0</v>
      </c>
      <c r="P1132" s="463">
        <v>0</v>
      </c>
      <c r="Q1132" s="463">
        <v>7</v>
      </c>
      <c r="R1132" s="463">
        <v>6</v>
      </c>
      <c r="S1132" s="463">
        <v>4</v>
      </c>
      <c r="T1132" s="463">
        <v>0</v>
      </c>
      <c r="U1132" s="463">
        <v>3</v>
      </c>
      <c r="V1132" s="463">
        <v>5</v>
      </c>
      <c r="W1132" s="463">
        <v>15</v>
      </c>
      <c r="X1132" s="463">
        <v>0</v>
      </c>
      <c r="Y1132" s="463">
        <v>0</v>
      </c>
      <c r="Z1132" s="463">
        <v>0</v>
      </c>
      <c r="AA1132" s="463">
        <v>0</v>
      </c>
      <c r="AB1132" s="466">
        <v>40</v>
      </c>
      <c r="AC1132" s="461">
        <f t="shared" si="60"/>
        <v>13</v>
      </c>
    </row>
    <row r="1133" spans="1:29" s="467" customFormat="1" hidden="1">
      <c r="A1133" s="463" t="s">
        <v>163</v>
      </c>
      <c r="B1133" s="463" t="s">
        <v>658</v>
      </c>
      <c r="C1133" s="463" t="s">
        <v>164</v>
      </c>
      <c r="D1133" s="463" t="s">
        <v>552</v>
      </c>
      <c r="E1133" s="464">
        <v>24</v>
      </c>
      <c r="F1133" s="463" t="s">
        <v>3748</v>
      </c>
      <c r="G1133" s="463" t="s">
        <v>554</v>
      </c>
      <c r="H1133" s="576">
        <v>41373</v>
      </c>
      <c r="I1133" s="576">
        <v>41378</v>
      </c>
      <c r="J1133" s="465">
        <v>2012</v>
      </c>
      <c r="K1133" s="463" t="s">
        <v>4913</v>
      </c>
      <c r="L1133" s="463" t="s">
        <v>1073</v>
      </c>
      <c r="M1133" s="463" t="s">
        <v>556</v>
      </c>
      <c r="N1133" s="463">
        <v>1</v>
      </c>
      <c r="O1133" s="465">
        <v>3</v>
      </c>
      <c r="P1133" s="463">
        <v>0</v>
      </c>
      <c r="Q1133" s="463">
        <v>3</v>
      </c>
      <c r="R1133" s="463">
        <v>9</v>
      </c>
      <c r="S1133" s="463">
        <v>3</v>
      </c>
      <c r="T1133" s="463">
        <v>0</v>
      </c>
      <c r="U1133" s="463">
        <v>0</v>
      </c>
      <c r="V1133" s="463">
        <v>0</v>
      </c>
      <c r="W1133" s="463">
        <v>21</v>
      </c>
      <c r="X1133" s="463">
        <v>1</v>
      </c>
      <c r="Y1133" s="463">
        <v>0</v>
      </c>
      <c r="Z1133" s="463">
        <v>0</v>
      </c>
      <c r="AA1133" s="463">
        <v>0</v>
      </c>
      <c r="AB1133" s="466">
        <v>40</v>
      </c>
      <c r="AC1133" s="461">
        <f t="shared" si="60"/>
        <v>15</v>
      </c>
    </row>
    <row r="1134" spans="1:29" s="467" customFormat="1" hidden="1">
      <c r="A1134" s="463" t="s">
        <v>165</v>
      </c>
      <c r="B1134" s="463" t="s">
        <v>658</v>
      </c>
      <c r="C1134" s="463" t="s">
        <v>166</v>
      </c>
      <c r="D1134" s="463" t="s">
        <v>552</v>
      </c>
      <c r="E1134" s="464">
        <v>24</v>
      </c>
      <c r="F1134" s="463" t="s">
        <v>3748</v>
      </c>
      <c r="G1134" s="463" t="s">
        <v>554</v>
      </c>
      <c r="H1134" s="576">
        <v>41373</v>
      </c>
      <c r="I1134" s="576">
        <v>41378</v>
      </c>
      <c r="J1134" s="465">
        <v>2012</v>
      </c>
      <c r="K1134" s="463" t="s">
        <v>4913</v>
      </c>
      <c r="L1134" s="463" t="s">
        <v>1073</v>
      </c>
      <c r="M1134" s="463" t="s">
        <v>556</v>
      </c>
      <c r="N1134" s="463">
        <v>2</v>
      </c>
      <c r="O1134" s="465">
        <v>0</v>
      </c>
      <c r="P1134" s="463">
        <v>4</v>
      </c>
      <c r="Q1134" s="463">
        <v>2</v>
      </c>
      <c r="R1134" s="463">
        <v>1</v>
      </c>
      <c r="S1134" s="463">
        <v>10</v>
      </c>
      <c r="T1134" s="463">
        <v>0</v>
      </c>
      <c r="U1134" s="463">
        <v>3</v>
      </c>
      <c r="V1134" s="463">
        <v>0</v>
      </c>
      <c r="W1134" s="463">
        <v>12</v>
      </c>
      <c r="X1134" s="463">
        <v>7</v>
      </c>
      <c r="Y1134" s="463">
        <v>1</v>
      </c>
      <c r="Z1134" s="463">
        <v>0</v>
      </c>
      <c r="AA1134" s="463">
        <v>0</v>
      </c>
      <c r="AB1134" s="466">
        <v>40</v>
      </c>
      <c r="AC1134" s="461">
        <f t="shared" si="60"/>
        <v>7</v>
      </c>
    </row>
    <row r="1135" spans="1:29" s="467" customFormat="1" hidden="1">
      <c r="A1135" s="463" t="s">
        <v>167</v>
      </c>
      <c r="B1135" s="463" t="s">
        <v>658</v>
      </c>
      <c r="C1135" s="463" t="s">
        <v>168</v>
      </c>
      <c r="D1135" s="463" t="s">
        <v>552</v>
      </c>
      <c r="E1135" s="464">
        <v>24</v>
      </c>
      <c r="F1135" s="463" t="s">
        <v>3748</v>
      </c>
      <c r="G1135" s="463" t="s">
        <v>554</v>
      </c>
      <c r="H1135" s="576">
        <v>41373</v>
      </c>
      <c r="I1135" s="576">
        <v>41378</v>
      </c>
      <c r="J1135" s="465">
        <v>2012</v>
      </c>
      <c r="K1135" s="463" t="s">
        <v>4913</v>
      </c>
      <c r="L1135" s="463" t="s">
        <v>1073</v>
      </c>
      <c r="M1135" s="463" t="s">
        <v>556</v>
      </c>
      <c r="N1135" s="463">
        <v>3</v>
      </c>
      <c r="O1135" s="465">
        <v>3</v>
      </c>
      <c r="P1135" s="463">
        <v>0</v>
      </c>
      <c r="Q1135" s="463">
        <v>1</v>
      </c>
      <c r="R1135" s="463">
        <v>3</v>
      </c>
      <c r="S1135" s="463">
        <v>6</v>
      </c>
      <c r="T1135" s="463">
        <v>0</v>
      </c>
      <c r="U1135" s="463">
        <v>0</v>
      </c>
      <c r="V1135" s="463">
        <v>0</v>
      </c>
      <c r="W1135" s="463">
        <v>19</v>
      </c>
      <c r="X1135" s="463">
        <v>0</v>
      </c>
      <c r="Y1135" s="463">
        <v>0</v>
      </c>
      <c r="Z1135" s="463">
        <v>0</v>
      </c>
      <c r="AA1135" s="463">
        <v>8</v>
      </c>
      <c r="AB1135" s="466">
        <v>40</v>
      </c>
      <c r="AC1135" s="461">
        <f t="shared" si="60"/>
        <v>7</v>
      </c>
    </row>
    <row r="1136" spans="1:29" s="467" customFormat="1" hidden="1">
      <c r="A1136" s="463" t="s">
        <v>169</v>
      </c>
      <c r="B1136" s="463" t="s">
        <v>658</v>
      </c>
      <c r="C1136" s="463" t="s">
        <v>170</v>
      </c>
      <c r="D1136" s="463" t="s">
        <v>552</v>
      </c>
      <c r="E1136" s="464">
        <v>24</v>
      </c>
      <c r="F1136" s="463" t="s">
        <v>3748</v>
      </c>
      <c r="G1136" s="463" t="s">
        <v>554</v>
      </c>
      <c r="H1136" s="576">
        <v>41373</v>
      </c>
      <c r="I1136" s="576">
        <v>41378</v>
      </c>
      <c r="J1136" s="465">
        <v>2012</v>
      </c>
      <c r="K1136" s="463" t="s">
        <v>4913</v>
      </c>
      <c r="L1136" s="463" t="s">
        <v>1073</v>
      </c>
      <c r="M1136" s="463" t="s">
        <v>556</v>
      </c>
      <c r="N1136" s="463">
        <v>4</v>
      </c>
      <c r="O1136" s="465">
        <v>3</v>
      </c>
      <c r="P1136" s="463">
        <v>0</v>
      </c>
      <c r="Q1136" s="463">
        <v>3</v>
      </c>
      <c r="R1136" s="463">
        <v>4</v>
      </c>
      <c r="S1136" s="463">
        <v>12</v>
      </c>
      <c r="T1136" s="463">
        <v>0</v>
      </c>
      <c r="U1136" s="463">
        <v>1</v>
      </c>
      <c r="V1136" s="463">
        <v>2</v>
      </c>
      <c r="W1136" s="463">
        <v>11</v>
      </c>
      <c r="X1136" s="463">
        <v>2</v>
      </c>
      <c r="Y1136" s="463">
        <v>2</v>
      </c>
      <c r="Z1136" s="463">
        <v>0</v>
      </c>
      <c r="AA1136" s="463">
        <v>0</v>
      </c>
      <c r="AB1136" s="466">
        <v>40</v>
      </c>
      <c r="AC1136" s="461">
        <f t="shared" si="60"/>
        <v>10</v>
      </c>
    </row>
    <row r="1137" spans="1:29" s="467" customFormat="1" hidden="1">
      <c r="A1137" s="463" t="s">
        <v>594</v>
      </c>
      <c r="B1137" s="463" t="s">
        <v>658</v>
      </c>
      <c r="C1137" s="463" t="s">
        <v>595</v>
      </c>
      <c r="D1137" s="463" t="s">
        <v>552</v>
      </c>
      <c r="E1137" s="464">
        <v>25</v>
      </c>
      <c r="F1137" s="463" t="s">
        <v>1290</v>
      </c>
      <c r="G1137" s="463" t="s">
        <v>554</v>
      </c>
      <c r="H1137" s="576">
        <v>41291</v>
      </c>
      <c r="I1137" s="576">
        <v>41298</v>
      </c>
      <c r="J1137" s="465">
        <v>2012</v>
      </c>
      <c r="K1137" s="463" t="s">
        <v>1281</v>
      </c>
      <c r="L1137" s="584" t="s">
        <v>342</v>
      </c>
      <c r="M1137" s="463" t="s">
        <v>1290</v>
      </c>
      <c r="N1137" s="463">
        <v>1</v>
      </c>
      <c r="O1137" s="465">
        <v>8</v>
      </c>
      <c r="P1137" s="463">
        <v>10</v>
      </c>
      <c r="Q1137" s="463">
        <v>10</v>
      </c>
      <c r="R1137" s="463">
        <v>2</v>
      </c>
      <c r="S1137" s="463">
        <v>3</v>
      </c>
      <c r="T1137" s="463">
        <v>0</v>
      </c>
      <c r="U1137" s="463">
        <v>2</v>
      </c>
      <c r="V1137" s="463">
        <v>0</v>
      </c>
      <c r="W1137" s="463">
        <v>4</v>
      </c>
      <c r="X1137" s="463">
        <v>0</v>
      </c>
      <c r="Y1137" s="463">
        <v>0</v>
      </c>
      <c r="Z1137" s="463">
        <v>0</v>
      </c>
      <c r="AA1137" s="463">
        <v>1</v>
      </c>
      <c r="AB1137" s="466">
        <v>40</v>
      </c>
      <c r="AC1137" s="461">
        <f t="shared" si="60"/>
        <v>30</v>
      </c>
    </row>
    <row r="1138" spans="1:29" s="467" customFormat="1" hidden="1">
      <c r="A1138" s="463" t="s">
        <v>596</v>
      </c>
      <c r="B1138" s="463" t="s">
        <v>658</v>
      </c>
      <c r="C1138" s="463" t="s">
        <v>597</v>
      </c>
      <c r="D1138" s="463" t="s">
        <v>552</v>
      </c>
      <c r="E1138" s="464">
        <v>25</v>
      </c>
      <c r="F1138" s="463" t="s">
        <v>1290</v>
      </c>
      <c r="G1138" s="463" t="s">
        <v>554</v>
      </c>
      <c r="H1138" s="576">
        <v>41291</v>
      </c>
      <c r="I1138" s="576">
        <v>41298</v>
      </c>
      <c r="J1138" s="465">
        <v>2012</v>
      </c>
      <c r="K1138" s="463" t="s">
        <v>1281</v>
      </c>
      <c r="L1138" s="584" t="s">
        <v>342</v>
      </c>
      <c r="M1138" s="463" t="s">
        <v>1290</v>
      </c>
      <c r="N1138" s="463">
        <v>2</v>
      </c>
      <c r="O1138" s="465">
        <v>19</v>
      </c>
      <c r="P1138" s="463">
        <v>2</v>
      </c>
      <c r="Q1138" s="463">
        <v>7</v>
      </c>
      <c r="R1138" s="463">
        <v>0</v>
      </c>
      <c r="S1138" s="463">
        <v>0</v>
      </c>
      <c r="T1138" s="463">
        <v>0</v>
      </c>
      <c r="U1138" s="463">
        <v>5</v>
      </c>
      <c r="V1138" s="463">
        <v>0</v>
      </c>
      <c r="W1138" s="463">
        <v>3</v>
      </c>
      <c r="X1138" s="463">
        <v>2</v>
      </c>
      <c r="Y1138" s="463">
        <v>2</v>
      </c>
      <c r="Z1138" s="463">
        <v>0</v>
      </c>
      <c r="AA1138" s="463">
        <v>0</v>
      </c>
      <c r="AB1138" s="466">
        <v>40</v>
      </c>
      <c r="AC1138" s="461">
        <f t="shared" si="60"/>
        <v>28</v>
      </c>
    </row>
    <row r="1139" spans="1:29" s="467" customFormat="1" hidden="1">
      <c r="A1139" s="463" t="s">
        <v>799</v>
      </c>
      <c r="B1139" s="463" t="s">
        <v>658</v>
      </c>
      <c r="C1139" s="463" t="s">
        <v>800</v>
      </c>
      <c r="D1139" s="463" t="s">
        <v>552</v>
      </c>
      <c r="E1139" s="464">
        <v>25</v>
      </c>
      <c r="F1139" s="463" t="s">
        <v>1290</v>
      </c>
      <c r="G1139" s="463" t="s">
        <v>554</v>
      </c>
      <c r="H1139" s="576">
        <v>41291</v>
      </c>
      <c r="I1139" s="576">
        <v>41298</v>
      </c>
      <c r="J1139" s="465">
        <v>2012</v>
      </c>
      <c r="K1139" s="463" t="s">
        <v>1281</v>
      </c>
      <c r="L1139" s="584" t="s">
        <v>342</v>
      </c>
      <c r="M1139" s="463" t="s">
        <v>1290</v>
      </c>
      <c r="N1139" s="463">
        <v>3</v>
      </c>
      <c r="O1139" s="465">
        <v>15</v>
      </c>
      <c r="P1139" s="463">
        <v>7</v>
      </c>
      <c r="Q1139" s="463">
        <v>3</v>
      </c>
      <c r="R1139" s="463">
        <v>0</v>
      </c>
      <c r="S1139" s="463">
        <v>2</v>
      </c>
      <c r="T1139" s="463">
        <v>0</v>
      </c>
      <c r="U1139" s="463">
        <v>5</v>
      </c>
      <c r="V1139" s="463">
        <v>0</v>
      </c>
      <c r="W1139" s="463">
        <v>5</v>
      </c>
      <c r="X1139" s="463">
        <v>3</v>
      </c>
      <c r="Y1139" s="463">
        <v>0</v>
      </c>
      <c r="Z1139" s="463">
        <v>0</v>
      </c>
      <c r="AA1139" s="463">
        <v>0</v>
      </c>
      <c r="AB1139" s="466">
        <v>40</v>
      </c>
      <c r="AC1139" s="461">
        <f t="shared" si="60"/>
        <v>25</v>
      </c>
    </row>
    <row r="1140" spans="1:29" s="467" customFormat="1" hidden="1">
      <c r="A1140" s="463" t="s">
        <v>601</v>
      </c>
      <c r="B1140" s="463" t="s">
        <v>658</v>
      </c>
      <c r="C1140" s="463" t="s">
        <v>409</v>
      </c>
      <c r="D1140" s="463" t="s">
        <v>552</v>
      </c>
      <c r="E1140" s="464">
        <v>25</v>
      </c>
      <c r="F1140" s="463" t="s">
        <v>1290</v>
      </c>
      <c r="G1140" s="463" t="s">
        <v>554</v>
      </c>
      <c r="H1140" s="576">
        <v>41291</v>
      </c>
      <c r="I1140" s="576">
        <v>41298</v>
      </c>
      <c r="J1140" s="465">
        <v>2012</v>
      </c>
      <c r="K1140" s="463" t="s">
        <v>1281</v>
      </c>
      <c r="L1140" s="584" t="s">
        <v>342</v>
      </c>
      <c r="M1140" s="463" t="s">
        <v>1290</v>
      </c>
      <c r="N1140" s="463">
        <v>4</v>
      </c>
      <c r="O1140" s="465">
        <v>15</v>
      </c>
      <c r="P1140" s="463">
        <v>11</v>
      </c>
      <c r="Q1140" s="463">
        <v>2</v>
      </c>
      <c r="R1140" s="463">
        <v>0</v>
      </c>
      <c r="S1140" s="463">
        <v>0</v>
      </c>
      <c r="T1140" s="463">
        <v>1</v>
      </c>
      <c r="U1140" s="463">
        <v>3</v>
      </c>
      <c r="V1140" s="463">
        <v>0</v>
      </c>
      <c r="W1140" s="463">
        <v>0</v>
      </c>
      <c r="X1140" s="463">
        <v>2</v>
      </c>
      <c r="Y1140" s="463">
        <v>6</v>
      </c>
      <c r="Z1140" s="463">
        <v>0</v>
      </c>
      <c r="AA1140" s="463">
        <v>0</v>
      </c>
      <c r="AB1140" s="466">
        <v>40</v>
      </c>
      <c r="AC1140" s="461">
        <f t="shared" si="60"/>
        <v>28</v>
      </c>
    </row>
    <row r="1141" spans="1:29" s="467" customFormat="1" hidden="1">
      <c r="A1141" s="463" t="s">
        <v>410</v>
      </c>
      <c r="B1141" s="463" t="s">
        <v>658</v>
      </c>
      <c r="C1141" s="463" t="s">
        <v>225</v>
      </c>
      <c r="D1141" s="463" t="s">
        <v>552</v>
      </c>
      <c r="E1141" s="464">
        <v>26</v>
      </c>
      <c r="F1141" s="463" t="s">
        <v>1291</v>
      </c>
      <c r="G1141" s="463" t="s">
        <v>554</v>
      </c>
      <c r="H1141" s="576">
        <v>41290</v>
      </c>
      <c r="I1141" s="576">
        <v>41298</v>
      </c>
      <c r="J1141" s="465">
        <v>2012</v>
      </c>
      <c r="K1141" s="463" t="s">
        <v>1281</v>
      </c>
      <c r="L1141" s="584" t="s">
        <v>342</v>
      </c>
      <c r="M1141" s="463" t="s">
        <v>1291</v>
      </c>
      <c r="N1141" s="463">
        <v>1</v>
      </c>
      <c r="O1141" s="465">
        <v>11</v>
      </c>
      <c r="P1141" s="463">
        <v>2</v>
      </c>
      <c r="Q1141" s="463">
        <v>3</v>
      </c>
      <c r="R1141" s="463">
        <v>0</v>
      </c>
      <c r="S1141" s="463">
        <v>6</v>
      </c>
      <c r="T1141" s="463">
        <v>0</v>
      </c>
      <c r="U1141" s="463">
        <v>10</v>
      </c>
      <c r="V1141" s="463">
        <v>0</v>
      </c>
      <c r="W1141" s="463">
        <v>5</v>
      </c>
      <c r="X1141" s="463">
        <v>3</v>
      </c>
      <c r="Y1141" s="463">
        <v>0</v>
      </c>
      <c r="Z1141" s="463">
        <v>0</v>
      </c>
      <c r="AA1141" s="463">
        <v>0</v>
      </c>
      <c r="AB1141" s="466">
        <v>40</v>
      </c>
      <c r="AC1141" s="461">
        <f t="shared" si="60"/>
        <v>16</v>
      </c>
    </row>
    <row r="1142" spans="1:29" s="467" customFormat="1" hidden="1">
      <c r="A1142" s="463" t="s">
        <v>52</v>
      </c>
      <c r="B1142" s="463" t="s">
        <v>658</v>
      </c>
      <c r="C1142" s="463" t="s">
        <v>53</v>
      </c>
      <c r="D1142" s="463" t="s">
        <v>552</v>
      </c>
      <c r="E1142" s="464">
        <v>26</v>
      </c>
      <c r="F1142" s="463" t="s">
        <v>1291</v>
      </c>
      <c r="G1142" s="463" t="s">
        <v>554</v>
      </c>
      <c r="H1142" s="576">
        <v>41290</v>
      </c>
      <c r="I1142" s="576">
        <v>41298</v>
      </c>
      <c r="J1142" s="465">
        <v>2012</v>
      </c>
      <c r="K1142" s="463" t="s">
        <v>1281</v>
      </c>
      <c r="L1142" s="584" t="s">
        <v>342</v>
      </c>
      <c r="M1142" s="463" t="s">
        <v>1291</v>
      </c>
      <c r="N1142" s="463">
        <v>2</v>
      </c>
      <c r="O1142" s="465">
        <v>0</v>
      </c>
      <c r="P1142" s="463">
        <v>2</v>
      </c>
      <c r="Q1142" s="463">
        <v>1</v>
      </c>
      <c r="R1142" s="463">
        <v>1</v>
      </c>
      <c r="S1142" s="463">
        <v>2</v>
      </c>
      <c r="T1142" s="463">
        <v>0</v>
      </c>
      <c r="U1142" s="463">
        <v>21</v>
      </c>
      <c r="V1142" s="463">
        <v>0</v>
      </c>
      <c r="W1142" s="463">
        <v>11</v>
      </c>
      <c r="X1142" s="463">
        <v>2</v>
      </c>
      <c r="Y1142" s="463">
        <v>0</v>
      </c>
      <c r="Z1142" s="463">
        <v>0</v>
      </c>
      <c r="AA1142" s="463">
        <v>0</v>
      </c>
      <c r="AB1142" s="466">
        <v>40</v>
      </c>
      <c r="AC1142" s="461">
        <f t="shared" si="60"/>
        <v>4</v>
      </c>
    </row>
    <row r="1143" spans="1:29" s="467" customFormat="1" hidden="1">
      <c r="A1143" s="463" t="s">
        <v>54</v>
      </c>
      <c r="B1143" s="463" t="s">
        <v>658</v>
      </c>
      <c r="C1143" s="463" t="s">
        <v>55</v>
      </c>
      <c r="D1143" s="463" t="s">
        <v>552</v>
      </c>
      <c r="E1143" s="464">
        <v>26</v>
      </c>
      <c r="F1143" s="463" t="s">
        <v>1291</v>
      </c>
      <c r="G1143" s="463" t="s">
        <v>554</v>
      </c>
      <c r="H1143" s="576">
        <v>41290</v>
      </c>
      <c r="I1143" s="576">
        <v>41298</v>
      </c>
      <c r="J1143" s="465">
        <v>2012</v>
      </c>
      <c r="K1143" s="463" t="s">
        <v>1281</v>
      </c>
      <c r="L1143" s="584" t="s">
        <v>342</v>
      </c>
      <c r="M1143" s="463" t="s">
        <v>1291</v>
      </c>
      <c r="N1143" s="463">
        <v>3</v>
      </c>
      <c r="O1143" s="465">
        <v>1</v>
      </c>
      <c r="P1143" s="463">
        <v>4</v>
      </c>
      <c r="Q1143" s="463">
        <v>7</v>
      </c>
      <c r="R1143" s="463">
        <v>0</v>
      </c>
      <c r="S1143" s="463">
        <v>9</v>
      </c>
      <c r="T1143" s="463">
        <v>0</v>
      </c>
      <c r="U1143" s="463">
        <v>12</v>
      </c>
      <c r="V1143" s="463">
        <v>0</v>
      </c>
      <c r="W1143" s="463">
        <v>5</v>
      </c>
      <c r="X1143" s="463">
        <v>1</v>
      </c>
      <c r="Y1143" s="463">
        <v>0</v>
      </c>
      <c r="Z1143" s="463">
        <v>0</v>
      </c>
      <c r="AA1143" s="463">
        <v>1</v>
      </c>
      <c r="AB1143" s="466">
        <v>40</v>
      </c>
      <c r="AC1143" s="461">
        <f t="shared" si="60"/>
        <v>12</v>
      </c>
    </row>
    <row r="1144" spans="1:29" s="467" customFormat="1" hidden="1">
      <c r="A1144" s="463" t="s">
        <v>230</v>
      </c>
      <c r="B1144" s="463" t="s">
        <v>658</v>
      </c>
      <c r="C1144" s="463" t="s">
        <v>231</v>
      </c>
      <c r="D1144" s="463" t="s">
        <v>552</v>
      </c>
      <c r="E1144" s="464">
        <v>26</v>
      </c>
      <c r="F1144" s="463" t="s">
        <v>1291</v>
      </c>
      <c r="G1144" s="463" t="s">
        <v>554</v>
      </c>
      <c r="H1144" s="576">
        <v>41290</v>
      </c>
      <c r="I1144" s="576">
        <v>41298</v>
      </c>
      <c r="J1144" s="465">
        <v>2012</v>
      </c>
      <c r="K1144" s="463" t="s">
        <v>1281</v>
      </c>
      <c r="L1144" s="584" t="s">
        <v>342</v>
      </c>
      <c r="M1144" s="463" t="s">
        <v>1291</v>
      </c>
      <c r="N1144" s="463">
        <v>4</v>
      </c>
      <c r="O1144" s="465">
        <v>2</v>
      </c>
      <c r="P1144" s="463">
        <v>3</v>
      </c>
      <c r="Q1144" s="463">
        <v>6</v>
      </c>
      <c r="R1144" s="463">
        <v>0</v>
      </c>
      <c r="S1144" s="463">
        <v>0</v>
      </c>
      <c r="T1144" s="463">
        <v>0</v>
      </c>
      <c r="U1144" s="463">
        <v>18</v>
      </c>
      <c r="V1144" s="463">
        <v>0</v>
      </c>
      <c r="W1144" s="463">
        <v>7</v>
      </c>
      <c r="X1144" s="463">
        <v>3</v>
      </c>
      <c r="Y1144" s="463">
        <v>0</v>
      </c>
      <c r="Z1144" s="463">
        <v>0</v>
      </c>
      <c r="AA1144" s="463">
        <v>1</v>
      </c>
      <c r="AB1144" s="466">
        <v>40</v>
      </c>
      <c r="AC1144" s="461">
        <f t="shared" si="60"/>
        <v>11</v>
      </c>
    </row>
    <row r="1145" spans="1:29" s="467" customFormat="1" hidden="1">
      <c r="A1145" s="463" t="s">
        <v>232</v>
      </c>
      <c r="B1145" s="463" t="s">
        <v>658</v>
      </c>
      <c r="C1145" s="463" t="s">
        <v>4143</v>
      </c>
      <c r="D1145" s="463" t="s">
        <v>552</v>
      </c>
      <c r="E1145" s="464">
        <v>27</v>
      </c>
      <c r="F1145" s="463" t="s">
        <v>3762</v>
      </c>
      <c r="G1145" s="463" t="s">
        <v>554</v>
      </c>
      <c r="H1145" s="576">
        <v>41290</v>
      </c>
      <c r="I1145" s="576">
        <v>41298</v>
      </c>
      <c r="J1145" s="465">
        <v>2012</v>
      </c>
      <c r="K1145" s="463" t="s">
        <v>1281</v>
      </c>
      <c r="L1145" s="584" t="s">
        <v>342</v>
      </c>
      <c r="M1145" s="463" t="s">
        <v>3762</v>
      </c>
      <c r="N1145" s="463">
        <v>1</v>
      </c>
      <c r="O1145" s="465">
        <v>13</v>
      </c>
      <c r="P1145" s="463">
        <v>4</v>
      </c>
      <c r="Q1145" s="463">
        <v>3</v>
      </c>
      <c r="R1145" s="463">
        <v>0</v>
      </c>
      <c r="S1145" s="463">
        <v>0</v>
      </c>
      <c r="T1145" s="463">
        <v>0</v>
      </c>
      <c r="U1145" s="463">
        <v>16</v>
      </c>
      <c r="V1145" s="463">
        <v>0</v>
      </c>
      <c r="W1145" s="463">
        <v>1</v>
      </c>
      <c r="X1145" s="463">
        <v>3</v>
      </c>
      <c r="Y1145" s="463">
        <v>0</v>
      </c>
      <c r="Z1145" s="463">
        <v>0</v>
      </c>
      <c r="AA1145" s="463">
        <v>0</v>
      </c>
      <c r="AB1145" s="466">
        <v>40</v>
      </c>
      <c r="AC1145" s="461">
        <f t="shared" si="60"/>
        <v>20</v>
      </c>
    </row>
    <row r="1146" spans="1:29" s="467" customFormat="1" hidden="1">
      <c r="A1146" s="463" t="s">
        <v>233</v>
      </c>
      <c r="B1146" s="463" t="s">
        <v>658</v>
      </c>
      <c r="C1146" s="463" t="s">
        <v>4144</v>
      </c>
      <c r="D1146" s="463" t="s">
        <v>552</v>
      </c>
      <c r="E1146" s="464">
        <v>27</v>
      </c>
      <c r="F1146" s="463" t="s">
        <v>3762</v>
      </c>
      <c r="G1146" s="463" t="s">
        <v>554</v>
      </c>
      <c r="H1146" s="576">
        <v>41290</v>
      </c>
      <c r="I1146" s="576">
        <v>41298</v>
      </c>
      <c r="J1146" s="465">
        <v>2012</v>
      </c>
      <c r="K1146" s="463" t="s">
        <v>1281</v>
      </c>
      <c r="L1146" s="584" t="s">
        <v>342</v>
      </c>
      <c r="M1146" s="463" t="s">
        <v>3762</v>
      </c>
      <c r="N1146" s="463">
        <v>2</v>
      </c>
      <c r="O1146" s="465">
        <v>16</v>
      </c>
      <c r="P1146" s="463">
        <v>2</v>
      </c>
      <c r="Q1146" s="463">
        <v>4</v>
      </c>
      <c r="R1146" s="463">
        <v>2</v>
      </c>
      <c r="S1146" s="463">
        <v>0</v>
      </c>
      <c r="T1146" s="463">
        <v>0</v>
      </c>
      <c r="U1146" s="463">
        <v>16</v>
      </c>
      <c r="V1146" s="463">
        <v>0</v>
      </c>
      <c r="W1146" s="463">
        <v>0</v>
      </c>
      <c r="X1146" s="463">
        <v>0</v>
      </c>
      <c r="Y1146" s="463">
        <v>0</v>
      </c>
      <c r="Z1146" s="463">
        <v>0</v>
      </c>
      <c r="AA1146" s="463">
        <v>0</v>
      </c>
      <c r="AB1146" s="466">
        <v>40</v>
      </c>
      <c r="AC1146" s="461">
        <f t="shared" si="60"/>
        <v>24</v>
      </c>
    </row>
    <row r="1147" spans="1:29" s="467" customFormat="1" hidden="1">
      <c r="A1147" s="463" t="s">
        <v>421</v>
      </c>
      <c r="B1147" s="463" t="s">
        <v>658</v>
      </c>
      <c r="C1147" s="463" t="s">
        <v>4145</v>
      </c>
      <c r="D1147" s="463" t="s">
        <v>552</v>
      </c>
      <c r="E1147" s="464">
        <v>27</v>
      </c>
      <c r="F1147" s="463" t="s">
        <v>3762</v>
      </c>
      <c r="G1147" s="463" t="s">
        <v>554</v>
      </c>
      <c r="H1147" s="576">
        <v>41290</v>
      </c>
      <c r="I1147" s="576">
        <v>41298</v>
      </c>
      <c r="J1147" s="465">
        <v>2012</v>
      </c>
      <c r="K1147" s="463" t="s">
        <v>1281</v>
      </c>
      <c r="L1147" s="584" t="s">
        <v>342</v>
      </c>
      <c r="M1147" s="463" t="s">
        <v>3762</v>
      </c>
      <c r="N1147" s="463">
        <v>3</v>
      </c>
      <c r="O1147" s="465">
        <v>25</v>
      </c>
      <c r="P1147" s="463">
        <v>1</v>
      </c>
      <c r="Q1147" s="463">
        <v>1</v>
      </c>
      <c r="R1147" s="463">
        <v>0</v>
      </c>
      <c r="S1147" s="463">
        <v>0</v>
      </c>
      <c r="T1147" s="463">
        <v>0</v>
      </c>
      <c r="U1147" s="463">
        <v>10</v>
      </c>
      <c r="V1147" s="463">
        <v>0</v>
      </c>
      <c r="W1147" s="463">
        <v>0</v>
      </c>
      <c r="X1147" s="463">
        <v>3</v>
      </c>
      <c r="Y1147" s="463">
        <v>0</v>
      </c>
      <c r="Z1147" s="463">
        <v>0</v>
      </c>
      <c r="AA1147" s="463">
        <v>0</v>
      </c>
      <c r="AB1147" s="466">
        <v>40</v>
      </c>
      <c r="AC1147" s="461">
        <f t="shared" si="60"/>
        <v>27</v>
      </c>
    </row>
    <row r="1148" spans="1:29" s="467" customFormat="1" hidden="1">
      <c r="A1148" s="463" t="s">
        <v>826</v>
      </c>
      <c r="B1148" s="463" t="s">
        <v>658</v>
      </c>
      <c r="C1148" s="463" t="s">
        <v>4146</v>
      </c>
      <c r="D1148" s="463" t="s">
        <v>552</v>
      </c>
      <c r="E1148" s="464">
        <v>27</v>
      </c>
      <c r="F1148" s="463" t="s">
        <v>3762</v>
      </c>
      <c r="G1148" s="463" t="s">
        <v>554</v>
      </c>
      <c r="H1148" s="576">
        <v>41290</v>
      </c>
      <c r="I1148" s="576">
        <v>41298</v>
      </c>
      <c r="J1148" s="465">
        <v>2012</v>
      </c>
      <c r="K1148" s="463" t="s">
        <v>1281</v>
      </c>
      <c r="L1148" s="584" t="s">
        <v>342</v>
      </c>
      <c r="M1148" s="463" t="s">
        <v>3762</v>
      </c>
      <c r="N1148" s="463">
        <v>4</v>
      </c>
      <c r="O1148" s="465">
        <v>24</v>
      </c>
      <c r="P1148" s="463">
        <v>2</v>
      </c>
      <c r="Q1148" s="463">
        <v>2</v>
      </c>
      <c r="R1148" s="463">
        <v>0</v>
      </c>
      <c r="S1148" s="463">
        <v>0</v>
      </c>
      <c r="T1148" s="463">
        <v>0</v>
      </c>
      <c r="U1148" s="463">
        <v>11</v>
      </c>
      <c r="V1148" s="463">
        <v>0</v>
      </c>
      <c r="W1148" s="463">
        <v>0</v>
      </c>
      <c r="X1148" s="463">
        <v>0</v>
      </c>
      <c r="Y1148" s="463">
        <v>1</v>
      </c>
      <c r="Z1148" s="463">
        <v>0</v>
      </c>
      <c r="AA1148" s="463">
        <v>0</v>
      </c>
      <c r="AB1148" s="466">
        <v>40</v>
      </c>
      <c r="AC1148" s="461">
        <f t="shared" si="60"/>
        <v>28</v>
      </c>
    </row>
    <row r="1149" spans="1:29" s="467" customFormat="1" hidden="1">
      <c r="A1149" s="463" t="s">
        <v>827</v>
      </c>
      <c r="B1149" s="463" t="s">
        <v>658</v>
      </c>
      <c r="C1149" s="463" t="s">
        <v>828</v>
      </c>
      <c r="D1149" s="463" t="s">
        <v>552</v>
      </c>
      <c r="E1149" s="464">
        <v>28</v>
      </c>
      <c r="F1149" s="463" t="s">
        <v>1294</v>
      </c>
      <c r="G1149" s="463" t="s">
        <v>554</v>
      </c>
      <c r="H1149" s="576">
        <v>41289</v>
      </c>
      <c r="I1149" s="576">
        <v>41298</v>
      </c>
      <c r="J1149" s="465">
        <v>2012</v>
      </c>
      <c r="K1149" s="463" t="s">
        <v>1281</v>
      </c>
      <c r="L1149" s="584" t="s">
        <v>343</v>
      </c>
      <c r="M1149" s="463" t="s">
        <v>1294</v>
      </c>
      <c r="N1149" s="463">
        <v>1</v>
      </c>
      <c r="O1149" s="465">
        <v>6</v>
      </c>
      <c r="P1149" s="463">
        <v>5</v>
      </c>
      <c r="Q1149" s="463">
        <v>6</v>
      </c>
      <c r="R1149" s="463">
        <v>0</v>
      </c>
      <c r="S1149" s="463">
        <v>0</v>
      </c>
      <c r="T1149" s="463">
        <v>0</v>
      </c>
      <c r="U1149" s="463">
        <v>3</v>
      </c>
      <c r="V1149" s="463">
        <v>0</v>
      </c>
      <c r="W1149" s="463">
        <v>11</v>
      </c>
      <c r="X1149" s="463">
        <v>3</v>
      </c>
      <c r="Y1149" s="463">
        <v>6</v>
      </c>
      <c r="Z1149" s="463">
        <v>0</v>
      </c>
      <c r="AA1149" s="463">
        <v>0</v>
      </c>
      <c r="AB1149" s="466">
        <v>40</v>
      </c>
      <c r="AC1149" s="461">
        <f t="shared" si="60"/>
        <v>17</v>
      </c>
    </row>
    <row r="1150" spans="1:29" s="467" customFormat="1" hidden="1">
      <c r="A1150" s="463" t="s">
        <v>829</v>
      </c>
      <c r="B1150" s="463" t="s">
        <v>658</v>
      </c>
      <c r="C1150" s="463" t="s">
        <v>830</v>
      </c>
      <c r="D1150" s="463" t="s">
        <v>552</v>
      </c>
      <c r="E1150" s="464">
        <v>28</v>
      </c>
      <c r="F1150" s="463" t="s">
        <v>1294</v>
      </c>
      <c r="G1150" s="463" t="s">
        <v>554</v>
      </c>
      <c r="H1150" s="576">
        <v>41289</v>
      </c>
      <c r="I1150" s="576">
        <v>41298</v>
      </c>
      <c r="J1150" s="465">
        <v>2012</v>
      </c>
      <c r="K1150" s="463" t="s">
        <v>1281</v>
      </c>
      <c r="L1150" s="584" t="s">
        <v>343</v>
      </c>
      <c r="M1150" s="463" t="s">
        <v>1294</v>
      </c>
      <c r="N1150" s="463">
        <v>2</v>
      </c>
      <c r="O1150" s="465">
        <v>0</v>
      </c>
      <c r="P1150" s="463">
        <v>0</v>
      </c>
      <c r="Q1150" s="463">
        <v>9</v>
      </c>
      <c r="R1150" s="463">
        <v>0</v>
      </c>
      <c r="S1150" s="463">
        <v>3</v>
      </c>
      <c r="T1150" s="463">
        <v>0</v>
      </c>
      <c r="U1150" s="463">
        <v>0</v>
      </c>
      <c r="V1150" s="463">
        <v>2</v>
      </c>
      <c r="W1150" s="463">
        <v>17</v>
      </c>
      <c r="X1150" s="463">
        <v>0</v>
      </c>
      <c r="Y1150" s="463">
        <v>9</v>
      </c>
      <c r="Z1150" s="463">
        <v>0</v>
      </c>
      <c r="AA1150" s="463">
        <v>0</v>
      </c>
      <c r="AB1150" s="466">
        <v>40</v>
      </c>
      <c r="AC1150" s="461">
        <f t="shared" si="60"/>
        <v>9</v>
      </c>
    </row>
    <row r="1151" spans="1:29" s="467" customFormat="1" hidden="1">
      <c r="A1151" s="463" t="s">
        <v>831</v>
      </c>
      <c r="B1151" s="463" t="s">
        <v>658</v>
      </c>
      <c r="C1151" s="463" t="s">
        <v>832</v>
      </c>
      <c r="D1151" s="463" t="s">
        <v>552</v>
      </c>
      <c r="E1151" s="464">
        <v>28</v>
      </c>
      <c r="F1151" s="463" t="s">
        <v>1294</v>
      </c>
      <c r="G1151" s="463" t="s">
        <v>554</v>
      </c>
      <c r="H1151" s="576">
        <v>41289</v>
      </c>
      <c r="I1151" s="576">
        <v>41298</v>
      </c>
      <c r="J1151" s="465">
        <v>2012</v>
      </c>
      <c r="K1151" s="463" t="s">
        <v>1281</v>
      </c>
      <c r="L1151" s="584" t="s">
        <v>343</v>
      </c>
      <c r="M1151" s="463" t="s">
        <v>1294</v>
      </c>
      <c r="N1151" s="463">
        <v>3</v>
      </c>
      <c r="O1151" s="465">
        <v>2</v>
      </c>
      <c r="P1151" s="463">
        <v>0</v>
      </c>
      <c r="Q1151" s="463">
        <v>5</v>
      </c>
      <c r="R1151" s="463">
        <v>0</v>
      </c>
      <c r="S1151" s="463">
        <v>0</v>
      </c>
      <c r="T1151" s="463">
        <v>0</v>
      </c>
      <c r="U1151" s="463">
        <v>0</v>
      </c>
      <c r="V1151" s="463">
        <v>0</v>
      </c>
      <c r="W1151" s="463">
        <v>22</v>
      </c>
      <c r="X1151" s="463">
        <v>8</v>
      </c>
      <c r="Y1151" s="463">
        <v>3</v>
      </c>
      <c r="Z1151" s="463">
        <v>0</v>
      </c>
      <c r="AA1151" s="463">
        <v>0</v>
      </c>
      <c r="AB1151" s="466">
        <v>40</v>
      </c>
      <c r="AC1151" s="461">
        <f t="shared" si="60"/>
        <v>7</v>
      </c>
    </row>
    <row r="1152" spans="1:29" s="467" customFormat="1" hidden="1">
      <c r="A1152" s="463" t="s">
        <v>785</v>
      </c>
      <c r="B1152" s="463" t="s">
        <v>658</v>
      </c>
      <c r="C1152" s="463" t="s">
        <v>786</v>
      </c>
      <c r="D1152" s="463" t="s">
        <v>552</v>
      </c>
      <c r="E1152" s="464">
        <v>28</v>
      </c>
      <c r="F1152" s="463" t="s">
        <v>1294</v>
      </c>
      <c r="G1152" s="463" t="s">
        <v>554</v>
      </c>
      <c r="H1152" s="576">
        <v>41289</v>
      </c>
      <c r="I1152" s="576">
        <v>41298</v>
      </c>
      <c r="J1152" s="614">
        <v>2012</v>
      </c>
      <c r="K1152" s="463" t="s">
        <v>1281</v>
      </c>
      <c r="L1152" s="584" t="s">
        <v>343</v>
      </c>
      <c r="M1152" s="463" t="s">
        <v>1294</v>
      </c>
      <c r="N1152" s="615">
        <v>4</v>
      </c>
      <c r="O1152" s="614">
        <v>1</v>
      </c>
      <c r="P1152" s="463">
        <v>0</v>
      </c>
      <c r="Q1152" s="463">
        <v>5</v>
      </c>
      <c r="R1152" s="463">
        <v>0</v>
      </c>
      <c r="S1152" s="463">
        <v>1</v>
      </c>
      <c r="T1152" s="463">
        <v>0</v>
      </c>
      <c r="U1152" s="463">
        <v>0</v>
      </c>
      <c r="V1152" s="463">
        <v>0</v>
      </c>
      <c r="W1152" s="463">
        <v>28</v>
      </c>
      <c r="X1152" s="463">
        <v>3</v>
      </c>
      <c r="Y1152" s="463">
        <v>2</v>
      </c>
      <c r="Z1152" s="463">
        <v>0</v>
      </c>
      <c r="AA1152" s="463">
        <v>0</v>
      </c>
      <c r="AB1152" s="611">
        <v>40</v>
      </c>
      <c r="AC1152" s="461">
        <f t="shared" si="60"/>
        <v>6</v>
      </c>
    </row>
    <row r="1153" spans="1:29" s="467" customFormat="1" hidden="1">
      <c r="A1153" s="463" t="s">
        <v>787</v>
      </c>
      <c r="B1153" s="463" t="s">
        <v>658</v>
      </c>
      <c r="C1153" s="463" t="s">
        <v>980</v>
      </c>
      <c r="D1153" s="463" t="s">
        <v>552</v>
      </c>
      <c r="E1153" s="463">
        <v>29</v>
      </c>
      <c r="F1153" s="465" t="s">
        <v>1295</v>
      </c>
      <c r="G1153" s="463" t="s">
        <v>554</v>
      </c>
      <c r="H1153" s="576">
        <v>41288</v>
      </c>
      <c r="I1153" s="576">
        <v>41298</v>
      </c>
      <c r="J1153" s="228">
        <v>2012</v>
      </c>
      <c r="K1153" s="463" t="s">
        <v>1281</v>
      </c>
      <c r="L1153" s="584" t="s">
        <v>343</v>
      </c>
      <c r="M1153" s="463" t="s">
        <v>1295</v>
      </c>
      <c r="N1153" s="612">
        <v>1</v>
      </c>
      <c r="O1153" s="229">
        <v>7</v>
      </c>
      <c r="P1153" s="463">
        <v>0</v>
      </c>
      <c r="Q1153" s="463">
        <v>4</v>
      </c>
      <c r="R1153" s="463">
        <v>1</v>
      </c>
      <c r="S1153" s="463">
        <v>0</v>
      </c>
      <c r="T1153" s="463">
        <v>0</v>
      </c>
      <c r="U1153" s="463">
        <v>26</v>
      </c>
      <c r="V1153" s="463">
        <v>0</v>
      </c>
      <c r="W1153" s="463">
        <v>0</v>
      </c>
      <c r="X1153" s="463">
        <v>0</v>
      </c>
      <c r="Y1153" s="463">
        <v>2</v>
      </c>
      <c r="Z1153" s="463">
        <v>0</v>
      </c>
      <c r="AA1153" s="463">
        <v>0</v>
      </c>
      <c r="AB1153" s="612">
        <v>40</v>
      </c>
      <c r="AC1153" s="461">
        <f t="shared" si="60"/>
        <v>12</v>
      </c>
    </row>
    <row r="1154" spans="1:29" s="467" customFormat="1" hidden="1">
      <c r="A1154" s="463" t="s">
        <v>981</v>
      </c>
      <c r="B1154" s="463" t="s">
        <v>658</v>
      </c>
      <c r="C1154" s="463" t="s">
        <v>982</v>
      </c>
      <c r="D1154" s="463" t="s">
        <v>552</v>
      </c>
      <c r="E1154" s="463">
        <v>29</v>
      </c>
      <c r="F1154" s="465" t="s">
        <v>1295</v>
      </c>
      <c r="G1154" s="463" t="s">
        <v>554</v>
      </c>
      <c r="H1154" s="576">
        <v>41288</v>
      </c>
      <c r="I1154" s="576">
        <v>41298</v>
      </c>
      <c r="J1154" s="228">
        <v>2012</v>
      </c>
      <c r="K1154" s="463" t="s">
        <v>1281</v>
      </c>
      <c r="L1154" s="584" t="s">
        <v>343</v>
      </c>
      <c r="M1154" s="463" t="s">
        <v>1295</v>
      </c>
      <c r="N1154" s="466">
        <v>2</v>
      </c>
      <c r="O1154" s="229">
        <v>11</v>
      </c>
      <c r="P1154" s="463">
        <v>3</v>
      </c>
      <c r="Q1154" s="463">
        <v>3</v>
      </c>
      <c r="R1154" s="463">
        <v>2</v>
      </c>
      <c r="S1154" s="463">
        <v>2</v>
      </c>
      <c r="T1154" s="463">
        <v>0</v>
      </c>
      <c r="U1154" s="463">
        <v>18</v>
      </c>
      <c r="V1154" s="463">
        <v>0</v>
      </c>
      <c r="W1154" s="463">
        <v>0</v>
      </c>
      <c r="X1154" s="463">
        <v>1</v>
      </c>
      <c r="Y1154" s="463">
        <v>0</v>
      </c>
      <c r="Z1154" s="463">
        <v>0</v>
      </c>
      <c r="AA1154" s="463">
        <v>0</v>
      </c>
      <c r="AB1154" s="466">
        <v>40</v>
      </c>
      <c r="AC1154" s="461">
        <f t="shared" si="60"/>
        <v>19</v>
      </c>
    </row>
    <row r="1155" spans="1:29" s="467" customFormat="1" hidden="1">
      <c r="A1155" s="463" t="s">
        <v>983</v>
      </c>
      <c r="B1155" s="463" t="s">
        <v>658</v>
      </c>
      <c r="C1155" s="463" t="s">
        <v>984</v>
      </c>
      <c r="D1155" s="463" t="s">
        <v>552</v>
      </c>
      <c r="E1155" s="463">
        <v>29</v>
      </c>
      <c r="F1155" s="465" t="s">
        <v>1295</v>
      </c>
      <c r="G1155" s="463" t="s">
        <v>554</v>
      </c>
      <c r="H1155" s="576">
        <v>41288</v>
      </c>
      <c r="I1155" s="576">
        <v>41298</v>
      </c>
      <c r="J1155" s="228">
        <v>2012</v>
      </c>
      <c r="K1155" s="463" t="s">
        <v>1281</v>
      </c>
      <c r="L1155" s="584" t="s">
        <v>343</v>
      </c>
      <c r="M1155" s="463" t="s">
        <v>1295</v>
      </c>
      <c r="N1155" s="466">
        <v>3</v>
      </c>
      <c r="O1155" s="229">
        <v>8</v>
      </c>
      <c r="P1155" s="463">
        <v>0</v>
      </c>
      <c r="Q1155" s="463">
        <v>2</v>
      </c>
      <c r="R1155" s="463">
        <v>1</v>
      </c>
      <c r="S1155" s="463">
        <v>0</v>
      </c>
      <c r="T1155" s="463">
        <v>0</v>
      </c>
      <c r="U1155" s="463">
        <v>28</v>
      </c>
      <c r="V1155" s="463">
        <v>0</v>
      </c>
      <c r="W1155" s="463">
        <v>0</v>
      </c>
      <c r="X1155" s="463">
        <v>0</v>
      </c>
      <c r="Y1155" s="463">
        <v>0</v>
      </c>
      <c r="Z1155" s="463">
        <v>0</v>
      </c>
      <c r="AA1155" s="463">
        <v>1</v>
      </c>
      <c r="AB1155" s="466">
        <v>40</v>
      </c>
      <c r="AC1155" s="461">
        <f t="shared" si="60"/>
        <v>11</v>
      </c>
    </row>
    <row r="1156" spans="1:29" s="467" customFormat="1" hidden="1">
      <c r="A1156" s="463" t="s">
        <v>985</v>
      </c>
      <c r="B1156" s="463" t="s">
        <v>658</v>
      </c>
      <c r="C1156" s="463" t="s">
        <v>795</v>
      </c>
      <c r="D1156" s="463" t="s">
        <v>552</v>
      </c>
      <c r="E1156" s="463">
        <v>29</v>
      </c>
      <c r="F1156" s="465" t="s">
        <v>1295</v>
      </c>
      <c r="G1156" s="463" t="s">
        <v>554</v>
      </c>
      <c r="H1156" s="576">
        <v>41288</v>
      </c>
      <c r="I1156" s="576">
        <v>41298</v>
      </c>
      <c r="J1156" s="228">
        <v>2012</v>
      </c>
      <c r="K1156" s="463" t="s">
        <v>1281</v>
      </c>
      <c r="L1156" s="584" t="s">
        <v>343</v>
      </c>
      <c r="M1156" s="463" t="s">
        <v>1295</v>
      </c>
      <c r="N1156" s="613">
        <v>4</v>
      </c>
      <c r="O1156" s="229">
        <v>13</v>
      </c>
      <c r="P1156" s="463">
        <v>1</v>
      </c>
      <c r="Q1156" s="463">
        <v>4</v>
      </c>
      <c r="R1156" s="463">
        <v>0</v>
      </c>
      <c r="S1156" s="463">
        <v>0</v>
      </c>
      <c r="T1156" s="463">
        <v>0</v>
      </c>
      <c r="U1156" s="463">
        <v>22</v>
      </c>
      <c r="V1156" s="463">
        <v>0</v>
      </c>
      <c r="W1156" s="463">
        <v>0</v>
      </c>
      <c r="X1156" s="463">
        <v>0</v>
      </c>
      <c r="Y1156" s="463">
        <v>0</v>
      </c>
      <c r="Z1156" s="463">
        <v>0</v>
      </c>
      <c r="AA1156" s="463">
        <v>0</v>
      </c>
      <c r="AB1156" s="613">
        <v>40</v>
      </c>
      <c r="AC1156" s="461">
        <f t="shared" si="60"/>
        <v>18</v>
      </c>
    </row>
    <row r="1157" spans="1:29" s="467" customFormat="1" hidden="1">
      <c r="A1157" s="463" t="s">
        <v>796</v>
      </c>
      <c r="B1157" s="463" t="s">
        <v>658</v>
      </c>
      <c r="C1157" s="463" t="s">
        <v>797</v>
      </c>
      <c r="D1157" s="463" t="s">
        <v>552</v>
      </c>
      <c r="E1157" s="464">
        <v>30</v>
      </c>
      <c r="F1157" s="463" t="s">
        <v>1296</v>
      </c>
      <c r="G1157" s="463" t="s">
        <v>554</v>
      </c>
      <c r="H1157" s="576">
        <v>41288</v>
      </c>
      <c r="I1157" s="576">
        <v>41298</v>
      </c>
      <c r="J1157" s="460">
        <v>2012</v>
      </c>
      <c r="K1157" s="463" t="s">
        <v>1281</v>
      </c>
      <c r="L1157" s="584" t="s">
        <v>343</v>
      </c>
      <c r="M1157" s="463" t="s">
        <v>1296</v>
      </c>
      <c r="N1157" s="458">
        <v>1</v>
      </c>
      <c r="O1157" s="460">
        <v>21</v>
      </c>
      <c r="P1157" s="463">
        <v>9</v>
      </c>
      <c r="Q1157" s="463">
        <v>1</v>
      </c>
      <c r="R1157" s="463">
        <v>1</v>
      </c>
      <c r="S1157" s="463">
        <v>0</v>
      </c>
      <c r="T1157" s="463">
        <v>0</v>
      </c>
      <c r="U1157" s="463">
        <v>4</v>
      </c>
      <c r="V1157" s="463">
        <v>0</v>
      </c>
      <c r="W1157" s="463">
        <v>2</v>
      </c>
      <c r="X1157" s="463">
        <v>2</v>
      </c>
      <c r="Y1157" s="463">
        <v>0</v>
      </c>
      <c r="Z1157" s="463">
        <v>0</v>
      </c>
      <c r="AA1157" s="463">
        <v>0</v>
      </c>
      <c r="AB1157" s="461">
        <v>40</v>
      </c>
      <c r="AC1157" s="461">
        <f t="shared" si="60"/>
        <v>32</v>
      </c>
    </row>
    <row r="1158" spans="1:29" s="467" customFormat="1" hidden="1">
      <c r="A1158" s="463" t="s">
        <v>798</v>
      </c>
      <c r="B1158" s="463" t="s">
        <v>658</v>
      </c>
      <c r="C1158" s="463" t="s">
        <v>990</v>
      </c>
      <c r="D1158" s="463" t="s">
        <v>552</v>
      </c>
      <c r="E1158" s="464">
        <v>30</v>
      </c>
      <c r="F1158" s="463" t="s">
        <v>1296</v>
      </c>
      <c r="G1158" s="463" t="s">
        <v>554</v>
      </c>
      <c r="H1158" s="576">
        <v>41288</v>
      </c>
      <c r="I1158" s="576">
        <v>41298</v>
      </c>
      <c r="J1158" s="465">
        <v>2012</v>
      </c>
      <c r="K1158" s="463" t="s">
        <v>1281</v>
      </c>
      <c r="L1158" s="584" t="s">
        <v>343</v>
      </c>
      <c r="M1158" s="463" t="s">
        <v>1296</v>
      </c>
      <c r="N1158" s="463">
        <v>2</v>
      </c>
      <c r="O1158" s="465">
        <v>18</v>
      </c>
      <c r="P1158" s="463">
        <v>11</v>
      </c>
      <c r="Q1158" s="463">
        <v>1</v>
      </c>
      <c r="R1158" s="463">
        <v>1</v>
      </c>
      <c r="S1158" s="463">
        <v>0</v>
      </c>
      <c r="T1158" s="463">
        <v>0</v>
      </c>
      <c r="U1158" s="463">
        <v>0</v>
      </c>
      <c r="V1158" s="463">
        <v>0</v>
      </c>
      <c r="W1158" s="463">
        <v>7</v>
      </c>
      <c r="X1158" s="463">
        <v>2</v>
      </c>
      <c r="Y1158" s="463">
        <v>0</v>
      </c>
      <c r="Z1158" s="463">
        <v>0</v>
      </c>
      <c r="AA1158" s="463">
        <v>0</v>
      </c>
      <c r="AB1158" s="466">
        <v>40</v>
      </c>
      <c r="AC1158" s="461">
        <f t="shared" si="60"/>
        <v>31</v>
      </c>
    </row>
    <row r="1159" spans="1:29" s="467" customFormat="1" hidden="1">
      <c r="A1159" s="463" t="s">
        <v>991</v>
      </c>
      <c r="B1159" s="463" t="s">
        <v>658</v>
      </c>
      <c r="C1159" s="463" t="s">
        <v>801</v>
      </c>
      <c r="D1159" s="463" t="s">
        <v>552</v>
      </c>
      <c r="E1159" s="464">
        <v>30</v>
      </c>
      <c r="F1159" s="463" t="s">
        <v>1296</v>
      </c>
      <c r="G1159" s="463" t="s">
        <v>554</v>
      </c>
      <c r="H1159" s="576">
        <v>41288</v>
      </c>
      <c r="I1159" s="576">
        <v>41298</v>
      </c>
      <c r="J1159" s="465">
        <v>2012</v>
      </c>
      <c r="K1159" s="463" t="s">
        <v>1281</v>
      </c>
      <c r="L1159" s="584" t="s">
        <v>343</v>
      </c>
      <c r="M1159" s="463" t="s">
        <v>1296</v>
      </c>
      <c r="N1159" s="463">
        <v>3</v>
      </c>
      <c r="O1159" s="465">
        <v>15</v>
      </c>
      <c r="P1159" s="463">
        <v>4</v>
      </c>
      <c r="Q1159" s="463">
        <v>1</v>
      </c>
      <c r="R1159" s="463">
        <v>1</v>
      </c>
      <c r="S1159" s="463">
        <v>0</v>
      </c>
      <c r="T1159" s="463">
        <v>0</v>
      </c>
      <c r="U1159" s="463">
        <v>2</v>
      </c>
      <c r="V1159" s="463">
        <v>0</v>
      </c>
      <c r="W1159" s="463">
        <v>12</v>
      </c>
      <c r="X1159" s="463">
        <v>5</v>
      </c>
      <c r="Y1159" s="463">
        <v>0</v>
      </c>
      <c r="Z1159" s="463">
        <v>0</v>
      </c>
      <c r="AA1159" s="463">
        <v>0</v>
      </c>
      <c r="AB1159" s="466">
        <v>40</v>
      </c>
      <c r="AC1159" s="461">
        <f t="shared" si="60"/>
        <v>21</v>
      </c>
    </row>
    <row r="1160" spans="1:29" s="467" customFormat="1" hidden="1">
      <c r="A1160" s="463" t="s">
        <v>602</v>
      </c>
      <c r="B1160" s="463" t="s">
        <v>658</v>
      </c>
      <c r="C1160" s="463" t="s">
        <v>603</v>
      </c>
      <c r="D1160" s="463" t="s">
        <v>552</v>
      </c>
      <c r="E1160" s="464">
        <v>30</v>
      </c>
      <c r="F1160" s="463" t="s">
        <v>1296</v>
      </c>
      <c r="G1160" s="463" t="s">
        <v>554</v>
      </c>
      <c r="H1160" s="576">
        <v>41288</v>
      </c>
      <c r="I1160" s="576">
        <v>41298</v>
      </c>
      <c r="J1160" s="465">
        <v>2012</v>
      </c>
      <c r="K1160" s="463" t="s">
        <v>1281</v>
      </c>
      <c r="L1160" s="584" t="s">
        <v>343</v>
      </c>
      <c r="M1160" s="463" t="s">
        <v>1296</v>
      </c>
      <c r="N1160" s="463">
        <v>4</v>
      </c>
      <c r="O1160" s="465">
        <v>18</v>
      </c>
      <c r="P1160" s="463">
        <v>7</v>
      </c>
      <c r="Q1160" s="463">
        <v>0</v>
      </c>
      <c r="R1160" s="463">
        <v>0</v>
      </c>
      <c r="S1160" s="463">
        <v>0</v>
      </c>
      <c r="T1160" s="463">
        <v>1</v>
      </c>
      <c r="U1160" s="463">
        <v>5</v>
      </c>
      <c r="V1160" s="463">
        <v>0</v>
      </c>
      <c r="W1160" s="463">
        <v>4</v>
      </c>
      <c r="X1160" s="463">
        <v>5</v>
      </c>
      <c r="Y1160" s="463">
        <v>0</v>
      </c>
      <c r="Z1160" s="463">
        <v>0</v>
      </c>
      <c r="AA1160" s="463">
        <v>0</v>
      </c>
      <c r="AB1160" s="466">
        <v>40</v>
      </c>
      <c r="AC1160" s="461">
        <f t="shared" si="60"/>
        <v>25</v>
      </c>
    </row>
    <row r="1161" spans="1:29" s="467" customFormat="1" ht="26" hidden="1">
      <c r="A1161" s="463" t="s">
        <v>604</v>
      </c>
      <c r="B1161" s="463" t="s">
        <v>658</v>
      </c>
      <c r="C1161" s="463" t="s">
        <v>3855</v>
      </c>
      <c r="D1161" s="463" t="s">
        <v>552</v>
      </c>
      <c r="E1161" s="464">
        <v>31</v>
      </c>
      <c r="F1161" s="463" t="s">
        <v>3749</v>
      </c>
      <c r="G1161" s="463" t="s">
        <v>554</v>
      </c>
      <c r="H1161" s="576">
        <v>41287</v>
      </c>
      <c r="I1161" s="576">
        <v>41298</v>
      </c>
      <c r="J1161" s="465">
        <v>2012</v>
      </c>
      <c r="K1161" s="584" t="s">
        <v>532</v>
      </c>
      <c r="L1161" s="584" t="s">
        <v>531</v>
      </c>
      <c r="M1161" s="463" t="s">
        <v>3749</v>
      </c>
      <c r="N1161" s="463">
        <v>1</v>
      </c>
      <c r="O1161" s="465">
        <v>14</v>
      </c>
      <c r="P1161" s="463">
        <v>5</v>
      </c>
      <c r="Q1161" s="463">
        <v>1</v>
      </c>
      <c r="R1161" s="463">
        <v>0</v>
      </c>
      <c r="S1161" s="463">
        <v>0</v>
      </c>
      <c r="T1161" s="463">
        <v>0</v>
      </c>
      <c r="U1161" s="463">
        <v>3</v>
      </c>
      <c r="V1161" s="463">
        <v>0</v>
      </c>
      <c r="W1161" s="463">
        <v>3</v>
      </c>
      <c r="X1161" s="463">
        <v>3</v>
      </c>
      <c r="Y1161" s="463">
        <v>11</v>
      </c>
      <c r="Z1161" s="463">
        <v>0</v>
      </c>
      <c r="AA1161" s="463">
        <v>0</v>
      </c>
      <c r="AB1161" s="466">
        <v>40</v>
      </c>
      <c r="AC1161" s="461">
        <f t="shared" si="60"/>
        <v>20</v>
      </c>
    </row>
    <row r="1162" spans="1:29" s="467" customFormat="1" ht="26" hidden="1">
      <c r="A1162" s="463" t="s">
        <v>411</v>
      </c>
      <c r="B1162" s="463" t="s">
        <v>658</v>
      </c>
      <c r="C1162" s="463" t="s">
        <v>3856</v>
      </c>
      <c r="D1162" s="463" t="s">
        <v>552</v>
      </c>
      <c r="E1162" s="464">
        <v>31</v>
      </c>
      <c r="F1162" s="463" t="s">
        <v>3749</v>
      </c>
      <c r="G1162" s="463" t="s">
        <v>554</v>
      </c>
      <c r="H1162" s="576">
        <v>41287</v>
      </c>
      <c r="I1162" s="576">
        <v>41298</v>
      </c>
      <c r="J1162" s="465">
        <v>2012</v>
      </c>
      <c r="K1162" s="584" t="s">
        <v>532</v>
      </c>
      <c r="L1162" s="584" t="s">
        <v>531</v>
      </c>
      <c r="M1162" s="463" t="s">
        <v>3749</v>
      </c>
      <c r="N1162" s="463">
        <v>2</v>
      </c>
      <c r="O1162" s="465">
        <v>2</v>
      </c>
      <c r="P1162" s="463">
        <v>3</v>
      </c>
      <c r="Q1162" s="463">
        <v>4</v>
      </c>
      <c r="R1162" s="463">
        <v>0</v>
      </c>
      <c r="S1162" s="463">
        <v>0</v>
      </c>
      <c r="T1162" s="463">
        <v>0</v>
      </c>
      <c r="U1162" s="463">
        <v>2</v>
      </c>
      <c r="V1162" s="463">
        <v>0</v>
      </c>
      <c r="W1162" s="463">
        <v>4</v>
      </c>
      <c r="X1162" s="463">
        <v>7</v>
      </c>
      <c r="Y1162" s="463">
        <v>18</v>
      </c>
      <c r="Z1162" s="463">
        <v>0</v>
      </c>
      <c r="AA1162" s="463">
        <v>0</v>
      </c>
      <c r="AB1162" s="466">
        <v>40</v>
      </c>
      <c r="AC1162" s="461">
        <f t="shared" si="60"/>
        <v>9</v>
      </c>
    </row>
    <row r="1163" spans="1:29" s="467" customFormat="1" ht="26" hidden="1">
      <c r="A1163" s="463" t="s">
        <v>412</v>
      </c>
      <c r="B1163" s="463" t="s">
        <v>658</v>
      </c>
      <c r="C1163" s="463" t="s">
        <v>3857</v>
      </c>
      <c r="D1163" s="463" t="s">
        <v>552</v>
      </c>
      <c r="E1163" s="464">
        <v>31</v>
      </c>
      <c r="F1163" s="463" t="s">
        <v>3749</v>
      </c>
      <c r="G1163" s="463" t="s">
        <v>554</v>
      </c>
      <c r="H1163" s="576">
        <v>41287</v>
      </c>
      <c r="I1163" s="576">
        <v>41298</v>
      </c>
      <c r="J1163" s="465">
        <v>2012</v>
      </c>
      <c r="K1163" s="584" t="s">
        <v>532</v>
      </c>
      <c r="L1163" s="584" t="s">
        <v>531</v>
      </c>
      <c r="M1163" s="463" t="s">
        <v>3749</v>
      </c>
      <c r="N1163" s="463">
        <v>3</v>
      </c>
      <c r="O1163" s="465">
        <v>9</v>
      </c>
      <c r="P1163" s="463">
        <v>1</v>
      </c>
      <c r="Q1163" s="463">
        <v>3</v>
      </c>
      <c r="R1163" s="463">
        <v>0</v>
      </c>
      <c r="S1163" s="463">
        <v>0</v>
      </c>
      <c r="T1163" s="463">
        <v>0</v>
      </c>
      <c r="U1163" s="463">
        <v>0</v>
      </c>
      <c r="V1163" s="463">
        <v>0</v>
      </c>
      <c r="W1163" s="463">
        <v>9</v>
      </c>
      <c r="X1163" s="463">
        <v>4</v>
      </c>
      <c r="Y1163" s="463">
        <v>14</v>
      </c>
      <c r="Z1163" s="463">
        <v>0</v>
      </c>
      <c r="AA1163" s="463">
        <v>0</v>
      </c>
      <c r="AB1163" s="466">
        <v>40</v>
      </c>
      <c r="AC1163" s="461">
        <f t="shared" si="60"/>
        <v>13</v>
      </c>
    </row>
    <row r="1164" spans="1:29" s="467" customFormat="1" ht="26" hidden="1">
      <c r="A1164" s="463" t="s">
        <v>226</v>
      </c>
      <c r="B1164" s="463" t="s">
        <v>658</v>
      </c>
      <c r="C1164" s="463" t="s">
        <v>3858</v>
      </c>
      <c r="D1164" s="463" t="s">
        <v>552</v>
      </c>
      <c r="E1164" s="464">
        <v>31</v>
      </c>
      <c r="F1164" s="463" t="s">
        <v>3749</v>
      </c>
      <c r="G1164" s="463" t="s">
        <v>554</v>
      </c>
      <c r="H1164" s="576">
        <v>41287</v>
      </c>
      <c r="I1164" s="576">
        <v>41298</v>
      </c>
      <c r="J1164" s="465">
        <v>2012</v>
      </c>
      <c r="K1164" s="584" t="s">
        <v>532</v>
      </c>
      <c r="L1164" s="584" t="s">
        <v>531</v>
      </c>
      <c r="M1164" s="463" t="s">
        <v>3749</v>
      </c>
      <c r="N1164" s="463">
        <v>4</v>
      </c>
      <c r="O1164" s="465">
        <v>5</v>
      </c>
      <c r="P1164" s="463">
        <v>2</v>
      </c>
      <c r="Q1164" s="463">
        <v>4</v>
      </c>
      <c r="R1164" s="463">
        <v>0</v>
      </c>
      <c r="S1164" s="463">
        <v>0</v>
      </c>
      <c r="T1164" s="463">
        <v>0</v>
      </c>
      <c r="U1164" s="463">
        <v>1</v>
      </c>
      <c r="V1164" s="463">
        <v>0</v>
      </c>
      <c r="W1164" s="463">
        <v>6</v>
      </c>
      <c r="X1164" s="463">
        <v>14</v>
      </c>
      <c r="Y1164" s="463">
        <v>8</v>
      </c>
      <c r="Z1164" s="463">
        <v>0</v>
      </c>
      <c r="AA1164" s="463">
        <v>0</v>
      </c>
      <c r="AB1164" s="466">
        <v>40</v>
      </c>
      <c r="AC1164" s="461">
        <f t="shared" si="60"/>
        <v>11</v>
      </c>
    </row>
    <row r="1165" spans="1:29" s="467" customFormat="1" hidden="1">
      <c r="A1165" s="463" t="s">
        <v>227</v>
      </c>
      <c r="B1165" s="463" t="s">
        <v>658</v>
      </c>
      <c r="C1165" s="463" t="s">
        <v>3879</v>
      </c>
      <c r="D1165" s="463" t="s">
        <v>552</v>
      </c>
      <c r="E1165" s="464">
        <v>32</v>
      </c>
      <c r="F1165" s="463" t="s">
        <v>3750</v>
      </c>
      <c r="G1165" s="463" t="s">
        <v>554</v>
      </c>
      <c r="H1165" s="576">
        <v>41286</v>
      </c>
      <c r="I1165" s="576">
        <v>41298</v>
      </c>
      <c r="J1165" s="465">
        <v>2012</v>
      </c>
      <c r="K1165" s="584" t="s">
        <v>532</v>
      </c>
      <c r="L1165" s="584" t="s">
        <v>531</v>
      </c>
      <c r="M1165" s="463" t="s">
        <v>3750</v>
      </c>
      <c r="N1165" s="463">
        <v>1</v>
      </c>
      <c r="O1165" s="465">
        <v>1</v>
      </c>
      <c r="P1165" s="463">
        <v>9</v>
      </c>
      <c r="Q1165" s="463">
        <v>10</v>
      </c>
      <c r="R1165" s="463">
        <v>0</v>
      </c>
      <c r="S1165" s="463">
        <v>0</v>
      </c>
      <c r="T1165" s="463">
        <v>1</v>
      </c>
      <c r="U1165" s="463">
        <v>0</v>
      </c>
      <c r="V1165" s="463">
        <v>0</v>
      </c>
      <c r="W1165" s="463">
        <v>11</v>
      </c>
      <c r="X1165" s="463">
        <v>5</v>
      </c>
      <c r="Y1165" s="463">
        <v>3</v>
      </c>
      <c r="Z1165" s="463">
        <v>0</v>
      </c>
      <c r="AA1165" s="463">
        <v>0</v>
      </c>
      <c r="AB1165" s="466">
        <v>40</v>
      </c>
      <c r="AC1165" s="461">
        <f t="shared" si="60"/>
        <v>20</v>
      </c>
    </row>
    <row r="1166" spans="1:29" s="467" customFormat="1" hidden="1">
      <c r="A1166" s="463" t="s">
        <v>228</v>
      </c>
      <c r="B1166" s="463" t="s">
        <v>658</v>
      </c>
      <c r="C1166" s="463" t="s">
        <v>3880</v>
      </c>
      <c r="D1166" s="463" t="s">
        <v>552</v>
      </c>
      <c r="E1166" s="464">
        <v>32</v>
      </c>
      <c r="F1166" s="463" t="s">
        <v>3750</v>
      </c>
      <c r="G1166" s="463" t="s">
        <v>554</v>
      </c>
      <c r="H1166" s="576">
        <v>41286</v>
      </c>
      <c r="I1166" s="576">
        <v>41298</v>
      </c>
      <c r="J1166" s="465">
        <v>2012</v>
      </c>
      <c r="K1166" s="584" t="s">
        <v>532</v>
      </c>
      <c r="L1166" s="584" t="s">
        <v>531</v>
      </c>
      <c r="M1166" s="463" t="s">
        <v>3750</v>
      </c>
      <c r="N1166" s="463">
        <v>2</v>
      </c>
      <c r="O1166" s="465">
        <v>5</v>
      </c>
      <c r="P1166" s="463">
        <v>8</v>
      </c>
      <c r="Q1166" s="463">
        <v>8</v>
      </c>
      <c r="R1166" s="463">
        <v>0</v>
      </c>
      <c r="S1166" s="463">
        <v>0</v>
      </c>
      <c r="T1166" s="463">
        <v>0</v>
      </c>
      <c r="U1166" s="463">
        <v>0</v>
      </c>
      <c r="V1166" s="463">
        <v>0</v>
      </c>
      <c r="W1166" s="463">
        <v>8</v>
      </c>
      <c r="X1166" s="463">
        <v>8</v>
      </c>
      <c r="Y1166" s="463">
        <v>3</v>
      </c>
      <c r="Z1166" s="463">
        <v>0</v>
      </c>
      <c r="AA1166" s="463">
        <v>0</v>
      </c>
      <c r="AB1166" s="466">
        <v>40</v>
      </c>
      <c r="AC1166" s="461">
        <f t="shared" si="60"/>
        <v>21</v>
      </c>
    </row>
    <row r="1167" spans="1:29" s="467" customFormat="1" hidden="1">
      <c r="A1167" s="463" t="s">
        <v>229</v>
      </c>
      <c r="B1167" s="463" t="s">
        <v>658</v>
      </c>
      <c r="C1167" s="463" t="s">
        <v>3881</v>
      </c>
      <c r="D1167" s="463" t="s">
        <v>552</v>
      </c>
      <c r="E1167" s="464">
        <v>32</v>
      </c>
      <c r="F1167" s="463" t="s">
        <v>3750</v>
      </c>
      <c r="G1167" s="463" t="s">
        <v>554</v>
      </c>
      <c r="H1167" s="576">
        <v>41286</v>
      </c>
      <c r="I1167" s="576">
        <v>41298</v>
      </c>
      <c r="J1167" s="465">
        <v>2012</v>
      </c>
      <c r="K1167" s="584" t="s">
        <v>532</v>
      </c>
      <c r="L1167" s="584" t="s">
        <v>531</v>
      </c>
      <c r="M1167" s="463" t="s">
        <v>3750</v>
      </c>
      <c r="N1167" s="463">
        <v>3</v>
      </c>
      <c r="O1167" s="465">
        <v>4</v>
      </c>
      <c r="P1167" s="463">
        <v>3</v>
      </c>
      <c r="Q1167" s="463">
        <v>3</v>
      </c>
      <c r="R1167" s="463">
        <v>0</v>
      </c>
      <c r="S1167" s="463">
        <v>0</v>
      </c>
      <c r="T1167" s="463">
        <v>1</v>
      </c>
      <c r="U1167" s="463">
        <v>1</v>
      </c>
      <c r="V1167" s="463">
        <v>4</v>
      </c>
      <c r="W1167" s="463">
        <v>11</v>
      </c>
      <c r="X1167" s="463">
        <v>4</v>
      </c>
      <c r="Y1167" s="463">
        <v>9</v>
      </c>
      <c r="Z1167" s="463">
        <v>0</v>
      </c>
      <c r="AA1167" s="463">
        <v>0</v>
      </c>
      <c r="AB1167" s="466">
        <v>40</v>
      </c>
      <c r="AC1167" s="461">
        <f t="shared" si="60"/>
        <v>10</v>
      </c>
    </row>
    <row r="1168" spans="1:29" s="467" customFormat="1" hidden="1">
      <c r="A1168" s="463" t="s">
        <v>420</v>
      </c>
      <c r="B1168" s="463" t="s">
        <v>658</v>
      </c>
      <c r="C1168" s="463" t="s">
        <v>3882</v>
      </c>
      <c r="D1168" s="463" t="s">
        <v>552</v>
      </c>
      <c r="E1168" s="464">
        <v>32</v>
      </c>
      <c r="F1168" s="463" t="s">
        <v>3750</v>
      </c>
      <c r="G1168" s="463" t="s">
        <v>554</v>
      </c>
      <c r="H1168" s="576">
        <v>41286</v>
      </c>
      <c r="I1168" s="576">
        <v>41298</v>
      </c>
      <c r="J1168" s="465">
        <v>2012</v>
      </c>
      <c r="K1168" s="584" t="s">
        <v>532</v>
      </c>
      <c r="L1168" s="584" t="s">
        <v>531</v>
      </c>
      <c r="M1168" s="463" t="s">
        <v>3750</v>
      </c>
      <c r="N1168" s="463">
        <v>4</v>
      </c>
      <c r="O1168" s="465">
        <v>1</v>
      </c>
      <c r="P1168" s="463">
        <v>8</v>
      </c>
      <c r="Q1168" s="463">
        <v>3</v>
      </c>
      <c r="R1168" s="463">
        <v>0</v>
      </c>
      <c r="S1168" s="463">
        <v>0</v>
      </c>
      <c r="T1168" s="463">
        <v>0</v>
      </c>
      <c r="U1168" s="463">
        <v>0</v>
      </c>
      <c r="V1168" s="463">
        <v>4</v>
      </c>
      <c r="W1168" s="463">
        <v>6</v>
      </c>
      <c r="X1168" s="463">
        <v>6</v>
      </c>
      <c r="Y1168" s="463">
        <v>12</v>
      </c>
      <c r="Z1168" s="463">
        <v>0</v>
      </c>
      <c r="AA1168" s="463">
        <v>0</v>
      </c>
      <c r="AB1168" s="466">
        <v>40</v>
      </c>
      <c r="AC1168" s="461">
        <f t="shared" si="60"/>
        <v>12</v>
      </c>
    </row>
    <row r="1169" spans="1:29" s="467" customFormat="1" hidden="1">
      <c r="A1169" s="463" t="s">
        <v>1022</v>
      </c>
      <c r="B1169" s="463" t="s">
        <v>658</v>
      </c>
      <c r="C1169" s="463" t="s">
        <v>1023</v>
      </c>
      <c r="D1169" s="463" t="s">
        <v>552</v>
      </c>
      <c r="E1169" s="464">
        <v>33</v>
      </c>
      <c r="F1169" s="463" t="s">
        <v>1692</v>
      </c>
      <c r="G1169" s="463" t="s">
        <v>554</v>
      </c>
      <c r="H1169" s="576">
        <v>41286</v>
      </c>
      <c r="I1169" s="576">
        <v>41298</v>
      </c>
      <c r="J1169" s="465">
        <v>2012</v>
      </c>
      <c r="K1169" s="584" t="s">
        <v>532</v>
      </c>
      <c r="L1169" s="584" t="s">
        <v>531</v>
      </c>
      <c r="M1169" s="463" t="s">
        <v>1692</v>
      </c>
      <c r="N1169" s="463">
        <v>1</v>
      </c>
      <c r="O1169" s="465">
        <v>1</v>
      </c>
      <c r="P1169" s="463">
        <v>2</v>
      </c>
      <c r="Q1169" s="463">
        <v>3</v>
      </c>
      <c r="R1169" s="463">
        <v>0</v>
      </c>
      <c r="S1169" s="463">
        <v>0</v>
      </c>
      <c r="T1169" s="463">
        <v>0</v>
      </c>
      <c r="U1169" s="463">
        <v>7</v>
      </c>
      <c r="V1169" s="463">
        <v>0</v>
      </c>
      <c r="W1169" s="463">
        <v>19</v>
      </c>
      <c r="X1169" s="463">
        <v>4</v>
      </c>
      <c r="Y1169" s="463">
        <v>4</v>
      </c>
      <c r="Z1169" s="463">
        <v>0</v>
      </c>
      <c r="AA1169" s="463">
        <v>0</v>
      </c>
      <c r="AB1169" s="466">
        <v>40</v>
      </c>
      <c r="AC1169" s="461">
        <f t="shared" si="60"/>
        <v>6</v>
      </c>
    </row>
    <row r="1170" spans="1:29" s="467" customFormat="1" hidden="1">
      <c r="A1170" s="463" t="s">
        <v>1024</v>
      </c>
      <c r="B1170" s="463" t="s">
        <v>658</v>
      </c>
      <c r="C1170" s="463" t="s">
        <v>1025</v>
      </c>
      <c r="D1170" s="463" t="s">
        <v>552</v>
      </c>
      <c r="E1170" s="464">
        <v>33</v>
      </c>
      <c r="F1170" s="463" t="s">
        <v>1692</v>
      </c>
      <c r="G1170" s="463" t="s">
        <v>554</v>
      </c>
      <c r="H1170" s="576">
        <v>41286</v>
      </c>
      <c r="I1170" s="576">
        <v>41298</v>
      </c>
      <c r="J1170" s="465">
        <v>2012</v>
      </c>
      <c r="K1170" s="584" t="s">
        <v>532</v>
      </c>
      <c r="L1170" s="584" t="s">
        <v>531</v>
      </c>
      <c r="M1170" s="463" t="s">
        <v>1692</v>
      </c>
      <c r="N1170" s="463">
        <v>2</v>
      </c>
      <c r="O1170" s="465">
        <v>2</v>
      </c>
      <c r="P1170" s="463">
        <v>1</v>
      </c>
      <c r="Q1170" s="463">
        <v>4</v>
      </c>
      <c r="R1170" s="463">
        <v>0</v>
      </c>
      <c r="S1170" s="463">
        <v>0</v>
      </c>
      <c r="T1170" s="463">
        <v>0</v>
      </c>
      <c r="U1170" s="463">
        <v>3</v>
      </c>
      <c r="V1170" s="463">
        <v>0</v>
      </c>
      <c r="W1170" s="463">
        <v>12</v>
      </c>
      <c r="X1170" s="463">
        <v>4</v>
      </c>
      <c r="Y1170" s="463">
        <v>14</v>
      </c>
      <c r="Z1170" s="463">
        <v>0</v>
      </c>
      <c r="AA1170" s="463">
        <v>0</v>
      </c>
      <c r="AB1170" s="466">
        <v>40</v>
      </c>
      <c r="AC1170" s="461">
        <f t="shared" si="60"/>
        <v>7</v>
      </c>
    </row>
    <row r="1171" spans="1:29" s="467" customFormat="1" hidden="1">
      <c r="A1171" s="463" t="s">
        <v>1026</v>
      </c>
      <c r="B1171" s="463" t="s">
        <v>658</v>
      </c>
      <c r="C1171" s="463" t="s">
        <v>1027</v>
      </c>
      <c r="D1171" s="463" t="s">
        <v>552</v>
      </c>
      <c r="E1171" s="464">
        <v>33</v>
      </c>
      <c r="F1171" s="463" t="s">
        <v>1692</v>
      </c>
      <c r="G1171" s="463" t="s">
        <v>554</v>
      </c>
      <c r="H1171" s="576">
        <v>41286</v>
      </c>
      <c r="I1171" s="576">
        <v>41298</v>
      </c>
      <c r="J1171" s="465">
        <v>2012</v>
      </c>
      <c r="K1171" s="584" t="s">
        <v>532</v>
      </c>
      <c r="L1171" s="584" t="s">
        <v>531</v>
      </c>
      <c r="M1171" s="463" t="s">
        <v>1692</v>
      </c>
      <c r="N1171" s="463">
        <v>3</v>
      </c>
      <c r="O1171" s="465">
        <v>2</v>
      </c>
      <c r="P1171" s="463">
        <v>1</v>
      </c>
      <c r="Q1171" s="463">
        <v>2</v>
      </c>
      <c r="R1171" s="463">
        <v>0</v>
      </c>
      <c r="S1171" s="463">
        <v>0</v>
      </c>
      <c r="T1171" s="463">
        <v>0</v>
      </c>
      <c r="U1171" s="463">
        <v>9</v>
      </c>
      <c r="V1171" s="463">
        <v>1</v>
      </c>
      <c r="W1171" s="463">
        <v>12</v>
      </c>
      <c r="X1171" s="463">
        <v>4</v>
      </c>
      <c r="Y1171" s="463">
        <v>9</v>
      </c>
      <c r="Z1171" s="463">
        <v>0</v>
      </c>
      <c r="AA1171" s="463">
        <v>0</v>
      </c>
      <c r="AB1171" s="466">
        <v>40</v>
      </c>
      <c r="AC1171" s="461">
        <f t="shared" si="60"/>
        <v>5</v>
      </c>
    </row>
    <row r="1172" spans="1:29" s="467" customFormat="1" hidden="1">
      <c r="A1172" s="463" t="s">
        <v>1028</v>
      </c>
      <c r="B1172" s="463" t="s">
        <v>658</v>
      </c>
      <c r="C1172" s="463" t="s">
        <v>835</v>
      </c>
      <c r="D1172" s="463" t="s">
        <v>552</v>
      </c>
      <c r="E1172" s="464">
        <v>33</v>
      </c>
      <c r="F1172" s="463" t="s">
        <v>1692</v>
      </c>
      <c r="G1172" s="463" t="s">
        <v>554</v>
      </c>
      <c r="H1172" s="576">
        <v>41286</v>
      </c>
      <c r="I1172" s="576">
        <v>41298</v>
      </c>
      <c r="J1172" s="465">
        <v>2012</v>
      </c>
      <c r="K1172" s="584" t="s">
        <v>532</v>
      </c>
      <c r="L1172" s="584" t="s">
        <v>531</v>
      </c>
      <c r="M1172" s="463" t="s">
        <v>1692</v>
      </c>
      <c r="N1172" s="463">
        <v>4</v>
      </c>
      <c r="O1172" s="465">
        <v>1</v>
      </c>
      <c r="P1172" s="463">
        <v>0</v>
      </c>
      <c r="Q1172" s="463">
        <v>2</v>
      </c>
      <c r="R1172" s="463">
        <v>0</v>
      </c>
      <c r="S1172" s="463">
        <v>0</v>
      </c>
      <c r="T1172" s="463">
        <v>0</v>
      </c>
      <c r="U1172" s="463">
        <v>5</v>
      </c>
      <c r="V1172" s="463">
        <v>0</v>
      </c>
      <c r="W1172" s="463">
        <v>8</v>
      </c>
      <c r="X1172" s="463">
        <v>1</v>
      </c>
      <c r="Y1172" s="463">
        <v>23</v>
      </c>
      <c r="Z1172" s="463">
        <v>0</v>
      </c>
      <c r="AA1172" s="463">
        <v>0</v>
      </c>
      <c r="AB1172" s="466">
        <v>40</v>
      </c>
      <c r="AC1172" s="461">
        <f t="shared" si="60"/>
        <v>3</v>
      </c>
    </row>
    <row r="1173" spans="1:29" s="467" customFormat="1" hidden="1">
      <c r="A1173" s="463" t="s">
        <v>63</v>
      </c>
      <c r="B1173" s="463" t="s">
        <v>658</v>
      </c>
      <c r="C1173" s="463" t="s">
        <v>4127</v>
      </c>
      <c r="D1173" s="463" t="s">
        <v>552</v>
      </c>
      <c r="E1173" s="464">
        <v>34</v>
      </c>
      <c r="F1173" s="463" t="s">
        <v>3760</v>
      </c>
      <c r="G1173" s="463" t="s">
        <v>554</v>
      </c>
      <c r="H1173" s="576">
        <v>41412</v>
      </c>
      <c r="I1173" s="576">
        <v>41414</v>
      </c>
      <c r="J1173" s="465">
        <v>2012</v>
      </c>
      <c r="K1173" s="463" t="s">
        <v>1281</v>
      </c>
      <c r="L1173" s="463" t="s">
        <v>773</v>
      </c>
      <c r="M1173" s="463" t="s">
        <v>3760</v>
      </c>
      <c r="N1173" s="463">
        <v>1</v>
      </c>
      <c r="O1173" s="465">
        <v>8</v>
      </c>
      <c r="P1173" s="463">
        <v>0</v>
      </c>
      <c r="Q1173" s="463">
        <v>2</v>
      </c>
      <c r="R1173" s="463">
        <v>0</v>
      </c>
      <c r="S1173" s="463">
        <v>2</v>
      </c>
      <c r="T1173" s="463">
        <v>0</v>
      </c>
      <c r="U1173" s="463">
        <v>1</v>
      </c>
      <c r="V1173" s="463">
        <v>0</v>
      </c>
      <c r="W1173" s="463">
        <v>21</v>
      </c>
      <c r="X1173" s="463">
        <v>5</v>
      </c>
      <c r="Y1173" s="463">
        <v>1</v>
      </c>
      <c r="Z1173" s="463">
        <v>0</v>
      </c>
      <c r="AA1173" s="463">
        <v>0</v>
      </c>
      <c r="AB1173" s="466">
        <v>40</v>
      </c>
      <c r="AC1173" s="461"/>
    </row>
    <row r="1174" spans="1:29" s="467" customFormat="1" hidden="1">
      <c r="A1174" s="463" t="s">
        <v>64</v>
      </c>
      <c r="B1174" s="463" t="s">
        <v>658</v>
      </c>
      <c r="C1174" s="463" t="s">
        <v>4128</v>
      </c>
      <c r="D1174" s="463" t="s">
        <v>552</v>
      </c>
      <c r="E1174" s="464">
        <v>34</v>
      </c>
      <c r="F1174" s="463" t="s">
        <v>3760</v>
      </c>
      <c r="G1174" s="463" t="s">
        <v>554</v>
      </c>
      <c r="H1174" s="576">
        <v>41412</v>
      </c>
      <c r="I1174" s="576">
        <v>41414</v>
      </c>
      <c r="J1174" s="465">
        <v>2012</v>
      </c>
      <c r="K1174" s="463" t="s">
        <v>1281</v>
      </c>
      <c r="L1174" s="463" t="s">
        <v>773</v>
      </c>
      <c r="M1174" s="463" t="s">
        <v>3760</v>
      </c>
      <c r="N1174" s="463">
        <v>2</v>
      </c>
      <c r="O1174" s="465">
        <v>3</v>
      </c>
      <c r="P1174" s="463">
        <v>0</v>
      </c>
      <c r="Q1174" s="463">
        <v>5</v>
      </c>
      <c r="R1174" s="463">
        <v>1</v>
      </c>
      <c r="S1174" s="463">
        <v>3</v>
      </c>
      <c r="T1174" s="463">
        <v>0</v>
      </c>
      <c r="U1174" s="463">
        <v>3</v>
      </c>
      <c r="V1174" s="463">
        <v>0</v>
      </c>
      <c r="W1174" s="463">
        <v>21</v>
      </c>
      <c r="X1174" s="463">
        <v>3</v>
      </c>
      <c r="Y1174" s="463">
        <v>1</v>
      </c>
      <c r="Z1174" s="463">
        <v>0</v>
      </c>
      <c r="AA1174" s="463">
        <v>0</v>
      </c>
      <c r="AB1174" s="466">
        <v>40</v>
      </c>
      <c r="AC1174" s="461"/>
    </row>
    <row r="1175" spans="1:29" s="467" customFormat="1" hidden="1">
      <c r="A1175" s="463" t="s">
        <v>65</v>
      </c>
      <c r="B1175" s="463" t="s">
        <v>658</v>
      </c>
      <c r="C1175" s="463" t="s">
        <v>4129</v>
      </c>
      <c r="D1175" s="463" t="s">
        <v>552</v>
      </c>
      <c r="E1175" s="464">
        <v>34</v>
      </c>
      <c r="F1175" s="463" t="s">
        <v>3760</v>
      </c>
      <c r="G1175" s="463" t="s">
        <v>554</v>
      </c>
      <c r="H1175" s="576">
        <v>41412</v>
      </c>
      <c r="I1175" s="576">
        <v>41414</v>
      </c>
      <c r="J1175" s="465">
        <v>2012</v>
      </c>
      <c r="K1175" s="463" t="s">
        <v>1281</v>
      </c>
      <c r="L1175" s="463" t="s">
        <v>773</v>
      </c>
      <c r="M1175" s="463" t="s">
        <v>3760</v>
      </c>
      <c r="N1175" s="463">
        <v>3</v>
      </c>
      <c r="O1175" s="465">
        <v>2</v>
      </c>
      <c r="P1175" s="463">
        <v>1</v>
      </c>
      <c r="Q1175" s="463">
        <v>7</v>
      </c>
      <c r="R1175" s="463">
        <v>1</v>
      </c>
      <c r="S1175" s="463">
        <v>0</v>
      </c>
      <c r="T1175" s="463">
        <v>0</v>
      </c>
      <c r="U1175" s="463">
        <v>0</v>
      </c>
      <c r="V1175" s="463">
        <v>0</v>
      </c>
      <c r="W1175" s="463">
        <v>23</v>
      </c>
      <c r="X1175" s="463">
        <v>2</v>
      </c>
      <c r="Y1175" s="463">
        <v>4</v>
      </c>
      <c r="Z1175" s="463">
        <v>0</v>
      </c>
      <c r="AA1175" s="463">
        <v>0</v>
      </c>
      <c r="AB1175" s="466">
        <v>40</v>
      </c>
      <c r="AC1175" s="461"/>
    </row>
    <row r="1176" spans="1:29" s="467" customFormat="1" hidden="1">
      <c r="A1176" s="463" t="s">
        <v>66</v>
      </c>
      <c r="B1176" s="463" t="s">
        <v>658</v>
      </c>
      <c r="C1176" s="463" t="s">
        <v>4130</v>
      </c>
      <c r="D1176" s="463" t="s">
        <v>552</v>
      </c>
      <c r="E1176" s="464">
        <v>34</v>
      </c>
      <c r="F1176" s="463" t="s">
        <v>3760</v>
      </c>
      <c r="G1176" s="463" t="s">
        <v>554</v>
      </c>
      <c r="H1176" s="576">
        <v>41412</v>
      </c>
      <c r="I1176" s="576">
        <v>41414</v>
      </c>
      <c r="J1176" s="465">
        <v>2012</v>
      </c>
      <c r="K1176" s="463" t="s">
        <v>1281</v>
      </c>
      <c r="L1176" s="463" t="s">
        <v>773</v>
      </c>
      <c r="M1176" s="463" t="s">
        <v>3760</v>
      </c>
      <c r="N1176" s="463">
        <v>4</v>
      </c>
      <c r="O1176" s="465">
        <v>4</v>
      </c>
      <c r="P1176" s="463">
        <v>1</v>
      </c>
      <c r="Q1176" s="463">
        <v>4</v>
      </c>
      <c r="R1176" s="463">
        <v>1</v>
      </c>
      <c r="S1176" s="463">
        <v>1</v>
      </c>
      <c r="T1176" s="463">
        <v>0</v>
      </c>
      <c r="U1176" s="463">
        <v>0</v>
      </c>
      <c r="V1176" s="463">
        <v>0</v>
      </c>
      <c r="W1176" s="463">
        <v>21</v>
      </c>
      <c r="X1176" s="463">
        <v>5</v>
      </c>
      <c r="Y1176" s="463">
        <v>2</v>
      </c>
      <c r="Z1176" s="463">
        <v>0</v>
      </c>
      <c r="AA1176" s="463">
        <v>1</v>
      </c>
      <c r="AB1176" s="466">
        <v>40</v>
      </c>
      <c r="AC1176" s="461"/>
    </row>
    <row r="1177" spans="1:29" s="467" customFormat="1" hidden="1">
      <c r="A1177" s="463" t="s">
        <v>67</v>
      </c>
      <c r="B1177" s="463" t="s">
        <v>658</v>
      </c>
      <c r="C1177" s="463" t="s">
        <v>68</v>
      </c>
      <c r="D1177" s="463" t="s">
        <v>552</v>
      </c>
      <c r="E1177" s="464">
        <v>35</v>
      </c>
      <c r="F1177" s="463" t="s">
        <v>1511</v>
      </c>
      <c r="G1177" s="463" t="s">
        <v>554</v>
      </c>
      <c r="H1177" s="576">
        <v>41413</v>
      </c>
      <c r="I1177" s="576">
        <v>41414</v>
      </c>
      <c r="J1177" s="465">
        <v>2012</v>
      </c>
      <c r="K1177" s="463" t="s">
        <v>1281</v>
      </c>
      <c r="L1177" s="463" t="s">
        <v>773</v>
      </c>
      <c r="M1177" s="463" t="s">
        <v>1511</v>
      </c>
      <c r="N1177" s="463">
        <v>1</v>
      </c>
      <c r="O1177" s="465">
        <v>1</v>
      </c>
      <c r="P1177" s="463">
        <v>4</v>
      </c>
      <c r="Q1177" s="463">
        <v>5</v>
      </c>
      <c r="R1177" s="463">
        <v>7</v>
      </c>
      <c r="S1177" s="463">
        <v>0</v>
      </c>
      <c r="T1177" s="463">
        <v>0</v>
      </c>
      <c r="U1177" s="463">
        <v>10</v>
      </c>
      <c r="V1177" s="463">
        <v>0</v>
      </c>
      <c r="W1177" s="463">
        <v>5</v>
      </c>
      <c r="X1177" s="463">
        <v>3</v>
      </c>
      <c r="Y1177" s="463">
        <v>5</v>
      </c>
      <c r="Z1177" s="463">
        <v>0</v>
      </c>
      <c r="AA1177" s="463">
        <v>0</v>
      </c>
      <c r="AB1177" s="466">
        <v>40</v>
      </c>
      <c r="AC1177" s="461"/>
    </row>
    <row r="1178" spans="1:29" s="467" customFormat="1" hidden="1">
      <c r="A1178" s="463" t="s">
        <v>69</v>
      </c>
      <c r="B1178" s="463" t="s">
        <v>658</v>
      </c>
      <c r="C1178" s="463" t="s">
        <v>22</v>
      </c>
      <c r="D1178" s="463" t="s">
        <v>552</v>
      </c>
      <c r="E1178" s="464">
        <v>35</v>
      </c>
      <c r="F1178" s="463" t="s">
        <v>1511</v>
      </c>
      <c r="G1178" s="463" t="s">
        <v>554</v>
      </c>
      <c r="H1178" s="576">
        <v>41413</v>
      </c>
      <c r="I1178" s="576">
        <v>41414</v>
      </c>
      <c r="J1178" s="465">
        <v>2012</v>
      </c>
      <c r="K1178" s="463" t="s">
        <v>1281</v>
      </c>
      <c r="L1178" s="463" t="s">
        <v>773</v>
      </c>
      <c r="M1178" s="463" t="s">
        <v>1511</v>
      </c>
      <c r="N1178" s="463">
        <v>2</v>
      </c>
      <c r="O1178" s="465">
        <v>3</v>
      </c>
      <c r="P1178" s="463">
        <v>2</v>
      </c>
      <c r="Q1178" s="463">
        <v>6</v>
      </c>
      <c r="R1178" s="463">
        <v>2</v>
      </c>
      <c r="S1178" s="463">
        <v>0</v>
      </c>
      <c r="T1178" s="463">
        <v>0</v>
      </c>
      <c r="U1178" s="463">
        <v>16</v>
      </c>
      <c r="V1178" s="463">
        <v>1</v>
      </c>
      <c r="W1178" s="463">
        <v>1</v>
      </c>
      <c r="X1178" s="463">
        <v>5</v>
      </c>
      <c r="Y1178" s="463">
        <v>4</v>
      </c>
      <c r="Z1178" s="463">
        <v>0</v>
      </c>
      <c r="AA1178" s="463">
        <v>0</v>
      </c>
      <c r="AB1178" s="466">
        <v>40</v>
      </c>
      <c r="AC1178" s="461"/>
    </row>
    <row r="1179" spans="1:29" s="467" customFormat="1" hidden="1">
      <c r="A1179" s="463" t="s">
        <v>23</v>
      </c>
      <c r="B1179" s="463" t="s">
        <v>658</v>
      </c>
      <c r="C1179" s="463" t="s">
        <v>24</v>
      </c>
      <c r="D1179" s="463" t="s">
        <v>552</v>
      </c>
      <c r="E1179" s="464">
        <v>35</v>
      </c>
      <c r="F1179" s="463" t="s">
        <v>1511</v>
      </c>
      <c r="G1179" s="463" t="s">
        <v>554</v>
      </c>
      <c r="H1179" s="576">
        <v>41413</v>
      </c>
      <c r="I1179" s="576">
        <v>41414</v>
      </c>
      <c r="J1179" s="465">
        <v>2012</v>
      </c>
      <c r="K1179" s="463" t="s">
        <v>1281</v>
      </c>
      <c r="L1179" s="463" t="s">
        <v>773</v>
      </c>
      <c r="M1179" s="463" t="s">
        <v>1511</v>
      </c>
      <c r="N1179" s="463">
        <v>3</v>
      </c>
      <c r="O1179" s="465">
        <v>3</v>
      </c>
      <c r="P1179" s="463">
        <v>5</v>
      </c>
      <c r="Q1179" s="463">
        <v>7</v>
      </c>
      <c r="R1179" s="463">
        <v>5</v>
      </c>
      <c r="S1179" s="463">
        <v>1</v>
      </c>
      <c r="T1179" s="463">
        <v>0</v>
      </c>
      <c r="U1179" s="463">
        <v>6</v>
      </c>
      <c r="V1179" s="463">
        <v>1</v>
      </c>
      <c r="W1179" s="463">
        <v>6</v>
      </c>
      <c r="X1179" s="463">
        <v>4</v>
      </c>
      <c r="Y1179" s="463">
        <v>2</v>
      </c>
      <c r="Z1179" s="463">
        <v>0</v>
      </c>
      <c r="AA1179" s="463">
        <v>0</v>
      </c>
      <c r="AB1179" s="466">
        <v>40</v>
      </c>
      <c r="AC1179" s="461"/>
    </row>
    <row r="1180" spans="1:29" s="467" customFormat="1" hidden="1">
      <c r="A1180" s="463" t="s">
        <v>25</v>
      </c>
      <c r="B1180" s="463" t="s">
        <v>658</v>
      </c>
      <c r="C1180" s="463" t="s">
        <v>26</v>
      </c>
      <c r="D1180" s="463" t="s">
        <v>552</v>
      </c>
      <c r="E1180" s="464">
        <v>35</v>
      </c>
      <c r="F1180" s="463" t="s">
        <v>1511</v>
      </c>
      <c r="G1180" s="463" t="s">
        <v>554</v>
      </c>
      <c r="H1180" s="576">
        <v>41413</v>
      </c>
      <c r="I1180" s="576">
        <v>41414</v>
      </c>
      <c r="J1180" s="465">
        <v>2012</v>
      </c>
      <c r="K1180" s="463" t="s">
        <v>1281</v>
      </c>
      <c r="L1180" s="463" t="s">
        <v>773</v>
      </c>
      <c r="M1180" s="463" t="s">
        <v>1511</v>
      </c>
      <c r="N1180" s="463">
        <v>4</v>
      </c>
      <c r="O1180" s="465">
        <v>8</v>
      </c>
      <c r="P1180" s="463">
        <v>4</v>
      </c>
      <c r="Q1180" s="463">
        <v>1</v>
      </c>
      <c r="R1180" s="463">
        <v>0</v>
      </c>
      <c r="S1180" s="463">
        <v>1</v>
      </c>
      <c r="T1180" s="463">
        <v>0</v>
      </c>
      <c r="U1180" s="463">
        <v>14</v>
      </c>
      <c r="V1180" s="463">
        <v>3</v>
      </c>
      <c r="W1180" s="463">
        <v>2</v>
      </c>
      <c r="X1180" s="463">
        <v>6</v>
      </c>
      <c r="Y1180" s="463">
        <v>0</v>
      </c>
      <c r="Z1180" s="463">
        <v>0</v>
      </c>
      <c r="AA1180" s="463">
        <v>1</v>
      </c>
      <c r="AB1180" s="466">
        <v>40</v>
      </c>
      <c r="AC1180" s="461"/>
    </row>
    <row r="1181" spans="1:29" s="467" customFormat="1" hidden="1">
      <c r="A1181" s="463" t="s">
        <v>27</v>
      </c>
      <c r="B1181" s="463" t="s">
        <v>658</v>
      </c>
      <c r="C1181" s="463" t="s">
        <v>4107</v>
      </c>
      <c r="D1181" s="463" t="s">
        <v>552</v>
      </c>
      <c r="E1181" s="464">
        <v>36</v>
      </c>
      <c r="F1181" s="463" t="s">
        <v>1516</v>
      </c>
      <c r="G1181" s="463" t="s">
        <v>554</v>
      </c>
      <c r="H1181" s="576">
        <v>41412</v>
      </c>
      <c r="I1181" s="576">
        <v>41414</v>
      </c>
      <c r="J1181" s="465">
        <v>2012</v>
      </c>
      <c r="K1181" s="463" t="s">
        <v>1281</v>
      </c>
      <c r="L1181" s="463" t="s">
        <v>773</v>
      </c>
      <c r="M1181" s="463" t="s">
        <v>1516</v>
      </c>
      <c r="N1181" s="463">
        <v>1</v>
      </c>
      <c r="O1181" s="465">
        <v>3</v>
      </c>
      <c r="P1181" s="463">
        <v>2</v>
      </c>
      <c r="Q1181" s="463">
        <v>4</v>
      </c>
      <c r="R1181" s="463">
        <v>0</v>
      </c>
      <c r="S1181" s="463">
        <v>3</v>
      </c>
      <c r="T1181" s="463">
        <v>1</v>
      </c>
      <c r="U1181" s="463">
        <v>0</v>
      </c>
      <c r="V1181" s="463">
        <v>0</v>
      </c>
      <c r="W1181" s="463">
        <v>7</v>
      </c>
      <c r="X1181" s="463">
        <v>14</v>
      </c>
      <c r="Y1181" s="463">
        <v>5</v>
      </c>
      <c r="Z1181" s="463">
        <v>0</v>
      </c>
      <c r="AA1181" s="463">
        <v>1</v>
      </c>
      <c r="AB1181" s="466">
        <v>40</v>
      </c>
      <c r="AC1181" s="461"/>
    </row>
    <row r="1182" spans="1:29" s="467" customFormat="1" hidden="1">
      <c r="A1182" s="463" t="s">
        <v>28</v>
      </c>
      <c r="B1182" s="463" t="s">
        <v>658</v>
      </c>
      <c r="C1182" s="463" t="s">
        <v>4108</v>
      </c>
      <c r="D1182" s="463" t="s">
        <v>552</v>
      </c>
      <c r="E1182" s="464">
        <v>36</v>
      </c>
      <c r="F1182" s="463" t="s">
        <v>1516</v>
      </c>
      <c r="G1182" s="463" t="s">
        <v>554</v>
      </c>
      <c r="H1182" s="576">
        <v>41412</v>
      </c>
      <c r="I1182" s="576">
        <v>41414</v>
      </c>
      <c r="J1182" s="465">
        <v>2012</v>
      </c>
      <c r="K1182" s="463" t="s">
        <v>1281</v>
      </c>
      <c r="L1182" s="463" t="s">
        <v>773</v>
      </c>
      <c r="M1182" s="463" t="s">
        <v>1516</v>
      </c>
      <c r="N1182" s="463">
        <v>2</v>
      </c>
      <c r="O1182" s="465">
        <v>4</v>
      </c>
      <c r="P1182" s="463">
        <v>0</v>
      </c>
      <c r="Q1182" s="463">
        <v>5</v>
      </c>
      <c r="R1182" s="463">
        <v>0</v>
      </c>
      <c r="S1182" s="463">
        <v>4</v>
      </c>
      <c r="T1182" s="463">
        <v>0</v>
      </c>
      <c r="U1182" s="463">
        <v>2</v>
      </c>
      <c r="V1182" s="463">
        <v>1</v>
      </c>
      <c r="W1182" s="463">
        <v>15</v>
      </c>
      <c r="X1182" s="463">
        <v>3</v>
      </c>
      <c r="Y1182" s="463">
        <v>4</v>
      </c>
      <c r="Z1182" s="463">
        <v>0</v>
      </c>
      <c r="AA1182" s="463">
        <v>2</v>
      </c>
      <c r="AB1182" s="466">
        <v>40</v>
      </c>
      <c r="AC1182" s="461"/>
    </row>
    <row r="1183" spans="1:29" s="467" customFormat="1" hidden="1">
      <c r="A1183" s="463" t="s">
        <v>29</v>
      </c>
      <c r="B1183" s="463" t="s">
        <v>658</v>
      </c>
      <c r="C1183" s="463" t="s">
        <v>4109</v>
      </c>
      <c r="D1183" s="463" t="s">
        <v>552</v>
      </c>
      <c r="E1183" s="464">
        <v>36</v>
      </c>
      <c r="F1183" s="463" t="s">
        <v>1516</v>
      </c>
      <c r="G1183" s="463" t="s">
        <v>554</v>
      </c>
      <c r="H1183" s="576">
        <v>41412</v>
      </c>
      <c r="I1183" s="576">
        <v>41414</v>
      </c>
      <c r="J1183" s="465">
        <v>2012</v>
      </c>
      <c r="K1183" s="463" t="s">
        <v>1281</v>
      </c>
      <c r="L1183" s="463" t="s">
        <v>773</v>
      </c>
      <c r="M1183" s="463" t="s">
        <v>1516</v>
      </c>
      <c r="N1183" s="463">
        <v>3</v>
      </c>
      <c r="O1183" s="465">
        <v>5</v>
      </c>
      <c r="P1183" s="463">
        <v>1</v>
      </c>
      <c r="Q1183" s="463">
        <v>6</v>
      </c>
      <c r="R1183" s="463">
        <v>0</v>
      </c>
      <c r="S1183" s="463">
        <v>3</v>
      </c>
      <c r="T1183" s="463">
        <v>0</v>
      </c>
      <c r="U1183" s="463">
        <v>6</v>
      </c>
      <c r="V1183" s="463">
        <v>0</v>
      </c>
      <c r="W1183" s="463">
        <v>7</v>
      </c>
      <c r="X1183" s="463">
        <v>8</v>
      </c>
      <c r="Y1183" s="463">
        <v>4</v>
      </c>
      <c r="Z1183" s="463">
        <v>0</v>
      </c>
      <c r="AA1183" s="463">
        <v>0</v>
      </c>
      <c r="AB1183" s="466">
        <v>40</v>
      </c>
      <c r="AC1183" s="461"/>
    </row>
    <row r="1184" spans="1:29" s="467" customFormat="1" hidden="1">
      <c r="A1184" s="463" t="s">
        <v>30</v>
      </c>
      <c r="B1184" s="463" t="s">
        <v>658</v>
      </c>
      <c r="C1184" s="463" t="s">
        <v>4110</v>
      </c>
      <c r="D1184" s="463" t="s">
        <v>552</v>
      </c>
      <c r="E1184" s="464">
        <v>36</v>
      </c>
      <c r="F1184" s="463" t="s">
        <v>1516</v>
      </c>
      <c r="G1184" s="463" t="s">
        <v>554</v>
      </c>
      <c r="H1184" s="576">
        <v>41412</v>
      </c>
      <c r="I1184" s="576">
        <v>41414</v>
      </c>
      <c r="J1184" s="465">
        <v>2012</v>
      </c>
      <c r="K1184" s="463" t="s">
        <v>1281</v>
      </c>
      <c r="L1184" s="463" t="s">
        <v>773</v>
      </c>
      <c r="M1184" s="463" t="s">
        <v>1516</v>
      </c>
      <c r="N1184" s="463">
        <v>4</v>
      </c>
      <c r="O1184" s="465">
        <v>7</v>
      </c>
      <c r="P1184" s="463">
        <v>3</v>
      </c>
      <c r="Q1184" s="463">
        <v>4</v>
      </c>
      <c r="R1184" s="463">
        <v>0</v>
      </c>
      <c r="S1184" s="463">
        <v>1</v>
      </c>
      <c r="T1184" s="463">
        <v>0</v>
      </c>
      <c r="U1184" s="463">
        <v>1</v>
      </c>
      <c r="V1184" s="463">
        <v>0</v>
      </c>
      <c r="W1184" s="463">
        <v>14</v>
      </c>
      <c r="X1184" s="463">
        <v>9</v>
      </c>
      <c r="Y1184" s="463">
        <v>1</v>
      </c>
      <c r="Z1184" s="463">
        <v>0</v>
      </c>
      <c r="AA1184" s="463">
        <v>0</v>
      </c>
      <c r="AB1184" s="466">
        <v>40</v>
      </c>
      <c r="AC1184" s="461"/>
    </row>
    <row r="1185" spans="1:29" s="467" customFormat="1" hidden="1">
      <c r="A1185" s="463" t="s">
        <v>1413</v>
      </c>
      <c r="B1185" s="463" t="s">
        <v>658</v>
      </c>
      <c r="C1185" s="463" t="s">
        <v>1453</v>
      </c>
      <c r="D1185" s="463" t="s">
        <v>552</v>
      </c>
      <c r="E1185" s="464">
        <v>37</v>
      </c>
      <c r="F1185" s="463" t="s">
        <v>358</v>
      </c>
      <c r="G1185" s="463" t="s">
        <v>554</v>
      </c>
      <c r="H1185" s="576">
        <v>41275</v>
      </c>
      <c r="I1185" s="576">
        <v>41302</v>
      </c>
      <c r="J1185" s="465">
        <v>2012</v>
      </c>
      <c r="K1185" s="463" t="s">
        <v>769</v>
      </c>
      <c r="L1185" s="463" t="s">
        <v>3726</v>
      </c>
      <c r="M1185" s="463" t="s">
        <v>358</v>
      </c>
      <c r="N1185" s="463">
        <v>1</v>
      </c>
      <c r="O1185" s="465">
        <v>0</v>
      </c>
      <c r="P1185" s="463">
        <v>0</v>
      </c>
      <c r="Q1185" s="463">
        <v>1</v>
      </c>
      <c r="R1185" s="463">
        <v>0</v>
      </c>
      <c r="S1185" s="463">
        <v>7</v>
      </c>
      <c r="T1185" s="463">
        <v>0</v>
      </c>
      <c r="U1185" s="463">
        <v>20</v>
      </c>
      <c r="V1185" s="463">
        <v>0</v>
      </c>
      <c r="W1185" s="463">
        <v>6</v>
      </c>
      <c r="X1185" s="463">
        <v>6</v>
      </c>
      <c r="Y1185" s="463">
        <v>0</v>
      </c>
      <c r="Z1185" s="463">
        <v>0</v>
      </c>
      <c r="AA1185" s="463">
        <v>0</v>
      </c>
      <c r="AB1185" s="466">
        <v>40</v>
      </c>
      <c r="AC1185" s="461">
        <f t="shared" ref="AC1185:AC1216" si="61">O1185+P1185+Q1185+R1185</f>
        <v>1</v>
      </c>
    </row>
    <row r="1186" spans="1:29" s="467" customFormat="1" hidden="1">
      <c r="A1186" s="463" t="s">
        <v>1454</v>
      </c>
      <c r="B1186" s="463" t="s">
        <v>658</v>
      </c>
      <c r="C1186" s="463" t="s">
        <v>1455</v>
      </c>
      <c r="D1186" s="463" t="s">
        <v>552</v>
      </c>
      <c r="E1186" s="464">
        <v>37</v>
      </c>
      <c r="F1186" s="463" t="s">
        <v>358</v>
      </c>
      <c r="G1186" s="463" t="s">
        <v>554</v>
      </c>
      <c r="H1186" s="576">
        <v>41275</v>
      </c>
      <c r="I1186" s="576">
        <v>41302</v>
      </c>
      <c r="J1186" s="465">
        <v>2012</v>
      </c>
      <c r="K1186" s="463" t="s">
        <v>769</v>
      </c>
      <c r="L1186" s="463" t="s">
        <v>3726</v>
      </c>
      <c r="M1186" s="463" t="s">
        <v>358</v>
      </c>
      <c r="N1186" s="463">
        <v>2</v>
      </c>
      <c r="O1186" s="465">
        <v>1</v>
      </c>
      <c r="P1186" s="463">
        <v>1</v>
      </c>
      <c r="Q1186" s="463">
        <v>8</v>
      </c>
      <c r="R1186" s="463">
        <v>0</v>
      </c>
      <c r="S1186" s="463">
        <v>1</v>
      </c>
      <c r="T1186" s="463">
        <v>0</v>
      </c>
      <c r="U1186" s="463">
        <v>14</v>
      </c>
      <c r="V1186" s="463">
        <v>0</v>
      </c>
      <c r="W1186" s="463">
        <v>13</v>
      </c>
      <c r="X1186" s="463">
        <v>2</v>
      </c>
      <c r="Y1186" s="463">
        <v>0</v>
      </c>
      <c r="Z1186" s="463">
        <v>0</v>
      </c>
      <c r="AA1186" s="463">
        <v>0</v>
      </c>
      <c r="AB1186" s="466">
        <v>40</v>
      </c>
      <c r="AC1186" s="461">
        <f t="shared" si="61"/>
        <v>10</v>
      </c>
    </row>
    <row r="1187" spans="1:29" s="467" customFormat="1" hidden="1">
      <c r="A1187" s="463" t="s">
        <v>1456</v>
      </c>
      <c r="B1187" s="463" t="s">
        <v>658</v>
      </c>
      <c r="C1187" s="463" t="s">
        <v>1457</v>
      </c>
      <c r="D1187" s="463" t="s">
        <v>552</v>
      </c>
      <c r="E1187" s="464">
        <v>37</v>
      </c>
      <c r="F1187" s="463" t="s">
        <v>358</v>
      </c>
      <c r="G1187" s="463" t="s">
        <v>554</v>
      </c>
      <c r="H1187" s="576">
        <v>41275</v>
      </c>
      <c r="I1187" s="576">
        <v>41302</v>
      </c>
      <c r="J1187" s="465">
        <v>2012</v>
      </c>
      <c r="K1187" s="463" t="s">
        <v>769</v>
      </c>
      <c r="L1187" s="463" t="s">
        <v>3726</v>
      </c>
      <c r="M1187" s="463" t="s">
        <v>358</v>
      </c>
      <c r="N1187" s="463">
        <v>3</v>
      </c>
      <c r="O1187" s="465">
        <v>0</v>
      </c>
      <c r="P1187" s="463">
        <v>0</v>
      </c>
      <c r="Q1187" s="463">
        <v>0</v>
      </c>
      <c r="R1187" s="463">
        <v>0</v>
      </c>
      <c r="S1187" s="463">
        <v>16</v>
      </c>
      <c r="T1187" s="463">
        <v>0</v>
      </c>
      <c r="U1187" s="463">
        <v>7</v>
      </c>
      <c r="V1187" s="463">
        <v>0</v>
      </c>
      <c r="W1187" s="463">
        <v>11</v>
      </c>
      <c r="X1187" s="463">
        <v>4</v>
      </c>
      <c r="Y1187" s="463">
        <v>2</v>
      </c>
      <c r="Z1187" s="463">
        <v>0</v>
      </c>
      <c r="AA1187" s="463">
        <v>0</v>
      </c>
      <c r="AB1187" s="466">
        <v>40</v>
      </c>
      <c r="AC1187" s="461">
        <f t="shared" si="61"/>
        <v>0</v>
      </c>
    </row>
    <row r="1188" spans="1:29" s="467" customFormat="1" hidden="1">
      <c r="A1188" s="463" t="s">
        <v>1458</v>
      </c>
      <c r="B1188" s="463" t="s">
        <v>658</v>
      </c>
      <c r="C1188" s="463" t="s">
        <v>1459</v>
      </c>
      <c r="D1188" s="463" t="s">
        <v>552</v>
      </c>
      <c r="E1188" s="464">
        <v>37</v>
      </c>
      <c r="F1188" s="463" t="s">
        <v>358</v>
      </c>
      <c r="G1188" s="463" t="s">
        <v>554</v>
      </c>
      <c r="H1188" s="576">
        <v>41275</v>
      </c>
      <c r="I1188" s="576">
        <v>41302</v>
      </c>
      <c r="J1188" s="465">
        <v>2012</v>
      </c>
      <c r="K1188" s="463" t="s">
        <v>769</v>
      </c>
      <c r="L1188" s="463" t="s">
        <v>3726</v>
      </c>
      <c r="M1188" s="463" t="s">
        <v>358</v>
      </c>
      <c r="N1188" s="463">
        <v>4</v>
      </c>
      <c r="O1188" s="465">
        <v>0</v>
      </c>
      <c r="P1188" s="463">
        <v>0</v>
      </c>
      <c r="Q1188" s="463">
        <v>4</v>
      </c>
      <c r="R1188" s="463">
        <v>0</v>
      </c>
      <c r="S1188" s="463">
        <v>0</v>
      </c>
      <c r="T1188" s="463">
        <v>0</v>
      </c>
      <c r="U1188" s="463">
        <v>1</v>
      </c>
      <c r="V1188" s="463">
        <v>0</v>
      </c>
      <c r="W1188" s="463">
        <v>28</v>
      </c>
      <c r="X1188" s="463">
        <v>7</v>
      </c>
      <c r="Y1188" s="463">
        <v>0</v>
      </c>
      <c r="Z1188" s="463">
        <v>0</v>
      </c>
      <c r="AA1188" s="463">
        <v>0</v>
      </c>
      <c r="AB1188" s="466">
        <v>40</v>
      </c>
      <c r="AC1188" s="461">
        <f t="shared" si="61"/>
        <v>4</v>
      </c>
    </row>
    <row r="1189" spans="1:29" s="467" customFormat="1" hidden="1">
      <c r="A1189" s="463" t="s">
        <v>1460</v>
      </c>
      <c r="B1189" s="463" t="s">
        <v>658</v>
      </c>
      <c r="C1189" s="463" t="s">
        <v>4079</v>
      </c>
      <c r="D1189" s="463" t="s">
        <v>552</v>
      </c>
      <c r="E1189" s="464">
        <v>38</v>
      </c>
      <c r="F1189" s="463" t="s">
        <v>3759</v>
      </c>
      <c r="G1189" s="463" t="s">
        <v>554</v>
      </c>
      <c r="H1189" s="576">
        <v>41275</v>
      </c>
      <c r="I1189" s="576">
        <v>41302</v>
      </c>
      <c r="J1189" s="465">
        <v>2012</v>
      </c>
      <c r="K1189" s="463" t="s">
        <v>769</v>
      </c>
      <c r="L1189" s="584" t="s">
        <v>3726</v>
      </c>
      <c r="M1189" s="463" t="s">
        <v>3759</v>
      </c>
      <c r="N1189" s="463">
        <v>1</v>
      </c>
      <c r="O1189" s="465">
        <v>9</v>
      </c>
      <c r="P1189" s="463">
        <v>12</v>
      </c>
      <c r="Q1189" s="463">
        <v>1</v>
      </c>
      <c r="R1189" s="463">
        <v>0</v>
      </c>
      <c r="S1189" s="463">
        <v>0</v>
      </c>
      <c r="T1189" s="463">
        <v>0</v>
      </c>
      <c r="U1189" s="463">
        <v>0</v>
      </c>
      <c r="V1189" s="463">
        <v>3</v>
      </c>
      <c r="W1189" s="463">
        <v>4</v>
      </c>
      <c r="X1189" s="463">
        <v>8</v>
      </c>
      <c r="Y1189" s="463">
        <v>3</v>
      </c>
      <c r="Z1189" s="463">
        <v>0</v>
      </c>
      <c r="AA1189" s="463">
        <v>0</v>
      </c>
      <c r="AB1189" s="466">
        <v>40</v>
      </c>
      <c r="AC1189" s="461">
        <f t="shared" si="61"/>
        <v>22</v>
      </c>
    </row>
    <row r="1190" spans="1:29" s="467" customFormat="1" hidden="1">
      <c r="A1190" s="463" t="s">
        <v>1461</v>
      </c>
      <c r="B1190" s="463" t="s">
        <v>658</v>
      </c>
      <c r="C1190" s="463" t="s">
        <v>4080</v>
      </c>
      <c r="D1190" s="463" t="s">
        <v>552</v>
      </c>
      <c r="E1190" s="464">
        <v>38</v>
      </c>
      <c r="F1190" s="463" t="s">
        <v>3759</v>
      </c>
      <c r="G1190" s="463" t="s">
        <v>554</v>
      </c>
      <c r="H1190" s="576">
        <v>41275</v>
      </c>
      <c r="I1190" s="576">
        <v>41302</v>
      </c>
      <c r="J1190" s="465">
        <v>2012</v>
      </c>
      <c r="K1190" s="463" t="s">
        <v>769</v>
      </c>
      <c r="L1190" s="584" t="s">
        <v>3726</v>
      </c>
      <c r="M1190" s="463" t="s">
        <v>3759</v>
      </c>
      <c r="N1190" s="463">
        <v>2</v>
      </c>
      <c r="O1190" s="465">
        <v>6</v>
      </c>
      <c r="P1190" s="463">
        <v>4</v>
      </c>
      <c r="Q1190" s="463">
        <v>2</v>
      </c>
      <c r="R1190" s="463">
        <v>0</v>
      </c>
      <c r="S1190" s="463">
        <v>2</v>
      </c>
      <c r="T1190" s="463">
        <v>0</v>
      </c>
      <c r="U1190" s="463">
        <v>0</v>
      </c>
      <c r="V1190" s="463">
        <v>2</v>
      </c>
      <c r="W1190" s="463">
        <v>3</v>
      </c>
      <c r="X1190" s="463">
        <v>20</v>
      </c>
      <c r="Y1190" s="463">
        <v>1</v>
      </c>
      <c r="Z1190" s="463">
        <v>0</v>
      </c>
      <c r="AA1190" s="463">
        <v>0</v>
      </c>
      <c r="AB1190" s="466">
        <v>40</v>
      </c>
      <c r="AC1190" s="461">
        <f t="shared" si="61"/>
        <v>12</v>
      </c>
    </row>
    <row r="1191" spans="1:29" s="467" customFormat="1" hidden="1">
      <c r="A1191" s="463" t="s">
        <v>1462</v>
      </c>
      <c r="B1191" s="463" t="s">
        <v>658</v>
      </c>
      <c r="C1191" s="463" t="s">
        <v>4081</v>
      </c>
      <c r="D1191" s="463" t="s">
        <v>552</v>
      </c>
      <c r="E1191" s="464">
        <v>38</v>
      </c>
      <c r="F1191" s="463" t="s">
        <v>3759</v>
      </c>
      <c r="G1191" s="463" t="s">
        <v>554</v>
      </c>
      <c r="H1191" s="576">
        <v>41275</v>
      </c>
      <c r="I1191" s="576">
        <v>41302</v>
      </c>
      <c r="J1191" s="465">
        <v>2012</v>
      </c>
      <c r="K1191" s="463" t="s">
        <v>769</v>
      </c>
      <c r="L1191" s="584" t="s">
        <v>3726</v>
      </c>
      <c r="M1191" s="463" t="s">
        <v>3759</v>
      </c>
      <c r="N1191" s="463">
        <v>3</v>
      </c>
      <c r="O1191" s="465">
        <v>7</v>
      </c>
      <c r="P1191" s="463">
        <v>2</v>
      </c>
      <c r="Q1191" s="463">
        <v>2</v>
      </c>
      <c r="R1191" s="463">
        <v>0</v>
      </c>
      <c r="S1191" s="463">
        <v>1</v>
      </c>
      <c r="T1191" s="463">
        <v>0</v>
      </c>
      <c r="U1191" s="463">
        <v>0</v>
      </c>
      <c r="V1191" s="463">
        <v>1</v>
      </c>
      <c r="W1191" s="463">
        <v>4</v>
      </c>
      <c r="X1191" s="463">
        <v>16</v>
      </c>
      <c r="Y1191" s="463">
        <v>7</v>
      </c>
      <c r="Z1191" s="463">
        <v>0</v>
      </c>
      <c r="AA1191" s="463">
        <v>0</v>
      </c>
      <c r="AB1191" s="466">
        <v>40</v>
      </c>
      <c r="AC1191" s="461">
        <f t="shared" si="61"/>
        <v>11</v>
      </c>
    </row>
    <row r="1192" spans="1:29" s="467" customFormat="1" hidden="1">
      <c r="A1192" s="463" t="s">
        <v>1463</v>
      </c>
      <c r="B1192" s="463" t="s">
        <v>658</v>
      </c>
      <c r="C1192" s="463" t="s">
        <v>4082</v>
      </c>
      <c r="D1192" s="463" t="s">
        <v>552</v>
      </c>
      <c r="E1192" s="464">
        <v>38</v>
      </c>
      <c r="F1192" s="463" t="s">
        <v>3759</v>
      </c>
      <c r="G1192" s="463" t="s">
        <v>554</v>
      </c>
      <c r="H1192" s="576">
        <v>41275</v>
      </c>
      <c r="I1192" s="576">
        <v>41302</v>
      </c>
      <c r="J1192" s="614">
        <v>2012</v>
      </c>
      <c r="K1192" s="463" t="s">
        <v>769</v>
      </c>
      <c r="L1192" s="584" t="s">
        <v>3726</v>
      </c>
      <c r="M1192" s="463" t="s">
        <v>3759</v>
      </c>
      <c r="N1192" s="615">
        <v>4</v>
      </c>
      <c r="O1192" s="614">
        <v>2</v>
      </c>
      <c r="P1192" s="463">
        <v>7</v>
      </c>
      <c r="Q1192" s="463">
        <v>0</v>
      </c>
      <c r="R1192" s="463">
        <v>0</v>
      </c>
      <c r="S1192" s="463">
        <v>0</v>
      </c>
      <c r="T1192" s="463">
        <v>0</v>
      </c>
      <c r="U1192" s="463">
        <v>0</v>
      </c>
      <c r="V1192" s="463">
        <v>0</v>
      </c>
      <c r="W1192" s="463">
        <v>2</v>
      </c>
      <c r="X1192" s="463">
        <v>20</v>
      </c>
      <c r="Y1192" s="463">
        <v>9</v>
      </c>
      <c r="Z1192" s="463">
        <v>0</v>
      </c>
      <c r="AA1192" s="463">
        <v>0</v>
      </c>
      <c r="AB1192" s="611">
        <v>40</v>
      </c>
      <c r="AC1192" s="461">
        <f t="shared" si="61"/>
        <v>9</v>
      </c>
    </row>
    <row r="1193" spans="1:29" s="467" customFormat="1" hidden="1">
      <c r="A1193" s="463" t="s">
        <v>1539</v>
      </c>
      <c r="B1193" s="463" t="s">
        <v>658</v>
      </c>
      <c r="C1193" s="463" t="s">
        <v>1540</v>
      </c>
      <c r="D1193" s="463" t="s">
        <v>552</v>
      </c>
      <c r="E1193" s="463">
        <v>39</v>
      </c>
      <c r="F1193" s="465" t="s">
        <v>1517</v>
      </c>
      <c r="G1193" s="463" t="s">
        <v>554</v>
      </c>
      <c r="H1193" s="576">
        <v>41308</v>
      </c>
      <c r="I1193" s="576">
        <v>41330</v>
      </c>
      <c r="J1193" s="228">
        <v>2012</v>
      </c>
      <c r="K1193" s="463" t="s">
        <v>769</v>
      </c>
      <c r="L1193" s="463" t="s">
        <v>3726</v>
      </c>
      <c r="M1193" s="463" t="s">
        <v>1517</v>
      </c>
      <c r="N1193" s="612">
        <v>1</v>
      </c>
      <c r="O1193" s="229">
        <v>2</v>
      </c>
      <c r="P1193" s="463">
        <v>2</v>
      </c>
      <c r="Q1193" s="463">
        <v>5</v>
      </c>
      <c r="R1193" s="463">
        <v>4</v>
      </c>
      <c r="S1193" s="463">
        <v>0</v>
      </c>
      <c r="T1193" s="463">
        <v>0</v>
      </c>
      <c r="U1193" s="463">
        <v>0</v>
      </c>
      <c r="V1193" s="463">
        <v>4</v>
      </c>
      <c r="W1193" s="463">
        <v>18</v>
      </c>
      <c r="X1193" s="463">
        <v>4</v>
      </c>
      <c r="Y1193" s="463">
        <v>1</v>
      </c>
      <c r="Z1193" s="463">
        <v>0</v>
      </c>
      <c r="AA1193" s="463">
        <v>0</v>
      </c>
      <c r="AB1193" s="612">
        <v>40</v>
      </c>
      <c r="AC1193" s="461">
        <f t="shared" si="61"/>
        <v>13</v>
      </c>
    </row>
    <row r="1194" spans="1:29" s="467" customFormat="1" hidden="1">
      <c r="A1194" s="463" t="s">
        <v>1541</v>
      </c>
      <c r="B1194" s="463" t="s">
        <v>658</v>
      </c>
      <c r="C1194" s="463" t="s">
        <v>1542</v>
      </c>
      <c r="D1194" s="463" t="s">
        <v>552</v>
      </c>
      <c r="E1194" s="463">
        <v>39</v>
      </c>
      <c r="F1194" s="465" t="s">
        <v>1517</v>
      </c>
      <c r="G1194" s="463" t="s">
        <v>554</v>
      </c>
      <c r="H1194" s="576">
        <v>41308</v>
      </c>
      <c r="I1194" s="576">
        <v>41330</v>
      </c>
      <c r="J1194" s="228">
        <v>2012</v>
      </c>
      <c r="K1194" s="463" t="s">
        <v>769</v>
      </c>
      <c r="L1194" s="463" t="s">
        <v>3726</v>
      </c>
      <c r="M1194" s="463" t="s">
        <v>1517</v>
      </c>
      <c r="N1194" s="466">
        <v>2</v>
      </c>
      <c r="O1194" s="229">
        <v>1</v>
      </c>
      <c r="P1194" s="463">
        <v>15</v>
      </c>
      <c r="Q1194" s="463">
        <v>2</v>
      </c>
      <c r="R1194" s="463">
        <v>0</v>
      </c>
      <c r="S1194" s="463">
        <v>2</v>
      </c>
      <c r="T1194" s="463">
        <v>0</v>
      </c>
      <c r="U1194" s="463">
        <v>2</v>
      </c>
      <c r="V1194" s="463">
        <v>1</v>
      </c>
      <c r="W1194" s="463">
        <v>12</v>
      </c>
      <c r="X1194" s="463">
        <v>4</v>
      </c>
      <c r="Y1194" s="463">
        <v>1</v>
      </c>
      <c r="Z1194" s="463">
        <v>0</v>
      </c>
      <c r="AA1194" s="463">
        <v>0</v>
      </c>
      <c r="AB1194" s="466">
        <v>40</v>
      </c>
      <c r="AC1194" s="461">
        <f t="shared" si="61"/>
        <v>18</v>
      </c>
    </row>
    <row r="1195" spans="1:29" s="467" customFormat="1" hidden="1">
      <c r="A1195" s="463" t="s">
        <v>1345</v>
      </c>
      <c r="B1195" s="463" t="s">
        <v>658</v>
      </c>
      <c r="C1195" s="463" t="s">
        <v>1346</v>
      </c>
      <c r="D1195" s="463" t="s">
        <v>552</v>
      </c>
      <c r="E1195" s="463">
        <v>39</v>
      </c>
      <c r="F1195" s="465" t="s">
        <v>1517</v>
      </c>
      <c r="G1195" s="463" t="s">
        <v>554</v>
      </c>
      <c r="H1195" s="576">
        <v>41308</v>
      </c>
      <c r="I1195" s="576">
        <v>41330</v>
      </c>
      <c r="J1195" s="228">
        <v>2012</v>
      </c>
      <c r="K1195" s="463" t="s">
        <v>769</v>
      </c>
      <c r="L1195" s="463" t="s">
        <v>3726</v>
      </c>
      <c r="M1195" s="463" t="s">
        <v>1517</v>
      </c>
      <c r="N1195" s="466">
        <v>3</v>
      </c>
      <c r="O1195" s="229">
        <v>1</v>
      </c>
      <c r="P1195" s="463">
        <v>0</v>
      </c>
      <c r="Q1195" s="463">
        <v>2</v>
      </c>
      <c r="R1195" s="463">
        <v>0</v>
      </c>
      <c r="S1195" s="463">
        <v>0</v>
      </c>
      <c r="T1195" s="463">
        <v>0</v>
      </c>
      <c r="U1195" s="463">
        <v>0</v>
      </c>
      <c r="V1195" s="463">
        <v>2</v>
      </c>
      <c r="W1195" s="463">
        <v>6</v>
      </c>
      <c r="X1195" s="463">
        <v>14</v>
      </c>
      <c r="Y1195" s="463">
        <v>15</v>
      </c>
      <c r="Z1195" s="463">
        <v>0</v>
      </c>
      <c r="AA1195" s="463">
        <v>0</v>
      </c>
      <c r="AB1195" s="466">
        <v>40</v>
      </c>
      <c r="AC1195" s="461">
        <f t="shared" si="61"/>
        <v>3</v>
      </c>
    </row>
    <row r="1196" spans="1:29" s="467" customFormat="1" hidden="1">
      <c r="A1196" s="463" t="s">
        <v>1347</v>
      </c>
      <c r="B1196" s="463" t="s">
        <v>658</v>
      </c>
      <c r="C1196" s="463" t="s">
        <v>1547</v>
      </c>
      <c r="D1196" s="463" t="s">
        <v>552</v>
      </c>
      <c r="E1196" s="463">
        <v>39</v>
      </c>
      <c r="F1196" s="465" t="s">
        <v>1517</v>
      </c>
      <c r="G1196" s="463" t="s">
        <v>554</v>
      </c>
      <c r="H1196" s="576">
        <v>41308</v>
      </c>
      <c r="I1196" s="576">
        <v>41330</v>
      </c>
      <c r="J1196" s="228">
        <v>2012</v>
      </c>
      <c r="K1196" s="463" t="s">
        <v>769</v>
      </c>
      <c r="L1196" s="463" t="s">
        <v>3726</v>
      </c>
      <c r="M1196" s="463" t="s">
        <v>1517</v>
      </c>
      <c r="N1196" s="466">
        <v>4</v>
      </c>
      <c r="O1196" s="229">
        <v>21</v>
      </c>
      <c r="P1196" s="463">
        <v>2</v>
      </c>
      <c r="Q1196" s="463">
        <v>9</v>
      </c>
      <c r="R1196" s="463">
        <v>0</v>
      </c>
      <c r="S1196" s="463">
        <v>0</v>
      </c>
      <c r="T1196" s="463">
        <v>0</v>
      </c>
      <c r="U1196" s="463">
        <v>2</v>
      </c>
      <c r="V1196" s="463">
        <v>0</v>
      </c>
      <c r="W1196" s="463">
        <v>1</v>
      </c>
      <c r="X1196" s="463">
        <v>5</v>
      </c>
      <c r="Y1196" s="463">
        <v>0</v>
      </c>
      <c r="Z1196" s="463">
        <v>0</v>
      </c>
      <c r="AA1196" s="463">
        <v>0</v>
      </c>
      <c r="AB1196" s="466">
        <v>40</v>
      </c>
      <c r="AC1196" s="461">
        <f t="shared" si="61"/>
        <v>32</v>
      </c>
    </row>
    <row r="1197" spans="1:29" s="467" customFormat="1" hidden="1">
      <c r="A1197" s="463" t="s">
        <v>1548</v>
      </c>
      <c r="B1197" s="463" t="s">
        <v>658</v>
      </c>
      <c r="C1197" s="463" t="s">
        <v>1549</v>
      </c>
      <c r="D1197" s="463" t="s">
        <v>552</v>
      </c>
      <c r="E1197" s="463">
        <v>40</v>
      </c>
      <c r="F1197" s="465" t="s">
        <v>550</v>
      </c>
      <c r="G1197" s="463" t="s">
        <v>554</v>
      </c>
      <c r="H1197" s="576">
        <v>41308</v>
      </c>
      <c r="I1197" s="576">
        <v>41330</v>
      </c>
      <c r="J1197" s="228">
        <v>2012</v>
      </c>
      <c r="K1197" s="463" t="s">
        <v>769</v>
      </c>
      <c r="L1197" s="463" t="s">
        <v>3727</v>
      </c>
      <c r="M1197" s="463" t="s">
        <v>550</v>
      </c>
      <c r="N1197" s="466">
        <v>1</v>
      </c>
      <c r="O1197" s="229">
        <v>1</v>
      </c>
      <c r="P1197" s="463">
        <v>2</v>
      </c>
      <c r="Q1197" s="463">
        <v>1</v>
      </c>
      <c r="R1197" s="463">
        <v>0</v>
      </c>
      <c r="S1197" s="463">
        <v>0</v>
      </c>
      <c r="T1197" s="463">
        <v>0</v>
      </c>
      <c r="U1197" s="463">
        <v>11</v>
      </c>
      <c r="V1197" s="463">
        <v>3</v>
      </c>
      <c r="W1197" s="463">
        <v>5</v>
      </c>
      <c r="X1197" s="463">
        <v>12</v>
      </c>
      <c r="Y1197" s="463">
        <v>5</v>
      </c>
      <c r="Z1197" s="463">
        <v>0</v>
      </c>
      <c r="AA1197" s="463">
        <v>0</v>
      </c>
      <c r="AB1197" s="466">
        <v>40</v>
      </c>
      <c r="AC1197" s="461">
        <f t="shared" si="61"/>
        <v>4</v>
      </c>
    </row>
    <row r="1198" spans="1:29" s="467" customFormat="1" hidden="1">
      <c r="A1198" s="463" t="s">
        <v>1550</v>
      </c>
      <c r="B1198" s="463" t="s">
        <v>658</v>
      </c>
      <c r="C1198" s="463" t="s">
        <v>1551</v>
      </c>
      <c r="D1198" s="463" t="s">
        <v>552</v>
      </c>
      <c r="E1198" s="463">
        <v>40</v>
      </c>
      <c r="F1198" s="465" t="s">
        <v>550</v>
      </c>
      <c r="G1198" s="463" t="s">
        <v>554</v>
      </c>
      <c r="H1198" s="576">
        <v>41308</v>
      </c>
      <c r="I1198" s="576">
        <v>41330</v>
      </c>
      <c r="J1198" s="228">
        <v>2012</v>
      </c>
      <c r="K1198" s="463" t="s">
        <v>769</v>
      </c>
      <c r="L1198" s="463" t="s">
        <v>3727</v>
      </c>
      <c r="M1198" s="463" t="s">
        <v>550</v>
      </c>
      <c r="N1198" s="466">
        <v>2</v>
      </c>
      <c r="O1198" s="229">
        <v>0</v>
      </c>
      <c r="P1198" s="463">
        <v>1</v>
      </c>
      <c r="Q1198" s="463">
        <v>2</v>
      </c>
      <c r="R1198" s="463">
        <v>0</v>
      </c>
      <c r="S1198" s="463">
        <v>0</v>
      </c>
      <c r="T1198" s="463">
        <v>1</v>
      </c>
      <c r="U1198" s="463">
        <v>6</v>
      </c>
      <c r="V1198" s="463">
        <v>1</v>
      </c>
      <c r="W1198" s="463">
        <v>8</v>
      </c>
      <c r="X1198" s="463">
        <v>13</v>
      </c>
      <c r="Y1198" s="463">
        <v>7</v>
      </c>
      <c r="Z1198" s="463">
        <v>0</v>
      </c>
      <c r="AA1198" s="463">
        <v>1</v>
      </c>
      <c r="AB1198" s="466">
        <v>40</v>
      </c>
      <c r="AC1198" s="461">
        <f t="shared" si="61"/>
        <v>3</v>
      </c>
    </row>
    <row r="1199" spans="1:29" s="467" customFormat="1" hidden="1">
      <c r="A1199" s="463" t="s">
        <v>1552</v>
      </c>
      <c r="B1199" s="463" t="s">
        <v>658</v>
      </c>
      <c r="C1199" s="463" t="s">
        <v>1553</v>
      </c>
      <c r="D1199" s="463" t="s">
        <v>552</v>
      </c>
      <c r="E1199" s="463">
        <v>40</v>
      </c>
      <c r="F1199" s="465" t="s">
        <v>550</v>
      </c>
      <c r="G1199" s="463" t="s">
        <v>554</v>
      </c>
      <c r="H1199" s="576">
        <v>41308</v>
      </c>
      <c r="I1199" s="576">
        <v>41330</v>
      </c>
      <c r="J1199" s="228">
        <v>2012</v>
      </c>
      <c r="K1199" s="463" t="s">
        <v>769</v>
      </c>
      <c r="L1199" s="463" t="s">
        <v>3727</v>
      </c>
      <c r="M1199" s="463" t="s">
        <v>550</v>
      </c>
      <c r="N1199" s="466">
        <v>3</v>
      </c>
      <c r="O1199" s="229">
        <v>10</v>
      </c>
      <c r="P1199" s="463">
        <v>0</v>
      </c>
      <c r="Q1199" s="463">
        <v>5</v>
      </c>
      <c r="R1199" s="463">
        <v>0</v>
      </c>
      <c r="S1199" s="463">
        <v>0</v>
      </c>
      <c r="T1199" s="463">
        <v>0</v>
      </c>
      <c r="U1199" s="463">
        <v>10</v>
      </c>
      <c r="V1199" s="463">
        <v>0</v>
      </c>
      <c r="W1199" s="463">
        <v>5</v>
      </c>
      <c r="X1199" s="463">
        <v>9</v>
      </c>
      <c r="Y1199" s="463">
        <v>1</v>
      </c>
      <c r="Z1199" s="463">
        <v>0</v>
      </c>
      <c r="AA1199" s="463">
        <v>0</v>
      </c>
      <c r="AB1199" s="466">
        <v>40</v>
      </c>
      <c r="AC1199" s="461">
        <f t="shared" si="61"/>
        <v>15</v>
      </c>
    </row>
    <row r="1200" spans="1:29" s="467" customFormat="1" hidden="1">
      <c r="A1200" s="463" t="s">
        <v>1554</v>
      </c>
      <c r="B1200" s="463" t="s">
        <v>658</v>
      </c>
      <c r="C1200" s="463" t="s">
        <v>1555</v>
      </c>
      <c r="D1200" s="463" t="s">
        <v>552</v>
      </c>
      <c r="E1200" s="463">
        <v>40</v>
      </c>
      <c r="F1200" s="465" t="s">
        <v>550</v>
      </c>
      <c r="G1200" s="463" t="s">
        <v>554</v>
      </c>
      <c r="H1200" s="576">
        <v>41308</v>
      </c>
      <c r="I1200" s="576">
        <v>41330</v>
      </c>
      <c r="J1200" s="228">
        <v>2012</v>
      </c>
      <c r="K1200" s="463" t="s">
        <v>769</v>
      </c>
      <c r="L1200" s="463" t="s">
        <v>3727</v>
      </c>
      <c r="M1200" s="463" t="s">
        <v>550</v>
      </c>
      <c r="N1200" s="466">
        <v>4</v>
      </c>
      <c r="O1200" s="229">
        <v>0</v>
      </c>
      <c r="P1200" s="463">
        <v>0</v>
      </c>
      <c r="Q1200" s="463">
        <v>3</v>
      </c>
      <c r="R1200" s="463">
        <v>0</v>
      </c>
      <c r="S1200" s="463">
        <v>0</v>
      </c>
      <c r="T1200" s="463">
        <v>0</v>
      </c>
      <c r="U1200" s="463">
        <v>5</v>
      </c>
      <c r="V1200" s="463">
        <v>3</v>
      </c>
      <c r="W1200" s="463">
        <v>14</v>
      </c>
      <c r="X1200" s="463">
        <v>11</v>
      </c>
      <c r="Y1200" s="463">
        <v>4</v>
      </c>
      <c r="Z1200" s="463">
        <v>0</v>
      </c>
      <c r="AA1200" s="463">
        <v>0</v>
      </c>
      <c r="AB1200" s="466">
        <v>40</v>
      </c>
      <c r="AC1200" s="461">
        <f t="shared" si="61"/>
        <v>3</v>
      </c>
    </row>
    <row r="1201" spans="1:29" s="467" customFormat="1" hidden="1">
      <c r="A1201" s="463" t="s">
        <v>1237</v>
      </c>
      <c r="B1201" s="463" t="s">
        <v>658</v>
      </c>
      <c r="C1201" s="463" t="s">
        <v>1238</v>
      </c>
      <c r="D1201" s="463" t="s">
        <v>552</v>
      </c>
      <c r="E1201" s="463">
        <v>41</v>
      </c>
      <c r="F1201" s="465" t="s">
        <v>1513</v>
      </c>
      <c r="G1201" s="463" t="s">
        <v>554</v>
      </c>
      <c r="H1201" s="576">
        <v>41275</v>
      </c>
      <c r="I1201" s="576">
        <v>41302</v>
      </c>
      <c r="J1201" s="228">
        <v>2012</v>
      </c>
      <c r="K1201" s="463" t="s">
        <v>769</v>
      </c>
      <c r="L1201" s="463" t="s">
        <v>3727</v>
      </c>
      <c r="M1201" s="463" t="s">
        <v>1513</v>
      </c>
      <c r="N1201" s="466">
        <v>1</v>
      </c>
      <c r="O1201" s="229">
        <v>14</v>
      </c>
      <c r="P1201" s="463">
        <v>0</v>
      </c>
      <c r="Q1201" s="463">
        <v>0</v>
      </c>
      <c r="R1201" s="463">
        <v>0</v>
      </c>
      <c r="S1201" s="463">
        <v>0</v>
      </c>
      <c r="T1201" s="463">
        <v>0</v>
      </c>
      <c r="U1201" s="463">
        <v>0</v>
      </c>
      <c r="V1201" s="463">
        <v>0</v>
      </c>
      <c r="W1201" s="463">
        <v>9</v>
      </c>
      <c r="X1201" s="463">
        <v>4</v>
      </c>
      <c r="Y1201" s="463">
        <v>13</v>
      </c>
      <c r="Z1201" s="463">
        <v>0</v>
      </c>
      <c r="AA1201" s="463">
        <v>0</v>
      </c>
      <c r="AB1201" s="466">
        <v>40</v>
      </c>
      <c r="AC1201" s="461">
        <f t="shared" si="61"/>
        <v>14</v>
      </c>
    </row>
    <row r="1202" spans="1:29" s="467" customFormat="1" hidden="1">
      <c r="A1202" s="463" t="s">
        <v>1239</v>
      </c>
      <c r="B1202" s="463" t="s">
        <v>658</v>
      </c>
      <c r="C1202" s="463" t="s">
        <v>1465</v>
      </c>
      <c r="D1202" s="463" t="s">
        <v>552</v>
      </c>
      <c r="E1202" s="463">
        <v>41</v>
      </c>
      <c r="F1202" s="465" t="s">
        <v>1513</v>
      </c>
      <c r="G1202" s="463" t="s">
        <v>554</v>
      </c>
      <c r="H1202" s="576">
        <v>41275</v>
      </c>
      <c r="I1202" s="576">
        <v>41302</v>
      </c>
      <c r="J1202" s="228">
        <v>2012</v>
      </c>
      <c r="K1202" s="463" t="s">
        <v>769</v>
      </c>
      <c r="L1202" s="463" t="s">
        <v>3727</v>
      </c>
      <c r="M1202" s="463" t="s">
        <v>1513</v>
      </c>
      <c r="N1202" s="466">
        <v>2</v>
      </c>
      <c r="O1202" s="229">
        <v>18</v>
      </c>
      <c r="P1202" s="463">
        <v>0</v>
      </c>
      <c r="Q1202" s="463">
        <v>0</v>
      </c>
      <c r="R1202" s="463">
        <v>0</v>
      </c>
      <c r="S1202" s="463">
        <v>0</v>
      </c>
      <c r="T1202" s="463">
        <v>0</v>
      </c>
      <c r="U1202" s="463">
        <v>7</v>
      </c>
      <c r="V1202" s="463">
        <v>0</v>
      </c>
      <c r="W1202" s="463">
        <v>1</v>
      </c>
      <c r="X1202" s="463">
        <v>11</v>
      </c>
      <c r="Y1202" s="463">
        <v>3</v>
      </c>
      <c r="Z1202" s="463">
        <v>0</v>
      </c>
      <c r="AA1202" s="463">
        <v>0</v>
      </c>
      <c r="AB1202" s="466">
        <v>40</v>
      </c>
      <c r="AC1202" s="461">
        <f t="shared" si="61"/>
        <v>18</v>
      </c>
    </row>
    <row r="1203" spans="1:29" s="467" customFormat="1" hidden="1">
      <c r="A1203" s="463" t="s">
        <v>1466</v>
      </c>
      <c r="B1203" s="463" t="s">
        <v>658</v>
      </c>
      <c r="C1203" s="463" t="s">
        <v>1467</v>
      </c>
      <c r="D1203" s="463" t="s">
        <v>552</v>
      </c>
      <c r="E1203" s="463">
        <v>41</v>
      </c>
      <c r="F1203" s="465" t="s">
        <v>1513</v>
      </c>
      <c r="G1203" s="463" t="s">
        <v>554</v>
      </c>
      <c r="H1203" s="576">
        <v>41275</v>
      </c>
      <c r="I1203" s="576">
        <v>41302</v>
      </c>
      <c r="J1203" s="228">
        <v>2012</v>
      </c>
      <c r="K1203" s="463" t="s">
        <v>769</v>
      </c>
      <c r="L1203" s="463" t="s">
        <v>3727</v>
      </c>
      <c r="M1203" s="463" t="s">
        <v>1513</v>
      </c>
      <c r="N1203" s="466">
        <v>3</v>
      </c>
      <c r="O1203" s="229">
        <v>21</v>
      </c>
      <c r="P1203" s="463">
        <v>0</v>
      </c>
      <c r="Q1203" s="463">
        <v>0</v>
      </c>
      <c r="R1203" s="463">
        <v>0</v>
      </c>
      <c r="S1203" s="463">
        <v>0</v>
      </c>
      <c r="T1203" s="463">
        <v>0</v>
      </c>
      <c r="U1203" s="463">
        <v>4</v>
      </c>
      <c r="V1203" s="463">
        <v>0</v>
      </c>
      <c r="W1203" s="463">
        <v>1</v>
      </c>
      <c r="X1203" s="463">
        <v>11</v>
      </c>
      <c r="Y1203" s="463">
        <v>3</v>
      </c>
      <c r="Z1203" s="463">
        <v>0</v>
      </c>
      <c r="AA1203" s="463">
        <v>0</v>
      </c>
      <c r="AB1203" s="466">
        <v>40</v>
      </c>
      <c r="AC1203" s="461">
        <f t="shared" si="61"/>
        <v>21</v>
      </c>
    </row>
    <row r="1204" spans="1:29" s="467" customFormat="1" hidden="1">
      <c r="A1204" s="463" t="s">
        <v>1468</v>
      </c>
      <c r="B1204" s="463" t="s">
        <v>658</v>
      </c>
      <c r="C1204" s="463" t="s">
        <v>1469</v>
      </c>
      <c r="D1204" s="463" t="s">
        <v>552</v>
      </c>
      <c r="E1204" s="463">
        <v>41</v>
      </c>
      <c r="F1204" s="465" t="s">
        <v>1513</v>
      </c>
      <c r="G1204" s="463" t="s">
        <v>554</v>
      </c>
      <c r="H1204" s="576">
        <v>41275</v>
      </c>
      <c r="I1204" s="576">
        <v>41302</v>
      </c>
      <c r="J1204" s="228">
        <v>2012</v>
      </c>
      <c r="K1204" s="463" t="s">
        <v>769</v>
      </c>
      <c r="L1204" s="463" t="s">
        <v>3727</v>
      </c>
      <c r="M1204" s="463" t="s">
        <v>1513</v>
      </c>
      <c r="N1204" s="466">
        <v>4</v>
      </c>
      <c r="O1204" s="229">
        <v>21</v>
      </c>
      <c r="P1204" s="463">
        <v>0</v>
      </c>
      <c r="Q1204" s="463">
        <v>1</v>
      </c>
      <c r="R1204" s="463">
        <v>0</v>
      </c>
      <c r="S1204" s="463">
        <v>0</v>
      </c>
      <c r="T1204" s="463">
        <v>0</v>
      </c>
      <c r="U1204" s="463">
        <v>3</v>
      </c>
      <c r="V1204" s="463">
        <v>0</v>
      </c>
      <c r="W1204" s="463">
        <v>10</v>
      </c>
      <c r="X1204" s="463">
        <v>4</v>
      </c>
      <c r="Y1204" s="463">
        <v>1</v>
      </c>
      <c r="Z1204" s="463">
        <v>0</v>
      </c>
      <c r="AA1204" s="463">
        <v>0</v>
      </c>
      <c r="AB1204" s="466">
        <v>40</v>
      </c>
      <c r="AC1204" s="461">
        <f t="shared" si="61"/>
        <v>22</v>
      </c>
    </row>
    <row r="1205" spans="1:29" s="467" customFormat="1" hidden="1">
      <c r="A1205" s="463" t="s">
        <v>1556</v>
      </c>
      <c r="B1205" s="463" t="s">
        <v>658</v>
      </c>
      <c r="C1205" s="463" t="s">
        <v>1557</v>
      </c>
      <c r="D1205" s="463" t="s">
        <v>552</v>
      </c>
      <c r="E1205" s="463">
        <v>42</v>
      </c>
      <c r="F1205" s="465" t="s">
        <v>1519</v>
      </c>
      <c r="G1205" s="463" t="s">
        <v>554</v>
      </c>
      <c r="H1205" s="576">
        <v>41308</v>
      </c>
      <c r="I1205" s="576">
        <v>41330</v>
      </c>
      <c r="J1205" s="228">
        <v>2012</v>
      </c>
      <c r="K1205" s="463" t="s">
        <v>769</v>
      </c>
      <c r="L1205" s="463" t="s">
        <v>3727</v>
      </c>
      <c r="M1205" s="463" t="s">
        <v>1519</v>
      </c>
      <c r="N1205" s="466">
        <v>1</v>
      </c>
      <c r="O1205" s="229">
        <v>8</v>
      </c>
      <c r="P1205" s="463">
        <v>0</v>
      </c>
      <c r="Q1205" s="463">
        <v>12</v>
      </c>
      <c r="R1205" s="463">
        <v>2</v>
      </c>
      <c r="S1205" s="463">
        <v>0</v>
      </c>
      <c r="T1205" s="463">
        <v>0</v>
      </c>
      <c r="U1205" s="463">
        <v>0</v>
      </c>
      <c r="V1205" s="463">
        <v>0</v>
      </c>
      <c r="W1205" s="463">
        <v>16</v>
      </c>
      <c r="X1205" s="463">
        <v>2</v>
      </c>
      <c r="Y1205" s="463">
        <v>0</v>
      </c>
      <c r="Z1205" s="463">
        <v>0</v>
      </c>
      <c r="AA1205" s="463">
        <v>0</v>
      </c>
      <c r="AB1205" s="466">
        <v>40</v>
      </c>
      <c r="AC1205" s="461">
        <f t="shared" si="61"/>
        <v>22</v>
      </c>
    </row>
    <row r="1206" spans="1:29" s="467" customFormat="1" hidden="1">
      <c r="A1206" s="463" t="s">
        <v>1558</v>
      </c>
      <c r="B1206" s="463" t="s">
        <v>658</v>
      </c>
      <c r="C1206" s="463" t="s">
        <v>1559</v>
      </c>
      <c r="D1206" s="463" t="s">
        <v>552</v>
      </c>
      <c r="E1206" s="463">
        <v>42</v>
      </c>
      <c r="F1206" s="465" t="s">
        <v>1519</v>
      </c>
      <c r="G1206" s="463" t="s">
        <v>554</v>
      </c>
      <c r="H1206" s="576">
        <v>41308</v>
      </c>
      <c r="I1206" s="576">
        <v>41330</v>
      </c>
      <c r="J1206" s="228">
        <v>2012</v>
      </c>
      <c r="K1206" s="463" t="s">
        <v>769</v>
      </c>
      <c r="L1206" s="463" t="s">
        <v>3727</v>
      </c>
      <c r="M1206" s="463" t="s">
        <v>1519</v>
      </c>
      <c r="N1206" s="466">
        <v>2</v>
      </c>
      <c r="O1206" s="229">
        <v>1</v>
      </c>
      <c r="P1206" s="463">
        <v>0</v>
      </c>
      <c r="Q1206" s="463">
        <v>3</v>
      </c>
      <c r="R1206" s="463">
        <v>0</v>
      </c>
      <c r="S1206" s="463">
        <v>0</v>
      </c>
      <c r="T1206" s="463">
        <v>0</v>
      </c>
      <c r="U1206" s="463">
        <v>17</v>
      </c>
      <c r="V1206" s="463">
        <v>0</v>
      </c>
      <c r="W1206" s="463">
        <v>6</v>
      </c>
      <c r="X1206" s="463">
        <v>10</v>
      </c>
      <c r="Y1206" s="463">
        <v>3</v>
      </c>
      <c r="Z1206" s="463">
        <v>0</v>
      </c>
      <c r="AA1206" s="463">
        <v>0</v>
      </c>
      <c r="AB1206" s="466">
        <v>40</v>
      </c>
      <c r="AC1206" s="461">
        <f t="shared" si="61"/>
        <v>4</v>
      </c>
    </row>
    <row r="1207" spans="1:29" s="467" customFormat="1" hidden="1">
      <c r="A1207" s="463" t="s">
        <v>1560</v>
      </c>
      <c r="B1207" s="463" t="s">
        <v>658</v>
      </c>
      <c r="C1207" s="463" t="s">
        <v>1561</v>
      </c>
      <c r="D1207" s="463" t="s">
        <v>552</v>
      </c>
      <c r="E1207" s="463">
        <v>42</v>
      </c>
      <c r="F1207" s="465" t="s">
        <v>1519</v>
      </c>
      <c r="G1207" s="463" t="s">
        <v>554</v>
      </c>
      <c r="H1207" s="576">
        <v>41308</v>
      </c>
      <c r="I1207" s="576">
        <v>41330</v>
      </c>
      <c r="J1207" s="228">
        <v>2012</v>
      </c>
      <c r="K1207" s="463" t="s">
        <v>769</v>
      </c>
      <c r="L1207" s="463" t="s">
        <v>3727</v>
      </c>
      <c r="M1207" s="463" t="s">
        <v>1519</v>
      </c>
      <c r="N1207" s="466">
        <v>3</v>
      </c>
      <c r="O1207" s="229">
        <v>5</v>
      </c>
      <c r="P1207" s="463">
        <v>0</v>
      </c>
      <c r="Q1207" s="463">
        <v>5</v>
      </c>
      <c r="R1207" s="463">
        <v>2</v>
      </c>
      <c r="S1207" s="463">
        <v>0</v>
      </c>
      <c r="T1207" s="463">
        <v>0</v>
      </c>
      <c r="U1207" s="463">
        <v>4</v>
      </c>
      <c r="V1207" s="463">
        <v>1</v>
      </c>
      <c r="W1207" s="463">
        <v>13</v>
      </c>
      <c r="X1207" s="463">
        <v>10</v>
      </c>
      <c r="Y1207" s="463">
        <v>0</v>
      </c>
      <c r="Z1207" s="463">
        <v>0</v>
      </c>
      <c r="AA1207" s="463">
        <v>0</v>
      </c>
      <c r="AB1207" s="466">
        <v>40</v>
      </c>
      <c r="AC1207" s="461">
        <f t="shared" si="61"/>
        <v>12</v>
      </c>
    </row>
    <row r="1208" spans="1:29" s="467" customFormat="1" hidden="1">
      <c r="A1208" s="463" t="s">
        <v>1428</v>
      </c>
      <c r="B1208" s="463" t="s">
        <v>658</v>
      </c>
      <c r="C1208" s="463" t="s">
        <v>1827</v>
      </c>
      <c r="D1208" s="463" t="s">
        <v>552</v>
      </c>
      <c r="E1208" s="463">
        <v>42</v>
      </c>
      <c r="F1208" s="465" t="s">
        <v>1519</v>
      </c>
      <c r="G1208" s="463" t="s">
        <v>554</v>
      </c>
      <c r="H1208" s="576">
        <v>41308</v>
      </c>
      <c r="I1208" s="576">
        <v>41330</v>
      </c>
      <c r="J1208" s="228">
        <v>2012</v>
      </c>
      <c r="K1208" s="463" t="s">
        <v>769</v>
      </c>
      <c r="L1208" s="463" t="s">
        <v>3727</v>
      </c>
      <c r="M1208" s="463" t="s">
        <v>1519</v>
      </c>
      <c r="N1208" s="466">
        <v>4</v>
      </c>
      <c r="O1208" s="229">
        <v>6</v>
      </c>
      <c r="P1208" s="463">
        <v>0</v>
      </c>
      <c r="Q1208" s="463">
        <v>5</v>
      </c>
      <c r="R1208" s="463">
        <v>3</v>
      </c>
      <c r="S1208" s="463">
        <v>0</v>
      </c>
      <c r="T1208" s="463">
        <v>0</v>
      </c>
      <c r="U1208" s="463">
        <v>4</v>
      </c>
      <c r="V1208" s="463">
        <v>0</v>
      </c>
      <c r="W1208" s="463">
        <v>3</v>
      </c>
      <c r="X1208" s="463">
        <v>19</v>
      </c>
      <c r="Y1208" s="463">
        <v>0</v>
      </c>
      <c r="Z1208" s="463">
        <v>0</v>
      </c>
      <c r="AA1208" s="463">
        <v>0</v>
      </c>
      <c r="AB1208" s="466">
        <v>40</v>
      </c>
      <c r="AC1208" s="461">
        <f t="shared" si="61"/>
        <v>14</v>
      </c>
    </row>
    <row r="1209" spans="1:29" s="467" customFormat="1" hidden="1">
      <c r="A1209" s="463" t="s">
        <v>1828</v>
      </c>
      <c r="B1209" s="463" t="s">
        <v>658</v>
      </c>
      <c r="C1209" s="463" t="s">
        <v>1829</v>
      </c>
      <c r="D1209" s="463" t="s">
        <v>552</v>
      </c>
      <c r="E1209" s="463">
        <v>43</v>
      </c>
      <c r="F1209" s="465" t="s">
        <v>1724</v>
      </c>
      <c r="G1209" s="463" t="s">
        <v>554</v>
      </c>
      <c r="H1209" s="576">
        <v>41329</v>
      </c>
      <c r="I1209" s="576">
        <v>41346</v>
      </c>
      <c r="J1209" s="228">
        <v>2012</v>
      </c>
      <c r="K1209" s="463" t="s">
        <v>769</v>
      </c>
      <c r="L1209" s="463" t="s">
        <v>1544</v>
      </c>
      <c r="M1209" s="463" t="s">
        <v>1724</v>
      </c>
      <c r="N1209" s="466">
        <v>1</v>
      </c>
      <c r="O1209" s="229">
        <v>5</v>
      </c>
      <c r="P1209" s="463">
        <v>0</v>
      </c>
      <c r="Q1209" s="463">
        <v>1</v>
      </c>
      <c r="R1209" s="463">
        <v>0</v>
      </c>
      <c r="S1209" s="463">
        <v>0</v>
      </c>
      <c r="T1209" s="463">
        <v>1</v>
      </c>
      <c r="U1209" s="463">
        <v>4</v>
      </c>
      <c r="V1209" s="463">
        <v>0</v>
      </c>
      <c r="W1209" s="463">
        <v>15</v>
      </c>
      <c r="X1209" s="463">
        <v>12</v>
      </c>
      <c r="Y1209" s="463">
        <v>2</v>
      </c>
      <c r="Z1209" s="463">
        <v>0</v>
      </c>
      <c r="AA1209" s="463">
        <v>0</v>
      </c>
      <c r="AB1209" s="466">
        <v>40</v>
      </c>
      <c r="AC1209" s="461">
        <f t="shared" si="61"/>
        <v>6</v>
      </c>
    </row>
    <row r="1210" spans="1:29" s="467" customFormat="1" hidden="1">
      <c r="A1210" s="463" t="s">
        <v>1830</v>
      </c>
      <c r="B1210" s="463" t="s">
        <v>658</v>
      </c>
      <c r="C1210" s="463" t="s">
        <v>1831</v>
      </c>
      <c r="D1210" s="463" t="s">
        <v>552</v>
      </c>
      <c r="E1210" s="463">
        <v>43</v>
      </c>
      <c r="F1210" s="465" t="s">
        <v>1724</v>
      </c>
      <c r="G1210" s="463" t="s">
        <v>554</v>
      </c>
      <c r="H1210" s="576">
        <v>41329</v>
      </c>
      <c r="I1210" s="576">
        <v>41346</v>
      </c>
      <c r="J1210" s="228">
        <v>2012</v>
      </c>
      <c r="K1210" s="463" t="s">
        <v>769</v>
      </c>
      <c r="L1210" s="463" t="s">
        <v>1544</v>
      </c>
      <c r="M1210" s="463" t="s">
        <v>1724</v>
      </c>
      <c r="N1210" s="466">
        <v>2</v>
      </c>
      <c r="O1210" s="229">
        <v>4</v>
      </c>
      <c r="P1210" s="463">
        <v>0</v>
      </c>
      <c r="Q1210" s="463">
        <v>9</v>
      </c>
      <c r="R1210" s="463">
        <v>0</v>
      </c>
      <c r="S1210" s="463">
        <v>0</v>
      </c>
      <c r="T1210" s="463">
        <v>0</v>
      </c>
      <c r="U1210" s="463">
        <v>10</v>
      </c>
      <c r="V1210" s="463">
        <v>0</v>
      </c>
      <c r="W1210" s="463">
        <v>10</v>
      </c>
      <c r="X1210" s="463">
        <v>5</v>
      </c>
      <c r="Y1210" s="463">
        <v>0</v>
      </c>
      <c r="Z1210" s="463">
        <v>2</v>
      </c>
      <c r="AA1210" s="463">
        <v>0</v>
      </c>
      <c r="AB1210" s="466">
        <v>40</v>
      </c>
      <c r="AC1210" s="461">
        <f t="shared" si="61"/>
        <v>13</v>
      </c>
    </row>
    <row r="1211" spans="1:29" s="467" customFormat="1" hidden="1">
      <c r="A1211" s="463" t="s">
        <v>1832</v>
      </c>
      <c r="B1211" s="463" t="s">
        <v>658</v>
      </c>
      <c r="C1211" s="463" t="s">
        <v>1833</v>
      </c>
      <c r="D1211" s="463" t="s">
        <v>552</v>
      </c>
      <c r="E1211" s="463">
        <v>43</v>
      </c>
      <c r="F1211" s="465" t="s">
        <v>1724</v>
      </c>
      <c r="G1211" s="463" t="s">
        <v>554</v>
      </c>
      <c r="H1211" s="576">
        <v>41329</v>
      </c>
      <c r="I1211" s="576">
        <v>41346</v>
      </c>
      <c r="J1211" s="228">
        <v>2012</v>
      </c>
      <c r="K1211" s="463" t="s">
        <v>769</v>
      </c>
      <c r="L1211" s="463" t="s">
        <v>1544</v>
      </c>
      <c r="M1211" s="463" t="s">
        <v>1724</v>
      </c>
      <c r="N1211" s="466">
        <v>3</v>
      </c>
      <c r="O1211" s="229">
        <v>1</v>
      </c>
      <c r="P1211" s="463">
        <v>0</v>
      </c>
      <c r="Q1211" s="463">
        <v>28</v>
      </c>
      <c r="R1211" s="463">
        <v>0</v>
      </c>
      <c r="S1211" s="463">
        <v>0</v>
      </c>
      <c r="T1211" s="463">
        <v>0</v>
      </c>
      <c r="U1211" s="463">
        <v>0</v>
      </c>
      <c r="V1211" s="463">
        <v>0</v>
      </c>
      <c r="W1211" s="463">
        <v>7</v>
      </c>
      <c r="X1211" s="463">
        <v>2</v>
      </c>
      <c r="Y1211" s="463">
        <v>2</v>
      </c>
      <c r="Z1211" s="463">
        <v>0</v>
      </c>
      <c r="AA1211" s="463">
        <v>0</v>
      </c>
      <c r="AB1211" s="466">
        <v>40</v>
      </c>
      <c r="AC1211" s="461">
        <f t="shared" si="61"/>
        <v>29</v>
      </c>
    </row>
    <row r="1212" spans="1:29" s="467" customFormat="1" hidden="1">
      <c r="A1212" s="463" t="s">
        <v>1834</v>
      </c>
      <c r="B1212" s="463" t="s">
        <v>658</v>
      </c>
      <c r="C1212" s="463" t="s">
        <v>1835</v>
      </c>
      <c r="D1212" s="463" t="s">
        <v>552</v>
      </c>
      <c r="E1212" s="463">
        <v>43</v>
      </c>
      <c r="F1212" s="465" t="s">
        <v>1724</v>
      </c>
      <c r="G1212" s="463" t="s">
        <v>554</v>
      </c>
      <c r="H1212" s="576">
        <v>41329</v>
      </c>
      <c r="I1212" s="576">
        <v>41346</v>
      </c>
      <c r="J1212" s="228">
        <v>2012</v>
      </c>
      <c r="K1212" s="463" t="s">
        <v>769</v>
      </c>
      <c r="L1212" s="463" t="s">
        <v>1544</v>
      </c>
      <c r="M1212" s="463" t="s">
        <v>1724</v>
      </c>
      <c r="N1212" s="466">
        <v>4</v>
      </c>
      <c r="O1212" s="229">
        <v>5</v>
      </c>
      <c r="P1212" s="463">
        <v>0</v>
      </c>
      <c r="Q1212" s="463">
        <v>4</v>
      </c>
      <c r="R1212" s="463">
        <v>0</v>
      </c>
      <c r="S1212" s="463">
        <v>0</v>
      </c>
      <c r="T1212" s="463">
        <v>0</v>
      </c>
      <c r="U1212" s="463">
        <v>4</v>
      </c>
      <c r="V1212" s="463">
        <v>0</v>
      </c>
      <c r="W1212" s="463">
        <v>14</v>
      </c>
      <c r="X1212" s="463">
        <v>13</v>
      </c>
      <c r="Y1212" s="463">
        <v>0</v>
      </c>
      <c r="Z1212" s="463">
        <v>0</v>
      </c>
      <c r="AA1212" s="463">
        <v>0</v>
      </c>
      <c r="AB1212" s="466">
        <v>40</v>
      </c>
      <c r="AC1212" s="461">
        <f t="shared" si="61"/>
        <v>9</v>
      </c>
    </row>
    <row r="1213" spans="1:29" s="467" customFormat="1" hidden="1">
      <c r="A1213" s="463" t="s">
        <v>1836</v>
      </c>
      <c r="B1213" s="463" t="s">
        <v>658</v>
      </c>
      <c r="C1213" s="463" t="s">
        <v>3799</v>
      </c>
      <c r="D1213" s="463" t="s">
        <v>552</v>
      </c>
      <c r="E1213" s="463">
        <v>44</v>
      </c>
      <c r="F1213" s="465" t="s">
        <v>3768</v>
      </c>
      <c r="G1213" s="463" t="s">
        <v>554</v>
      </c>
      <c r="H1213" s="576">
        <v>41329</v>
      </c>
      <c r="I1213" s="576">
        <v>41346</v>
      </c>
      <c r="J1213" s="228">
        <v>2012</v>
      </c>
      <c r="K1213" s="463" t="s">
        <v>769</v>
      </c>
      <c r="L1213" s="463" t="s">
        <v>1544</v>
      </c>
      <c r="M1213" s="463" t="s">
        <v>3768</v>
      </c>
      <c r="N1213" s="466">
        <v>1</v>
      </c>
      <c r="O1213" s="229">
        <v>3</v>
      </c>
      <c r="P1213" s="463">
        <v>4</v>
      </c>
      <c r="Q1213" s="463">
        <v>6</v>
      </c>
      <c r="R1213" s="463">
        <v>1</v>
      </c>
      <c r="S1213" s="463">
        <v>0</v>
      </c>
      <c r="T1213" s="463">
        <v>0</v>
      </c>
      <c r="U1213" s="463">
        <v>3</v>
      </c>
      <c r="V1213" s="463">
        <v>2</v>
      </c>
      <c r="W1213" s="463">
        <v>18</v>
      </c>
      <c r="X1213" s="463">
        <v>3</v>
      </c>
      <c r="Y1213" s="463">
        <v>0</v>
      </c>
      <c r="Z1213" s="463">
        <v>0</v>
      </c>
      <c r="AA1213" s="463">
        <v>0</v>
      </c>
      <c r="AB1213" s="466">
        <v>40</v>
      </c>
      <c r="AC1213" s="461">
        <f t="shared" si="61"/>
        <v>14</v>
      </c>
    </row>
    <row r="1214" spans="1:29" s="467" customFormat="1" hidden="1">
      <c r="A1214" s="463" t="s">
        <v>1837</v>
      </c>
      <c r="B1214" s="463" t="s">
        <v>658</v>
      </c>
      <c r="C1214" s="463" t="s">
        <v>3800</v>
      </c>
      <c r="D1214" s="463" t="s">
        <v>552</v>
      </c>
      <c r="E1214" s="463">
        <v>44</v>
      </c>
      <c r="F1214" s="465" t="s">
        <v>3768</v>
      </c>
      <c r="G1214" s="463" t="s">
        <v>554</v>
      </c>
      <c r="H1214" s="576">
        <v>41329</v>
      </c>
      <c r="I1214" s="576">
        <v>41346</v>
      </c>
      <c r="J1214" s="228">
        <v>2012</v>
      </c>
      <c r="K1214" s="463" t="s">
        <v>769</v>
      </c>
      <c r="L1214" s="463" t="s">
        <v>1544</v>
      </c>
      <c r="M1214" s="463" t="s">
        <v>3768</v>
      </c>
      <c r="N1214" s="466">
        <v>2</v>
      </c>
      <c r="O1214" s="229">
        <v>11</v>
      </c>
      <c r="P1214" s="463">
        <v>3</v>
      </c>
      <c r="Q1214" s="463">
        <v>6</v>
      </c>
      <c r="R1214" s="463">
        <v>1</v>
      </c>
      <c r="S1214" s="463">
        <v>0</v>
      </c>
      <c r="T1214" s="463">
        <v>0</v>
      </c>
      <c r="U1214" s="463">
        <v>3</v>
      </c>
      <c r="V1214" s="463">
        <v>1</v>
      </c>
      <c r="W1214" s="463">
        <v>11</v>
      </c>
      <c r="X1214" s="463">
        <v>4</v>
      </c>
      <c r="Y1214" s="463">
        <v>0</v>
      </c>
      <c r="Z1214" s="463">
        <v>0</v>
      </c>
      <c r="AA1214" s="463">
        <v>0</v>
      </c>
      <c r="AB1214" s="466">
        <v>40</v>
      </c>
      <c r="AC1214" s="461">
        <f t="shared" si="61"/>
        <v>21</v>
      </c>
    </row>
    <row r="1215" spans="1:29" s="467" customFormat="1" hidden="1">
      <c r="A1215" s="463" t="s">
        <v>1838</v>
      </c>
      <c r="B1215" s="463" t="s">
        <v>658</v>
      </c>
      <c r="C1215" s="463" t="s">
        <v>3801</v>
      </c>
      <c r="D1215" s="463" t="s">
        <v>552</v>
      </c>
      <c r="E1215" s="463">
        <v>44</v>
      </c>
      <c r="F1215" s="465" t="s">
        <v>3768</v>
      </c>
      <c r="G1215" s="463" t="s">
        <v>554</v>
      </c>
      <c r="H1215" s="576">
        <v>41329</v>
      </c>
      <c r="I1215" s="576">
        <v>41346</v>
      </c>
      <c r="J1215" s="228">
        <v>2012</v>
      </c>
      <c r="K1215" s="463" t="s">
        <v>769</v>
      </c>
      <c r="L1215" s="463" t="s">
        <v>1544</v>
      </c>
      <c r="M1215" s="463" t="s">
        <v>3768</v>
      </c>
      <c r="N1215" s="466">
        <v>3</v>
      </c>
      <c r="O1215" s="229">
        <v>4</v>
      </c>
      <c r="P1215" s="463">
        <v>0</v>
      </c>
      <c r="Q1215" s="463">
        <v>10</v>
      </c>
      <c r="R1215" s="463">
        <v>4</v>
      </c>
      <c r="S1215" s="463">
        <v>0</v>
      </c>
      <c r="T1215" s="463">
        <v>0</v>
      </c>
      <c r="U1215" s="463">
        <v>2</v>
      </c>
      <c r="V1215" s="463">
        <v>0</v>
      </c>
      <c r="W1215" s="463">
        <v>15</v>
      </c>
      <c r="X1215" s="463">
        <v>5</v>
      </c>
      <c r="Y1215" s="463">
        <v>0</v>
      </c>
      <c r="Z1215" s="463">
        <v>0</v>
      </c>
      <c r="AA1215" s="463">
        <v>0</v>
      </c>
      <c r="AB1215" s="466">
        <v>40</v>
      </c>
      <c r="AC1215" s="461">
        <f t="shared" si="61"/>
        <v>18</v>
      </c>
    </row>
    <row r="1216" spans="1:29" s="467" customFormat="1" hidden="1">
      <c r="A1216" s="463" t="s">
        <v>1839</v>
      </c>
      <c r="B1216" s="463" t="s">
        <v>658</v>
      </c>
      <c r="C1216" s="463" t="s">
        <v>3802</v>
      </c>
      <c r="D1216" s="463" t="s">
        <v>552</v>
      </c>
      <c r="E1216" s="463">
        <v>44</v>
      </c>
      <c r="F1216" s="465" t="s">
        <v>3768</v>
      </c>
      <c r="G1216" s="463" t="s">
        <v>554</v>
      </c>
      <c r="H1216" s="576">
        <v>41329</v>
      </c>
      <c r="I1216" s="576">
        <v>41346</v>
      </c>
      <c r="J1216" s="228">
        <v>2012</v>
      </c>
      <c r="K1216" s="463" t="s">
        <v>769</v>
      </c>
      <c r="L1216" s="463" t="s">
        <v>1544</v>
      </c>
      <c r="M1216" s="463" t="s">
        <v>3768</v>
      </c>
      <c r="N1216" s="466">
        <v>4</v>
      </c>
      <c r="O1216" s="229">
        <v>5</v>
      </c>
      <c r="P1216" s="463">
        <v>5</v>
      </c>
      <c r="Q1216" s="463">
        <v>5</v>
      </c>
      <c r="R1216" s="463">
        <v>6</v>
      </c>
      <c r="S1216" s="463">
        <v>0</v>
      </c>
      <c r="T1216" s="463">
        <v>0</v>
      </c>
      <c r="U1216" s="463">
        <v>1</v>
      </c>
      <c r="V1216" s="463">
        <v>2</v>
      </c>
      <c r="W1216" s="463">
        <v>10</v>
      </c>
      <c r="X1216" s="463">
        <v>3</v>
      </c>
      <c r="Y1216" s="463">
        <v>3</v>
      </c>
      <c r="Z1216" s="463">
        <v>0</v>
      </c>
      <c r="AA1216" s="463">
        <v>0</v>
      </c>
      <c r="AB1216" s="466">
        <v>40</v>
      </c>
      <c r="AC1216" s="461">
        <f t="shared" si="61"/>
        <v>21</v>
      </c>
    </row>
    <row r="1217" spans="1:29" s="467" customFormat="1" ht="14" hidden="1" customHeight="1">
      <c r="A1217" s="463" t="s">
        <v>1840</v>
      </c>
      <c r="B1217" s="463" t="s">
        <v>658</v>
      </c>
      <c r="C1217" s="463" t="s">
        <v>1841</v>
      </c>
      <c r="D1217" s="463" t="s">
        <v>552</v>
      </c>
      <c r="E1217" s="463">
        <v>45</v>
      </c>
      <c r="F1217" s="465" t="s">
        <v>1727</v>
      </c>
      <c r="G1217" s="463" t="s">
        <v>554</v>
      </c>
      <c r="H1217" s="576">
        <v>41329</v>
      </c>
      <c r="I1217" s="576">
        <v>41346</v>
      </c>
      <c r="J1217" s="228">
        <v>2012</v>
      </c>
      <c r="K1217" s="463" t="s">
        <v>769</v>
      </c>
      <c r="L1217" s="463" t="s">
        <v>1544</v>
      </c>
      <c r="M1217" s="463" t="s">
        <v>1727</v>
      </c>
      <c r="N1217" s="466">
        <v>1</v>
      </c>
      <c r="O1217" s="229">
        <v>2</v>
      </c>
      <c r="P1217" s="463">
        <v>1</v>
      </c>
      <c r="Q1217" s="463">
        <v>0</v>
      </c>
      <c r="R1217" s="463">
        <v>0</v>
      </c>
      <c r="S1217" s="463">
        <v>0</v>
      </c>
      <c r="T1217" s="463">
        <v>0</v>
      </c>
      <c r="U1217" s="463">
        <v>1</v>
      </c>
      <c r="V1217" s="463">
        <v>0</v>
      </c>
      <c r="W1217" s="463">
        <v>23</v>
      </c>
      <c r="X1217" s="463">
        <v>10</v>
      </c>
      <c r="Y1217" s="463">
        <v>3</v>
      </c>
      <c r="Z1217" s="463">
        <v>0</v>
      </c>
      <c r="AA1217" s="463">
        <v>0</v>
      </c>
      <c r="AB1217" s="466">
        <v>40</v>
      </c>
      <c r="AC1217" s="461">
        <f t="shared" ref="AC1217:AC1244" si="62">O1217+P1217+Q1217+R1217</f>
        <v>3</v>
      </c>
    </row>
    <row r="1218" spans="1:29" s="467" customFormat="1" ht="14" hidden="1" customHeight="1">
      <c r="A1218" s="463" t="s">
        <v>1842</v>
      </c>
      <c r="B1218" s="463" t="s">
        <v>658</v>
      </c>
      <c r="C1218" s="463" t="s">
        <v>1843</v>
      </c>
      <c r="D1218" s="463" t="s">
        <v>552</v>
      </c>
      <c r="E1218" s="463">
        <v>45</v>
      </c>
      <c r="F1218" s="465" t="s">
        <v>1727</v>
      </c>
      <c r="G1218" s="463" t="s">
        <v>554</v>
      </c>
      <c r="H1218" s="576">
        <v>41329</v>
      </c>
      <c r="I1218" s="576">
        <v>41346</v>
      </c>
      <c r="J1218" s="228">
        <v>2012</v>
      </c>
      <c r="K1218" s="463" t="s">
        <v>769</v>
      </c>
      <c r="L1218" s="463" t="s">
        <v>1544</v>
      </c>
      <c r="M1218" s="463" t="s">
        <v>1727</v>
      </c>
      <c r="N1218" s="466">
        <v>2</v>
      </c>
      <c r="O1218" s="229">
        <v>0</v>
      </c>
      <c r="P1218" s="463">
        <v>7</v>
      </c>
      <c r="Q1218" s="463">
        <v>0</v>
      </c>
      <c r="R1218" s="463">
        <v>0</v>
      </c>
      <c r="S1218" s="463">
        <v>1</v>
      </c>
      <c r="T1218" s="463">
        <v>0</v>
      </c>
      <c r="U1218" s="463">
        <v>0</v>
      </c>
      <c r="V1218" s="463">
        <v>0</v>
      </c>
      <c r="W1218" s="463">
        <v>9</v>
      </c>
      <c r="X1218" s="463">
        <v>19</v>
      </c>
      <c r="Y1218" s="463">
        <v>4</v>
      </c>
      <c r="Z1218" s="463">
        <v>0</v>
      </c>
      <c r="AA1218" s="463">
        <v>0</v>
      </c>
      <c r="AB1218" s="466">
        <v>40</v>
      </c>
      <c r="AC1218" s="461">
        <f t="shared" si="62"/>
        <v>7</v>
      </c>
    </row>
    <row r="1219" spans="1:29" s="467" customFormat="1" ht="14" hidden="1" customHeight="1">
      <c r="A1219" s="463" t="s">
        <v>1844</v>
      </c>
      <c r="B1219" s="463" t="s">
        <v>658</v>
      </c>
      <c r="C1219" s="463" t="s">
        <v>1845</v>
      </c>
      <c r="D1219" s="463" t="s">
        <v>552</v>
      </c>
      <c r="E1219" s="463">
        <v>45</v>
      </c>
      <c r="F1219" s="465" t="s">
        <v>1727</v>
      </c>
      <c r="G1219" s="463" t="s">
        <v>554</v>
      </c>
      <c r="H1219" s="576">
        <v>41329</v>
      </c>
      <c r="I1219" s="576">
        <v>41346</v>
      </c>
      <c r="J1219" s="228">
        <v>2012</v>
      </c>
      <c r="K1219" s="463" t="s">
        <v>769</v>
      </c>
      <c r="L1219" s="463" t="s">
        <v>1544</v>
      </c>
      <c r="M1219" s="463" t="s">
        <v>1727</v>
      </c>
      <c r="N1219" s="466">
        <v>3</v>
      </c>
      <c r="O1219" s="229">
        <v>0</v>
      </c>
      <c r="P1219" s="463">
        <v>3</v>
      </c>
      <c r="Q1219" s="463">
        <v>13</v>
      </c>
      <c r="R1219" s="463">
        <v>0</v>
      </c>
      <c r="S1219" s="463">
        <v>0</v>
      </c>
      <c r="T1219" s="463">
        <v>0</v>
      </c>
      <c r="U1219" s="463">
        <v>3</v>
      </c>
      <c r="V1219" s="463">
        <v>0</v>
      </c>
      <c r="W1219" s="463">
        <v>11</v>
      </c>
      <c r="X1219" s="463">
        <v>7</v>
      </c>
      <c r="Y1219" s="463">
        <v>2</v>
      </c>
      <c r="Z1219" s="463">
        <v>0</v>
      </c>
      <c r="AA1219" s="463">
        <v>1</v>
      </c>
      <c r="AB1219" s="466">
        <v>40</v>
      </c>
      <c r="AC1219" s="461">
        <f t="shared" si="62"/>
        <v>16</v>
      </c>
    </row>
    <row r="1220" spans="1:29" s="467" customFormat="1" ht="14" hidden="1" customHeight="1">
      <c r="A1220" s="463" t="s">
        <v>1846</v>
      </c>
      <c r="B1220" s="463" t="s">
        <v>658</v>
      </c>
      <c r="C1220" s="463" t="s">
        <v>1847</v>
      </c>
      <c r="D1220" s="463" t="s">
        <v>552</v>
      </c>
      <c r="E1220" s="463">
        <v>45</v>
      </c>
      <c r="F1220" s="465" t="s">
        <v>1727</v>
      </c>
      <c r="G1220" s="463" t="s">
        <v>554</v>
      </c>
      <c r="H1220" s="576">
        <v>41329</v>
      </c>
      <c r="I1220" s="576">
        <v>41346</v>
      </c>
      <c r="J1220" s="228">
        <v>2012</v>
      </c>
      <c r="K1220" s="463" t="s">
        <v>769</v>
      </c>
      <c r="L1220" s="463" t="s">
        <v>1544</v>
      </c>
      <c r="M1220" s="463" t="s">
        <v>1727</v>
      </c>
      <c r="N1220" s="466">
        <v>4</v>
      </c>
      <c r="O1220" s="229">
        <v>0</v>
      </c>
      <c r="P1220" s="463">
        <v>5</v>
      </c>
      <c r="Q1220" s="463">
        <v>4</v>
      </c>
      <c r="R1220" s="463">
        <v>0</v>
      </c>
      <c r="S1220" s="463">
        <v>0</v>
      </c>
      <c r="T1220" s="463">
        <v>0</v>
      </c>
      <c r="U1220" s="463">
        <v>10</v>
      </c>
      <c r="V1220" s="463">
        <v>0</v>
      </c>
      <c r="W1220" s="463">
        <v>13</v>
      </c>
      <c r="X1220" s="463">
        <v>4</v>
      </c>
      <c r="Y1220" s="463">
        <v>4</v>
      </c>
      <c r="Z1220" s="463">
        <v>0</v>
      </c>
      <c r="AA1220" s="463">
        <v>0</v>
      </c>
      <c r="AB1220" s="466">
        <v>40</v>
      </c>
      <c r="AC1220" s="461">
        <f t="shared" si="62"/>
        <v>9</v>
      </c>
    </row>
    <row r="1221" spans="1:29" s="467" customFormat="1" ht="14" hidden="1" customHeight="1">
      <c r="A1221" s="463" t="s">
        <v>1848</v>
      </c>
      <c r="B1221" s="463" t="s">
        <v>658</v>
      </c>
      <c r="C1221" s="463" t="s">
        <v>1849</v>
      </c>
      <c r="D1221" s="463" t="s">
        <v>552</v>
      </c>
      <c r="E1221" s="463">
        <v>46</v>
      </c>
      <c r="F1221" s="465" t="s">
        <v>1729</v>
      </c>
      <c r="G1221" s="463" t="s">
        <v>554</v>
      </c>
      <c r="H1221" s="576">
        <v>41343</v>
      </c>
      <c r="I1221" s="576">
        <v>41346</v>
      </c>
      <c r="J1221" s="228">
        <v>2012</v>
      </c>
      <c r="K1221" s="463" t="s">
        <v>769</v>
      </c>
      <c r="L1221" s="463" t="s">
        <v>1546</v>
      </c>
      <c r="M1221" s="463" t="s">
        <v>1729</v>
      </c>
      <c r="N1221" s="466">
        <v>1</v>
      </c>
      <c r="O1221" s="229">
        <v>5</v>
      </c>
      <c r="P1221" s="463">
        <v>0</v>
      </c>
      <c r="Q1221" s="463">
        <v>1</v>
      </c>
      <c r="R1221" s="463">
        <v>6</v>
      </c>
      <c r="S1221" s="463">
        <v>2</v>
      </c>
      <c r="T1221" s="463">
        <v>0</v>
      </c>
      <c r="U1221" s="463">
        <v>2</v>
      </c>
      <c r="V1221" s="463">
        <v>0</v>
      </c>
      <c r="W1221" s="463">
        <v>16</v>
      </c>
      <c r="X1221" s="463">
        <v>7</v>
      </c>
      <c r="Y1221" s="463">
        <v>1</v>
      </c>
      <c r="Z1221" s="463">
        <v>0</v>
      </c>
      <c r="AA1221" s="463">
        <v>0</v>
      </c>
      <c r="AB1221" s="466">
        <v>40</v>
      </c>
      <c r="AC1221" s="461">
        <f t="shared" si="62"/>
        <v>12</v>
      </c>
    </row>
    <row r="1222" spans="1:29" s="467" customFormat="1" ht="14" hidden="1" customHeight="1">
      <c r="A1222" s="463" t="s">
        <v>1850</v>
      </c>
      <c r="B1222" s="463" t="s">
        <v>658</v>
      </c>
      <c r="C1222" s="463" t="s">
        <v>1851</v>
      </c>
      <c r="D1222" s="463" t="s">
        <v>552</v>
      </c>
      <c r="E1222" s="463">
        <v>46</v>
      </c>
      <c r="F1222" s="465" t="s">
        <v>1729</v>
      </c>
      <c r="G1222" s="463" t="s">
        <v>554</v>
      </c>
      <c r="H1222" s="576">
        <v>41343</v>
      </c>
      <c r="I1222" s="576">
        <v>41346</v>
      </c>
      <c r="J1222" s="228">
        <v>2012</v>
      </c>
      <c r="K1222" s="463" t="s">
        <v>769</v>
      </c>
      <c r="L1222" s="463" t="s">
        <v>1546</v>
      </c>
      <c r="M1222" s="463" t="s">
        <v>1729</v>
      </c>
      <c r="N1222" s="466">
        <v>2</v>
      </c>
      <c r="O1222" s="229">
        <v>15</v>
      </c>
      <c r="P1222" s="463">
        <v>1</v>
      </c>
      <c r="Q1222" s="463">
        <v>8</v>
      </c>
      <c r="R1222" s="463">
        <v>0</v>
      </c>
      <c r="S1222" s="463">
        <v>0</v>
      </c>
      <c r="T1222" s="463">
        <v>0</v>
      </c>
      <c r="U1222" s="463">
        <v>0</v>
      </c>
      <c r="V1222" s="463">
        <v>0</v>
      </c>
      <c r="W1222" s="463">
        <v>12</v>
      </c>
      <c r="X1222" s="463">
        <v>2</v>
      </c>
      <c r="Y1222" s="463">
        <v>1</v>
      </c>
      <c r="Z1222" s="463">
        <v>0</v>
      </c>
      <c r="AA1222" s="463">
        <v>1</v>
      </c>
      <c r="AB1222" s="466">
        <v>40</v>
      </c>
      <c r="AC1222" s="461">
        <f t="shared" si="62"/>
        <v>24</v>
      </c>
    </row>
    <row r="1223" spans="1:29" s="467" customFormat="1" ht="14" hidden="1" customHeight="1">
      <c r="A1223" s="463" t="s">
        <v>1852</v>
      </c>
      <c r="B1223" s="463" t="s">
        <v>658</v>
      </c>
      <c r="C1223" s="463" t="s">
        <v>1464</v>
      </c>
      <c r="D1223" s="463" t="s">
        <v>552</v>
      </c>
      <c r="E1223" s="463">
        <v>46</v>
      </c>
      <c r="F1223" s="465" t="s">
        <v>1729</v>
      </c>
      <c r="G1223" s="463" t="s">
        <v>554</v>
      </c>
      <c r="H1223" s="576">
        <v>41343</v>
      </c>
      <c r="I1223" s="576">
        <v>41346</v>
      </c>
      <c r="J1223" s="228">
        <v>2012</v>
      </c>
      <c r="K1223" s="463" t="s">
        <v>769</v>
      </c>
      <c r="L1223" s="463" t="s">
        <v>1546</v>
      </c>
      <c r="M1223" s="463" t="s">
        <v>1729</v>
      </c>
      <c r="N1223" s="466">
        <v>3</v>
      </c>
      <c r="O1223" s="229">
        <v>12</v>
      </c>
      <c r="P1223" s="463">
        <v>0</v>
      </c>
      <c r="Q1223" s="463">
        <v>7</v>
      </c>
      <c r="R1223" s="463">
        <v>0</v>
      </c>
      <c r="S1223" s="463">
        <v>1</v>
      </c>
      <c r="T1223" s="463">
        <v>0</v>
      </c>
      <c r="U1223" s="463">
        <v>1</v>
      </c>
      <c r="V1223" s="463">
        <v>0</v>
      </c>
      <c r="W1223" s="463">
        <v>17</v>
      </c>
      <c r="X1223" s="463">
        <v>2</v>
      </c>
      <c r="Y1223" s="463">
        <v>0</v>
      </c>
      <c r="Z1223" s="463">
        <v>0</v>
      </c>
      <c r="AA1223" s="463">
        <v>0</v>
      </c>
      <c r="AB1223" s="466">
        <v>40</v>
      </c>
      <c r="AC1223" s="461">
        <f t="shared" si="62"/>
        <v>19</v>
      </c>
    </row>
    <row r="1224" spans="1:29" s="467" customFormat="1" ht="14" hidden="1" customHeight="1">
      <c r="A1224" s="463" t="s">
        <v>1637</v>
      </c>
      <c r="B1224" s="463" t="s">
        <v>658</v>
      </c>
      <c r="C1224" s="463" t="s">
        <v>1638</v>
      </c>
      <c r="D1224" s="463" t="s">
        <v>552</v>
      </c>
      <c r="E1224" s="463">
        <v>46</v>
      </c>
      <c r="F1224" s="465" t="s">
        <v>1729</v>
      </c>
      <c r="G1224" s="463" t="s">
        <v>554</v>
      </c>
      <c r="H1224" s="576">
        <v>41343</v>
      </c>
      <c r="I1224" s="576">
        <v>41346</v>
      </c>
      <c r="J1224" s="228">
        <v>2012</v>
      </c>
      <c r="K1224" s="463" t="s">
        <v>769</v>
      </c>
      <c r="L1224" s="463" t="s">
        <v>1546</v>
      </c>
      <c r="M1224" s="463" t="s">
        <v>1729</v>
      </c>
      <c r="N1224" s="466">
        <v>4</v>
      </c>
      <c r="O1224" s="229">
        <v>5</v>
      </c>
      <c r="P1224" s="463">
        <v>0</v>
      </c>
      <c r="Q1224" s="463">
        <v>4</v>
      </c>
      <c r="R1224" s="463">
        <v>2</v>
      </c>
      <c r="S1224" s="463">
        <v>0</v>
      </c>
      <c r="T1224" s="463">
        <v>0</v>
      </c>
      <c r="U1224" s="463">
        <v>1</v>
      </c>
      <c r="V1224" s="463">
        <v>0</v>
      </c>
      <c r="W1224" s="463">
        <v>23</v>
      </c>
      <c r="X1224" s="463">
        <v>5</v>
      </c>
      <c r="Y1224" s="463">
        <v>0</v>
      </c>
      <c r="Z1224" s="463">
        <v>0</v>
      </c>
      <c r="AA1224" s="463">
        <v>0</v>
      </c>
      <c r="AB1224" s="466">
        <v>40</v>
      </c>
      <c r="AC1224" s="461">
        <f t="shared" si="62"/>
        <v>11</v>
      </c>
    </row>
    <row r="1225" spans="1:29" s="467" customFormat="1" ht="14" hidden="1" customHeight="1">
      <c r="A1225" s="463" t="s">
        <v>1639</v>
      </c>
      <c r="B1225" s="463" t="s">
        <v>658</v>
      </c>
      <c r="C1225" s="463" t="s">
        <v>1640</v>
      </c>
      <c r="D1225" s="463" t="s">
        <v>552</v>
      </c>
      <c r="E1225" s="463">
        <v>47</v>
      </c>
      <c r="F1225" s="465" t="s">
        <v>1731</v>
      </c>
      <c r="G1225" s="463" t="s">
        <v>554</v>
      </c>
      <c r="H1225" s="576">
        <v>41343</v>
      </c>
      <c r="I1225" s="576">
        <v>41346</v>
      </c>
      <c r="J1225" s="228">
        <v>2012</v>
      </c>
      <c r="K1225" s="463" t="s">
        <v>769</v>
      </c>
      <c r="L1225" s="463" t="s">
        <v>1546</v>
      </c>
      <c r="M1225" s="463" t="s">
        <v>1731</v>
      </c>
      <c r="N1225" s="466">
        <v>1</v>
      </c>
      <c r="O1225" s="229">
        <v>1</v>
      </c>
      <c r="P1225" s="463">
        <v>1</v>
      </c>
      <c r="Q1225" s="463">
        <v>5</v>
      </c>
      <c r="R1225" s="463">
        <v>0</v>
      </c>
      <c r="S1225" s="463">
        <v>4</v>
      </c>
      <c r="T1225" s="463">
        <v>0</v>
      </c>
      <c r="U1225" s="463">
        <v>2</v>
      </c>
      <c r="V1225" s="463">
        <v>0</v>
      </c>
      <c r="W1225" s="463">
        <v>27</v>
      </c>
      <c r="X1225" s="463">
        <v>0</v>
      </c>
      <c r="Y1225" s="463">
        <v>0</v>
      </c>
      <c r="Z1225" s="463">
        <v>0</v>
      </c>
      <c r="AA1225" s="463">
        <v>0</v>
      </c>
      <c r="AB1225" s="466">
        <v>40</v>
      </c>
      <c r="AC1225" s="461">
        <f t="shared" si="62"/>
        <v>7</v>
      </c>
    </row>
    <row r="1226" spans="1:29" s="467" customFormat="1" ht="14" hidden="1" customHeight="1">
      <c r="A1226" s="463" t="s">
        <v>1641</v>
      </c>
      <c r="B1226" s="463" t="s">
        <v>658</v>
      </c>
      <c r="C1226" s="463" t="s">
        <v>1642</v>
      </c>
      <c r="D1226" s="463" t="s">
        <v>552</v>
      </c>
      <c r="E1226" s="463">
        <v>47</v>
      </c>
      <c r="F1226" s="465" t="s">
        <v>1731</v>
      </c>
      <c r="G1226" s="463" t="s">
        <v>554</v>
      </c>
      <c r="H1226" s="576">
        <v>41343</v>
      </c>
      <c r="I1226" s="576">
        <v>41346</v>
      </c>
      <c r="J1226" s="228">
        <v>2012</v>
      </c>
      <c r="K1226" s="463" t="s">
        <v>769</v>
      </c>
      <c r="L1226" s="463" t="s">
        <v>1546</v>
      </c>
      <c r="M1226" s="463" t="s">
        <v>1731</v>
      </c>
      <c r="N1226" s="466">
        <v>2</v>
      </c>
      <c r="O1226" s="229">
        <v>4</v>
      </c>
      <c r="P1226" s="463">
        <v>1</v>
      </c>
      <c r="Q1226" s="463">
        <v>8</v>
      </c>
      <c r="R1226" s="463">
        <v>0</v>
      </c>
      <c r="S1226" s="463">
        <v>0</v>
      </c>
      <c r="T1226" s="463">
        <v>0</v>
      </c>
      <c r="U1226" s="463">
        <v>0</v>
      </c>
      <c r="V1226" s="463">
        <v>0</v>
      </c>
      <c r="W1226" s="463">
        <v>26</v>
      </c>
      <c r="X1226" s="463">
        <v>0</v>
      </c>
      <c r="Y1226" s="463">
        <v>1</v>
      </c>
      <c r="Z1226" s="463">
        <v>0</v>
      </c>
      <c r="AA1226" s="463">
        <v>0</v>
      </c>
      <c r="AB1226" s="466">
        <v>40</v>
      </c>
      <c r="AC1226" s="461">
        <f t="shared" si="62"/>
        <v>13</v>
      </c>
    </row>
    <row r="1227" spans="1:29" s="467" customFormat="1" ht="14" hidden="1" customHeight="1">
      <c r="A1227" s="463" t="s">
        <v>1643</v>
      </c>
      <c r="B1227" s="463" t="s">
        <v>658</v>
      </c>
      <c r="C1227" s="463" t="s">
        <v>1644</v>
      </c>
      <c r="D1227" s="463" t="s">
        <v>552</v>
      </c>
      <c r="E1227" s="463">
        <v>47</v>
      </c>
      <c r="F1227" s="465" t="s">
        <v>1731</v>
      </c>
      <c r="G1227" s="463" t="s">
        <v>554</v>
      </c>
      <c r="H1227" s="576">
        <v>41343</v>
      </c>
      <c r="I1227" s="576">
        <v>41346</v>
      </c>
      <c r="J1227" s="228">
        <v>2012</v>
      </c>
      <c r="K1227" s="463" t="s">
        <v>769</v>
      </c>
      <c r="L1227" s="463" t="s">
        <v>1546</v>
      </c>
      <c r="M1227" s="463" t="s">
        <v>1731</v>
      </c>
      <c r="N1227" s="466">
        <v>3</v>
      </c>
      <c r="O1227" s="229">
        <v>6</v>
      </c>
      <c r="P1227" s="463">
        <v>2</v>
      </c>
      <c r="Q1227" s="463">
        <v>10</v>
      </c>
      <c r="R1227" s="463">
        <v>0</v>
      </c>
      <c r="S1227" s="463">
        <v>2</v>
      </c>
      <c r="T1227" s="463">
        <v>0</v>
      </c>
      <c r="U1227" s="463">
        <v>4</v>
      </c>
      <c r="V1227" s="463">
        <v>0</v>
      </c>
      <c r="W1227" s="463">
        <v>12</v>
      </c>
      <c r="X1227" s="463">
        <v>4</v>
      </c>
      <c r="Y1227" s="463">
        <v>0</v>
      </c>
      <c r="Z1227" s="463">
        <v>0</v>
      </c>
      <c r="AA1227" s="463">
        <v>0</v>
      </c>
      <c r="AB1227" s="466">
        <v>40</v>
      </c>
      <c r="AC1227" s="461">
        <f t="shared" si="62"/>
        <v>18</v>
      </c>
    </row>
    <row r="1228" spans="1:29" s="467" customFormat="1" ht="14" hidden="1" customHeight="1">
      <c r="A1228" s="463" t="s">
        <v>1645</v>
      </c>
      <c r="B1228" s="463" t="s">
        <v>658</v>
      </c>
      <c r="C1228" s="463" t="s">
        <v>1646</v>
      </c>
      <c r="D1228" s="463" t="s">
        <v>552</v>
      </c>
      <c r="E1228" s="463">
        <v>47</v>
      </c>
      <c r="F1228" s="465" t="s">
        <v>1731</v>
      </c>
      <c r="G1228" s="463" t="s">
        <v>554</v>
      </c>
      <c r="H1228" s="576">
        <v>41343</v>
      </c>
      <c r="I1228" s="576">
        <v>41346</v>
      </c>
      <c r="J1228" s="228">
        <v>2012</v>
      </c>
      <c r="K1228" s="463" t="s">
        <v>769</v>
      </c>
      <c r="L1228" s="463" t="s">
        <v>1546</v>
      </c>
      <c r="M1228" s="463" t="s">
        <v>1731</v>
      </c>
      <c r="N1228" s="466">
        <v>4</v>
      </c>
      <c r="O1228" s="229">
        <v>3</v>
      </c>
      <c r="P1228" s="463">
        <v>0</v>
      </c>
      <c r="Q1228" s="463">
        <v>2</v>
      </c>
      <c r="R1228" s="463">
        <v>0</v>
      </c>
      <c r="S1228" s="463">
        <v>2</v>
      </c>
      <c r="T1228" s="463">
        <v>0</v>
      </c>
      <c r="U1228" s="463">
        <v>1</v>
      </c>
      <c r="V1228" s="463">
        <v>0</v>
      </c>
      <c r="W1228" s="463">
        <v>20</v>
      </c>
      <c r="X1228" s="463">
        <v>12</v>
      </c>
      <c r="Y1228" s="463">
        <v>0</v>
      </c>
      <c r="Z1228" s="463">
        <v>0</v>
      </c>
      <c r="AA1228" s="463">
        <v>0</v>
      </c>
      <c r="AB1228" s="466">
        <v>40</v>
      </c>
      <c r="AC1228" s="461">
        <f t="shared" si="62"/>
        <v>5</v>
      </c>
    </row>
    <row r="1229" spans="1:29" s="467" customFormat="1" hidden="1">
      <c r="A1229" s="463" t="s">
        <v>1859</v>
      </c>
      <c r="B1229" s="463" t="s">
        <v>658</v>
      </c>
      <c r="C1229" s="463" t="s">
        <v>3775</v>
      </c>
      <c r="D1229" s="463" t="s">
        <v>552</v>
      </c>
      <c r="E1229" s="463">
        <v>48</v>
      </c>
      <c r="F1229" s="465" t="s">
        <v>3751</v>
      </c>
      <c r="G1229" s="463" t="s">
        <v>554</v>
      </c>
      <c r="H1229" s="576">
        <v>41390</v>
      </c>
      <c r="I1229" s="576">
        <v>2012</v>
      </c>
      <c r="J1229" s="228">
        <v>2012</v>
      </c>
      <c r="K1229" s="463" t="s">
        <v>769</v>
      </c>
      <c r="L1229" s="463" t="s">
        <v>1853</v>
      </c>
      <c r="M1229" s="463" t="s">
        <v>3751</v>
      </c>
      <c r="N1229" s="466">
        <v>1</v>
      </c>
      <c r="O1229" s="229">
        <v>12</v>
      </c>
      <c r="P1229" s="463">
        <v>0</v>
      </c>
      <c r="Q1229" s="463">
        <v>14</v>
      </c>
      <c r="R1229" s="463">
        <v>0</v>
      </c>
      <c r="S1229" s="463">
        <v>0</v>
      </c>
      <c r="T1229" s="463">
        <v>0</v>
      </c>
      <c r="U1229" s="463">
        <v>2</v>
      </c>
      <c r="V1229" s="463">
        <v>0</v>
      </c>
      <c r="W1229" s="463">
        <v>12</v>
      </c>
      <c r="X1229" s="463">
        <v>0</v>
      </c>
      <c r="Y1229" s="463">
        <v>0</v>
      </c>
      <c r="Z1229" s="463">
        <v>0</v>
      </c>
      <c r="AA1229" s="463">
        <v>0</v>
      </c>
      <c r="AB1229" s="466">
        <v>40</v>
      </c>
      <c r="AC1229" s="461">
        <f t="shared" si="62"/>
        <v>26</v>
      </c>
    </row>
    <row r="1230" spans="1:29" s="467" customFormat="1" hidden="1">
      <c r="A1230" s="463" t="s">
        <v>1860</v>
      </c>
      <c r="B1230" s="463" t="s">
        <v>658</v>
      </c>
      <c r="C1230" s="463" t="s">
        <v>3776</v>
      </c>
      <c r="D1230" s="463" t="s">
        <v>552</v>
      </c>
      <c r="E1230" s="463">
        <v>48</v>
      </c>
      <c r="F1230" s="465" t="s">
        <v>3751</v>
      </c>
      <c r="G1230" s="463" t="s">
        <v>554</v>
      </c>
      <c r="H1230" s="576">
        <v>41390</v>
      </c>
      <c r="I1230" s="576">
        <v>2012</v>
      </c>
      <c r="J1230" s="228">
        <v>2012</v>
      </c>
      <c r="K1230" s="463" t="s">
        <v>769</v>
      </c>
      <c r="L1230" s="463" t="s">
        <v>1853</v>
      </c>
      <c r="M1230" s="463" t="s">
        <v>3751</v>
      </c>
      <c r="N1230" s="466">
        <v>2</v>
      </c>
      <c r="O1230" s="229">
        <v>12</v>
      </c>
      <c r="P1230" s="463">
        <v>2</v>
      </c>
      <c r="Q1230" s="463">
        <v>4</v>
      </c>
      <c r="R1230" s="463">
        <v>1</v>
      </c>
      <c r="S1230" s="463">
        <v>0</v>
      </c>
      <c r="T1230" s="463">
        <v>0</v>
      </c>
      <c r="U1230" s="463">
        <v>3</v>
      </c>
      <c r="V1230" s="463">
        <v>0</v>
      </c>
      <c r="W1230" s="463">
        <v>18</v>
      </c>
      <c r="X1230" s="463">
        <v>0</v>
      </c>
      <c r="Y1230" s="463">
        <v>0</v>
      </c>
      <c r="Z1230" s="463">
        <v>0</v>
      </c>
      <c r="AA1230" s="463">
        <v>0</v>
      </c>
      <c r="AB1230" s="466">
        <v>40</v>
      </c>
      <c r="AC1230" s="461">
        <f t="shared" si="62"/>
        <v>19</v>
      </c>
    </row>
    <row r="1231" spans="1:29" s="467" customFormat="1" hidden="1">
      <c r="A1231" s="463" t="s">
        <v>1861</v>
      </c>
      <c r="B1231" s="463" t="s">
        <v>658</v>
      </c>
      <c r="C1231" s="463" t="s">
        <v>3777</v>
      </c>
      <c r="D1231" s="463" t="s">
        <v>552</v>
      </c>
      <c r="E1231" s="463">
        <v>48</v>
      </c>
      <c r="F1231" s="465" t="s">
        <v>3751</v>
      </c>
      <c r="G1231" s="463" t="s">
        <v>554</v>
      </c>
      <c r="H1231" s="576">
        <v>41390</v>
      </c>
      <c r="I1231" s="576">
        <v>2012</v>
      </c>
      <c r="J1231" s="228">
        <v>2012</v>
      </c>
      <c r="K1231" s="463" t="s">
        <v>769</v>
      </c>
      <c r="L1231" s="463" t="s">
        <v>1853</v>
      </c>
      <c r="M1231" s="463" t="s">
        <v>3751</v>
      </c>
      <c r="N1231" s="466">
        <v>3</v>
      </c>
      <c r="O1231" s="229">
        <v>7</v>
      </c>
      <c r="P1231" s="463">
        <v>0</v>
      </c>
      <c r="Q1231" s="463">
        <v>13</v>
      </c>
      <c r="R1231" s="463">
        <v>0</v>
      </c>
      <c r="S1231" s="463">
        <v>0</v>
      </c>
      <c r="T1231" s="463">
        <v>0</v>
      </c>
      <c r="U1231" s="463">
        <v>5</v>
      </c>
      <c r="V1231" s="463">
        <v>0</v>
      </c>
      <c r="W1231" s="463">
        <v>14</v>
      </c>
      <c r="X1231" s="463">
        <v>1</v>
      </c>
      <c r="Y1231" s="463">
        <v>0</v>
      </c>
      <c r="Z1231" s="463">
        <v>0</v>
      </c>
      <c r="AA1231" s="463">
        <v>0</v>
      </c>
      <c r="AB1231" s="466">
        <v>40</v>
      </c>
      <c r="AC1231" s="461">
        <f t="shared" si="62"/>
        <v>20</v>
      </c>
    </row>
    <row r="1232" spans="1:29" s="467" customFormat="1" hidden="1">
      <c r="A1232" s="463" t="s">
        <v>1862</v>
      </c>
      <c r="B1232" s="463" t="s">
        <v>658</v>
      </c>
      <c r="C1232" s="463" t="s">
        <v>3778</v>
      </c>
      <c r="D1232" s="463" t="s">
        <v>552</v>
      </c>
      <c r="E1232" s="463">
        <v>48</v>
      </c>
      <c r="F1232" s="465" t="s">
        <v>3751</v>
      </c>
      <c r="G1232" s="463" t="s">
        <v>554</v>
      </c>
      <c r="H1232" s="576">
        <v>41390</v>
      </c>
      <c r="I1232" s="576">
        <v>2012</v>
      </c>
      <c r="J1232" s="228">
        <v>2012</v>
      </c>
      <c r="K1232" s="463" t="s">
        <v>769</v>
      </c>
      <c r="L1232" s="463" t="s">
        <v>1853</v>
      </c>
      <c r="M1232" s="463" t="s">
        <v>3751</v>
      </c>
      <c r="N1232" s="466">
        <v>4</v>
      </c>
      <c r="O1232" s="229">
        <v>14</v>
      </c>
      <c r="P1232" s="463">
        <v>1</v>
      </c>
      <c r="Q1232" s="463">
        <v>9</v>
      </c>
      <c r="R1232" s="463">
        <v>0</v>
      </c>
      <c r="S1232" s="463">
        <v>0</v>
      </c>
      <c r="T1232" s="463">
        <v>1</v>
      </c>
      <c r="U1232" s="463">
        <v>5</v>
      </c>
      <c r="V1232" s="463">
        <v>0</v>
      </c>
      <c r="W1232" s="463">
        <v>7</v>
      </c>
      <c r="X1232" s="463">
        <v>3</v>
      </c>
      <c r="Y1232" s="463">
        <v>0</v>
      </c>
      <c r="Z1232" s="463">
        <v>0</v>
      </c>
      <c r="AA1232" s="463">
        <v>0</v>
      </c>
      <c r="AB1232" s="466">
        <v>40</v>
      </c>
      <c r="AC1232" s="461">
        <f t="shared" si="62"/>
        <v>24</v>
      </c>
    </row>
    <row r="1233" spans="1:29" s="467" customFormat="1" hidden="1">
      <c r="A1233" s="463" t="s">
        <v>1863</v>
      </c>
      <c r="B1233" s="463" t="s">
        <v>658</v>
      </c>
      <c r="C1233" s="463" t="s">
        <v>1864</v>
      </c>
      <c r="D1233" s="463" t="s">
        <v>552</v>
      </c>
      <c r="E1233" s="463">
        <v>49</v>
      </c>
      <c r="F1233" s="465" t="s">
        <v>1856</v>
      </c>
      <c r="G1233" s="463" t="s">
        <v>554</v>
      </c>
      <c r="H1233" s="576">
        <v>41390</v>
      </c>
      <c r="I1233" s="576">
        <v>2012</v>
      </c>
      <c r="J1233" s="228">
        <v>2012</v>
      </c>
      <c r="K1233" s="463" t="s">
        <v>769</v>
      </c>
      <c r="L1233" s="463" t="s">
        <v>1853</v>
      </c>
      <c r="M1233" s="463" t="s">
        <v>1856</v>
      </c>
      <c r="N1233" s="466">
        <v>1</v>
      </c>
      <c r="O1233" s="229">
        <v>8</v>
      </c>
      <c r="P1233" s="463">
        <v>5</v>
      </c>
      <c r="Q1233" s="463">
        <v>4</v>
      </c>
      <c r="R1233" s="463">
        <v>0</v>
      </c>
      <c r="S1233" s="463">
        <v>4</v>
      </c>
      <c r="T1233" s="463">
        <v>0</v>
      </c>
      <c r="U1233" s="463">
        <v>0</v>
      </c>
      <c r="V1233" s="463">
        <v>2</v>
      </c>
      <c r="W1233" s="463">
        <v>5</v>
      </c>
      <c r="X1233" s="463">
        <v>4</v>
      </c>
      <c r="Y1233" s="463">
        <v>8</v>
      </c>
      <c r="Z1233" s="463">
        <v>0</v>
      </c>
      <c r="AA1233" s="463">
        <v>0</v>
      </c>
      <c r="AB1233" s="466">
        <v>40</v>
      </c>
      <c r="AC1233" s="461">
        <f t="shared" si="62"/>
        <v>17</v>
      </c>
    </row>
    <row r="1234" spans="1:29" s="467" customFormat="1" hidden="1">
      <c r="A1234" s="463" t="s">
        <v>1865</v>
      </c>
      <c r="B1234" s="463" t="s">
        <v>658</v>
      </c>
      <c r="C1234" s="463" t="s">
        <v>1866</v>
      </c>
      <c r="D1234" s="463" t="s">
        <v>552</v>
      </c>
      <c r="E1234" s="463">
        <v>49</v>
      </c>
      <c r="F1234" s="465" t="s">
        <v>1856</v>
      </c>
      <c r="G1234" s="463" t="s">
        <v>554</v>
      </c>
      <c r="H1234" s="576">
        <v>41390</v>
      </c>
      <c r="I1234" s="576">
        <v>2012</v>
      </c>
      <c r="J1234" s="228">
        <v>2012</v>
      </c>
      <c r="K1234" s="463" t="s">
        <v>769</v>
      </c>
      <c r="L1234" s="463" t="s">
        <v>1853</v>
      </c>
      <c r="M1234" s="463" t="s">
        <v>1856</v>
      </c>
      <c r="N1234" s="466">
        <v>2</v>
      </c>
      <c r="O1234" s="229">
        <v>6</v>
      </c>
      <c r="P1234" s="463">
        <v>2</v>
      </c>
      <c r="Q1234" s="463">
        <v>6</v>
      </c>
      <c r="R1234" s="463">
        <v>0</v>
      </c>
      <c r="S1234" s="463">
        <v>1</v>
      </c>
      <c r="T1234" s="463">
        <v>1</v>
      </c>
      <c r="U1234" s="463">
        <v>0</v>
      </c>
      <c r="V1234" s="463">
        <v>0</v>
      </c>
      <c r="W1234" s="463">
        <v>8</v>
      </c>
      <c r="X1234" s="463">
        <v>10</v>
      </c>
      <c r="Y1234" s="463">
        <v>6</v>
      </c>
      <c r="Z1234" s="463">
        <v>0</v>
      </c>
      <c r="AA1234" s="463">
        <v>0</v>
      </c>
      <c r="AB1234" s="466">
        <v>40</v>
      </c>
      <c r="AC1234" s="461">
        <f t="shared" si="62"/>
        <v>14</v>
      </c>
    </row>
    <row r="1235" spans="1:29" s="467" customFormat="1" hidden="1">
      <c r="A1235" s="463" t="s">
        <v>1867</v>
      </c>
      <c r="B1235" s="463" t="s">
        <v>658</v>
      </c>
      <c r="C1235" s="463" t="s">
        <v>1868</v>
      </c>
      <c r="D1235" s="463" t="s">
        <v>552</v>
      </c>
      <c r="E1235" s="463">
        <v>49</v>
      </c>
      <c r="F1235" s="465" t="s">
        <v>1856</v>
      </c>
      <c r="G1235" s="463" t="s">
        <v>554</v>
      </c>
      <c r="H1235" s="576">
        <v>41390</v>
      </c>
      <c r="I1235" s="576">
        <v>2012</v>
      </c>
      <c r="J1235" s="228">
        <v>2012</v>
      </c>
      <c r="K1235" s="463" t="s">
        <v>769</v>
      </c>
      <c r="L1235" s="463" t="s">
        <v>1853</v>
      </c>
      <c r="M1235" s="463" t="s">
        <v>1856</v>
      </c>
      <c r="N1235" s="466">
        <v>3</v>
      </c>
      <c r="O1235" s="229">
        <v>10</v>
      </c>
      <c r="P1235" s="463">
        <v>16</v>
      </c>
      <c r="Q1235" s="463">
        <v>4</v>
      </c>
      <c r="R1235" s="463">
        <v>0</v>
      </c>
      <c r="S1235" s="463">
        <v>0</v>
      </c>
      <c r="T1235" s="463">
        <v>0</v>
      </c>
      <c r="U1235" s="463">
        <v>2</v>
      </c>
      <c r="V1235" s="463">
        <v>0</v>
      </c>
      <c r="W1235" s="463">
        <v>5</v>
      </c>
      <c r="X1235" s="463">
        <v>3</v>
      </c>
      <c r="Y1235" s="463">
        <v>0</v>
      </c>
      <c r="Z1235" s="463">
        <v>0</v>
      </c>
      <c r="AA1235" s="463">
        <v>0</v>
      </c>
      <c r="AB1235" s="466">
        <v>40</v>
      </c>
      <c r="AC1235" s="461">
        <f t="shared" si="62"/>
        <v>30</v>
      </c>
    </row>
    <row r="1236" spans="1:29" s="467" customFormat="1" hidden="1">
      <c r="A1236" s="463" t="s">
        <v>1869</v>
      </c>
      <c r="B1236" s="463" t="s">
        <v>658</v>
      </c>
      <c r="C1236" s="463" t="s">
        <v>1680</v>
      </c>
      <c r="D1236" s="463" t="s">
        <v>552</v>
      </c>
      <c r="E1236" s="463">
        <v>49</v>
      </c>
      <c r="F1236" s="465" t="s">
        <v>1856</v>
      </c>
      <c r="G1236" s="463" t="s">
        <v>554</v>
      </c>
      <c r="H1236" s="576">
        <v>41390</v>
      </c>
      <c r="I1236" s="576">
        <v>2012</v>
      </c>
      <c r="J1236" s="228">
        <v>2012</v>
      </c>
      <c r="K1236" s="463" t="s">
        <v>769</v>
      </c>
      <c r="L1236" s="463" t="s">
        <v>1853</v>
      </c>
      <c r="M1236" s="463" t="s">
        <v>1856</v>
      </c>
      <c r="N1236" s="466">
        <v>4</v>
      </c>
      <c r="O1236" s="229">
        <v>9</v>
      </c>
      <c r="P1236" s="463">
        <v>1</v>
      </c>
      <c r="Q1236" s="463">
        <v>5</v>
      </c>
      <c r="R1236" s="463">
        <v>0</v>
      </c>
      <c r="S1236" s="463">
        <v>0</v>
      </c>
      <c r="T1236" s="463">
        <v>0</v>
      </c>
      <c r="U1236" s="463">
        <v>0</v>
      </c>
      <c r="V1236" s="463">
        <v>2</v>
      </c>
      <c r="W1236" s="463">
        <v>4</v>
      </c>
      <c r="X1236" s="463">
        <v>3</v>
      </c>
      <c r="Y1236" s="463">
        <v>16</v>
      </c>
      <c r="Z1236" s="463">
        <v>0</v>
      </c>
      <c r="AA1236" s="463">
        <v>0</v>
      </c>
      <c r="AB1236" s="466">
        <v>40</v>
      </c>
      <c r="AC1236" s="461">
        <f t="shared" si="62"/>
        <v>15</v>
      </c>
    </row>
    <row r="1237" spans="1:29" s="467" customFormat="1" hidden="1">
      <c r="A1237" s="463" t="s">
        <v>1681</v>
      </c>
      <c r="B1237" s="463" t="s">
        <v>658</v>
      </c>
      <c r="C1237" s="463" t="s">
        <v>3903</v>
      </c>
      <c r="D1237" s="463" t="s">
        <v>552</v>
      </c>
      <c r="E1237" s="463">
        <v>50</v>
      </c>
      <c r="F1237" s="465" t="s">
        <v>3752</v>
      </c>
      <c r="G1237" s="463" t="s">
        <v>554</v>
      </c>
      <c r="H1237" s="576">
        <v>41390</v>
      </c>
      <c r="I1237" s="576">
        <v>2012</v>
      </c>
      <c r="J1237" s="228">
        <v>2012</v>
      </c>
      <c r="K1237" s="463" t="s">
        <v>769</v>
      </c>
      <c r="L1237" s="463" t="s">
        <v>1853</v>
      </c>
      <c r="M1237" s="463" t="s">
        <v>3752</v>
      </c>
      <c r="N1237" s="466">
        <v>1</v>
      </c>
      <c r="O1237" s="229">
        <v>14</v>
      </c>
      <c r="P1237" s="463">
        <v>0</v>
      </c>
      <c r="Q1237" s="463">
        <v>1</v>
      </c>
      <c r="R1237" s="463">
        <v>17</v>
      </c>
      <c r="S1237" s="463">
        <v>0</v>
      </c>
      <c r="T1237" s="463">
        <v>0</v>
      </c>
      <c r="U1237" s="463">
        <v>0</v>
      </c>
      <c r="V1237" s="463">
        <v>0</v>
      </c>
      <c r="W1237" s="463">
        <v>8</v>
      </c>
      <c r="X1237" s="463">
        <v>0</v>
      </c>
      <c r="Y1237" s="463">
        <v>0</v>
      </c>
      <c r="Z1237" s="463">
        <v>0</v>
      </c>
      <c r="AA1237" s="463">
        <v>0</v>
      </c>
      <c r="AB1237" s="466">
        <v>40</v>
      </c>
      <c r="AC1237" s="461">
        <f t="shared" si="62"/>
        <v>32</v>
      </c>
    </row>
    <row r="1238" spans="1:29" s="467" customFormat="1" hidden="1">
      <c r="A1238" s="463" t="s">
        <v>1682</v>
      </c>
      <c r="B1238" s="463" t="s">
        <v>658</v>
      </c>
      <c r="C1238" s="463" t="s">
        <v>3904</v>
      </c>
      <c r="D1238" s="463" t="s">
        <v>552</v>
      </c>
      <c r="E1238" s="463">
        <v>50</v>
      </c>
      <c r="F1238" s="465" t="s">
        <v>3752</v>
      </c>
      <c r="G1238" s="463" t="s">
        <v>554</v>
      </c>
      <c r="H1238" s="576">
        <v>41390</v>
      </c>
      <c r="I1238" s="576">
        <v>2012</v>
      </c>
      <c r="J1238" s="228">
        <v>2012</v>
      </c>
      <c r="K1238" s="463" t="s">
        <v>769</v>
      </c>
      <c r="L1238" s="463" t="s">
        <v>1853</v>
      </c>
      <c r="M1238" s="463" t="s">
        <v>3752</v>
      </c>
      <c r="N1238" s="466">
        <v>2</v>
      </c>
      <c r="O1238" s="229">
        <v>16</v>
      </c>
      <c r="P1238" s="463">
        <v>0</v>
      </c>
      <c r="Q1238" s="463">
        <v>1</v>
      </c>
      <c r="R1238" s="463">
        <v>16</v>
      </c>
      <c r="S1238" s="463">
        <v>0</v>
      </c>
      <c r="T1238" s="463">
        <v>1</v>
      </c>
      <c r="U1238" s="463">
        <v>0</v>
      </c>
      <c r="V1238" s="463">
        <v>0</v>
      </c>
      <c r="W1238" s="463">
        <v>6</v>
      </c>
      <c r="X1238" s="463">
        <v>0</v>
      </c>
      <c r="Y1238" s="463">
        <v>0</v>
      </c>
      <c r="Z1238" s="463">
        <v>0</v>
      </c>
      <c r="AA1238" s="463">
        <v>0</v>
      </c>
      <c r="AB1238" s="466">
        <v>40</v>
      </c>
      <c r="AC1238" s="461">
        <f t="shared" si="62"/>
        <v>33</v>
      </c>
    </row>
    <row r="1239" spans="1:29" s="467" customFormat="1" hidden="1">
      <c r="A1239" s="463" t="s">
        <v>1683</v>
      </c>
      <c r="B1239" s="463" t="s">
        <v>658</v>
      </c>
      <c r="C1239" s="463" t="s">
        <v>3905</v>
      </c>
      <c r="D1239" s="463" t="s">
        <v>552</v>
      </c>
      <c r="E1239" s="463">
        <v>50</v>
      </c>
      <c r="F1239" s="465" t="s">
        <v>3752</v>
      </c>
      <c r="G1239" s="463" t="s">
        <v>554</v>
      </c>
      <c r="H1239" s="576">
        <v>41390</v>
      </c>
      <c r="I1239" s="576">
        <v>2012</v>
      </c>
      <c r="J1239" s="228">
        <v>2012</v>
      </c>
      <c r="K1239" s="463" t="s">
        <v>769</v>
      </c>
      <c r="L1239" s="463" t="s">
        <v>1853</v>
      </c>
      <c r="M1239" s="463" t="s">
        <v>3752</v>
      </c>
      <c r="N1239" s="466">
        <v>3</v>
      </c>
      <c r="O1239" s="229">
        <v>14</v>
      </c>
      <c r="P1239" s="463">
        <v>0</v>
      </c>
      <c r="Q1239" s="463">
        <v>3</v>
      </c>
      <c r="R1239" s="463">
        <v>12</v>
      </c>
      <c r="S1239" s="463">
        <v>0</v>
      </c>
      <c r="T1239" s="463">
        <v>0</v>
      </c>
      <c r="U1239" s="463">
        <v>0</v>
      </c>
      <c r="V1239" s="463">
        <v>0</v>
      </c>
      <c r="W1239" s="463">
        <v>9</v>
      </c>
      <c r="X1239" s="463">
        <v>2</v>
      </c>
      <c r="Y1239" s="463">
        <v>0</v>
      </c>
      <c r="Z1239" s="463">
        <v>0</v>
      </c>
      <c r="AA1239" s="463">
        <v>0</v>
      </c>
      <c r="AB1239" s="466">
        <v>40</v>
      </c>
      <c r="AC1239" s="461">
        <f t="shared" si="62"/>
        <v>29</v>
      </c>
    </row>
    <row r="1240" spans="1:29" s="467" customFormat="1" hidden="1">
      <c r="A1240" s="463" t="s">
        <v>1684</v>
      </c>
      <c r="B1240" s="463" t="s">
        <v>658</v>
      </c>
      <c r="C1240" s="463" t="s">
        <v>3906</v>
      </c>
      <c r="D1240" s="463" t="s">
        <v>552</v>
      </c>
      <c r="E1240" s="463">
        <v>50</v>
      </c>
      <c r="F1240" s="465" t="s">
        <v>3752</v>
      </c>
      <c r="G1240" s="463" t="s">
        <v>554</v>
      </c>
      <c r="H1240" s="576">
        <v>41390</v>
      </c>
      <c r="I1240" s="576">
        <v>2012</v>
      </c>
      <c r="J1240" s="228">
        <v>2012</v>
      </c>
      <c r="K1240" s="463" t="s">
        <v>769</v>
      </c>
      <c r="L1240" s="463" t="s">
        <v>1853</v>
      </c>
      <c r="M1240" s="463" t="s">
        <v>3752</v>
      </c>
      <c r="N1240" s="466">
        <v>4</v>
      </c>
      <c r="O1240" s="229">
        <v>14</v>
      </c>
      <c r="P1240" s="463">
        <v>0</v>
      </c>
      <c r="Q1240" s="463">
        <v>5</v>
      </c>
      <c r="R1240" s="463">
        <v>12</v>
      </c>
      <c r="S1240" s="463">
        <v>0</v>
      </c>
      <c r="T1240" s="463">
        <v>0</v>
      </c>
      <c r="U1240" s="463">
        <v>0</v>
      </c>
      <c r="V1240" s="463">
        <v>0</v>
      </c>
      <c r="W1240" s="463">
        <v>9</v>
      </c>
      <c r="X1240" s="463">
        <v>0</v>
      </c>
      <c r="Y1240" s="463">
        <v>0</v>
      </c>
      <c r="Z1240" s="463">
        <v>0</v>
      </c>
      <c r="AA1240" s="463">
        <v>0</v>
      </c>
      <c r="AB1240" s="466">
        <v>40</v>
      </c>
      <c r="AC1240" s="461">
        <f t="shared" si="62"/>
        <v>31</v>
      </c>
    </row>
    <row r="1241" spans="1:29" s="467" customFormat="1" hidden="1">
      <c r="A1241" s="463" t="s">
        <v>184</v>
      </c>
      <c r="B1241" s="463" t="s">
        <v>658</v>
      </c>
      <c r="C1241" s="463" t="s">
        <v>185</v>
      </c>
      <c r="D1241" s="463" t="s">
        <v>552</v>
      </c>
      <c r="E1241" s="463">
        <v>51</v>
      </c>
      <c r="F1241" s="465" t="s">
        <v>182</v>
      </c>
      <c r="G1241" s="463" t="s">
        <v>554</v>
      </c>
      <c r="H1241" s="576">
        <v>41407</v>
      </c>
      <c r="I1241" s="576">
        <v>41408</v>
      </c>
      <c r="J1241" s="228">
        <v>2012</v>
      </c>
      <c r="K1241" s="463" t="s">
        <v>769</v>
      </c>
      <c r="L1241" s="463" t="s">
        <v>1546</v>
      </c>
      <c r="M1241" s="463" t="s">
        <v>182</v>
      </c>
      <c r="N1241" s="466">
        <v>1</v>
      </c>
      <c r="O1241" s="229">
        <v>1</v>
      </c>
      <c r="P1241" s="463">
        <v>1</v>
      </c>
      <c r="Q1241" s="463">
        <v>6</v>
      </c>
      <c r="R1241" s="463">
        <v>4</v>
      </c>
      <c r="S1241" s="463">
        <v>1</v>
      </c>
      <c r="T1241" s="463">
        <v>1</v>
      </c>
      <c r="U1241" s="463">
        <v>1</v>
      </c>
      <c r="V1241" s="463">
        <v>0</v>
      </c>
      <c r="W1241" s="463">
        <v>24</v>
      </c>
      <c r="X1241" s="463">
        <v>1</v>
      </c>
      <c r="Y1241" s="463">
        <v>0</v>
      </c>
      <c r="Z1241" s="463">
        <v>0</v>
      </c>
      <c r="AA1241" s="463">
        <v>0</v>
      </c>
      <c r="AB1241" s="466">
        <v>40</v>
      </c>
      <c r="AC1241" s="461">
        <f t="shared" si="62"/>
        <v>12</v>
      </c>
    </row>
    <row r="1242" spans="1:29" s="467" customFormat="1" hidden="1">
      <c r="A1242" s="463" t="s">
        <v>186</v>
      </c>
      <c r="B1242" s="463" t="s">
        <v>658</v>
      </c>
      <c r="C1242" s="463" t="s">
        <v>187</v>
      </c>
      <c r="D1242" s="463" t="s">
        <v>552</v>
      </c>
      <c r="E1242" s="463">
        <v>51</v>
      </c>
      <c r="F1242" s="465" t="s">
        <v>182</v>
      </c>
      <c r="G1242" s="463" t="s">
        <v>554</v>
      </c>
      <c r="H1242" s="576">
        <v>41407</v>
      </c>
      <c r="I1242" s="576">
        <v>41408</v>
      </c>
      <c r="J1242" s="228">
        <v>2012</v>
      </c>
      <c r="K1242" s="463" t="s">
        <v>769</v>
      </c>
      <c r="L1242" s="463" t="s">
        <v>1546</v>
      </c>
      <c r="M1242" s="463" t="s">
        <v>182</v>
      </c>
      <c r="N1242" s="466">
        <v>2</v>
      </c>
      <c r="O1242" s="229">
        <v>1</v>
      </c>
      <c r="P1242" s="463">
        <v>5</v>
      </c>
      <c r="Q1242" s="463">
        <v>5</v>
      </c>
      <c r="R1242" s="463">
        <v>4</v>
      </c>
      <c r="S1242" s="463">
        <v>0</v>
      </c>
      <c r="T1242" s="463">
        <v>0</v>
      </c>
      <c r="U1242" s="463">
        <v>2</v>
      </c>
      <c r="V1242" s="463">
        <v>1</v>
      </c>
      <c r="W1242" s="463">
        <v>14</v>
      </c>
      <c r="X1242" s="463">
        <v>4</v>
      </c>
      <c r="Y1242" s="463">
        <v>4</v>
      </c>
      <c r="Z1242" s="463">
        <v>0</v>
      </c>
      <c r="AA1242" s="463">
        <v>0</v>
      </c>
      <c r="AB1242" s="466">
        <v>40</v>
      </c>
      <c r="AC1242" s="461">
        <f t="shared" si="62"/>
        <v>15</v>
      </c>
    </row>
    <row r="1243" spans="1:29" s="467" customFormat="1" hidden="1">
      <c r="A1243" s="463" t="s">
        <v>188</v>
      </c>
      <c r="B1243" s="463" t="s">
        <v>658</v>
      </c>
      <c r="C1243" s="463" t="s">
        <v>189</v>
      </c>
      <c r="D1243" s="463" t="s">
        <v>552</v>
      </c>
      <c r="E1243" s="463">
        <v>51</v>
      </c>
      <c r="F1243" s="465" t="s">
        <v>182</v>
      </c>
      <c r="G1243" s="463" t="s">
        <v>554</v>
      </c>
      <c r="H1243" s="576">
        <v>41407</v>
      </c>
      <c r="I1243" s="576">
        <v>41408</v>
      </c>
      <c r="J1243" s="228">
        <v>2012</v>
      </c>
      <c r="K1243" s="463" t="s">
        <v>769</v>
      </c>
      <c r="L1243" s="463" t="s">
        <v>1546</v>
      </c>
      <c r="M1243" s="463" t="s">
        <v>182</v>
      </c>
      <c r="N1243" s="466">
        <v>3</v>
      </c>
      <c r="O1243" s="229">
        <v>6</v>
      </c>
      <c r="P1243" s="463">
        <v>1</v>
      </c>
      <c r="Q1243" s="463">
        <v>2</v>
      </c>
      <c r="R1243" s="463">
        <v>8</v>
      </c>
      <c r="S1243" s="463">
        <v>0</v>
      </c>
      <c r="T1243" s="463">
        <v>0</v>
      </c>
      <c r="U1243" s="463">
        <v>1</v>
      </c>
      <c r="V1243" s="463">
        <v>0</v>
      </c>
      <c r="W1243" s="463">
        <v>16</v>
      </c>
      <c r="X1243" s="463">
        <v>5</v>
      </c>
      <c r="Y1243" s="463">
        <v>1</v>
      </c>
      <c r="Z1243" s="463">
        <v>0</v>
      </c>
      <c r="AA1243" s="463">
        <v>0</v>
      </c>
      <c r="AB1243" s="466">
        <v>40</v>
      </c>
      <c r="AC1243" s="461">
        <f t="shared" si="62"/>
        <v>17</v>
      </c>
    </row>
    <row r="1244" spans="1:29" s="467" customFormat="1" hidden="1">
      <c r="A1244" s="463" t="s">
        <v>190</v>
      </c>
      <c r="B1244" s="463" t="s">
        <v>658</v>
      </c>
      <c r="C1244" s="463" t="s">
        <v>191</v>
      </c>
      <c r="D1244" s="463" t="s">
        <v>552</v>
      </c>
      <c r="E1244" s="463">
        <v>51</v>
      </c>
      <c r="F1244" s="465" t="s">
        <v>182</v>
      </c>
      <c r="G1244" s="463" t="s">
        <v>554</v>
      </c>
      <c r="H1244" s="576">
        <v>41407</v>
      </c>
      <c r="I1244" s="576">
        <v>41408</v>
      </c>
      <c r="J1244" s="228">
        <v>2012</v>
      </c>
      <c r="K1244" s="463" t="s">
        <v>769</v>
      </c>
      <c r="L1244" s="463" t="s">
        <v>1546</v>
      </c>
      <c r="M1244" s="463" t="s">
        <v>182</v>
      </c>
      <c r="N1244" s="466">
        <v>4</v>
      </c>
      <c r="O1244" s="229">
        <v>4</v>
      </c>
      <c r="P1244" s="463">
        <v>1</v>
      </c>
      <c r="Q1244" s="463">
        <v>7</v>
      </c>
      <c r="R1244" s="463">
        <v>3</v>
      </c>
      <c r="S1244" s="463">
        <v>0</v>
      </c>
      <c r="T1244" s="463">
        <v>0</v>
      </c>
      <c r="U1244" s="463">
        <v>0</v>
      </c>
      <c r="V1244" s="463">
        <v>1</v>
      </c>
      <c r="W1244" s="463">
        <v>16</v>
      </c>
      <c r="X1244" s="463">
        <v>6</v>
      </c>
      <c r="Y1244" s="463">
        <v>2</v>
      </c>
      <c r="Z1244" s="463">
        <v>0</v>
      </c>
      <c r="AA1244" s="463">
        <v>0</v>
      </c>
      <c r="AB1244" s="466">
        <v>40</v>
      </c>
      <c r="AC1244" s="461">
        <f t="shared" si="62"/>
        <v>15</v>
      </c>
    </row>
    <row r="1245" spans="1:29" s="467" customFormat="1" hidden="1">
      <c r="A1245" s="463" t="s">
        <v>1774</v>
      </c>
      <c r="B1245" s="463" t="s">
        <v>658</v>
      </c>
      <c r="C1245" s="463" t="s">
        <v>1775</v>
      </c>
      <c r="D1245" s="463" t="s">
        <v>552</v>
      </c>
      <c r="E1245" s="463">
        <v>1</v>
      </c>
      <c r="F1245" s="465" t="s">
        <v>999</v>
      </c>
      <c r="G1245" s="463" t="s">
        <v>554</v>
      </c>
      <c r="H1245" s="576">
        <v>41640</v>
      </c>
      <c r="I1245" s="576">
        <v>41716</v>
      </c>
      <c r="J1245" s="228">
        <v>2013</v>
      </c>
      <c r="K1245" s="463" t="s">
        <v>769</v>
      </c>
      <c r="L1245" s="463" t="s">
        <v>1070</v>
      </c>
      <c r="M1245" s="463" t="s">
        <v>999</v>
      </c>
      <c r="N1245" s="466">
        <v>1</v>
      </c>
      <c r="O1245" s="229">
        <v>3</v>
      </c>
      <c r="P1245" s="463">
        <v>1</v>
      </c>
      <c r="Q1245" s="463">
        <v>2</v>
      </c>
      <c r="R1245" s="463">
        <v>0</v>
      </c>
      <c r="S1245" s="463">
        <v>0</v>
      </c>
      <c r="T1245" s="463">
        <v>0</v>
      </c>
      <c r="U1245" s="463">
        <v>3</v>
      </c>
      <c r="V1245" s="463">
        <v>0</v>
      </c>
      <c r="W1245" s="463">
        <v>10</v>
      </c>
      <c r="X1245" s="463">
        <v>7</v>
      </c>
      <c r="Y1245" s="463">
        <v>14</v>
      </c>
      <c r="Z1245" s="463">
        <v>0</v>
      </c>
      <c r="AA1245" s="463">
        <v>0</v>
      </c>
      <c r="AB1245" s="466">
        <v>40</v>
      </c>
      <c r="AC1245" s="461"/>
    </row>
    <row r="1246" spans="1:29" s="467" customFormat="1" hidden="1">
      <c r="A1246" s="463" t="s">
        <v>1776</v>
      </c>
      <c r="B1246" s="463" t="s">
        <v>658</v>
      </c>
      <c r="C1246" s="463" t="s">
        <v>1777</v>
      </c>
      <c r="D1246" s="463" t="s">
        <v>552</v>
      </c>
      <c r="E1246" s="463">
        <v>1</v>
      </c>
      <c r="F1246" s="465" t="s">
        <v>999</v>
      </c>
      <c r="G1246" s="463" t="s">
        <v>554</v>
      </c>
      <c r="H1246" s="576">
        <v>41640</v>
      </c>
      <c r="I1246" s="576">
        <v>41716</v>
      </c>
      <c r="J1246" s="228">
        <v>2013</v>
      </c>
      <c r="K1246" s="463" t="s">
        <v>769</v>
      </c>
      <c r="L1246" s="463" t="s">
        <v>1070</v>
      </c>
      <c r="M1246" s="463" t="s">
        <v>999</v>
      </c>
      <c r="N1246" s="466">
        <v>2</v>
      </c>
      <c r="O1246" s="229">
        <v>12</v>
      </c>
      <c r="P1246" s="463">
        <v>0</v>
      </c>
      <c r="Q1246" s="463">
        <v>4</v>
      </c>
      <c r="R1246" s="463">
        <v>0</v>
      </c>
      <c r="S1246" s="463">
        <v>0</v>
      </c>
      <c r="T1246" s="463">
        <v>0</v>
      </c>
      <c r="U1246" s="463">
        <v>9</v>
      </c>
      <c r="V1246" s="463">
        <v>0</v>
      </c>
      <c r="W1246" s="463">
        <v>4</v>
      </c>
      <c r="X1246" s="463">
        <v>11</v>
      </c>
      <c r="Y1246" s="463">
        <v>0</v>
      </c>
      <c r="Z1246" s="463">
        <v>0</v>
      </c>
      <c r="AA1246" s="463">
        <v>0</v>
      </c>
      <c r="AB1246" s="466">
        <v>40</v>
      </c>
      <c r="AC1246" s="461"/>
    </row>
    <row r="1247" spans="1:29" s="467" customFormat="1" hidden="1">
      <c r="A1247" s="463" t="s">
        <v>1778</v>
      </c>
      <c r="B1247" s="463" t="s">
        <v>658</v>
      </c>
      <c r="C1247" s="463" t="s">
        <v>1779</v>
      </c>
      <c r="D1247" s="463" t="s">
        <v>552</v>
      </c>
      <c r="E1247" s="463">
        <v>1</v>
      </c>
      <c r="F1247" s="465" t="s">
        <v>999</v>
      </c>
      <c r="G1247" s="463" t="s">
        <v>554</v>
      </c>
      <c r="H1247" s="576">
        <v>41640</v>
      </c>
      <c r="I1247" s="576">
        <v>41716</v>
      </c>
      <c r="J1247" s="228">
        <v>2013</v>
      </c>
      <c r="K1247" s="463" t="s">
        <v>769</v>
      </c>
      <c r="L1247" s="463" t="s">
        <v>1070</v>
      </c>
      <c r="M1247" s="463" t="s">
        <v>999</v>
      </c>
      <c r="N1247" s="466">
        <v>3</v>
      </c>
      <c r="O1247" s="229">
        <v>5</v>
      </c>
      <c r="P1247" s="463">
        <v>0</v>
      </c>
      <c r="Q1247" s="463">
        <v>3</v>
      </c>
      <c r="R1247" s="463">
        <v>0</v>
      </c>
      <c r="S1247" s="463">
        <v>0</v>
      </c>
      <c r="T1247" s="463">
        <v>0</v>
      </c>
      <c r="U1247" s="463">
        <v>1</v>
      </c>
      <c r="V1247" s="463">
        <v>0</v>
      </c>
      <c r="W1247" s="463">
        <v>23</v>
      </c>
      <c r="X1247" s="463">
        <v>8</v>
      </c>
      <c r="Y1247" s="463">
        <v>0</v>
      </c>
      <c r="Z1247" s="463">
        <v>0</v>
      </c>
      <c r="AA1247" s="463">
        <v>0</v>
      </c>
      <c r="AB1247" s="466">
        <v>40</v>
      </c>
      <c r="AC1247" s="461"/>
    </row>
    <row r="1248" spans="1:29" s="467" customFormat="1" hidden="1">
      <c r="A1248" s="463" t="s">
        <v>1780</v>
      </c>
      <c r="B1248" s="463" t="s">
        <v>658</v>
      </c>
      <c r="C1248" s="463" t="s">
        <v>1781</v>
      </c>
      <c r="D1248" s="463" t="s">
        <v>552</v>
      </c>
      <c r="E1248" s="463">
        <v>1</v>
      </c>
      <c r="F1248" s="465" t="s">
        <v>999</v>
      </c>
      <c r="G1248" s="463" t="s">
        <v>554</v>
      </c>
      <c r="H1248" s="576">
        <v>41640</v>
      </c>
      <c r="I1248" s="576">
        <v>41716</v>
      </c>
      <c r="J1248" s="228">
        <v>2013</v>
      </c>
      <c r="K1248" s="463" t="s">
        <v>769</v>
      </c>
      <c r="L1248" s="463" t="s">
        <v>1070</v>
      </c>
      <c r="M1248" s="463" t="s">
        <v>999</v>
      </c>
      <c r="N1248" s="466">
        <v>4</v>
      </c>
      <c r="O1248" s="229">
        <v>2</v>
      </c>
      <c r="P1248" s="463">
        <v>1</v>
      </c>
      <c r="Q1248" s="463">
        <v>8</v>
      </c>
      <c r="R1248" s="463">
        <v>0</v>
      </c>
      <c r="S1248" s="463">
        <v>1</v>
      </c>
      <c r="T1248" s="463">
        <v>0</v>
      </c>
      <c r="U1248" s="463">
        <v>0</v>
      </c>
      <c r="V1248" s="463">
        <v>0</v>
      </c>
      <c r="W1248" s="463">
        <v>26</v>
      </c>
      <c r="X1248" s="463">
        <v>2</v>
      </c>
      <c r="Y1248" s="463">
        <v>0</v>
      </c>
      <c r="Z1248" s="463">
        <v>0</v>
      </c>
      <c r="AA1248" s="463">
        <v>0</v>
      </c>
      <c r="AB1248" s="466">
        <v>40</v>
      </c>
      <c r="AC1248" s="461"/>
    </row>
    <row r="1249" spans="1:29" s="467" customFormat="1" hidden="1">
      <c r="A1249" s="463" t="s">
        <v>1782</v>
      </c>
      <c r="B1249" s="463" t="s">
        <v>658</v>
      </c>
      <c r="C1249" s="463" t="s">
        <v>1783</v>
      </c>
      <c r="D1249" s="463" t="s">
        <v>552</v>
      </c>
      <c r="E1249" s="463">
        <v>2</v>
      </c>
      <c r="F1249" s="465" t="s">
        <v>1000</v>
      </c>
      <c r="G1249" s="463" t="s">
        <v>554</v>
      </c>
      <c r="H1249" s="576">
        <v>41640</v>
      </c>
      <c r="I1249" s="576">
        <v>41716</v>
      </c>
      <c r="J1249" s="228">
        <v>2013</v>
      </c>
      <c r="K1249" s="463" t="s">
        <v>769</v>
      </c>
      <c r="L1249" s="463" t="s">
        <v>1070</v>
      </c>
      <c r="M1249" s="463" t="s">
        <v>1000</v>
      </c>
      <c r="N1249" s="466">
        <v>1</v>
      </c>
      <c r="O1249" s="229">
        <v>4</v>
      </c>
      <c r="P1249" s="463">
        <v>2</v>
      </c>
      <c r="Q1249" s="463">
        <v>1</v>
      </c>
      <c r="R1249" s="463">
        <v>4</v>
      </c>
      <c r="S1249" s="463">
        <v>5</v>
      </c>
      <c r="T1249" s="463">
        <v>0</v>
      </c>
      <c r="U1249" s="463">
        <v>0</v>
      </c>
      <c r="V1249" s="463">
        <v>2</v>
      </c>
      <c r="W1249" s="463">
        <v>5</v>
      </c>
      <c r="X1249" s="463">
        <v>10</v>
      </c>
      <c r="Y1249" s="463">
        <v>7</v>
      </c>
      <c r="Z1249" s="463">
        <v>0</v>
      </c>
      <c r="AA1249" s="463">
        <v>0</v>
      </c>
      <c r="AB1249" s="466">
        <v>40</v>
      </c>
      <c r="AC1249" s="461"/>
    </row>
    <row r="1250" spans="1:29" s="467" customFormat="1" hidden="1">
      <c r="A1250" s="463" t="s">
        <v>1784</v>
      </c>
      <c r="B1250" s="463" t="s">
        <v>658</v>
      </c>
      <c r="C1250" s="463" t="s">
        <v>1785</v>
      </c>
      <c r="D1250" s="463" t="s">
        <v>552</v>
      </c>
      <c r="E1250" s="463">
        <v>2</v>
      </c>
      <c r="F1250" s="465" t="s">
        <v>1000</v>
      </c>
      <c r="G1250" s="463" t="s">
        <v>554</v>
      </c>
      <c r="H1250" s="576">
        <v>41640</v>
      </c>
      <c r="I1250" s="576">
        <v>41716</v>
      </c>
      <c r="J1250" s="228">
        <v>2013</v>
      </c>
      <c r="K1250" s="463" t="s">
        <v>769</v>
      </c>
      <c r="L1250" s="463" t="s">
        <v>1070</v>
      </c>
      <c r="M1250" s="463" t="s">
        <v>1000</v>
      </c>
      <c r="N1250" s="466">
        <v>2</v>
      </c>
      <c r="O1250" s="229">
        <v>18</v>
      </c>
      <c r="P1250" s="463">
        <v>6</v>
      </c>
      <c r="Q1250" s="463">
        <v>3</v>
      </c>
      <c r="R1250" s="463">
        <v>2</v>
      </c>
      <c r="S1250" s="463">
        <v>5</v>
      </c>
      <c r="T1250" s="463">
        <v>1</v>
      </c>
      <c r="U1250" s="463">
        <v>0</v>
      </c>
      <c r="V1250" s="463">
        <v>2</v>
      </c>
      <c r="W1250" s="463">
        <v>2</v>
      </c>
      <c r="X1250" s="463">
        <v>1</v>
      </c>
      <c r="Y1250" s="463">
        <v>0</v>
      </c>
      <c r="Z1250" s="463">
        <v>0</v>
      </c>
      <c r="AA1250" s="463">
        <v>0</v>
      </c>
      <c r="AB1250" s="466">
        <v>40</v>
      </c>
      <c r="AC1250" s="461"/>
    </row>
    <row r="1251" spans="1:29" s="467" customFormat="1" hidden="1">
      <c r="A1251" s="463" t="s">
        <v>1786</v>
      </c>
      <c r="B1251" s="463" t="s">
        <v>658</v>
      </c>
      <c r="C1251" s="463" t="s">
        <v>1787</v>
      </c>
      <c r="D1251" s="463" t="s">
        <v>552</v>
      </c>
      <c r="E1251" s="463">
        <v>2</v>
      </c>
      <c r="F1251" s="465" t="s">
        <v>1000</v>
      </c>
      <c r="G1251" s="463" t="s">
        <v>554</v>
      </c>
      <c r="H1251" s="576">
        <v>41640</v>
      </c>
      <c r="I1251" s="576">
        <v>41716</v>
      </c>
      <c r="J1251" s="228">
        <v>2013</v>
      </c>
      <c r="K1251" s="463" t="s">
        <v>769</v>
      </c>
      <c r="L1251" s="463" t="s">
        <v>1070</v>
      </c>
      <c r="M1251" s="463" t="s">
        <v>1000</v>
      </c>
      <c r="N1251" s="466">
        <v>3</v>
      </c>
      <c r="O1251" s="229">
        <v>16</v>
      </c>
      <c r="P1251" s="463">
        <v>4</v>
      </c>
      <c r="Q1251" s="463">
        <v>9</v>
      </c>
      <c r="R1251" s="463">
        <v>4</v>
      </c>
      <c r="S1251" s="463">
        <v>1</v>
      </c>
      <c r="T1251" s="463">
        <v>0</v>
      </c>
      <c r="U1251" s="463">
        <v>0</v>
      </c>
      <c r="V1251" s="463">
        <v>2</v>
      </c>
      <c r="W1251" s="463">
        <v>3</v>
      </c>
      <c r="X1251" s="463">
        <v>1</v>
      </c>
      <c r="Y1251" s="463">
        <v>0</v>
      </c>
      <c r="Z1251" s="463">
        <v>0</v>
      </c>
      <c r="AA1251" s="463">
        <v>0</v>
      </c>
      <c r="AB1251" s="466">
        <v>40</v>
      </c>
      <c r="AC1251" s="461"/>
    </row>
    <row r="1252" spans="1:29" s="467" customFormat="1" hidden="1">
      <c r="A1252" s="463" t="s">
        <v>1788</v>
      </c>
      <c r="B1252" s="463" t="s">
        <v>658</v>
      </c>
      <c r="C1252" s="463" t="s">
        <v>1789</v>
      </c>
      <c r="D1252" s="463" t="s">
        <v>552</v>
      </c>
      <c r="E1252" s="463">
        <v>2</v>
      </c>
      <c r="F1252" s="465" t="s">
        <v>1000</v>
      </c>
      <c r="G1252" s="463" t="s">
        <v>554</v>
      </c>
      <c r="H1252" s="576">
        <v>41640</v>
      </c>
      <c r="I1252" s="576">
        <v>41716</v>
      </c>
      <c r="J1252" s="228">
        <v>2013</v>
      </c>
      <c r="K1252" s="463" t="s">
        <v>769</v>
      </c>
      <c r="L1252" s="463" t="s">
        <v>1070</v>
      </c>
      <c r="M1252" s="463" t="s">
        <v>1000</v>
      </c>
      <c r="N1252" s="466">
        <v>4</v>
      </c>
      <c r="O1252" s="229">
        <v>6</v>
      </c>
      <c r="P1252" s="463">
        <v>3</v>
      </c>
      <c r="Q1252" s="463">
        <v>10</v>
      </c>
      <c r="R1252" s="463">
        <v>7</v>
      </c>
      <c r="S1252" s="463">
        <v>1</v>
      </c>
      <c r="T1252" s="463">
        <v>0</v>
      </c>
      <c r="U1252" s="463">
        <v>1</v>
      </c>
      <c r="V1252" s="463">
        <v>0</v>
      </c>
      <c r="W1252" s="463">
        <v>11</v>
      </c>
      <c r="X1252" s="463">
        <v>1</v>
      </c>
      <c r="Y1252" s="463">
        <v>0</v>
      </c>
      <c r="Z1252" s="463">
        <v>0</v>
      </c>
      <c r="AA1252" s="463">
        <v>0</v>
      </c>
      <c r="AB1252" s="466">
        <v>40</v>
      </c>
      <c r="AC1252" s="461"/>
    </row>
    <row r="1253" spans="1:29" s="467" customFormat="1" hidden="1">
      <c r="A1253" s="463" t="s">
        <v>1982</v>
      </c>
      <c r="B1253" s="463" t="s">
        <v>658</v>
      </c>
      <c r="C1253" s="463" t="s">
        <v>1983</v>
      </c>
      <c r="D1253" s="463" t="s">
        <v>552</v>
      </c>
      <c r="E1253" s="463">
        <v>4</v>
      </c>
      <c r="F1253" s="465" t="s">
        <v>817</v>
      </c>
      <c r="G1253" s="463" t="s">
        <v>554</v>
      </c>
      <c r="H1253" s="576">
        <v>41695</v>
      </c>
      <c r="I1253" s="576">
        <v>41906</v>
      </c>
      <c r="J1253" s="228">
        <v>2013</v>
      </c>
      <c r="K1253" s="463" t="s">
        <v>769</v>
      </c>
      <c r="L1253" s="463" t="s">
        <v>1282</v>
      </c>
      <c r="M1253" s="463" t="s">
        <v>1074</v>
      </c>
      <c r="N1253" s="466">
        <v>1</v>
      </c>
      <c r="O1253" s="229">
        <v>4</v>
      </c>
      <c r="P1253" s="463">
        <v>3</v>
      </c>
      <c r="Q1253" s="463">
        <v>7</v>
      </c>
      <c r="R1253" s="463">
        <v>0</v>
      </c>
      <c r="S1253" s="463">
        <v>0</v>
      </c>
      <c r="T1253" s="463">
        <v>0</v>
      </c>
      <c r="U1253" s="463">
        <v>1</v>
      </c>
      <c r="V1253" s="463">
        <v>3</v>
      </c>
      <c r="W1253" s="463">
        <v>21</v>
      </c>
      <c r="X1253" s="463">
        <v>1</v>
      </c>
      <c r="Y1253" s="463">
        <v>0</v>
      </c>
      <c r="Z1253" s="463">
        <v>0</v>
      </c>
      <c r="AA1253" s="463">
        <v>0</v>
      </c>
      <c r="AB1253" s="466">
        <v>40</v>
      </c>
      <c r="AC1253" s="461"/>
    </row>
    <row r="1254" spans="1:29" s="467" customFormat="1" hidden="1">
      <c r="A1254" s="463" t="s">
        <v>1984</v>
      </c>
      <c r="B1254" s="463" t="s">
        <v>658</v>
      </c>
      <c r="C1254" s="463" t="s">
        <v>1985</v>
      </c>
      <c r="D1254" s="463" t="s">
        <v>552</v>
      </c>
      <c r="E1254" s="463">
        <v>4</v>
      </c>
      <c r="F1254" s="465" t="s">
        <v>817</v>
      </c>
      <c r="G1254" s="463" t="s">
        <v>554</v>
      </c>
      <c r="H1254" s="576">
        <v>41695</v>
      </c>
      <c r="I1254" s="576">
        <v>41906</v>
      </c>
      <c r="J1254" s="228">
        <v>2013</v>
      </c>
      <c r="K1254" s="463" t="s">
        <v>769</v>
      </c>
      <c r="L1254" s="463" t="s">
        <v>1282</v>
      </c>
      <c r="M1254" s="463" t="s">
        <v>1074</v>
      </c>
      <c r="N1254" s="466">
        <v>2</v>
      </c>
      <c r="O1254" s="229">
        <v>7</v>
      </c>
      <c r="P1254" s="463">
        <v>3</v>
      </c>
      <c r="Q1254" s="463">
        <v>4</v>
      </c>
      <c r="R1254" s="463">
        <v>0</v>
      </c>
      <c r="S1254" s="463">
        <v>2</v>
      </c>
      <c r="T1254" s="463">
        <v>0</v>
      </c>
      <c r="U1254" s="463">
        <v>0</v>
      </c>
      <c r="V1254" s="463">
        <v>0</v>
      </c>
      <c r="W1254" s="463">
        <v>17</v>
      </c>
      <c r="X1254" s="463">
        <v>4</v>
      </c>
      <c r="Y1254" s="463">
        <v>3</v>
      </c>
      <c r="Z1254" s="463">
        <v>0</v>
      </c>
      <c r="AA1254" s="463">
        <v>0</v>
      </c>
      <c r="AB1254" s="466">
        <v>40</v>
      </c>
      <c r="AC1254" s="461"/>
    </row>
    <row r="1255" spans="1:29" s="467" customFormat="1" hidden="1">
      <c r="A1255" s="463" t="s">
        <v>1986</v>
      </c>
      <c r="B1255" s="463" t="s">
        <v>658</v>
      </c>
      <c r="C1255" s="463" t="s">
        <v>1987</v>
      </c>
      <c r="D1255" s="463" t="s">
        <v>552</v>
      </c>
      <c r="E1255" s="463">
        <v>4</v>
      </c>
      <c r="F1255" s="465" t="s">
        <v>817</v>
      </c>
      <c r="G1255" s="463" t="s">
        <v>554</v>
      </c>
      <c r="H1255" s="576">
        <v>41695</v>
      </c>
      <c r="I1255" s="576">
        <v>41906</v>
      </c>
      <c r="J1255" s="228">
        <v>2013</v>
      </c>
      <c r="K1255" s="463" t="s">
        <v>769</v>
      </c>
      <c r="L1255" s="463" t="s">
        <v>1282</v>
      </c>
      <c r="M1255" s="463" t="s">
        <v>1074</v>
      </c>
      <c r="N1255" s="466">
        <v>3</v>
      </c>
      <c r="O1255" s="229">
        <v>3</v>
      </c>
      <c r="P1255" s="463">
        <v>3</v>
      </c>
      <c r="Q1255" s="463">
        <v>8</v>
      </c>
      <c r="R1255" s="463">
        <v>0</v>
      </c>
      <c r="S1255" s="463">
        <v>6</v>
      </c>
      <c r="T1255" s="463">
        <v>0</v>
      </c>
      <c r="U1255" s="463">
        <v>0</v>
      </c>
      <c r="V1255" s="463">
        <v>1</v>
      </c>
      <c r="W1255" s="463">
        <v>13</v>
      </c>
      <c r="X1255" s="463">
        <v>3</v>
      </c>
      <c r="Y1255" s="463">
        <v>3</v>
      </c>
      <c r="Z1255" s="463">
        <v>0</v>
      </c>
      <c r="AA1255" s="463">
        <v>0</v>
      </c>
      <c r="AB1255" s="466">
        <v>40</v>
      </c>
      <c r="AC1255" s="461"/>
    </row>
    <row r="1256" spans="1:29" s="467" customFormat="1" hidden="1">
      <c r="A1256" s="463" t="s">
        <v>1988</v>
      </c>
      <c r="B1256" s="463" t="s">
        <v>658</v>
      </c>
      <c r="C1256" s="463" t="s">
        <v>1989</v>
      </c>
      <c r="D1256" s="463" t="s">
        <v>552</v>
      </c>
      <c r="E1256" s="463">
        <v>4</v>
      </c>
      <c r="F1256" s="465" t="s">
        <v>817</v>
      </c>
      <c r="G1256" s="463" t="s">
        <v>554</v>
      </c>
      <c r="H1256" s="576">
        <v>41695</v>
      </c>
      <c r="I1256" s="576">
        <v>41906</v>
      </c>
      <c r="J1256" s="228">
        <v>2013</v>
      </c>
      <c r="K1256" s="463" t="s">
        <v>769</v>
      </c>
      <c r="L1256" s="463" t="s">
        <v>1282</v>
      </c>
      <c r="M1256" s="463" t="s">
        <v>1074</v>
      </c>
      <c r="N1256" s="466">
        <v>4</v>
      </c>
      <c r="O1256" s="229">
        <v>4</v>
      </c>
      <c r="P1256" s="463">
        <v>3</v>
      </c>
      <c r="Q1256" s="463">
        <v>12</v>
      </c>
      <c r="R1256" s="463">
        <v>0</v>
      </c>
      <c r="S1256" s="463">
        <v>0</v>
      </c>
      <c r="T1256" s="463">
        <v>0</v>
      </c>
      <c r="U1256" s="463">
        <v>0</v>
      </c>
      <c r="V1256" s="463">
        <v>0</v>
      </c>
      <c r="W1256" s="463">
        <v>20</v>
      </c>
      <c r="X1256" s="463">
        <v>0</v>
      </c>
      <c r="Y1256" s="463">
        <v>1</v>
      </c>
      <c r="Z1256" s="463">
        <v>0</v>
      </c>
      <c r="AA1256" s="463">
        <v>0</v>
      </c>
      <c r="AB1256" s="466">
        <v>40</v>
      </c>
      <c r="AC1256" s="461"/>
    </row>
    <row r="1257" spans="1:29" s="467" customFormat="1" hidden="1">
      <c r="A1257" s="463" t="s">
        <v>1790</v>
      </c>
      <c r="B1257" s="463" t="s">
        <v>658</v>
      </c>
      <c r="C1257" s="463" t="s">
        <v>1791</v>
      </c>
      <c r="D1257" s="463" t="s">
        <v>552</v>
      </c>
      <c r="E1257" s="463">
        <v>5</v>
      </c>
      <c r="F1257" s="465" t="s">
        <v>818</v>
      </c>
      <c r="G1257" s="463" t="s">
        <v>554</v>
      </c>
      <c r="H1257" s="576">
        <v>41695</v>
      </c>
      <c r="I1257" s="576">
        <v>41716</v>
      </c>
      <c r="J1257" s="228">
        <v>2013</v>
      </c>
      <c r="K1257" s="463" t="s">
        <v>769</v>
      </c>
      <c r="L1257" s="463" t="s">
        <v>1282</v>
      </c>
      <c r="M1257" s="463" t="s">
        <v>818</v>
      </c>
      <c r="N1257" s="466">
        <v>1</v>
      </c>
      <c r="O1257" s="229">
        <v>1</v>
      </c>
      <c r="P1257" s="463">
        <v>0</v>
      </c>
      <c r="Q1257" s="463">
        <v>2</v>
      </c>
      <c r="R1257" s="463">
        <v>0</v>
      </c>
      <c r="S1257" s="463">
        <v>10</v>
      </c>
      <c r="T1257" s="463">
        <v>0</v>
      </c>
      <c r="U1257" s="463">
        <v>3</v>
      </c>
      <c r="V1257" s="463">
        <v>0</v>
      </c>
      <c r="W1257" s="463">
        <v>16</v>
      </c>
      <c r="X1257" s="463">
        <v>8</v>
      </c>
      <c r="Y1257" s="463">
        <v>0</v>
      </c>
      <c r="Z1257" s="463">
        <v>0</v>
      </c>
      <c r="AA1257" s="463">
        <v>0</v>
      </c>
      <c r="AB1257" s="466">
        <v>40</v>
      </c>
      <c r="AC1257" s="461"/>
    </row>
    <row r="1258" spans="1:29" s="467" customFormat="1" hidden="1">
      <c r="A1258" s="463" t="s">
        <v>1792</v>
      </c>
      <c r="B1258" s="463" t="s">
        <v>658</v>
      </c>
      <c r="C1258" s="463" t="s">
        <v>1793</v>
      </c>
      <c r="D1258" s="463" t="s">
        <v>552</v>
      </c>
      <c r="E1258" s="463">
        <v>5</v>
      </c>
      <c r="F1258" s="465" t="s">
        <v>818</v>
      </c>
      <c r="G1258" s="463" t="s">
        <v>554</v>
      </c>
      <c r="H1258" s="576">
        <v>41695</v>
      </c>
      <c r="I1258" s="576">
        <v>41716</v>
      </c>
      <c r="J1258" s="228">
        <v>2013</v>
      </c>
      <c r="K1258" s="463" t="s">
        <v>769</v>
      </c>
      <c r="L1258" s="463" t="s">
        <v>1282</v>
      </c>
      <c r="M1258" s="463" t="s">
        <v>818</v>
      </c>
      <c r="N1258" s="466">
        <v>2</v>
      </c>
      <c r="O1258" s="229">
        <v>0</v>
      </c>
      <c r="P1258" s="463">
        <v>0</v>
      </c>
      <c r="Q1258" s="463">
        <v>3</v>
      </c>
      <c r="R1258" s="463">
        <v>1</v>
      </c>
      <c r="S1258" s="463">
        <v>3</v>
      </c>
      <c r="T1258" s="463">
        <v>0</v>
      </c>
      <c r="U1258" s="463">
        <v>0</v>
      </c>
      <c r="V1258" s="463">
        <v>0</v>
      </c>
      <c r="W1258" s="463">
        <v>28</v>
      </c>
      <c r="X1258" s="463">
        <v>5</v>
      </c>
      <c r="Y1258" s="463">
        <v>0</v>
      </c>
      <c r="Z1258" s="463">
        <v>0</v>
      </c>
      <c r="AA1258" s="463">
        <v>0</v>
      </c>
      <c r="AB1258" s="466">
        <v>40</v>
      </c>
      <c r="AC1258" s="461"/>
    </row>
    <row r="1259" spans="1:29" s="467" customFormat="1" hidden="1">
      <c r="A1259" s="463" t="s">
        <v>1794</v>
      </c>
      <c r="B1259" s="463" t="s">
        <v>658</v>
      </c>
      <c r="C1259" s="463" t="s">
        <v>1795</v>
      </c>
      <c r="D1259" s="463" t="s">
        <v>552</v>
      </c>
      <c r="E1259" s="463">
        <v>5</v>
      </c>
      <c r="F1259" s="465" t="s">
        <v>818</v>
      </c>
      <c r="G1259" s="463" t="s">
        <v>554</v>
      </c>
      <c r="H1259" s="576">
        <v>41695</v>
      </c>
      <c r="I1259" s="576">
        <v>41716</v>
      </c>
      <c r="J1259" s="228">
        <v>2013</v>
      </c>
      <c r="K1259" s="463" t="s">
        <v>769</v>
      </c>
      <c r="L1259" s="463" t="s">
        <v>1282</v>
      </c>
      <c r="M1259" s="463" t="s">
        <v>818</v>
      </c>
      <c r="N1259" s="466">
        <v>3</v>
      </c>
      <c r="O1259" s="229">
        <v>0</v>
      </c>
      <c r="P1259" s="463">
        <v>0</v>
      </c>
      <c r="Q1259" s="463">
        <v>7</v>
      </c>
      <c r="R1259" s="463">
        <v>0</v>
      </c>
      <c r="S1259" s="463">
        <v>0</v>
      </c>
      <c r="T1259" s="463">
        <v>0</v>
      </c>
      <c r="U1259" s="463">
        <v>0</v>
      </c>
      <c r="V1259" s="463">
        <v>0</v>
      </c>
      <c r="W1259" s="463">
        <v>24</v>
      </c>
      <c r="X1259" s="463">
        <v>3</v>
      </c>
      <c r="Y1259" s="463">
        <v>6</v>
      </c>
      <c r="Z1259" s="463">
        <v>0</v>
      </c>
      <c r="AA1259" s="463">
        <v>0</v>
      </c>
      <c r="AB1259" s="466">
        <v>40</v>
      </c>
      <c r="AC1259" s="461"/>
    </row>
    <row r="1260" spans="1:29" s="467" customFormat="1" hidden="1">
      <c r="A1260" s="463" t="s">
        <v>1796</v>
      </c>
      <c r="B1260" s="463" t="s">
        <v>658</v>
      </c>
      <c r="C1260" s="463" t="s">
        <v>1797</v>
      </c>
      <c r="D1260" s="463" t="s">
        <v>552</v>
      </c>
      <c r="E1260" s="463">
        <v>5</v>
      </c>
      <c r="F1260" s="465" t="s">
        <v>818</v>
      </c>
      <c r="G1260" s="463" t="s">
        <v>554</v>
      </c>
      <c r="H1260" s="576">
        <v>41695</v>
      </c>
      <c r="I1260" s="576">
        <v>41716</v>
      </c>
      <c r="J1260" s="228">
        <v>2013</v>
      </c>
      <c r="K1260" s="463" t="s">
        <v>769</v>
      </c>
      <c r="L1260" s="463" t="s">
        <v>1282</v>
      </c>
      <c r="M1260" s="463" t="s">
        <v>818</v>
      </c>
      <c r="N1260" s="466">
        <v>4</v>
      </c>
      <c r="O1260" s="229">
        <v>3</v>
      </c>
      <c r="P1260" s="463">
        <v>1</v>
      </c>
      <c r="Q1260" s="463">
        <v>1</v>
      </c>
      <c r="R1260" s="463">
        <v>1</v>
      </c>
      <c r="S1260" s="463">
        <v>0</v>
      </c>
      <c r="T1260" s="463">
        <v>0</v>
      </c>
      <c r="U1260" s="463">
        <v>0</v>
      </c>
      <c r="V1260" s="463">
        <v>0</v>
      </c>
      <c r="W1260" s="463">
        <v>25</v>
      </c>
      <c r="X1260" s="463">
        <v>6</v>
      </c>
      <c r="Y1260" s="463">
        <v>3</v>
      </c>
      <c r="Z1260" s="463">
        <v>0</v>
      </c>
      <c r="AA1260" s="463">
        <v>0</v>
      </c>
      <c r="AB1260" s="466">
        <v>40</v>
      </c>
      <c r="AC1260" s="461"/>
    </row>
    <row r="1261" spans="1:29" s="467" customFormat="1" hidden="1">
      <c r="A1261" s="463" t="s">
        <v>1798</v>
      </c>
      <c r="B1261" s="463" t="s">
        <v>658</v>
      </c>
      <c r="C1261" s="463" t="s">
        <v>1799</v>
      </c>
      <c r="D1261" s="463" t="s">
        <v>552</v>
      </c>
      <c r="E1261" s="463">
        <v>6</v>
      </c>
      <c r="F1261" s="465" t="s">
        <v>819</v>
      </c>
      <c r="G1261" s="463" t="s">
        <v>554</v>
      </c>
      <c r="H1261" s="576">
        <v>41729</v>
      </c>
      <c r="I1261" s="576">
        <v>41729</v>
      </c>
      <c r="J1261" s="228">
        <v>2013</v>
      </c>
      <c r="K1261" s="463" t="s">
        <v>769</v>
      </c>
      <c r="L1261" s="463" t="s">
        <v>1072</v>
      </c>
      <c r="M1261" s="463" t="s">
        <v>819</v>
      </c>
      <c r="N1261" s="466">
        <v>1</v>
      </c>
      <c r="O1261" s="229">
        <v>5</v>
      </c>
      <c r="P1261" s="463">
        <v>0</v>
      </c>
      <c r="Q1261" s="463">
        <v>1</v>
      </c>
      <c r="R1261" s="463">
        <v>0</v>
      </c>
      <c r="S1261" s="463">
        <v>0</v>
      </c>
      <c r="T1261" s="463">
        <v>0</v>
      </c>
      <c r="U1261" s="463">
        <v>13</v>
      </c>
      <c r="V1261" s="463">
        <v>0</v>
      </c>
      <c r="W1261" s="463">
        <v>9</v>
      </c>
      <c r="X1261" s="463">
        <v>3</v>
      </c>
      <c r="Y1261" s="463">
        <v>6</v>
      </c>
      <c r="Z1261" s="463">
        <v>3</v>
      </c>
      <c r="AA1261" s="463">
        <v>0</v>
      </c>
      <c r="AB1261" s="466">
        <v>40</v>
      </c>
      <c r="AC1261" s="461"/>
    </row>
    <row r="1262" spans="1:29" s="467" customFormat="1" hidden="1">
      <c r="A1262" s="463" t="s">
        <v>1800</v>
      </c>
      <c r="B1262" s="463" t="s">
        <v>658</v>
      </c>
      <c r="C1262" s="463" t="s">
        <v>1801</v>
      </c>
      <c r="D1262" s="463" t="s">
        <v>552</v>
      </c>
      <c r="E1262" s="463">
        <v>6</v>
      </c>
      <c r="F1262" s="465" t="s">
        <v>819</v>
      </c>
      <c r="G1262" s="463" t="s">
        <v>554</v>
      </c>
      <c r="H1262" s="576">
        <v>41729</v>
      </c>
      <c r="I1262" s="576">
        <v>41729</v>
      </c>
      <c r="J1262" s="228">
        <v>2013</v>
      </c>
      <c r="K1262" s="463" t="s">
        <v>769</v>
      </c>
      <c r="L1262" s="463" t="s">
        <v>1072</v>
      </c>
      <c r="M1262" s="463" t="s">
        <v>819</v>
      </c>
      <c r="N1262" s="466">
        <v>2</v>
      </c>
      <c r="O1262" s="229">
        <v>1</v>
      </c>
      <c r="P1262" s="463">
        <v>0</v>
      </c>
      <c r="Q1262" s="463">
        <v>0</v>
      </c>
      <c r="R1262" s="463">
        <v>0</v>
      </c>
      <c r="S1262" s="463">
        <v>2</v>
      </c>
      <c r="T1262" s="463">
        <v>0</v>
      </c>
      <c r="U1262" s="463">
        <v>18</v>
      </c>
      <c r="V1262" s="463">
        <v>0</v>
      </c>
      <c r="W1262" s="463">
        <v>6</v>
      </c>
      <c r="X1262" s="463">
        <v>3</v>
      </c>
      <c r="Y1262" s="463">
        <v>7</v>
      </c>
      <c r="Z1262" s="463">
        <v>3</v>
      </c>
      <c r="AA1262" s="463">
        <v>0</v>
      </c>
      <c r="AB1262" s="466">
        <v>40</v>
      </c>
      <c r="AC1262" s="461"/>
    </row>
    <row r="1263" spans="1:29" s="467" customFormat="1" hidden="1">
      <c r="A1263" s="463" t="s">
        <v>1802</v>
      </c>
      <c r="B1263" s="463" t="s">
        <v>658</v>
      </c>
      <c r="C1263" s="463" t="s">
        <v>1803</v>
      </c>
      <c r="D1263" s="463" t="s">
        <v>552</v>
      </c>
      <c r="E1263" s="463">
        <v>6</v>
      </c>
      <c r="F1263" s="465" t="s">
        <v>819</v>
      </c>
      <c r="G1263" s="463" t="s">
        <v>554</v>
      </c>
      <c r="H1263" s="576">
        <v>41729</v>
      </c>
      <c r="I1263" s="576">
        <v>41729</v>
      </c>
      <c r="J1263" s="228">
        <v>2013</v>
      </c>
      <c r="K1263" s="463" t="s">
        <v>769</v>
      </c>
      <c r="L1263" s="463" t="s">
        <v>1072</v>
      </c>
      <c r="M1263" s="463" t="s">
        <v>819</v>
      </c>
      <c r="N1263" s="466">
        <v>3</v>
      </c>
      <c r="O1263" s="229">
        <v>2</v>
      </c>
      <c r="P1263" s="463">
        <v>1</v>
      </c>
      <c r="Q1263" s="463">
        <v>0</v>
      </c>
      <c r="R1263" s="463">
        <v>0</v>
      </c>
      <c r="S1263" s="463">
        <v>6</v>
      </c>
      <c r="T1263" s="463">
        <v>0</v>
      </c>
      <c r="U1263" s="463">
        <v>5</v>
      </c>
      <c r="V1263" s="463">
        <v>1</v>
      </c>
      <c r="W1263" s="463">
        <v>16</v>
      </c>
      <c r="X1263" s="463">
        <v>1</v>
      </c>
      <c r="Y1263" s="463">
        <v>7</v>
      </c>
      <c r="Z1263" s="463">
        <v>0</v>
      </c>
      <c r="AA1263" s="463">
        <v>1</v>
      </c>
      <c r="AB1263" s="466">
        <v>40</v>
      </c>
      <c r="AC1263" s="461"/>
    </row>
    <row r="1264" spans="1:29" s="467" customFormat="1" hidden="1">
      <c r="A1264" s="463" t="s">
        <v>1804</v>
      </c>
      <c r="B1264" s="463" t="s">
        <v>658</v>
      </c>
      <c r="C1264" s="463" t="s">
        <v>1805</v>
      </c>
      <c r="D1264" s="463" t="s">
        <v>552</v>
      </c>
      <c r="E1264" s="463">
        <v>6</v>
      </c>
      <c r="F1264" s="465" t="s">
        <v>819</v>
      </c>
      <c r="G1264" s="463" t="s">
        <v>554</v>
      </c>
      <c r="H1264" s="576">
        <v>41729</v>
      </c>
      <c r="I1264" s="576">
        <v>41729</v>
      </c>
      <c r="J1264" s="228">
        <v>2013</v>
      </c>
      <c r="K1264" s="463" t="s">
        <v>769</v>
      </c>
      <c r="L1264" s="463" t="s">
        <v>1072</v>
      </c>
      <c r="M1264" s="463" t="s">
        <v>819</v>
      </c>
      <c r="N1264" s="466">
        <v>4</v>
      </c>
      <c r="O1264" s="229">
        <v>2</v>
      </c>
      <c r="P1264" s="463">
        <v>0</v>
      </c>
      <c r="Q1264" s="463">
        <v>0</v>
      </c>
      <c r="R1264" s="463">
        <v>0</v>
      </c>
      <c r="S1264" s="463">
        <v>1</v>
      </c>
      <c r="T1264" s="463">
        <v>0</v>
      </c>
      <c r="U1264" s="463">
        <v>23</v>
      </c>
      <c r="V1264" s="463">
        <v>0</v>
      </c>
      <c r="W1264" s="463">
        <v>14</v>
      </c>
      <c r="X1264" s="463">
        <v>0</v>
      </c>
      <c r="Y1264" s="463">
        <v>0</v>
      </c>
      <c r="Z1264" s="463">
        <v>0</v>
      </c>
      <c r="AA1264" s="463">
        <v>0</v>
      </c>
      <c r="AB1264" s="466">
        <v>40</v>
      </c>
      <c r="AC1264" s="461"/>
    </row>
    <row r="1265" spans="1:29" s="467" customFormat="1" hidden="1">
      <c r="A1265" s="463" t="s">
        <v>1990</v>
      </c>
      <c r="B1265" s="463" t="s">
        <v>658</v>
      </c>
      <c r="C1265" s="463" t="s">
        <v>3835</v>
      </c>
      <c r="D1265" s="463" t="s">
        <v>552</v>
      </c>
      <c r="E1265" s="463">
        <v>7</v>
      </c>
      <c r="F1265" s="465" t="s">
        <v>3767</v>
      </c>
      <c r="G1265" s="463" t="s">
        <v>554</v>
      </c>
      <c r="H1265" s="576">
        <v>41762</v>
      </c>
      <c r="I1265" s="576">
        <v>41906</v>
      </c>
      <c r="J1265" s="228">
        <v>2013</v>
      </c>
      <c r="K1265" s="463" t="s">
        <v>769</v>
      </c>
      <c r="L1265" s="463" t="s">
        <v>1072</v>
      </c>
      <c r="M1265" s="463" t="s">
        <v>3767</v>
      </c>
      <c r="N1265" s="466">
        <v>1</v>
      </c>
      <c r="O1265" s="229">
        <v>0</v>
      </c>
      <c r="P1265" s="463">
        <v>0</v>
      </c>
      <c r="Q1265" s="463">
        <v>0</v>
      </c>
      <c r="R1265" s="463">
        <v>0</v>
      </c>
      <c r="S1265" s="463">
        <v>0</v>
      </c>
      <c r="T1265" s="463">
        <v>0</v>
      </c>
      <c r="U1265" s="463">
        <v>7</v>
      </c>
      <c r="V1265" s="463">
        <v>1</v>
      </c>
      <c r="W1265" s="463">
        <v>2</v>
      </c>
      <c r="X1265" s="463">
        <v>24</v>
      </c>
      <c r="Y1265" s="463">
        <v>6</v>
      </c>
      <c r="Z1265" s="463">
        <v>0</v>
      </c>
      <c r="AA1265" s="463">
        <v>0</v>
      </c>
      <c r="AB1265" s="466">
        <v>40</v>
      </c>
      <c r="AC1265" s="461"/>
    </row>
    <row r="1266" spans="1:29" s="467" customFormat="1" hidden="1">
      <c r="A1266" s="463" t="s">
        <v>2032</v>
      </c>
      <c r="B1266" s="463" t="s">
        <v>658</v>
      </c>
      <c r="C1266" s="463" t="s">
        <v>3836</v>
      </c>
      <c r="D1266" s="463" t="s">
        <v>552</v>
      </c>
      <c r="E1266" s="463">
        <v>7</v>
      </c>
      <c r="F1266" s="465" t="s">
        <v>3767</v>
      </c>
      <c r="G1266" s="463" t="s">
        <v>554</v>
      </c>
      <c r="H1266" s="576">
        <v>41762</v>
      </c>
      <c r="I1266" s="576">
        <v>41906</v>
      </c>
      <c r="J1266" s="228">
        <v>2013</v>
      </c>
      <c r="K1266" s="463" t="s">
        <v>769</v>
      </c>
      <c r="L1266" s="463" t="s">
        <v>1072</v>
      </c>
      <c r="M1266" s="463" t="s">
        <v>3767</v>
      </c>
      <c r="N1266" s="466">
        <v>2</v>
      </c>
      <c r="O1266" s="229">
        <v>0</v>
      </c>
      <c r="P1266" s="463">
        <v>0</v>
      </c>
      <c r="Q1266" s="463">
        <v>2</v>
      </c>
      <c r="R1266" s="463">
        <v>0</v>
      </c>
      <c r="S1266" s="463">
        <v>2</v>
      </c>
      <c r="T1266" s="463">
        <v>0</v>
      </c>
      <c r="U1266" s="463">
        <v>26</v>
      </c>
      <c r="V1266" s="463">
        <v>0</v>
      </c>
      <c r="W1266" s="463">
        <v>10</v>
      </c>
      <c r="X1266" s="463">
        <v>0</v>
      </c>
      <c r="Y1266" s="463">
        <v>0</v>
      </c>
      <c r="Z1266" s="463">
        <v>0</v>
      </c>
      <c r="AA1266" s="463">
        <v>0</v>
      </c>
      <c r="AB1266" s="466">
        <v>40</v>
      </c>
      <c r="AC1266" s="461"/>
    </row>
    <row r="1267" spans="1:29" s="467" customFormat="1" hidden="1">
      <c r="A1267" s="463" t="s">
        <v>2033</v>
      </c>
      <c r="B1267" s="463" t="s">
        <v>658</v>
      </c>
      <c r="C1267" s="463" t="s">
        <v>3837</v>
      </c>
      <c r="D1267" s="463" t="s">
        <v>552</v>
      </c>
      <c r="E1267" s="463">
        <v>7</v>
      </c>
      <c r="F1267" s="465" t="s">
        <v>3767</v>
      </c>
      <c r="G1267" s="463" t="s">
        <v>554</v>
      </c>
      <c r="H1267" s="576">
        <v>41762</v>
      </c>
      <c r="I1267" s="576">
        <v>41906</v>
      </c>
      <c r="J1267" s="228">
        <v>2013</v>
      </c>
      <c r="K1267" s="463" t="s">
        <v>769</v>
      </c>
      <c r="L1267" s="463" t="s">
        <v>1072</v>
      </c>
      <c r="M1267" s="463" t="s">
        <v>3767</v>
      </c>
      <c r="N1267" s="466">
        <v>3</v>
      </c>
      <c r="O1267" s="229">
        <v>0</v>
      </c>
      <c r="P1267" s="463">
        <v>1</v>
      </c>
      <c r="Q1267" s="463">
        <v>2</v>
      </c>
      <c r="R1267" s="463">
        <v>0</v>
      </c>
      <c r="S1267" s="463">
        <v>4</v>
      </c>
      <c r="T1267" s="463">
        <v>0</v>
      </c>
      <c r="U1267" s="463">
        <v>18</v>
      </c>
      <c r="V1267" s="463">
        <v>0</v>
      </c>
      <c r="W1267" s="463">
        <v>11</v>
      </c>
      <c r="X1267" s="463">
        <v>3</v>
      </c>
      <c r="Y1267" s="463">
        <v>1</v>
      </c>
      <c r="Z1267" s="463">
        <v>0</v>
      </c>
      <c r="AA1267" s="463">
        <v>0</v>
      </c>
      <c r="AB1267" s="466">
        <v>40</v>
      </c>
      <c r="AC1267" s="461"/>
    </row>
    <row r="1268" spans="1:29" s="467" customFormat="1" hidden="1">
      <c r="A1268" s="463" t="s">
        <v>2034</v>
      </c>
      <c r="B1268" s="463" t="s">
        <v>658</v>
      </c>
      <c r="C1268" s="463" t="s">
        <v>3838</v>
      </c>
      <c r="D1268" s="463" t="s">
        <v>552</v>
      </c>
      <c r="E1268" s="463">
        <v>7</v>
      </c>
      <c r="F1268" s="465" t="s">
        <v>3767</v>
      </c>
      <c r="G1268" s="463" t="s">
        <v>554</v>
      </c>
      <c r="H1268" s="576">
        <v>41762</v>
      </c>
      <c r="I1268" s="576">
        <v>41906</v>
      </c>
      <c r="J1268" s="228">
        <v>2013</v>
      </c>
      <c r="K1268" s="463" t="s">
        <v>769</v>
      </c>
      <c r="L1268" s="463" t="s">
        <v>1072</v>
      </c>
      <c r="M1268" s="463" t="s">
        <v>3767</v>
      </c>
      <c r="N1268" s="466">
        <v>4</v>
      </c>
      <c r="O1268" s="229">
        <v>0</v>
      </c>
      <c r="P1268" s="463">
        <v>0</v>
      </c>
      <c r="Q1268" s="463">
        <v>0</v>
      </c>
      <c r="R1268" s="463">
        <v>0</v>
      </c>
      <c r="S1268" s="463">
        <v>0</v>
      </c>
      <c r="T1268" s="463">
        <v>0</v>
      </c>
      <c r="U1268" s="463">
        <v>23</v>
      </c>
      <c r="V1268" s="463">
        <v>1</v>
      </c>
      <c r="W1268" s="463">
        <v>9</v>
      </c>
      <c r="X1268" s="463">
        <v>6</v>
      </c>
      <c r="Y1268" s="463">
        <v>1</v>
      </c>
      <c r="Z1268" s="463">
        <v>0</v>
      </c>
      <c r="AA1268" s="463">
        <v>0</v>
      </c>
      <c r="AB1268" s="466">
        <v>40</v>
      </c>
      <c r="AC1268" s="461"/>
    </row>
    <row r="1269" spans="1:29" s="467" customFormat="1" hidden="1">
      <c r="A1269" s="463" t="s">
        <v>2035</v>
      </c>
      <c r="B1269" s="463" t="s">
        <v>658</v>
      </c>
      <c r="C1269" s="463" t="s">
        <v>4271</v>
      </c>
      <c r="D1269" s="463" t="s">
        <v>552</v>
      </c>
      <c r="E1269" s="463">
        <v>8</v>
      </c>
      <c r="F1269" s="465" t="s">
        <v>3766</v>
      </c>
      <c r="G1269" s="463" t="s">
        <v>554</v>
      </c>
      <c r="H1269" s="576">
        <v>41762</v>
      </c>
      <c r="I1269" s="576">
        <v>41906</v>
      </c>
      <c r="J1269" s="228">
        <v>2013</v>
      </c>
      <c r="K1269" s="463" t="s">
        <v>769</v>
      </c>
      <c r="L1269" s="463" t="s">
        <v>1072</v>
      </c>
      <c r="M1269" s="463" t="s">
        <v>3766</v>
      </c>
      <c r="N1269" s="466">
        <v>1</v>
      </c>
      <c r="O1269" s="229">
        <v>1</v>
      </c>
      <c r="P1269" s="463">
        <v>10</v>
      </c>
      <c r="Q1269" s="463">
        <v>0</v>
      </c>
      <c r="R1269" s="463">
        <v>0</v>
      </c>
      <c r="S1269" s="463">
        <v>2</v>
      </c>
      <c r="T1269" s="463">
        <v>0</v>
      </c>
      <c r="U1269" s="463">
        <v>0</v>
      </c>
      <c r="V1269" s="463">
        <v>4</v>
      </c>
      <c r="W1269" s="463">
        <v>17</v>
      </c>
      <c r="X1269" s="463">
        <v>3</v>
      </c>
      <c r="Y1269" s="463">
        <v>3</v>
      </c>
      <c r="Z1269" s="463">
        <v>0</v>
      </c>
      <c r="AA1269" s="463">
        <v>0</v>
      </c>
      <c r="AB1269" s="466">
        <v>40</v>
      </c>
      <c r="AC1269" s="461"/>
    </row>
    <row r="1270" spans="1:29" s="467" customFormat="1" hidden="1">
      <c r="A1270" s="463" t="s">
        <v>2036</v>
      </c>
      <c r="B1270" s="463" t="s">
        <v>658</v>
      </c>
      <c r="C1270" s="463" t="s">
        <v>4272</v>
      </c>
      <c r="D1270" s="463" t="s">
        <v>552</v>
      </c>
      <c r="E1270" s="463">
        <v>8</v>
      </c>
      <c r="F1270" s="465" t="s">
        <v>3766</v>
      </c>
      <c r="G1270" s="463" t="s">
        <v>554</v>
      </c>
      <c r="H1270" s="576">
        <v>41762</v>
      </c>
      <c r="I1270" s="576">
        <v>41906</v>
      </c>
      <c r="J1270" s="228">
        <v>2013</v>
      </c>
      <c r="K1270" s="463" t="s">
        <v>769</v>
      </c>
      <c r="L1270" s="463" t="s">
        <v>1072</v>
      </c>
      <c r="M1270" s="463" t="s">
        <v>3766</v>
      </c>
      <c r="N1270" s="466">
        <v>2</v>
      </c>
      <c r="O1270" s="229">
        <v>2</v>
      </c>
      <c r="P1270" s="463">
        <v>16</v>
      </c>
      <c r="Q1270" s="463">
        <v>0</v>
      </c>
      <c r="R1270" s="463">
        <v>0</v>
      </c>
      <c r="S1270" s="463">
        <v>3</v>
      </c>
      <c r="T1270" s="463">
        <v>0</v>
      </c>
      <c r="U1270" s="463">
        <v>2</v>
      </c>
      <c r="V1270" s="463">
        <v>1</v>
      </c>
      <c r="W1270" s="463">
        <v>11</v>
      </c>
      <c r="X1270" s="463">
        <v>1</v>
      </c>
      <c r="Y1270" s="463">
        <v>4</v>
      </c>
      <c r="Z1270" s="463">
        <v>0</v>
      </c>
      <c r="AA1270" s="463">
        <v>0</v>
      </c>
      <c r="AB1270" s="466">
        <v>40</v>
      </c>
      <c r="AC1270" s="461"/>
    </row>
    <row r="1271" spans="1:29" s="467" customFormat="1" hidden="1">
      <c r="A1271" s="463" t="s">
        <v>2037</v>
      </c>
      <c r="B1271" s="463" t="s">
        <v>658</v>
      </c>
      <c r="C1271" s="463" t="s">
        <v>4273</v>
      </c>
      <c r="D1271" s="463" t="s">
        <v>552</v>
      </c>
      <c r="E1271" s="463">
        <v>8</v>
      </c>
      <c r="F1271" s="465" t="s">
        <v>3766</v>
      </c>
      <c r="G1271" s="463" t="s">
        <v>554</v>
      </c>
      <c r="H1271" s="576">
        <v>41762</v>
      </c>
      <c r="I1271" s="576">
        <v>41906</v>
      </c>
      <c r="J1271" s="228">
        <v>2013</v>
      </c>
      <c r="K1271" s="463" t="s">
        <v>769</v>
      </c>
      <c r="L1271" s="463" t="s">
        <v>1072</v>
      </c>
      <c r="M1271" s="463" t="s">
        <v>3766</v>
      </c>
      <c r="N1271" s="466">
        <v>3</v>
      </c>
      <c r="O1271" s="229">
        <v>0</v>
      </c>
      <c r="P1271" s="463">
        <v>13</v>
      </c>
      <c r="Q1271" s="463">
        <v>7</v>
      </c>
      <c r="R1271" s="463">
        <v>0</v>
      </c>
      <c r="S1271" s="463">
        <v>3</v>
      </c>
      <c r="T1271" s="463">
        <v>0</v>
      </c>
      <c r="U1271" s="463">
        <v>0</v>
      </c>
      <c r="V1271" s="463">
        <v>0</v>
      </c>
      <c r="W1271" s="463">
        <v>12</v>
      </c>
      <c r="X1271" s="463">
        <v>0</v>
      </c>
      <c r="Y1271" s="463">
        <v>5</v>
      </c>
      <c r="Z1271" s="463">
        <v>0</v>
      </c>
      <c r="AA1271" s="463">
        <v>0</v>
      </c>
      <c r="AB1271" s="466">
        <v>40</v>
      </c>
      <c r="AC1271" s="461"/>
    </row>
    <row r="1272" spans="1:29" s="467" customFormat="1" hidden="1">
      <c r="A1272" s="463" t="s">
        <v>2038</v>
      </c>
      <c r="B1272" s="463" t="s">
        <v>658</v>
      </c>
      <c r="C1272" s="463" t="s">
        <v>4274</v>
      </c>
      <c r="D1272" s="463" t="s">
        <v>552</v>
      </c>
      <c r="E1272" s="463">
        <v>8</v>
      </c>
      <c r="F1272" s="465" t="s">
        <v>3766</v>
      </c>
      <c r="G1272" s="463" t="s">
        <v>554</v>
      </c>
      <c r="H1272" s="576">
        <v>41762</v>
      </c>
      <c r="I1272" s="576">
        <v>41906</v>
      </c>
      <c r="J1272" s="228">
        <v>2013</v>
      </c>
      <c r="K1272" s="463" t="s">
        <v>769</v>
      </c>
      <c r="L1272" s="463" t="s">
        <v>1072</v>
      </c>
      <c r="M1272" s="463" t="s">
        <v>3766</v>
      </c>
      <c r="N1272" s="466">
        <v>4</v>
      </c>
      <c r="O1272" s="229">
        <v>1</v>
      </c>
      <c r="P1272" s="463">
        <v>5</v>
      </c>
      <c r="Q1272" s="463">
        <v>6</v>
      </c>
      <c r="R1272" s="463">
        <v>0</v>
      </c>
      <c r="S1272" s="463">
        <v>3</v>
      </c>
      <c r="T1272" s="463">
        <v>0</v>
      </c>
      <c r="U1272" s="463">
        <v>1</v>
      </c>
      <c r="V1272" s="463">
        <v>1</v>
      </c>
      <c r="W1272" s="463">
        <v>17</v>
      </c>
      <c r="X1272" s="463">
        <v>0</v>
      </c>
      <c r="Y1272" s="463">
        <v>5</v>
      </c>
      <c r="Z1272" s="463">
        <v>0</v>
      </c>
      <c r="AA1272" s="463">
        <v>1</v>
      </c>
      <c r="AB1272" s="466">
        <v>40</v>
      </c>
      <c r="AC1272" s="461"/>
    </row>
    <row r="1273" spans="1:29" s="467" customFormat="1" hidden="1">
      <c r="A1273" s="463" t="s">
        <v>1806</v>
      </c>
      <c r="B1273" s="463" t="s">
        <v>658</v>
      </c>
      <c r="C1273" s="463" t="s">
        <v>1807</v>
      </c>
      <c r="D1273" s="463" t="s">
        <v>552</v>
      </c>
      <c r="E1273" s="463">
        <v>9</v>
      </c>
      <c r="F1273" s="465" t="s">
        <v>822</v>
      </c>
      <c r="G1273" s="463" t="s">
        <v>554</v>
      </c>
      <c r="H1273" s="576">
        <v>41722</v>
      </c>
      <c r="I1273" s="576">
        <v>41724</v>
      </c>
      <c r="J1273" s="228">
        <v>2013</v>
      </c>
      <c r="K1273" s="463" t="s">
        <v>1281</v>
      </c>
      <c r="L1273" s="463" t="s">
        <v>1071</v>
      </c>
      <c r="M1273" s="463" t="s">
        <v>822</v>
      </c>
      <c r="N1273" s="466">
        <v>1</v>
      </c>
      <c r="O1273" s="229">
        <v>4</v>
      </c>
      <c r="P1273" s="463">
        <v>0</v>
      </c>
      <c r="Q1273" s="463">
        <v>9</v>
      </c>
      <c r="R1273" s="463">
        <v>0</v>
      </c>
      <c r="S1273" s="463">
        <v>1</v>
      </c>
      <c r="T1273" s="463">
        <v>0</v>
      </c>
      <c r="U1273" s="463">
        <v>12</v>
      </c>
      <c r="V1273" s="463">
        <v>1</v>
      </c>
      <c r="W1273" s="463">
        <v>6</v>
      </c>
      <c r="X1273" s="463">
        <v>1</v>
      </c>
      <c r="Y1273" s="463">
        <v>6</v>
      </c>
      <c r="Z1273" s="463">
        <v>0</v>
      </c>
      <c r="AA1273" s="463">
        <v>0</v>
      </c>
      <c r="AB1273" s="466">
        <v>40</v>
      </c>
      <c r="AC1273" s="461"/>
    </row>
    <row r="1274" spans="1:29" s="467" customFormat="1" hidden="1">
      <c r="A1274" s="463" t="s">
        <v>1808</v>
      </c>
      <c r="B1274" s="463" t="s">
        <v>658</v>
      </c>
      <c r="C1274" s="463" t="s">
        <v>1809</v>
      </c>
      <c r="D1274" s="463" t="s">
        <v>552</v>
      </c>
      <c r="E1274" s="463">
        <v>9</v>
      </c>
      <c r="F1274" s="465" t="s">
        <v>822</v>
      </c>
      <c r="G1274" s="463" t="s">
        <v>554</v>
      </c>
      <c r="H1274" s="576">
        <v>41722</v>
      </c>
      <c r="I1274" s="576">
        <v>41724</v>
      </c>
      <c r="J1274" s="228">
        <v>2013</v>
      </c>
      <c r="K1274" s="463" t="s">
        <v>1281</v>
      </c>
      <c r="L1274" s="463" t="s">
        <v>1071</v>
      </c>
      <c r="M1274" s="463" t="s">
        <v>822</v>
      </c>
      <c r="N1274" s="466">
        <v>2</v>
      </c>
      <c r="O1274" s="229">
        <v>0</v>
      </c>
      <c r="P1274" s="463">
        <v>2</v>
      </c>
      <c r="Q1274" s="463">
        <v>4</v>
      </c>
      <c r="R1274" s="463">
        <v>2</v>
      </c>
      <c r="S1274" s="463">
        <v>1</v>
      </c>
      <c r="T1274" s="463">
        <v>0</v>
      </c>
      <c r="U1274" s="463">
        <v>18</v>
      </c>
      <c r="V1274" s="463">
        <v>0</v>
      </c>
      <c r="W1274" s="463">
        <v>10</v>
      </c>
      <c r="X1274" s="463">
        <v>1</v>
      </c>
      <c r="Y1274" s="463">
        <v>2</v>
      </c>
      <c r="Z1274" s="463">
        <v>0</v>
      </c>
      <c r="AA1274" s="463">
        <v>0</v>
      </c>
      <c r="AB1274" s="466">
        <v>40</v>
      </c>
      <c r="AC1274" s="461"/>
    </row>
    <row r="1275" spans="1:29" s="467" customFormat="1" hidden="1">
      <c r="A1275" s="463" t="s">
        <v>1810</v>
      </c>
      <c r="B1275" s="463" t="s">
        <v>658</v>
      </c>
      <c r="C1275" s="463" t="s">
        <v>1811</v>
      </c>
      <c r="D1275" s="463" t="s">
        <v>552</v>
      </c>
      <c r="E1275" s="463">
        <v>9</v>
      </c>
      <c r="F1275" s="465" t="s">
        <v>822</v>
      </c>
      <c r="G1275" s="463" t="s">
        <v>554</v>
      </c>
      <c r="H1275" s="576">
        <v>41722</v>
      </c>
      <c r="I1275" s="576">
        <v>41724</v>
      </c>
      <c r="J1275" s="228">
        <v>2013</v>
      </c>
      <c r="K1275" s="463" t="s">
        <v>1281</v>
      </c>
      <c r="L1275" s="463" t="s">
        <v>1071</v>
      </c>
      <c r="M1275" s="463" t="s">
        <v>822</v>
      </c>
      <c r="N1275" s="466">
        <v>3</v>
      </c>
      <c r="O1275" s="229">
        <v>1</v>
      </c>
      <c r="P1275" s="463">
        <v>0</v>
      </c>
      <c r="Q1275" s="463">
        <v>3</v>
      </c>
      <c r="R1275" s="463">
        <v>1</v>
      </c>
      <c r="S1275" s="463">
        <v>0</v>
      </c>
      <c r="T1275" s="463">
        <v>2</v>
      </c>
      <c r="U1275" s="463">
        <v>14</v>
      </c>
      <c r="V1275" s="463">
        <v>0</v>
      </c>
      <c r="W1275" s="463">
        <v>6</v>
      </c>
      <c r="X1275" s="463">
        <v>1</v>
      </c>
      <c r="Y1275" s="463">
        <v>7</v>
      </c>
      <c r="Z1275" s="463">
        <v>5</v>
      </c>
      <c r="AA1275" s="463">
        <v>0</v>
      </c>
      <c r="AB1275" s="466">
        <v>40</v>
      </c>
      <c r="AC1275" s="461"/>
    </row>
    <row r="1276" spans="1:29" s="467" customFormat="1" hidden="1">
      <c r="A1276" s="463" t="s">
        <v>1812</v>
      </c>
      <c r="B1276" s="463" t="s">
        <v>658</v>
      </c>
      <c r="C1276" s="463" t="s">
        <v>1813</v>
      </c>
      <c r="D1276" s="463" t="s">
        <v>552</v>
      </c>
      <c r="E1276" s="463">
        <v>9</v>
      </c>
      <c r="F1276" s="465" t="s">
        <v>822</v>
      </c>
      <c r="G1276" s="463" t="s">
        <v>554</v>
      </c>
      <c r="H1276" s="576">
        <v>41722</v>
      </c>
      <c r="I1276" s="576">
        <v>41724</v>
      </c>
      <c r="J1276" s="228">
        <v>2013</v>
      </c>
      <c r="K1276" s="463" t="s">
        <v>1281</v>
      </c>
      <c r="L1276" s="463" t="s">
        <v>1071</v>
      </c>
      <c r="M1276" s="463" t="s">
        <v>822</v>
      </c>
      <c r="N1276" s="466">
        <v>4</v>
      </c>
      <c r="O1276" s="229">
        <v>0</v>
      </c>
      <c r="P1276" s="463">
        <v>0</v>
      </c>
      <c r="Q1276" s="463">
        <v>4</v>
      </c>
      <c r="R1276" s="463">
        <v>1</v>
      </c>
      <c r="S1276" s="463">
        <v>0</v>
      </c>
      <c r="T1276" s="463">
        <v>0</v>
      </c>
      <c r="U1276" s="463">
        <v>27</v>
      </c>
      <c r="V1276" s="463">
        <v>1</v>
      </c>
      <c r="W1276" s="463">
        <v>1</v>
      </c>
      <c r="X1276" s="463">
        <v>0</v>
      </c>
      <c r="Y1276" s="463">
        <v>5</v>
      </c>
      <c r="Z1276" s="463">
        <v>1</v>
      </c>
      <c r="AA1276" s="463">
        <v>0</v>
      </c>
      <c r="AB1276" s="466">
        <v>40</v>
      </c>
      <c r="AC1276" s="461"/>
    </row>
    <row r="1277" spans="1:29" s="467" customFormat="1" hidden="1">
      <c r="A1277" s="463" t="s">
        <v>1814</v>
      </c>
      <c r="B1277" s="463" t="s">
        <v>658</v>
      </c>
      <c r="C1277" s="463" t="s">
        <v>1815</v>
      </c>
      <c r="D1277" s="463" t="s">
        <v>552</v>
      </c>
      <c r="E1277" s="463">
        <v>10</v>
      </c>
      <c r="F1277" s="465" t="s">
        <v>823</v>
      </c>
      <c r="G1277" s="463" t="s">
        <v>554</v>
      </c>
      <c r="H1277" s="576">
        <v>41722</v>
      </c>
      <c r="I1277" s="576">
        <v>41724</v>
      </c>
      <c r="J1277" s="228">
        <v>2013</v>
      </c>
      <c r="K1277" s="463" t="s">
        <v>1281</v>
      </c>
      <c r="L1277" s="463" t="s">
        <v>1071</v>
      </c>
      <c r="M1277" s="463" t="s">
        <v>823</v>
      </c>
      <c r="N1277" s="466">
        <v>1</v>
      </c>
      <c r="O1277" s="229">
        <v>1</v>
      </c>
      <c r="P1277" s="463">
        <v>17</v>
      </c>
      <c r="Q1277" s="463">
        <v>0</v>
      </c>
      <c r="R1277" s="463">
        <v>0</v>
      </c>
      <c r="S1277" s="463">
        <v>5</v>
      </c>
      <c r="T1277" s="463">
        <v>0</v>
      </c>
      <c r="U1277" s="463">
        <v>5</v>
      </c>
      <c r="V1277" s="463">
        <v>1</v>
      </c>
      <c r="W1277" s="463">
        <v>9</v>
      </c>
      <c r="X1277" s="463">
        <v>2</v>
      </c>
      <c r="Y1277" s="463">
        <v>0</v>
      </c>
      <c r="Z1277" s="463">
        <v>0</v>
      </c>
      <c r="AA1277" s="463">
        <v>0</v>
      </c>
      <c r="AB1277" s="466">
        <v>40</v>
      </c>
      <c r="AC1277" s="461"/>
    </row>
    <row r="1278" spans="1:29" s="467" customFormat="1" hidden="1">
      <c r="A1278" s="463" t="s">
        <v>1816</v>
      </c>
      <c r="B1278" s="463" t="s">
        <v>658</v>
      </c>
      <c r="C1278" s="463" t="s">
        <v>1817</v>
      </c>
      <c r="D1278" s="463" t="s">
        <v>552</v>
      </c>
      <c r="E1278" s="463">
        <v>10</v>
      </c>
      <c r="F1278" s="465" t="s">
        <v>823</v>
      </c>
      <c r="G1278" s="463" t="s">
        <v>554</v>
      </c>
      <c r="H1278" s="576">
        <v>41722</v>
      </c>
      <c r="I1278" s="576">
        <v>41724</v>
      </c>
      <c r="J1278" s="228">
        <v>2013</v>
      </c>
      <c r="K1278" s="463" t="s">
        <v>1281</v>
      </c>
      <c r="L1278" s="463" t="s">
        <v>1071</v>
      </c>
      <c r="M1278" s="463" t="s">
        <v>823</v>
      </c>
      <c r="N1278" s="466">
        <v>2</v>
      </c>
      <c r="O1278" s="229">
        <v>4</v>
      </c>
      <c r="P1278" s="463">
        <v>4</v>
      </c>
      <c r="Q1278" s="463">
        <v>1</v>
      </c>
      <c r="R1278" s="463">
        <v>1</v>
      </c>
      <c r="S1278" s="463">
        <v>5</v>
      </c>
      <c r="T1278" s="463">
        <v>0</v>
      </c>
      <c r="U1278" s="463">
        <v>4</v>
      </c>
      <c r="V1278" s="463">
        <v>0</v>
      </c>
      <c r="W1278" s="463">
        <v>20</v>
      </c>
      <c r="X1278" s="463">
        <v>1</v>
      </c>
      <c r="Y1278" s="463">
        <v>0</v>
      </c>
      <c r="Z1278" s="463">
        <v>0</v>
      </c>
      <c r="AA1278" s="463">
        <v>0</v>
      </c>
      <c r="AB1278" s="466">
        <v>40</v>
      </c>
      <c r="AC1278" s="461"/>
    </row>
    <row r="1279" spans="1:29" s="467" customFormat="1" hidden="1">
      <c r="A1279" s="463" t="s">
        <v>1818</v>
      </c>
      <c r="B1279" s="463" t="s">
        <v>658</v>
      </c>
      <c r="C1279" s="463" t="s">
        <v>1819</v>
      </c>
      <c r="D1279" s="463" t="s">
        <v>552</v>
      </c>
      <c r="E1279" s="463">
        <v>10</v>
      </c>
      <c r="F1279" s="465" t="s">
        <v>823</v>
      </c>
      <c r="G1279" s="463" t="s">
        <v>554</v>
      </c>
      <c r="H1279" s="576">
        <v>41722</v>
      </c>
      <c r="I1279" s="576">
        <v>41724</v>
      </c>
      <c r="J1279" s="228">
        <v>2013</v>
      </c>
      <c r="K1279" s="463" t="s">
        <v>1281</v>
      </c>
      <c r="L1279" s="463" t="s">
        <v>1071</v>
      </c>
      <c r="M1279" s="463" t="s">
        <v>823</v>
      </c>
      <c r="N1279" s="466">
        <v>3</v>
      </c>
      <c r="O1279" s="229">
        <v>0</v>
      </c>
      <c r="P1279" s="463">
        <v>2</v>
      </c>
      <c r="Q1279" s="463">
        <v>4</v>
      </c>
      <c r="R1279" s="463">
        <v>1</v>
      </c>
      <c r="S1279" s="463">
        <v>12</v>
      </c>
      <c r="T1279" s="463">
        <v>1</v>
      </c>
      <c r="U1279" s="463">
        <v>0</v>
      </c>
      <c r="V1279" s="463">
        <v>0</v>
      </c>
      <c r="W1279" s="463">
        <v>16</v>
      </c>
      <c r="X1279" s="463">
        <v>2</v>
      </c>
      <c r="Y1279" s="463">
        <v>2</v>
      </c>
      <c r="Z1279" s="463">
        <v>0</v>
      </c>
      <c r="AA1279" s="463">
        <v>0</v>
      </c>
      <c r="AB1279" s="466">
        <v>40</v>
      </c>
      <c r="AC1279" s="461"/>
    </row>
    <row r="1280" spans="1:29" s="467" customFormat="1" hidden="1">
      <c r="A1280" s="463" t="s">
        <v>1820</v>
      </c>
      <c r="B1280" s="463" t="s">
        <v>658</v>
      </c>
      <c r="C1280" s="463" t="s">
        <v>1821</v>
      </c>
      <c r="D1280" s="463" t="s">
        <v>552</v>
      </c>
      <c r="E1280" s="463">
        <v>10</v>
      </c>
      <c r="F1280" s="465" t="s">
        <v>823</v>
      </c>
      <c r="G1280" s="463" t="s">
        <v>554</v>
      </c>
      <c r="H1280" s="576">
        <v>41722</v>
      </c>
      <c r="I1280" s="576">
        <v>41724</v>
      </c>
      <c r="J1280" s="228">
        <v>2013</v>
      </c>
      <c r="K1280" s="463" t="s">
        <v>1281</v>
      </c>
      <c r="L1280" s="463" t="s">
        <v>1071</v>
      </c>
      <c r="M1280" s="463" t="s">
        <v>823</v>
      </c>
      <c r="N1280" s="466">
        <v>4</v>
      </c>
      <c r="O1280" s="229">
        <v>4</v>
      </c>
      <c r="P1280" s="463">
        <v>1</v>
      </c>
      <c r="Q1280" s="463">
        <v>5</v>
      </c>
      <c r="R1280" s="463">
        <v>0</v>
      </c>
      <c r="S1280" s="463">
        <v>6</v>
      </c>
      <c r="T1280" s="463">
        <v>1</v>
      </c>
      <c r="U1280" s="463">
        <v>3</v>
      </c>
      <c r="V1280" s="463">
        <v>1</v>
      </c>
      <c r="W1280" s="463">
        <v>17</v>
      </c>
      <c r="X1280" s="463">
        <v>2</v>
      </c>
      <c r="Y1280" s="463">
        <v>0</v>
      </c>
      <c r="Z1280" s="463">
        <v>0</v>
      </c>
      <c r="AA1280" s="463">
        <v>0</v>
      </c>
      <c r="AB1280" s="466">
        <v>40</v>
      </c>
      <c r="AC1280" s="461"/>
    </row>
    <row r="1281" spans="1:29" s="467" customFormat="1" hidden="1">
      <c r="A1281" s="463" t="s">
        <v>1822</v>
      </c>
      <c r="B1281" s="463" t="s">
        <v>658</v>
      </c>
      <c r="C1281" s="463" t="s">
        <v>1823</v>
      </c>
      <c r="D1281" s="463" t="s">
        <v>552</v>
      </c>
      <c r="E1281" s="463">
        <v>11</v>
      </c>
      <c r="F1281" s="465" t="s">
        <v>824</v>
      </c>
      <c r="G1281" s="463" t="s">
        <v>554</v>
      </c>
      <c r="H1281" s="576">
        <v>41722</v>
      </c>
      <c r="I1281" s="576">
        <v>41724</v>
      </c>
      <c r="J1281" s="228">
        <v>2013</v>
      </c>
      <c r="K1281" s="463" t="s">
        <v>1281</v>
      </c>
      <c r="L1281" s="463" t="s">
        <v>1071</v>
      </c>
      <c r="M1281" s="463" t="s">
        <v>824</v>
      </c>
      <c r="N1281" s="466">
        <v>1</v>
      </c>
      <c r="O1281" s="229">
        <v>0</v>
      </c>
      <c r="P1281" s="463">
        <v>1</v>
      </c>
      <c r="Q1281" s="463">
        <v>13</v>
      </c>
      <c r="R1281" s="463">
        <v>0</v>
      </c>
      <c r="S1281" s="463">
        <v>0</v>
      </c>
      <c r="T1281" s="463">
        <v>0</v>
      </c>
      <c r="U1281" s="463">
        <v>1</v>
      </c>
      <c r="V1281" s="463">
        <v>0</v>
      </c>
      <c r="W1281" s="463">
        <v>24</v>
      </c>
      <c r="X1281" s="463">
        <v>1</v>
      </c>
      <c r="Y1281" s="463">
        <v>0</v>
      </c>
      <c r="Z1281" s="463">
        <v>0</v>
      </c>
      <c r="AA1281" s="463">
        <v>0</v>
      </c>
      <c r="AB1281" s="466">
        <v>40</v>
      </c>
      <c r="AC1281" s="461"/>
    </row>
    <row r="1282" spans="1:29" s="467" customFormat="1" hidden="1">
      <c r="A1282" s="463" t="s">
        <v>1824</v>
      </c>
      <c r="B1282" s="463" t="s">
        <v>658</v>
      </c>
      <c r="C1282" s="463" t="s">
        <v>1825</v>
      </c>
      <c r="D1282" s="463" t="s">
        <v>552</v>
      </c>
      <c r="E1282" s="463">
        <v>11</v>
      </c>
      <c r="F1282" s="465" t="s">
        <v>824</v>
      </c>
      <c r="G1282" s="463" t="s">
        <v>554</v>
      </c>
      <c r="H1282" s="576">
        <v>41722</v>
      </c>
      <c r="I1282" s="576">
        <v>41724</v>
      </c>
      <c r="J1282" s="228">
        <v>2013</v>
      </c>
      <c r="K1282" s="463" t="s">
        <v>1281</v>
      </c>
      <c r="L1282" s="463" t="s">
        <v>1071</v>
      </c>
      <c r="M1282" s="463" t="s">
        <v>824</v>
      </c>
      <c r="N1282" s="466">
        <v>2</v>
      </c>
      <c r="O1282" s="229">
        <v>0</v>
      </c>
      <c r="P1282" s="463">
        <v>6</v>
      </c>
      <c r="Q1282" s="463">
        <v>4</v>
      </c>
      <c r="R1282" s="463">
        <v>0</v>
      </c>
      <c r="S1282" s="463">
        <v>5</v>
      </c>
      <c r="T1282" s="463">
        <v>0</v>
      </c>
      <c r="U1282" s="463">
        <v>3</v>
      </c>
      <c r="V1282" s="463">
        <v>0</v>
      </c>
      <c r="W1282" s="463">
        <v>20</v>
      </c>
      <c r="X1282" s="463">
        <v>1</v>
      </c>
      <c r="Y1282" s="463">
        <v>1</v>
      </c>
      <c r="Z1282" s="463">
        <v>0</v>
      </c>
      <c r="AA1282" s="463">
        <v>0</v>
      </c>
      <c r="AB1282" s="466">
        <v>40</v>
      </c>
      <c r="AC1282" s="461"/>
    </row>
    <row r="1283" spans="1:29" s="467" customFormat="1" hidden="1">
      <c r="A1283" s="463" t="s">
        <v>1826</v>
      </c>
      <c r="B1283" s="463" t="s">
        <v>658</v>
      </c>
      <c r="C1283" s="463" t="s">
        <v>1991</v>
      </c>
      <c r="D1283" s="463" t="s">
        <v>552</v>
      </c>
      <c r="E1283" s="463">
        <v>11</v>
      </c>
      <c r="F1283" s="465" t="s">
        <v>824</v>
      </c>
      <c r="G1283" s="463" t="s">
        <v>554</v>
      </c>
      <c r="H1283" s="576">
        <v>41722</v>
      </c>
      <c r="I1283" s="576">
        <v>41724</v>
      </c>
      <c r="J1283" s="228">
        <v>2013</v>
      </c>
      <c r="K1283" s="463" t="s">
        <v>1281</v>
      </c>
      <c r="L1283" s="463" t="s">
        <v>1071</v>
      </c>
      <c r="M1283" s="463" t="s">
        <v>824</v>
      </c>
      <c r="N1283" s="466">
        <v>3</v>
      </c>
      <c r="O1283" s="229">
        <v>1</v>
      </c>
      <c r="P1283" s="463">
        <v>0</v>
      </c>
      <c r="Q1283" s="463">
        <v>5</v>
      </c>
      <c r="R1283" s="463">
        <v>2</v>
      </c>
      <c r="S1283" s="463">
        <v>4</v>
      </c>
      <c r="T1283" s="463">
        <v>0</v>
      </c>
      <c r="U1283" s="463">
        <v>0</v>
      </c>
      <c r="V1283" s="463">
        <v>0</v>
      </c>
      <c r="W1283" s="463">
        <v>28</v>
      </c>
      <c r="X1283" s="463">
        <v>0</v>
      </c>
      <c r="Y1283" s="463">
        <v>0</v>
      </c>
      <c r="Z1283" s="463">
        <v>0</v>
      </c>
      <c r="AA1283" s="463">
        <v>0</v>
      </c>
      <c r="AB1283" s="466">
        <v>40</v>
      </c>
      <c r="AC1283" s="461"/>
    </row>
    <row r="1284" spans="1:29" s="467" customFormat="1" hidden="1">
      <c r="A1284" s="463" t="s">
        <v>1992</v>
      </c>
      <c r="B1284" s="463" t="s">
        <v>658</v>
      </c>
      <c r="C1284" s="463" t="s">
        <v>1993</v>
      </c>
      <c r="D1284" s="463" t="s">
        <v>552</v>
      </c>
      <c r="E1284" s="463">
        <v>11</v>
      </c>
      <c r="F1284" s="465" t="s">
        <v>824</v>
      </c>
      <c r="G1284" s="463" t="s">
        <v>554</v>
      </c>
      <c r="H1284" s="576">
        <v>41722</v>
      </c>
      <c r="I1284" s="576">
        <v>41724</v>
      </c>
      <c r="J1284" s="228">
        <v>2013</v>
      </c>
      <c r="K1284" s="463" t="s">
        <v>1281</v>
      </c>
      <c r="L1284" s="463" t="s">
        <v>1071</v>
      </c>
      <c r="M1284" s="463" t="s">
        <v>824</v>
      </c>
      <c r="N1284" s="466">
        <v>4</v>
      </c>
      <c r="O1284" s="229">
        <v>0</v>
      </c>
      <c r="P1284" s="463">
        <v>3</v>
      </c>
      <c r="Q1284" s="463">
        <v>6</v>
      </c>
      <c r="R1284" s="463">
        <v>1</v>
      </c>
      <c r="S1284" s="463">
        <v>0</v>
      </c>
      <c r="T1284" s="463">
        <v>0</v>
      </c>
      <c r="U1284" s="463">
        <v>0</v>
      </c>
      <c r="V1284" s="463">
        <v>2</v>
      </c>
      <c r="W1284" s="463">
        <v>27</v>
      </c>
      <c r="X1284" s="463">
        <v>1</v>
      </c>
      <c r="Y1284" s="463">
        <v>0</v>
      </c>
      <c r="Z1284" s="463">
        <v>0</v>
      </c>
      <c r="AA1284" s="463">
        <v>0</v>
      </c>
      <c r="AB1284" s="466">
        <v>40</v>
      </c>
      <c r="AC1284" s="461"/>
    </row>
    <row r="1285" spans="1:29" s="467" customFormat="1" hidden="1">
      <c r="A1285" s="463" t="s">
        <v>1994</v>
      </c>
      <c r="B1285" s="463" t="s">
        <v>658</v>
      </c>
      <c r="C1285" s="463" t="s">
        <v>1995</v>
      </c>
      <c r="D1285" s="463" t="s">
        <v>552</v>
      </c>
      <c r="E1285" s="463">
        <v>12</v>
      </c>
      <c r="F1285" s="465" t="s">
        <v>825</v>
      </c>
      <c r="G1285" s="463" t="s">
        <v>554</v>
      </c>
      <c r="H1285" s="576">
        <v>41640</v>
      </c>
      <c r="I1285" s="576">
        <v>41712</v>
      </c>
      <c r="J1285" s="228">
        <v>2013</v>
      </c>
      <c r="K1285" s="463" t="s">
        <v>1281</v>
      </c>
      <c r="L1285" s="463" t="s">
        <v>2812</v>
      </c>
      <c r="M1285" s="463" t="s">
        <v>825</v>
      </c>
      <c r="N1285" s="466">
        <v>1</v>
      </c>
      <c r="O1285" s="229">
        <v>2</v>
      </c>
      <c r="P1285" s="463">
        <v>0</v>
      </c>
      <c r="Q1285" s="463">
        <v>0</v>
      </c>
      <c r="R1285" s="463">
        <v>0</v>
      </c>
      <c r="S1285" s="463">
        <v>3</v>
      </c>
      <c r="T1285" s="463">
        <v>0</v>
      </c>
      <c r="U1285" s="463">
        <v>3</v>
      </c>
      <c r="V1285" s="463">
        <v>2</v>
      </c>
      <c r="W1285" s="463">
        <v>1</v>
      </c>
      <c r="X1285" s="463">
        <v>0</v>
      </c>
      <c r="Y1285" s="463">
        <v>28</v>
      </c>
      <c r="Z1285" s="463">
        <v>1</v>
      </c>
      <c r="AA1285" s="463">
        <v>0</v>
      </c>
      <c r="AB1285" s="466">
        <v>40</v>
      </c>
      <c r="AC1285" s="461"/>
    </row>
    <row r="1286" spans="1:29" s="467" customFormat="1" hidden="1">
      <c r="A1286" s="463" t="s">
        <v>1996</v>
      </c>
      <c r="B1286" s="463" t="s">
        <v>658</v>
      </c>
      <c r="C1286" s="463" t="s">
        <v>1997</v>
      </c>
      <c r="D1286" s="463" t="s">
        <v>552</v>
      </c>
      <c r="E1286" s="463">
        <v>12</v>
      </c>
      <c r="F1286" s="465" t="s">
        <v>825</v>
      </c>
      <c r="G1286" s="463" t="s">
        <v>554</v>
      </c>
      <c r="H1286" s="576">
        <v>41640</v>
      </c>
      <c r="I1286" s="576">
        <v>41712</v>
      </c>
      <c r="J1286" s="228">
        <v>2013</v>
      </c>
      <c r="K1286" s="463" t="s">
        <v>1281</v>
      </c>
      <c r="L1286" s="463" t="s">
        <v>2812</v>
      </c>
      <c r="M1286" s="463" t="s">
        <v>825</v>
      </c>
      <c r="N1286" s="466">
        <v>2</v>
      </c>
      <c r="O1286" s="229">
        <v>0</v>
      </c>
      <c r="P1286" s="463">
        <v>0</v>
      </c>
      <c r="Q1286" s="463">
        <v>2</v>
      </c>
      <c r="R1286" s="463">
        <v>0</v>
      </c>
      <c r="S1286" s="463">
        <v>2</v>
      </c>
      <c r="T1286" s="463">
        <v>0</v>
      </c>
      <c r="U1286" s="463">
        <v>9</v>
      </c>
      <c r="V1286" s="463">
        <v>0</v>
      </c>
      <c r="W1286" s="463">
        <v>0</v>
      </c>
      <c r="X1286" s="463">
        <v>1</v>
      </c>
      <c r="Y1286" s="463">
        <v>19</v>
      </c>
      <c r="Z1286" s="463">
        <v>7</v>
      </c>
      <c r="AA1286" s="463">
        <v>0</v>
      </c>
      <c r="AB1286" s="466">
        <v>40</v>
      </c>
      <c r="AC1286" s="461"/>
    </row>
    <row r="1287" spans="1:29" s="467" customFormat="1" hidden="1">
      <c r="A1287" s="463" t="s">
        <v>1998</v>
      </c>
      <c r="B1287" s="463" t="s">
        <v>658</v>
      </c>
      <c r="C1287" s="463" t="s">
        <v>1999</v>
      </c>
      <c r="D1287" s="463" t="s">
        <v>552</v>
      </c>
      <c r="E1287" s="463">
        <v>12</v>
      </c>
      <c r="F1287" s="465" t="s">
        <v>825</v>
      </c>
      <c r="G1287" s="463" t="s">
        <v>554</v>
      </c>
      <c r="H1287" s="576">
        <v>41640</v>
      </c>
      <c r="I1287" s="576">
        <v>41712</v>
      </c>
      <c r="J1287" s="228">
        <v>2013</v>
      </c>
      <c r="K1287" s="463" t="s">
        <v>1281</v>
      </c>
      <c r="L1287" s="463" t="s">
        <v>2812</v>
      </c>
      <c r="M1287" s="463" t="s">
        <v>825</v>
      </c>
      <c r="N1287" s="466">
        <v>3</v>
      </c>
      <c r="O1287" s="229">
        <v>0</v>
      </c>
      <c r="P1287" s="463">
        <v>0</v>
      </c>
      <c r="Q1287" s="463">
        <v>1</v>
      </c>
      <c r="R1287" s="463">
        <v>0</v>
      </c>
      <c r="S1287" s="463">
        <v>1</v>
      </c>
      <c r="T1287" s="463">
        <v>0</v>
      </c>
      <c r="U1287" s="463">
        <v>3</v>
      </c>
      <c r="V1287" s="463">
        <v>5</v>
      </c>
      <c r="W1287" s="463">
        <v>0</v>
      </c>
      <c r="X1287" s="463">
        <v>3</v>
      </c>
      <c r="Y1287" s="463">
        <v>16</v>
      </c>
      <c r="Z1287" s="463">
        <v>11</v>
      </c>
      <c r="AA1287" s="463">
        <v>0</v>
      </c>
      <c r="AB1287" s="466">
        <v>40</v>
      </c>
      <c r="AC1287" s="461"/>
    </row>
    <row r="1288" spans="1:29" s="467" customFormat="1" hidden="1">
      <c r="A1288" s="463" t="s">
        <v>2000</v>
      </c>
      <c r="B1288" s="463" t="s">
        <v>658</v>
      </c>
      <c r="C1288" s="463" t="s">
        <v>2001</v>
      </c>
      <c r="D1288" s="463" t="s">
        <v>552</v>
      </c>
      <c r="E1288" s="463">
        <v>12</v>
      </c>
      <c r="F1288" s="465" t="s">
        <v>825</v>
      </c>
      <c r="G1288" s="463" t="s">
        <v>554</v>
      </c>
      <c r="H1288" s="576">
        <v>41640</v>
      </c>
      <c r="I1288" s="576">
        <v>41712</v>
      </c>
      <c r="J1288" s="228">
        <v>2013</v>
      </c>
      <c r="K1288" s="463" t="s">
        <v>1281</v>
      </c>
      <c r="L1288" s="463" t="s">
        <v>2812</v>
      </c>
      <c r="M1288" s="463" t="s">
        <v>825</v>
      </c>
      <c r="N1288" s="466">
        <v>4</v>
      </c>
      <c r="O1288" s="229">
        <v>0</v>
      </c>
      <c r="P1288" s="463">
        <v>4</v>
      </c>
      <c r="Q1288" s="463">
        <v>0</v>
      </c>
      <c r="R1288" s="463">
        <v>0</v>
      </c>
      <c r="S1288" s="463">
        <v>4</v>
      </c>
      <c r="T1288" s="463">
        <v>0</v>
      </c>
      <c r="U1288" s="463">
        <v>0</v>
      </c>
      <c r="V1288" s="463">
        <v>1</v>
      </c>
      <c r="W1288" s="463">
        <v>1</v>
      </c>
      <c r="X1288" s="463">
        <v>0</v>
      </c>
      <c r="Y1288" s="463">
        <v>16</v>
      </c>
      <c r="Z1288" s="463">
        <v>14</v>
      </c>
      <c r="AA1288" s="463">
        <v>0</v>
      </c>
      <c r="AB1288" s="466">
        <v>40</v>
      </c>
      <c r="AC1288" s="461"/>
    </row>
    <row r="1289" spans="1:29" s="467" customFormat="1" hidden="1">
      <c r="A1289" s="463" t="s">
        <v>2101</v>
      </c>
      <c r="B1289" s="463" t="s">
        <v>658</v>
      </c>
      <c r="C1289" s="463" t="s">
        <v>2102</v>
      </c>
      <c r="D1289" s="463" t="s">
        <v>552</v>
      </c>
      <c r="E1289" s="463">
        <v>13</v>
      </c>
      <c r="F1289" s="465" t="s">
        <v>1006</v>
      </c>
      <c r="G1289" s="463" t="s">
        <v>554</v>
      </c>
      <c r="H1289" s="576">
        <v>41640</v>
      </c>
      <c r="I1289" s="576">
        <v>41716</v>
      </c>
      <c r="J1289" s="228">
        <v>2013</v>
      </c>
      <c r="K1289" s="463" t="s">
        <v>1281</v>
      </c>
      <c r="L1289" s="463" t="s">
        <v>2812</v>
      </c>
      <c r="M1289" s="463" t="s">
        <v>1006</v>
      </c>
      <c r="N1289" s="466">
        <v>1</v>
      </c>
      <c r="O1289" s="229">
        <v>1</v>
      </c>
      <c r="P1289" s="463">
        <v>1</v>
      </c>
      <c r="Q1289" s="463">
        <v>0</v>
      </c>
      <c r="R1289" s="463">
        <v>0</v>
      </c>
      <c r="S1289" s="463">
        <v>3</v>
      </c>
      <c r="T1289" s="463">
        <v>0</v>
      </c>
      <c r="U1289" s="463">
        <v>31</v>
      </c>
      <c r="V1289" s="463">
        <v>1</v>
      </c>
      <c r="W1289" s="463">
        <v>3</v>
      </c>
      <c r="X1289" s="463">
        <v>0</v>
      </c>
      <c r="Y1289" s="463">
        <v>0</v>
      </c>
      <c r="Z1289" s="463">
        <v>0</v>
      </c>
      <c r="AA1289" s="463">
        <v>0</v>
      </c>
      <c r="AB1289" s="466">
        <v>40</v>
      </c>
      <c r="AC1289" s="461"/>
    </row>
    <row r="1290" spans="1:29" s="467" customFormat="1" hidden="1">
      <c r="A1290" s="463" t="s">
        <v>2103</v>
      </c>
      <c r="B1290" s="463" t="s">
        <v>658</v>
      </c>
      <c r="C1290" s="463" t="s">
        <v>2104</v>
      </c>
      <c r="D1290" s="463" t="s">
        <v>552</v>
      </c>
      <c r="E1290" s="463">
        <v>13</v>
      </c>
      <c r="F1290" s="465" t="s">
        <v>1006</v>
      </c>
      <c r="G1290" s="463" t="s">
        <v>554</v>
      </c>
      <c r="H1290" s="576">
        <v>41640</v>
      </c>
      <c r="I1290" s="576">
        <v>41716</v>
      </c>
      <c r="J1290" s="228">
        <v>2013</v>
      </c>
      <c r="K1290" s="463" t="s">
        <v>1281</v>
      </c>
      <c r="L1290" s="463" t="s">
        <v>2812</v>
      </c>
      <c r="M1290" s="463" t="s">
        <v>1006</v>
      </c>
      <c r="N1290" s="466">
        <v>2</v>
      </c>
      <c r="O1290" s="229">
        <v>1</v>
      </c>
      <c r="P1290" s="463">
        <v>0</v>
      </c>
      <c r="Q1290" s="463">
        <v>2</v>
      </c>
      <c r="R1290" s="463">
        <v>0</v>
      </c>
      <c r="S1290" s="463">
        <v>6</v>
      </c>
      <c r="T1290" s="463">
        <v>0</v>
      </c>
      <c r="U1290" s="463">
        <v>27</v>
      </c>
      <c r="V1290" s="463">
        <v>1</v>
      </c>
      <c r="W1290" s="463">
        <v>1</v>
      </c>
      <c r="X1290" s="463">
        <v>2</v>
      </c>
      <c r="Y1290" s="463">
        <v>0</v>
      </c>
      <c r="Z1290" s="463">
        <v>0</v>
      </c>
      <c r="AA1290" s="463">
        <v>0</v>
      </c>
      <c r="AB1290" s="466">
        <v>40</v>
      </c>
      <c r="AC1290" s="461"/>
    </row>
    <row r="1291" spans="1:29" s="467" customFormat="1" hidden="1">
      <c r="A1291" s="463" t="s">
        <v>2105</v>
      </c>
      <c r="B1291" s="463" t="s">
        <v>658</v>
      </c>
      <c r="C1291" s="463" t="s">
        <v>2106</v>
      </c>
      <c r="D1291" s="463" t="s">
        <v>552</v>
      </c>
      <c r="E1291" s="463">
        <v>13</v>
      </c>
      <c r="F1291" s="465" t="s">
        <v>1006</v>
      </c>
      <c r="G1291" s="463" t="s">
        <v>554</v>
      </c>
      <c r="H1291" s="576">
        <v>41640</v>
      </c>
      <c r="I1291" s="576">
        <v>41716</v>
      </c>
      <c r="J1291" s="228">
        <v>2013</v>
      </c>
      <c r="K1291" s="463" t="s">
        <v>1281</v>
      </c>
      <c r="L1291" s="463" t="s">
        <v>2812</v>
      </c>
      <c r="M1291" s="463" t="s">
        <v>1006</v>
      </c>
      <c r="N1291" s="466">
        <v>3</v>
      </c>
      <c r="O1291" s="229">
        <v>1</v>
      </c>
      <c r="P1291" s="463">
        <v>0</v>
      </c>
      <c r="Q1291" s="463">
        <v>2</v>
      </c>
      <c r="R1291" s="463">
        <v>0</v>
      </c>
      <c r="S1291" s="463">
        <v>7</v>
      </c>
      <c r="T1291" s="463">
        <v>0</v>
      </c>
      <c r="U1291" s="463">
        <v>13</v>
      </c>
      <c r="V1291" s="463">
        <v>2</v>
      </c>
      <c r="W1291" s="463">
        <v>0</v>
      </c>
      <c r="X1291" s="463">
        <v>15</v>
      </c>
      <c r="Y1291" s="463">
        <v>0</v>
      </c>
      <c r="Z1291" s="463">
        <v>0</v>
      </c>
      <c r="AA1291" s="463">
        <v>0</v>
      </c>
      <c r="AB1291" s="466">
        <v>40</v>
      </c>
      <c r="AC1291" s="461"/>
    </row>
    <row r="1292" spans="1:29" s="467" customFormat="1" hidden="1">
      <c r="A1292" s="463" t="s">
        <v>2107</v>
      </c>
      <c r="B1292" s="463" t="s">
        <v>658</v>
      </c>
      <c r="C1292" s="463" t="s">
        <v>2108</v>
      </c>
      <c r="D1292" s="463" t="s">
        <v>552</v>
      </c>
      <c r="E1292" s="463">
        <v>13</v>
      </c>
      <c r="F1292" s="465" t="s">
        <v>1006</v>
      </c>
      <c r="G1292" s="463" t="s">
        <v>554</v>
      </c>
      <c r="H1292" s="576">
        <v>41640</v>
      </c>
      <c r="I1292" s="576">
        <v>41716</v>
      </c>
      <c r="J1292" s="228">
        <v>2013</v>
      </c>
      <c r="K1292" s="463" t="s">
        <v>1281</v>
      </c>
      <c r="L1292" s="463" t="s">
        <v>2812</v>
      </c>
      <c r="M1292" s="463" t="s">
        <v>1006</v>
      </c>
      <c r="N1292" s="466">
        <v>4</v>
      </c>
      <c r="O1292" s="229">
        <v>3</v>
      </c>
      <c r="P1292" s="463">
        <v>0</v>
      </c>
      <c r="Q1292" s="463">
        <v>4</v>
      </c>
      <c r="R1292" s="463">
        <v>0</v>
      </c>
      <c r="S1292" s="463">
        <v>6</v>
      </c>
      <c r="T1292" s="463">
        <v>0</v>
      </c>
      <c r="U1292" s="463">
        <v>16</v>
      </c>
      <c r="V1292" s="463">
        <v>3</v>
      </c>
      <c r="W1292" s="463">
        <v>0</v>
      </c>
      <c r="X1292" s="463">
        <v>6</v>
      </c>
      <c r="Y1292" s="463">
        <v>1</v>
      </c>
      <c r="Z1292" s="463">
        <v>0</v>
      </c>
      <c r="AA1292" s="463">
        <v>1</v>
      </c>
      <c r="AB1292" s="466">
        <v>40</v>
      </c>
      <c r="AC1292" s="461"/>
    </row>
    <row r="1293" spans="1:29" s="467" customFormat="1" hidden="1">
      <c r="A1293" s="463" t="s">
        <v>2002</v>
      </c>
      <c r="B1293" s="463" t="s">
        <v>658</v>
      </c>
      <c r="C1293" s="463" t="s">
        <v>2003</v>
      </c>
      <c r="D1293" s="463" t="s">
        <v>552</v>
      </c>
      <c r="E1293" s="463">
        <v>14</v>
      </c>
      <c r="F1293" s="465" t="s">
        <v>1007</v>
      </c>
      <c r="G1293" s="463" t="s">
        <v>554</v>
      </c>
      <c r="H1293" s="576">
        <v>41640</v>
      </c>
      <c r="I1293" s="576">
        <v>41716</v>
      </c>
      <c r="J1293" s="228">
        <v>2013</v>
      </c>
      <c r="K1293" s="463" t="s">
        <v>1281</v>
      </c>
      <c r="L1293" s="463" t="s">
        <v>2812</v>
      </c>
      <c r="M1293" s="463" t="s">
        <v>1007</v>
      </c>
      <c r="N1293" s="466">
        <v>1</v>
      </c>
      <c r="O1293" s="229">
        <v>0</v>
      </c>
      <c r="P1293" s="463">
        <v>0</v>
      </c>
      <c r="Q1293" s="463">
        <v>0</v>
      </c>
      <c r="R1293" s="463">
        <v>0</v>
      </c>
      <c r="S1293" s="463">
        <v>0</v>
      </c>
      <c r="T1293" s="463">
        <v>0</v>
      </c>
      <c r="U1293" s="463">
        <v>0</v>
      </c>
      <c r="V1293" s="463">
        <v>0</v>
      </c>
      <c r="W1293" s="463">
        <v>25</v>
      </c>
      <c r="X1293" s="463">
        <v>7</v>
      </c>
      <c r="Y1293" s="463">
        <v>8</v>
      </c>
      <c r="Z1293" s="463">
        <v>0</v>
      </c>
      <c r="AA1293" s="463">
        <v>0</v>
      </c>
      <c r="AB1293" s="466">
        <v>40</v>
      </c>
      <c r="AC1293" s="461"/>
    </row>
    <row r="1294" spans="1:29" s="467" customFormat="1" hidden="1">
      <c r="A1294" s="463" t="s">
        <v>2004</v>
      </c>
      <c r="B1294" s="463" t="s">
        <v>658</v>
      </c>
      <c r="C1294" s="463" t="s">
        <v>2005</v>
      </c>
      <c r="D1294" s="463" t="s">
        <v>552</v>
      </c>
      <c r="E1294" s="463">
        <v>14</v>
      </c>
      <c r="F1294" s="465" t="s">
        <v>1007</v>
      </c>
      <c r="G1294" s="463" t="s">
        <v>554</v>
      </c>
      <c r="H1294" s="576">
        <v>41640</v>
      </c>
      <c r="I1294" s="576">
        <v>41716</v>
      </c>
      <c r="J1294" s="228">
        <v>2013</v>
      </c>
      <c r="K1294" s="463" t="s">
        <v>1281</v>
      </c>
      <c r="L1294" s="463" t="s">
        <v>2812</v>
      </c>
      <c r="M1294" s="463" t="s">
        <v>1007</v>
      </c>
      <c r="N1294" s="466">
        <v>2</v>
      </c>
      <c r="O1294" s="229">
        <v>5</v>
      </c>
      <c r="P1294" s="463">
        <v>3</v>
      </c>
      <c r="Q1294" s="463">
        <v>5</v>
      </c>
      <c r="R1294" s="463">
        <v>1</v>
      </c>
      <c r="S1294" s="463">
        <v>0</v>
      </c>
      <c r="T1294" s="463">
        <v>0</v>
      </c>
      <c r="U1294" s="463">
        <v>0</v>
      </c>
      <c r="V1294" s="463">
        <v>0</v>
      </c>
      <c r="W1294" s="463">
        <v>19</v>
      </c>
      <c r="X1294" s="463">
        <v>3</v>
      </c>
      <c r="Y1294" s="463">
        <v>4</v>
      </c>
      <c r="Z1294" s="463">
        <v>0</v>
      </c>
      <c r="AA1294" s="463">
        <v>0</v>
      </c>
      <c r="AB1294" s="466">
        <v>40</v>
      </c>
      <c r="AC1294" s="461"/>
    </row>
    <row r="1295" spans="1:29" s="467" customFormat="1" hidden="1">
      <c r="A1295" s="463" t="s">
        <v>2006</v>
      </c>
      <c r="B1295" s="463" t="s">
        <v>658</v>
      </c>
      <c r="C1295" s="463" t="s">
        <v>2007</v>
      </c>
      <c r="D1295" s="463" t="s">
        <v>552</v>
      </c>
      <c r="E1295" s="463">
        <v>14</v>
      </c>
      <c r="F1295" s="465" t="s">
        <v>1007</v>
      </c>
      <c r="G1295" s="463" t="s">
        <v>554</v>
      </c>
      <c r="H1295" s="576">
        <v>41640</v>
      </c>
      <c r="I1295" s="576">
        <v>41716</v>
      </c>
      <c r="J1295" s="228">
        <v>2013</v>
      </c>
      <c r="K1295" s="463" t="s">
        <v>1281</v>
      </c>
      <c r="L1295" s="463" t="s">
        <v>2812</v>
      </c>
      <c r="M1295" s="463" t="s">
        <v>1007</v>
      </c>
      <c r="N1295" s="466">
        <v>3</v>
      </c>
      <c r="O1295" s="229">
        <v>0</v>
      </c>
      <c r="P1295" s="463">
        <v>8</v>
      </c>
      <c r="Q1295" s="463">
        <v>7</v>
      </c>
      <c r="R1295" s="463">
        <v>0</v>
      </c>
      <c r="S1295" s="463">
        <v>1</v>
      </c>
      <c r="T1295" s="463">
        <v>0</v>
      </c>
      <c r="U1295" s="463">
        <v>0</v>
      </c>
      <c r="V1295" s="463">
        <v>0</v>
      </c>
      <c r="W1295" s="463">
        <v>20</v>
      </c>
      <c r="X1295" s="463">
        <v>3</v>
      </c>
      <c r="Y1295" s="463">
        <v>1</v>
      </c>
      <c r="Z1295" s="463">
        <v>0</v>
      </c>
      <c r="AA1295" s="463">
        <v>0</v>
      </c>
      <c r="AB1295" s="466">
        <v>40</v>
      </c>
      <c r="AC1295" s="461"/>
    </row>
    <row r="1296" spans="1:29" s="467" customFormat="1" hidden="1">
      <c r="A1296" s="463" t="s">
        <v>2008</v>
      </c>
      <c r="B1296" s="463" t="s">
        <v>658</v>
      </c>
      <c r="C1296" s="463" t="s">
        <v>2009</v>
      </c>
      <c r="D1296" s="463" t="s">
        <v>552</v>
      </c>
      <c r="E1296" s="463">
        <v>14</v>
      </c>
      <c r="F1296" s="465" t="s">
        <v>1007</v>
      </c>
      <c r="G1296" s="463" t="s">
        <v>554</v>
      </c>
      <c r="H1296" s="576">
        <v>41640</v>
      </c>
      <c r="I1296" s="576">
        <v>41716</v>
      </c>
      <c r="J1296" s="228">
        <v>2013</v>
      </c>
      <c r="K1296" s="463" t="s">
        <v>1281</v>
      </c>
      <c r="L1296" s="463" t="s">
        <v>2812</v>
      </c>
      <c r="M1296" s="463" t="s">
        <v>1007</v>
      </c>
      <c r="N1296" s="466">
        <v>4</v>
      </c>
      <c r="O1296" s="229">
        <v>14</v>
      </c>
      <c r="P1296" s="463">
        <v>0</v>
      </c>
      <c r="Q1296" s="463">
        <v>6</v>
      </c>
      <c r="R1296" s="463">
        <v>0</v>
      </c>
      <c r="S1296" s="463">
        <v>0</v>
      </c>
      <c r="T1296" s="463">
        <v>0</v>
      </c>
      <c r="U1296" s="463">
        <v>0</v>
      </c>
      <c r="V1296" s="463">
        <v>0</v>
      </c>
      <c r="W1296" s="463">
        <v>14</v>
      </c>
      <c r="X1296" s="463">
        <v>5</v>
      </c>
      <c r="Y1296" s="463">
        <v>1</v>
      </c>
      <c r="Z1296" s="463">
        <v>0</v>
      </c>
      <c r="AA1296" s="463">
        <v>0</v>
      </c>
      <c r="AB1296" s="466">
        <v>40</v>
      </c>
      <c r="AC1296" s="461"/>
    </row>
    <row r="1297" spans="1:29" s="467" customFormat="1" hidden="1">
      <c r="A1297" s="463" t="s">
        <v>2010</v>
      </c>
      <c r="B1297" s="463" t="s">
        <v>658</v>
      </c>
      <c r="C1297" s="463" t="s">
        <v>2011</v>
      </c>
      <c r="D1297" s="463" t="s">
        <v>552</v>
      </c>
      <c r="E1297" s="463">
        <v>16</v>
      </c>
      <c r="F1297" s="465" t="s">
        <v>1008</v>
      </c>
      <c r="G1297" s="463" t="s">
        <v>554</v>
      </c>
      <c r="H1297" s="576">
        <v>41640</v>
      </c>
      <c r="I1297" s="576">
        <v>41716</v>
      </c>
      <c r="J1297" s="228">
        <v>2013</v>
      </c>
      <c r="K1297" s="463" t="s">
        <v>1281</v>
      </c>
      <c r="L1297" s="463" t="s">
        <v>1069</v>
      </c>
      <c r="M1297" s="463" t="s">
        <v>1008</v>
      </c>
      <c r="N1297" s="466">
        <v>1</v>
      </c>
      <c r="O1297" s="229">
        <v>0</v>
      </c>
      <c r="P1297" s="463">
        <v>19</v>
      </c>
      <c r="Q1297" s="463">
        <v>2</v>
      </c>
      <c r="R1297" s="463">
        <v>1</v>
      </c>
      <c r="S1297" s="463">
        <v>4</v>
      </c>
      <c r="T1297" s="463">
        <v>0</v>
      </c>
      <c r="U1297" s="463">
        <v>0</v>
      </c>
      <c r="V1297" s="463">
        <v>1</v>
      </c>
      <c r="W1297" s="463">
        <v>13</v>
      </c>
      <c r="X1297" s="463">
        <v>0</v>
      </c>
      <c r="Y1297" s="463">
        <v>0</v>
      </c>
      <c r="Z1297" s="463">
        <v>0</v>
      </c>
      <c r="AA1297" s="463">
        <v>0</v>
      </c>
      <c r="AB1297" s="466">
        <v>40</v>
      </c>
      <c r="AC1297" s="461"/>
    </row>
    <row r="1298" spans="1:29" s="467" customFormat="1" hidden="1">
      <c r="A1298" s="463" t="s">
        <v>2012</v>
      </c>
      <c r="B1298" s="463" t="s">
        <v>658</v>
      </c>
      <c r="C1298" s="463" t="s">
        <v>2013</v>
      </c>
      <c r="D1298" s="463" t="s">
        <v>552</v>
      </c>
      <c r="E1298" s="463">
        <v>16</v>
      </c>
      <c r="F1298" s="465" t="s">
        <v>1008</v>
      </c>
      <c r="G1298" s="463" t="s">
        <v>554</v>
      </c>
      <c r="H1298" s="576">
        <v>41640</v>
      </c>
      <c r="I1298" s="576">
        <v>41716</v>
      </c>
      <c r="J1298" s="228">
        <v>2013</v>
      </c>
      <c r="K1298" s="463" t="s">
        <v>1281</v>
      </c>
      <c r="L1298" s="463" t="s">
        <v>1069</v>
      </c>
      <c r="M1298" s="463" t="s">
        <v>1008</v>
      </c>
      <c r="N1298" s="466">
        <v>2</v>
      </c>
      <c r="O1298" s="229">
        <v>4</v>
      </c>
      <c r="P1298" s="463">
        <v>8</v>
      </c>
      <c r="Q1298" s="463">
        <v>8</v>
      </c>
      <c r="R1298" s="463">
        <v>0</v>
      </c>
      <c r="S1298" s="463">
        <v>1</v>
      </c>
      <c r="T1298" s="463">
        <v>0</v>
      </c>
      <c r="U1298" s="463">
        <v>0</v>
      </c>
      <c r="V1298" s="463">
        <v>1</v>
      </c>
      <c r="W1298" s="463">
        <v>14</v>
      </c>
      <c r="X1298" s="463">
        <v>0</v>
      </c>
      <c r="Y1298" s="463">
        <v>4</v>
      </c>
      <c r="Z1298" s="463">
        <v>0</v>
      </c>
      <c r="AA1298" s="463">
        <v>0</v>
      </c>
      <c r="AB1298" s="466">
        <v>40</v>
      </c>
      <c r="AC1298" s="461"/>
    </row>
    <row r="1299" spans="1:29" s="467" customFormat="1" hidden="1">
      <c r="A1299" s="463" t="s">
        <v>2014</v>
      </c>
      <c r="B1299" s="463" t="s">
        <v>658</v>
      </c>
      <c r="C1299" s="463" t="s">
        <v>2015</v>
      </c>
      <c r="D1299" s="463" t="s">
        <v>552</v>
      </c>
      <c r="E1299" s="463">
        <v>16</v>
      </c>
      <c r="F1299" s="465" t="s">
        <v>1008</v>
      </c>
      <c r="G1299" s="463" t="s">
        <v>554</v>
      </c>
      <c r="H1299" s="576">
        <v>41640</v>
      </c>
      <c r="I1299" s="576">
        <v>41716</v>
      </c>
      <c r="J1299" s="228">
        <v>2013</v>
      </c>
      <c r="K1299" s="463" t="s">
        <v>1281</v>
      </c>
      <c r="L1299" s="463" t="s">
        <v>1069</v>
      </c>
      <c r="M1299" s="463" t="s">
        <v>1008</v>
      </c>
      <c r="N1299" s="466">
        <v>3</v>
      </c>
      <c r="O1299" s="229">
        <v>8</v>
      </c>
      <c r="P1299" s="463">
        <v>16</v>
      </c>
      <c r="Q1299" s="463">
        <v>1</v>
      </c>
      <c r="R1299" s="463">
        <v>0</v>
      </c>
      <c r="S1299" s="463">
        <v>3</v>
      </c>
      <c r="T1299" s="463">
        <v>0</v>
      </c>
      <c r="U1299" s="463">
        <v>0</v>
      </c>
      <c r="V1299" s="463">
        <v>2</v>
      </c>
      <c r="W1299" s="463">
        <v>5</v>
      </c>
      <c r="X1299" s="463">
        <v>0</v>
      </c>
      <c r="Y1299" s="463">
        <v>5</v>
      </c>
      <c r="Z1299" s="463">
        <v>0</v>
      </c>
      <c r="AA1299" s="463">
        <v>0</v>
      </c>
      <c r="AB1299" s="466">
        <v>40</v>
      </c>
      <c r="AC1299" s="461"/>
    </row>
    <row r="1300" spans="1:29" s="467" customFormat="1" hidden="1">
      <c r="A1300" s="463" t="s">
        <v>2016</v>
      </c>
      <c r="B1300" s="463" t="s">
        <v>658</v>
      </c>
      <c r="C1300" s="463" t="s">
        <v>2017</v>
      </c>
      <c r="D1300" s="463" t="s">
        <v>552</v>
      </c>
      <c r="E1300" s="463">
        <v>16</v>
      </c>
      <c r="F1300" s="465" t="s">
        <v>1008</v>
      </c>
      <c r="G1300" s="463" t="s">
        <v>554</v>
      </c>
      <c r="H1300" s="576">
        <v>41640</v>
      </c>
      <c r="I1300" s="576">
        <v>41716</v>
      </c>
      <c r="J1300" s="228">
        <v>2013</v>
      </c>
      <c r="K1300" s="463" t="s">
        <v>1281</v>
      </c>
      <c r="L1300" s="463" t="s">
        <v>1069</v>
      </c>
      <c r="M1300" s="463" t="s">
        <v>1008</v>
      </c>
      <c r="N1300" s="466">
        <v>4</v>
      </c>
      <c r="O1300" s="229">
        <v>1</v>
      </c>
      <c r="P1300" s="463">
        <v>17</v>
      </c>
      <c r="Q1300" s="463">
        <v>7</v>
      </c>
      <c r="R1300" s="463">
        <v>0</v>
      </c>
      <c r="S1300" s="463">
        <v>1</v>
      </c>
      <c r="T1300" s="463">
        <v>0</v>
      </c>
      <c r="U1300" s="463">
        <v>0</v>
      </c>
      <c r="V1300" s="463">
        <v>0</v>
      </c>
      <c r="W1300" s="463">
        <v>12</v>
      </c>
      <c r="X1300" s="463">
        <v>1</v>
      </c>
      <c r="Y1300" s="463">
        <v>1</v>
      </c>
      <c r="Z1300" s="463">
        <v>0</v>
      </c>
      <c r="AA1300" s="463">
        <v>0</v>
      </c>
      <c r="AB1300" s="466">
        <v>40</v>
      </c>
      <c r="AC1300" s="461"/>
    </row>
    <row r="1301" spans="1:29" s="467" customFormat="1" ht="26" hidden="1">
      <c r="A1301" s="463" t="s">
        <v>2018</v>
      </c>
      <c r="B1301" s="463" t="s">
        <v>658</v>
      </c>
      <c r="C1301" s="463" t="s">
        <v>4179</v>
      </c>
      <c r="D1301" s="463" t="s">
        <v>552</v>
      </c>
      <c r="E1301" s="463">
        <v>17</v>
      </c>
      <c r="F1301" s="465" t="s">
        <v>1568</v>
      </c>
      <c r="G1301" s="463" t="s">
        <v>554</v>
      </c>
      <c r="H1301" s="576">
        <v>41640</v>
      </c>
      <c r="I1301" s="576">
        <v>41716</v>
      </c>
      <c r="J1301" s="228">
        <v>2013</v>
      </c>
      <c r="K1301" s="463" t="s">
        <v>1281</v>
      </c>
      <c r="L1301" s="463" t="s">
        <v>1069</v>
      </c>
      <c r="M1301" s="463" t="s">
        <v>1568</v>
      </c>
      <c r="N1301" s="466">
        <v>1</v>
      </c>
      <c r="O1301" s="229">
        <v>0</v>
      </c>
      <c r="P1301" s="463">
        <v>1</v>
      </c>
      <c r="Q1301" s="463">
        <v>3</v>
      </c>
      <c r="R1301" s="463">
        <v>0</v>
      </c>
      <c r="S1301" s="463">
        <v>11</v>
      </c>
      <c r="T1301" s="463">
        <v>0</v>
      </c>
      <c r="U1301" s="463">
        <v>0</v>
      </c>
      <c r="V1301" s="463">
        <v>0</v>
      </c>
      <c r="W1301" s="463">
        <v>25</v>
      </c>
      <c r="X1301" s="463">
        <v>0</v>
      </c>
      <c r="Y1301" s="463">
        <v>0</v>
      </c>
      <c r="Z1301" s="463">
        <v>0</v>
      </c>
      <c r="AA1301" s="463">
        <v>0</v>
      </c>
      <c r="AB1301" s="466">
        <v>40</v>
      </c>
      <c r="AC1301" s="461"/>
    </row>
    <row r="1302" spans="1:29" s="467" customFormat="1" ht="26" hidden="1">
      <c r="A1302" s="463" t="s">
        <v>2019</v>
      </c>
      <c r="B1302" s="463" t="s">
        <v>658</v>
      </c>
      <c r="C1302" s="463" t="s">
        <v>4180</v>
      </c>
      <c r="D1302" s="463" t="s">
        <v>552</v>
      </c>
      <c r="E1302" s="463">
        <v>17</v>
      </c>
      <c r="F1302" s="465" t="s">
        <v>1568</v>
      </c>
      <c r="G1302" s="463" t="s">
        <v>554</v>
      </c>
      <c r="H1302" s="576">
        <v>41640</v>
      </c>
      <c r="I1302" s="576">
        <v>41716</v>
      </c>
      <c r="J1302" s="228">
        <v>2013</v>
      </c>
      <c r="K1302" s="463" t="s">
        <v>1281</v>
      </c>
      <c r="L1302" s="463" t="s">
        <v>1069</v>
      </c>
      <c r="M1302" s="463" t="s">
        <v>1568</v>
      </c>
      <c r="N1302" s="466">
        <v>2</v>
      </c>
      <c r="O1302" s="229">
        <v>0</v>
      </c>
      <c r="P1302" s="463">
        <v>1</v>
      </c>
      <c r="Q1302" s="463">
        <v>2</v>
      </c>
      <c r="R1302" s="463">
        <v>0</v>
      </c>
      <c r="S1302" s="463">
        <v>3</v>
      </c>
      <c r="T1302" s="463">
        <v>0</v>
      </c>
      <c r="U1302" s="463">
        <v>0</v>
      </c>
      <c r="V1302" s="463">
        <v>0</v>
      </c>
      <c r="W1302" s="463">
        <v>32</v>
      </c>
      <c r="X1302" s="463">
        <v>2</v>
      </c>
      <c r="Y1302" s="463">
        <v>0</v>
      </c>
      <c r="Z1302" s="463">
        <v>0</v>
      </c>
      <c r="AA1302" s="463">
        <v>0</v>
      </c>
      <c r="AB1302" s="466">
        <v>40</v>
      </c>
      <c r="AC1302" s="461"/>
    </row>
    <row r="1303" spans="1:29" s="467" customFormat="1" ht="26" hidden="1">
      <c r="A1303" s="463" t="s">
        <v>2020</v>
      </c>
      <c r="B1303" s="463" t="s">
        <v>658</v>
      </c>
      <c r="C1303" s="463" t="s">
        <v>4181</v>
      </c>
      <c r="D1303" s="463" t="s">
        <v>552</v>
      </c>
      <c r="E1303" s="463">
        <v>17</v>
      </c>
      <c r="F1303" s="465" t="s">
        <v>1568</v>
      </c>
      <c r="G1303" s="463" t="s">
        <v>554</v>
      </c>
      <c r="H1303" s="576">
        <v>41640</v>
      </c>
      <c r="I1303" s="576">
        <v>41716</v>
      </c>
      <c r="J1303" s="228">
        <v>2013</v>
      </c>
      <c r="K1303" s="463" t="s">
        <v>1281</v>
      </c>
      <c r="L1303" s="463" t="s">
        <v>1069</v>
      </c>
      <c r="M1303" s="463" t="s">
        <v>1568</v>
      </c>
      <c r="N1303" s="466">
        <v>3</v>
      </c>
      <c r="O1303" s="229">
        <v>0</v>
      </c>
      <c r="P1303" s="463">
        <v>1</v>
      </c>
      <c r="Q1303" s="463">
        <v>1</v>
      </c>
      <c r="R1303" s="463">
        <v>0</v>
      </c>
      <c r="S1303" s="463">
        <v>1</v>
      </c>
      <c r="T1303" s="463">
        <v>0</v>
      </c>
      <c r="U1303" s="463">
        <v>1</v>
      </c>
      <c r="V1303" s="463">
        <v>1</v>
      </c>
      <c r="W1303" s="463">
        <v>34</v>
      </c>
      <c r="X1303" s="463">
        <v>0</v>
      </c>
      <c r="Y1303" s="463">
        <v>1</v>
      </c>
      <c r="Z1303" s="463">
        <v>0</v>
      </c>
      <c r="AA1303" s="463">
        <v>0</v>
      </c>
      <c r="AB1303" s="466">
        <v>40</v>
      </c>
      <c r="AC1303" s="461"/>
    </row>
    <row r="1304" spans="1:29" s="467" customFormat="1" ht="26" hidden="1">
      <c r="A1304" s="463" t="s">
        <v>2021</v>
      </c>
      <c r="B1304" s="463" t="s">
        <v>658</v>
      </c>
      <c r="C1304" s="463" t="s">
        <v>4182</v>
      </c>
      <c r="D1304" s="463" t="s">
        <v>552</v>
      </c>
      <c r="E1304" s="463">
        <v>17</v>
      </c>
      <c r="F1304" s="465" t="s">
        <v>1568</v>
      </c>
      <c r="G1304" s="463" t="s">
        <v>554</v>
      </c>
      <c r="H1304" s="576">
        <v>41640</v>
      </c>
      <c r="I1304" s="576">
        <v>41716</v>
      </c>
      <c r="J1304" s="228">
        <v>2013</v>
      </c>
      <c r="K1304" s="463" t="s">
        <v>1281</v>
      </c>
      <c r="L1304" s="463" t="s">
        <v>1069</v>
      </c>
      <c r="M1304" s="463" t="s">
        <v>1568</v>
      </c>
      <c r="N1304" s="466">
        <v>4</v>
      </c>
      <c r="O1304" s="229">
        <v>0</v>
      </c>
      <c r="P1304" s="463">
        <v>0</v>
      </c>
      <c r="Q1304" s="463">
        <v>2</v>
      </c>
      <c r="R1304" s="463">
        <v>0</v>
      </c>
      <c r="S1304" s="463">
        <v>3</v>
      </c>
      <c r="T1304" s="463">
        <v>0</v>
      </c>
      <c r="U1304" s="463">
        <v>0</v>
      </c>
      <c r="V1304" s="463">
        <v>0</v>
      </c>
      <c r="W1304" s="463">
        <v>30</v>
      </c>
      <c r="X1304" s="463">
        <v>3</v>
      </c>
      <c r="Y1304" s="463">
        <v>2</v>
      </c>
      <c r="Z1304" s="463">
        <v>0</v>
      </c>
      <c r="AA1304" s="463">
        <v>0</v>
      </c>
      <c r="AB1304" s="466">
        <v>40</v>
      </c>
      <c r="AC1304" s="461"/>
    </row>
    <row r="1305" spans="1:29" s="467" customFormat="1" hidden="1">
      <c r="A1305" s="463" t="s">
        <v>2022</v>
      </c>
      <c r="B1305" s="463" t="s">
        <v>658</v>
      </c>
      <c r="C1305" s="463" t="s">
        <v>3955</v>
      </c>
      <c r="D1305" s="463" t="s">
        <v>552</v>
      </c>
      <c r="E1305" s="463">
        <v>18</v>
      </c>
      <c r="F1305" s="465" t="s">
        <v>3755</v>
      </c>
      <c r="G1305" s="463" t="s">
        <v>554</v>
      </c>
      <c r="H1305" s="576">
        <v>41745</v>
      </c>
      <c r="I1305" s="576">
        <v>41745</v>
      </c>
      <c r="J1305" s="228">
        <v>2013</v>
      </c>
      <c r="K1305" s="463" t="s">
        <v>4913</v>
      </c>
      <c r="L1305" s="463" t="s">
        <v>1076</v>
      </c>
      <c r="M1305" s="463" t="s">
        <v>3755</v>
      </c>
      <c r="N1305" s="466">
        <v>1</v>
      </c>
      <c r="O1305" s="229">
        <v>0</v>
      </c>
      <c r="P1305" s="463">
        <v>0</v>
      </c>
      <c r="Q1305" s="463">
        <v>0</v>
      </c>
      <c r="R1305" s="463">
        <v>0</v>
      </c>
      <c r="S1305" s="463">
        <v>0</v>
      </c>
      <c r="T1305" s="463">
        <v>0</v>
      </c>
      <c r="U1305" s="463">
        <v>1</v>
      </c>
      <c r="V1305" s="463">
        <v>0</v>
      </c>
      <c r="W1305" s="463">
        <v>0</v>
      </c>
      <c r="X1305" s="463">
        <v>0</v>
      </c>
      <c r="Y1305" s="463">
        <v>39</v>
      </c>
      <c r="Z1305" s="463">
        <v>0</v>
      </c>
      <c r="AA1305" s="463">
        <v>0</v>
      </c>
      <c r="AB1305" s="466">
        <v>40</v>
      </c>
      <c r="AC1305" s="461">
        <f t="shared" ref="AC1305:AC1332" si="63">O1305+P1305+Q1305+R1305</f>
        <v>0</v>
      </c>
    </row>
    <row r="1306" spans="1:29" s="467" customFormat="1" hidden="1">
      <c r="A1306" s="463" t="s">
        <v>2023</v>
      </c>
      <c r="B1306" s="463" t="s">
        <v>658</v>
      </c>
      <c r="C1306" s="463" t="s">
        <v>3956</v>
      </c>
      <c r="D1306" s="463" t="s">
        <v>552</v>
      </c>
      <c r="E1306" s="463">
        <v>18</v>
      </c>
      <c r="F1306" s="465" t="s">
        <v>3755</v>
      </c>
      <c r="G1306" s="463" t="s">
        <v>554</v>
      </c>
      <c r="H1306" s="576">
        <v>41745</v>
      </c>
      <c r="I1306" s="576">
        <v>41745</v>
      </c>
      <c r="J1306" s="228">
        <v>2013</v>
      </c>
      <c r="K1306" s="463" t="s">
        <v>4913</v>
      </c>
      <c r="L1306" s="463" t="s">
        <v>1076</v>
      </c>
      <c r="M1306" s="463" t="s">
        <v>3755</v>
      </c>
      <c r="N1306" s="466">
        <v>2</v>
      </c>
      <c r="O1306" s="229">
        <v>0</v>
      </c>
      <c r="P1306" s="463">
        <v>1</v>
      </c>
      <c r="Q1306" s="463">
        <v>2</v>
      </c>
      <c r="R1306" s="463">
        <v>0</v>
      </c>
      <c r="S1306" s="463">
        <v>0</v>
      </c>
      <c r="T1306" s="463">
        <v>0</v>
      </c>
      <c r="U1306" s="463">
        <v>6</v>
      </c>
      <c r="V1306" s="463">
        <v>0</v>
      </c>
      <c r="W1306" s="463">
        <v>21</v>
      </c>
      <c r="X1306" s="463">
        <v>0</v>
      </c>
      <c r="Y1306" s="463">
        <v>10</v>
      </c>
      <c r="Z1306" s="463">
        <v>0</v>
      </c>
      <c r="AA1306" s="463">
        <v>0</v>
      </c>
      <c r="AB1306" s="466">
        <v>40</v>
      </c>
      <c r="AC1306" s="461">
        <f t="shared" si="63"/>
        <v>3</v>
      </c>
    </row>
    <row r="1307" spans="1:29" s="467" customFormat="1" hidden="1">
      <c r="A1307" s="463" t="s">
        <v>2024</v>
      </c>
      <c r="B1307" s="463" t="s">
        <v>658</v>
      </c>
      <c r="C1307" s="463" t="s">
        <v>3957</v>
      </c>
      <c r="D1307" s="463" t="s">
        <v>552</v>
      </c>
      <c r="E1307" s="463">
        <v>18</v>
      </c>
      <c r="F1307" s="465" t="s">
        <v>3755</v>
      </c>
      <c r="G1307" s="463" t="s">
        <v>554</v>
      </c>
      <c r="H1307" s="576">
        <v>41745</v>
      </c>
      <c r="I1307" s="576">
        <v>41745</v>
      </c>
      <c r="J1307" s="228">
        <v>2013</v>
      </c>
      <c r="K1307" s="463" t="s">
        <v>4913</v>
      </c>
      <c r="L1307" s="463" t="s">
        <v>1076</v>
      </c>
      <c r="M1307" s="463" t="s">
        <v>3755</v>
      </c>
      <c r="N1307" s="466">
        <v>3</v>
      </c>
      <c r="O1307" s="229">
        <v>0</v>
      </c>
      <c r="P1307" s="463">
        <v>2</v>
      </c>
      <c r="Q1307" s="463">
        <v>1</v>
      </c>
      <c r="R1307" s="463">
        <v>0</v>
      </c>
      <c r="S1307" s="463">
        <v>0</v>
      </c>
      <c r="T1307" s="463">
        <v>0</v>
      </c>
      <c r="U1307" s="463">
        <v>12</v>
      </c>
      <c r="V1307" s="463">
        <v>0</v>
      </c>
      <c r="W1307" s="463">
        <v>24</v>
      </c>
      <c r="X1307" s="463">
        <v>0</v>
      </c>
      <c r="Y1307" s="463">
        <v>1</v>
      </c>
      <c r="Z1307" s="463">
        <v>0</v>
      </c>
      <c r="AA1307" s="463">
        <v>0</v>
      </c>
      <c r="AB1307" s="466">
        <v>40</v>
      </c>
      <c r="AC1307" s="461">
        <f t="shared" si="63"/>
        <v>3</v>
      </c>
    </row>
    <row r="1308" spans="1:29" s="467" customFormat="1" hidden="1">
      <c r="A1308" s="463" t="s">
        <v>2025</v>
      </c>
      <c r="B1308" s="463" t="s">
        <v>658</v>
      </c>
      <c r="C1308" s="463" t="s">
        <v>3958</v>
      </c>
      <c r="D1308" s="463" t="s">
        <v>552</v>
      </c>
      <c r="E1308" s="463">
        <v>18</v>
      </c>
      <c r="F1308" s="465" t="s">
        <v>3755</v>
      </c>
      <c r="G1308" s="463" t="s">
        <v>554</v>
      </c>
      <c r="H1308" s="576">
        <v>41745</v>
      </c>
      <c r="I1308" s="576">
        <v>41745</v>
      </c>
      <c r="J1308" s="228">
        <v>2013</v>
      </c>
      <c r="K1308" s="463" t="s">
        <v>4913</v>
      </c>
      <c r="L1308" s="463" t="s">
        <v>1076</v>
      </c>
      <c r="M1308" s="463" t="s">
        <v>3755</v>
      </c>
      <c r="N1308" s="466">
        <v>4</v>
      </c>
      <c r="O1308" s="229">
        <v>3</v>
      </c>
      <c r="P1308" s="463">
        <v>1</v>
      </c>
      <c r="Q1308" s="463">
        <v>0</v>
      </c>
      <c r="R1308" s="463">
        <v>0</v>
      </c>
      <c r="S1308" s="463">
        <v>0</v>
      </c>
      <c r="T1308" s="463">
        <v>0</v>
      </c>
      <c r="U1308" s="463">
        <v>9</v>
      </c>
      <c r="V1308" s="463">
        <v>0</v>
      </c>
      <c r="W1308" s="463">
        <v>6</v>
      </c>
      <c r="X1308" s="463">
        <v>0</v>
      </c>
      <c r="Y1308" s="463">
        <v>21</v>
      </c>
      <c r="Z1308" s="463">
        <v>0</v>
      </c>
      <c r="AA1308" s="463">
        <v>0</v>
      </c>
      <c r="AB1308" s="466">
        <v>40</v>
      </c>
      <c r="AC1308" s="461">
        <f t="shared" si="63"/>
        <v>4</v>
      </c>
    </row>
    <row r="1309" spans="1:29" s="467" customFormat="1" hidden="1">
      <c r="A1309" s="463" t="s">
        <v>2026</v>
      </c>
      <c r="B1309" s="463" t="s">
        <v>658</v>
      </c>
      <c r="C1309" s="463" t="s">
        <v>3983</v>
      </c>
      <c r="D1309" s="463" t="s">
        <v>552</v>
      </c>
      <c r="E1309" s="463">
        <v>19</v>
      </c>
      <c r="F1309" s="465" t="s">
        <v>1076</v>
      </c>
      <c r="G1309" s="463" t="s">
        <v>554</v>
      </c>
      <c r="H1309" s="576">
        <v>41745</v>
      </c>
      <c r="I1309" s="576">
        <v>41745</v>
      </c>
      <c r="J1309" s="228">
        <v>2013</v>
      </c>
      <c r="K1309" s="463" t="s">
        <v>4913</v>
      </c>
      <c r="L1309" s="463" t="s">
        <v>1076</v>
      </c>
      <c r="M1309" s="463" t="s">
        <v>1076</v>
      </c>
      <c r="N1309" s="466">
        <v>1</v>
      </c>
      <c r="O1309" s="229">
        <v>1</v>
      </c>
      <c r="P1309" s="463">
        <v>2</v>
      </c>
      <c r="Q1309" s="463">
        <v>2</v>
      </c>
      <c r="R1309" s="463">
        <v>1</v>
      </c>
      <c r="S1309" s="463">
        <v>1</v>
      </c>
      <c r="T1309" s="463">
        <v>1</v>
      </c>
      <c r="U1309" s="463">
        <v>7</v>
      </c>
      <c r="V1309" s="463">
        <v>0</v>
      </c>
      <c r="W1309" s="463">
        <v>25</v>
      </c>
      <c r="X1309" s="463">
        <v>0</v>
      </c>
      <c r="Y1309" s="463">
        <v>0</v>
      </c>
      <c r="Z1309" s="463">
        <v>0</v>
      </c>
      <c r="AA1309" s="463">
        <v>0</v>
      </c>
      <c r="AB1309" s="466">
        <v>40</v>
      </c>
      <c r="AC1309" s="461">
        <f t="shared" si="63"/>
        <v>6</v>
      </c>
    </row>
    <row r="1310" spans="1:29" s="467" customFormat="1" hidden="1">
      <c r="A1310" s="463" t="s">
        <v>2027</v>
      </c>
      <c r="B1310" s="463" t="s">
        <v>658</v>
      </c>
      <c r="C1310" s="463" t="s">
        <v>3984</v>
      </c>
      <c r="D1310" s="463" t="s">
        <v>552</v>
      </c>
      <c r="E1310" s="463">
        <v>19</v>
      </c>
      <c r="F1310" s="465" t="s">
        <v>1076</v>
      </c>
      <c r="G1310" s="463" t="s">
        <v>554</v>
      </c>
      <c r="H1310" s="576">
        <v>41745</v>
      </c>
      <c r="I1310" s="576">
        <v>41745</v>
      </c>
      <c r="J1310" s="228">
        <v>2013</v>
      </c>
      <c r="K1310" s="463" t="s">
        <v>4913</v>
      </c>
      <c r="L1310" s="463" t="s">
        <v>1076</v>
      </c>
      <c r="M1310" s="463" t="s">
        <v>1076</v>
      </c>
      <c r="N1310" s="466">
        <v>2</v>
      </c>
      <c r="O1310" s="229">
        <v>0</v>
      </c>
      <c r="P1310" s="463">
        <v>0</v>
      </c>
      <c r="Q1310" s="463">
        <v>5</v>
      </c>
      <c r="R1310" s="463">
        <v>0</v>
      </c>
      <c r="S1310" s="463">
        <v>0</v>
      </c>
      <c r="T1310" s="463">
        <v>0</v>
      </c>
      <c r="U1310" s="463">
        <v>7</v>
      </c>
      <c r="V1310" s="463">
        <v>0</v>
      </c>
      <c r="W1310" s="463">
        <v>28</v>
      </c>
      <c r="X1310" s="463">
        <v>0</v>
      </c>
      <c r="Y1310" s="463">
        <v>0</v>
      </c>
      <c r="Z1310" s="463">
        <v>0</v>
      </c>
      <c r="AA1310" s="463">
        <v>0</v>
      </c>
      <c r="AB1310" s="466">
        <v>40</v>
      </c>
      <c r="AC1310" s="461">
        <f t="shared" si="63"/>
        <v>5</v>
      </c>
    </row>
    <row r="1311" spans="1:29" s="467" customFormat="1" hidden="1">
      <c r="A1311" s="463" t="s">
        <v>2028</v>
      </c>
      <c r="B1311" s="463" t="s">
        <v>658</v>
      </c>
      <c r="C1311" s="463" t="s">
        <v>3985</v>
      </c>
      <c r="D1311" s="463" t="s">
        <v>552</v>
      </c>
      <c r="E1311" s="463">
        <v>19</v>
      </c>
      <c r="F1311" s="465" t="s">
        <v>1076</v>
      </c>
      <c r="G1311" s="463" t="s">
        <v>554</v>
      </c>
      <c r="H1311" s="576">
        <v>41745</v>
      </c>
      <c r="I1311" s="576">
        <v>41745</v>
      </c>
      <c r="J1311" s="228">
        <v>2013</v>
      </c>
      <c r="K1311" s="463" t="s">
        <v>4913</v>
      </c>
      <c r="L1311" s="463" t="s">
        <v>1076</v>
      </c>
      <c r="M1311" s="463" t="s">
        <v>1076</v>
      </c>
      <c r="N1311" s="466">
        <v>3</v>
      </c>
      <c r="O1311" s="229">
        <v>2</v>
      </c>
      <c r="P1311" s="463">
        <v>0</v>
      </c>
      <c r="Q1311" s="463">
        <v>8</v>
      </c>
      <c r="R1311" s="463">
        <v>1</v>
      </c>
      <c r="S1311" s="463">
        <v>0</v>
      </c>
      <c r="T1311" s="463">
        <v>0</v>
      </c>
      <c r="U1311" s="463">
        <v>8</v>
      </c>
      <c r="V1311" s="463">
        <v>0</v>
      </c>
      <c r="W1311" s="463">
        <v>20</v>
      </c>
      <c r="X1311" s="463">
        <v>0</v>
      </c>
      <c r="Y1311" s="463">
        <v>1</v>
      </c>
      <c r="Z1311" s="463">
        <v>0</v>
      </c>
      <c r="AA1311" s="463">
        <v>0</v>
      </c>
      <c r="AB1311" s="466">
        <v>40</v>
      </c>
      <c r="AC1311" s="461">
        <f t="shared" si="63"/>
        <v>11</v>
      </c>
    </row>
    <row r="1312" spans="1:29" s="467" customFormat="1" hidden="1">
      <c r="A1312" s="463" t="s">
        <v>2029</v>
      </c>
      <c r="B1312" s="463" t="s">
        <v>658</v>
      </c>
      <c r="C1312" s="463" t="s">
        <v>3986</v>
      </c>
      <c r="D1312" s="463" t="s">
        <v>552</v>
      </c>
      <c r="E1312" s="463">
        <v>19</v>
      </c>
      <c r="F1312" s="465" t="s">
        <v>1076</v>
      </c>
      <c r="G1312" s="463" t="s">
        <v>554</v>
      </c>
      <c r="H1312" s="576">
        <v>41745</v>
      </c>
      <c r="I1312" s="576">
        <v>41745</v>
      </c>
      <c r="J1312" s="228">
        <v>2013</v>
      </c>
      <c r="K1312" s="463" t="s">
        <v>4913</v>
      </c>
      <c r="L1312" s="463" t="s">
        <v>1076</v>
      </c>
      <c r="M1312" s="463" t="s">
        <v>1076</v>
      </c>
      <c r="N1312" s="466">
        <v>4</v>
      </c>
      <c r="O1312" s="229">
        <v>1</v>
      </c>
      <c r="P1312" s="463">
        <v>0</v>
      </c>
      <c r="Q1312" s="463">
        <v>4</v>
      </c>
      <c r="R1312" s="463">
        <v>4</v>
      </c>
      <c r="S1312" s="463">
        <v>0</v>
      </c>
      <c r="T1312" s="463">
        <v>0</v>
      </c>
      <c r="U1312" s="463">
        <v>9</v>
      </c>
      <c r="V1312" s="463">
        <v>0</v>
      </c>
      <c r="W1312" s="463">
        <v>22</v>
      </c>
      <c r="X1312" s="463">
        <v>0</v>
      </c>
      <c r="Y1312" s="463">
        <v>0</v>
      </c>
      <c r="Z1312" s="463">
        <v>0</v>
      </c>
      <c r="AA1312" s="463">
        <v>0</v>
      </c>
      <c r="AB1312" s="466">
        <v>40</v>
      </c>
      <c r="AC1312" s="461">
        <f t="shared" si="63"/>
        <v>9</v>
      </c>
    </row>
    <row r="1313" spans="1:29" s="467" customFormat="1" hidden="1">
      <c r="A1313" s="463" t="s">
        <v>2039</v>
      </c>
      <c r="B1313" s="463" t="s">
        <v>658</v>
      </c>
      <c r="C1313" s="463" t="s">
        <v>2040</v>
      </c>
      <c r="D1313" s="463" t="s">
        <v>552</v>
      </c>
      <c r="E1313" s="463">
        <v>20</v>
      </c>
      <c r="F1313" s="465" t="s">
        <v>1010</v>
      </c>
      <c r="G1313" s="463" t="s">
        <v>554</v>
      </c>
      <c r="H1313" s="576">
        <v>41746</v>
      </c>
      <c r="I1313" s="576">
        <v>41906</v>
      </c>
      <c r="J1313" s="228">
        <v>2013</v>
      </c>
      <c r="K1313" s="463" t="s">
        <v>4913</v>
      </c>
      <c r="L1313" s="463" t="s">
        <v>1075</v>
      </c>
      <c r="M1313" s="463" t="s">
        <v>1010</v>
      </c>
      <c r="N1313" s="466">
        <v>1</v>
      </c>
      <c r="O1313" s="229">
        <v>1</v>
      </c>
      <c r="P1313" s="463">
        <v>2</v>
      </c>
      <c r="Q1313" s="463">
        <v>5</v>
      </c>
      <c r="R1313" s="463">
        <v>3</v>
      </c>
      <c r="S1313" s="463">
        <v>0</v>
      </c>
      <c r="T1313" s="463">
        <v>0</v>
      </c>
      <c r="U1313" s="463">
        <v>0</v>
      </c>
      <c r="V1313" s="463">
        <v>0</v>
      </c>
      <c r="W1313" s="463">
        <v>13</v>
      </c>
      <c r="X1313" s="463">
        <v>16</v>
      </c>
      <c r="Y1313" s="463">
        <v>0</v>
      </c>
      <c r="Z1313" s="463">
        <v>0</v>
      </c>
      <c r="AA1313" s="463">
        <v>0</v>
      </c>
      <c r="AB1313" s="466">
        <v>40</v>
      </c>
      <c r="AC1313" s="461">
        <f t="shared" si="63"/>
        <v>11</v>
      </c>
    </row>
    <row r="1314" spans="1:29" s="467" customFormat="1" hidden="1">
      <c r="A1314" s="463" t="s">
        <v>2041</v>
      </c>
      <c r="B1314" s="463" t="s">
        <v>658</v>
      </c>
      <c r="C1314" s="463" t="s">
        <v>2042</v>
      </c>
      <c r="D1314" s="463" t="s">
        <v>552</v>
      </c>
      <c r="E1314" s="463">
        <v>20</v>
      </c>
      <c r="F1314" s="465" t="s">
        <v>1010</v>
      </c>
      <c r="G1314" s="463" t="s">
        <v>554</v>
      </c>
      <c r="H1314" s="576">
        <v>41746</v>
      </c>
      <c r="I1314" s="576">
        <v>41906</v>
      </c>
      <c r="J1314" s="228">
        <v>2013</v>
      </c>
      <c r="K1314" s="463" t="s">
        <v>4913</v>
      </c>
      <c r="L1314" s="463" t="s">
        <v>1075</v>
      </c>
      <c r="M1314" s="463" t="s">
        <v>1010</v>
      </c>
      <c r="N1314" s="466">
        <v>2</v>
      </c>
      <c r="O1314" s="229">
        <v>4</v>
      </c>
      <c r="P1314" s="463">
        <v>1</v>
      </c>
      <c r="Q1314" s="463">
        <v>13</v>
      </c>
      <c r="R1314" s="463">
        <v>1</v>
      </c>
      <c r="S1314" s="463">
        <v>0</v>
      </c>
      <c r="T1314" s="463">
        <v>0</v>
      </c>
      <c r="U1314" s="463">
        <v>0</v>
      </c>
      <c r="V1314" s="463">
        <v>0</v>
      </c>
      <c r="W1314" s="463">
        <v>18</v>
      </c>
      <c r="X1314" s="463">
        <v>1</v>
      </c>
      <c r="Y1314" s="463">
        <v>2</v>
      </c>
      <c r="Z1314" s="463">
        <v>0</v>
      </c>
      <c r="AA1314" s="463">
        <v>0</v>
      </c>
      <c r="AB1314" s="466">
        <v>40</v>
      </c>
      <c r="AC1314" s="461">
        <f t="shared" si="63"/>
        <v>19</v>
      </c>
    </row>
    <row r="1315" spans="1:29" s="467" customFormat="1" hidden="1">
      <c r="A1315" s="463" t="s">
        <v>2043</v>
      </c>
      <c r="B1315" s="463" t="s">
        <v>658</v>
      </c>
      <c r="C1315" s="463" t="s">
        <v>2044</v>
      </c>
      <c r="D1315" s="463" t="s">
        <v>552</v>
      </c>
      <c r="E1315" s="463">
        <v>20</v>
      </c>
      <c r="F1315" s="465" t="s">
        <v>1010</v>
      </c>
      <c r="G1315" s="463" t="s">
        <v>554</v>
      </c>
      <c r="H1315" s="576">
        <v>41746</v>
      </c>
      <c r="I1315" s="576">
        <v>41906</v>
      </c>
      <c r="J1315" s="228">
        <v>2013</v>
      </c>
      <c r="K1315" s="463" t="s">
        <v>4913</v>
      </c>
      <c r="L1315" s="463" t="s">
        <v>1075</v>
      </c>
      <c r="M1315" s="463" t="s">
        <v>1010</v>
      </c>
      <c r="N1315" s="466">
        <v>3</v>
      </c>
      <c r="O1315" s="229">
        <v>2</v>
      </c>
      <c r="P1315" s="463">
        <v>1</v>
      </c>
      <c r="Q1315" s="463">
        <v>9</v>
      </c>
      <c r="R1315" s="463">
        <v>1</v>
      </c>
      <c r="S1315" s="463">
        <v>0</v>
      </c>
      <c r="T1315" s="463">
        <v>0</v>
      </c>
      <c r="U1315" s="463">
        <v>0</v>
      </c>
      <c r="V1315" s="463">
        <v>0</v>
      </c>
      <c r="W1315" s="463">
        <v>19</v>
      </c>
      <c r="X1315" s="463">
        <v>7</v>
      </c>
      <c r="Y1315" s="463">
        <v>1</v>
      </c>
      <c r="Z1315" s="463">
        <v>0</v>
      </c>
      <c r="AA1315" s="463">
        <v>0</v>
      </c>
      <c r="AB1315" s="466">
        <v>40</v>
      </c>
      <c r="AC1315" s="461">
        <f t="shared" si="63"/>
        <v>13</v>
      </c>
    </row>
    <row r="1316" spans="1:29" s="467" customFormat="1" hidden="1">
      <c r="A1316" s="463" t="s">
        <v>2045</v>
      </c>
      <c r="B1316" s="463" t="s">
        <v>658</v>
      </c>
      <c r="C1316" s="463" t="s">
        <v>2046</v>
      </c>
      <c r="D1316" s="463" t="s">
        <v>552</v>
      </c>
      <c r="E1316" s="463">
        <v>20</v>
      </c>
      <c r="F1316" s="465" t="s">
        <v>1010</v>
      </c>
      <c r="G1316" s="463" t="s">
        <v>554</v>
      </c>
      <c r="H1316" s="576">
        <v>41746</v>
      </c>
      <c r="I1316" s="576">
        <v>41906</v>
      </c>
      <c r="J1316" s="228">
        <v>2013</v>
      </c>
      <c r="K1316" s="463" t="s">
        <v>4913</v>
      </c>
      <c r="L1316" s="463" t="s">
        <v>1075</v>
      </c>
      <c r="M1316" s="463" t="s">
        <v>1010</v>
      </c>
      <c r="N1316" s="466">
        <v>4</v>
      </c>
      <c r="O1316" s="229">
        <v>3</v>
      </c>
      <c r="P1316" s="463">
        <v>7</v>
      </c>
      <c r="Q1316" s="463">
        <v>5</v>
      </c>
      <c r="R1316" s="463">
        <v>3</v>
      </c>
      <c r="S1316" s="463">
        <v>0</v>
      </c>
      <c r="T1316" s="463">
        <v>0</v>
      </c>
      <c r="U1316" s="463">
        <v>0</v>
      </c>
      <c r="V1316" s="463">
        <v>0</v>
      </c>
      <c r="W1316" s="463">
        <v>19</v>
      </c>
      <c r="X1316" s="463">
        <v>0</v>
      </c>
      <c r="Y1316" s="463">
        <v>3</v>
      </c>
      <c r="Z1316" s="463">
        <v>0</v>
      </c>
      <c r="AA1316" s="463">
        <v>0</v>
      </c>
      <c r="AB1316" s="466">
        <v>40</v>
      </c>
      <c r="AC1316" s="461">
        <f t="shared" si="63"/>
        <v>18</v>
      </c>
    </row>
    <row r="1317" spans="1:29" s="467" customFormat="1" hidden="1">
      <c r="A1317" s="463" t="s">
        <v>2047</v>
      </c>
      <c r="B1317" s="463" t="s">
        <v>658</v>
      </c>
      <c r="C1317" s="463" t="s">
        <v>4215</v>
      </c>
      <c r="D1317" s="463" t="s">
        <v>552</v>
      </c>
      <c r="E1317" s="463">
        <v>21</v>
      </c>
      <c r="F1317" s="465" t="s">
        <v>3764</v>
      </c>
      <c r="G1317" s="463" t="s">
        <v>554</v>
      </c>
      <c r="H1317" s="576">
        <v>41746</v>
      </c>
      <c r="I1317" s="576">
        <v>41906</v>
      </c>
      <c r="J1317" s="228">
        <v>2013</v>
      </c>
      <c r="K1317" s="463" t="s">
        <v>4913</v>
      </c>
      <c r="L1317" s="463" t="s">
        <v>1075</v>
      </c>
      <c r="M1317" s="463" t="s">
        <v>3764</v>
      </c>
      <c r="N1317" s="466">
        <v>1</v>
      </c>
      <c r="O1317" s="229">
        <v>1</v>
      </c>
      <c r="P1317" s="463">
        <v>6</v>
      </c>
      <c r="Q1317" s="463">
        <v>1</v>
      </c>
      <c r="R1317" s="463">
        <v>0</v>
      </c>
      <c r="S1317" s="463">
        <v>0</v>
      </c>
      <c r="T1317" s="463">
        <v>0</v>
      </c>
      <c r="U1317" s="463">
        <v>0</v>
      </c>
      <c r="V1317" s="463">
        <v>8</v>
      </c>
      <c r="W1317" s="463">
        <v>18</v>
      </c>
      <c r="X1317" s="463">
        <v>5</v>
      </c>
      <c r="Y1317" s="463">
        <v>1</v>
      </c>
      <c r="Z1317" s="463">
        <v>0</v>
      </c>
      <c r="AA1317" s="463">
        <v>0</v>
      </c>
      <c r="AB1317" s="466">
        <v>40</v>
      </c>
      <c r="AC1317" s="461">
        <f t="shared" si="63"/>
        <v>8</v>
      </c>
    </row>
    <row r="1318" spans="1:29" s="467" customFormat="1" hidden="1">
      <c r="A1318" s="463" t="s">
        <v>2048</v>
      </c>
      <c r="B1318" s="463" t="s">
        <v>658</v>
      </c>
      <c r="C1318" s="463" t="s">
        <v>4216</v>
      </c>
      <c r="D1318" s="463" t="s">
        <v>552</v>
      </c>
      <c r="E1318" s="463">
        <v>21</v>
      </c>
      <c r="F1318" s="465" t="s">
        <v>3764</v>
      </c>
      <c r="G1318" s="463" t="s">
        <v>554</v>
      </c>
      <c r="H1318" s="576">
        <v>41746</v>
      </c>
      <c r="I1318" s="576">
        <v>41906</v>
      </c>
      <c r="J1318" s="228">
        <v>2013</v>
      </c>
      <c r="K1318" s="463" t="s">
        <v>4913</v>
      </c>
      <c r="L1318" s="463" t="s">
        <v>1075</v>
      </c>
      <c r="M1318" s="463" t="s">
        <v>3764</v>
      </c>
      <c r="N1318" s="466">
        <v>2</v>
      </c>
      <c r="O1318" s="229">
        <v>0</v>
      </c>
      <c r="P1318" s="463">
        <v>0</v>
      </c>
      <c r="Q1318" s="463">
        <v>2</v>
      </c>
      <c r="R1318" s="463">
        <v>0</v>
      </c>
      <c r="S1318" s="463">
        <v>0</v>
      </c>
      <c r="T1318" s="463">
        <v>0</v>
      </c>
      <c r="U1318" s="463">
        <v>0</v>
      </c>
      <c r="V1318" s="463">
        <v>0</v>
      </c>
      <c r="W1318" s="463">
        <v>17</v>
      </c>
      <c r="X1318" s="463">
        <v>21</v>
      </c>
      <c r="Y1318" s="463">
        <v>0</v>
      </c>
      <c r="Z1318" s="463">
        <v>0</v>
      </c>
      <c r="AA1318" s="463">
        <v>0</v>
      </c>
      <c r="AB1318" s="466">
        <v>40</v>
      </c>
      <c r="AC1318" s="461">
        <f t="shared" si="63"/>
        <v>2</v>
      </c>
    </row>
    <row r="1319" spans="1:29" s="467" customFormat="1" hidden="1">
      <c r="A1319" s="463" t="s">
        <v>2049</v>
      </c>
      <c r="B1319" s="463" t="s">
        <v>658</v>
      </c>
      <c r="C1319" s="463" t="s">
        <v>4217</v>
      </c>
      <c r="D1319" s="463" t="s">
        <v>552</v>
      </c>
      <c r="E1319" s="463">
        <v>21</v>
      </c>
      <c r="F1319" s="465" t="s">
        <v>3764</v>
      </c>
      <c r="G1319" s="463" t="s">
        <v>554</v>
      </c>
      <c r="H1319" s="576">
        <v>41746</v>
      </c>
      <c r="I1319" s="576">
        <v>41906</v>
      </c>
      <c r="J1319" s="228">
        <v>2013</v>
      </c>
      <c r="K1319" s="463" t="s">
        <v>4913</v>
      </c>
      <c r="L1319" s="463" t="s">
        <v>1075</v>
      </c>
      <c r="M1319" s="463" t="s">
        <v>3764</v>
      </c>
      <c r="N1319" s="466">
        <v>3</v>
      </c>
      <c r="O1319" s="229">
        <v>1</v>
      </c>
      <c r="P1319" s="463">
        <v>1</v>
      </c>
      <c r="Q1319" s="463">
        <v>1</v>
      </c>
      <c r="R1319" s="463">
        <v>0</v>
      </c>
      <c r="S1319" s="463">
        <v>0</v>
      </c>
      <c r="T1319" s="463">
        <v>0</v>
      </c>
      <c r="U1319" s="463">
        <v>0</v>
      </c>
      <c r="V1319" s="463">
        <v>3</v>
      </c>
      <c r="W1319" s="463">
        <v>15</v>
      </c>
      <c r="X1319" s="463">
        <v>7</v>
      </c>
      <c r="Y1319" s="463">
        <v>12</v>
      </c>
      <c r="Z1319" s="463">
        <v>0</v>
      </c>
      <c r="AA1319" s="463">
        <v>0</v>
      </c>
      <c r="AB1319" s="466">
        <v>40</v>
      </c>
      <c r="AC1319" s="461">
        <f t="shared" si="63"/>
        <v>3</v>
      </c>
    </row>
    <row r="1320" spans="1:29" s="467" customFormat="1" hidden="1">
      <c r="A1320" s="463" t="s">
        <v>2050</v>
      </c>
      <c r="B1320" s="463" t="s">
        <v>658</v>
      </c>
      <c r="C1320" s="463" t="s">
        <v>4218</v>
      </c>
      <c r="D1320" s="463" t="s">
        <v>552</v>
      </c>
      <c r="E1320" s="463">
        <v>21</v>
      </c>
      <c r="F1320" s="465" t="s">
        <v>3764</v>
      </c>
      <c r="G1320" s="463" t="s">
        <v>554</v>
      </c>
      <c r="H1320" s="576">
        <v>41746</v>
      </c>
      <c r="I1320" s="576">
        <v>41906</v>
      </c>
      <c r="J1320" s="228">
        <v>2013</v>
      </c>
      <c r="K1320" s="463" t="s">
        <v>4913</v>
      </c>
      <c r="L1320" s="463" t="s">
        <v>1075</v>
      </c>
      <c r="M1320" s="463" t="s">
        <v>3764</v>
      </c>
      <c r="N1320" s="466">
        <v>4</v>
      </c>
      <c r="O1320" s="229">
        <v>5</v>
      </c>
      <c r="P1320" s="463">
        <v>5</v>
      </c>
      <c r="Q1320" s="463">
        <v>4</v>
      </c>
      <c r="R1320" s="463">
        <v>1</v>
      </c>
      <c r="S1320" s="463">
        <v>0</v>
      </c>
      <c r="T1320" s="463">
        <v>0</v>
      </c>
      <c r="U1320" s="463">
        <v>0</v>
      </c>
      <c r="V1320" s="463">
        <v>0</v>
      </c>
      <c r="W1320" s="463">
        <v>17</v>
      </c>
      <c r="X1320" s="463">
        <v>3</v>
      </c>
      <c r="Y1320" s="463">
        <v>5</v>
      </c>
      <c r="Z1320" s="463">
        <v>0</v>
      </c>
      <c r="AA1320" s="463">
        <v>0</v>
      </c>
      <c r="AB1320" s="466">
        <v>40</v>
      </c>
      <c r="AC1320" s="461">
        <f t="shared" si="63"/>
        <v>15</v>
      </c>
    </row>
    <row r="1321" spans="1:29" s="467" customFormat="1" hidden="1">
      <c r="A1321" s="463" t="s">
        <v>2051</v>
      </c>
      <c r="B1321" s="463" t="s">
        <v>658</v>
      </c>
      <c r="C1321" s="463" t="s">
        <v>4243</v>
      </c>
      <c r="D1321" s="463" t="s">
        <v>552</v>
      </c>
      <c r="E1321" s="463">
        <v>22</v>
      </c>
      <c r="F1321" s="465" t="s">
        <v>3765</v>
      </c>
      <c r="G1321" s="463" t="s">
        <v>554</v>
      </c>
      <c r="H1321" s="576">
        <v>41746</v>
      </c>
      <c r="I1321" s="576">
        <v>41906</v>
      </c>
      <c r="J1321" s="228">
        <v>2013</v>
      </c>
      <c r="K1321" s="463" t="s">
        <v>4913</v>
      </c>
      <c r="L1321" s="463" t="s">
        <v>1075</v>
      </c>
      <c r="M1321" s="463" t="s">
        <v>3765</v>
      </c>
      <c r="N1321" s="466">
        <v>1</v>
      </c>
      <c r="O1321" s="229">
        <v>0</v>
      </c>
      <c r="P1321" s="463">
        <v>9</v>
      </c>
      <c r="Q1321" s="463">
        <v>0</v>
      </c>
      <c r="R1321" s="463">
        <v>0</v>
      </c>
      <c r="S1321" s="463">
        <v>0</v>
      </c>
      <c r="T1321" s="463">
        <v>0</v>
      </c>
      <c r="U1321" s="463">
        <v>8</v>
      </c>
      <c r="V1321" s="463">
        <v>1</v>
      </c>
      <c r="W1321" s="463">
        <v>10</v>
      </c>
      <c r="X1321" s="463">
        <v>10</v>
      </c>
      <c r="Y1321" s="463">
        <v>2</v>
      </c>
      <c r="Z1321" s="463">
        <v>0</v>
      </c>
      <c r="AA1321" s="463">
        <v>0</v>
      </c>
      <c r="AB1321" s="466">
        <v>40</v>
      </c>
      <c r="AC1321" s="461">
        <f t="shared" si="63"/>
        <v>9</v>
      </c>
    </row>
    <row r="1322" spans="1:29" s="467" customFormat="1" hidden="1">
      <c r="A1322" s="463" t="s">
        <v>2052</v>
      </c>
      <c r="B1322" s="463" t="s">
        <v>658</v>
      </c>
      <c r="C1322" s="463" t="s">
        <v>4244</v>
      </c>
      <c r="D1322" s="463" t="s">
        <v>552</v>
      </c>
      <c r="E1322" s="463">
        <v>22</v>
      </c>
      <c r="F1322" s="465" t="s">
        <v>3765</v>
      </c>
      <c r="G1322" s="463" t="s">
        <v>554</v>
      </c>
      <c r="H1322" s="576">
        <v>41746</v>
      </c>
      <c r="I1322" s="576">
        <v>41906</v>
      </c>
      <c r="J1322" s="228">
        <v>2013</v>
      </c>
      <c r="K1322" s="463" t="s">
        <v>4913</v>
      </c>
      <c r="L1322" s="463" t="s">
        <v>1075</v>
      </c>
      <c r="M1322" s="463" t="s">
        <v>3765</v>
      </c>
      <c r="N1322" s="466">
        <v>2</v>
      </c>
      <c r="O1322" s="229">
        <v>1</v>
      </c>
      <c r="P1322" s="463">
        <v>5</v>
      </c>
      <c r="Q1322" s="463">
        <v>4</v>
      </c>
      <c r="R1322" s="463">
        <v>0</v>
      </c>
      <c r="S1322" s="463">
        <v>0</v>
      </c>
      <c r="T1322" s="463">
        <v>0</v>
      </c>
      <c r="U1322" s="463">
        <v>9</v>
      </c>
      <c r="V1322" s="463">
        <v>0</v>
      </c>
      <c r="W1322" s="463">
        <v>15</v>
      </c>
      <c r="X1322" s="463">
        <v>5</v>
      </c>
      <c r="Y1322" s="463">
        <v>1</v>
      </c>
      <c r="Z1322" s="463">
        <v>0</v>
      </c>
      <c r="AA1322" s="463">
        <v>0</v>
      </c>
      <c r="AB1322" s="466">
        <v>40</v>
      </c>
      <c r="AC1322" s="461">
        <f t="shared" si="63"/>
        <v>10</v>
      </c>
    </row>
    <row r="1323" spans="1:29" s="467" customFormat="1" hidden="1">
      <c r="A1323" s="463" t="s">
        <v>2053</v>
      </c>
      <c r="B1323" s="463" t="s">
        <v>658</v>
      </c>
      <c r="C1323" s="463" t="s">
        <v>4245</v>
      </c>
      <c r="D1323" s="463" t="s">
        <v>552</v>
      </c>
      <c r="E1323" s="463">
        <v>22</v>
      </c>
      <c r="F1323" s="465" t="s">
        <v>3765</v>
      </c>
      <c r="G1323" s="463" t="s">
        <v>554</v>
      </c>
      <c r="H1323" s="576">
        <v>41746</v>
      </c>
      <c r="I1323" s="576">
        <v>41906</v>
      </c>
      <c r="J1323" s="228">
        <v>2013</v>
      </c>
      <c r="K1323" s="463" t="s">
        <v>4913</v>
      </c>
      <c r="L1323" s="463" t="s">
        <v>1075</v>
      </c>
      <c r="M1323" s="463" t="s">
        <v>3765</v>
      </c>
      <c r="N1323" s="466">
        <v>3</v>
      </c>
      <c r="O1323" s="229">
        <v>1</v>
      </c>
      <c r="P1323" s="463">
        <v>4</v>
      </c>
      <c r="Q1323" s="463">
        <v>1</v>
      </c>
      <c r="R1323" s="463">
        <v>0</v>
      </c>
      <c r="S1323" s="463">
        <v>0</v>
      </c>
      <c r="T1323" s="463">
        <v>0</v>
      </c>
      <c r="U1323" s="463">
        <v>5</v>
      </c>
      <c r="V1323" s="463">
        <v>0</v>
      </c>
      <c r="W1323" s="463">
        <v>18</v>
      </c>
      <c r="X1323" s="463">
        <v>5</v>
      </c>
      <c r="Y1323" s="463">
        <v>6</v>
      </c>
      <c r="Z1323" s="463">
        <v>0</v>
      </c>
      <c r="AA1323" s="463">
        <v>0</v>
      </c>
      <c r="AB1323" s="466">
        <v>40</v>
      </c>
      <c r="AC1323" s="461">
        <f t="shared" si="63"/>
        <v>6</v>
      </c>
    </row>
    <row r="1324" spans="1:29" s="467" customFormat="1" hidden="1">
      <c r="A1324" s="463" t="s">
        <v>2054</v>
      </c>
      <c r="B1324" s="463" t="s">
        <v>658</v>
      </c>
      <c r="C1324" s="463" t="s">
        <v>4246</v>
      </c>
      <c r="D1324" s="463" t="s">
        <v>552</v>
      </c>
      <c r="E1324" s="463">
        <v>22</v>
      </c>
      <c r="F1324" s="465" t="s">
        <v>3765</v>
      </c>
      <c r="G1324" s="463" t="s">
        <v>554</v>
      </c>
      <c r="H1324" s="576">
        <v>41746</v>
      </c>
      <c r="I1324" s="576">
        <v>41906</v>
      </c>
      <c r="J1324" s="228">
        <v>2013</v>
      </c>
      <c r="K1324" s="463" t="s">
        <v>4913</v>
      </c>
      <c r="L1324" s="463" t="s">
        <v>1075</v>
      </c>
      <c r="M1324" s="463" t="s">
        <v>3765</v>
      </c>
      <c r="N1324" s="466">
        <v>4</v>
      </c>
      <c r="O1324" s="229">
        <v>0</v>
      </c>
      <c r="P1324" s="463">
        <v>4</v>
      </c>
      <c r="Q1324" s="463">
        <v>0</v>
      </c>
      <c r="R1324" s="463">
        <v>0</v>
      </c>
      <c r="S1324" s="463">
        <v>0</v>
      </c>
      <c r="T1324" s="463">
        <v>0</v>
      </c>
      <c r="U1324" s="463">
        <v>7</v>
      </c>
      <c r="V1324" s="463">
        <v>0</v>
      </c>
      <c r="W1324" s="463">
        <v>18</v>
      </c>
      <c r="X1324" s="463">
        <v>5</v>
      </c>
      <c r="Y1324" s="463">
        <v>6</v>
      </c>
      <c r="Z1324" s="463">
        <v>0</v>
      </c>
      <c r="AA1324" s="463">
        <v>0</v>
      </c>
      <c r="AB1324" s="466">
        <v>40</v>
      </c>
      <c r="AC1324" s="461">
        <f t="shared" si="63"/>
        <v>4</v>
      </c>
    </row>
    <row r="1325" spans="1:29" s="467" customFormat="1" hidden="1">
      <c r="A1325" s="463" t="s">
        <v>2055</v>
      </c>
      <c r="B1325" s="463" t="s">
        <v>658</v>
      </c>
      <c r="C1325" s="463" t="s">
        <v>2056</v>
      </c>
      <c r="D1325" s="463" t="s">
        <v>552</v>
      </c>
      <c r="E1325" s="463">
        <v>23</v>
      </c>
      <c r="F1325" s="465" t="s">
        <v>1011</v>
      </c>
      <c r="G1325" s="463" t="s">
        <v>554</v>
      </c>
      <c r="H1325" s="576">
        <v>41744</v>
      </c>
      <c r="I1325" s="576">
        <v>41906</v>
      </c>
      <c r="J1325" s="228">
        <v>2013</v>
      </c>
      <c r="K1325" s="463" t="s">
        <v>4913</v>
      </c>
      <c r="L1325" s="463" t="s">
        <v>1073</v>
      </c>
      <c r="M1325" s="463" t="s">
        <v>1011</v>
      </c>
      <c r="N1325" s="466">
        <v>1</v>
      </c>
      <c r="O1325" s="229">
        <v>0</v>
      </c>
      <c r="P1325" s="463">
        <v>1</v>
      </c>
      <c r="Q1325" s="463">
        <v>23</v>
      </c>
      <c r="R1325" s="463">
        <v>0</v>
      </c>
      <c r="S1325" s="463">
        <v>1</v>
      </c>
      <c r="T1325" s="463">
        <v>0</v>
      </c>
      <c r="U1325" s="463">
        <v>2</v>
      </c>
      <c r="V1325" s="463">
        <v>0</v>
      </c>
      <c r="W1325" s="463">
        <v>12</v>
      </c>
      <c r="X1325" s="463">
        <v>1</v>
      </c>
      <c r="Y1325" s="463">
        <v>0</v>
      </c>
      <c r="Z1325" s="463">
        <v>0</v>
      </c>
      <c r="AA1325" s="463">
        <v>0</v>
      </c>
      <c r="AB1325" s="466">
        <v>40</v>
      </c>
      <c r="AC1325" s="461">
        <f t="shared" si="63"/>
        <v>24</v>
      </c>
    </row>
    <row r="1326" spans="1:29" s="467" customFormat="1" hidden="1">
      <c r="A1326" s="463" t="s">
        <v>2057</v>
      </c>
      <c r="B1326" s="463" t="s">
        <v>658</v>
      </c>
      <c r="C1326" s="463" t="s">
        <v>2058</v>
      </c>
      <c r="D1326" s="463" t="s">
        <v>552</v>
      </c>
      <c r="E1326" s="463">
        <v>23</v>
      </c>
      <c r="F1326" s="465" t="s">
        <v>1011</v>
      </c>
      <c r="G1326" s="463" t="s">
        <v>554</v>
      </c>
      <c r="H1326" s="576">
        <v>41744</v>
      </c>
      <c r="I1326" s="576">
        <v>41906</v>
      </c>
      <c r="J1326" s="228">
        <v>2013</v>
      </c>
      <c r="K1326" s="463" t="s">
        <v>4913</v>
      </c>
      <c r="L1326" s="463" t="s">
        <v>1073</v>
      </c>
      <c r="M1326" s="463" t="s">
        <v>1011</v>
      </c>
      <c r="N1326" s="466">
        <v>2</v>
      </c>
      <c r="O1326" s="229">
        <v>0</v>
      </c>
      <c r="P1326" s="463">
        <v>0</v>
      </c>
      <c r="Q1326" s="463">
        <v>26</v>
      </c>
      <c r="R1326" s="463">
        <v>0</v>
      </c>
      <c r="S1326" s="463">
        <v>0</v>
      </c>
      <c r="T1326" s="463">
        <v>0</v>
      </c>
      <c r="U1326" s="463">
        <v>0</v>
      </c>
      <c r="V1326" s="463">
        <v>1</v>
      </c>
      <c r="W1326" s="463">
        <v>9</v>
      </c>
      <c r="X1326" s="463">
        <v>1</v>
      </c>
      <c r="Y1326" s="463">
        <v>3</v>
      </c>
      <c r="Z1326" s="463">
        <v>0</v>
      </c>
      <c r="AA1326" s="463">
        <v>0</v>
      </c>
      <c r="AB1326" s="466">
        <v>40</v>
      </c>
      <c r="AC1326" s="461">
        <f t="shared" si="63"/>
        <v>26</v>
      </c>
    </row>
    <row r="1327" spans="1:29" s="467" customFormat="1" hidden="1">
      <c r="A1327" s="463" t="s">
        <v>2059</v>
      </c>
      <c r="B1327" s="463" t="s">
        <v>658</v>
      </c>
      <c r="C1327" s="463" t="s">
        <v>2060</v>
      </c>
      <c r="D1327" s="463" t="s">
        <v>552</v>
      </c>
      <c r="E1327" s="463">
        <v>23</v>
      </c>
      <c r="F1327" s="465" t="s">
        <v>1011</v>
      </c>
      <c r="G1327" s="463" t="s">
        <v>554</v>
      </c>
      <c r="H1327" s="576">
        <v>41744</v>
      </c>
      <c r="I1327" s="576">
        <v>41906</v>
      </c>
      <c r="J1327" s="228">
        <v>2013</v>
      </c>
      <c r="K1327" s="463" t="s">
        <v>4913</v>
      </c>
      <c r="L1327" s="463" t="s">
        <v>1073</v>
      </c>
      <c r="M1327" s="463" t="s">
        <v>1011</v>
      </c>
      <c r="N1327" s="466">
        <v>3</v>
      </c>
      <c r="O1327" s="229">
        <v>0</v>
      </c>
      <c r="P1327" s="463">
        <v>0</v>
      </c>
      <c r="Q1327" s="463">
        <v>25</v>
      </c>
      <c r="R1327" s="463">
        <v>0</v>
      </c>
      <c r="S1327" s="463">
        <v>4</v>
      </c>
      <c r="T1327" s="463">
        <v>0</v>
      </c>
      <c r="U1327" s="463">
        <v>0</v>
      </c>
      <c r="V1327" s="463">
        <v>1</v>
      </c>
      <c r="W1327" s="463">
        <v>10</v>
      </c>
      <c r="X1327" s="463">
        <v>0</v>
      </c>
      <c r="Y1327" s="463">
        <v>0</v>
      </c>
      <c r="Z1327" s="463">
        <v>0</v>
      </c>
      <c r="AA1327" s="463">
        <v>0</v>
      </c>
      <c r="AB1327" s="466">
        <v>40</v>
      </c>
      <c r="AC1327" s="461">
        <f t="shared" si="63"/>
        <v>25</v>
      </c>
    </row>
    <row r="1328" spans="1:29" s="467" customFormat="1" hidden="1">
      <c r="A1328" s="463" t="s">
        <v>2061</v>
      </c>
      <c r="B1328" s="463" t="s">
        <v>658</v>
      </c>
      <c r="C1328" s="463" t="s">
        <v>2062</v>
      </c>
      <c r="D1328" s="463" t="s">
        <v>552</v>
      </c>
      <c r="E1328" s="463">
        <v>23</v>
      </c>
      <c r="F1328" s="465" t="s">
        <v>1011</v>
      </c>
      <c r="G1328" s="463" t="s">
        <v>554</v>
      </c>
      <c r="H1328" s="576">
        <v>41744</v>
      </c>
      <c r="I1328" s="576">
        <v>41906</v>
      </c>
      <c r="J1328" s="228">
        <v>2013</v>
      </c>
      <c r="K1328" s="463" t="s">
        <v>4913</v>
      </c>
      <c r="L1328" s="463" t="s">
        <v>1073</v>
      </c>
      <c r="M1328" s="463" t="s">
        <v>1011</v>
      </c>
      <c r="N1328" s="466">
        <v>4</v>
      </c>
      <c r="O1328" s="229">
        <v>0</v>
      </c>
      <c r="P1328" s="463">
        <v>0</v>
      </c>
      <c r="Q1328" s="463">
        <v>7</v>
      </c>
      <c r="R1328" s="463">
        <v>8</v>
      </c>
      <c r="S1328" s="463">
        <v>4</v>
      </c>
      <c r="T1328" s="463">
        <v>0</v>
      </c>
      <c r="U1328" s="463">
        <v>0</v>
      </c>
      <c r="V1328" s="463">
        <v>6</v>
      </c>
      <c r="W1328" s="463">
        <v>15</v>
      </c>
      <c r="X1328" s="463">
        <v>0</v>
      </c>
      <c r="Y1328" s="463">
        <v>0</v>
      </c>
      <c r="Z1328" s="463">
        <v>0</v>
      </c>
      <c r="AA1328" s="463">
        <v>0</v>
      </c>
      <c r="AB1328" s="466">
        <v>40</v>
      </c>
      <c r="AC1328" s="461">
        <f t="shared" si="63"/>
        <v>15</v>
      </c>
    </row>
    <row r="1329" spans="1:29" s="467" customFormat="1" hidden="1">
      <c r="A1329" s="463" t="s">
        <v>2063</v>
      </c>
      <c r="B1329" s="463" t="s">
        <v>658</v>
      </c>
      <c r="C1329" s="463" t="s">
        <v>2064</v>
      </c>
      <c r="D1329" s="463" t="s">
        <v>552</v>
      </c>
      <c r="E1329" s="463">
        <v>24</v>
      </c>
      <c r="F1329" s="465" t="s">
        <v>3748</v>
      </c>
      <c r="G1329" s="463" t="s">
        <v>554</v>
      </c>
      <c r="H1329" s="576">
        <v>41744</v>
      </c>
      <c r="I1329" s="576">
        <v>41906</v>
      </c>
      <c r="J1329" s="228">
        <v>2013</v>
      </c>
      <c r="K1329" s="463" t="s">
        <v>4913</v>
      </c>
      <c r="L1329" s="463" t="s">
        <v>1073</v>
      </c>
      <c r="M1329" s="463" t="s">
        <v>556</v>
      </c>
      <c r="N1329" s="466">
        <v>1</v>
      </c>
      <c r="O1329" s="229">
        <v>4</v>
      </c>
      <c r="P1329" s="463">
        <v>0</v>
      </c>
      <c r="Q1329" s="463">
        <v>5</v>
      </c>
      <c r="R1329" s="463">
        <v>2</v>
      </c>
      <c r="S1329" s="463">
        <v>13</v>
      </c>
      <c r="T1329" s="463">
        <v>0</v>
      </c>
      <c r="U1329" s="463">
        <v>1</v>
      </c>
      <c r="V1329" s="463">
        <v>0</v>
      </c>
      <c r="W1329" s="463">
        <v>14</v>
      </c>
      <c r="X1329" s="463">
        <v>0</v>
      </c>
      <c r="Y1329" s="463">
        <v>0</v>
      </c>
      <c r="Z1329" s="463">
        <v>0</v>
      </c>
      <c r="AA1329" s="463">
        <v>1</v>
      </c>
      <c r="AB1329" s="466">
        <v>40</v>
      </c>
      <c r="AC1329" s="461">
        <f t="shared" si="63"/>
        <v>11</v>
      </c>
    </row>
    <row r="1330" spans="1:29" s="467" customFormat="1" hidden="1">
      <c r="A1330" s="463" t="s">
        <v>2065</v>
      </c>
      <c r="B1330" s="463" t="s">
        <v>658</v>
      </c>
      <c r="C1330" s="463" t="s">
        <v>2066</v>
      </c>
      <c r="D1330" s="463" t="s">
        <v>552</v>
      </c>
      <c r="E1330" s="463">
        <v>24</v>
      </c>
      <c r="F1330" s="465" t="s">
        <v>3748</v>
      </c>
      <c r="G1330" s="463" t="s">
        <v>554</v>
      </c>
      <c r="H1330" s="576">
        <v>41744</v>
      </c>
      <c r="I1330" s="576">
        <v>41906</v>
      </c>
      <c r="J1330" s="228">
        <v>2013</v>
      </c>
      <c r="K1330" s="463" t="s">
        <v>4913</v>
      </c>
      <c r="L1330" s="463" t="s">
        <v>1073</v>
      </c>
      <c r="M1330" s="463" t="s">
        <v>556</v>
      </c>
      <c r="N1330" s="466">
        <v>2</v>
      </c>
      <c r="O1330" s="229">
        <v>7</v>
      </c>
      <c r="P1330" s="463">
        <v>0</v>
      </c>
      <c r="Q1330" s="463">
        <v>5</v>
      </c>
      <c r="R1330" s="463">
        <v>7</v>
      </c>
      <c r="S1330" s="463">
        <v>4</v>
      </c>
      <c r="T1330" s="463">
        <v>0</v>
      </c>
      <c r="U1330" s="463">
        <v>0</v>
      </c>
      <c r="V1330" s="463">
        <v>0</v>
      </c>
      <c r="W1330" s="463">
        <v>16</v>
      </c>
      <c r="X1330" s="463">
        <v>1</v>
      </c>
      <c r="Y1330" s="463">
        <v>0</v>
      </c>
      <c r="Z1330" s="463">
        <v>0</v>
      </c>
      <c r="AA1330" s="463">
        <v>0</v>
      </c>
      <c r="AB1330" s="466">
        <v>40</v>
      </c>
      <c r="AC1330" s="461">
        <f t="shared" si="63"/>
        <v>19</v>
      </c>
    </row>
    <row r="1331" spans="1:29" s="467" customFormat="1" hidden="1">
      <c r="A1331" s="463" t="s">
        <v>2067</v>
      </c>
      <c r="B1331" s="463" t="s">
        <v>658</v>
      </c>
      <c r="C1331" s="463" t="s">
        <v>2068</v>
      </c>
      <c r="D1331" s="463" t="s">
        <v>552</v>
      </c>
      <c r="E1331" s="463">
        <v>24</v>
      </c>
      <c r="F1331" s="465" t="s">
        <v>3748</v>
      </c>
      <c r="G1331" s="463" t="s">
        <v>554</v>
      </c>
      <c r="H1331" s="576">
        <v>41744</v>
      </c>
      <c r="I1331" s="576">
        <v>41906</v>
      </c>
      <c r="J1331" s="228">
        <v>2013</v>
      </c>
      <c r="K1331" s="463" t="s">
        <v>4913</v>
      </c>
      <c r="L1331" s="463" t="s">
        <v>1073</v>
      </c>
      <c r="M1331" s="463" t="s">
        <v>556</v>
      </c>
      <c r="N1331" s="466">
        <v>3</v>
      </c>
      <c r="O1331" s="229">
        <v>0</v>
      </c>
      <c r="P1331" s="463">
        <v>3</v>
      </c>
      <c r="Q1331" s="463">
        <v>4</v>
      </c>
      <c r="R1331" s="463">
        <v>1</v>
      </c>
      <c r="S1331" s="463">
        <v>12</v>
      </c>
      <c r="T1331" s="463">
        <v>0</v>
      </c>
      <c r="U1331" s="463">
        <v>1</v>
      </c>
      <c r="V1331" s="463">
        <v>0</v>
      </c>
      <c r="W1331" s="463">
        <v>13</v>
      </c>
      <c r="X1331" s="463">
        <v>5</v>
      </c>
      <c r="Y1331" s="463">
        <v>1</v>
      </c>
      <c r="Z1331" s="463">
        <v>0</v>
      </c>
      <c r="AA1331" s="463">
        <v>0</v>
      </c>
      <c r="AB1331" s="466">
        <v>40</v>
      </c>
      <c r="AC1331" s="461">
        <f t="shared" si="63"/>
        <v>8</v>
      </c>
    </row>
    <row r="1332" spans="1:29" s="467" customFormat="1" hidden="1">
      <c r="A1332" s="463" t="s">
        <v>2069</v>
      </c>
      <c r="B1332" s="463" t="s">
        <v>658</v>
      </c>
      <c r="C1332" s="463" t="s">
        <v>2070</v>
      </c>
      <c r="D1332" s="463" t="s">
        <v>552</v>
      </c>
      <c r="E1332" s="463">
        <v>24</v>
      </c>
      <c r="F1332" s="465" t="s">
        <v>3748</v>
      </c>
      <c r="G1332" s="463" t="s">
        <v>554</v>
      </c>
      <c r="H1332" s="576">
        <v>41744</v>
      </c>
      <c r="I1332" s="576">
        <v>41906</v>
      </c>
      <c r="J1332" s="228">
        <v>2013</v>
      </c>
      <c r="K1332" s="463" t="s">
        <v>4913</v>
      </c>
      <c r="L1332" s="463" t="s">
        <v>1073</v>
      </c>
      <c r="M1332" s="463" t="s">
        <v>556</v>
      </c>
      <c r="N1332" s="466">
        <v>4</v>
      </c>
      <c r="O1332" s="229">
        <v>13</v>
      </c>
      <c r="P1332" s="463">
        <v>0</v>
      </c>
      <c r="Q1332" s="463">
        <v>1</v>
      </c>
      <c r="R1332" s="463">
        <v>4</v>
      </c>
      <c r="S1332" s="463">
        <v>11</v>
      </c>
      <c r="T1332" s="463">
        <v>0</v>
      </c>
      <c r="U1332" s="463">
        <v>0</v>
      </c>
      <c r="V1332" s="463">
        <v>0</v>
      </c>
      <c r="W1332" s="463">
        <v>11</v>
      </c>
      <c r="X1332" s="463">
        <v>0</v>
      </c>
      <c r="Y1332" s="463">
        <v>0</v>
      </c>
      <c r="Z1332" s="463">
        <v>0</v>
      </c>
      <c r="AA1332" s="463">
        <v>0</v>
      </c>
      <c r="AB1332" s="466">
        <v>40</v>
      </c>
      <c r="AC1332" s="461">
        <f t="shared" si="63"/>
        <v>18</v>
      </c>
    </row>
    <row r="1333" spans="1:29" s="467" customFormat="1" hidden="1">
      <c r="A1333" s="463" t="s">
        <v>222</v>
      </c>
      <c r="B1333" s="463" t="s">
        <v>658</v>
      </c>
      <c r="C1333" s="463" t="s">
        <v>223</v>
      </c>
      <c r="D1333" s="463" t="s">
        <v>552</v>
      </c>
      <c r="E1333" s="463">
        <v>25</v>
      </c>
      <c r="F1333" s="465" t="s">
        <v>1290</v>
      </c>
      <c r="G1333" s="463" t="s">
        <v>554</v>
      </c>
      <c r="H1333" s="576">
        <v>41662</v>
      </c>
      <c r="I1333" s="576">
        <v>41716</v>
      </c>
      <c r="J1333" s="228">
        <v>2013</v>
      </c>
      <c r="K1333" s="463" t="s">
        <v>1281</v>
      </c>
      <c r="L1333" s="463" t="s">
        <v>1099</v>
      </c>
      <c r="M1333" s="463" t="s">
        <v>1290</v>
      </c>
      <c r="N1333" s="466">
        <v>1</v>
      </c>
      <c r="O1333" s="229">
        <v>6</v>
      </c>
      <c r="P1333" s="463">
        <v>12</v>
      </c>
      <c r="Q1333" s="463">
        <v>10</v>
      </c>
      <c r="R1333" s="463">
        <v>0</v>
      </c>
      <c r="S1333" s="463">
        <v>0</v>
      </c>
      <c r="T1333" s="463">
        <v>0</v>
      </c>
      <c r="U1333" s="463">
        <v>2</v>
      </c>
      <c r="V1333" s="463">
        <v>0</v>
      </c>
      <c r="W1333" s="463">
        <v>10</v>
      </c>
      <c r="X1333" s="463">
        <v>0</v>
      </c>
      <c r="Y1333" s="463">
        <v>0</v>
      </c>
      <c r="Z1333" s="463">
        <v>0</v>
      </c>
      <c r="AA1333" s="463">
        <v>0</v>
      </c>
      <c r="AB1333" s="466">
        <v>40</v>
      </c>
      <c r="AC1333" s="461"/>
    </row>
    <row r="1334" spans="1:29" s="467" customFormat="1" hidden="1">
      <c r="A1334" s="463" t="s">
        <v>45</v>
      </c>
      <c r="B1334" s="463" t="s">
        <v>658</v>
      </c>
      <c r="C1334" s="463" t="s">
        <v>46</v>
      </c>
      <c r="D1334" s="463" t="s">
        <v>552</v>
      </c>
      <c r="E1334" s="463">
        <v>25</v>
      </c>
      <c r="F1334" s="465" t="s">
        <v>1290</v>
      </c>
      <c r="G1334" s="463" t="s">
        <v>554</v>
      </c>
      <c r="H1334" s="576">
        <v>41662</v>
      </c>
      <c r="I1334" s="576">
        <v>41716</v>
      </c>
      <c r="J1334" s="228">
        <v>2013</v>
      </c>
      <c r="K1334" s="463" t="s">
        <v>1281</v>
      </c>
      <c r="L1334" s="463" t="s">
        <v>1099</v>
      </c>
      <c r="M1334" s="463" t="s">
        <v>1290</v>
      </c>
      <c r="N1334" s="466">
        <v>2</v>
      </c>
      <c r="O1334" s="229">
        <v>15</v>
      </c>
      <c r="P1334" s="463">
        <v>2</v>
      </c>
      <c r="Q1334" s="463">
        <v>9</v>
      </c>
      <c r="R1334" s="463">
        <v>0</v>
      </c>
      <c r="S1334" s="463">
        <v>1</v>
      </c>
      <c r="T1334" s="463">
        <v>0</v>
      </c>
      <c r="U1334" s="463">
        <v>0</v>
      </c>
      <c r="V1334" s="463">
        <v>0</v>
      </c>
      <c r="W1334" s="463">
        <v>10</v>
      </c>
      <c r="X1334" s="463">
        <v>0</v>
      </c>
      <c r="Y1334" s="463">
        <v>3</v>
      </c>
      <c r="Z1334" s="463">
        <v>0</v>
      </c>
      <c r="AA1334" s="463">
        <v>0</v>
      </c>
      <c r="AB1334" s="466">
        <v>40</v>
      </c>
      <c r="AC1334" s="461"/>
    </row>
    <row r="1335" spans="1:29" s="467" customFormat="1" hidden="1">
      <c r="A1335" s="463" t="s">
        <v>90</v>
      </c>
      <c r="B1335" s="463" t="s">
        <v>658</v>
      </c>
      <c r="C1335" s="463" t="s">
        <v>91</v>
      </c>
      <c r="D1335" s="463" t="s">
        <v>552</v>
      </c>
      <c r="E1335" s="463">
        <v>25</v>
      </c>
      <c r="F1335" s="465" t="s">
        <v>1290</v>
      </c>
      <c r="G1335" s="463" t="s">
        <v>554</v>
      </c>
      <c r="H1335" s="576">
        <v>41662</v>
      </c>
      <c r="I1335" s="576">
        <v>41716</v>
      </c>
      <c r="J1335" s="228">
        <v>2013</v>
      </c>
      <c r="K1335" s="463" t="s">
        <v>1281</v>
      </c>
      <c r="L1335" s="463" t="s">
        <v>1099</v>
      </c>
      <c r="M1335" s="463" t="s">
        <v>1290</v>
      </c>
      <c r="N1335" s="466">
        <v>3</v>
      </c>
      <c r="O1335" s="229">
        <v>7</v>
      </c>
      <c r="P1335" s="463">
        <v>4</v>
      </c>
      <c r="Q1335" s="463">
        <v>9</v>
      </c>
      <c r="R1335" s="463">
        <v>0</v>
      </c>
      <c r="S1335" s="463">
        <v>2</v>
      </c>
      <c r="T1335" s="463">
        <v>0</v>
      </c>
      <c r="U1335" s="463">
        <v>3</v>
      </c>
      <c r="V1335" s="463">
        <v>0</v>
      </c>
      <c r="W1335" s="463">
        <v>14</v>
      </c>
      <c r="X1335" s="463">
        <v>0</v>
      </c>
      <c r="Y1335" s="463">
        <v>1</v>
      </c>
      <c r="Z1335" s="463">
        <v>0</v>
      </c>
      <c r="AA1335" s="463">
        <v>0</v>
      </c>
      <c r="AB1335" s="466">
        <v>40</v>
      </c>
      <c r="AC1335" s="461"/>
    </row>
    <row r="1336" spans="1:29" s="467" customFormat="1" hidden="1">
      <c r="A1336" s="463" t="s">
        <v>92</v>
      </c>
      <c r="B1336" s="463" t="s">
        <v>658</v>
      </c>
      <c r="C1336" s="463" t="s">
        <v>93</v>
      </c>
      <c r="D1336" s="463" t="s">
        <v>552</v>
      </c>
      <c r="E1336" s="463">
        <v>25</v>
      </c>
      <c r="F1336" s="465" t="s">
        <v>1290</v>
      </c>
      <c r="G1336" s="463" t="s">
        <v>554</v>
      </c>
      <c r="H1336" s="576">
        <v>41662</v>
      </c>
      <c r="I1336" s="576">
        <v>41716</v>
      </c>
      <c r="J1336" s="228">
        <v>2013</v>
      </c>
      <c r="K1336" s="463" t="s">
        <v>1281</v>
      </c>
      <c r="L1336" s="463" t="s">
        <v>1099</v>
      </c>
      <c r="M1336" s="463" t="s">
        <v>1290</v>
      </c>
      <c r="N1336" s="466">
        <v>4</v>
      </c>
      <c r="O1336" s="229">
        <v>14</v>
      </c>
      <c r="P1336" s="463">
        <v>13</v>
      </c>
      <c r="Q1336" s="463">
        <v>0</v>
      </c>
      <c r="R1336" s="463">
        <v>0</v>
      </c>
      <c r="S1336" s="463">
        <v>0</v>
      </c>
      <c r="T1336" s="463">
        <v>0</v>
      </c>
      <c r="U1336" s="463">
        <v>1</v>
      </c>
      <c r="V1336" s="463">
        <v>0</v>
      </c>
      <c r="W1336" s="463">
        <v>8</v>
      </c>
      <c r="X1336" s="463">
        <v>0</v>
      </c>
      <c r="Y1336" s="463">
        <v>4</v>
      </c>
      <c r="Z1336" s="463">
        <v>0</v>
      </c>
      <c r="AA1336" s="463">
        <v>0</v>
      </c>
      <c r="AB1336" s="466">
        <v>40</v>
      </c>
      <c r="AC1336" s="461"/>
    </row>
    <row r="1337" spans="1:29" s="467" customFormat="1" hidden="1">
      <c r="A1337" s="463" t="s">
        <v>1936</v>
      </c>
      <c r="B1337" s="463" t="s">
        <v>658</v>
      </c>
      <c r="C1337" s="463" t="s">
        <v>1937</v>
      </c>
      <c r="D1337" s="463" t="s">
        <v>552</v>
      </c>
      <c r="E1337" s="463">
        <v>26</v>
      </c>
      <c r="F1337" s="465" t="s">
        <v>1291</v>
      </c>
      <c r="G1337" s="463" t="s">
        <v>554</v>
      </c>
      <c r="H1337" s="576">
        <v>41663</v>
      </c>
      <c r="I1337" s="576">
        <v>41716</v>
      </c>
      <c r="J1337" s="228">
        <v>2013</v>
      </c>
      <c r="K1337" s="463" t="s">
        <v>1281</v>
      </c>
      <c r="L1337" s="463" t="s">
        <v>1099</v>
      </c>
      <c r="M1337" s="463" t="s">
        <v>1291</v>
      </c>
      <c r="N1337" s="466">
        <v>1</v>
      </c>
      <c r="O1337" s="229">
        <v>2</v>
      </c>
      <c r="P1337" s="463">
        <v>1</v>
      </c>
      <c r="Q1337" s="463">
        <v>6</v>
      </c>
      <c r="R1337" s="463">
        <v>0</v>
      </c>
      <c r="S1337" s="463">
        <v>3</v>
      </c>
      <c r="T1337" s="463">
        <v>1</v>
      </c>
      <c r="U1337" s="463">
        <v>7</v>
      </c>
      <c r="V1337" s="463">
        <v>0</v>
      </c>
      <c r="W1337" s="463">
        <v>15</v>
      </c>
      <c r="X1337" s="463">
        <v>4</v>
      </c>
      <c r="Y1337" s="463">
        <v>1</v>
      </c>
      <c r="Z1337" s="463">
        <v>0</v>
      </c>
      <c r="AA1337" s="463">
        <v>0</v>
      </c>
      <c r="AB1337" s="466">
        <v>40</v>
      </c>
      <c r="AC1337" s="461"/>
    </row>
    <row r="1338" spans="1:29" s="467" customFormat="1" hidden="1">
      <c r="A1338" s="463" t="s">
        <v>1938</v>
      </c>
      <c r="B1338" s="463" t="s">
        <v>658</v>
      </c>
      <c r="C1338" s="463" t="s">
        <v>1939</v>
      </c>
      <c r="D1338" s="463" t="s">
        <v>552</v>
      </c>
      <c r="E1338" s="463">
        <v>26</v>
      </c>
      <c r="F1338" s="465" t="s">
        <v>1291</v>
      </c>
      <c r="G1338" s="463" t="s">
        <v>554</v>
      </c>
      <c r="H1338" s="576">
        <v>41663</v>
      </c>
      <c r="I1338" s="576">
        <v>41716</v>
      </c>
      <c r="J1338" s="228">
        <v>2013</v>
      </c>
      <c r="K1338" s="463" t="s">
        <v>1281</v>
      </c>
      <c r="L1338" s="463" t="s">
        <v>1099</v>
      </c>
      <c r="M1338" s="463" t="s">
        <v>1291</v>
      </c>
      <c r="N1338" s="466">
        <v>2</v>
      </c>
      <c r="O1338" s="229">
        <v>2</v>
      </c>
      <c r="P1338" s="463">
        <v>5</v>
      </c>
      <c r="Q1338" s="463">
        <v>3</v>
      </c>
      <c r="R1338" s="463">
        <v>0</v>
      </c>
      <c r="S1338" s="463">
        <v>2</v>
      </c>
      <c r="T1338" s="463">
        <v>0</v>
      </c>
      <c r="U1338" s="463">
        <v>2</v>
      </c>
      <c r="V1338" s="463">
        <v>0</v>
      </c>
      <c r="W1338" s="463">
        <v>19</v>
      </c>
      <c r="X1338" s="463">
        <v>6</v>
      </c>
      <c r="Y1338" s="463">
        <v>1</v>
      </c>
      <c r="Z1338" s="463">
        <v>0</v>
      </c>
      <c r="AA1338" s="463">
        <v>0</v>
      </c>
      <c r="AB1338" s="466">
        <v>40</v>
      </c>
      <c r="AC1338" s="461"/>
    </row>
    <row r="1339" spans="1:29" s="467" customFormat="1" hidden="1">
      <c r="A1339" s="463" t="s">
        <v>1940</v>
      </c>
      <c r="B1339" s="463" t="s">
        <v>658</v>
      </c>
      <c r="C1339" s="463" t="s">
        <v>1941</v>
      </c>
      <c r="D1339" s="463" t="s">
        <v>552</v>
      </c>
      <c r="E1339" s="463">
        <v>26</v>
      </c>
      <c r="F1339" s="465" t="s">
        <v>1291</v>
      </c>
      <c r="G1339" s="463" t="s">
        <v>554</v>
      </c>
      <c r="H1339" s="576">
        <v>41663</v>
      </c>
      <c r="I1339" s="576">
        <v>41716</v>
      </c>
      <c r="J1339" s="228">
        <v>2013</v>
      </c>
      <c r="K1339" s="463" t="s">
        <v>1281</v>
      </c>
      <c r="L1339" s="463" t="s">
        <v>1099</v>
      </c>
      <c r="M1339" s="463" t="s">
        <v>1291</v>
      </c>
      <c r="N1339" s="466">
        <v>3</v>
      </c>
      <c r="O1339" s="229">
        <v>2</v>
      </c>
      <c r="P1339" s="463">
        <v>1</v>
      </c>
      <c r="Q1339" s="463">
        <v>3</v>
      </c>
      <c r="R1339" s="463">
        <v>0</v>
      </c>
      <c r="S1339" s="463">
        <v>6</v>
      </c>
      <c r="T1339" s="463">
        <v>1</v>
      </c>
      <c r="U1339" s="463">
        <v>8</v>
      </c>
      <c r="V1339" s="463">
        <v>1</v>
      </c>
      <c r="W1339" s="463">
        <v>12</v>
      </c>
      <c r="X1339" s="463">
        <v>5</v>
      </c>
      <c r="Y1339" s="463">
        <v>1</v>
      </c>
      <c r="Z1339" s="463">
        <v>0</v>
      </c>
      <c r="AA1339" s="463">
        <v>0</v>
      </c>
      <c r="AB1339" s="466">
        <v>40</v>
      </c>
      <c r="AC1339" s="461"/>
    </row>
    <row r="1340" spans="1:29" s="467" customFormat="1" hidden="1">
      <c r="A1340" s="463" t="s">
        <v>1942</v>
      </c>
      <c r="B1340" s="463" t="s">
        <v>658</v>
      </c>
      <c r="C1340" s="463" t="s">
        <v>1943</v>
      </c>
      <c r="D1340" s="463" t="s">
        <v>552</v>
      </c>
      <c r="E1340" s="463">
        <v>26</v>
      </c>
      <c r="F1340" s="465" t="s">
        <v>1291</v>
      </c>
      <c r="G1340" s="463" t="s">
        <v>554</v>
      </c>
      <c r="H1340" s="576">
        <v>41663</v>
      </c>
      <c r="I1340" s="576">
        <v>41716</v>
      </c>
      <c r="J1340" s="228">
        <v>2013</v>
      </c>
      <c r="K1340" s="463" t="s">
        <v>1281</v>
      </c>
      <c r="L1340" s="463" t="s">
        <v>1099</v>
      </c>
      <c r="M1340" s="463" t="s">
        <v>1291</v>
      </c>
      <c r="N1340" s="466">
        <v>4</v>
      </c>
      <c r="O1340" s="229">
        <v>0</v>
      </c>
      <c r="P1340" s="463">
        <v>5</v>
      </c>
      <c r="Q1340" s="463">
        <v>3</v>
      </c>
      <c r="R1340" s="463">
        <v>0</v>
      </c>
      <c r="S1340" s="463">
        <v>0</v>
      </c>
      <c r="T1340" s="463">
        <v>2</v>
      </c>
      <c r="U1340" s="463">
        <v>13</v>
      </c>
      <c r="V1340" s="463">
        <v>1</v>
      </c>
      <c r="W1340" s="463">
        <v>7</v>
      </c>
      <c r="X1340" s="463">
        <v>8</v>
      </c>
      <c r="Y1340" s="463">
        <v>1</v>
      </c>
      <c r="Z1340" s="463">
        <v>0</v>
      </c>
      <c r="AA1340" s="463">
        <v>0</v>
      </c>
      <c r="AB1340" s="466">
        <v>40</v>
      </c>
      <c r="AC1340" s="461"/>
    </row>
    <row r="1341" spans="1:29" s="467" customFormat="1" hidden="1">
      <c r="A1341" s="463" t="s">
        <v>94</v>
      </c>
      <c r="B1341" s="463" t="s">
        <v>658</v>
      </c>
      <c r="C1341" s="463" t="s">
        <v>4147</v>
      </c>
      <c r="D1341" s="463" t="s">
        <v>552</v>
      </c>
      <c r="E1341" s="463">
        <v>27</v>
      </c>
      <c r="F1341" s="465" t="s">
        <v>3762</v>
      </c>
      <c r="G1341" s="463" t="s">
        <v>554</v>
      </c>
      <c r="H1341" s="576">
        <v>41663</v>
      </c>
      <c r="I1341" s="576">
        <v>41716</v>
      </c>
      <c r="J1341" s="228">
        <v>2013</v>
      </c>
      <c r="K1341" s="463" t="s">
        <v>1281</v>
      </c>
      <c r="L1341" s="463" t="s">
        <v>1099</v>
      </c>
      <c r="M1341" s="463" t="s">
        <v>3762</v>
      </c>
      <c r="N1341" s="466">
        <v>1</v>
      </c>
      <c r="O1341" s="229">
        <v>4</v>
      </c>
      <c r="P1341" s="463">
        <v>4</v>
      </c>
      <c r="Q1341" s="463">
        <v>5</v>
      </c>
      <c r="R1341" s="463">
        <v>0</v>
      </c>
      <c r="S1341" s="463">
        <v>0</v>
      </c>
      <c r="T1341" s="463">
        <v>3</v>
      </c>
      <c r="U1341" s="463">
        <v>4</v>
      </c>
      <c r="V1341" s="463">
        <v>0</v>
      </c>
      <c r="W1341" s="463">
        <v>6</v>
      </c>
      <c r="X1341" s="463">
        <v>14</v>
      </c>
      <c r="Y1341" s="463">
        <v>0</v>
      </c>
      <c r="Z1341" s="463">
        <v>0</v>
      </c>
      <c r="AA1341" s="463">
        <v>0</v>
      </c>
      <c r="AB1341" s="466">
        <v>40</v>
      </c>
      <c r="AC1341" s="461"/>
    </row>
    <row r="1342" spans="1:29" s="467" customFormat="1" hidden="1">
      <c r="A1342" s="463" t="s">
        <v>95</v>
      </c>
      <c r="B1342" s="463" t="s">
        <v>658</v>
      </c>
      <c r="C1342" s="463" t="s">
        <v>4148</v>
      </c>
      <c r="D1342" s="463" t="s">
        <v>552</v>
      </c>
      <c r="E1342" s="463">
        <v>27</v>
      </c>
      <c r="F1342" s="465" t="s">
        <v>3762</v>
      </c>
      <c r="G1342" s="463" t="s">
        <v>554</v>
      </c>
      <c r="H1342" s="576">
        <v>41663</v>
      </c>
      <c r="I1342" s="576">
        <v>41716</v>
      </c>
      <c r="J1342" s="228">
        <v>2013</v>
      </c>
      <c r="K1342" s="463" t="s">
        <v>1281</v>
      </c>
      <c r="L1342" s="463" t="s">
        <v>1099</v>
      </c>
      <c r="M1342" s="463" t="s">
        <v>3762</v>
      </c>
      <c r="N1342" s="466">
        <v>2</v>
      </c>
      <c r="O1342" s="229">
        <v>14</v>
      </c>
      <c r="P1342" s="463">
        <v>1</v>
      </c>
      <c r="Q1342" s="463">
        <v>3</v>
      </c>
      <c r="R1342" s="463">
        <v>0</v>
      </c>
      <c r="S1342" s="463">
        <v>2</v>
      </c>
      <c r="T1342" s="463">
        <v>0</v>
      </c>
      <c r="U1342" s="463">
        <v>9</v>
      </c>
      <c r="V1342" s="463">
        <v>0</v>
      </c>
      <c r="W1342" s="463">
        <v>8</v>
      </c>
      <c r="X1342" s="463">
        <v>3</v>
      </c>
      <c r="Y1342" s="463">
        <v>0</v>
      </c>
      <c r="Z1342" s="463">
        <v>0</v>
      </c>
      <c r="AA1342" s="463">
        <v>0</v>
      </c>
      <c r="AB1342" s="466">
        <v>40</v>
      </c>
      <c r="AC1342" s="461"/>
    </row>
    <row r="1343" spans="1:29" s="467" customFormat="1" hidden="1">
      <c r="A1343" s="463" t="s">
        <v>96</v>
      </c>
      <c r="B1343" s="463" t="s">
        <v>658</v>
      </c>
      <c r="C1343" s="463" t="s">
        <v>4149</v>
      </c>
      <c r="D1343" s="463" t="s">
        <v>552</v>
      </c>
      <c r="E1343" s="463">
        <v>27</v>
      </c>
      <c r="F1343" s="465" t="s">
        <v>3762</v>
      </c>
      <c r="G1343" s="463" t="s">
        <v>554</v>
      </c>
      <c r="H1343" s="576">
        <v>41663</v>
      </c>
      <c r="I1343" s="576">
        <v>41716</v>
      </c>
      <c r="J1343" s="228">
        <v>2013</v>
      </c>
      <c r="K1343" s="463" t="s">
        <v>1281</v>
      </c>
      <c r="L1343" s="463" t="s">
        <v>1099</v>
      </c>
      <c r="M1343" s="463" t="s">
        <v>3762</v>
      </c>
      <c r="N1343" s="466">
        <v>3</v>
      </c>
      <c r="O1343" s="229">
        <v>15</v>
      </c>
      <c r="P1343" s="463">
        <v>0</v>
      </c>
      <c r="Q1343" s="463">
        <v>2</v>
      </c>
      <c r="R1343" s="463">
        <v>0</v>
      </c>
      <c r="S1343" s="463">
        <v>0</v>
      </c>
      <c r="T1343" s="463">
        <v>1</v>
      </c>
      <c r="U1343" s="463">
        <v>11</v>
      </c>
      <c r="V1343" s="463">
        <v>0</v>
      </c>
      <c r="W1343" s="463">
        <v>8</v>
      </c>
      <c r="X1343" s="463">
        <v>3</v>
      </c>
      <c r="Y1343" s="463">
        <v>0</v>
      </c>
      <c r="Z1343" s="463">
        <v>0</v>
      </c>
      <c r="AA1343" s="463">
        <v>0</v>
      </c>
      <c r="AB1343" s="466">
        <v>40</v>
      </c>
      <c r="AC1343" s="461"/>
    </row>
    <row r="1344" spans="1:29" s="467" customFormat="1" hidden="1">
      <c r="A1344" s="463" t="s">
        <v>97</v>
      </c>
      <c r="B1344" s="463" t="s">
        <v>658</v>
      </c>
      <c r="C1344" s="463" t="s">
        <v>4150</v>
      </c>
      <c r="D1344" s="463" t="s">
        <v>552</v>
      </c>
      <c r="E1344" s="463">
        <v>27</v>
      </c>
      <c r="F1344" s="465" t="s">
        <v>3762</v>
      </c>
      <c r="G1344" s="463" t="s">
        <v>554</v>
      </c>
      <c r="H1344" s="576">
        <v>41663</v>
      </c>
      <c r="I1344" s="576">
        <v>41716</v>
      </c>
      <c r="J1344" s="228">
        <v>2013</v>
      </c>
      <c r="K1344" s="463" t="s">
        <v>1281</v>
      </c>
      <c r="L1344" s="463" t="s">
        <v>1099</v>
      </c>
      <c r="M1344" s="463" t="s">
        <v>3762</v>
      </c>
      <c r="N1344" s="466">
        <v>4</v>
      </c>
      <c r="O1344" s="229">
        <v>14</v>
      </c>
      <c r="P1344" s="463">
        <v>1</v>
      </c>
      <c r="Q1344" s="463">
        <v>2</v>
      </c>
      <c r="R1344" s="463">
        <v>0</v>
      </c>
      <c r="S1344" s="463">
        <v>0</v>
      </c>
      <c r="T1344" s="463">
        <v>0</v>
      </c>
      <c r="U1344" s="463">
        <v>13</v>
      </c>
      <c r="V1344" s="463">
        <v>0</v>
      </c>
      <c r="W1344" s="463">
        <v>8</v>
      </c>
      <c r="X1344" s="463">
        <v>2</v>
      </c>
      <c r="Y1344" s="463">
        <v>0</v>
      </c>
      <c r="Z1344" s="463">
        <v>0</v>
      </c>
      <c r="AA1344" s="463">
        <v>0</v>
      </c>
      <c r="AB1344" s="466">
        <v>40</v>
      </c>
      <c r="AC1344" s="461"/>
    </row>
    <row r="1345" spans="1:29" s="467" customFormat="1" hidden="1">
      <c r="A1345" s="463" t="s">
        <v>98</v>
      </c>
      <c r="B1345" s="463" t="s">
        <v>658</v>
      </c>
      <c r="C1345" s="463" t="s">
        <v>99</v>
      </c>
      <c r="D1345" s="463" t="s">
        <v>552</v>
      </c>
      <c r="E1345" s="463">
        <v>28</v>
      </c>
      <c r="F1345" s="465" t="s">
        <v>1294</v>
      </c>
      <c r="G1345" s="463" t="s">
        <v>554</v>
      </c>
      <c r="H1345" s="576">
        <v>41661</v>
      </c>
      <c r="I1345" s="576">
        <v>41716</v>
      </c>
      <c r="J1345" s="228">
        <v>2013</v>
      </c>
      <c r="K1345" s="463" t="s">
        <v>1281</v>
      </c>
      <c r="L1345" s="463" t="s">
        <v>1293</v>
      </c>
      <c r="M1345" s="463" t="s">
        <v>1294</v>
      </c>
      <c r="N1345" s="466">
        <v>1</v>
      </c>
      <c r="O1345" s="229">
        <v>4</v>
      </c>
      <c r="P1345" s="463">
        <v>2</v>
      </c>
      <c r="Q1345" s="463">
        <v>9</v>
      </c>
      <c r="R1345" s="463">
        <v>0</v>
      </c>
      <c r="S1345" s="463">
        <v>0</v>
      </c>
      <c r="T1345" s="463">
        <v>0</v>
      </c>
      <c r="U1345" s="463">
        <v>1</v>
      </c>
      <c r="V1345" s="463">
        <v>0</v>
      </c>
      <c r="W1345" s="463">
        <v>11</v>
      </c>
      <c r="X1345" s="463">
        <v>5</v>
      </c>
      <c r="Y1345" s="463">
        <v>8</v>
      </c>
      <c r="Z1345" s="463">
        <v>0</v>
      </c>
      <c r="AA1345" s="463">
        <v>0</v>
      </c>
      <c r="AB1345" s="466">
        <v>40</v>
      </c>
      <c r="AC1345" s="461"/>
    </row>
    <row r="1346" spans="1:29" s="467" customFormat="1" hidden="1">
      <c r="A1346" s="463" t="s">
        <v>100</v>
      </c>
      <c r="B1346" s="463" t="s">
        <v>658</v>
      </c>
      <c r="C1346" s="463" t="s">
        <v>101</v>
      </c>
      <c r="D1346" s="463" t="s">
        <v>552</v>
      </c>
      <c r="E1346" s="463">
        <v>28</v>
      </c>
      <c r="F1346" s="465" t="s">
        <v>1294</v>
      </c>
      <c r="G1346" s="463" t="s">
        <v>554</v>
      </c>
      <c r="H1346" s="576">
        <v>41661</v>
      </c>
      <c r="I1346" s="576">
        <v>41716</v>
      </c>
      <c r="J1346" s="228">
        <v>2013</v>
      </c>
      <c r="K1346" s="463" t="s">
        <v>1281</v>
      </c>
      <c r="L1346" s="463" t="s">
        <v>1293</v>
      </c>
      <c r="M1346" s="463" t="s">
        <v>1294</v>
      </c>
      <c r="N1346" s="466">
        <v>2</v>
      </c>
      <c r="O1346" s="229">
        <v>1</v>
      </c>
      <c r="P1346" s="463">
        <v>0</v>
      </c>
      <c r="Q1346" s="463">
        <v>12</v>
      </c>
      <c r="R1346" s="463">
        <v>0</v>
      </c>
      <c r="S1346" s="463">
        <v>2</v>
      </c>
      <c r="T1346" s="463">
        <v>0</v>
      </c>
      <c r="U1346" s="463">
        <v>0</v>
      </c>
      <c r="V1346" s="463">
        <v>0</v>
      </c>
      <c r="W1346" s="463">
        <v>14</v>
      </c>
      <c r="X1346" s="463">
        <v>1</v>
      </c>
      <c r="Y1346" s="463">
        <v>10</v>
      </c>
      <c r="Z1346" s="463">
        <v>0</v>
      </c>
      <c r="AA1346" s="463">
        <v>0</v>
      </c>
      <c r="AB1346" s="466">
        <v>40</v>
      </c>
      <c r="AC1346" s="461"/>
    </row>
    <row r="1347" spans="1:29" s="467" customFormat="1" hidden="1">
      <c r="A1347" s="463" t="s">
        <v>102</v>
      </c>
      <c r="B1347" s="463" t="s">
        <v>658</v>
      </c>
      <c r="C1347" s="463" t="s">
        <v>103</v>
      </c>
      <c r="D1347" s="463" t="s">
        <v>552</v>
      </c>
      <c r="E1347" s="463">
        <v>28</v>
      </c>
      <c r="F1347" s="465" t="s">
        <v>1294</v>
      </c>
      <c r="G1347" s="463" t="s">
        <v>554</v>
      </c>
      <c r="H1347" s="576">
        <v>41661</v>
      </c>
      <c r="I1347" s="576">
        <v>41716</v>
      </c>
      <c r="J1347" s="228">
        <v>2013</v>
      </c>
      <c r="K1347" s="463" t="s">
        <v>1281</v>
      </c>
      <c r="L1347" s="463" t="s">
        <v>1293</v>
      </c>
      <c r="M1347" s="463" t="s">
        <v>1294</v>
      </c>
      <c r="N1347" s="466">
        <v>3</v>
      </c>
      <c r="O1347" s="229">
        <v>9</v>
      </c>
      <c r="P1347" s="463">
        <v>0</v>
      </c>
      <c r="Q1347" s="463">
        <v>9</v>
      </c>
      <c r="R1347" s="463">
        <v>0</v>
      </c>
      <c r="S1347" s="463">
        <v>0</v>
      </c>
      <c r="T1347" s="463">
        <v>0</v>
      </c>
      <c r="U1347" s="463">
        <v>0</v>
      </c>
      <c r="V1347" s="463">
        <v>0</v>
      </c>
      <c r="W1347" s="463">
        <v>10</v>
      </c>
      <c r="X1347" s="463">
        <v>7</v>
      </c>
      <c r="Y1347" s="463">
        <v>5</v>
      </c>
      <c r="Z1347" s="463">
        <v>0</v>
      </c>
      <c r="AA1347" s="463">
        <v>0</v>
      </c>
      <c r="AB1347" s="466">
        <v>40</v>
      </c>
      <c r="AC1347" s="461"/>
    </row>
    <row r="1348" spans="1:29" s="467" customFormat="1" hidden="1">
      <c r="A1348" s="463" t="s">
        <v>104</v>
      </c>
      <c r="B1348" s="463" t="s">
        <v>658</v>
      </c>
      <c r="C1348" s="463" t="s">
        <v>105</v>
      </c>
      <c r="D1348" s="463" t="s">
        <v>552</v>
      </c>
      <c r="E1348" s="463">
        <v>28</v>
      </c>
      <c r="F1348" s="465" t="s">
        <v>1294</v>
      </c>
      <c r="G1348" s="463" t="s">
        <v>554</v>
      </c>
      <c r="H1348" s="576">
        <v>41661</v>
      </c>
      <c r="I1348" s="576">
        <v>41716</v>
      </c>
      <c r="J1348" s="228">
        <v>2013</v>
      </c>
      <c r="K1348" s="463" t="s">
        <v>1281</v>
      </c>
      <c r="L1348" s="463" t="s">
        <v>1293</v>
      </c>
      <c r="M1348" s="463" t="s">
        <v>1294</v>
      </c>
      <c r="N1348" s="466">
        <v>4</v>
      </c>
      <c r="O1348" s="229">
        <v>4</v>
      </c>
      <c r="P1348" s="463">
        <v>0</v>
      </c>
      <c r="Q1348" s="463">
        <v>3</v>
      </c>
      <c r="R1348" s="463">
        <v>1</v>
      </c>
      <c r="S1348" s="463">
        <v>1</v>
      </c>
      <c r="T1348" s="463">
        <v>0</v>
      </c>
      <c r="U1348" s="463">
        <v>0</v>
      </c>
      <c r="V1348" s="463">
        <v>0</v>
      </c>
      <c r="W1348" s="463">
        <v>25</v>
      </c>
      <c r="X1348" s="463">
        <v>1</v>
      </c>
      <c r="Y1348" s="463">
        <v>5</v>
      </c>
      <c r="Z1348" s="463">
        <v>0</v>
      </c>
      <c r="AA1348" s="463">
        <v>0</v>
      </c>
      <c r="AB1348" s="466">
        <v>40</v>
      </c>
      <c r="AC1348" s="461"/>
    </row>
    <row r="1349" spans="1:29" s="467" customFormat="1" hidden="1">
      <c r="A1349" s="463" t="s">
        <v>106</v>
      </c>
      <c r="B1349" s="463" t="s">
        <v>658</v>
      </c>
      <c r="C1349" s="463" t="s">
        <v>107</v>
      </c>
      <c r="D1349" s="463" t="s">
        <v>552</v>
      </c>
      <c r="E1349" s="463">
        <v>29</v>
      </c>
      <c r="F1349" s="465" t="s">
        <v>1295</v>
      </c>
      <c r="G1349" s="463" t="s">
        <v>554</v>
      </c>
      <c r="H1349" s="576">
        <v>41660</v>
      </c>
      <c r="I1349" s="576">
        <v>41716</v>
      </c>
      <c r="J1349" s="228">
        <v>2013</v>
      </c>
      <c r="K1349" s="463" t="s">
        <v>1281</v>
      </c>
      <c r="L1349" s="463" t="s">
        <v>1293</v>
      </c>
      <c r="M1349" s="463" t="s">
        <v>1295</v>
      </c>
      <c r="N1349" s="466">
        <v>1</v>
      </c>
      <c r="O1349" s="229">
        <v>10</v>
      </c>
      <c r="P1349" s="463">
        <v>0</v>
      </c>
      <c r="Q1349" s="463">
        <v>5</v>
      </c>
      <c r="R1349" s="463">
        <v>0</v>
      </c>
      <c r="S1349" s="463">
        <v>0</v>
      </c>
      <c r="T1349" s="463">
        <v>0</v>
      </c>
      <c r="U1349" s="463">
        <v>19</v>
      </c>
      <c r="V1349" s="463">
        <v>0</v>
      </c>
      <c r="W1349" s="463">
        <v>1</v>
      </c>
      <c r="X1349" s="463">
        <v>3</v>
      </c>
      <c r="Y1349" s="463">
        <v>2</v>
      </c>
      <c r="Z1349" s="463">
        <v>0</v>
      </c>
      <c r="AA1349" s="463">
        <v>0</v>
      </c>
      <c r="AB1349" s="466">
        <v>40</v>
      </c>
      <c r="AC1349" s="461"/>
    </row>
    <row r="1350" spans="1:29" s="467" customFormat="1" hidden="1">
      <c r="A1350" s="463" t="s">
        <v>108</v>
      </c>
      <c r="B1350" s="463" t="s">
        <v>658</v>
      </c>
      <c r="C1350" s="463" t="s">
        <v>109</v>
      </c>
      <c r="D1350" s="463" t="s">
        <v>552</v>
      </c>
      <c r="E1350" s="463">
        <v>29</v>
      </c>
      <c r="F1350" s="465" t="s">
        <v>1295</v>
      </c>
      <c r="G1350" s="463" t="s">
        <v>554</v>
      </c>
      <c r="H1350" s="576">
        <v>41660</v>
      </c>
      <c r="I1350" s="576">
        <v>41716</v>
      </c>
      <c r="J1350" s="228">
        <v>2013</v>
      </c>
      <c r="K1350" s="463" t="s">
        <v>1281</v>
      </c>
      <c r="L1350" s="463" t="s">
        <v>1293</v>
      </c>
      <c r="M1350" s="463" t="s">
        <v>1295</v>
      </c>
      <c r="N1350" s="466">
        <v>2</v>
      </c>
      <c r="O1350" s="229">
        <v>9</v>
      </c>
      <c r="P1350" s="463">
        <v>1</v>
      </c>
      <c r="Q1350" s="463">
        <v>4</v>
      </c>
      <c r="R1350" s="463">
        <v>3</v>
      </c>
      <c r="S1350" s="463">
        <v>0</v>
      </c>
      <c r="T1350" s="463">
        <v>0</v>
      </c>
      <c r="U1350" s="463">
        <v>21</v>
      </c>
      <c r="V1350" s="463">
        <v>0</v>
      </c>
      <c r="W1350" s="463">
        <v>1</v>
      </c>
      <c r="X1350" s="463">
        <v>1</v>
      </c>
      <c r="Y1350" s="463">
        <v>0</v>
      </c>
      <c r="Z1350" s="463">
        <v>0</v>
      </c>
      <c r="AA1350" s="463">
        <v>0</v>
      </c>
      <c r="AB1350" s="466">
        <v>40</v>
      </c>
      <c r="AC1350" s="461"/>
    </row>
    <row r="1351" spans="1:29" s="467" customFormat="1" hidden="1">
      <c r="A1351" s="463" t="s">
        <v>110</v>
      </c>
      <c r="B1351" s="463" t="s">
        <v>658</v>
      </c>
      <c r="C1351" s="463" t="s">
        <v>111</v>
      </c>
      <c r="D1351" s="463" t="s">
        <v>552</v>
      </c>
      <c r="E1351" s="463">
        <v>29</v>
      </c>
      <c r="F1351" s="465" t="s">
        <v>1295</v>
      </c>
      <c r="G1351" s="463" t="s">
        <v>554</v>
      </c>
      <c r="H1351" s="576">
        <v>41660</v>
      </c>
      <c r="I1351" s="576">
        <v>41716</v>
      </c>
      <c r="J1351" s="228">
        <v>2013</v>
      </c>
      <c r="K1351" s="463" t="s">
        <v>1281</v>
      </c>
      <c r="L1351" s="463" t="s">
        <v>1293</v>
      </c>
      <c r="M1351" s="463" t="s">
        <v>1295</v>
      </c>
      <c r="N1351" s="466">
        <v>3</v>
      </c>
      <c r="O1351" s="229">
        <v>9</v>
      </c>
      <c r="P1351" s="463">
        <v>0</v>
      </c>
      <c r="Q1351" s="463">
        <v>5</v>
      </c>
      <c r="R1351" s="463">
        <v>1</v>
      </c>
      <c r="S1351" s="463">
        <v>0</v>
      </c>
      <c r="T1351" s="463">
        <v>0</v>
      </c>
      <c r="U1351" s="463">
        <v>21</v>
      </c>
      <c r="V1351" s="463">
        <v>0</v>
      </c>
      <c r="W1351" s="463">
        <v>0</v>
      </c>
      <c r="X1351" s="463">
        <v>0</v>
      </c>
      <c r="Y1351" s="463">
        <v>4</v>
      </c>
      <c r="Z1351" s="463">
        <v>0</v>
      </c>
      <c r="AA1351" s="463">
        <v>0</v>
      </c>
      <c r="AB1351" s="466">
        <v>40</v>
      </c>
      <c r="AC1351" s="461"/>
    </row>
    <row r="1352" spans="1:29" s="467" customFormat="1" hidden="1">
      <c r="A1352" s="463" t="s">
        <v>112</v>
      </c>
      <c r="B1352" s="463" t="s">
        <v>658</v>
      </c>
      <c r="C1352" s="463" t="s">
        <v>113</v>
      </c>
      <c r="D1352" s="463" t="s">
        <v>552</v>
      </c>
      <c r="E1352" s="463">
        <v>29</v>
      </c>
      <c r="F1352" s="465" t="s">
        <v>1295</v>
      </c>
      <c r="G1352" s="463" t="s">
        <v>554</v>
      </c>
      <c r="H1352" s="576">
        <v>41660</v>
      </c>
      <c r="I1352" s="576">
        <v>41716</v>
      </c>
      <c r="J1352" s="228">
        <v>2013</v>
      </c>
      <c r="K1352" s="463" t="s">
        <v>1281</v>
      </c>
      <c r="L1352" s="463" t="s">
        <v>1293</v>
      </c>
      <c r="M1352" s="463" t="s">
        <v>1295</v>
      </c>
      <c r="N1352" s="466">
        <v>4</v>
      </c>
      <c r="O1352" s="229">
        <v>16</v>
      </c>
      <c r="P1352" s="463">
        <v>0</v>
      </c>
      <c r="Q1352" s="463">
        <v>9</v>
      </c>
      <c r="R1352" s="463">
        <v>1</v>
      </c>
      <c r="S1352" s="463">
        <v>0</v>
      </c>
      <c r="T1352" s="463">
        <v>0</v>
      </c>
      <c r="U1352" s="463">
        <v>12</v>
      </c>
      <c r="V1352" s="463">
        <v>0</v>
      </c>
      <c r="W1352" s="463">
        <v>0</v>
      </c>
      <c r="X1352" s="463">
        <v>2</v>
      </c>
      <c r="Y1352" s="463">
        <v>0</v>
      </c>
      <c r="Z1352" s="463">
        <v>0</v>
      </c>
      <c r="AA1352" s="463">
        <v>0</v>
      </c>
      <c r="AB1352" s="466">
        <v>40</v>
      </c>
      <c r="AC1352" s="461"/>
    </row>
    <row r="1353" spans="1:29" s="467" customFormat="1" hidden="1">
      <c r="A1353" s="463" t="s">
        <v>114</v>
      </c>
      <c r="B1353" s="463" t="s">
        <v>658</v>
      </c>
      <c r="C1353" s="463" t="s">
        <v>115</v>
      </c>
      <c r="D1353" s="463" t="s">
        <v>552</v>
      </c>
      <c r="E1353" s="463">
        <v>30</v>
      </c>
      <c r="F1353" s="465" t="s">
        <v>1296</v>
      </c>
      <c r="G1353" s="463" t="s">
        <v>554</v>
      </c>
      <c r="H1353" s="576">
        <v>41660</v>
      </c>
      <c r="I1353" s="576">
        <v>41716</v>
      </c>
      <c r="J1353" s="228">
        <v>2013</v>
      </c>
      <c r="K1353" s="463" t="s">
        <v>1281</v>
      </c>
      <c r="L1353" s="463" t="s">
        <v>1293</v>
      </c>
      <c r="M1353" s="463" t="s">
        <v>1296</v>
      </c>
      <c r="N1353" s="466">
        <v>1</v>
      </c>
      <c r="O1353" s="229">
        <v>13</v>
      </c>
      <c r="P1353" s="463">
        <v>8</v>
      </c>
      <c r="Q1353" s="463">
        <v>1</v>
      </c>
      <c r="R1353" s="463">
        <v>1</v>
      </c>
      <c r="S1353" s="463">
        <v>0</v>
      </c>
      <c r="T1353" s="463">
        <v>0</v>
      </c>
      <c r="U1353" s="463">
        <v>11</v>
      </c>
      <c r="V1353" s="463">
        <v>0</v>
      </c>
      <c r="W1353" s="463">
        <v>4</v>
      </c>
      <c r="X1353" s="463">
        <v>2</v>
      </c>
      <c r="Y1353" s="463">
        <v>0</v>
      </c>
      <c r="Z1353" s="463">
        <v>0</v>
      </c>
      <c r="AA1353" s="463">
        <v>0</v>
      </c>
      <c r="AB1353" s="466">
        <v>40</v>
      </c>
      <c r="AC1353" s="461"/>
    </row>
    <row r="1354" spans="1:29" s="467" customFormat="1" hidden="1">
      <c r="A1354" s="463" t="s">
        <v>116</v>
      </c>
      <c r="B1354" s="463" t="s">
        <v>658</v>
      </c>
      <c r="C1354" s="463" t="s">
        <v>117</v>
      </c>
      <c r="D1354" s="463" t="s">
        <v>552</v>
      </c>
      <c r="E1354" s="463">
        <v>30</v>
      </c>
      <c r="F1354" s="465" t="s">
        <v>1296</v>
      </c>
      <c r="G1354" s="463" t="s">
        <v>554</v>
      </c>
      <c r="H1354" s="576">
        <v>41660</v>
      </c>
      <c r="I1354" s="576">
        <v>41716</v>
      </c>
      <c r="J1354" s="228">
        <v>2013</v>
      </c>
      <c r="K1354" s="463" t="s">
        <v>1281</v>
      </c>
      <c r="L1354" s="463" t="s">
        <v>1293</v>
      </c>
      <c r="M1354" s="463" t="s">
        <v>1296</v>
      </c>
      <c r="N1354" s="466">
        <v>2</v>
      </c>
      <c r="O1354" s="229">
        <v>5</v>
      </c>
      <c r="P1354" s="463">
        <v>9</v>
      </c>
      <c r="Q1354" s="463">
        <v>0</v>
      </c>
      <c r="R1354" s="463">
        <v>0</v>
      </c>
      <c r="S1354" s="463">
        <v>0</v>
      </c>
      <c r="T1354" s="463">
        <v>2</v>
      </c>
      <c r="U1354" s="463">
        <v>9</v>
      </c>
      <c r="V1354" s="463">
        <v>1</v>
      </c>
      <c r="W1354" s="463">
        <v>10</v>
      </c>
      <c r="X1354" s="463">
        <v>4</v>
      </c>
      <c r="Y1354" s="463">
        <v>0</v>
      </c>
      <c r="Z1354" s="463">
        <v>0</v>
      </c>
      <c r="AA1354" s="463">
        <v>0</v>
      </c>
      <c r="AB1354" s="466">
        <v>40</v>
      </c>
      <c r="AC1354" s="461"/>
    </row>
    <row r="1355" spans="1:29" s="467" customFormat="1" hidden="1">
      <c r="A1355" s="463" t="s">
        <v>118</v>
      </c>
      <c r="B1355" s="463" t="s">
        <v>658</v>
      </c>
      <c r="C1355" s="463" t="s">
        <v>119</v>
      </c>
      <c r="D1355" s="463" t="s">
        <v>552</v>
      </c>
      <c r="E1355" s="463">
        <v>30</v>
      </c>
      <c r="F1355" s="465" t="s">
        <v>1296</v>
      </c>
      <c r="G1355" s="463" t="s">
        <v>554</v>
      </c>
      <c r="H1355" s="576">
        <v>41660</v>
      </c>
      <c r="I1355" s="576">
        <v>41716</v>
      </c>
      <c r="J1355" s="228">
        <v>2013</v>
      </c>
      <c r="K1355" s="463" t="s">
        <v>1281</v>
      </c>
      <c r="L1355" s="463" t="s">
        <v>1293</v>
      </c>
      <c r="M1355" s="463" t="s">
        <v>1296</v>
      </c>
      <c r="N1355" s="466">
        <v>3</v>
      </c>
      <c r="O1355" s="229">
        <v>3</v>
      </c>
      <c r="P1355" s="463">
        <v>7</v>
      </c>
      <c r="Q1355" s="463">
        <v>1</v>
      </c>
      <c r="R1355" s="463">
        <v>0</v>
      </c>
      <c r="S1355" s="463">
        <v>0</v>
      </c>
      <c r="T1355" s="463">
        <v>1</v>
      </c>
      <c r="U1355" s="463">
        <v>10</v>
      </c>
      <c r="V1355" s="463">
        <v>0</v>
      </c>
      <c r="W1355" s="463">
        <v>10</v>
      </c>
      <c r="X1355" s="463">
        <v>6</v>
      </c>
      <c r="Y1355" s="463">
        <v>2</v>
      </c>
      <c r="Z1355" s="463">
        <v>0</v>
      </c>
      <c r="AA1355" s="463">
        <v>0</v>
      </c>
      <c r="AB1355" s="466">
        <v>40</v>
      </c>
      <c r="AC1355" s="461"/>
    </row>
    <row r="1356" spans="1:29" s="467" customFormat="1" hidden="1">
      <c r="A1356" s="463" t="s">
        <v>120</v>
      </c>
      <c r="B1356" s="463" t="s">
        <v>658</v>
      </c>
      <c r="C1356" s="463" t="s">
        <v>121</v>
      </c>
      <c r="D1356" s="463" t="s">
        <v>552</v>
      </c>
      <c r="E1356" s="463">
        <v>30</v>
      </c>
      <c r="F1356" s="465" t="s">
        <v>1296</v>
      </c>
      <c r="G1356" s="463" t="s">
        <v>554</v>
      </c>
      <c r="H1356" s="576">
        <v>41660</v>
      </c>
      <c r="I1356" s="576">
        <v>41716</v>
      </c>
      <c r="J1356" s="228">
        <v>2013</v>
      </c>
      <c r="K1356" s="463" t="s">
        <v>1281</v>
      </c>
      <c r="L1356" s="463" t="s">
        <v>1293</v>
      </c>
      <c r="M1356" s="463" t="s">
        <v>1296</v>
      </c>
      <c r="N1356" s="466">
        <v>4</v>
      </c>
      <c r="O1356" s="229">
        <v>6</v>
      </c>
      <c r="P1356" s="463">
        <v>9</v>
      </c>
      <c r="Q1356" s="463">
        <v>4</v>
      </c>
      <c r="R1356" s="463">
        <v>0</v>
      </c>
      <c r="S1356" s="463">
        <v>0</v>
      </c>
      <c r="T1356" s="463">
        <v>0</v>
      </c>
      <c r="U1356" s="463">
        <v>9</v>
      </c>
      <c r="V1356" s="463">
        <v>0</v>
      </c>
      <c r="W1356" s="463">
        <v>12</v>
      </c>
      <c r="X1356" s="463">
        <v>0</v>
      </c>
      <c r="Y1356" s="463">
        <v>0</v>
      </c>
      <c r="Z1356" s="463">
        <v>0</v>
      </c>
      <c r="AA1356" s="463">
        <v>0</v>
      </c>
      <c r="AB1356" s="466">
        <v>40</v>
      </c>
      <c r="AC1356" s="461"/>
    </row>
    <row r="1357" spans="1:29" s="467" customFormat="1" ht="26" hidden="1">
      <c r="A1357" s="463" t="s">
        <v>2030</v>
      </c>
      <c r="B1357" s="463" t="s">
        <v>658</v>
      </c>
      <c r="C1357" s="463" t="s">
        <v>3859</v>
      </c>
      <c r="D1357" s="463" t="s">
        <v>552</v>
      </c>
      <c r="E1357" s="463">
        <v>31</v>
      </c>
      <c r="F1357" s="465" t="s">
        <v>3749</v>
      </c>
      <c r="G1357" s="463" t="s">
        <v>554</v>
      </c>
      <c r="H1357" s="576">
        <v>41719</v>
      </c>
      <c r="I1357" s="576">
        <v>41723</v>
      </c>
      <c r="J1357" s="228">
        <v>2013</v>
      </c>
      <c r="K1357" s="463" t="s">
        <v>769</v>
      </c>
      <c r="L1357" s="463" t="s">
        <v>1297</v>
      </c>
      <c r="M1357" s="463" t="s">
        <v>3749</v>
      </c>
      <c r="N1357" s="466">
        <v>1</v>
      </c>
      <c r="O1357" s="229">
        <v>8</v>
      </c>
      <c r="P1357" s="463">
        <v>5</v>
      </c>
      <c r="Q1357" s="463">
        <v>3</v>
      </c>
      <c r="R1357" s="463">
        <v>0</v>
      </c>
      <c r="S1357" s="463">
        <v>0</v>
      </c>
      <c r="T1357" s="463">
        <v>0</v>
      </c>
      <c r="U1357" s="463">
        <v>5</v>
      </c>
      <c r="V1357" s="463">
        <v>0</v>
      </c>
      <c r="W1357" s="463">
        <v>6</v>
      </c>
      <c r="X1357" s="463">
        <v>2</v>
      </c>
      <c r="Y1357" s="463">
        <v>11</v>
      </c>
      <c r="Z1357" s="463">
        <v>0</v>
      </c>
      <c r="AA1357" s="463">
        <v>0</v>
      </c>
      <c r="AB1357" s="466">
        <v>40</v>
      </c>
      <c r="AC1357" s="461"/>
    </row>
    <row r="1358" spans="1:29" s="467" customFormat="1" ht="26" hidden="1">
      <c r="A1358" s="463" t="s">
        <v>2031</v>
      </c>
      <c r="B1358" s="463" t="s">
        <v>658</v>
      </c>
      <c r="C1358" s="463" t="s">
        <v>3860</v>
      </c>
      <c r="D1358" s="463" t="s">
        <v>552</v>
      </c>
      <c r="E1358" s="463">
        <v>31</v>
      </c>
      <c r="F1358" s="465" t="s">
        <v>3749</v>
      </c>
      <c r="G1358" s="463" t="s">
        <v>554</v>
      </c>
      <c r="H1358" s="576">
        <v>41719</v>
      </c>
      <c r="I1358" s="576">
        <v>41723</v>
      </c>
      <c r="J1358" s="228">
        <v>2013</v>
      </c>
      <c r="K1358" s="463" t="s">
        <v>769</v>
      </c>
      <c r="L1358" s="463" t="s">
        <v>1297</v>
      </c>
      <c r="M1358" s="463" t="s">
        <v>3749</v>
      </c>
      <c r="N1358" s="466">
        <v>2</v>
      </c>
      <c r="O1358" s="229">
        <v>5</v>
      </c>
      <c r="P1358" s="463">
        <v>1</v>
      </c>
      <c r="Q1358" s="463">
        <v>2</v>
      </c>
      <c r="R1358" s="463">
        <v>0</v>
      </c>
      <c r="S1358" s="463">
        <v>0</v>
      </c>
      <c r="T1358" s="463">
        <v>0</v>
      </c>
      <c r="U1358" s="463">
        <v>4</v>
      </c>
      <c r="V1358" s="463">
        <v>0</v>
      </c>
      <c r="W1358" s="463">
        <v>11</v>
      </c>
      <c r="X1358" s="463">
        <v>0</v>
      </c>
      <c r="Y1358" s="463">
        <v>17</v>
      </c>
      <c r="Z1358" s="463">
        <v>0</v>
      </c>
      <c r="AA1358" s="463">
        <v>0</v>
      </c>
      <c r="AB1358" s="466">
        <v>40</v>
      </c>
      <c r="AC1358" s="461"/>
    </row>
    <row r="1359" spans="1:29" s="467" customFormat="1" ht="26" hidden="1">
      <c r="A1359" s="463" t="s">
        <v>1870</v>
      </c>
      <c r="B1359" s="463" t="s">
        <v>658</v>
      </c>
      <c r="C1359" s="463" t="s">
        <v>3861</v>
      </c>
      <c r="D1359" s="463" t="s">
        <v>552</v>
      </c>
      <c r="E1359" s="463">
        <v>31</v>
      </c>
      <c r="F1359" s="465" t="s">
        <v>3749</v>
      </c>
      <c r="G1359" s="463" t="s">
        <v>554</v>
      </c>
      <c r="H1359" s="576">
        <v>41719</v>
      </c>
      <c r="I1359" s="576">
        <v>41723</v>
      </c>
      <c r="J1359" s="228">
        <v>2013</v>
      </c>
      <c r="K1359" s="463" t="s">
        <v>769</v>
      </c>
      <c r="L1359" s="463" t="s">
        <v>1297</v>
      </c>
      <c r="M1359" s="463" t="s">
        <v>3749</v>
      </c>
      <c r="N1359" s="466">
        <v>3</v>
      </c>
      <c r="O1359" s="229">
        <v>6</v>
      </c>
      <c r="P1359" s="463">
        <v>3</v>
      </c>
      <c r="Q1359" s="463">
        <v>2</v>
      </c>
      <c r="R1359" s="463">
        <v>0</v>
      </c>
      <c r="S1359" s="463">
        <v>0</v>
      </c>
      <c r="T1359" s="463">
        <v>0</v>
      </c>
      <c r="U1359" s="463">
        <v>2</v>
      </c>
      <c r="V1359" s="463">
        <v>0</v>
      </c>
      <c r="W1359" s="463">
        <v>11</v>
      </c>
      <c r="X1359" s="463">
        <v>0</v>
      </c>
      <c r="Y1359" s="463">
        <v>16</v>
      </c>
      <c r="Z1359" s="463">
        <v>0</v>
      </c>
      <c r="AA1359" s="463">
        <v>0</v>
      </c>
      <c r="AB1359" s="466">
        <v>40</v>
      </c>
      <c r="AC1359" s="461"/>
    </row>
    <row r="1360" spans="1:29" s="467" customFormat="1" ht="26" hidden="1">
      <c r="A1360" s="463" t="s">
        <v>1871</v>
      </c>
      <c r="B1360" s="463" t="s">
        <v>658</v>
      </c>
      <c r="C1360" s="463" t="s">
        <v>3862</v>
      </c>
      <c r="D1360" s="463" t="s">
        <v>552</v>
      </c>
      <c r="E1360" s="463">
        <v>31</v>
      </c>
      <c r="F1360" s="465" t="s">
        <v>3749</v>
      </c>
      <c r="G1360" s="463" t="s">
        <v>554</v>
      </c>
      <c r="H1360" s="576">
        <v>41719</v>
      </c>
      <c r="I1360" s="576">
        <v>41723</v>
      </c>
      <c r="J1360" s="228">
        <v>2013</v>
      </c>
      <c r="K1360" s="463" t="s">
        <v>769</v>
      </c>
      <c r="L1360" s="463" t="s">
        <v>1297</v>
      </c>
      <c r="M1360" s="463" t="s">
        <v>3749</v>
      </c>
      <c r="N1360" s="466">
        <v>4</v>
      </c>
      <c r="O1360" s="229">
        <v>8</v>
      </c>
      <c r="P1360" s="463">
        <v>4</v>
      </c>
      <c r="Q1360" s="463">
        <v>2</v>
      </c>
      <c r="R1360" s="463">
        <v>0</v>
      </c>
      <c r="S1360" s="463">
        <v>0</v>
      </c>
      <c r="T1360" s="463">
        <v>0</v>
      </c>
      <c r="U1360" s="463">
        <v>3</v>
      </c>
      <c r="V1360" s="463">
        <v>0</v>
      </c>
      <c r="W1360" s="463">
        <v>2</v>
      </c>
      <c r="X1360" s="463">
        <v>8</v>
      </c>
      <c r="Y1360" s="463">
        <v>13</v>
      </c>
      <c r="Z1360" s="463">
        <v>0</v>
      </c>
      <c r="AA1360" s="463">
        <v>0</v>
      </c>
      <c r="AB1360" s="466">
        <v>40</v>
      </c>
      <c r="AC1360" s="461"/>
    </row>
    <row r="1361" spans="1:29" s="467" customFormat="1" hidden="1">
      <c r="A1361" s="463" t="s">
        <v>1872</v>
      </c>
      <c r="B1361" s="463" t="s">
        <v>658</v>
      </c>
      <c r="C1361" s="463" t="s">
        <v>3883</v>
      </c>
      <c r="D1361" s="463" t="s">
        <v>552</v>
      </c>
      <c r="E1361" s="463">
        <v>32</v>
      </c>
      <c r="F1361" s="465" t="s">
        <v>3750</v>
      </c>
      <c r="G1361" s="463" t="s">
        <v>554</v>
      </c>
      <c r="H1361" s="576">
        <v>41718</v>
      </c>
      <c r="I1361" s="576">
        <v>41723</v>
      </c>
      <c r="J1361" s="228">
        <v>2013</v>
      </c>
      <c r="K1361" s="463" t="s">
        <v>769</v>
      </c>
      <c r="L1361" s="463" t="s">
        <v>1297</v>
      </c>
      <c r="M1361" s="463" t="s">
        <v>3750</v>
      </c>
      <c r="N1361" s="466">
        <v>1</v>
      </c>
      <c r="O1361" s="229">
        <v>3</v>
      </c>
      <c r="P1361" s="463">
        <v>6</v>
      </c>
      <c r="Q1361" s="463">
        <v>10</v>
      </c>
      <c r="R1361" s="463">
        <v>0</v>
      </c>
      <c r="S1361" s="463">
        <v>0</v>
      </c>
      <c r="T1361" s="463">
        <v>0</v>
      </c>
      <c r="U1361" s="463">
        <v>2</v>
      </c>
      <c r="V1361" s="463">
        <v>0</v>
      </c>
      <c r="W1361" s="463">
        <v>13</v>
      </c>
      <c r="X1361" s="463">
        <v>3</v>
      </c>
      <c r="Y1361" s="463">
        <v>3</v>
      </c>
      <c r="Z1361" s="463">
        <v>0</v>
      </c>
      <c r="AA1361" s="463">
        <v>0</v>
      </c>
      <c r="AB1361" s="466">
        <v>40</v>
      </c>
      <c r="AC1361" s="461"/>
    </row>
    <row r="1362" spans="1:29" s="467" customFormat="1" hidden="1">
      <c r="A1362" s="463" t="s">
        <v>1873</v>
      </c>
      <c r="B1362" s="463" t="s">
        <v>658</v>
      </c>
      <c r="C1362" s="463" t="s">
        <v>3884</v>
      </c>
      <c r="D1362" s="463" t="s">
        <v>552</v>
      </c>
      <c r="E1362" s="463">
        <v>32</v>
      </c>
      <c r="F1362" s="465" t="s">
        <v>3750</v>
      </c>
      <c r="G1362" s="463" t="s">
        <v>554</v>
      </c>
      <c r="H1362" s="576">
        <v>41718</v>
      </c>
      <c r="I1362" s="576">
        <v>41723</v>
      </c>
      <c r="J1362" s="228">
        <v>2013</v>
      </c>
      <c r="K1362" s="463" t="s">
        <v>769</v>
      </c>
      <c r="L1362" s="463" t="s">
        <v>1297</v>
      </c>
      <c r="M1362" s="463" t="s">
        <v>3750</v>
      </c>
      <c r="N1362" s="466">
        <v>2</v>
      </c>
      <c r="O1362" s="229">
        <v>3</v>
      </c>
      <c r="P1362" s="463">
        <v>5</v>
      </c>
      <c r="Q1362" s="463">
        <v>5</v>
      </c>
      <c r="R1362" s="463">
        <v>3</v>
      </c>
      <c r="S1362" s="463">
        <v>0</v>
      </c>
      <c r="T1362" s="463">
        <v>0</v>
      </c>
      <c r="U1362" s="463">
        <v>0</v>
      </c>
      <c r="V1362" s="463">
        <v>2</v>
      </c>
      <c r="W1362" s="463">
        <v>15</v>
      </c>
      <c r="X1362" s="463">
        <v>4</v>
      </c>
      <c r="Y1362" s="463">
        <v>3</v>
      </c>
      <c r="Z1362" s="463">
        <v>0</v>
      </c>
      <c r="AA1362" s="463">
        <v>0</v>
      </c>
      <c r="AB1362" s="466">
        <v>40</v>
      </c>
      <c r="AC1362" s="461"/>
    </row>
    <row r="1363" spans="1:29" s="467" customFormat="1" hidden="1">
      <c r="A1363" s="463" t="s">
        <v>1874</v>
      </c>
      <c r="B1363" s="463" t="s">
        <v>658</v>
      </c>
      <c r="C1363" s="463" t="s">
        <v>3885</v>
      </c>
      <c r="D1363" s="463" t="s">
        <v>552</v>
      </c>
      <c r="E1363" s="463">
        <v>32</v>
      </c>
      <c r="F1363" s="465" t="s">
        <v>3750</v>
      </c>
      <c r="G1363" s="463" t="s">
        <v>554</v>
      </c>
      <c r="H1363" s="576">
        <v>41718</v>
      </c>
      <c r="I1363" s="576">
        <v>41723</v>
      </c>
      <c r="J1363" s="228">
        <v>2013</v>
      </c>
      <c r="K1363" s="463" t="s">
        <v>769</v>
      </c>
      <c r="L1363" s="463" t="s">
        <v>1297</v>
      </c>
      <c r="M1363" s="463" t="s">
        <v>3750</v>
      </c>
      <c r="N1363" s="466">
        <v>3</v>
      </c>
      <c r="O1363" s="229">
        <v>0</v>
      </c>
      <c r="P1363" s="463">
        <v>4</v>
      </c>
      <c r="Q1363" s="463">
        <v>6</v>
      </c>
      <c r="R1363" s="463">
        <v>5</v>
      </c>
      <c r="S1363" s="463">
        <v>0</v>
      </c>
      <c r="T1363" s="463">
        <v>0</v>
      </c>
      <c r="U1363" s="463">
        <v>2</v>
      </c>
      <c r="V1363" s="463">
        <v>1</v>
      </c>
      <c r="W1363" s="463">
        <v>13</v>
      </c>
      <c r="X1363" s="463">
        <v>4</v>
      </c>
      <c r="Y1363" s="463">
        <v>5</v>
      </c>
      <c r="Z1363" s="463">
        <v>0</v>
      </c>
      <c r="AA1363" s="463">
        <v>0</v>
      </c>
      <c r="AB1363" s="466">
        <v>40</v>
      </c>
      <c r="AC1363" s="461"/>
    </row>
    <row r="1364" spans="1:29" s="467" customFormat="1" hidden="1">
      <c r="A1364" s="463" t="s">
        <v>1875</v>
      </c>
      <c r="B1364" s="463" t="s">
        <v>658</v>
      </c>
      <c r="C1364" s="463" t="s">
        <v>3886</v>
      </c>
      <c r="D1364" s="463" t="s">
        <v>552</v>
      </c>
      <c r="E1364" s="463">
        <v>32</v>
      </c>
      <c r="F1364" s="465" t="s">
        <v>3750</v>
      </c>
      <c r="G1364" s="463" t="s">
        <v>554</v>
      </c>
      <c r="H1364" s="576">
        <v>41718</v>
      </c>
      <c r="I1364" s="576">
        <v>41723</v>
      </c>
      <c r="J1364" s="228">
        <v>2013</v>
      </c>
      <c r="K1364" s="463" t="s">
        <v>769</v>
      </c>
      <c r="L1364" s="463" t="s">
        <v>1297</v>
      </c>
      <c r="M1364" s="463" t="s">
        <v>3750</v>
      </c>
      <c r="N1364" s="466">
        <v>4</v>
      </c>
      <c r="O1364" s="229">
        <v>0</v>
      </c>
      <c r="P1364" s="463">
        <v>4</v>
      </c>
      <c r="Q1364" s="463">
        <v>3</v>
      </c>
      <c r="R1364" s="463">
        <v>3</v>
      </c>
      <c r="S1364" s="463">
        <v>0</v>
      </c>
      <c r="T1364" s="463">
        <v>0</v>
      </c>
      <c r="U1364" s="463">
        <v>2</v>
      </c>
      <c r="V1364" s="463">
        <v>2</v>
      </c>
      <c r="W1364" s="463">
        <v>15</v>
      </c>
      <c r="X1364" s="463">
        <v>6</v>
      </c>
      <c r="Y1364" s="463">
        <v>5</v>
      </c>
      <c r="Z1364" s="463">
        <v>0</v>
      </c>
      <c r="AA1364" s="463">
        <v>0</v>
      </c>
      <c r="AB1364" s="466">
        <v>40</v>
      </c>
      <c r="AC1364" s="461"/>
    </row>
    <row r="1365" spans="1:29" s="467" customFormat="1" hidden="1">
      <c r="A1365" s="463" t="s">
        <v>1876</v>
      </c>
      <c r="B1365" s="463" t="s">
        <v>658</v>
      </c>
      <c r="C1365" s="463" t="s">
        <v>1877</v>
      </c>
      <c r="D1365" s="463" t="s">
        <v>552</v>
      </c>
      <c r="E1365" s="463">
        <v>33</v>
      </c>
      <c r="F1365" s="465" t="s">
        <v>1692</v>
      </c>
      <c r="G1365" s="463" t="s">
        <v>554</v>
      </c>
      <c r="H1365" s="576">
        <v>41719</v>
      </c>
      <c r="I1365" s="576">
        <v>41723</v>
      </c>
      <c r="J1365" s="228">
        <v>2013</v>
      </c>
      <c r="K1365" s="463" t="s">
        <v>769</v>
      </c>
      <c r="L1365" s="463" t="s">
        <v>1297</v>
      </c>
      <c r="M1365" s="463" t="s">
        <v>1692</v>
      </c>
      <c r="N1365" s="466">
        <v>1</v>
      </c>
      <c r="O1365" s="229">
        <v>4</v>
      </c>
      <c r="P1365" s="463">
        <v>0</v>
      </c>
      <c r="Q1365" s="463">
        <v>6</v>
      </c>
      <c r="R1365" s="463">
        <v>0</v>
      </c>
      <c r="S1365" s="463">
        <v>1</v>
      </c>
      <c r="T1365" s="463">
        <v>0</v>
      </c>
      <c r="U1365" s="463">
        <v>2</v>
      </c>
      <c r="V1365" s="463">
        <v>0</v>
      </c>
      <c r="W1365" s="463">
        <v>22</v>
      </c>
      <c r="X1365" s="463">
        <v>1</v>
      </c>
      <c r="Y1365" s="463">
        <v>4</v>
      </c>
      <c r="Z1365" s="463">
        <v>0</v>
      </c>
      <c r="AA1365" s="463">
        <v>0</v>
      </c>
      <c r="AB1365" s="466">
        <v>40</v>
      </c>
      <c r="AC1365" s="461"/>
    </row>
    <row r="1366" spans="1:29" s="467" customFormat="1" hidden="1">
      <c r="A1366" s="463" t="s">
        <v>1878</v>
      </c>
      <c r="B1366" s="463" t="s">
        <v>658</v>
      </c>
      <c r="C1366" s="463" t="s">
        <v>1879</v>
      </c>
      <c r="D1366" s="463" t="s">
        <v>552</v>
      </c>
      <c r="E1366" s="463">
        <v>33</v>
      </c>
      <c r="F1366" s="465" t="s">
        <v>1692</v>
      </c>
      <c r="G1366" s="463" t="s">
        <v>554</v>
      </c>
      <c r="H1366" s="576">
        <v>41719</v>
      </c>
      <c r="I1366" s="576">
        <v>41723</v>
      </c>
      <c r="J1366" s="228">
        <v>2013</v>
      </c>
      <c r="K1366" s="463" t="s">
        <v>769</v>
      </c>
      <c r="L1366" s="463" t="s">
        <v>1297</v>
      </c>
      <c r="M1366" s="463" t="s">
        <v>1692</v>
      </c>
      <c r="N1366" s="466">
        <v>2</v>
      </c>
      <c r="O1366" s="229">
        <v>1</v>
      </c>
      <c r="P1366" s="463">
        <v>0</v>
      </c>
      <c r="Q1366" s="463">
        <v>7</v>
      </c>
      <c r="R1366" s="463">
        <v>0</v>
      </c>
      <c r="S1366" s="463">
        <v>0</v>
      </c>
      <c r="T1366" s="463">
        <v>0</v>
      </c>
      <c r="U1366" s="463">
        <v>8</v>
      </c>
      <c r="V1366" s="463">
        <v>0</v>
      </c>
      <c r="W1366" s="463">
        <v>13</v>
      </c>
      <c r="X1366" s="463">
        <v>2</v>
      </c>
      <c r="Y1366" s="463">
        <v>9</v>
      </c>
      <c r="Z1366" s="463">
        <v>0</v>
      </c>
      <c r="AA1366" s="463">
        <v>0</v>
      </c>
      <c r="AB1366" s="466">
        <v>40</v>
      </c>
      <c r="AC1366" s="461"/>
    </row>
    <row r="1367" spans="1:29" s="467" customFormat="1" hidden="1">
      <c r="A1367" s="463" t="s">
        <v>1880</v>
      </c>
      <c r="B1367" s="463" t="s">
        <v>658</v>
      </c>
      <c r="C1367" s="463" t="s">
        <v>1881</v>
      </c>
      <c r="D1367" s="463" t="s">
        <v>552</v>
      </c>
      <c r="E1367" s="463">
        <v>33</v>
      </c>
      <c r="F1367" s="465" t="s">
        <v>1692</v>
      </c>
      <c r="G1367" s="463" t="s">
        <v>554</v>
      </c>
      <c r="H1367" s="576">
        <v>41719</v>
      </c>
      <c r="I1367" s="576">
        <v>41723</v>
      </c>
      <c r="J1367" s="228">
        <v>2013</v>
      </c>
      <c r="K1367" s="463" t="s">
        <v>769</v>
      </c>
      <c r="L1367" s="463" t="s">
        <v>1297</v>
      </c>
      <c r="M1367" s="463" t="s">
        <v>1692</v>
      </c>
      <c r="N1367" s="466">
        <v>3</v>
      </c>
      <c r="O1367" s="229">
        <v>11</v>
      </c>
      <c r="P1367" s="463">
        <v>1</v>
      </c>
      <c r="Q1367" s="463">
        <v>0</v>
      </c>
      <c r="R1367" s="463">
        <v>0</v>
      </c>
      <c r="S1367" s="463">
        <v>0</v>
      </c>
      <c r="T1367" s="463">
        <v>0</v>
      </c>
      <c r="U1367" s="463">
        <v>7</v>
      </c>
      <c r="V1367" s="463">
        <v>0</v>
      </c>
      <c r="W1367" s="463">
        <v>12</v>
      </c>
      <c r="X1367" s="463">
        <v>0</v>
      </c>
      <c r="Y1367" s="463">
        <v>9</v>
      </c>
      <c r="Z1367" s="463">
        <v>0</v>
      </c>
      <c r="AA1367" s="463">
        <v>0</v>
      </c>
      <c r="AB1367" s="466">
        <v>40</v>
      </c>
      <c r="AC1367" s="461"/>
    </row>
    <row r="1368" spans="1:29" s="467" customFormat="1" hidden="1">
      <c r="A1368" s="463" t="s">
        <v>1882</v>
      </c>
      <c r="B1368" s="463" t="s">
        <v>658</v>
      </c>
      <c r="C1368" s="463" t="s">
        <v>1883</v>
      </c>
      <c r="D1368" s="463" t="s">
        <v>552</v>
      </c>
      <c r="E1368" s="463">
        <v>33</v>
      </c>
      <c r="F1368" s="465" t="s">
        <v>1692</v>
      </c>
      <c r="G1368" s="463" t="s">
        <v>554</v>
      </c>
      <c r="H1368" s="576">
        <v>41719</v>
      </c>
      <c r="I1368" s="576">
        <v>41723</v>
      </c>
      <c r="J1368" s="228">
        <v>2013</v>
      </c>
      <c r="K1368" s="463" t="s">
        <v>769</v>
      </c>
      <c r="L1368" s="463" t="s">
        <v>1297</v>
      </c>
      <c r="M1368" s="463" t="s">
        <v>1692</v>
      </c>
      <c r="N1368" s="466">
        <v>4</v>
      </c>
      <c r="O1368" s="229">
        <v>5</v>
      </c>
      <c r="P1368" s="463">
        <v>0</v>
      </c>
      <c r="Q1368" s="463">
        <v>2</v>
      </c>
      <c r="R1368" s="463">
        <v>0</v>
      </c>
      <c r="S1368" s="463">
        <v>0</v>
      </c>
      <c r="T1368" s="463">
        <v>0</v>
      </c>
      <c r="U1368" s="463">
        <v>16</v>
      </c>
      <c r="V1368" s="463">
        <v>0</v>
      </c>
      <c r="W1368" s="463">
        <v>3</v>
      </c>
      <c r="X1368" s="463">
        <v>0</v>
      </c>
      <c r="Y1368" s="463">
        <v>14</v>
      </c>
      <c r="Z1368" s="463">
        <v>0</v>
      </c>
      <c r="AA1368" s="463">
        <v>0</v>
      </c>
      <c r="AB1368" s="466">
        <v>40</v>
      </c>
      <c r="AC1368" s="461"/>
    </row>
    <row r="1369" spans="1:29" s="467" customFormat="1" hidden="1">
      <c r="A1369" s="463" t="s">
        <v>1884</v>
      </c>
      <c r="B1369" s="463" t="s">
        <v>658</v>
      </c>
      <c r="C1369" s="463" t="s">
        <v>4131</v>
      </c>
      <c r="D1369" s="463" t="s">
        <v>552</v>
      </c>
      <c r="E1369" s="463">
        <v>34</v>
      </c>
      <c r="F1369" s="465" t="s">
        <v>3760</v>
      </c>
      <c r="G1369" s="463" t="s">
        <v>554</v>
      </c>
      <c r="H1369" s="576">
        <v>41699</v>
      </c>
      <c r="I1369" s="576">
        <v>41711</v>
      </c>
      <c r="J1369" s="228">
        <v>2013</v>
      </c>
      <c r="K1369" s="463" t="s">
        <v>1281</v>
      </c>
      <c r="L1369" s="463" t="s">
        <v>773</v>
      </c>
      <c r="M1369" s="463" t="s">
        <v>3760</v>
      </c>
      <c r="N1369" s="466">
        <v>1</v>
      </c>
      <c r="O1369" s="229">
        <v>3</v>
      </c>
      <c r="P1369" s="463">
        <v>0</v>
      </c>
      <c r="Q1369" s="463">
        <v>5</v>
      </c>
      <c r="R1369" s="463">
        <v>0</v>
      </c>
      <c r="S1369" s="463">
        <v>3</v>
      </c>
      <c r="T1369" s="463">
        <v>0</v>
      </c>
      <c r="U1369" s="463">
        <v>0</v>
      </c>
      <c r="V1369" s="463">
        <v>0</v>
      </c>
      <c r="W1369" s="463">
        <v>26</v>
      </c>
      <c r="X1369" s="463">
        <v>3</v>
      </c>
      <c r="Y1369" s="463">
        <v>0</v>
      </c>
      <c r="Z1369" s="463">
        <v>0</v>
      </c>
      <c r="AA1369" s="463">
        <v>0</v>
      </c>
      <c r="AB1369" s="466">
        <v>40</v>
      </c>
      <c r="AC1369" s="461"/>
    </row>
    <row r="1370" spans="1:29" s="467" customFormat="1" hidden="1">
      <c r="A1370" s="463" t="s">
        <v>1885</v>
      </c>
      <c r="B1370" s="463" t="s">
        <v>658</v>
      </c>
      <c r="C1370" s="463" t="s">
        <v>4132</v>
      </c>
      <c r="D1370" s="463" t="s">
        <v>552</v>
      </c>
      <c r="E1370" s="463">
        <v>34</v>
      </c>
      <c r="F1370" s="465" t="s">
        <v>3760</v>
      </c>
      <c r="G1370" s="463" t="s">
        <v>554</v>
      </c>
      <c r="H1370" s="576">
        <v>41699</v>
      </c>
      <c r="I1370" s="576">
        <v>41711</v>
      </c>
      <c r="J1370" s="228">
        <v>2013</v>
      </c>
      <c r="K1370" s="463" t="s">
        <v>1281</v>
      </c>
      <c r="L1370" s="463" t="s">
        <v>773</v>
      </c>
      <c r="M1370" s="463" t="s">
        <v>3760</v>
      </c>
      <c r="N1370" s="466">
        <v>2</v>
      </c>
      <c r="O1370" s="229">
        <v>3</v>
      </c>
      <c r="P1370" s="463">
        <v>0</v>
      </c>
      <c r="Q1370" s="463">
        <v>4</v>
      </c>
      <c r="R1370" s="463">
        <v>1</v>
      </c>
      <c r="S1370" s="463">
        <v>0</v>
      </c>
      <c r="T1370" s="463">
        <v>0</v>
      </c>
      <c r="U1370" s="463">
        <v>0</v>
      </c>
      <c r="V1370" s="463">
        <v>0</v>
      </c>
      <c r="W1370" s="463">
        <v>22</v>
      </c>
      <c r="X1370" s="463">
        <v>6</v>
      </c>
      <c r="Y1370" s="463">
        <v>3</v>
      </c>
      <c r="Z1370" s="463">
        <v>0</v>
      </c>
      <c r="AA1370" s="463">
        <v>1</v>
      </c>
      <c r="AB1370" s="466">
        <v>40</v>
      </c>
      <c r="AC1370" s="461"/>
    </row>
    <row r="1371" spans="1:29" s="467" customFormat="1" hidden="1">
      <c r="A1371" s="463" t="s">
        <v>1886</v>
      </c>
      <c r="B1371" s="463" t="s">
        <v>658</v>
      </c>
      <c r="C1371" s="463" t="s">
        <v>4133</v>
      </c>
      <c r="D1371" s="463" t="s">
        <v>552</v>
      </c>
      <c r="E1371" s="463">
        <v>34</v>
      </c>
      <c r="F1371" s="465" t="s">
        <v>3760</v>
      </c>
      <c r="G1371" s="463" t="s">
        <v>554</v>
      </c>
      <c r="H1371" s="576">
        <v>41699</v>
      </c>
      <c r="I1371" s="576">
        <v>41711</v>
      </c>
      <c r="J1371" s="228">
        <v>2013</v>
      </c>
      <c r="K1371" s="463" t="s">
        <v>1281</v>
      </c>
      <c r="L1371" s="463" t="s">
        <v>773</v>
      </c>
      <c r="M1371" s="463" t="s">
        <v>3760</v>
      </c>
      <c r="N1371" s="466">
        <v>3</v>
      </c>
      <c r="O1371" s="229">
        <v>2</v>
      </c>
      <c r="P1371" s="463">
        <v>1</v>
      </c>
      <c r="Q1371" s="463">
        <v>8</v>
      </c>
      <c r="R1371" s="463">
        <v>1</v>
      </c>
      <c r="S1371" s="463">
        <v>0</v>
      </c>
      <c r="T1371" s="463">
        <v>0</v>
      </c>
      <c r="U1371" s="463">
        <v>0</v>
      </c>
      <c r="V1371" s="463">
        <v>0</v>
      </c>
      <c r="W1371" s="463">
        <v>23</v>
      </c>
      <c r="X1371" s="463">
        <v>1</v>
      </c>
      <c r="Y1371" s="463">
        <v>3</v>
      </c>
      <c r="Z1371" s="463">
        <v>0</v>
      </c>
      <c r="AA1371" s="463">
        <v>1</v>
      </c>
      <c r="AB1371" s="466">
        <v>40</v>
      </c>
      <c r="AC1371" s="461"/>
    </row>
    <row r="1372" spans="1:29" s="467" customFormat="1" hidden="1">
      <c r="A1372" s="463" t="s">
        <v>1887</v>
      </c>
      <c r="B1372" s="463" t="s">
        <v>658</v>
      </c>
      <c r="C1372" s="463" t="s">
        <v>4134</v>
      </c>
      <c r="D1372" s="463" t="s">
        <v>552</v>
      </c>
      <c r="E1372" s="463">
        <v>34</v>
      </c>
      <c r="F1372" s="465" t="s">
        <v>3760</v>
      </c>
      <c r="G1372" s="463" t="s">
        <v>554</v>
      </c>
      <c r="H1372" s="576">
        <v>41699</v>
      </c>
      <c r="I1372" s="576">
        <v>41711</v>
      </c>
      <c r="J1372" s="228">
        <v>2013</v>
      </c>
      <c r="K1372" s="463" t="s">
        <v>1281</v>
      </c>
      <c r="L1372" s="463" t="s">
        <v>773</v>
      </c>
      <c r="M1372" s="463" t="s">
        <v>3760</v>
      </c>
      <c r="N1372" s="466">
        <v>4</v>
      </c>
      <c r="O1372" s="229">
        <v>5</v>
      </c>
      <c r="P1372" s="463">
        <v>1</v>
      </c>
      <c r="Q1372" s="463">
        <v>5</v>
      </c>
      <c r="R1372" s="463">
        <v>1</v>
      </c>
      <c r="S1372" s="463">
        <v>2</v>
      </c>
      <c r="T1372" s="463">
        <v>0</v>
      </c>
      <c r="U1372" s="463">
        <v>0</v>
      </c>
      <c r="V1372" s="463">
        <v>0</v>
      </c>
      <c r="W1372" s="463">
        <v>17</v>
      </c>
      <c r="X1372" s="463">
        <v>9</v>
      </c>
      <c r="Y1372" s="463">
        <v>0</v>
      </c>
      <c r="Z1372" s="463">
        <v>0</v>
      </c>
      <c r="AA1372" s="463">
        <v>0</v>
      </c>
      <c r="AB1372" s="466">
        <v>40</v>
      </c>
      <c r="AC1372" s="461"/>
    </row>
    <row r="1373" spans="1:29" s="467" customFormat="1" hidden="1">
      <c r="A1373" s="463" t="s">
        <v>2109</v>
      </c>
      <c r="B1373" s="463" t="s">
        <v>658</v>
      </c>
      <c r="C1373" s="463" t="s">
        <v>2110</v>
      </c>
      <c r="D1373" s="463" t="s">
        <v>552</v>
      </c>
      <c r="E1373" s="463">
        <v>35</v>
      </c>
      <c r="F1373" s="465" t="s">
        <v>1511</v>
      </c>
      <c r="G1373" s="463" t="s">
        <v>554</v>
      </c>
      <c r="H1373" s="576">
        <v>41699</v>
      </c>
      <c r="I1373" s="576">
        <v>41711</v>
      </c>
      <c r="J1373" s="228">
        <v>2013</v>
      </c>
      <c r="K1373" s="463" t="s">
        <v>1281</v>
      </c>
      <c r="L1373" s="463" t="s">
        <v>773</v>
      </c>
      <c r="M1373" s="463" t="s">
        <v>1511</v>
      </c>
      <c r="N1373" s="466">
        <v>1</v>
      </c>
      <c r="O1373" s="229">
        <v>1</v>
      </c>
      <c r="P1373" s="463">
        <v>5</v>
      </c>
      <c r="Q1373" s="463">
        <v>8</v>
      </c>
      <c r="R1373" s="463">
        <v>4</v>
      </c>
      <c r="S1373" s="463">
        <v>1</v>
      </c>
      <c r="T1373" s="463">
        <v>0</v>
      </c>
      <c r="U1373" s="463">
        <v>15</v>
      </c>
      <c r="V1373" s="463">
        <v>0</v>
      </c>
      <c r="W1373" s="463">
        <v>3</v>
      </c>
      <c r="X1373" s="463">
        <v>1</v>
      </c>
      <c r="Y1373" s="463">
        <v>2</v>
      </c>
      <c r="Z1373" s="463">
        <v>0</v>
      </c>
      <c r="AA1373" s="463">
        <v>0</v>
      </c>
      <c r="AB1373" s="466">
        <v>40</v>
      </c>
      <c r="AC1373" s="461"/>
    </row>
    <row r="1374" spans="1:29" s="467" customFormat="1" hidden="1">
      <c r="A1374" s="463" t="s">
        <v>2111</v>
      </c>
      <c r="B1374" s="463" t="s">
        <v>658</v>
      </c>
      <c r="C1374" s="463" t="s">
        <v>2112</v>
      </c>
      <c r="D1374" s="463" t="s">
        <v>552</v>
      </c>
      <c r="E1374" s="463">
        <v>35</v>
      </c>
      <c r="F1374" s="465" t="s">
        <v>1511</v>
      </c>
      <c r="G1374" s="463" t="s">
        <v>554</v>
      </c>
      <c r="H1374" s="576">
        <v>41699</v>
      </c>
      <c r="I1374" s="576">
        <v>41711</v>
      </c>
      <c r="J1374" s="228">
        <v>2013</v>
      </c>
      <c r="K1374" s="463" t="s">
        <v>1281</v>
      </c>
      <c r="L1374" s="463" t="s">
        <v>773</v>
      </c>
      <c r="M1374" s="463" t="s">
        <v>1511</v>
      </c>
      <c r="N1374" s="466">
        <v>2</v>
      </c>
      <c r="O1374" s="229">
        <v>2</v>
      </c>
      <c r="P1374" s="463">
        <v>4</v>
      </c>
      <c r="Q1374" s="463">
        <v>7</v>
      </c>
      <c r="R1374" s="463">
        <v>0</v>
      </c>
      <c r="S1374" s="463">
        <v>1</v>
      </c>
      <c r="T1374" s="463">
        <v>0</v>
      </c>
      <c r="U1374" s="463">
        <v>22</v>
      </c>
      <c r="V1374" s="463">
        <v>0</v>
      </c>
      <c r="W1374" s="463">
        <v>1</v>
      </c>
      <c r="X1374" s="463">
        <v>2</v>
      </c>
      <c r="Y1374" s="463">
        <v>1</v>
      </c>
      <c r="Z1374" s="463">
        <v>0</v>
      </c>
      <c r="AA1374" s="463">
        <v>0</v>
      </c>
      <c r="AB1374" s="466">
        <v>40</v>
      </c>
      <c r="AC1374" s="461"/>
    </row>
    <row r="1375" spans="1:29" s="467" customFormat="1" hidden="1">
      <c r="A1375" s="463" t="s">
        <v>2113</v>
      </c>
      <c r="B1375" s="463" t="s">
        <v>658</v>
      </c>
      <c r="C1375" s="463" t="s">
        <v>2114</v>
      </c>
      <c r="D1375" s="463" t="s">
        <v>552</v>
      </c>
      <c r="E1375" s="463">
        <v>35</v>
      </c>
      <c r="F1375" s="465" t="s">
        <v>1511</v>
      </c>
      <c r="G1375" s="463" t="s">
        <v>554</v>
      </c>
      <c r="H1375" s="576">
        <v>41699</v>
      </c>
      <c r="I1375" s="576">
        <v>41711</v>
      </c>
      <c r="J1375" s="228">
        <v>2013</v>
      </c>
      <c r="K1375" s="463" t="s">
        <v>1281</v>
      </c>
      <c r="L1375" s="463" t="s">
        <v>773</v>
      </c>
      <c r="M1375" s="463" t="s">
        <v>1511</v>
      </c>
      <c r="N1375" s="466">
        <v>3</v>
      </c>
      <c r="O1375" s="229">
        <v>2</v>
      </c>
      <c r="P1375" s="463">
        <v>2</v>
      </c>
      <c r="Q1375" s="463">
        <v>13</v>
      </c>
      <c r="R1375" s="463">
        <v>2</v>
      </c>
      <c r="S1375" s="463">
        <v>0</v>
      </c>
      <c r="T1375" s="463">
        <v>0</v>
      </c>
      <c r="U1375" s="463">
        <v>8</v>
      </c>
      <c r="V1375" s="463">
        <v>0</v>
      </c>
      <c r="W1375" s="463">
        <v>6</v>
      </c>
      <c r="X1375" s="463">
        <v>4</v>
      </c>
      <c r="Y1375" s="463">
        <v>3</v>
      </c>
      <c r="Z1375" s="463">
        <v>0</v>
      </c>
      <c r="AA1375" s="463">
        <v>0</v>
      </c>
      <c r="AB1375" s="466">
        <v>40</v>
      </c>
      <c r="AC1375" s="461"/>
    </row>
    <row r="1376" spans="1:29" s="467" customFormat="1" hidden="1">
      <c r="A1376" s="463" t="s">
        <v>2115</v>
      </c>
      <c r="B1376" s="463" t="s">
        <v>658</v>
      </c>
      <c r="C1376" s="463" t="s">
        <v>2116</v>
      </c>
      <c r="D1376" s="463" t="s">
        <v>552</v>
      </c>
      <c r="E1376" s="463">
        <v>35</v>
      </c>
      <c r="F1376" s="465" t="s">
        <v>1511</v>
      </c>
      <c r="G1376" s="463" t="s">
        <v>554</v>
      </c>
      <c r="H1376" s="576">
        <v>41699</v>
      </c>
      <c r="I1376" s="576">
        <v>41711</v>
      </c>
      <c r="J1376" s="228">
        <v>2013</v>
      </c>
      <c r="K1376" s="463" t="s">
        <v>1281</v>
      </c>
      <c r="L1376" s="463" t="s">
        <v>773</v>
      </c>
      <c r="M1376" s="463" t="s">
        <v>1511</v>
      </c>
      <c r="N1376" s="466">
        <v>4</v>
      </c>
      <c r="O1376" s="229">
        <v>6</v>
      </c>
      <c r="P1376" s="463">
        <v>5</v>
      </c>
      <c r="Q1376" s="463">
        <v>3</v>
      </c>
      <c r="R1376" s="463">
        <v>0</v>
      </c>
      <c r="S1376" s="463">
        <v>2</v>
      </c>
      <c r="T1376" s="463">
        <v>0</v>
      </c>
      <c r="U1376" s="463">
        <v>17</v>
      </c>
      <c r="V1376" s="463">
        <v>0</v>
      </c>
      <c r="W1376" s="463">
        <v>3</v>
      </c>
      <c r="X1376" s="463">
        <v>3</v>
      </c>
      <c r="Y1376" s="463">
        <v>0</v>
      </c>
      <c r="Z1376" s="463">
        <v>1</v>
      </c>
      <c r="AA1376" s="463">
        <v>0</v>
      </c>
      <c r="AB1376" s="466">
        <v>40</v>
      </c>
      <c r="AC1376" s="461"/>
    </row>
    <row r="1377" spans="1:29" s="467" customFormat="1" hidden="1">
      <c r="A1377" s="463" t="s">
        <v>1888</v>
      </c>
      <c r="B1377" s="463" t="s">
        <v>658</v>
      </c>
      <c r="C1377" s="463" t="s">
        <v>4111</v>
      </c>
      <c r="D1377" s="463" t="s">
        <v>552</v>
      </c>
      <c r="E1377" s="463">
        <v>36</v>
      </c>
      <c r="F1377" s="465" t="s">
        <v>1516</v>
      </c>
      <c r="G1377" s="463" t="s">
        <v>554</v>
      </c>
      <c r="H1377" s="576">
        <v>41700</v>
      </c>
      <c r="I1377" s="576">
        <v>41711</v>
      </c>
      <c r="J1377" s="228">
        <v>2013</v>
      </c>
      <c r="K1377" s="463" t="s">
        <v>1281</v>
      </c>
      <c r="L1377" s="463" t="s">
        <v>773</v>
      </c>
      <c r="M1377" s="463" t="s">
        <v>1516</v>
      </c>
      <c r="N1377" s="466">
        <v>1</v>
      </c>
      <c r="O1377" s="229">
        <v>4</v>
      </c>
      <c r="P1377" s="463">
        <v>3</v>
      </c>
      <c r="Q1377" s="463">
        <v>2</v>
      </c>
      <c r="R1377" s="463">
        <v>0</v>
      </c>
      <c r="S1377" s="463">
        <v>1</v>
      </c>
      <c r="T1377" s="463">
        <v>0</v>
      </c>
      <c r="U1377" s="463">
        <v>0</v>
      </c>
      <c r="V1377" s="463">
        <v>0</v>
      </c>
      <c r="W1377" s="463">
        <v>13</v>
      </c>
      <c r="X1377" s="463">
        <v>9</v>
      </c>
      <c r="Y1377" s="463">
        <v>8</v>
      </c>
      <c r="Z1377" s="463">
        <v>0</v>
      </c>
      <c r="AA1377" s="463">
        <v>0</v>
      </c>
      <c r="AB1377" s="466">
        <v>40</v>
      </c>
      <c r="AC1377" s="461"/>
    </row>
    <row r="1378" spans="1:29" s="467" customFormat="1" hidden="1">
      <c r="A1378" s="463" t="s">
        <v>1889</v>
      </c>
      <c r="B1378" s="463" t="s">
        <v>658</v>
      </c>
      <c r="C1378" s="463" t="s">
        <v>4112</v>
      </c>
      <c r="D1378" s="463" t="s">
        <v>552</v>
      </c>
      <c r="E1378" s="463">
        <v>36</v>
      </c>
      <c r="F1378" s="465" t="s">
        <v>1516</v>
      </c>
      <c r="G1378" s="463" t="s">
        <v>554</v>
      </c>
      <c r="H1378" s="576">
        <v>41700</v>
      </c>
      <c r="I1378" s="576">
        <v>41711</v>
      </c>
      <c r="J1378" s="228">
        <v>2013</v>
      </c>
      <c r="K1378" s="463" t="s">
        <v>1281</v>
      </c>
      <c r="L1378" s="463" t="s">
        <v>773</v>
      </c>
      <c r="M1378" s="463" t="s">
        <v>1516</v>
      </c>
      <c r="N1378" s="466">
        <v>2</v>
      </c>
      <c r="O1378" s="229">
        <v>7</v>
      </c>
      <c r="P1378" s="463">
        <v>0</v>
      </c>
      <c r="Q1378" s="463">
        <v>3</v>
      </c>
      <c r="R1378" s="463">
        <v>0</v>
      </c>
      <c r="S1378" s="463">
        <v>3</v>
      </c>
      <c r="T1378" s="463">
        <v>0</v>
      </c>
      <c r="U1378" s="463">
        <v>0</v>
      </c>
      <c r="V1378" s="463">
        <v>0</v>
      </c>
      <c r="W1378" s="463">
        <v>13</v>
      </c>
      <c r="X1378" s="463">
        <v>4</v>
      </c>
      <c r="Y1378" s="463">
        <v>9</v>
      </c>
      <c r="Z1378" s="463">
        <v>0</v>
      </c>
      <c r="AA1378" s="463">
        <v>1</v>
      </c>
      <c r="AB1378" s="466">
        <v>40</v>
      </c>
      <c r="AC1378" s="461"/>
    </row>
    <row r="1379" spans="1:29" s="467" customFormat="1" hidden="1">
      <c r="A1379" s="463" t="s">
        <v>1890</v>
      </c>
      <c r="B1379" s="463" t="s">
        <v>658</v>
      </c>
      <c r="C1379" s="463" t="s">
        <v>4113</v>
      </c>
      <c r="D1379" s="463" t="s">
        <v>552</v>
      </c>
      <c r="E1379" s="463">
        <v>36</v>
      </c>
      <c r="F1379" s="465" t="s">
        <v>1516</v>
      </c>
      <c r="G1379" s="463" t="s">
        <v>554</v>
      </c>
      <c r="H1379" s="576">
        <v>41700</v>
      </c>
      <c r="I1379" s="576">
        <v>41711</v>
      </c>
      <c r="J1379" s="228">
        <v>2013</v>
      </c>
      <c r="K1379" s="463" t="s">
        <v>1281</v>
      </c>
      <c r="L1379" s="463" t="s">
        <v>773</v>
      </c>
      <c r="M1379" s="463" t="s">
        <v>1516</v>
      </c>
      <c r="N1379" s="466">
        <v>3</v>
      </c>
      <c r="O1379" s="229">
        <v>7</v>
      </c>
      <c r="P1379" s="463">
        <v>0</v>
      </c>
      <c r="Q1379" s="463">
        <v>5</v>
      </c>
      <c r="R1379" s="463">
        <v>0</v>
      </c>
      <c r="S1379" s="463">
        <v>2</v>
      </c>
      <c r="T1379" s="463">
        <v>0</v>
      </c>
      <c r="U1379" s="463">
        <v>1</v>
      </c>
      <c r="V1379" s="463">
        <v>0</v>
      </c>
      <c r="W1379" s="463">
        <v>14</v>
      </c>
      <c r="X1379" s="463">
        <v>3</v>
      </c>
      <c r="Y1379" s="463">
        <v>6</v>
      </c>
      <c r="Z1379" s="463">
        <v>0</v>
      </c>
      <c r="AA1379" s="463">
        <v>2</v>
      </c>
      <c r="AB1379" s="466">
        <v>40</v>
      </c>
      <c r="AC1379" s="461"/>
    </row>
    <row r="1380" spans="1:29" s="467" customFormat="1" hidden="1">
      <c r="A1380" s="463" t="s">
        <v>1891</v>
      </c>
      <c r="B1380" s="463" t="s">
        <v>658</v>
      </c>
      <c r="C1380" s="463" t="s">
        <v>4114</v>
      </c>
      <c r="D1380" s="463" t="s">
        <v>552</v>
      </c>
      <c r="E1380" s="463">
        <v>36</v>
      </c>
      <c r="F1380" s="465" t="s">
        <v>1516</v>
      </c>
      <c r="G1380" s="463" t="s">
        <v>554</v>
      </c>
      <c r="H1380" s="576">
        <v>41700</v>
      </c>
      <c r="I1380" s="576">
        <v>41711</v>
      </c>
      <c r="J1380" s="228">
        <v>2013</v>
      </c>
      <c r="K1380" s="463" t="s">
        <v>1281</v>
      </c>
      <c r="L1380" s="463" t="s">
        <v>773</v>
      </c>
      <c r="M1380" s="463" t="s">
        <v>1516</v>
      </c>
      <c r="N1380" s="466">
        <v>4</v>
      </c>
      <c r="O1380" s="229">
        <v>4</v>
      </c>
      <c r="P1380" s="463">
        <v>5</v>
      </c>
      <c r="Q1380" s="463">
        <v>2</v>
      </c>
      <c r="R1380" s="463">
        <v>0</v>
      </c>
      <c r="S1380" s="463">
        <v>1</v>
      </c>
      <c r="T1380" s="463">
        <v>0</v>
      </c>
      <c r="U1380" s="463">
        <v>0</v>
      </c>
      <c r="V1380" s="463">
        <v>0</v>
      </c>
      <c r="W1380" s="463">
        <v>13</v>
      </c>
      <c r="X1380" s="463">
        <v>11</v>
      </c>
      <c r="Y1380" s="463">
        <v>4</v>
      </c>
      <c r="Z1380" s="463">
        <v>0</v>
      </c>
      <c r="AA1380" s="463">
        <v>0</v>
      </c>
      <c r="AB1380" s="466">
        <v>40</v>
      </c>
      <c r="AC1380" s="461"/>
    </row>
    <row r="1381" spans="1:29" s="467" customFormat="1" hidden="1">
      <c r="A1381" s="463" t="s">
        <v>1892</v>
      </c>
      <c r="B1381" s="463" t="s">
        <v>658</v>
      </c>
      <c r="C1381" s="463" t="s">
        <v>1893</v>
      </c>
      <c r="D1381" s="463" t="s">
        <v>552</v>
      </c>
      <c r="E1381" s="463">
        <v>37</v>
      </c>
      <c r="F1381" s="465" t="s">
        <v>358</v>
      </c>
      <c r="G1381" s="463" t="s">
        <v>554</v>
      </c>
      <c r="H1381" s="576">
        <v>41713</v>
      </c>
      <c r="I1381" s="576">
        <v>41716</v>
      </c>
      <c r="J1381" s="228">
        <v>2013</v>
      </c>
      <c r="K1381" s="463" t="s">
        <v>769</v>
      </c>
      <c r="L1381" s="463" t="s">
        <v>3726</v>
      </c>
      <c r="M1381" s="463" t="s">
        <v>358</v>
      </c>
      <c r="N1381" s="466">
        <v>1</v>
      </c>
      <c r="O1381" s="229">
        <v>0</v>
      </c>
      <c r="P1381" s="463">
        <v>0</v>
      </c>
      <c r="Q1381" s="463">
        <v>1</v>
      </c>
      <c r="R1381" s="463">
        <v>0</v>
      </c>
      <c r="S1381" s="463">
        <v>12</v>
      </c>
      <c r="T1381" s="463">
        <v>0</v>
      </c>
      <c r="U1381" s="463">
        <v>7</v>
      </c>
      <c r="V1381" s="463">
        <v>1</v>
      </c>
      <c r="W1381" s="463">
        <v>14</v>
      </c>
      <c r="X1381" s="463">
        <v>3</v>
      </c>
      <c r="Y1381" s="463">
        <v>2</v>
      </c>
      <c r="Z1381" s="463">
        <v>0</v>
      </c>
      <c r="AA1381" s="463">
        <v>0</v>
      </c>
      <c r="AB1381" s="466">
        <v>40</v>
      </c>
      <c r="AC1381" s="461"/>
    </row>
    <row r="1382" spans="1:29" s="467" customFormat="1" hidden="1">
      <c r="A1382" s="463" t="s">
        <v>1894</v>
      </c>
      <c r="B1382" s="463" t="s">
        <v>658</v>
      </c>
      <c r="C1382" s="463" t="s">
        <v>1895</v>
      </c>
      <c r="D1382" s="463" t="s">
        <v>552</v>
      </c>
      <c r="E1382" s="463">
        <v>37</v>
      </c>
      <c r="F1382" s="465" t="s">
        <v>358</v>
      </c>
      <c r="G1382" s="463" t="s">
        <v>554</v>
      </c>
      <c r="H1382" s="576">
        <v>41713</v>
      </c>
      <c r="I1382" s="576">
        <v>41716</v>
      </c>
      <c r="J1382" s="228">
        <v>2013</v>
      </c>
      <c r="K1382" s="463" t="s">
        <v>769</v>
      </c>
      <c r="L1382" s="463" t="s">
        <v>3726</v>
      </c>
      <c r="M1382" s="463" t="s">
        <v>358</v>
      </c>
      <c r="N1382" s="466">
        <v>2</v>
      </c>
      <c r="O1382" s="229">
        <v>0</v>
      </c>
      <c r="P1382" s="463">
        <v>0</v>
      </c>
      <c r="Q1382" s="463">
        <v>1</v>
      </c>
      <c r="R1382" s="463">
        <v>0</v>
      </c>
      <c r="S1382" s="463">
        <v>2</v>
      </c>
      <c r="T1382" s="463">
        <v>0</v>
      </c>
      <c r="U1382" s="463">
        <v>22</v>
      </c>
      <c r="V1382" s="463">
        <v>0</v>
      </c>
      <c r="W1382" s="463">
        <v>15</v>
      </c>
      <c r="X1382" s="463">
        <v>0</v>
      </c>
      <c r="Y1382" s="463">
        <v>0</v>
      </c>
      <c r="Z1382" s="463">
        <v>0</v>
      </c>
      <c r="AA1382" s="463">
        <v>0</v>
      </c>
      <c r="AB1382" s="466">
        <v>40</v>
      </c>
      <c r="AC1382" s="461"/>
    </row>
    <row r="1383" spans="1:29" s="467" customFormat="1" hidden="1">
      <c r="A1383" s="463" t="s">
        <v>1896</v>
      </c>
      <c r="B1383" s="463" t="s">
        <v>658</v>
      </c>
      <c r="C1383" s="463" t="s">
        <v>1897</v>
      </c>
      <c r="D1383" s="463" t="s">
        <v>552</v>
      </c>
      <c r="E1383" s="463">
        <v>37</v>
      </c>
      <c r="F1383" s="465" t="s">
        <v>358</v>
      </c>
      <c r="G1383" s="463" t="s">
        <v>554</v>
      </c>
      <c r="H1383" s="576">
        <v>41713</v>
      </c>
      <c r="I1383" s="576">
        <v>41716</v>
      </c>
      <c r="J1383" s="228">
        <v>2013</v>
      </c>
      <c r="K1383" s="463" t="s">
        <v>769</v>
      </c>
      <c r="L1383" s="463" t="s">
        <v>3726</v>
      </c>
      <c r="M1383" s="463" t="s">
        <v>358</v>
      </c>
      <c r="N1383" s="466">
        <v>3</v>
      </c>
      <c r="O1383" s="229">
        <v>0</v>
      </c>
      <c r="P1383" s="463">
        <v>0</v>
      </c>
      <c r="Q1383" s="463">
        <v>0</v>
      </c>
      <c r="R1383" s="463">
        <v>0</v>
      </c>
      <c r="S1383" s="463">
        <v>21</v>
      </c>
      <c r="T1383" s="463">
        <v>0</v>
      </c>
      <c r="U1383" s="463">
        <v>4</v>
      </c>
      <c r="V1383" s="463">
        <v>0</v>
      </c>
      <c r="W1383" s="463">
        <v>8</v>
      </c>
      <c r="X1383" s="463">
        <v>7</v>
      </c>
      <c r="Y1383" s="463">
        <v>0</v>
      </c>
      <c r="Z1383" s="463">
        <v>0</v>
      </c>
      <c r="AA1383" s="463">
        <v>0</v>
      </c>
      <c r="AB1383" s="466">
        <v>40</v>
      </c>
      <c r="AC1383" s="461"/>
    </row>
    <row r="1384" spans="1:29" s="467" customFormat="1" hidden="1">
      <c r="A1384" s="463" t="s">
        <v>1898</v>
      </c>
      <c r="B1384" s="463" t="s">
        <v>658</v>
      </c>
      <c r="C1384" s="463" t="s">
        <v>1899</v>
      </c>
      <c r="D1384" s="463" t="s">
        <v>552</v>
      </c>
      <c r="E1384" s="463">
        <v>37</v>
      </c>
      <c r="F1384" s="465" t="s">
        <v>358</v>
      </c>
      <c r="G1384" s="463" t="s">
        <v>554</v>
      </c>
      <c r="H1384" s="576">
        <v>41713</v>
      </c>
      <c r="I1384" s="576">
        <v>41716</v>
      </c>
      <c r="J1384" s="228">
        <v>2013</v>
      </c>
      <c r="K1384" s="463" t="s">
        <v>769</v>
      </c>
      <c r="L1384" s="463" t="s">
        <v>3726</v>
      </c>
      <c r="M1384" s="463" t="s">
        <v>358</v>
      </c>
      <c r="N1384" s="466">
        <v>4</v>
      </c>
      <c r="O1384" s="229">
        <v>0</v>
      </c>
      <c r="P1384" s="463">
        <v>0</v>
      </c>
      <c r="Q1384" s="463">
        <v>2</v>
      </c>
      <c r="R1384" s="463">
        <v>0</v>
      </c>
      <c r="S1384" s="463">
        <v>3</v>
      </c>
      <c r="T1384" s="463">
        <v>0</v>
      </c>
      <c r="U1384" s="463">
        <v>10</v>
      </c>
      <c r="V1384" s="463">
        <v>0</v>
      </c>
      <c r="W1384" s="463">
        <v>20</v>
      </c>
      <c r="X1384" s="463">
        <v>5</v>
      </c>
      <c r="Y1384" s="463">
        <v>0</v>
      </c>
      <c r="Z1384" s="463">
        <v>0</v>
      </c>
      <c r="AA1384" s="463">
        <v>0</v>
      </c>
      <c r="AB1384" s="466">
        <v>40</v>
      </c>
      <c r="AC1384" s="461"/>
    </row>
    <row r="1385" spans="1:29" s="467" customFormat="1" hidden="1">
      <c r="A1385" s="463" t="s">
        <v>1460</v>
      </c>
      <c r="B1385" s="463" t="s">
        <v>658</v>
      </c>
      <c r="C1385" s="463" t="s">
        <v>4083</v>
      </c>
      <c r="D1385" s="463" t="s">
        <v>552</v>
      </c>
      <c r="E1385" s="463">
        <v>38</v>
      </c>
      <c r="F1385" s="465" t="s">
        <v>3759</v>
      </c>
      <c r="G1385" s="463" t="s">
        <v>554</v>
      </c>
      <c r="H1385" s="576">
        <v>41691</v>
      </c>
      <c r="I1385" s="576">
        <v>41691</v>
      </c>
      <c r="J1385" s="228">
        <v>2013</v>
      </c>
      <c r="K1385" s="463" t="s">
        <v>769</v>
      </c>
      <c r="L1385" s="463" t="s">
        <v>3726</v>
      </c>
      <c r="M1385" s="463" t="s">
        <v>3759</v>
      </c>
      <c r="N1385" s="466">
        <v>1</v>
      </c>
      <c r="O1385" s="229">
        <v>5</v>
      </c>
      <c r="P1385" s="463">
        <v>8</v>
      </c>
      <c r="Q1385" s="463">
        <v>1</v>
      </c>
      <c r="R1385" s="463">
        <v>5</v>
      </c>
      <c r="S1385" s="463">
        <v>0</v>
      </c>
      <c r="T1385" s="463">
        <v>0</v>
      </c>
      <c r="U1385" s="463">
        <v>0</v>
      </c>
      <c r="V1385" s="463">
        <v>2</v>
      </c>
      <c r="W1385" s="463">
        <v>7</v>
      </c>
      <c r="X1385" s="463">
        <v>6</v>
      </c>
      <c r="Y1385" s="463">
        <v>6</v>
      </c>
      <c r="Z1385" s="463">
        <v>0</v>
      </c>
      <c r="AA1385" s="463">
        <v>0</v>
      </c>
      <c r="AB1385" s="466">
        <v>40</v>
      </c>
      <c r="AC1385" s="461"/>
    </row>
    <row r="1386" spans="1:29" s="467" customFormat="1" hidden="1">
      <c r="A1386" s="463" t="s">
        <v>1461</v>
      </c>
      <c r="B1386" s="463" t="s">
        <v>658</v>
      </c>
      <c r="C1386" s="463" t="s">
        <v>4084</v>
      </c>
      <c r="D1386" s="463" t="s">
        <v>552</v>
      </c>
      <c r="E1386" s="463">
        <v>38</v>
      </c>
      <c r="F1386" s="465" t="s">
        <v>3759</v>
      </c>
      <c r="G1386" s="463" t="s">
        <v>554</v>
      </c>
      <c r="H1386" s="576">
        <v>41691</v>
      </c>
      <c r="I1386" s="576">
        <v>41691</v>
      </c>
      <c r="J1386" s="228">
        <v>2013</v>
      </c>
      <c r="K1386" s="463" t="s">
        <v>769</v>
      </c>
      <c r="L1386" s="463" t="s">
        <v>3726</v>
      </c>
      <c r="M1386" s="463" t="s">
        <v>3759</v>
      </c>
      <c r="N1386" s="466">
        <v>2</v>
      </c>
      <c r="O1386" s="229">
        <v>6</v>
      </c>
      <c r="P1386" s="463">
        <v>4</v>
      </c>
      <c r="Q1386" s="463">
        <v>3</v>
      </c>
      <c r="R1386" s="463">
        <v>4</v>
      </c>
      <c r="S1386" s="463">
        <v>0</v>
      </c>
      <c r="T1386" s="463">
        <v>0</v>
      </c>
      <c r="U1386" s="463">
        <v>1</v>
      </c>
      <c r="V1386" s="463">
        <v>1</v>
      </c>
      <c r="W1386" s="463">
        <v>6</v>
      </c>
      <c r="X1386" s="463">
        <v>11</v>
      </c>
      <c r="Y1386" s="463">
        <v>4</v>
      </c>
      <c r="Z1386" s="463">
        <v>0</v>
      </c>
      <c r="AA1386" s="463">
        <v>0</v>
      </c>
      <c r="AB1386" s="466">
        <v>40</v>
      </c>
      <c r="AC1386" s="461"/>
    </row>
    <row r="1387" spans="1:29" s="467" customFormat="1" hidden="1">
      <c r="A1387" s="463" t="s">
        <v>1462</v>
      </c>
      <c r="B1387" s="463" t="s">
        <v>658</v>
      </c>
      <c r="C1387" s="463" t="s">
        <v>4085</v>
      </c>
      <c r="D1387" s="463" t="s">
        <v>552</v>
      </c>
      <c r="E1387" s="463">
        <v>38</v>
      </c>
      <c r="F1387" s="465" t="s">
        <v>3759</v>
      </c>
      <c r="G1387" s="463" t="s">
        <v>554</v>
      </c>
      <c r="H1387" s="576">
        <v>41691</v>
      </c>
      <c r="I1387" s="576">
        <v>41691</v>
      </c>
      <c r="J1387" s="228">
        <v>2013</v>
      </c>
      <c r="K1387" s="463" t="s">
        <v>769</v>
      </c>
      <c r="L1387" s="463" t="s">
        <v>3726</v>
      </c>
      <c r="M1387" s="463" t="s">
        <v>3759</v>
      </c>
      <c r="N1387" s="466">
        <v>3</v>
      </c>
      <c r="O1387" s="229">
        <v>6</v>
      </c>
      <c r="P1387" s="463">
        <v>3</v>
      </c>
      <c r="Q1387" s="463">
        <v>8</v>
      </c>
      <c r="R1387" s="463">
        <v>2</v>
      </c>
      <c r="S1387" s="463">
        <v>0</v>
      </c>
      <c r="T1387" s="463">
        <v>0</v>
      </c>
      <c r="U1387" s="463">
        <v>0</v>
      </c>
      <c r="V1387" s="463">
        <v>0</v>
      </c>
      <c r="W1387" s="463">
        <v>8</v>
      </c>
      <c r="X1387" s="463">
        <v>13</v>
      </c>
      <c r="Y1387" s="463">
        <v>0</v>
      </c>
      <c r="Z1387" s="463">
        <v>0</v>
      </c>
      <c r="AA1387" s="463">
        <v>0</v>
      </c>
      <c r="AB1387" s="466">
        <v>40</v>
      </c>
      <c r="AC1387" s="461"/>
    </row>
    <row r="1388" spans="1:29" s="467" customFormat="1" hidden="1">
      <c r="A1388" s="463" t="s">
        <v>1463</v>
      </c>
      <c r="B1388" s="463" t="s">
        <v>658</v>
      </c>
      <c r="C1388" s="463" t="s">
        <v>4086</v>
      </c>
      <c r="D1388" s="463" t="s">
        <v>552</v>
      </c>
      <c r="E1388" s="463">
        <v>38</v>
      </c>
      <c r="F1388" s="465" t="s">
        <v>3759</v>
      </c>
      <c r="G1388" s="463" t="s">
        <v>554</v>
      </c>
      <c r="H1388" s="576">
        <v>41691</v>
      </c>
      <c r="I1388" s="576">
        <v>41691</v>
      </c>
      <c r="J1388" s="228">
        <v>2013</v>
      </c>
      <c r="K1388" s="463" t="s">
        <v>769</v>
      </c>
      <c r="L1388" s="463" t="s">
        <v>3726</v>
      </c>
      <c r="M1388" s="463" t="s">
        <v>3759</v>
      </c>
      <c r="N1388" s="466">
        <v>4</v>
      </c>
      <c r="O1388" s="229">
        <v>4</v>
      </c>
      <c r="P1388" s="463">
        <v>8</v>
      </c>
      <c r="Q1388" s="463">
        <v>2</v>
      </c>
      <c r="R1388" s="463">
        <v>2</v>
      </c>
      <c r="S1388" s="463">
        <v>0</v>
      </c>
      <c r="T1388" s="463">
        <v>0</v>
      </c>
      <c r="U1388" s="463">
        <v>0</v>
      </c>
      <c r="V1388" s="463">
        <v>1</v>
      </c>
      <c r="W1388" s="463">
        <v>8</v>
      </c>
      <c r="X1388" s="463">
        <v>9</v>
      </c>
      <c r="Y1388" s="463">
        <v>6</v>
      </c>
      <c r="Z1388" s="463">
        <v>0</v>
      </c>
      <c r="AA1388" s="463">
        <v>0</v>
      </c>
      <c r="AB1388" s="466">
        <v>40</v>
      </c>
      <c r="AC1388" s="461"/>
    </row>
    <row r="1389" spans="1:29" s="467" customFormat="1" hidden="1">
      <c r="A1389" s="463" t="s">
        <v>2117</v>
      </c>
      <c r="B1389" s="463" t="s">
        <v>658</v>
      </c>
      <c r="C1389" s="463" t="s">
        <v>1947</v>
      </c>
      <c r="D1389" s="463" t="s">
        <v>552</v>
      </c>
      <c r="E1389" s="463">
        <v>39</v>
      </c>
      <c r="F1389" s="465" t="s">
        <v>1517</v>
      </c>
      <c r="G1389" s="463" t="s">
        <v>554</v>
      </c>
      <c r="H1389" s="576">
        <v>41714</v>
      </c>
      <c r="I1389" s="576">
        <v>41715</v>
      </c>
      <c r="J1389" s="228">
        <v>2013</v>
      </c>
      <c r="K1389" s="463" t="s">
        <v>769</v>
      </c>
      <c r="L1389" s="463" t="s">
        <v>3726</v>
      </c>
      <c r="M1389" s="463" t="s">
        <v>1517</v>
      </c>
      <c r="N1389" s="466">
        <v>1</v>
      </c>
      <c r="O1389" s="229">
        <v>4</v>
      </c>
      <c r="P1389" s="463">
        <v>4</v>
      </c>
      <c r="Q1389" s="463">
        <v>4</v>
      </c>
      <c r="R1389" s="463">
        <v>3</v>
      </c>
      <c r="S1389" s="463">
        <v>0</v>
      </c>
      <c r="T1389" s="463">
        <v>0</v>
      </c>
      <c r="U1389" s="463">
        <v>1</v>
      </c>
      <c r="V1389" s="463">
        <v>3</v>
      </c>
      <c r="W1389" s="463">
        <v>17</v>
      </c>
      <c r="X1389" s="463">
        <v>2</v>
      </c>
      <c r="Y1389" s="463">
        <v>2</v>
      </c>
      <c r="Z1389" s="463">
        <v>0</v>
      </c>
      <c r="AA1389" s="463">
        <v>0</v>
      </c>
      <c r="AB1389" s="466">
        <v>40</v>
      </c>
      <c r="AC1389" s="461"/>
    </row>
    <row r="1390" spans="1:29" s="467" customFormat="1" hidden="1">
      <c r="A1390" s="463" t="s">
        <v>1948</v>
      </c>
      <c r="B1390" s="463" t="s">
        <v>658</v>
      </c>
      <c r="C1390" s="463" t="s">
        <v>1949</v>
      </c>
      <c r="D1390" s="463" t="s">
        <v>552</v>
      </c>
      <c r="E1390" s="463">
        <v>39</v>
      </c>
      <c r="F1390" s="465" t="s">
        <v>1517</v>
      </c>
      <c r="G1390" s="463" t="s">
        <v>554</v>
      </c>
      <c r="H1390" s="576">
        <v>41714</v>
      </c>
      <c r="I1390" s="576">
        <v>41715</v>
      </c>
      <c r="J1390" s="228">
        <v>2013</v>
      </c>
      <c r="K1390" s="463" t="s">
        <v>769</v>
      </c>
      <c r="L1390" s="463" t="s">
        <v>3726</v>
      </c>
      <c r="M1390" s="463" t="s">
        <v>1517</v>
      </c>
      <c r="N1390" s="466">
        <v>2</v>
      </c>
      <c r="O1390" s="229">
        <v>3</v>
      </c>
      <c r="P1390" s="463">
        <v>8</v>
      </c>
      <c r="Q1390" s="463">
        <v>5</v>
      </c>
      <c r="R1390" s="463">
        <v>2</v>
      </c>
      <c r="S1390" s="463">
        <v>0</v>
      </c>
      <c r="T1390" s="463">
        <v>0</v>
      </c>
      <c r="U1390" s="463">
        <v>2</v>
      </c>
      <c r="V1390" s="463">
        <v>2</v>
      </c>
      <c r="W1390" s="463">
        <v>9</v>
      </c>
      <c r="X1390" s="463">
        <v>3</v>
      </c>
      <c r="Y1390" s="463">
        <v>6</v>
      </c>
      <c r="Z1390" s="463">
        <v>0</v>
      </c>
      <c r="AA1390" s="463">
        <v>0</v>
      </c>
      <c r="AB1390" s="466">
        <v>40</v>
      </c>
      <c r="AC1390" s="461"/>
    </row>
    <row r="1391" spans="1:29" s="467" customFormat="1" hidden="1">
      <c r="A1391" s="463" t="s">
        <v>1950</v>
      </c>
      <c r="B1391" s="463" t="s">
        <v>658</v>
      </c>
      <c r="C1391" s="463" t="s">
        <v>1951</v>
      </c>
      <c r="D1391" s="463" t="s">
        <v>552</v>
      </c>
      <c r="E1391" s="463">
        <v>39</v>
      </c>
      <c r="F1391" s="465" t="s">
        <v>1517</v>
      </c>
      <c r="G1391" s="463" t="s">
        <v>554</v>
      </c>
      <c r="H1391" s="576">
        <v>41714</v>
      </c>
      <c r="I1391" s="576">
        <v>41715</v>
      </c>
      <c r="J1391" s="228">
        <v>2013</v>
      </c>
      <c r="K1391" s="463" t="s">
        <v>769</v>
      </c>
      <c r="L1391" s="463" t="s">
        <v>3726</v>
      </c>
      <c r="M1391" s="463" t="s">
        <v>1517</v>
      </c>
      <c r="N1391" s="466">
        <v>3</v>
      </c>
      <c r="O1391" s="229">
        <v>2</v>
      </c>
      <c r="P1391" s="463">
        <v>0</v>
      </c>
      <c r="Q1391" s="463">
        <v>2</v>
      </c>
      <c r="R1391" s="463">
        <v>1</v>
      </c>
      <c r="S1391" s="463">
        <v>0</v>
      </c>
      <c r="T1391" s="463">
        <v>0</v>
      </c>
      <c r="U1391" s="463">
        <v>0</v>
      </c>
      <c r="V1391" s="463">
        <v>1</v>
      </c>
      <c r="W1391" s="463">
        <v>13</v>
      </c>
      <c r="X1391" s="463">
        <v>11</v>
      </c>
      <c r="Y1391" s="463">
        <v>10</v>
      </c>
      <c r="Z1391" s="463">
        <v>0</v>
      </c>
      <c r="AA1391" s="463">
        <v>0</v>
      </c>
      <c r="AB1391" s="466">
        <v>40</v>
      </c>
      <c r="AC1391" s="461"/>
    </row>
    <row r="1392" spans="1:29" s="467" customFormat="1" hidden="1">
      <c r="A1392" s="463" t="s">
        <v>1952</v>
      </c>
      <c r="B1392" s="463" t="s">
        <v>658</v>
      </c>
      <c r="C1392" s="463" t="s">
        <v>1953</v>
      </c>
      <c r="D1392" s="463" t="s">
        <v>552</v>
      </c>
      <c r="E1392" s="463">
        <v>39</v>
      </c>
      <c r="F1392" s="465" t="s">
        <v>1517</v>
      </c>
      <c r="G1392" s="463" t="s">
        <v>554</v>
      </c>
      <c r="H1392" s="576">
        <v>41714</v>
      </c>
      <c r="I1392" s="576">
        <v>41715</v>
      </c>
      <c r="J1392" s="228">
        <v>2013</v>
      </c>
      <c r="K1392" s="463" t="s">
        <v>769</v>
      </c>
      <c r="L1392" s="463" t="s">
        <v>3726</v>
      </c>
      <c r="M1392" s="463" t="s">
        <v>1517</v>
      </c>
      <c r="N1392" s="466">
        <v>4</v>
      </c>
      <c r="O1392" s="229">
        <v>27</v>
      </c>
      <c r="P1392" s="463">
        <v>0</v>
      </c>
      <c r="Q1392" s="463">
        <v>2</v>
      </c>
      <c r="R1392" s="463">
        <v>0</v>
      </c>
      <c r="S1392" s="463">
        <v>0</v>
      </c>
      <c r="T1392" s="463">
        <v>0</v>
      </c>
      <c r="U1392" s="463">
        <v>5</v>
      </c>
      <c r="V1392" s="463">
        <v>0</v>
      </c>
      <c r="W1392" s="463">
        <v>3</v>
      </c>
      <c r="X1392" s="463">
        <v>3</v>
      </c>
      <c r="Y1392" s="463">
        <v>0</v>
      </c>
      <c r="Z1392" s="463">
        <v>0</v>
      </c>
      <c r="AA1392" s="463">
        <v>0</v>
      </c>
      <c r="AB1392" s="466">
        <v>40</v>
      </c>
      <c r="AC1392" s="461"/>
    </row>
    <row r="1393" spans="1:29" s="467" customFormat="1" hidden="1">
      <c r="A1393" s="463" t="s">
        <v>1974</v>
      </c>
      <c r="B1393" s="463" t="s">
        <v>658</v>
      </c>
      <c r="C1393" s="463" t="s">
        <v>1975</v>
      </c>
      <c r="D1393" s="463" t="s">
        <v>552</v>
      </c>
      <c r="E1393" s="463">
        <v>40</v>
      </c>
      <c r="F1393" s="465" t="s">
        <v>550</v>
      </c>
      <c r="G1393" s="463" t="s">
        <v>554</v>
      </c>
      <c r="H1393" s="576">
        <v>41714</v>
      </c>
      <c r="I1393" s="576">
        <v>41715</v>
      </c>
      <c r="J1393" s="228">
        <v>2013</v>
      </c>
      <c r="K1393" s="463" t="s">
        <v>769</v>
      </c>
      <c r="L1393" s="463" t="s">
        <v>3727</v>
      </c>
      <c r="M1393" s="463" t="s">
        <v>550</v>
      </c>
      <c r="N1393" s="466">
        <v>1</v>
      </c>
      <c r="O1393" s="229">
        <v>0</v>
      </c>
      <c r="P1393" s="463">
        <v>3</v>
      </c>
      <c r="Q1393" s="463">
        <v>1</v>
      </c>
      <c r="R1393" s="463">
        <v>0</v>
      </c>
      <c r="S1393" s="463">
        <v>1</v>
      </c>
      <c r="T1393" s="463">
        <v>0</v>
      </c>
      <c r="U1393" s="463">
        <v>1</v>
      </c>
      <c r="V1393" s="463">
        <v>4</v>
      </c>
      <c r="W1393" s="463">
        <v>13</v>
      </c>
      <c r="X1393" s="463">
        <v>14</v>
      </c>
      <c r="Y1393" s="463">
        <v>3</v>
      </c>
      <c r="Z1393" s="463">
        <v>0</v>
      </c>
      <c r="AA1393" s="463">
        <v>0</v>
      </c>
      <c r="AB1393" s="466">
        <v>40</v>
      </c>
      <c r="AC1393" s="461"/>
    </row>
    <row r="1394" spans="1:29" s="467" customFormat="1" hidden="1">
      <c r="A1394" s="463" t="s">
        <v>1976</v>
      </c>
      <c r="B1394" s="463" t="s">
        <v>658</v>
      </c>
      <c r="C1394" s="463" t="s">
        <v>1977</v>
      </c>
      <c r="D1394" s="463" t="s">
        <v>552</v>
      </c>
      <c r="E1394" s="463">
        <v>40</v>
      </c>
      <c r="F1394" s="465" t="s">
        <v>550</v>
      </c>
      <c r="G1394" s="463" t="s">
        <v>554</v>
      </c>
      <c r="H1394" s="576">
        <v>41714</v>
      </c>
      <c r="I1394" s="576">
        <v>41715</v>
      </c>
      <c r="J1394" s="228">
        <v>2013</v>
      </c>
      <c r="K1394" s="463" t="s">
        <v>769</v>
      </c>
      <c r="L1394" s="463" t="s">
        <v>3727</v>
      </c>
      <c r="M1394" s="463" t="s">
        <v>550</v>
      </c>
      <c r="N1394" s="466">
        <v>2</v>
      </c>
      <c r="O1394" s="229">
        <v>0</v>
      </c>
      <c r="P1394" s="463">
        <v>1</v>
      </c>
      <c r="Q1394" s="463">
        <v>1</v>
      </c>
      <c r="R1394" s="463">
        <v>0</v>
      </c>
      <c r="S1394" s="463">
        <v>0</v>
      </c>
      <c r="T1394" s="463">
        <v>0</v>
      </c>
      <c r="U1394" s="463">
        <v>2</v>
      </c>
      <c r="V1394" s="463">
        <v>1</v>
      </c>
      <c r="W1394" s="463">
        <v>6</v>
      </c>
      <c r="X1394" s="463">
        <v>22</v>
      </c>
      <c r="Y1394" s="463">
        <v>7</v>
      </c>
      <c r="Z1394" s="463">
        <v>0</v>
      </c>
      <c r="AA1394" s="463">
        <v>0</v>
      </c>
      <c r="AB1394" s="466">
        <v>40</v>
      </c>
      <c r="AC1394" s="461"/>
    </row>
    <row r="1395" spans="1:29" s="467" customFormat="1" hidden="1">
      <c r="A1395" s="463" t="s">
        <v>1978</v>
      </c>
      <c r="B1395" s="463" t="s">
        <v>658</v>
      </c>
      <c r="C1395" s="463" t="s">
        <v>1979</v>
      </c>
      <c r="D1395" s="463" t="s">
        <v>552</v>
      </c>
      <c r="E1395" s="463">
        <v>40</v>
      </c>
      <c r="F1395" s="465" t="s">
        <v>550</v>
      </c>
      <c r="G1395" s="463" t="s">
        <v>554</v>
      </c>
      <c r="H1395" s="576">
        <v>41714</v>
      </c>
      <c r="I1395" s="576">
        <v>41715</v>
      </c>
      <c r="J1395" s="228">
        <v>2013</v>
      </c>
      <c r="K1395" s="463" t="s">
        <v>769</v>
      </c>
      <c r="L1395" s="463" t="s">
        <v>3727</v>
      </c>
      <c r="M1395" s="463" t="s">
        <v>550</v>
      </c>
      <c r="N1395" s="466">
        <v>3</v>
      </c>
      <c r="O1395" s="229">
        <v>9</v>
      </c>
      <c r="P1395" s="463">
        <v>0</v>
      </c>
      <c r="Q1395" s="463">
        <v>3</v>
      </c>
      <c r="R1395" s="463">
        <v>0</v>
      </c>
      <c r="S1395" s="463">
        <v>1</v>
      </c>
      <c r="T1395" s="463">
        <v>1</v>
      </c>
      <c r="U1395" s="463">
        <v>8</v>
      </c>
      <c r="V1395" s="463">
        <v>0</v>
      </c>
      <c r="W1395" s="463">
        <v>10</v>
      </c>
      <c r="X1395" s="463">
        <v>8</v>
      </c>
      <c r="Y1395" s="463">
        <v>0</v>
      </c>
      <c r="Z1395" s="463">
        <v>0</v>
      </c>
      <c r="AA1395" s="463">
        <v>0</v>
      </c>
      <c r="AB1395" s="466">
        <v>40</v>
      </c>
      <c r="AC1395" s="461"/>
    </row>
    <row r="1396" spans="1:29" s="467" customFormat="1" hidden="1">
      <c r="A1396" s="463" t="s">
        <v>1980</v>
      </c>
      <c r="B1396" s="463" t="s">
        <v>658</v>
      </c>
      <c r="C1396" s="463" t="s">
        <v>1981</v>
      </c>
      <c r="D1396" s="463" t="s">
        <v>552</v>
      </c>
      <c r="E1396" s="463">
        <v>40</v>
      </c>
      <c r="F1396" s="465" t="s">
        <v>550</v>
      </c>
      <c r="G1396" s="463" t="s">
        <v>554</v>
      </c>
      <c r="H1396" s="576">
        <v>41714</v>
      </c>
      <c r="I1396" s="576">
        <v>41715</v>
      </c>
      <c r="J1396" s="228">
        <v>2013</v>
      </c>
      <c r="K1396" s="463" t="s">
        <v>769</v>
      </c>
      <c r="L1396" s="463" t="s">
        <v>3727</v>
      </c>
      <c r="M1396" s="463" t="s">
        <v>550</v>
      </c>
      <c r="N1396" s="466">
        <v>4</v>
      </c>
      <c r="O1396" s="229">
        <v>1</v>
      </c>
      <c r="P1396" s="463">
        <v>0</v>
      </c>
      <c r="Q1396" s="463">
        <v>2</v>
      </c>
      <c r="R1396" s="463">
        <v>0</v>
      </c>
      <c r="S1396" s="463">
        <v>0</v>
      </c>
      <c r="T1396" s="463">
        <v>0</v>
      </c>
      <c r="U1396" s="463">
        <v>4</v>
      </c>
      <c r="V1396" s="463">
        <v>1</v>
      </c>
      <c r="W1396" s="463">
        <v>15</v>
      </c>
      <c r="X1396" s="463">
        <v>15</v>
      </c>
      <c r="Y1396" s="463">
        <v>2</v>
      </c>
      <c r="Z1396" s="463">
        <v>0</v>
      </c>
      <c r="AA1396" s="463">
        <v>0</v>
      </c>
      <c r="AB1396" s="466">
        <v>40</v>
      </c>
      <c r="AC1396" s="461"/>
    </row>
    <row r="1397" spans="1:29" s="467" customFormat="1" hidden="1">
      <c r="A1397" s="463" t="s">
        <v>1900</v>
      </c>
      <c r="B1397" s="463" t="s">
        <v>658</v>
      </c>
      <c r="C1397" s="463" t="s">
        <v>1901</v>
      </c>
      <c r="D1397" s="463" t="s">
        <v>552</v>
      </c>
      <c r="E1397" s="463">
        <v>41</v>
      </c>
      <c r="F1397" s="465" t="s">
        <v>1513</v>
      </c>
      <c r="G1397" s="463" t="s">
        <v>554</v>
      </c>
      <c r="H1397" s="576">
        <v>41713</v>
      </c>
      <c r="I1397" s="576">
        <v>41716</v>
      </c>
      <c r="J1397" s="228">
        <v>2013</v>
      </c>
      <c r="K1397" s="463" t="s">
        <v>769</v>
      </c>
      <c r="L1397" s="463" t="s">
        <v>3727</v>
      </c>
      <c r="M1397" s="463" t="s">
        <v>1513</v>
      </c>
      <c r="N1397" s="466">
        <v>1</v>
      </c>
      <c r="O1397" s="229">
        <v>21</v>
      </c>
      <c r="P1397" s="463">
        <v>0</v>
      </c>
      <c r="Q1397" s="463">
        <v>4</v>
      </c>
      <c r="R1397" s="463">
        <v>0</v>
      </c>
      <c r="S1397" s="463">
        <v>0</v>
      </c>
      <c r="T1397" s="463">
        <v>0</v>
      </c>
      <c r="U1397" s="463">
        <v>4</v>
      </c>
      <c r="V1397" s="463">
        <v>0</v>
      </c>
      <c r="W1397" s="463">
        <v>6</v>
      </c>
      <c r="X1397" s="463">
        <v>0</v>
      </c>
      <c r="Y1397" s="463">
        <v>5</v>
      </c>
      <c r="Z1397" s="463">
        <v>0</v>
      </c>
      <c r="AA1397" s="463">
        <v>0</v>
      </c>
      <c r="AB1397" s="466">
        <v>40</v>
      </c>
      <c r="AC1397" s="461"/>
    </row>
    <row r="1398" spans="1:29" s="467" customFormat="1" hidden="1">
      <c r="A1398" s="463" t="s">
        <v>1902</v>
      </c>
      <c r="B1398" s="463" t="s">
        <v>658</v>
      </c>
      <c r="C1398" s="463" t="s">
        <v>1903</v>
      </c>
      <c r="D1398" s="463" t="s">
        <v>552</v>
      </c>
      <c r="E1398" s="463">
        <v>41</v>
      </c>
      <c r="F1398" s="465" t="s">
        <v>1513</v>
      </c>
      <c r="G1398" s="463" t="s">
        <v>554</v>
      </c>
      <c r="H1398" s="576">
        <v>41713</v>
      </c>
      <c r="I1398" s="576">
        <v>41716</v>
      </c>
      <c r="J1398" s="228">
        <v>2013</v>
      </c>
      <c r="K1398" s="463" t="s">
        <v>769</v>
      </c>
      <c r="L1398" s="463" t="s">
        <v>3727</v>
      </c>
      <c r="M1398" s="463" t="s">
        <v>1513</v>
      </c>
      <c r="N1398" s="466">
        <v>2</v>
      </c>
      <c r="O1398" s="229">
        <v>20</v>
      </c>
      <c r="P1398" s="463">
        <v>0</v>
      </c>
      <c r="Q1398" s="463">
        <v>0</v>
      </c>
      <c r="R1398" s="463">
        <v>0</v>
      </c>
      <c r="S1398" s="463">
        <v>0</v>
      </c>
      <c r="T1398" s="463">
        <v>0</v>
      </c>
      <c r="U1398" s="463">
        <v>7</v>
      </c>
      <c r="V1398" s="463">
        <v>0</v>
      </c>
      <c r="W1398" s="463">
        <v>13</v>
      </c>
      <c r="X1398" s="463">
        <v>0</v>
      </c>
      <c r="Y1398" s="463">
        <v>0</v>
      </c>
      <c r="Z1398" s="463">
        <v>0</v>
      </c>
      <c r="AA1398" s="463">
        <v>0</v>
      </c>
      <c r="AB1398" s="466">
        <v>40</v>
      </c>
      <c r="AC1398" s="461"/>
    </row>
    <row r="1399" spans="1:29" s="467" customFormat="1" hidden="1">
      <c r="A1399" s="463" t="s">
        <v>2071</v>
      </c>
      <c r="B1399" s="463" t="s">
        <v>658</v>
      </c>
      <c r="C1399" s="463" t="s">
        <v>2072</v>
      </c>
      <c r="D1399" s="463" t="s">
        <v>552</v>
      </c>
      <c r="E1399" s="463">
        <v>41</v>
      </c>
      <c r="F1399" s="465" t="s">
        <v>1513</v>
      </c>
      <c r="G1399" s="463" t="s">
        <v>554</v>
      </c>
      <c r="H1399" s="576">
        <v>41713</v>
      </c>
      <c r="I1399" s="576">
        <v>41716</v>
      </c>
      <c r="J1399" s="228">
        <v>2013</v>
      </c>
      <c r="K1399" s="463" t="s">
        <v>769</v>
      </c>
      <c r="L1399" s="463" t="s">
        <v>3727</v>
      </c>
      <c r="M1399" s="463" t="s">
        <v>1513</v>
      </c>
      <c r="N1399" s="466">
        <v>3</v>
      </c>
      <c r="O1399" s="229">
        <v>20</v>
      </c>
      <c r="P1399" s="463">
        <v>0</v>
      </c>
      <c r="Q1399" s="463">
        <v>1</v>
      </c>
      <c r="R1399" s="463">
        <v>0</v>
      </c>
      <c r="S1399" s="463">
        <v>0</v>
      </c>
      <c r="T1399" s="463">
        <v>0</v>
      </c>
      <c r="U1399" s="463">
        <v>5</v>
      </c>
      <c r="V1399" s="463">
        <v>0</v>
      </c>
      <c r="W1399" s="463">
        <v>10</v>
      </c>
      <c r="X1399" s="463">
        <v>2</v>
      </c>
      <c r="Y1399" s="463">
        <v>2</v>
      </c>
      <c r="Z1399" s="463">
        <v>0</v>
      </c>
      <c r="AA1399" s="463">
        <v>0</v>
      </c>
      <c r="AB1399" s="466">
        <v>40</v>
      </c>
      <c r="AC1399" s="461"/>
    </row>
    <row r="1400" spans="1:29" s="467" customFormat="1" hidden="1">
      <c r="A1400" s="463" t="s">
        <v>2073</v>
      </c>
      <c r="B1400" s="463" t="s">
        <v>658</v>
      </c>
      <c r="C1400" s="463" t="s">
        <v>2074</v>
      </c>
      <c r="D1400" s="463" t="s">
        <v>552</v>
      </c>
      <c r="E1400" s="463">
        <v>41</v>
      </c>
      <c r="F1400" s="465" t="s">
        <v>1513</v>
      </c>
      <c r="G1400" s="463" t="s">
        <v>554</v>
      </c>
      <c r="H1400" s="576">
        <v>41713</v>
      </c>
      <c r="I1400" s="576">
        <v>41716</v>
      </c>
      <c r="J1400" s="228">
        <v>2013</v>
      </c>
      <c r="K1400" s="463" t="s">
        <v>769</v>
      </c>
      <c r="L1400" s="463" t="s">
        <v>3727</v>
      </c>
      <c r="M1400" s="463" t="s">
        <v>1513</v>
      </c>
      <c r="N1400" s="466">
        <v>4</v>
      </c>
      <c r="O1400" s="229">
        <v>11</v>
      </c>
      <c r="P1400" s="463">
        <v>0</v>
      </c>
      <c r="Q1400" s="463">
        <v>1</v>
      </c>
      <c r="R1400" s="463">
        <v>0</v>
      </c>
      <c r="S1400" s="463">
        <v>0</v>
      </c>
      <c r="T1400" s="463">
        <v>0</v>
      </c>
      <c r="U1400" s="463">
        <v>2</v>
      </c>
      <c r="V1400" s="463">
        <v>0</v>
      </c>
      <c r="W1400" s="463">
        <v>5</v>
      </c>
      <c r="X1400" s="463">
        <v>10</v>
      </c>
      <c r="Y1400" s="463">
        <v>11</v>
      </c>
      <c r="Z1400" s="463">
        <v>0</v>
      </c>
      <c r="AA1400" s="463">
        <v>0</v>
      </c>
      <c r="AB1400" s="466">
        <v>40</v>
      </c>
      <c r="AC1400" s="461"/>
    </row>
    <row r="1401" spans="1:29" s="467" customFormat="1" hidden="1">
      <c r="A1401" s="463" t="s">
        <v>1954</v>
      </c>
      <c r="B1401" s="463" t="s">
        <v>658</v>
      </c>
      <c r="C1401" s="463" t="s">
        <v>1955</v>
      </c>
      <c r="D1401" s="463" t="s">
        <v>552</v>
      </c>
      <c r="E1401" s="463">
        <v>42</v>
      </c>
      <c r="F1401" s="465" t="s">
        <v>1519</v>
      </c>
      <c r="G1401" s="463" t="s">
        <v>554</v>
      </c>
      <c r="H1401" s="576">
        <v>41714</v>
      </c>
      <c r="I1401" s="576">
        <v>41716</v>
      </c>
      <c r="J1401" s="228">
        <v>2013</v>
      </c>
      <c r="K1401" s="463" t="s">
        <v>769</v>
      </c>
      <c r="L1401" s="463" t="s">
        <v>3727</v>
      </c>
      <c r="M1401" s="463" t="s">
        <v>1519</v>
      </c>
      <c r="N1401" s="466">
        <v>1</v>
      </c>
      <c r="O1401" s="229">
        <v>13</v>
      </c>
      <c r="P1401" s="463">
        <v>2</v>
      </c>
      <c r="Q1401" s="463">
        <v>8</v>
      </c>
      <c r="R1401" s="463">
        <v>2</v>
      </c>
      <c r="S1401" s="463">
        <v>0</v>
      </c>
      <c r="T1401" s="463">
        <v>0</v>
      </c>
      <c r="U1401" s="463">
        <v>0</v>
      </c>
      <c r="V1401" s="463">
        <v>0</v>
      </c>
      <c r="W1401" s="463">
        <v>6</v>
      </c>
      <c r="X1401" s="463">
        <v>8</v>
      </c>
      <c r="Y1401" s="463">
        <v>1</v>
      </c>
      <c r="Z1401" s="463">
        <v>0</v>
      </c>
      <c r="AA1401" s="463">
        <v>0</v>
      </c>
      <c r="AB1401" s="466">
        <v>40</v>
      </c>
      <c r="AC1401" s="461"/>
    </row>
    <row r="1402" spans="1:29" s="467" customFormat="1" hidden="1">
      <c r="A1402" s="463" t="s">
        <v>1956</v>
      </c>
      <c r="B1402" s="463" t="s">
        <v>658</v>
      </c>
      <c r="C1402" s="463" t="s">
        <v>1957</v>
      </c>
      <c r="D1402" s="463" t="s">
        <v>552</v>
      </c>
      <c r="E1402" s="463">
        <v>42</v>
      </c>
      <c r="F1402" s="465" t="s">
        <v>1519</v>
      </c>
      <c r="G1402" s="463" t="s">
        <v>554</v>
      </c>
      <c r="H1402" s="576">
        <v>41714</v>
      </c>
      <c r="I1402" s="576">
        <v>41716</v>
      </c>
      <c r="J1402" s="228">
        <v>2013</v>
      </c>
      <c r="K1402" s="463" t="s">
        <v>769</v>
      </c>
      <c r="L1402" s="463" t="s">
        <v>3727</v>
      </c>
      <c r="M1402" s="463" t="s">
        <v>1519</v>
      </c>
      <c r="N1402" s="466">
        <v>2</v>
      </c>
      <c r="O1402" s="229">
        <v>1</v>
      </c>
      <c r="P1402" s="463">
        <v>0</v>
      </c>
      <c r="Q1402" s="463">
        <v>4</v>
      </c>
      <c r="R1402" s="463">
        <v>0</v>
      </c>
      <c r="S1402" s="463">
        <v>0</v>
      </c>
      <c r="T1402" s="463">
        <v>0</v>
      </c>
      <c r="U1402" s="463">
        <v>8</v>
      </c>
      <c r="V1402" s="463">
        <v>0</v>
      </c>
      <c r="W1402" s="463">
        <v>9</v>
      </c>
      <c r="X1402" s="463">
        <v>9</v>
      </c>
      <c r="Y1402" s="463">
        <v>9</v>
      </c>
      <c r="Z1402" s="463">
        <v>0</v>
      </c>
      <c r="AA1402" s="463">
        <v>0</v>
      </c>
      <c r="AB1402" s="466">
        <v>40</v>
      </c>
      <c r="AC1402" s="461"/>
    </row>
    <row r="1403" spans="1:29" s="467" customFormat="1" hidden="1">
      <c r="A1403" s="463" t="s">
        <v>1958</v>
      </c>
      <c r="B1403" s="463" t="s">
        <v>658</v>
      </c>
      <c r="C1403" s="463" t="s">
        <v>1959</v>
      </c>
      <c r="D1403" s="463" t="s">
        <v>552</v>
      </c>
      <c r="E1403" s="463">
        <v>42</v>
      </c>
      <c r="F1403" s="465" t="s">
        <v>1519</v>
      </c>
      <c r="G1403" s="463" t="s">
        <v>554</v>
      </c>
      <c r="H1403" s="576">
        <v>41714</v>
      </c>
      <c r="I1403" s="576">
        <v>41716</v>
      </c>
      <c r="J1403" s="228">
        <v>2013</v>
      </c>
      <c r="K1403" s="463" t="s">
        <v>769</v>
      </c>
      <c r="L1403" s="463" t="s">
        <v>3727</v>
      </c>
      <c r="M1403" s="463" t="s">
        <v>1519</v>
      </c>
      <c r="N1403" s="466">
        <v>3</v>
      </c>
      <c r="O1403" s="229">
        <v>5</v>
      </c>
      <c r="P1403" s="463">
        <v>0</v>
      </c>
      <c r="Q1403" s="463">
        <v>4</v>
      </c>
      <c r="R1403" s="463">
        <v>3</v>
      </c>
      <c r="S1403" s="463">
        <v>0</v>
      </c>
      <c r="T1403" s="463">
        <v>0</v>
      </c>
      <c r="U1403" s="463">
        <v>0</v>
      </c>
      <c r="V1403" s="463">
        <v>0</v>
      </c>
      <c r="W1403" s="463">
        <v>16</v>
      </c>
      <c r="X1403" s="463">
        <v>11</v>
      </c>
      <c r="Y1403" s="463">
        <v>1</v>
      </c>
      <c r="Z1403" s="463">
        <v>0</v>
      </c>
      <c r="AA1403" s="463">
        <v>0</v>
      </c>
      <c r="AB1403" s="466">
        <v>40</v>
      </c>
      <c r="AC1403" s="461"/>
    </row>
    <row r="1404" spans="1:29" s="467" customFormat="1" hidden="1">
      <c r="A1404" s="463" t="s">
        <v>1960</v>
      </c>
      <c r="B1404" s="463" t="s">
        <v>658</v>
      </c>
      <c r="C1404" s="463" t="s">
        <v>1961</v>
      </c>
      <c r="D1404" s="463" t="s">
        <v>552</v>
      </c>
      <c r="E1404" s="463">
        <v>42</v>
      </c>
      <c r="F1404" s="465" t="s">
        <v>1519</v>
      </c>
      <c r="G1404" s="463" t="s">
        <v>554</v>
      </c>
      <c r="H1404" s="576">
        <v>41714</v>
      </c>
      <c r="I1404" s="576">
        <v>41716</v>
      </c>
      <c r="J1404" s="228">
        <v>2013</v>
      </c>
      <c r="K1404" s="463" t="s">
        <v>769</v>
      </c>
      <c r="L1404" s="463" t="s">
        <v>3727</v>
      </c>
      <c r="M1404" s="463" t="s">
        <v>1519</v>
      </c>
      <c r="N1404" s="466">
        <v>4</v>
      </c>
      <c r="O1404" s="229">
        <v>12</v>
      </c>
      <c r="P1404" s="463">
        <v>0</v>
      </c>
      <c r="Q1404" s="463">
        <v>5</v>
      </c>
      <c r="R1404" s="463">
        <v>1</v>
      </c>
      <c r="S1404" s="463">
        <v>0</v>
      </c>
      <c r="T1404" s="463">
        <v>0</v>
      </c>
      <c r="U1404" s="463">
        <v>0</v>
      </c>
      <c r="V1404" s="463">
        <v>0</v>
      </c>
      <c r="W1404" s="463">
        <v>7</v>
      </c>
      <c r="X1404" s="463">
        <v>15</v>
      </c>
      <c r="Y1404" s="463">
        <v>0</v>
      </c>
      <c r="Z1404" s="463">
        <v>0</v>
      </c>
      <c r="AA1404" s="463">
        <v>0</v>
      </c>
      <c r="AB1404" s="466">
        <v>40</v>
      </c>
      <c r="AC1404" s="461"/>
    </row>
    <row r="1405" spans="1:29" s="467" customFormat="1" hidden="1">
      <c r="A1405" s="463" t="s">
        <v>1699</v>
      </c>
      <c r="B1405" s="463" t="s">
        <v>658</v>
      </c>
      <c r="C1405" s="463" t="s">
        <v>1695</v>
      </c>
      <c r="D1405" s="463" t="s">
        <v>552</v>
      </c>
      <c r="E1405" s="463">
        <v>43</v>
      </c>
      <c r="F1405" s="465" t="s">
        <v>1724</v>
      </c>
      <c r="G1405" s="463" t="s">
        <v>554</v>
      </c>
      <c r="H1405" s="576">
        <v>41731</v>
      </c>
      <c r="I1405" s="576">
        <v>41752</v>
      </c>
      <c r="J1405" s="228">
        <v>2013</v>
      </c>
      <c r="K1405" s="463" t="s">
        <v>769</v>
      </c>
      <c r="L1405" s="463" t="s">
        <v>1544</v>
      </c>
      <c r="M1405" s="463" t="s">
        <v>1724</v>
      </c>
      <c r="N1405" s="466">
        <v>1</v>
      </c>
      <c r="O1405" s="229">
        <v>2</v>
      </c>
      <c r="P1405" s="463">
        <v>0</v>
      </c>
      <c r="Q1405" s="463">
        <v>2</v>
      </c>
      <c r="R1405" s="463">
        <v>0</v>
      </c>
      <c r="S1405" s="463">
        <v>0</v>
      </c>
      <c r="T1405" s="463">
        <v>0</v>
      </c>
      <c r="U1405" s="463">
        <v>1</v>
      </c>
      <c r="V1405" s="463">
        <v>0</v>
      </c>
      <c r="W1405" s="463">
        <v>18</v>
      </c>
      <c r="X1405" s="463">
        <v>12</v>
      </c>
      <c r="Y1405" s="463">
        <v>5</v>
      </c>
      <c r="Z1405" s="463">
        <v>0</v>
      </c>
      <c r="AA1405" s="463">
        <v>0</v>
      </c>
      <c r="AB1405" s="466">
        <v>40</v>
      </c>
      <c r="AC1405" s="461"/>
    </row>
    <row r="1406" spans="1:29" s="467" customFormat="1" hidden="1">
      <c r="A1406" s="463" t="s">
        <v>1700</v>
      </c>
      <c r="B1406" s="463" t="s">
        <v>658</v>
      </c>
      <c r="C1406" s="463" t="s">
        <v>1696</v>
      </c>
      <c r="D1406" s="463" t="s">
        <v>552</v>
      </c>
      <c r="E1406" s="463">
        <v>43</v>
      </c>
      <c r="F1406" s="465" t="s">
        <v>1724</v>
      </c>
      <c r="G1406" s="463" t="s">
        <v>554</v>
      </c>
      <c r="H1406" s="576">
        <v>41731</v>
      </c>
      <c r="I1406" s="576">
        <v>41752</v>
      </c>
      <c r="J1406" s="228">
        <v>2013</v>
      </c>
      <c r="K1406" s="463" t="s">
        <v>769</v>
      </c>
      <c r="L1406" s="463" t="s">
        <v>1544</v>
      </c>
      <c r="M1406" s="463" t="s">
        <v>1724</v>
      </c>
      <c r="N1406" s="466">
        <v>2</v>
      </c>
      <c r="O1406" s="229">
        <v>8</v>
      </c>
      <c r="P1406" s="463">
        <v>0</v>
      </c>
      <c r="Q1406" s="463">
        <v>6</v>
      </c>
      <c r="R1406" s="463">
        <v>0</v>
      </c>
      <c r="S1406" s="463">
        <v>0</v>
      </c>
      <c r="T1406" s="463">
        <v>0</v>
      </c>
      <c r="U1406" s="463">
        <v>10</v>
      </c>
      <c r="V1406" s="463">
        <v>0</v>
      </c>
      <c r="W1406" s="463">
        <v>10</v>
      </c>
      <c r="X1406" s="463">
        <v>4</v>
      </c>
      <c r="Y1406" s="463">
        <v>0</v>
      </c>
      <c r="Z1406" s="463">
        <v>2</v>
      </c>
      <c r="AA1406" s="463">
        <v>0</v>
      </c>
      <c r="AB1406" s="466">
        <v>40</v>
      </c>
      <c r="AC1406" s="461"/>
    </row>
    <row r="1407" spans="1:29" s="467" customFormat="1" hidden="1">
      <c r="A1407" s="463" t="s">
        <v>1701</v>
      </c>
      <c r="B1407" s="463" t="s">
        <v>658</v>
      </c>
      <c r="C1407" s="463" t="s">
        <v>1697</v>
      </c>
      <c r="D1407" s="463" t="s">
        <v>552</v>
      </c>
      <c r="E1407" s="463">
        <v>43</v>
      </c>
      <c r="F1407" s="465" t="s">
        <v>1724</v>
      </c>
      <c r="G1407" s="463" t="s">
        <v>554</v>
      </c>
      <c r="H1407" s="576">
        <v>41731</v>
      </c>
      <c r="I1407" s="576">
        <v>41752</v>
      </c>
      <c r="J1407" s="228">
        <v>2013</v>
      </c>
      <c r="K1407" s="463" t="s">
        <v>769</v>
      </c>
      <c r="L1407" s="463" t="s">
        <v>1544</v>
      </c>
      <c r="M1407" s="463" t="s">
        <v>1724</v>
      </c>
      <c r="N1407" s="466">
        <v>3</v>
      </c>
      <c r="O1407" s="229">
        <v>0</v>
      </c>
      <c r="P1407" s="463">
        <v>0</v>
      </c>
      <c r="Q1407" s="463">
        <v>30</v>
      </c>
      <c r="R1407" s="463">
        <v>0</v>
      </c>
      <c r="S1407" s="463">
        <v>0</v>
      </c>
      <c r="T1407" s="463">
        <v>0</v>
      </c>
      <c r="U1407" s="463">
        <v>1</v>
      </c>
      <c r="V1407" s="463">
        <v>0</v>
      </c>
      <c r="W1407" s="463">
        <v>6</v>
      </c>
      <c r="X1407" s="463">
        <v>2</v>
      </c>
      <c r="Y1407" s="463">
        <v>0</v>
      </c>
      <c r="Z1407" s="463">
        <v>1</v>
      </c>
      <c r="AA1407" s="463">
        <v>0</v>
      </c>
      <c r="AB1407" s="466">
        <v>40</v>
      </c>
      <c r="AC1407" s="461"/>
    </row>
    <row r="1408" spans="1:29" s="467" customFormat="1" hidden="1">
      <c r="A1408" s="463" t="s">
        <v>1702</v>
      </c>
      <c r="B1408" s="463" t="s">
        <v>658</v>
      </c>
      <c r="C1408" s="463" t="s">
        <v>1698</v>
      </c>
      <c r="D1408" s="463" t="s">
        <v>552</v>
      </c>
      <c r="E1408" s="463">
        <v>43</v>
      </c>
      <c r="F1408" s="465" t="s">
        <v>1724</v>
      </c>
      <c r="G1408" s="463" t="s">
        <v>554</v>
      </c>
      <c r="H1408" s="576">
        <v>41731</v>
      </c>
      <c r="I1408" s="576">
        <v>41752</v>
      </c>
      <c r="J1408" s="228">
        <v>2013</v>
      </c>
      <c r="K1408" s="463" t="s">
        <v>769</v>
      </c>
      <c r="L1408" s="463" t="s">
        <v>1544</v>
      </c>
      <c r="M1408" s="463" t="s">
        <v>1724</v>
      </c>
      <c r="N1408" s="466">
        <v>4</v>
      </c>
      <c r="O1408" s="229">
        <v>4</v>
      </c>
      <c r="P1408" s="463">
        <v>0</v>
      </c>
      <c r="Q1408" s="463">
        <v>4</v>
      </c>
      <c r="R1408" s="463">
        <v>0</v>
      </c>
      <c r="S1408" s="463">
        <v>0</v>
      </c>
      <c r="T1408" s="463">
        <v>0</v>
      </c>
      <c r="U1408" s="463">
        <v>6</v>
      </c>
      <c r="V1408" s="463">
        <v>0</v>
      </c>
      <c r="W1408" s="463">
        <v>16</v>
      </c>
      <c r="X1408" s="463">
        <v>8</v>
      </c>
      <c r="Y1408" s="463">
        <v>2</v>
      </c>
      <c r="Z1408" s="463">
        <v>0</v>
      </c>
      <c r="AA1408" s="463">
        <v>0</v>
      </c>
      <c r="AB1408" s="466">
        <v>40</v>
      </c>
      <c r="AC1408" s="461"/>
    </row>
    <row r="1409" spans="1:29" s="467" customFormat="1" hidden="1">
      <c r="A1409" s="463" t="s">
        <v>1703</v>
      </c>
      <c r="B1409" s="463" t="s">
        <v>658</v>
      </c>
      <c r="C1409" s="463" t="s">
        <v>3803</v>
      </c>
      <c r="D1409" s="463" t="s">
        <v>552</v>
      </c>
      <c r="E1409" s="463">
        <v>44</v>
      </c>
      <c r="F1409" s="465" t="s">
        <v>3768</v>
      </c>
      <c r="G1409" s="463" t="s">
        <v>554</v>
      </c>
      <c r="H1409" s="576">
        <v>41731</v>
      </c>
      <c r="I1409" s="576">
        <v>41752</v>
      </c>
      <c r="J1409" s="228">
        <v>2013</v>
      </c>
      <c r="K1409" s="463" t="s">
        <v>769</v>
      </c>
      <c r="L1409" s="463" t="s">
        <v>1544</v>
      </c>
      <c r="M1409" s="463" t="s">
        <v>3768</v>
      </c>
      <c r="N1409" s="466">
        <v>1</v>
      </c>
      <c r="O1409" s="229">
        <v>3</v>
      </c>
      <c r="P1409" s="463">
        <v>5</v>
      </c>
      <c r="Q1409" s="463">
        <v>13</v>
      </c>
      <c r="R1409" s="463">
        <v>1</v>
      </c>
      <c r="S1409" s="463">
        <v>0</v>
      </c>
      <c r="T1409" s="463">
        <v>0</v>
      </c>
      <c r="U1409" s="463">
        <v>0</v>
      </c>
      <c r="V1409" s="463">
        <v>0</v>
      </c>
      <c r="W1409" s="463">
        <v>17</v>
      </c>
      <c r="X1409" s="463">
        <v>1</v>
      </c>
      <c r="Y1409" s="463">
        <v>0</v>
      </c>
      <c r="Z1409" s="463">
        <v>0</v>
      </c>
      <c r="AA1409" s="463">
        <v>0</v>
      </c>
      <c r="AB1409" s="466">
        <v>40</v>
      </c>
      <c r="AC1409" s="461"/>
    </row>
    <row r="1410" spans="1:29" s="467" customFormat="1" hidden="1">
      <c r="A1410" s="463" t="s">
        <v>1704</v>
      </c>
      <c r="B1410" s="463" t="s">
        <v>658</v>
      </c>
      <c r="C1410" s="463" t="s">
        <v>3804</v>
      </c>
      <c r="D1410" s="463" t="s">
        <v>552</v>
      </c>
      <c r="E1410" s="463">
        <v>44</v>
      </c>
      <c r="F1410" s="465" t="s">
        <v>3768</v>
      </c>
      <c r="G1410" s="463" t="s">
        <v>554</v>
      </c>
      <c r="H1410" s="576">
        <v>41731</v>
      </c>
      <c r="I1410" s="576">
        <v>41752</v>
      </c>
      <c r="J1410" s="228">
        <v>2013</v>
      </c>
      <c r="K1410" s="463" t="s">
        <v>769</v>
      </c>
      <c r="L1410" s="463" t="s">
        <v>1544</v>
      </c>
      <c r="M1410" s="463" t="s">
        <v>3768</v>
      </c>
      <c r="N1410" s="466">
        <v>2</v>
      </c>
      <c r="O1410" s="229">
        <v>11</v>
      </c>
      <c r="P1410" s="463">
        <v>1</v>
      </c>
      <c r="Q1410" s="463">
        <v>14</v>
      </c>
      <c r="R1410" s="463">
        <v>1</v>
      </c>
      <c r="S1410" s="463">
        <v>0</v>
      </c>
      <c r="T1410" s="463">
        <v>0</v>
      </c>
      <c r="U1410" s="463">
        <v>3</v>
      </c>
      <c r="V1410" s="463">
        <v>0</v>
      </c>
      <c r="W1410" s="463">
        <v>9</v>
      </c>
      <c r="X1410" s="463">
        <v>1</v>
      </c>
      <c r="Y1410" s="463">
        <v>0</v>
      </c>
      <c r="Z1410" s="463">
        <v>0</v>
      </c>
      <c r="AA1410" s="463">
        <v>0</v>
      </c>
      <c r="AB1410" s="466">
        <v>40</v>
      </c>
      <c r="AC1410" s="461"/>
    </row>
    <row r="1411" spans="1:29" s="467" customFormat="1" hidden="1">
      <c r="A1411" s="463" t="s">
        <v>1705</v>
      </c>
      <c r="B1411" s="463" t="s">
        <v>658</v>
      </c>
      <c r="C1411" s="463" t="s">
        <v>3805</v>
      </c>
      <c r="D1411" s="463" t="s">
        <v>552</v>
      </c>
      <c r="E1411" s="463">
        <v>44</v>
      </c>
      <c r="F1411" s="465" t="s">
        <v>3768</v>
      </c>
      <c r="G1411" s="463" t="s">
        <v>554</v>
      </c>
      <c r="H1411" s="576">
        <v>41731</v>
      </c>
      <c r="I1411" s="576">
        <v>41752</v>
      </c>
      <c r="J1411" s="228">
        <v>2013</v>
      </c>
      <c r="K1411" s="463" t="s">
        <v>769</v>
      </c>
      <c r="L1411" s="463" t="s">
        <v>1544</v>
      </c>
      <c r="M1411" s="463" t="s">
        <v>3768</v>
      </c>
      <c r="N1411" s="466">
        <v>3</v>
      </c>
      <c r="O1411" s="229">
        <v>7</v>
      </c>
      <c r="P1411" s="463">
        <v>2</v>
      </c>
      <c r="Q1411" s="463">
        <v>7</v>
      </c>
      <c r="R1411" s="463">
        <v>7</v>
      </c>
      <c r="S1411" s="463">
        <v>0</v>
      </c>
      <c r="T1411" s="463">
        <v>0</v>
      </c>
      <c r="U1411" s="463">
        <v>2</v>
      </c>
      <c r="V1411" s="463">
        <v>0</v>
      </c>
      <c r="W1411" s="463">
        <v>9</v>
      </c>
      <c r="X1411" s="463">
        <v>6</v>
      </c>
      <c r="Y1411" s="463">
        <v>0</v>
      </c>
      <c r="Z1411" s="463">
        <v>0</v>
      </c>
      <c r="AA1411" s="463">
        <v>0</v>
      </c>
      <c r="AB1411" s="466">
        <v>40</v>
      </c>
      <c r="AC1411" s="461"/>
    </row>
    <row r="1412" spans="1:29" s="467" customFormat="1" hidden="1">
      <c r="A1412" s="463" t="s">
        <v>1706</v>
      </c>
      <c r="B1412" s="463" t="s">
        <v>658</v>
      </c>
      <c r="C1412" s="463" t="s">
        <v>3806</v>
      </c>
      <c r="D1412" s="463" t="s">
        <v>552</v>
      </c>
      <c r="E1412" s="463">
        <v>44</v>
      </c>
      <c r="F1412" s="465" t="s">
        <v>3768</v>
      </c>
      <c r="G1412" s="463" t="s">
        <v>554</v>
      </c>
      <c r="H1412" s="576">
        <v>41731</v>
      </c>
      <c r="I1412" s="576">
        <v>41752</v>
      </c>
      <c r="J1412" s="228">
        <v>2013</v>
      </c>
      <c r="K1412" s="463" t="s">
        <v>769</v>
      </c>
      <c r="L1412" s="463" t="s">
        <v>1544</v>
      </c>
      <c r="M1412" s="463" t="s">
        <v>3768</v>
      </c>
      <c r="N1412" s="466">
        <v>4</v>
      </c>
      <c r="O1412" s="229">
        <v>5</v>
      </c>
      <c r="P1412" s="463">
        <v>3</v>
      </c>
      <c r="Q1412" s="463">
        <v>8</v>
      </c>
      <c r="R1412" s="463">
        <v>4</v>
      </c>
      <c r="S1412" s="463">
        <v>0</v>
      </c>
      <c r="T1412" s="463">
        <v>0</v>
      </c>
      <c r="U1412" s="463">
        <v>0</v>
      </c>
      <c r="V1412" s="463">
        <v>2</v>
      </c>
      <c r="W1412" s="463">
        <v>10</v>
      </c>
      <c r="X1412" s="463">
        <v>8</v>
      </c>
      <c r="Y1412" s="463">
        <v>0</v>
      </c>
      <c r="Z1412" s="463">
        <v>0</v>
      </c>
      <c r="AA1412" s="463">
        <v>0</v>
      </c>
      <c r="AB1412" s="466">
        <v>40</v>
      </c>
      <c r="AC1412" s="461"/>
    </row>
    <row r="1413" spans="1:29" s="467" customFormat="1" hidden="1">
      <c r="A1413" s="463" t="s">
        <v>1707</v>
      </c>
      <c r="B1413" s="463" t="s">
        <v>658</v>
      </c>
      <c r="C1413" s="463" t="s">
        <v>1708</v>
      </c>
      <c r="D1413" s="463" t="s">
        <v>552</v>
      </c>
      <c r="E1413" s="463">
        <v>45</v>
      </c>
      <c r="F1413" s="465" t="s">
        <v>1727</v>
      </c>
      <c r="G1413" s="463" t="s">
        <v>554</v>
      </c>
      <c r="H1413" s="576">
        <v>41731</v>
      </c>
      <c r="I1413" s="576">
        <v>41752</v>
      </c>
      <c r="J1413" s="228">
        <v>2013</v>
      </c>
      <c r="K1413" s="463" t="s">
        <v>769</v>
      </c>
      <c r="L1413" s="463" t="s">
        <v>1544</v>
      </c>
      <c r="M1413" s="463" t="s">
        <v>1727</v>
      </c>
      <c r="N1413" s="466">
        <v>1</v>
      </c>
      <c r="O1413" s="229">
        <v>0</v>
      </c>
      <c r="P1413" s="463">
        <v>0</v>
      </c>
      <c r="Q1413" s="463">
        <v>1</v>
      </c>
      <c r="R1413" s="463">
        <v>0</v>
      </c>
      <c r="S1413" s="463">
        <v>0</v>
      </c>
      <c r="T1413" s="463">
        <v>0</v>
      </c>
      <c r="U1413" s="463">
        <v>1</v>
      </c>
      <c r="V1413" s="463">
        <v>0</v>
      </c>
      <c r="W1413" s="463">
        <v>27</v>
      </c>
      <c r="X1413" s="463">
        <v>6</v>
      </c>
      <c r="Y1413" s="463">
        <v>5</v>
      </c>
      <c r="Z1413" s="463">
        <v>0</v>
      </c>
      <c r="AA1413" s="463">
        <v>0</v>
      </c>
      <c r="AB1413" s="466">
        <v>40</v>
      </c>
      <c r="AC1413" s="461"/>
    </row>
    <row r="1414" spans="1:29" s="467" customFormat="1" hidden="1">
      <c r="A1414" s="463" t="s">
        <v>1709</v>
      </c>
      <c r="B1414" s="463" t="s">
        <v>658</v>
      </c>
      <c r="C1414" s="463" t="s">
        <v>1710</v>
      </c>
      <c r="D1414" s="463" t="s">
        <v>552</v>
      </c>
      <c r="E1414" s="463">
        <v>45</v>
      </c>
      <c r="F1414" s="465" t="s">
        <v>1727</v>
      </c>
      <c r="G1414" s="463" t="s">
        <v>554</v>
      </c>
      <c r="H1414" s="576">
        <v>41731</v>
      </c>
      <c r="I1414" s="576">
        <v>41752</v>
      </c>
      <c r="J1414" s="228">
        <v>2013</v>
      </c>
      <c r="K1414" s="463" t="s">
        <v>769</v>
      </c>
      <c r="L1414" s="463" t="s">
        <v>1544</v>
      </c>
      <c r="M1414" s="463" t="s">
        <v>1727</v>
      </c>
      <c r="N1414" s="466">
        <v>2</v>
      </c>
      <c r="O1414" s="229">
        <v>0</v>
      </c>
      <c r="P1414" s="463">
        <v>0</v>
      </c>
      <c r="Q1414" s="463">
        <v>5</v>
      </c>
      <c r="R1414" s="463">
        <v>0</v>
      </c>
      <c r="S1414" s="463">
        <v>0</v>
      </c>
      <c r="T1414" s="463">
        <v>0</v>
      </c>
      <c r="U1414" s="463">
        <v>1</v>
      </c>
      <c r="V1414" s="463">
        <v>0</v>
      </c>
      <c r="W1414" s="463">
        <v>12</v>
      </c>
      <c r="X1414" s="463">
        <v>20</v>
      </c>
      <c r="Y1414" s="463">
        <v>2</v>
      </c>
      <c r="Z1414" s="463">
        <v>0</v>
      </c>
      <c r="AA1414" s="463">
        <v>0</v>
      </c>
      <c r="AB1414" s="466">
        <v>40</v>
      </c>
      <c r="AC1414" s="461"/>
    </row>
    <row r="1415" spans="1:29" s="467" customFormat="1" hidden="1">
      <c r="A1415" s="463" t="s">
        <v>1711</v>
      </c>
      <c r="B1415" s="463" t="s">
        <v>658</v>
      </c>
      <c r="C1415" s="463" t="s">
        <v>1712</v>
      </c>
      <c r="D1415" s="463" t="s">
        <v>552</v>
      </c>
      <c r="E1415" s="463">
        <v>45</v>
      </c>
      <c r="F1415" s="465" t="s">
        <v>1727</v>
      </c>
      <c r="G1415" s="463" t="s">
        <v>554</v>
      </c>
      <c r="H1415" s="576">
        <v>41731</v>
      </c>
      <c r="I1415" s="576">
        <v>41752</v>
      </c>
      <c r="J1415" s="228">
        <v>2013</v>
      </c>
      <c r="K1415" s="463" t="s">
        <v>769</v>
      </c>
      <c r="L1415" s="463" t="s">
        <v>1544</v>
      </c>
      <c r="M1415" s="463" t="s">
        <v>1727</v>
      </c>
      <c r="N1415" s="466">
        <v>3</v>
      </c>
      <c r="O1415" s="229">
        <v>0</v>
      </c>
      <c r="P1415" s="463">
        <v>2</v>
      </c>
      <c r="Q1415" s="463">
        <v>16</v>
      </c>
      <c r="R1415" s="463">
        <v>0</v>
      </c>
      <c r="S1415" s="463">
        <v>0</v>
      </c>
      <c r="T1415" s="463">
        <v>0</v>
      </c>
      <c r="U1415" s="463">
        <v>5</v>
      </c>
      <c r="V1415" s="463">
        <v>0</v>
      </c>
      <c r="W1415" s="463">
        <v>13</v>
      </c>
      <c r="X1415" s="463">
        <v>2</v>
      </c>
      <c r="Y1415" s="463">
        <v>2</v>
      </c>
      <c r="Z1415" s="463">
        <v>0</v>
      </c>
      <c r="AA1415" s="463">
        <v>0</v>
      </c>
      <c r="AB1415" s="466">
        <v>40</v>
      </c>
      <c r="AC1415" s="461"/>
    </row>
    <row r="1416" spans="1:29" s="467" customFormat="1" hidden="1">
      <c r="A1416" s="463" t="s">
        <v>1713</v>
      </c>
      <c r="B1416" s="463" t="s">
        <v>658</v>
      </c>
      <c r="C1416" s="463" t="s">
        <v>1714</v>
      </c>
      <c r="D1416" s="463" t="s">
        <v>552</v>
      </c>
      <c r="E1416" s="463">
        <v>45</v>
      </c>
      <c r="F1416" s="465" t="s">
        <v>1727</v>
      </c>
      <c r="G1416" s="463" t="s">
        <v>554</v>
      </c>
      <c r="H1416" s="576">
        <v>41731</v>
      </c>
      <c r="I1416" s="576">
        <v>41752</v>
      </c>
      <c r="J1416" s="228">
        <v>2013</v>
      </c>
      <c r="K1416" s="463" t="s">
        <v>769</v>
      </c>
      <c r="L1416" s="463" t="s">
        <v>1544</v>
      </c>
      <c r="M1416" s="463" t="s">
        <v>1727</v>
      </c>
      <c r="N1416" s="466">
        <v>4</v>
      </c>
      <c r="O1416" s="229">
        <v>0</v>
      </c>
      <c r="P1416" s="463">
        <v>1</v>
      </c>
      <c r="Q1416" s="463">
        <v>4</v>
      </c>
      <c r="R1416" s="463">
        <v>0</v>
      </c>
      <c r="S1416" s="463">
        <v>0</v>
      </c>
      <c r="T1416" s="463">
        <v>0</v>
      </c>
      <c r="U1416" s="463">
        <v>10</v>
      </c>
      <c r="V1416" s="463">
        <v>0</v>
      </c>
      <c r="W1416" s="463">
        <v>12</v>
      </c>
      <c r="X1416" s="463">
        <v>10</v>
      </c>
      <c r="Y1416" s="463">
        <v>3</v>
      </c>
      <c r="Z1416" s="463">
        <v>0</v>
      </c>
      <c r="AA1416" s="463">
        <v>0</v>
      </c>
      <c r="AB1416" s="466">
        <v>40</v>
      </c>
      <c r="AC1416" s="461"/>
    </row>
    <row r="1417" spans="1:29" s="467" customFormat="1" hidden="1">
      <c r="A1417" s="463" t="s">
        <v>1715</v>
      </c>
      <c r="B1417" s="463" t="s">
        <v>658</v>
      </c>
      <c r="C1417" s="463" t="s">
        <v>1716</v>
      </c>
      <c r="D1417" s="463" t="s">
        <v>552</v>
      </c>
      <c r="E1417" s="463">
        <v>46</v>
      </c>
      <c r="F1417" s="465" t="s">
        <v>1729</v>
      </c>
      <c r="G1417" s="463" t="s">
        <v>554</v>
      </c>
      <c r="H1417" s="576">
        <v>41670</v>
      </c>
      <c r="I1417" s="576">
        <v>41716</v>
      </c>
      <c r="J1417" s="228">
        <v>2013</v>
      </c>
      <c r="K1417" s="463" t="s">
        <v>769</v>
      </c>
      <c r="L1417" s="463" t="s">
        <v>1546</v>
      </c>
      <c r="M1417" s="463" t="s">
        <v>1729</v>
      </c>
      <c r="N1417" s="466">
        <v>1</v>
      </c>
      <c r="O1417" s="229">
        <v>3</v>
      </c>
      <c r="P1417" s="463">
        <v>0</v>
      </c>
      <c r="Q1417" s="463">
        <v>7</v>
      </c>
      <c r="R1417" s="463">
        <v>5</v>
      </c>
      <c r="S1417" s="463">
        <v>0</v>
      </c>
      <c r="T1417" s="463">
        <v>0</v>
      </c>
      <c r="U1417" s="463">
        <v>4</v>
      </c>
      <c r="V1417" s="463">
        <v>0</v>
      </c>
      <c r="W1417" s="463">
        <v>16</v>
      </c>
      <c r="X1417" s="463">
        <v>3</v>
      </c>
      <c r="Y1417" s="463">
        <v>1</v>
      </c>
      <c r="Z1417" s="463">
        <v>0</v>
      </c>
      <c r="AA1417" s="463">
        <v>1</v>
      </c>
      <c r="AB1417" s="466">
        <v>40</v>
      </c>
      <c r="AC1417" s="461"/>
    </row>
    <row r="1418" spans="1:29" s="467" customFormat="1" hidden="1">
      <c r="A1418" s="463" t="s">
        <v>1717</v>
      </c>
      <c r="B1418" s="463" t="s">
        <v>658</v>
      </c>
      <c r="C1418" s="463" t="s">
        <v>1718</v>
      </c>
      <c r="D1418" s="463" t="s">
        <v>552</v>
      </c>
      <c r="E1418" s="463">
        <v>46</v>
      </c>
      <c r="F1418" s="465" t="s">
        <v>1729</v>
      </c>
      <c r="G1418" s="463" t="s">
        <v>554</v>
      </c>
      <c r="H1418" s="576">
        <v>41670</v>
      </c>
      <c r="I1418" s="576">
        <v>41716</v>
      </c>
      <c r="J1418" s="228">
        <v>2013</v>
      </c>
      <c r="K1418" s="463" t="s">
        <v>769</v>
      </c>
      <c r="L1418" s="463" t="s">
        <v>1546</v>
      </c>
      <c r="M1418" s="463" t="s">
        <v>1729</v>
      </c>
      <c r="N1418" s="466">
        <v>2</v>
      </c>
      <c r="O1418" s="229">
        <v>12</v>
      </c>
      <c r="P1418" s="463">
        <v>0</v>
      </c>
      <c r="Q1418" s="463">
        <v>6</v>
      </c>
      <c r="R1418" s="463">
        <v>0</v>
      </c>
      <c r="S1418" s="463">
        <v>0</v>
      </c>
      <c r="T1418" s="463">
        <v>0</v>
      </c>
      <c r="U1418" s="463">
        <v>8</v>
      </c>
      <c r="V1418" s="463">
        <v>0</v>
      </c>
      <c r="W1418" s="463">
        <v>12</v>
      </c>
      <c r="X1418" s="463">
        <v>1</v>
      </c>
      <c r="Y1418" s="463">
        <v>1</v>
      </c>
      <c r="Z1418" s="463">
        <v>0</v>
      </c>
      <c r="AA1418" s="463">
        <v>0</v>
      </c>
      <c r="AB1418" s="466">
        <v>40</v>
      </c>
      <c r="AC1418" s="461"/>
    </row>
    <row r="1419" spans="1:29" s="467" customFormat="1" hidden="1">
      <c r="A1419" s="463" t="s">
        <v>1719</v>
      </c>
      <c r="B1419" s="463" t="s">
        <v>658</v>
      </c>
      <c r="C1419" s="463" t="s">
        <v>1720</v>
      </c>
      <c r="D1419" s="463" t="s">
        <v>552</v>
      </c>
      <c r="E1419" s="463">
        <v>46</v>
      </c>
      <c r="F1419" s="465" t="s">
        <v>1729</v>
      </c>
      <c r="G1419" s="463" t="s">
        <v>554</v>
      </c>
      <c r="H1419" s="576">
        <v>41670</v>
      </c>
      <c r="I1419" s="576">
        <v>41716</v>
      </c>
      <c r="J1419" s="228">
        <v>2013</v>
      </c>
      <c r="K1419" s="463" t="s">
        <v>769</v>
      </c>
      <c r="L1419" s="463" t="s">
        <v>1546</v>
      </c>
      <c r="M1419" s="463" t="s">
        <v>1729</v>
      </c>
      <c r="N1419" s="466">
        <v>3</v>
      </c>
      <c r="O1419" s="229">
        <v>10</v>
      </c>
      <c r="P1419" s="463">
        <v>0</v>
      </c>
      <c r="Q1419" s="463">
        <v>7</v>
      </c>
      <c r="R1419" s="463">
        <v>1</v>
      </c>
      <c r="S1419" s="463">
        <v>0</v>
      </c>
      <c r="T1419" s="463">
        <v>2</v>
      </c>
      <c r="U1419" s="463">
        <v>1</v>
      </c>
      <c r="V1419" s="463">
        <v>2</v>
      </c>
      <c r="W1419" s="463">
        <v>17</v>
      </c>
      <c r="X1419" s="463">
        <v>0</v>
      </c>
      <c r="Y1419" s="463">
        <v>0</v>
      </c>
      <c r="Z1419" s="463">
        <v>0</v>
      </c>
      <c r="AA1419" s="463">
        <v>0</v>
      </c>
      <c r="AB1419" s="466">
        <v>40</v>
      </c>
      <c r="AC1419" s="461"/>
    </row>
    <row r="1420" spans="1:29" s="467" customFormat="1" hidden="1">
      <c r="A1420" s="463" t="s">
        <v>1721</v>
      </c>
      <c r="B1420" s="463" t="s">
        <v>658</v>
      </c>
      <c r="C1420" s="463" t="s">
        <v>1722</v>
      </c>
      <c r="D1420" s="463" t="s">
        <v>552</v>
      </c>
      <c r="E1420" s="463">
        <v>46</v>
      </c>
      <c r="F1420" s="465" t="s">
        <v>1729</v>
      </c>
      <c r="G1420" s="463" t="s">
        <v>554</v>
      </c>
      <c r="H1420" s="576">
        <v>41670</v>
      </c>
      <c r="I1420" s="576">
        <v>41716</v>
      </c>
      <c r="J1420" s="228">
        <v>2013</v>
      </c>
      <c r="K1420" s="463" t="s">
        <v>769</v>
      </c>
      <c r="L1420" s="463" t="s">
        <v>1546</v>
      </c>
      <c r="M1420" s="463" t="s">
        <v>1729</v>
      </c>
      <c r="N1420" s="466">
        <v>4</v>
      </c>
      <c r="O1420" s="229">
        <v>2</v>
      </c>
      <c r="P1420" s="463">
        <v>0</v>
      </c>
      <c r="Q1420" s="463">
        <v>11</v>
      </c>
      <c r="R1420" s="463">
        <v>0</v>
      </c>
      <c r="S1420" s="463">
        <v>0</v>
      </c>
      <c r="T1420" s="463">
        <v>0</v>
      </c>
      <c r="U1420" s="463">
        <v>0</v>
      </c>
      <c r="V1420" s="463">
        <v>0</v>
      </c>
      <c r="W1420" s="463">
        <v>24</v>
      </c>
      <c r="X1420" s="463">
        <v>3</v>
      </c>
      <c r="Y1420" s="463">
        <v>0</v>
      </c>
      <c r="Z1420" s="463">
        <v>0</v>
      </c>
      <c r="AA1420" s="463">
        <v>0</v>
      </c>
      <c r="AB1420" s="466">
        <v>40</v>
      </c>
      <c r="AC1420" s="461"/>
    </row>
    <row r="1421" spans="1:29" s="467" customFormat="1" hidden="1">
      <c r="A1421" s="463" t="s">
        <v>1904</v>
      </c>
      <c r="B1421" s="463" t="s">
        <v>658</v>
      </c>
      <c r="C1421" s="463" t="s">
        <v>1905</v>
      </c>
      <c r="D1421" s="463" t="s">
        <v>552</v>
      </c>
      <c r="E1421" s="463">
        <v>47</v>
      </c>
      <c r="F1421" s="465" t="s">
        <v>1731</v>
      </c>
      <c r="G1421" s="463" t="s">
        <v>554</v>
      </c>
      <c r="H1421" s="576">
        <v>41670</v>
      </c>
      <c r="I1421" s="576">
        <v>41716</v>
      </c>
      <c r="J1421" s="228">
        <v>2013</v>
      </c>
      <c r="K1421" s="463" t="s">
        <v>769</v>
      </c>
      <c r="L1421" s="463" t="s">
        <v>1546</v>
      </c>
      <c r="M1421" s="463" t="s">
        <v>1731</v>
      </c>
      <c r="N1421" s="466">
        <v>1</v>
      </c>
      <c r="O1421" s="229">
        <v>1</v>
      </c>
      <c r="P1421" s="463">
        <v>1</v>
      </c>
      <c r="Q1421" s="463">
        <v>12</v>
      </c>
      <c r="R1421" s="463">
        <v>0</v>
      </c>
      <c r="S1421" s="463">
        <v>2</v>
      </c>
      <c r="T1421" s="463">
        <v>0</v>
      </c>
      <c r="U1421" s="463">
        <v>0</v>
      </c>
      <c r="V1421" s="463">
        <v>0</v>
      </c>
      <c r="W1421" s="463">
        <v>24</v>
      </c>
      <c r="X1421" s="463">
        <v>0</v>
      </c>
      <c r="Y1421" s="463">
        <v>0</v>
      </c>
      <c r="Z1421" s="463">
        <v>0</v>
      </c>
      <c r="AA1421" s="463">
        <v>0</v>
      </c>
      <c r="AB1421" s="466">
        <v>40</v>
      </c>
      <c r="AC1421" s="461"/>
    </row>
    <row r="1422" spans="1:29" s="467" customFormat="1" hidden="1">
      <c r="A1422" s="463" t="s">
        <v>1906</v>
      </c>
      <c r="B1422" s="463" t="s">
        <v>658</v>
      </c>
      <c r="C1422" s="463" t="s">
        <v>1907</v>
      </c>
      <c r="D1422" s="463" t="s">
        <v>552</v>
      </c>
      <c r="E1422" s="463">
        <v>47</v>
      </c>
      <c r="F1422" s="465" t="s">
        <v>1731</v>
      </c>
      <c r="G1422" s="463" t="s">
        <v>554</v>
      </c>
      <c r="H1422" s="576">
        <v>41670</v>
      </c>
      <c r="I1422" s="576">
        <v>41716</v>
      </c>
      <c r="J1422" s="228">
        <v>2013</v>
      </c>
      <c r="K1422" s="463" t="s">
        <v>769</v>
      </c>
      <c r="L1422" s="463" t="s">
        <v>1546</v>
      </c>
      <c r="M1422" s="463" t="s">
        <v>1731</v>
      </c>
      <c r="N1422" s="466">
        <v>2</v>
      </c>
      <c r="O1422" s="229">
        <v>2</v>
      </c>
      <c r="P1422" s="463">
        <v>0</v>
      </c>
      <c r="Q1422" s="463">
        <v>9</v>
      </c>
      <c r="R1422" s="463">
        <v>1</v>
      </c>
      <c r="S1422" s="463">
        <v>1</v>
      </c>
      <c r="T1422" s="463">
        <v>1</v>
      </c>
      <c r="U1422" s="463">
        <v>0</v>
      </c>
      <c r="V1422" s="463">
        <v>0</v>
      </c>
      <c r="W1422" s="463">
        <v>22</v>
      </c>
      <c r="X1422" s="463">
        <v>4</v>
      </c>
      <c r="Y1422" s="463">
        <v>0</v>
      </c>
      <c r="Z1422" s="463">
        <v>0</v>
      </c>
      <c r="AA1422" s="463">
        <v>0</v>
      </c>
      <c r="AB1422" s="466">
        <v>40</v>
      </c>
      <c r="AC1422" s="461"/>
    </row>
    <row r="1423" spans="1:29" s="467" customFormat="1" hidden="1">
      <c r="A1423" s="463" t="s">
        <v>1908</v>
      </c>
      <c r="B1423" s="463" t="s">
        <v>658</v>
      </c>
      <c r="C1423" s="463" t="s">
        <v>1909</v>
      </c>
      <c r="D1423" s="463" t="s">
        <v>552</v>
      </c>
      <c r="E1423" s="463">
        <v>47</v>
      </c>
      <c r="F1423" s="465" t="s">
        <v>1731</v>
      </c>
      <c r="G1423" s="463" t="s">
        <v>554</v>
      </c>
      <c r="H1423" s="576">
        <v>41670</v>
      </c>
      <c r="I1423" s="576">
        <v>41716</v>
      </c>
      <c r="J1423" s="228">
        <v>2013</v>
      </c>
      <c r="K1423" s="463" t="s">
        <v>769</v>
      </c>
      <c r="L1423" s="463" t="s">
        <v>1546</v>
      </c>
      <c r="M1423" s="463" t="s">
        <v>1731</v>
      </c>
      <c r="N1423" s="466">
        <v>3</v>
      </c>
      <c r="O1423" s="229">
        <v>9</v>
      </c>
      <c r="P1423" s="463">
        <v>0</v>
      </c>
      <c r="Q1423" s="463">
        <v>6</v>
      </c>
      <c r="R1423" s="463">
        <v>0</v>
      </c>
      <c r="S1423" s="463">
        <v>0</v>
      </c>
      <c r="T1423" s="463">
        <v>0</v>
      </c>
      <c r="U1423" s="463">
        <v>2</v>
      </c>
      <c r="V1423" s="463">
        <v>0</v>
      </c>
      <c r="W1423" s="463">
        <v>20</v>
      </c>
      <c r="X1423" s="463">
        <v>3</v>
      </c>
      <c r="Y1423" s="463">
        <v>0</v>
      </c>
      <c r="Z1423" s="463">
        <v>0</v>
      </c>
      <c r="AA1423" s="463">
        <v>0</v>
      </c>
      <c r="AB1423" s="466">
        <v>40</v>
      </c>
      <c r="AC1423" s="461"/>
    </row>
    <row r="1424" spans="1:29" s="467" customFormat="1" hidden="1">
      <c r="A1424" s="463" t="s">
        <v>1910</v>
      </c>
      <c r="B1424" s="463" t="s">
        <v>658</v>
      </c>
      <c r="C1424" s="463" t="s">
        <v>1911</v>
      </c>
      <c r="D1424" s="463" t="s">
        <v>552</v>
      </c>
      <c r="E1424" s="463">
        <v>47</v>
      </c>
      <c r="F1424" s="465" t="s">
        <v>1731</v>
      </c>
      <c r="G1424" s="463" t="s">
        <v>554</v>
      </c>
      <c r="H1424" s="576">
        <v>41670</v>
      </c>
      <c r="I1424" s="576">
        <v>41716</v>
      </c>
      <c r="J1424" s="228">
        <v>2013</v>
      </c>
      <c r="K1424" s="463" t="s">
        <v>769</v>
      </c>
      <c r="L1424" s="463" t="s">
        <v>1546</v>
      </c>
      <c r="M1424" s="463" t="s">
        <v>1731</v>
      </c>
      <c r="N1424" s="466">
        <v>4</v>
      </c>
      <c r="O1424" s="229">
        <v>4</v>
      </c>
      <c r="P1424" s="463">
        <v>1</v>
      </c>
      <c r="Q1424" s="463">
        <v>2</v>
      </c>
      <c r="R1424" s="463">
        <v>1</v>
      </c>
      <c r="S1424" s="463">
        <v>0</v>
      </c>
      <c r="T1424" s="463">
        <v>0</v>
      </c>
      <c r="U1424" s="463">
        <v>0</v>
      </c>
      <c r="V1424" s="463">
        <v>0</v>
      </c>
      <c r="W1424" s="463">
        <v>22</v>
      </c>
      <c r="X1424" s="463">
        <v>10</v>
      </c>
      <c r="Y1424" s="463">
        <v>0</v>
      </c>
      <c r="Z1424" s="463">
        <v>0</v>
      </c>
      <c r="AA1424" s="463">
        <v>0</v>
      </c>
      <c r="AB1424" s="466">
        <v>40</v>
      </c>
      <c r="AC1424" s="461"/>
    </row>
    <row r="1425" spans="1:29" s="467" customFormat="1" hidden="1">
      <c r="A1425" s="463" t="s">
        <v>1912</v>
      </c>
      <c r="B1425" s="463" t="s">
        <v>658</v>
      </c>
      <c r="C1425" s="463" t="s">
        <v>3779</v>
      </c>
      <c r="D1425" s="463" t="s">
        <v>552</v>
      </c>
      <c r="E1425" s="463">
        <v>48</v>
      </c>
      <c r="F1425" s="465" t="s">
        <v>3751</v>
      </c>
      <c r="G1425" s="463" t="s">
        <v>554</v>
      </c>
      <c r="H1425" s="576">
        <v>41677</v>
      </c>
      <c r="I1425" s="576">
        <v>41716</v>
      </c>
      <c r="J1425" s="228">
        <v>2013</v>
      </c>
      <c r="K1425" s="463" t="s">
        <v>769</v>
      </c>
      <c r="L1425" s="463" t="s">
        <v>1853</v>
      </c>
      <c r="M1425" s="463" t="s">
        <v>3751</v>
      </c>
      <c r="N1425" s="466">
        <v>1</v>
      </c>
      <c r="O1425" s="229">
        <v>10</v>
      </c>
      <c r="P1425" s="463">
        <v>1</v>
      </c>
      <c r="Q1425" s="463">
        <v>13</v>
      </c>
      <c r="R1425" s="463">
        <v>0</v>
      </c>
      <c r="S1425" s="463">
        <v>0</v>
      </c>
      <c r="T1425" s="463">
        <v>1</v>
      </c>
      <c r="U1425" s="463">
        <v>1</v>
      </c>
      <c r="V1425" s="463">
        <v>0</v>
      </c>
      <c r="W1425" s="463">
        <v>14</v>
      </c>
      <c r="X1425" s="463">
        <v>0</v>
      </c>
      <c r="Y1425" s="463">
        <v>0</v>
      </c>
      <c r="Z1425" s="463">
        <v>0</v>
      </c>
      <c r="AA1425" s="463">
        <v>0</v>
      </c>
      <c r="AB1425" s="466">
        <v>40</v>
      </c>
      <c r="AC1425" s="461"/>
    </row>
    <row r="1426" spans="1:29" s="467" customFormat="1" hidden="1">
      <c r="A1426" s="463" t="s">
        <v>1913</v>
      </c>
      <c r="B1426" s="463" t="s">
        <v>658</v>
      </c>
      <c r="C1426" s="463" t="s">
        <v>3780</v>
      </c>
      <c r="D1426" s="463" t="s">
        <v>552</v>
      </c>
      <c r="E1426" s="463">
        <v>48</v>
      </c>
      <c r="F1426" s="465" t="s">
        <v>3751</v>
      </c>
      <c r="G1426" s="463" t="s">
        <v>554</v>
      </c>
      <c r="H1426" s="576">
        <v>41677</v>
      </c>
      <c r="I1426" s="576">
        <v>41716</v>
      </c>
      <c r="J1426" s="228">
        <v>2013</v>
      </c>
      <c r="K1426" s="463" t="s">
        <v>769</v>
      </c>
      <c r="L1426" s="463" t="s">
        <v>1853</v>
      </c>
      <c r="M1426" s="463" t="s">
        <v>3751</v>
      </c>
      <c r="N1426" s="466">
        <v>2</v>
      </c>
      <c r="O1426" s="229">
        <v>8</v>
      </c>
      <c r="P1426" s="463">
        <v>2</v>
      </c>
      <c r="Q1426" s="463">
        <v>10</v>
      </c>
      <c r="R1426" s="463">
        <v>0</v>
      </c>
      <c r="S1426" s="463">
        <v>1</v>
      </c>
      <c r="T1426" s="463">
        <v>0</v>
      </c>
      <c r="U1426" s="463">
        <v>1</v>
      </c>
      <c r="V1426" s="463">
        <v>0</v>
      </c>
      <c r="W1426" s="463">
        <v>18</v>
      </c>
      <c r="X1426" s="463">
        <v>0</v>
      </c>
      <c r="Y1426" s="463">
        <v>0</v>
      </c>
      <c r="Z1426" s="463">
        <v>0</v>
      </c>
      <c r="AA1426" s="463">
        <v>0</v>
      </c>
      <c r="AB1426" s="466">
        <v>40</v>
      </c>
      <c r="AC1426" s="461"/>
    </row>
    <row r="1427" spans="1:29" s="467" customFormat="1" hidden="1">
      <c r="A1427" s="463" t="s">
        <v>1914</v>
      </c>
      <c r="B1427" s="463" t="s">
        <v>658</v>
      </c>
      <c r="C1427" s="463" t="s">
        <v>3781</v>
      </c>
      <c r="D1427" s="463" t="s">
        <v>552</v>
      </c>
      <c r="E1427" s="463">
        <v>48</v>
      </c>
      <c r="F1427" s="465" t="s">
        <v>3751</v>
      </c>
      <c r="G1427" s="463" t="s">
        <v>554</v>
      </c>
      <c r="H1427" s="576">
        <v>41677</v>
      </c>
      <c r="I1427" s="576">
        <v>41716</v>
      </c>
      <c r="J1427" s="228">
        <v>2013</v>
      </c>
      <c r="K1427" s="463" t="s">
        <v>769</v>
      </c>
      <c r="L1427" s="463" t="s">
        <v>1853</v>
      </c>
      <c r="M1427" s="463" t="s">
        <v>3751</v>
      </c>
      <c r="N1427" s="466">
        <v>3</v>
      </c>
      <c r="O1427" s="229">
        <v>9</v>
      </c>
      <c r="P1427" s="463">
        <v>1</v>
      </c>
      <c r="Q1427" s="463">
        <v>14</v>
      </c>
      <c r="R1427" s="463">
        <v>1</v>
      </c>
      <c r="S1427" s="463">
        <v>0</v>
      </c>
      <c r="T1427" s="463">
        <v>2</v>
      </c>
      <c r="U1427" s="463">
        <v>3</v>
      </c>
      <c r="V1427" s="463">
        <v>0</v>
      </c>
      <c r="W1427" s="463">
        <v>10</v>
      </c>
      <c r="X1427" s="463">
        <v>0</v>
      </c>
      <c r="Y1427" s="463">
        <v>0</v>
      </c>
      <c r="Z1427" s="463">
        <v>0</v>
      </c>
      <c r="AA1427" s="463">
        <v>0</v>
      </c>
      <c r="AB1427" s="466">
        <v>40</v>
      </c>
      <c r="AC1427" s="461"/>
    </row>
    <row r="1428" spans="1:29" s="467" customFormat="1" hidden="1">
      <c r="A1428" s="463" t="s">
        <v>1915</v>
      </c>
      <c r="B1428" s="463" t="s">
        <v>658</v>
      </c>
      <c r="C1428" s="463" t="s">
        <v>3782</v>
      </c>
      <c r="D1428" s="463" t="s">
        <v>552</v>
      </c>
      <c r="E1428" s="463">
        <v>48</v>
      </c>
      <c r="F1428" s="465" t="s">
        <v>3751</v>
      </c>
      <c r="G1428" s="463" t="s">
        <v>554</v>
      </c>
      <c r="H1428" s="576">
        <v>41677</v>
      </c>
      <c r="I1428" s="576">
        <v>41716</v>
      </c>
      <c r="J1428" s="228">
        <v>2013</v>
      </c>
      <c r="K1428" s="463" t="s">
        <v>769</v>
      </c>
      <c r="L1428" s="463" t="s">
        <v>1853</v>
      </c>
      <c r="M1428" s="463" t="s">
        <v>3751</v>
      </c>
      <c r="N1428" s="466">
        <v>4</v>
      </c>
      <c r="O1428" s="229">
        <v>12</v>
      </c>
      <c r="P1428" s="463">
        <v>1</v>
      </c>
      <c r="Q1428" s="463">
        <v>8</v>
      </c>
      <c r="R1428" s="463">
        <v>0</v>
      </c>
      <c r="S1428" s="463">
        <v>0</v>
      </c>
      <c r="T1428" s="463">
        <v>2</v>
      </c>
      <c r="U1428" s="463">
        <v>5</v>
      </c>
      <c r="V1428" s="463">
        <v>0</v>
      </c>
      <c r="W1428" s="463">
        <v>6</v>
      </c>
      <c r="X1428" s="463">
        <v>6</v>
      </c>
      <c r="Y1428" s="463">
        <v>0</v>
      </c>
      <c r="Z1428" s="463">
        <v>0</v>
      </c>
      <c r="AA1428" s="463">
        <v>0</v>
      </c>
      <c r="AB1428" s="466">
        <v>40</v>
      </c>
      <c r="AC1428" s="461"/>
    </row>
    <row r="1429" spans="1:29" s="467" customFormat="1" hidden="1">
      <c r="A1429" s="463" t="s">
        <v>1916</v>
      </c>
      <c r="B1429" s="463" t="s">
        <v>658</v>
      </c>
      <c r="C1429" s="463" t="s">
        <v>1917</v>
      </c>
      <c r="D1429" s="463" t="s">
        <v>552</v>
      </c>
      <c r="E1429" s="463">
        <v>49</v>
      </c>
      <c r="F1429" s="465" t="s">
        <v>1856</v>
      </c>
      <c r="G1429" s="463" t="s">
        <v>554</v>
      </c>
      <c r="H1429" s="576">
        <v>41677</v>
      </c>
      <c r="I1429" s="576">
        <v>41716</v>
      </c>
      <c r="J1429" s="228">
        <v>2013</v>
      </c>
      <c r="K1429" s="463" t="s">
        <v>769</v>
      </c>
      <c r="L1429" s="463" t="s">
        <v>1853</v>
      </c>
      <c r="M1429" s="463" t="s">
        <v>1856</v>
      </c>
      <c r="N1429" s="466">
        <v>1</v>
      </c>
      <c r="O1429" s="229">
        <v>6</v>
      </c>
      <c r="P1429" s="463">
        <v>3</v>
      </c>
      <c r="Q1429" s="463">
        <v>7</v>
      </c>
      <c r="R1429" s="463">
        <v>0</v>
      </c>
      <c r="S1429" s="463">
        <v>3</v>
      </c>
      <c r="T1429" s="463">
        <v>0</v>
      </c>
      <c r="U1429" s="463">
        <v>0</v>
      </c>
      <c r="V1429" s="463">
        <v>2</v>
      </c>
      <c r="W1429" s="463">
        <v>8</v>
      </c>
      <c r="X1429" s="463">
        <v>4</v>
      </c>
      <c r="Y1429" s="463">
        <v>7</v>
      </c>
      <c r="Z1429" s="463">
        <v>0</v>
      </c>
      <c r="AA1429" s="463">
        <v>0</v>
      </c>
      <c r="AB1429" s="466">
        <v>40</v>
      </c>
      <c r="AC1429" s="461"/>
    </row>
    <row r="1430" spans="1:29" s="467" customFormat="1" hidden="1">
      <c r="A1430" s="463" t="s">
        <v>1918</v>
      </c>
      <c r="B1430" s="463" t="s">
        <v>658</v>
      </c>
      <c r="C1430" s="463" t="s">
        <v>1919</v>
      </c>
      <c r="D1430" s="463" t="s">
        <v>552</v>
      </c>
      <c r="E1430" s="463">
        <v>49</v>
      </c>
      <c r="F1430" s="465" t="s">
        <v>1856</v>
      </c>
      <c r="G1430" s="463" t="s">
        <v>554</v>
      </c>
      <c r="H1430" s="576">
        <v>41677</v>
      </c>
      <c r="I1430" s="576">
        <v>41716</v>
      </c>
      <c r="J1430" s="228">
        <v>2013</v>
      </c>
      <c r="K1430" s="463" t="s">
        <v>769</v>
      </c>
      <c r="L1430" s="463" t="s">
        <v>1853</v>
      </c>
      <c r="M1430" s="463" t="s">
        <v>1856</v>
      </c>
      <c r="N1430" s="466">
        <v>2</v>
      </c>
      <c r="O1430" s="229">
        <v>8</v>
      </c>
      <c r="P1430" s="463">
        <v>4</v>
      </c>
      <c r="Q1430" s="463">
        <v>9</v>
      </c>
      <c r="R1430" s="463">
        <v>0</v>
      </c>
      <c r="S1430" s="463">
        <v>0</v>
      </c>
      <c r="T1430" s="463">
        <v>0</v>
      </c>
      <c r="U1430" s="463">
        <v>2</v>
      </c>
      <c r="V1430" s="463">
        <v>2</v>
      </c>
      <c r="W1430" s="463">
        <v>5</v>
      </c>
      <c r="X1430" s="463">
        <v>10</v>
      </c>
      <c r="Y1430" s="463">
        <v>0</v>
      </c>
      <c r="Z1430" s="463">
        <v>0</v>
      </c>
      <c r="AA1430" s="463">
        <v>0</v>
      </c>
      <c r="AB1430" s="466">
        <v>40</v>
      </c>
      <c r="AC1430" s="461"/>
    </row>
    <row r="1431" spans="1:29" s="467" customFormat="1" hidden="1">
      <c r="A1431" s="463" t="s">
        <v>1920</v>
      </c>
      <c r="B1431" s="463" t="s">
        <v>658</v>
      </c>
      <c r="C1431" s="463" t="s">
        <v>1921</v>
      </c>
      <c r="D1431" s="463" t="s">
        <v>552</v>
      </c>
      <c r="E1431" s="463">
        <v>49</v>
      </c>
      <c r="F1431" s="465" t="s">
        <v>1856</v>
      </c>
      <c r="G1431" s="463" t="s">
        <v>554</v>
      </c>
      <c r="H1431" s="576">
        <v>41677</v>
      </c>
      <c r="I1431" s="576">
        <v>41716</v>
      </c>
      <c r="J1431" s="228">
        <v>2013</v>
      </c>
      <c r="K1431" s="463" t="s">
        <v>769</v>
      </c>
      <c r="L1431" s="463" t="s">
        <v>1853</v>
      </c>
      <c r="M1431" s="463" t="s">
        <v>1856</v>
      </c>
      <c r="N1431" s="466">
        <v>3</v>
      </c>
      <c r="O1431" s="229">
        <v>6</v>
      </c>
      <c r="P1431" s="463">
        <v>15</v>
      </c>
      <c r="Q1431" s="463">
        <v>4</v>
      </c>
      <c r="R1431" s="463">
        <v>1</v>
      </c>
      <c r="S1431" s="463">
        <v>0</v>
      </c>
      <c r="T1431" s="463">
        <v>0</v>
      </c>
      <c r="U1431" s="463">
        <v>2</v>
      </c>
      <c r="V1431" s="463">
        <v>1</v>
      </c>
      <c r="W1431" s="463">
        <v>7</v>
      </c>
      <c r="X1431" s="463">
        <v>4</v>
      </c>
      <c r="Y1431" s="463">
        <v>0</v>
      </c>
      <c r="Z1431" s="463">
        <v>0</v>
      </c>
      <c r="AA1431" s="463">
        <v>0</v>
      </c>
      <c r="AB1431" s="466">
        <v>40</v>
      </c>
      <c r="AC1431" s="461"/>
    </row>
    <row r="1432" spans="1:29" s="467" customFormat="1" hidden="1">
      <c r="A1432" s="463" t="s">
        <v>1922</v>
      </c>
      <c r="B1432" s="463" t="s">
        <v>658</v>
      </c>
      <c r="C1432" s="463" t="s">
        <v>1923</v>
      </c>
      <c r="D1432" s="463" t="s">
        <v>552</v>
      </c>
      <c r="E1432" s="463">
        <v>49</v>
      </c>
      <c r="F1432" s="465" t="s">
        <v>1856</v>
      </c>
      <c r="G1432" s="463" t="s">
        <v>554</v>
      </c>
      <c r="H1432" s="576">
        <v>41677</v>
      </c>
      <c r="I1432" s="576">
        <v>41716</v>
      </c>
      <c r="J1432" s="228">
        <v>2013</v>
      </c>
      <c r="K1432" s="463" t="s">
        <v>769</v>
      </c>
      <c r="L1432" s="463" t="s">
        <v>1853</v>
      </c>
      <c r="M1432" s="463" t="s">
        <v>1856</v>
      </c>
      <c r="N1432" s="466">
        <v>4</v>
      </c>
      <c r="O1432" s="229">
        <v>7</v>
      </c>
      <c r="P1432" s="463">
        <v>1</v>
      </c>
      <c r="Q1432" s="463">
        <v>5</v>
      </c>
      <c r="R1432" s="463">
        <v>0</v>
      </c>
      <c r="S1432" s="463">
        <v>0</v>
      </c>
      <c r="T1432" s="463">
        <v>0</v>
      </c>
      <c r="U1432" s="463">
        <v>8</v>
      </c>
      <c r="V1432" s="463">
        <v>0</v>
      </c>
      <c r="W1432" s="463">
        <v>8</v>
      </c>
      <c r="X1432" s="463">
        <v>4</v>
      </c>
      <c r="Y1432" s="463">
        <v>7</v>
      </c>
      <c r="Z1432" s="463">
        <v>0</v>
      </c>
      <c r="AA1432" s="463">
        <v>0</v>
      </c>
      <c r="AB1432" s="466">
        <v>40</v>
      </c>
      <c r="AC1432" s="461"/>
    </row>
    <row r="1433" spans="1:29" s="467" customFormat="1" hidden="1">
      <c r="A1433" s="463" t="s">
        <v>1924</v>
      </c>
      <c r="B1433" s="463" t="s">
        <v>658</v>
      </c>
      <c r="C1433" s="463" t="s">
        <v>3907</v>
      </c>
      <c r="D1433" s="463" t="s">
        <v>552</v>
      </c>
      <c r="E1433" s="463">
        <v>50</v>
      </c>
      <c r="F1433" s="465" t="s">
        <v>3752</v>
      </c>
      <c r="G1433" s="463" t="s">
        <v>554</v>
      </c>
      <c r="H1433" s="576">
        <v>41677</v>
      </c>
      <c r="I1433" s="576">
        <v>41716</v>
      </c>
      <c r="J1433" s="228">
        <v>2013</v>
      </c>
      <c r="K1433" s="463" t="s">
        <v>769</v>
      </c>
      <c r="L1433" s="463" t="s">
        <v>1853</v>
      </c>
      <c r="M1433" s="463" t="s">
        <v>3752</v>
      </c>
      <c r="N1433" s="466">
        <v>1</v>
      </c>
      <c r="O1433" s="229">
        <v>21</v>
      </c>
      <c r="P1433" s="463">
        <v>0</v>
      </c>
      <c r="Q1433" s="463">
        <v>0</v>
      </c>
      <c r="R1433" s="463">
        <v>13</v>
      </c>
      <c r="S1433" s="463">
        <v>0</v>
      </c>
      <c r="T1433" s="463">
        <v>1</v>
      </c>
      <c r="U1433" s="463">
        <v>1</v>
      </c>
      <c r="V1433" s="463">
        <v>0</v>
      </c>
      <c r="W1433" s="463">
        <v>4</v>
      </c>
      <c r="X1433" s="463">
        <v>0</v>
      </c>
      <c r="Y1433" s="463">
        <v>0</v>
      </c>
      <c r="Z1433" s="463">
        <v>0</v>
      </c>
      <c r="AA1433" s="463">
        <v>0</v>
      </c>
      <c r="AB1433" s="466">
        <v>40</v>
      </c>
      <c r="AC1433" s="461"/>
    </row>
    <row r="1434" spans="1:29" s="467" customFormat="1" hidden="1">
      <c r="A1434" s="463" t="s">
        <v>1925</v>
      </c>
      <c r="B1434" s="463" t="s">
        <v>658</v>
      </c>
      <c r="C1434" s="463" t="s">
        <v>3908</v>
      </c>
      <c r="D1434" s="463" t="s">
        <v>552</v>
      </c>
      <c r="E1434" s="463">
        <v>50</v>
      </c>
      <c r="F1434" s="465" t="s">
        <v>3752</v>
      </c>
      <c r="G1434" s="463" t="s">
        <v>554</v>
      </c>
      <c r="H1434" s="576">
        <v>41677</v>
      </c>
      <c r="I1434" s="576">
        <v>41716</v>
      </c>
      <c r="J1434" s="228">
        <v>2013</v>
      </c>
      <c r="K1434" s="463" t="s">
        <v>769</v>
      </c>
      <c r="L1434" s="463" t="s">
        <v>1853</v>
      </c>
      <c r="M1434" s="463" t="s">
        <v>3752</v>
      </c>
      <c r="N1434" s="466">
        <v>2</v>
      </c>
      <c r="O1434" s="229">
        <v>24</v>
      </c>
      <c r="P1434" s="463">
        <v>0</v>
      </c>
      <c r="Q1434" s="463">
        <v>1</v>
      </c>
      <c r="R1434" s="463">
        <v>13</v>
      </c>
      <c r="S1434" s="463">
        <v>0</v>
      </c>
      <c r="T1434" s="463">
        <v>0</v>
      </c>
      <c r="U1434" s="463">
        <v>0</v>
      </c>
      <c r="V1434" s="463">
        <v>0</v>
      </c>
      <c r="W1434" s="463">
        <v>2</v>
      </c>
      <c r="X1434" s="463">
        <v>0</v>
      </c>
      <c r="Y1434" s="463">
        <v>0</v>
      </c>
      <c r="Z1434" s="463">
        <v>0</v>
      </c>
      <c r="AA1434" s="463">
        <v>0</v>
      </c>
      <c r="AB1434" s="466">
        <v>40</v>
      </c>
      <c r="AC1434" s="461"/>
    </row>
    <row r="1435" spans="1:29" s="467" customFormat="1" hidden="1">
      <c r="A1435" s="463" t="s">
        <v>1926</v>
      </c>
      <c r="B1435" s="463" t="s">
        <v>658</v>
      </c>
      <c r="C1435" s="463" t="s">
        <v>3909</v>
      </c>
      <c r="D1435" s="463" t="s">
        <v>552</v>
      </c>
      <c r="E1435" s="463">
        <v>50</v>
      </c>
      <c r="F1435" s="465" t="s">
        <v>3752</v>
      </c>
      <c r="G1435" s="463" t="s">
        <v>554</v>
      </c>
      <c r="H1435" s="576">
        <v>41677</v>
      </c>
      <c r="I1435" s="576">
        <v>41716</v>
      </c>
      <c r="J1435" s="228">
        <v>2013</v>
      </c>
      <c r="K1435" s="463" t="s">
        <v>769</v>
      </c>
      <c r="L1435" s="463" t="s">
        <v>1853</v>
      </c>
      <c r="M1435" s="463" t="s">
        <v>3752</v>
      </c>
      <c r="N1435" s="466">
        <v>3</v>
      </c>
      <c r="O1435" s="229">
        <v>17</v>
      </c>
      <c r="P1435" s="463">
        <v>0</v>
      </c>
      <c r="Q1435" s="463">
        <v>3</v>
      </c>
      <c r="R1435" s="463">
        <v>12</v>
      </c>
      <c r="S1435" s="463">
        <v>0</v>
      </c>
      <c r="T1435" s="463">
        <v>0</v>
      </c>
      <c r="U1435" s="463">
        <v>0</v>
      </c>
      <c r="V1435" s="463">
        <v>0</v>
      </c>
      <c r="W1435" s="463">
        <v>8</v>
      </c>
      <c r="X1435" s="463">
        <v>0</v>
      </c>
      <c r="Y1435" s="463">
        <v>0</v>
      </c>
      <c r="Z1435" s="463">
        <v>0</v>
      </c>
      <c r="AA1435" s="463">
        <v>0</v>
      </c>
      <c r="AB1435" s="466">
        <v>40</v>
      </c>
      <c r="AC1435" s="461"/>
    </row>
    <row r="1436" spans="1:29" s="467" customFormat="1" hidden="1">
      <c r="A1436" s="463" t="s">
        <v>1927</v>
      </c>
      <c r="B1436" s="463" t="s">
        <v>658</v>
      </c>
      <c r="C1436" s="463" t="s">
        <v>3910</v>
      </c>
      <c r="D1436" s="463" t="s">
        <v>552</v>
      </c>
      <c r="E1436" s="463">
        <v>50</v>
      </c>
      <c r="F1436" s="465" t="s">
        <v>3752</v>
      </c>
      <c r="G1436" s="463" t="s">
        <v>554</v>
      </c>
      <c r="H1436" s="576">
        <v>41677</v>
      </c>
      <c r="I1436" s="576">
        <v>41716</v>
      </c>
      <c r="J1436" s="228">
        <v>2013</v>
      </c>
      <c r="K1436" s="463" t="s">
        <v>769</v>
      </c>
      <c r="L1436" s="463" t="s">
        <v>1853</v>
      </c>
      <c r="M1436" s="463" t="s">
        <v>3752</v>
      </c>
      <c r="N1436" s="466">
        <v>4</v>
      </c>
      <c r="O1436" s="229">
        <v>11</v>
      </c>
      <c r="P1436" s="463">
        <v>0</v>
      </c>
      <c r="Q1436" s="463">
        <v>4</v>
      </c>
      <c r="R1436" s="463">
        <v>13</v>
      </c>
      <c r="S1436" s="463">
        <v>0</v>
      </c>
      <c r="T1436" s="463">
        <v>0</v>
      </c>
      <c r="U1436" s="463">
        <v>1</v>
      </c>
      <c r="V1436" s="463">
        <v>0</v>
      </c>
      <c r="W1436" s="463">
        <v>11</v>
      </c>
      <c r="X1436" s="463">
        <v>0</v>
      </c>
      <c r="Y1436" s="463">
        <v>0</v>
      </c>
      <c r="Z1436" s="463">
        <v>0</v>
      </c>
      <c r="AA1436" s="463">
        <v>0</v>
      </c>
      <c r="AB1436" s="466">
        <v>40</v>
      </c>
      <c r="AC1436" s="461"/>
    </row>
    <row r="1437" spans="1:29" s="467" customFormat="1" hidden="1">
      <c r="A1437" s="463" t="s">
        <v>1928</v>
      </c>
      <c r="B1437" s="463" t="s">
        <v>658</v>
      </c>
      <c r="C1437" s="463" t="s">
        <v>1929</v>
      </c>
      <c r="D1437" s="463" t="s">
        <v>552</v>
      </c>
      <c r="E1437" s="463">
        <v>51</v>
      </c>
      <c r="F1437" s="465" t="s">
        <v>182</v>
      </c>
      <c r="G1437" s="463" t="s">
        <v>554</v>
      </c>
      <c r="H1437" s="576">
        <v>41670</v>
      </c>
      <c r="I1437" s="576">
        <v>41716</v>
      </c>
      <c r="J1437" s="228">
        <v>2013</v>
      </c>
      <c r="K1437" s="463" t="s">
        <v>769</v>
      </c>
      <c r="L1437" s="463" t="s">
        <v>1546</v>
      </c>
      <c r="M1437" s="463" t="s">
        <v>182</v>
      </c>
      <c r="N1437" s="466">
        <v>1</v>
      </c>
      <c r="O1437" s="229">
        <v>6</v>
      </c>
      <c r="P1437" s="463">
        <v>1</v>
      </c>
      <c r="Q1437" s="463">
        <v>7</v>
      </c>
      <c r="R1437" s="463">
        <v>4</v>
      </c>
      <c r="S1437" s="463">
        <v>0</v>
      </c>
      <c r="T1437" s="463">
        <v>0</v>
      </c>
      <c r="U1437" s="463">
        <v>1</v>
      </c>
      <c r="V1437" s="463">
        <v>0</v>
      </c>
      <c r="W1437" s="463">
        <v>21</v>
      </c>
      <c r="X1437" s="463">
        <v>0</v>
      </c>
      <c r="Y1437" s="463">
        <v>0</v>
      </c>
      <c r="Z1437" s="463">
        <v>0</v>
      </c>
      <c r="AA1437" s="463">
        <v>0</v>
      </c>
      <c r="AB1437" s="466">
        <v>40</v>
      </c>
      <c r="AC1437" s="461"/>
    </row>
    <row r="1438" spans="1:29" s="467" customFormat="1" hidden="1">
      <c r="A1438" s="463" t="s">
        <v>1930</v>
      </c>
      <c r="B1438" s="463" t="s">
        <v>658</v>
      </c>
      <c r="C1438" s="463" t="s">
        <v>1931</v>
      </c>
      <c r="D1438" s="463" t="s">
        <v>552</v>
      </c>
      <c r="E1438" s="463">
        <v>51</v>
      </c>
      <c r="F1438" s="465" t="s">
        <v>182</v>
      </c>
      <c r="G1438" s="463" t="s">
        <v>554</v>
      </c>
      <c r="H1438" s="576">
        <v>41670</v>
      </c>
      <c r="I1438" s="576">
        <v>41716</v>
      </c>
      <c r="J1438" s="228">
        <v>2013</v>
      </c>
      <c r="K1438" s="463" t="s">
        <v>769</v>
      </c>
      <c r="L1438" s="463" t="s">
        <v>1546</v>
      </c>
      <c r="M1438" s="463" t="s">
        <v>182</v>
      </c>
      <c r="N1438" s="466">
        <v>2</v>
      </c>
      <c r="O1438" s="229">
        <v>1</v>
      </c>
      <c r="P1438" s="463">
        <v>4</v>
      </c>
      <c r="Q1438" s="463">
        <v>6</v>
      </c>
      <c r="R1438" s="463">
        <v>3</v>
      </c>
      <c r="S1438" s="463">
        <v>1</v>
      </c>
      <c r="T1438" s="463">
        <v>0</v>
      </c>
      <c r="U1438" s="463">
        <v>3</v>
      </c>
      <c r="V1438" s="463">
        <v>0</v>
      </c>
      <c r="W1438" s="463">
        <v>20</v>
      </c>
      <c r="X1438" s="463">
        <v>2</v>
      </c>
      <c r="Y1438" s="463">
        <v>0</v>
      </c>
      <c r="Z1438" s="463">
        <v>0</v>
      </c>
      <c r="AA1438" s="463">
        <v>0</v>
      </c>
      <c r="AB1438" s="466">
        <v>40</v>
      </c>
      <c r="AC1438" s="461"/>
    </row>
    <row r="1439" spans="1:29" s="467" customFormat="1" hidden="1">
      <c r="A1439" s="463" t="s">
        <v>1932</v>
      </c>
      <c r="B1439" s="463" t="s">
        <v>658</v>
      </c>
      <c r="C1439" s="463" t="s">
        <v>1933</v>
      </c>
      <c r="D1439" s="463" t="s">
        <v>552</v>
      </c>
      <c r="E1439" s="463">
        <v>51</v>
      </c>
      <c r="F1439" s="465" t="s">
        <v>182</v>
      </c>
      <c r="G1439" s="463" t="s">
        <v>554</v>
      </c>
      <c r="H1439" s="576">
        <v>41670</v>
      </c>
      <c r="I1439" s="576">
        <v>41716</v>
      </c>
      <c r="J1439" s="228">
        <v>2013</v>
      </c>
      <c r="K1439" s="463" t="s">
        <v>769</v>
      </c>
      <c r="L1439" s="463" t="s">
        <v>1546</v>
      </c>
      <c r="M1439" s="463" t="s">
        <v>182</v>
      </c>
      <c r="N1439" s="466">
        <v>3</v>
      </c>
      <c r="O1439" s="229">
        <v>7</v>
      </c>
      <c r="P1439" s="463">
        <v>0</v>
      </c>
      <c r="Q1439" s="463">
        <v>4</v>
      </c>
      <c r="R1439" s="463">
        <v>8</v>
      </c>
      <c r="S1439" s="463">
        <v>0</v>
      </c>
      <c r="T1439" s="463">
        <v>0</v>
      </c>
      <c r="U1439" s="463">
        <v>3</v>
      </c>
      <c r="V1439" s="463">
        <v>0</v>
      </c>
      <c r="W1439" s="463">
        <v>14</v>
      </c>
      <c r="X1439" s="463">
        <v>3</v>
      </c>
      <c r="Y1439" s="463">
        <v>1</v>
      </c>
      <c r="Z1439" s="463">
        <v>0</v>
      </c>
      <c r="AA1439" s="463">
        <v>0</v>
      </c>
      <c r="AB1439" s="466">
        <v>40</v>
      </c>
      <c r="AC1439" s="461"/>
    </row>
    <row r="1440" spans="1:29" s="467" customFormat="1" hidden="1">
      <c r="A1440" s="463" t="s">
        <v>1934</v>
      </c>
      <c r="B1440" s="463" t="s">
        <v>658</v>
      </c>
      <c r="C1440" s="463" t="s">
        <v>1935</v>
      </c>
      <c r="D1440" s="463" t="s">
        <v>552</v>
      </c>
      <c r="E1440" s="463">
        <v>51</v>
      </c>
      <c r="F1440" s="465" t="s">
        <v>182</v>
      </c>
      <c r="G1440" s="463" t="s">
        <v>554</v>
      </c>
      <c r="H1440" s="576">
        <v>41670</v>
      </c>
      <c r="I1440" s="576">
        <v>41716</v>
      </c>
      <c r="J1440" s="228">
        <v>2013</v>
      </c>
      <c r="K1440" s="463" t="s">
        <v>769</v>
      </c>
      <c r="L1440" s="463" t="s">
        <v>1546</v>
      </c>
      <c r="M1440" s="463" t="s">
        <v>182</v>
      </c>
      <c r="N1440" s="466">
        <v>4</v>
      </c>
      <c r="O1440" s="229">
        <v>2</v>
      </c>
      <c r="P1440" s="463">
        <v>1</v>
      </c>
      <c r="Q1440" s="463">
        <v>5</v>
      </c>
      <c r="R1440" s="463">
        <v>2</v>
      </c>
      <c r="S1440" s="463">
        <v>2</v>
      </c>
      <c r="T1440" s="463">
        <v>0</v>
      </c>
      <c r="U1440" s="463">
        <v>3</v>
      </c>
      <c r="V1440" s="463">
        <v>0</v>
      </c>
      <c r="W1440" s="463">
        <v>15</v>
      </c>
      <c r="X1440" s="463">
        <v>6</v>
      </c>
      <c r="Y1440" s="463">
        <v>3</v>
      </c>
      <c r="Z1440" s="463">
        <v>0</v>
      </c>
      <c r="AA1440" s="463">
        <v>1</v>
      </c>
      <c r="AB1440" s="466">
        <v>40</v>
      </c>
      <c r="AC1440" s="461"/>
    </row>
    <row r="1441" spans="1:29" s="467" customFormat="1" hidden="1">
      <c r="A1441" s="463" t="s">
        <v>2075</v>
      </c>
      <c r="B1441" s="463" t="s">
        <v>658</v>
      </c>
      <c r="C1441" s="463" t="s">
        <v>2076</v>
      </c>
      <c r="D1441" s="463" t="s">
        <v>552</v>
      </c>
      <c r="E1441" s="463">
        <v>52</v>
      </c>
      <c r="F1441" s="465" t="s">
        <v>1946</v>
      </c>
      <c r="G1441" s="463" t="s">
        <v>554</v>
      </c>
      <c r="H1441" s="576">
        <v>41698</v>
      </c>
      <c r="I1441" s="576">
        <v>41716</v>
      </c>
      <c r="J1441" s="228">
        <v>2013</v>
      </c>
      <c r="K1441" s="463" t="s">
        <v>769</v>
      </c>
      <c r="L1441" s="463" t="s">
        <v>3728</v>
      </c>
      <c r="M1441" s="463" t="s">
        <v>1946</v>
      </c>
      <c r="N1441" s="466">
        <v>1</v>
      </c>
      <c r="O1441" s="229">
        <v>1</v>
      </c>
      <c r="P1441" s="463">
        <v>3</v>
      </c>
      <c r="Q1441" s="463">
        <v>8</v>
      </c>
      <c r="R1441" s="463">
        <v>0</v>
      </c>
      <c r="S1441" s="463">
        <v>0</v>
      </c>
      <c r="T1441" s="463">
        <v>0</v>
      </c>
      <c r="U1441" s="463">
        <v>0</v>
      </c>
      <c r="V1441" s="463">
        <v>1</v>
      </c>
      <c r="W1441" s="463">
        <v>9</v>
      </c>
      <c r="X1441" s="463">
        <v>4</v>
      </c>
      <c r="Y1441" s="463">
        <v>14</v>
      </c>
      <c r="Z1441" s="463">
        <v>0</v>
      </c>
      <c r="AA1441" s="463">
        <v>0</v>
      </c>
      <c r="AB1441" s="466">
        <v>40</v>
      </c>
      <c r="AC1441" s="461"/>
    </row>
    <row r="1442" spans="1:29" s="467" customFormat="1" hidden="1">
      <c r="A1442" s="463" t="s">
        <v>2077</v>
      </c>
      <c r="B1442" s="463" t="s">
        <v>658</v>
      </c>
      <c r="C1442" s="463" t="s">
        <v>2078</v>
      </c>
      <c r="D1442" s="463" t="s">
        <v>552</v>
      </c>
      <c r="E1442" s="463">
        <v>52</v>
      </c>
      <c r="F1442" s="465" t="s">
        <v>1946</v>
      </c>
      <c r="G1442" s="463" t="s">
        <v>554</v>
      </c>
      <c r="H1442" s="576">
        <v>41698</v>
      </c>
      <c r="I1442" s="576">
        <v>41716</v>
      </c>
      <c r="J1442" s="228">
        <v>2013</v>
      </c>
      <c r="K1442" s="463" t="s">
        <v>769</v>
      </c>
      <c r="L1442" s="463" t="s">
        <v>3728</v>
      </c>
      <c r="M1442" s="463" t="s">
        <v>1946</v>
      </c>
      <c r="N1442" s="466">
        <v>2</v>
      </c>
      <c r="O1442" s="229">
        <v>1</v>
      </c>
      <c r="P1442" s="463">
        <v>9</v>
      </c>
      <c r="Q1442" s="463">
        <v>10</v>
      </c>
      <c r="R1442" s="463">
        <v>0</v>
      </c>
      <c r="S1442" s="463">
        <v>0</v>
      </c>
      <c r="T1442" s="463">
        <v>0</v>
      </c>
      <c r="U1442" s="463">
        <v>0</v>
      </c>
      <c r="V1442" s="463">
        <v>4</v>
      </c>
      <c r="W1442" s="463">
        <v>9</v>
      </c>
      <c r="X1442" s="463">
        <v>3</v>
      </c>
      <c r="Y1442" s="463">
        <v>4</v>
      </c>
      <c r="Z1442" s="463">
        <v>0</v>
      </c>
      <c r="AA1442" s="463">
        <v>0</v>
      </c>
      <c r="AB1442" s="466">
        <v>40</v>
      </c>
      <c r="AC1442" s="461"/>
    </row>
    <row r="1443" spans="1:29" s="467" customFormat="1" hidden="1">
      <c r="A1443" s="463" t="s">
        <v>2079</v>
      </c>
      <c r="B1443" s="463" t="s">
        <v>658</v>
      </c>
      <c r="C1443" s="463" t="s">
        <v>2080</v>
      </c>
      <c r="D1443" s="463" t="s">
        <v>552</v>
      </c>
      <c r="E1443" s="463">
        <v>52</v>
      </c>
      <c r="F1443" s="465" t="s">
        <v>1946</v>
      </c>
      <c r="G1443" s="463" t="s">
        <v>554</v>
      </c>
      <c r="H1443" s="576">
        <v>41698</v>
      </c>
      <c r="I1443" s="576">
        <v>41716</v>
      </c>
      <c r="J1443" s="228">
        <v>2013</v>
      </c>
      <c r="K1443" s="463" t="s">
        <v>769</v>
      </c>
      <c r="L1443" s="463" t="s">
        <v>3728</v>
      </c>
      <c r="M1443" s="463" t="s">
        <v>1946</v>
      </c>
      <c r="N1443" s="466">
        <v>3</v>
      </c>
      <c r="O1443" s="229">
        <v>0</v>
      </c>
      <c r="P1443" s="463">
        <v>19</v>
      </c>
      <c r="Q1443" s="463">
        <v>0</v>
      </c>
      <c r="R1443" s="463">
        <v>0</v>
      </c>
      <c r="S1443" s="463">
        <v>0</v>
      </c>
      <c r="T1443" s="463">
        <v>0</v>
      </c>
      <c r="U1443" s="463">
        <v>0</v>
      </c>
      <c r="V1443" s="463">
        <v>1</v>
      </c>
      <c r="W1443" s="463">
        <v>15</v>
      </c>
      <c r="X1443" s="463">
        <v>3</v>
      </c>
      <c r="Y1443" s="463">
        <v>1</v>
      </c>
      <c r="Z1443" s="463">
        <v>0</v>
      </c>
      <c r="AA1443" s="463">
        <v>1</v>
      </c>
      <c r="AB1443" s="466">
        <v>40</v>
      </c>
      <c r="AC1443" s="461"/>
    </row>
    <row r="1444" spans="1:29" s="467" customFormat="1" hidden="1">
      <c r="A1444" s="463" t="s">
        <v>2081</v>
      </c>
      <c r="B1444" s="463" t="s">
        <v>658</v>
      </c>
      <c r="C1444" s="463" t="s">
        <v>2082</v>
      </c>
      <c r="D1444" s="463" t="s">
        <v>552</v>
      </c>
      <c r="E1444" s="463">
        <v>52</v>
      </c>
      <c r="F1444" s="465" t="s">
        <v>1946</v>
      </c>
      <c r="G1444" s="463" t="s">
        <v>554</v>
      </c>
      <c r="H1444" s="576">
        <v>41698</v>
      </c>
      <c r="I1444" s="576">
        <v>41716</v>
      </c>
      <c r="J1444" s="228">
        <v>2013</v>
      </c>
      <c r="K1444" s="463" t="s">
        <v>769</v>
      </c>
      <c r="L1444" s="463" t="s">
        <v>3728</v>
      </c>
      <c r="M1444" s="463" t="s">
        <v>1946</v>
      </c>
      <c r="N1444" s="466">
        <v>4</v>
      </c>
      <c r="O1444" s="229">
        <v>1</v>
      </c>
      <c r="P1444" s="463">
        <v>7</v>
      </c>
      <c r="Q1444" s="463">
        <v>12</v>
      </c>
      <c r="R1444" s="463">
        <v>0</v>
      </c>
      <c r="S1444" s="463">
        <v>0</v>
      </c>
      <c r="T1444" s="463">
        <v>0</v>
      </c>
      <c r="U1444" s="463">
        <v>2</v>
      </c>
      <c r="V1444" s="463">
        <v>2</v>
      </c>
      <c r="W1444" s="463">
        <v>10</v>
      </c>
      <c r="X1444" s="463">
        <v>3</v>
      </c>
      <c r="Y1444" s="463">
        <v>1</v>
      </c>
      <c r="Z1444" s="463">
        <v>0</v>
      </c>
      <c r="AA1444" s="463">
        <v>2</v>
      </c>
      <c r="AB1444" s="466">
        <v>40</v>
      </c>
      <c r="AC1444" s="461"/>
    </row>
    <row r="1445" spans="1:29" s="467" customFormat="1" hidden="1">
      <c r="A1445" s="463" t="s">
        <v>1962</v>
      </c>
      <c r="B1445" s="463" t="s">
        <v>658</v>
      </c>
      <c r="C1445" s="463" t="s">
        <v>1963</v>
      </c>
      <c r="D1445" s="463" t="s">
        <v>552</v>
      </c>
      <c r="E1445" s="463">
        <v>53</v>
      </c>
      <c r="F1445" s="465" t="s">
        <v>2099</v>
      </c>
      <c r="G1445" s="463" t="s">
        <v>554</v>
      </c>
      <c r="H1445" s="576">
        <v>41697</v>
      </c>
      <c r="I1445" s="576">
        <v>41716</v>
      </c>
      <c r="J1445" s="228">
        <v>2013</v>
      </c>
      <c r="K1445" s="463" t="s">
        <v>769</v>
      </c>
      <c r="L1445" s="463" t="s">
        <v>3728</v>
      </c>
      <c r="M1445" s="463" t="s">
        <v>2099</v>
      </c>
      <c r="N1445" s="466">
        <v>1</v>
      </c>
      <c r="O1445" s="229">
        <v>5</v>
      </c>
      <c r="P1445" s="463">
        <v>5</v>
      </c>
      <c r="Q1445" s="463">
        <v>3</v>
      </c>
      <c r="R1445" s="463">
        <v>0</v>
      </c>
      <c r="S1445" s="463">
        <v>0</v>
      </c>
      <c r="T1445" s="463">
        <v>0</v>
      </c>
      <c r="U1445" s="463">
        <v>5</v>
      </c>
      <c r="V1445" s="463">
        <v>1</v>
      </c>
      <c r="W1445" s="463">
        <v>5</v>
      </c>
      <c r="X1445" s="463">
        <v>2</v>
      </c>
      <c r="Y1445" s="463">
        <v>14</v>
      </c>
      <c r="Z1445" s="463">
        <v>0</v>
      </c>
      <c r="AA1445" s="463">
        <v>0</v>
      </c>
      <c r="AB1445" s="466">
        <v>40</v>
      </c>
      <c r="AC1445" s="461"/>
    </row>
    <row r="1446" spans="1:29" s="467" customFormat="1" hidden="1">
      <c r="A1446" s="463" t="s">
        <v>1964</v>
      </c>
      <c r="B1446" s="463" t="s">
        <v>658</v>
      </c>
      <c r="C1446" s="463" t="s">
        <v>1965</v>
      </c>
      <c r="D1446" s="463" t="s">
        <v>552</v>
      </c>
      <c r="E1446" s="463">
        <v>53</v>
      </c>
      <c r="F1446" s="465" t="s">
        <v>2099</v>
      </c>
      <c r="G1446" s="463" t="s">
        <v>554</v>
      </c>
      <c r="H1446" s="576">
        <v>41697</v>
      </c>
      <c r="I1446" s="576">
        <v>41716</v>
      </c>
      <c r="J1446" s="228">
        <v>2013</v>
      </c>
      <c r="K1446" s="463" t="s">
        <v>769</v>
      </c>
      <c r="L1446" s="463" t="s">
        <v>3728</v>
      </c>
      <c r="M1446" s="463" t="s">
        <v>2099</v>
      </c>
      <c r="N1446" s="466">
        <v>2</v>
      </c>
      <c r="O1446" s="229">
        <v>2</v>
      </c>
      <c r="P1446" s="463">
        <v>5</v>
      </c>
      <c r="Q1446" s="463">
        <v>9</v>
      </c>
      <c r="R1446" s="463">
        <v>0</v>
      </c>
      <c r="S1446" s="463">
        <v>0</v>
      </c>
      <c r="T1446" s="463">
        <v>0</v>
      </c>
      <c r="U1446" s="463">
        <v>2</v>
      </c>
      <c r="V1446" s="463">
        <v>0</v>
      </c>
      <c r="W1446" s="463">
        <v>5</v>
      </c>
      <c r="X1446" s="463">
        <v>3</v>
      </c>
      <c r="Y1446" s="463">
        <v>14</v>
      </c>
      <c r="Z1446" s="463">
        <v>0</v>
      </c>
      <c r="AA1446" s="463">
        <v>0</v>
      </c>
      <c r="AB1446" s="466">
        <v>40</v>
      </c>
      <c r="AC1446" s="461"/>
    </row>
    <row r="1447" spans="1:29" s="467" customFormat="1" hidden="1">
      <c r="A1447" s="463" t="s">
        <v>1966</v>
      </c>
      <c r="B1447" s="463" t="s">
        <v>658</v>
      </c>
      <c r="C1447" s="463" t="s">
        <v>1967</v>
      </c>
      <c r="D1447" s="463" t="s">
        <v>552</v>
      </c>
      <c r="E1447" s="463">
        <v>53</v>
      </c>
      <c r="F1447" s="465" t="s">
        <v>2099</v>
      </c>
      <c r="G1447" s="463" t="s">
        <v>554</v>
      </c>
      <c r="H1447" s="576">
        <v>41697</v>
      </c>
      <c r="I1447" s="576">
        <v>41716</v>
      </c>
      <c r="J1447" s="228">
        <v>2013</v>
      </c>
      <c r="K1447" s="463" t="s">
        <v>769</v>
      </c>
      <c r="L1447" s="463" t="s">
        <v>3728</v>
      </c>
      <c r="M1447" s="463" t="s">
        <v>2099</v>
      </c>
      <c r="N1447" s="466">
        <v>3</v>
      </c>
      <c r="O1447" s="229">
        <v>4</v>
      </c>
      <c r="P1447" s="463">
        <v>12</v>
      </c>
      <c r="Q1447" s="463">
        <v>5</v>
      </c>
      <c r="R1447" s="463">
        <v>0</v>
      </c>
      <c r="S1447" s="463">
        <v>0</v>
      </c>
      <c r="T1447" s="463">
        <v>1</v>
      </c>
      <c r="U1447" s="463">
        <v>0</v>
      </c>
      <c r="V1447" s="463">
        <v>2</v>
      </c>
      <c r="W1447" s="463">
        <v>11</v>
      </c>
      <c r="X1447" s="463">
        <v>0</v>
      </c>
      <c r="Y1447" s="463">
        <v>5</v>
      </c>
      <c r="Z1447" s="463">
        <v>0</v>
      </c>
      <c r="AA1447" s="463">
        <v>0</v>
      </c>
      <c r="AB1447" s="466">
        <v>40</v>
      </c>
      <c r="AC1447" s="461"/>
    </row>
    <row r="1448" spans="1:29" s="467" customFormat="1" hidden="1">
      <c r="A1448" s="463" t="s">
        <v>1968</v>
      </c>
      <c r="B1448" s="463" t="s">
        <v>658</v>
      </c>
      <c r="C1448" s="463" t="s">
        <v>1969</v>
      </c>
      <c r="D1448" s="463" t="s">
        <v>552</v>
      </c>
      <c r="E1448" s="463">
        <v>53</v>
      </c>
      <c r="F1448" s="465" t="s">
        <v>2099</v>
      </c>
      <c r="G1448" s="463" t="s">
        <v>554</v>
      </c>
      <c r="H1448" s="576">
        <v>41697</v>
      </c>
      <c r="I1448" s="576">
        <v>41716</v>
      </c>
      <c r="J1448" s="228">
        <v>2013</v>
      </c>
      <c r="K1448" s="463" t="s">
        <v>769</v>
      </c>
      <c r="L1448" s="463" t="s">
        <v>3728</v>
      </c>
      <c r="M1448" s="463" t="s">
        <v>2099</v>
      </c>
      <c r="N1448" s="466">
        <v>4</v>
      </c>
      <c r="O1448" s="229">
        <v>2</v>
      </c>
      <c r="P1448" s="463">
        <v>10</v>
      </c>
      <c r="Q1448" s="463">
        <v>6</v>
      </c>
      <c r="R1448" s="463">
        <v>2</v>
      </c>
      <c r="S1448" s="463">
        <v>0</v>
      </c>
      <c r="T1448" s="463">
        <v>0</v>
      </c>
      <c r="U1448" s="463">
        <v>2</v>
      </c>
      <c r="V1448" s="463">
        <v>2</v>
      </c>
      <c r="W1448" s="463">
        <v>1</v>
      </c>
      <c r="X1448" s="463">
        <v>4</v>
      </c>
      <c r="Y1448" s="463">
        <v>11</v>
      </c>
      <c r="Z1448" s="463">
        <v>0</v>
      </c>
      <c r="AA1448" s="463">
        <v>0</v>
      </c>
      <c r="AB1448" s="466">
        <v>40</v>
      </c>
      <c r="AC1448" s="461"/>
    </row>
    <row r="1449" spans="1:29" s="467" customFormat="1" hidden="1">
      <c r="A1449" s="463" t="s">
        <v>2083</v>
      </c>
      <c r="B1449" s="463" t="s">
        <v>658</v>
      </c>
      <c r="C1449" s="463" t="s">
        <v>4027</v>
      </c>
      <c r="D1449" s="463" t="s">
        <v>552</v>
      </c>
      <c r="E1449" s="463">
        <v>54</v>
      </c>
      <c r="F1449" s="465" t="s">
        <v>3758</v>
      </c>
      <c r="G1449" s="463" t="s">
        <v>554</v>
      </c>
      <c r="H1449" s="576">
        <v>41697</v>
      </c>
      <c r="I1449" s="576">
        <v>41716</v>
      </c>
      <c r="J1449" s="228">
        <v>2013</v>
      </c>
      <c r="K1449" s="463" t="s">
        <v>769</v>
      </c>
      <c r="L1449" s="463" t="s">
        <v>3728</v>
      </c>
      <c r="M1449" s="463" t="s">
        <v>3758</v>
      </c>
      <c r="N1449" s="466">
        <v>1</v>
      </c>
      <c r="O1449" s="229">
        <v>0</v>
      </c>
      <c r="P1449" s="463">
        <v>9</v>
      </c>
      <c r="Q1449" s="463">
        <v>5</v>
      </c>
      <c r="R1449" s="463">
        <v>1</v>
      </c>
      <c r="S1449" s="463">
        <v>6</v>
      </c>
      <c r="T1449" s="463">
        <v>0</v>
      </c>
      <c r="U1449" s="463">
        <v>1</v>
      </c>
      <c r="V1449" s="463">
        <v>0</v>
      </c>
      <c r="W1449" s="463">
        <v>13</v>
      </c>
      <c r="X1449" s="463">
        <v>3</v>
      </c>
      <c r="Y1449" s="463">
        <v>2</v>
      </c>
      <c r="Z1449" s="463">
        <v>0</v>
      </c>
      <c r="AA1449" s="463">
        <v>0</v>
      </c>
      <c r="AB1449" s="466">
        <v>40</v>
      </c>
      <c r="AC1449" s="461"/>
    </row>
    <row r="1450" spans="1:29" s="467" customFormat="1" hidden="1">
      <c r="A1450" s="463" t="s">
        <v>2084</v>
      </c>
      <c r="B1450" s="463" t="s">
        <v>658</v>
      </c>
      <c r="C1450" s="463" t="s">
        <v>4028</v>
      </c>
      <c r="D1450" s="463" t="s">
        <v>552</v>
      </c>
      <c r="E1450" s="463">
        <v>54</v>
      </c>
      <c r="F1450" s="465" t="s">
        <v>3758</v>
      </c>
      <c r="G1450" s="463" t="s">
        <v>554</v>
      </c>
      <c r="H1450" s="576">
        <v>41697</v>
      </c>
      <c r="I1450" s="576">
        <v>41716</v>
      </c>
      <c r="J1450" s="228">
        <v>2013</v>
      </c>
      <c r="K1450" s="463" t="s">
        <v>769</v>
      </c>
      <c r="L1450" s="463" t="s">
        <v>3728</v>
      </c>
      <c r="M1450" s="463" t="s">
        <v>3758</v>
      </c>
      <c r="N1450" s="466">
        <v>2</v>
      </c>
      <c r="O1450" s="229">
        <v>0</v>
      </c>
      <c r="P1450" s="463">
        <v>2</v>
      </c>
      <c r="Q1450" s="463">
        <v>3</v>
      </c>
      <c r="R1450" s="463">
        <v>1</v>
      </c>
      <c r="S1450" s="463">
        <v>4</v>
      </c>
      <c r="T1450" s="463">
        <v>0</v>
      </c>
      <c r="U1450" s="463">
        <v>6</v>
      </c>
      <c r="V1450" s="463">
        <v>1</v>
      </c>
      <c r="W1450" s="463">
        <v>7</v>
      </c>
      <c r="X1450" s="463">
        <v>6</v>
      </c>
      <c r="Y1450" s="463">
        <v>10</v>
      </c>
      <c r="Z1450" s="463">
        <v>0</v>
      </c>
      <c r="AA1450" s="463">
        <v>0</v>
      </c>
      <c r="AB1450" s="466">
        <v>40</v>
      </c>
      <c r="AC1450" s="461"/>
    </row>
    <row r="1451" spans="1:29" s="467" customFormat="1" hidden="1">
      <c r="A1451" s="463" t="s">
        <v>2085</v>
      </c>
      <c r="B1451" s="463" t="s">
        <v>658</v>
      </c>
      <c r="C1451" s="463" t="s">
        <v>4029</v>
      </c>
      <c r="D1451" s="463" t="s">
        <v>552</v>
      </c>
      <c r="E1451" s="463">
        <v>54</v>
      </c>
      <c r="F1451" s="465" t="s">
        <v>3758</v>
      </c>
      <c r="G1451" s="463" t="s">
        <v>554</v>
      </c>
      <c r="H1451" s="576">
        <v>41697</v>
      </c>
      <c r="I1451" s="576">
        <v>41716</v>
      </c>
      <c r="J1451" s="228">
        <v>2013</v>
      </c>
      <c r="K1451" s="463" t="s">
        <v>769</v>
      </c>
      <c r="L1451" s="463" t="s">
        <v>3728</v>
      </c>
      <c r="M1451" s="463" t="s">
        <v>3758</v>
      </c>
      <c r="N1451" s="466">
        <v>3</v>
      </c>
      <c r="O1451" s="229">
        <v>2</v>
      </c>
      <c r="P1451" s="463">
        <v>0</v>
      </c>
      <c r="Q1451" s="463">
        <v>9</v>
      </c>
      <c r="R1451" s="463">
        <v>0</v>
      </c>
      <c r="S1451" s="463">
        <v>15</v>
      </c>
      <c r="T1451" s="463">
        <v>0</v>
      </c>
      <c r="U1451" s="463">
        <v>2</v>
      </c>
      <c r="V1451" s="463">
        <v>0</v>
      </c>
      <c r="W1451" s="463">
        <v>5</v>
      </c>
      <c r="X1451" s="463">
        <v>4</v>
      </c>
      <c r="Y1451" s="463">
        <v>3</v>
      </c>
      <c r="Z1451" s="463">
        <v>0</v>
      </c>
      <c r="AA1451" s="463">
        <v>0</v>
      </c>
      <c r="AB1451" s="466">
        <v>40</v>
      </c>
      <c r="AC1451" s="461"/>
    </row>
    <row r="1452" spans="1:29" s="467" customFormat="1" hidden="1">
      <c r="A1452" s="463" t="s">
        <v>2086</v>
      </c>
      <c r="B1452" s="463" t="s">
        <v>658</v>
      </c>
      <c r="C1452" s="463" t="s">
        <v>4030</v>
      </c>
      <c r="D1452" s="463" t="s">
        <v>552</v>
      </c>
      <c r="E1452" s="463">
        <v>54</v>
      </c>
      <c r="F1452" s="465" t="s">
        <v>3758</v>
      </c>
      <c r="G1452" s="463" t="s">
        <v>554</v>
      </c>
      <c r="H1452" s="576">
        <v>41697</v>
      </c>
      <c r="I1452" s="576">
        <v>41716</v>
      </c>
      <c r="J1452" s="228">
        <v>2013</v>
      </c>
      <c r="K1452" s="463" t="s">
        <v>769</v>
      </c>
      <c r="L1452" s="463" t="s">
        <v>3728</v>
      </c>
      <c r="M1452" s="463" t="s">
        <v>3758</v>
      </c>
      <c r="N1452" s="466">
        <v>4</v>
      </c>
      <c r="O1452" s="229">
        <v>3</v>
      </c>
      <c r="P1452" s="463">
        <v>2</v>
      </c>
      <c r="Q1452" s="463">
        <v>9</v>
      </c>
      <c r="R1452" s="463">
        <v>0</v>
      </c>
      <c r="S1452" s="463">
        <v>1</v>
      </c>
      <c r="T1452" s="463">
        <v>0</v>
      </c>
      <c r="U1452" s="463">
        <v>0</v>
      </c>
      <c r="V1452" s="463">
        <v>0</v>
      </c>
      <c r="W1452" s="463">
        <v>11</v>
      </c>
      <c r="X1452" s="463">
        <v>13</v>
      </c>
      <c r="Y1452" s="463">
        <v>1</v>
      </c>
      <c r="Z1452" s="463">
        <v>0</v>
      </c>
      <c r="AA1452" s="463">
        <v>0</v>
      </c>
      <c r="AB1452" s="466">
        <v>40</v>
      </c>
      <c r="AC1452" s="461"/>
    </row>
    <row r="1453" spans="1:29" s="467" customFormat="1" hidden="1">
      <c r="A1453" s="463" t="s">
        <v>2087</v>
      </c>
      <c r="B1453" s="463" t="s">
        <v>658</v>
      </c>
      <c r="C1453" s="463" t="s">
        <v>3995</v>
      </c>
      <c r="D1453" s="463" t="s">
        <v>552</v>
      </c>
      <c r="E1453" s="463">
        <v>55</v>
      </c>
      <c r="F1453" s="465" t="s">
        <v>3756</v>
      </c>
      <c r="G1453" s="463" t="s">
        <v>554</v>
      </c>
      <c r="H1453" s="576">
        <v>41724</v>
      </c>
      <c r="I1453" s="576">
        <v>41730</v>
      </c>
      <c r="J1453" s="228">
        <v>2013</v>
      </c>
      <c r="K1453" s="463" t="s">
        <v>769</v>
      </c>
      <c r="L1453" s="463" t="s">
        <v>1945</v>
      </c>
      <c r="M1453" s="463" t="s">
        <v>3756</v>
      </c>
      <c r="N1453" s="466">
        <v>1</v>
      </c>
      <c r="O1453" s="229">
        <v>5</v>
      </c>
      <c r="P1453" s="463">
        <v>0</v>
      </c>
      <c r="Q1453" s="463">
        <v>9</v>
      </c>
      <c r="R1453" s="463">
        <v>1</v>
      </c>
      <c r="S1453" s="463">
        <v>3</v>
      </c>
      <c r="T1453" s="463">
        <v>0</v>
      </c>
      <c r="U1453" s="463">
        <v>5</v>
      </c>
      <c r="V1453" s="463">
        <v>3</v>
      </c>
      <c r="W1453" s="463">
        <v>8</v>
      </c>
      <c r="X1453" s="463">
        <v>5</v>
      </c>
      <c r="Y1453" s="463">
        <v>1</v>
      </c>
      <c r="Z1453" s="463">
        <v>0</v>
      </c>
      <c r="AA1453" s="463">
        <v>0</v>
      </c>
      <c r="AB1453" s="466">
        <v>40</v>
      </c>
      <c r="AC1453" s="461"/>
    </row>
    <row r="1454" spans="1:29" s="467" customFormat="1" hidden="1">
      <c r="A1454" s="463" t="s">
        <v>2088</v>
      </c>
      <c r="B1454" s="463" t="s">
        <v>658</v>
      </c>
      <c r="C1454" s="463" t="s">
        <v>3996</v>
      </c>
      <c r="D1454" s="463" t="s">
        <v>552</v>
      </c>
      <c r="E1454" s="463">
        <v>55</v>
      </c>
      <c r="F1454" s="465" t="s">
        <v>3756</v>
      </c>
      <c r="G1454" s="463" t="s">
        <v>554</v>
      </c>
      <c r="H1454" s="576">
        <v>41724</v>
      </c>
      <c r="I1454" s="576">
        <v>41730</v>
      </c>
      <c r="J1454" s="228">
        <v>2013</v>
      </c>
      <c r="K1454" s="463" t="s">
        <v>769</v>
      </c>
      <c r="L1454" s="463" t="s">
        <v>1945</v>
      </c>
      <c r="M1454" s="463" t="s">
        <v>3756</v>
      </c>
      <c r="N1454" s="466">
        <v>2</v>
      </c>
      <c r="O1454" s="229">
        <v>8</v>
      </c>
      <c r="P1454" s="463">
        <v>5</v>
      </c>
      <c r="Q1454" s="463">
        <v>2</v>
      </c>
      <c r="R1454" s="463">
        <v>4</v>
      </c>
      <c r="S1454" s="463">
        <v>1</v>
      </c>
      <c r="T1454" s="463">
        <v>0</v>
      </c>
      <c r="U1454" s="463">
        <v>1</v>
      </c>
      <c r="V1454" s="463">
        <v>3</v>
      </c>
      <c r="W1454" s="463">
        <v>9</v>
      </c>
      <c r="X1454" s="463">
        <v>6</v>
      </c>
      <c r="Y1454" s="463">
        <v>1</v>
      </c>
      <c r="Z1454" s="463">
        <v>0</v>
      </c>
      <c r="AA1454" s="463">
        <v>0</v>
      </c>
      <c r="AB1454" s="466">
        <v>40</v>
      </c>
      <c r="AC1454" s="461"/>
    </row>
    <row r="1455" spans="1:29" s="467" customFormat="1" hidden="1">
      <c r="A1455" s="463" t="s">
        <v>2089</v>
      </c>
      <c r="B1455" s="463" t="s">
        <v>658</v>
      </c>
      <c r="C1455" s="463" t="s">
        <v>3997</v>
      </c>
      <c r="D1455" s="463" t="s">
        <v>552</v>
      </c>
      <c r="E1455" s="463">
        <v>55</v>
      </c>
      <c r="F1455" s="465" t="s">
        <v>3756</v>
      </c>
      <c r="G1455" s="463" t="s">
        <v>554</v>
      </c>
      <c r="H1455" s="576">
        <v>41724</v>
      </c>
      <c r="I1455" s="576">
        <v>41730</v>
      </c>
      <c r="J1455" s="228">
        <v>2013</v>
      </c>
      <c r="K1455" s="463" t="s">
        <v>769</v>
      </c>
      <c r="L1455" s="463" t="s">
        <v>1945</v>
      </c>
      <c r="M1455" s="463" t="s">
        <v>3756</v>
      </c>
      <c r="N1455" s="466">
        <v>3</v>
      </c>
      <c r="O1455" s="229">
        <v>6</v>
      </c>
      <c r="P1455" s="463">
        <v>1</v>
      </c>
      <c r="Q1455" s="463">
        <v>7</v>
      </c>
      <c r="R1455" s="463">
        <v>1</v>
      </c>
      <c r="S1455" s="463">
        <v>0</v>
      </c>
      <c r="T1455" s="463">
        <v>0</v>
      </c>
      <c r="U1455" s="463">
        <v>3</v>
      </c>
      <c r="V1455" s="463">
        <v>3</v>
      </c>
      <c r="W1455" s="463">
        <v>6</v>
      </c>
      <c r="X1455" s="463">
        <v>13</v>
      </c>
      <c r="Y1455" s="463">
        <v>0</v>
      </c>
      <c r="Z1455" s="463">
        <v>0</v>
      </c>
      <c r="AA1455" s="463">
        <v>0</v>
      </c>
      <c r="AB1455" s="466">
        <v>40</v>
      </c>
      <c r="AC1455" s="461"/>
    </row>
    <row r="1456" spans="1:29" s="467" customFormat="1" hidden="1">
      <c r="A1456" s="463" t="s">
        <v>2090</v>
      </c>
      <c r="B1456" s="463" t="s">
        <v>658</v>
      </c>
      <c r="C1456" s="463" t="s">
        <v>3998</v>
      </c>
      <c r="D1456" s="463" t="s">
        <v>552</v>
      </c>
      <c r="E1456" s="463">
        <v>55</v>
      </c>
      <c r="F1456" s="465" t="s">
        <v>3756</v>
      </c>
      <c r="G1456" s="463" t="s">
        <v>554</v>
      </c>
      <c r="H1456" s="576">
        <v>41724</v>
      </c>
      <c r="I1456" s="576">
        <v>41730</v>
      </c>
      <c r="J1456" s="228">
        <v>2013</v>
      </c>
      <c r="K1456" s="463" t="s">
        <v>769</v>
      </c>
      <c r="L1456" s="463" t="s">
        <v>1945</v>
      </c>
      <c r="M1456" s="463" t="s">
        <v>3756</v>
      </c>
      <c r="N1456" s="466">
        <v>4</v>
      </c>
      <c r="O1456" s="229">
        <v>7</v>
      </c>
      <c r="P1456" s="463">
        <v>0</v>
      </c>
      <c r="Q1456" s="463">
        <v>12</v>
      </c>
      <c r="R1456" s="463">
        <v>0</v>
      </c>
      <c r="S1456" s="463">
        <v>1</v>
      </c>
      <c r="T1456" s="463">
        <v>0</v>
      </c>
      <c r="U1456" s="463">
        <v>6</v>
      </c>
      <c r="V1456" s="463">
        <v>0</v>
      </c>
      <c r="W1456" s="463">
        <v>5</v>
      </c>
      <c r="X1456" s="463">
        <v>8</v>
      </c>
      <c r="Y1456" s="463">
        <v>0</v>
      </c>
      <c r="Z1456" s="463">
        <v>0</v>
      </c>
      <c r="AA1456" s="463">
        <v>1</v>
      </c>
      <c r="AB1456" s="466">
        <v>40</v>
      </c>
      <c r="AC1456" s="461"/>
    </row>
    <row r="1457" spans="1:29" s="467" customFormat="1" hidden="1">
      <c r="A1457" s="463" t="s">
        <v>2091</v>
      </c>
      <c r="B1457" s="463" t="s">
        <v>658</v>
      </c>
      <c r="C1457" s="463" t="s">
        <v>2092</v>
      </c>
      <c r="D1457" s="463" t="s">
        <v>552</v>
      </c>
      <c r="E1457" s="463">
        <v>56</v>
      </c>
      <c r="F1457" s="465" t="s">
        <v>1944</v>
      </c>
      <c r="G1457" s="463" t="s">
        <v>554</v>
      </c>
      <c r="H1457" s="576">
        <v>41724</v>
      </c>
      <c r="I1457" s="576">
        <v>41730</v>
      </c>
      <c r="J1457" s="228">
        <v>2013</v>
      </c>
      <c r="K1457" s="463" t="s">
        <v>769</v>
      </c>
      <c r="L1457" s="463" t="s">
        <v>1945</v>
      </c>
      <c r="M1457" s="463" t="s">
        <v>1944</v>
      </c>
      <c r="N1457" s="466">
        <v>1</v>
      </c>
      <c r="O1457" s="229">
        <v>6</v>
      </c>
      <c r="P1457" s="463">
        <v>8</v>
      </c>
      <c r="Q1457" s="463">
        <v>4</v>
      </c>
      <c r="R1457" s="463">
        <v>0</v>
      </c>
      <c r="S1457" s="463">
        <v>0</v>
      </c>
      <c r="T1457" s="463">
        <v>0</v>
      </c>
      <c r="U1457" s="463">
        <v>0</v>
      </c>
      <c r="V1457" s="463">
        <v>0</v>
      </c>
      <c r="W1457" s="463">
        <v>7</v>
      </c>
      <c r="X1457" s="463">
        <v>10</v>
      </c>
      <c r="Y1457" s="463">
        <v>5</v>
      </c>
      <c r="Z1457" s="463">
        <v>0</v>
      </c>
      <c r="AA1457" s="463">
        <v>0</v>
      </c>
      <c r="AB1457" s="466">
        <v>40</v>
      </c>
      <c r="AC1457" s="461"/>
    </row>
    <row r="1458" spans="1:29" s="467" customFormat="1" hidden="1">
      <c r="A1458" s="463" t="s">
        <v>2093</v>
      </c>
      <c r="B1458" s="463" t="s">
        <v>658</v>
      </c>
      <c r="C1458" s="463" t="s">
        <v>2094</v>
      </c>
      <c r="D1458" s="463" t="s">
        <v>552</v>
      </c>
      <c r="E1458" s="463">
        <v>56</v>
      </c>
      <c r="F1458" s="465" t="s">
        <v>1944</v>
      </c>
      <c r="G1458" s="463" t="s">
        <v>554</v>
      </c>
      <c r="H1458" s="576">
        <v>41724</v>
      </c>
      <c r="I1458" s="576">
        <v>41730</v>
      </c>
      <c r="J1458" s="228">
        <v>2013</v>
      </c>
      <c r="K1458" s="463" t="s">
        <v>769</v>
      </c>
      <c r="L1458" s="463" t="s">
        <v>1945</v>
      </c>
      <c r="M1458" s="463" t="s">
        <v>1944</v>
      </c>
      <c r="N1458" s="466">
        <v>2</v>
      </c>
      <c r="O1458" s="229">
        <v>15</v>
      </c>
      <c r="P1458" s="463">
        <v>7</v>
      </c>
      <c r="Q1458" s="463">
        <v>4</v>
      </c>
      <c r="R1458" s="463">
        <v>1</v>
      </c>
      <c r="S1458" s="463">
        <v>0</v>
      </c>
      <c r="T1458" s="463">
        <v>0</v>
      </c>
      <c r="U1458" s="463">
        <v>6</v>
      </c>
      <c r="V1458" s="463">
        <v>1</v>
      </c>
      <c r="W1458" s="463">
        <v>2</v>
      </c>
      <c r="X1458" s="463">
        <v>3</v>
      </c>
      <c r="Y1458" s="463">
        <v>1</v>
      </c>
      <c r="Z1458" s="463">
        <v>0</v>
      </c>
      <c r="AA1458" s="463">
        <v>0</v>
      </c>
      <c r="AB1458" s="466">
        <v>40</v>
      </c>
      <c r="AC1458" s="461"/>
    </row>
    <row r="1459" spans="1:29" s="467" customFormat="1" hidden="1">
      <c r="A1459" s="463" t="s">
        <v>2095</v>
      </c>
      <c r="B1459" s="463" t="s">
        <v>658</v>
      </c>
      <c r="C1459" s="463" t="s">
        <v>2096</v>
      </c>
      <c r="D1459" s="463" t="s">
        <v>552</v>
      </c>
      <c r="E1459" s="463">
        <v>56</v>
      </c>
      <c r="F1459" s="465" t="s">
        <v>1944</v>
      </c>
      <c r="G1459" s="463" t="s">
        <v>554</v>
      </c>
      <c r="H1459" s="576">
        <v>41724</v>
      </c>
      <c r="I1459" s="576">
        <v>41730</v>
      </c>
      <c r="J1459" s="228">
        <v>2013</v>
      </c>
      <c r="K1459" s="463" t="s">
        <v>769</v>
      </c>
      <c r="L1459" s="463" t="s">
        <v>1945</v>
      </c>
      <c r="M1459" s="463" t="s">
        <v>1944</v>
      </c>
      <c r="N1459" s="466">
        <v>3</v>
      </c>
      <c r="O1459" s="229">
        <v>6</v>
      </c>
      <c r="P1459" s="463">
        <v>9</v>
      </c>
      <c r="Q1459" s="463">
        <v>5</v>
      </c>
      <c r="R1459" s="463">
        <v>0</v>
      </c>
      <c r="S1459" s="463">
        <v>0</v>
      </c>
      <c r="T1459" s="463">
        <v>1</v>
      </c>
      <c r="U1459" s="463">
        <v>0</v>
      </c>
      <c r="V1459" s="463">
        <v>0</v>
      </c>
      <c r="W1459" s="463">
        <v>11</v>
      </c>
      <c r="X1459" s="463">
        <v>5</v>
      </c>
      <c r="Y1459" s="463">
        <v>3</v>
      </c>
      <c r="Z1459" s="463">
        <v>0</v>
      </c>
      <c r="AA1459" s="463">
        <v>0</v>
      </c>
      <c r="AB1459" s="466">
        <v>40</v>
      </c>
      <c r="AC1459" s="461"/>
    </row>
    <row r="1460" spans="1:29" s="467" customFormat="1" hidden="1">
      <c r="A1460" s="463" t="s">
        <v>2097</v>
      </c>
      <c r="B1460" s="463" t="s">
        <v>658</v>
      </c>
      <c r="C1460" s="463" t="s">
        <v>2098</v>
      </c>
      <c r="D1460" s="463" t="s">
        <v>552</v>
      </c>
      <c r="E1460" s="463">
        <v>56</v>
      </c>
      <c r="F1460" s="465" t="s">
        <v>1944</v>
      </c>
      <c r="G1460" s="463" t="s">
        <v>554</v>
      </c>
      <c r="H1460" s="576">
        <v>41724</v>
      </c>
      <c r="I1460" s="576">
        <v>41730</v>
      </c>
      <c r="J1460" s="228">
        <v>2013</v>
      </c>
      <c r="K1460" s="463" t="s">
        <v>769</v>
      </c>
      <c r="L1460" s="463" t="s">
        <v>1945</v>
      </c>
      <c r="M1460" s="463" t="s">
        <v>1944</v>
      </c>
      <c r="N1460" s="466">
        <v>4</v>
      </c>
      <c r="O1460" s="229">
        <v>7</v>
      </c>
      <c r="P1460" s="463">
        <v>7</v>
      </c>
      <c r="Q1460" s="463">
        <v>4</v>
      </c>
      <c r="R1460" s="463">
        <v>0</v>
      </c>
      <c r="S1460" s="463">
        <v>0</v>
      </c>
      <c r="T1460" s="463">
        <v>0</v>
      </c>
      <c r="U1460" s="463">
        <v>0</v>
      </c>
      <c r="V1460" s="463">
        <v>2</v>
      </c>
      <c r="W1460" s="463">
        <v>16</v>
      </c>
      <c r="X1460" s="463">
        <v>3</v>
      </c>
      <c r="Y1460" s="463">
        <v>1</v>
      </c>
      <c r="Z1460" s="463">
        <v>0</v>
      </c>
      <c r="AA1460" s="463">
        <v>0</v>
      </c>
      <c r="AB1460" s="466">
        <v>40</v>
      </c>
      <c r="AC1460" s="461"/>
    </row>
    <row r="1461" spans="1:29" s="467" customFormat="1" hidden="1">
      <c r="A1461" s="463" t="s">
        <v>1970</v>
      </c>
      <c r="B1461" s="463" t="s">
        <v>658</v>
      </c>
      <c r="C1461" s="463" t="s">
        <v>4011</v>
      </c>
      <c r="D1461" s="463" t="s">
        <v>552</v>
      </c>
      <c r="E1461" s="463">
        <v>57</v>
      </c>
      <c r="F1461" s="465" t="s">
        <v>3757</v>
      </c>
      <c r="G1461" s="463" t="s">
        <v>554</v>
      </c>
      <c r="H1461" s="576">
        <v>41739</v>
      </c>
      <c r="I1461" s="576">
        <v>41752</v>
      </c>
      <c r="J1461" s="228">
        <v>2013</v>
      </c>
      <c r="K1461" s="463" t="s">
        <v>769</v>
      </c>
      <c r="L1461" s="463" t="s">
        <v>1945</v>
      </c>
      <c r="M1461" s="463" t="s">
        <v>3757</v>
      </c>
      <c r="N1461" s="466">
        <v>1</v>
      </c>
      <c r="O1461" s="229">
        <v>1</v>
      </c>
      <c r="P1461" s="463">
        <v>6</v>
      </c>
      <c r="Q1461" s="463">
        <v>5</v>
      </c>
      <c r="R1461" s="463">
        <v>1</v>
      </c>
      <c r="S1461" s="463">
        <v>0</v>
      </c>
      <c r="T1461" s="463">
        <v>0</v>
      </c>
      <c r="U1461" s="463">
        <v>0</v>
      </c>
      <c r="V1461" s="463">
        <v>0</v>
      </c>
      <c r="W1461" s="463">
        <v>20</v>
      </c>
      <c r="X1461" s="463">
        <v>1</v>
      </c>
      <c r="Y1461" s="463">
        <v>0</v>
      </c>
      <c r="Z1461" s="463">
        <v>0</v>
      </c>
      <c r="AA1461" s="463">
        <v>6</v>
      </c>
      <c r="AB1461" s="466">
        <v>40</v>
      </c>
      <c r="AC1461" s="461"/>
    </row>
    <row r="1462" spans="1:29" s="467" customFormat="1" hidden="1">
      <c r="A1462" s="463" t="s">
        <v>1971</v>
      </c>
      <c r="B1462" s="463" t="s">
        <v>658</v>
      </c>
      <c r="C1462" s="463" t="s">
        <v>4012</v>
      </c>
      <c r="D1462" s="463" t="s">
        <v>552</v>
      </c>
      <c r="E1462" s="463">
        <v>57</v>
      </c>
      <c r="F1462" s="465" t="s">
        <v>3757</v>
      </c>
      <c r="G1462" s="463" t="s">
        <v>554</v>
      </c>
      <c r="H1462" s="576">
        <v>41739</v>
      </c>
      <c r="I1462" s="576">
        <v>41752</v>
      </c>
      <c r="J1462" s="228">
        <v>2013</v>
      </c>
      <c r="K1462" s="463" t="s">
        <v>769</v>
      </c>
      <c r="L1462" s="463" t="s">
        <v>1945</v>
      </c>
      <c r="M1462" s="463" t="s">
        <v>3757</v>
      </c>
      <c r="N1462" s="466">
        <v>2</v>
      </c>
      <c r="O1462" s="229">
        <v>2</v>
      </c>
      <c r="P1462" s="463">
        <v>2</v>
      </c>
      <c r="Q1462" s="463">
        <v>6</v>
      </c>
      <c r="R1462" s="463">
        <v>0</v>
      </c>
      <c r="S1462" s="463">
        <v>0</v>
      </c>
      <c r="T1462" s="463">
        <v>0</v>
      </c>
      <c r="U1462" s="463">
        <v>0</v>
      </c>
      <c r="V1462" s="463">
        <v>1</v>
      </c>
      <c r="W1462" s="463">
        <v>19</v>
      </c>
      <c r="X1462" s="463">
        <v>4</v>
      </c>
      <c r="Y1462" s="463">
        <v>4</v>
      </c>
      <c r="Z1462" s="463">
        <v>0</v>
      </c>
      <c r="AA1462" s="463">
        <v>2</v>
      </c>
      <c r="AB1462" s="466">
        <v>40</v>
      </c>
      <c r="AC1462" s="461"/>
    </row>
    <row r="1463" spans="1:29" s="467" customFormat="1" hidden="1">
      <c r="A1463" s="463" t="s">
        <v>1972</v>
      </c>
      <c r="B1463" s="463" t="s">
        <v>658</v>
      </c>
      <c r="C1463" s="463" t="s">
        <v>4013</v>
      </c>
      <c r="D1463" s="463" t="s">
        <v>552</v>
      </c>
      <c r="E1463" s="463">
        <v>57</v>
      </c>
      <c r="F1463" s="465" t="s">
        <v>3757</v>
      </c>
      <c r="G1463" s="463" t="s">
        <v>554</v>
      </c>
      <c r="H1463" s="576">
        <v>41739</v>
      </c>
      <c r="I1463" s="576">
        <v>41752</v>
      </c>
      <c r="J1463" s="228">
        <v>2013</v>
      </c>
      <c r="K1463" s="463" t="s">
        <v>769</v>
      </c>
      <c r="L1463" s="463" t="s">
        <v>1945</v>
      </c>
      <c r="M1463" s="463" t="s">
        <v>3757</v>
      </c>
      <c r="N1463" s="466">
        <v>3</v>
      </c>
      <c r="O1463" s="229">
        <v>1</v>
      </c>
      <c r="P1463" s="463">
        <v>1</v>
      </c>
      <c r="Q1463" s="463">
        <v>4</v>
      </c>
      <c r="R1463" s="463">
        <v>0</v>
      </c>
      <c r="S1463" s="463">
        <v>5</v>
      </c>
      <c r="T1463" s="463">
        <v>0</v>
      </c>
      <c r="U1463" s="463">
        <v>0</v>
      </c>
      <c r="V1463" s="463">
        <v>0</v>
      </c>
      <c r="W1463" s="463">
        <v>21</v>
      </c>
      <c r="X1463" s="463">
        <v>2</v>
      </c>
      <c r="Y1463" s="463">
        <v>6</v>
      </c>
      <c r="Z1463" s="463">
        <v>0</v>
      </c>
      <c r="AA1463" s="463">
        <v>0</v>
      </c>
      <c r="AB1463" s="466">
        <v>40</v>
      </c>
      <c r="AC1463" s="461"/>
    </row>
    <row r="1464" spans="1:29" s="467" customFormat="1" hidden="1">
      <c r="A1464" s="463" t="s">
        <v>1973</v>
      </c>
      <c r="B1464" s="463" t="s">
        <v>658</v>
      </c>
      <c r="C1464" s="463" t="s">
        <v>4014</v>
      </c>
      <c r="D1464" s="463" t="s">
        <v>552</v>
      </c>
      <c r="E1464" s="463">
        <v>57</v>
      </c>
      <c r="F1464" s="465" t="s">
        <v>3757</v>
      </c>
      <c r="G1464" s="463" t="s">
        <v>554</v>
      </c>
      <c r="H1464" s="576">
        <v>41739</v>
      </c>
      <c r="I1464" s="576">
        <v>41752</v>
      </c>
      <c r="J1464" s="228">
        <v>2013</v>
      </c>
      <c r="K1464" s="463" t="s">
        <v>769</v>
      </c>
      <c r="L1464" s="463" t="s">
        <v>1945</v>
      </c>
      <c r="M1464" s="463" t="s">
        <v>3757</v>
      </c>
      <c r="N1464" s="466">
        <v>4</v>
      </c>
      <c r="O1464" s="229">
        <v>0</v>
      </c>
      <c r="P1464" s="463">
        <v>0</v>
      </c>
      <c r="Q1464" s="463">
        <v>13</v>
      </c>
      <c r="R1464" s="463">
        <v>0</v>
      </c>
      <c r="S1464" s="463">
        <v>0</v>
      </c>
      <c r="T1464" s="463">
        <v>2</v>
      </c>
      <c r="U1464" s="463">
        <v>2</v>
      </c>
      <c r="V1464" s="463">
        <v>0</v>
      </c>
      <c r="W1464" s="463">
        <v>18</v>
      </c>
      <c r="X1464" s="463">
        <v>2</v>
      </c>
      <c r="Y1464" s="463">
        <v>3</v>
      </c>
      <c r="Z1464" s="463">
        <v>0</v>
      </c>
      <c r="AA1464" s="463">
        <v>0</v>
      </c>
      <c r="AB1464" s="466">
        <v>40</v>
      </c>
      <c r="AC1464" s="461"/>
    </row>
    <row r="1465" spans="1:29" s="467" customFormat="1" hidden="1">
      <c r="A1465" s="463" t="s">
        <v>2118</v>
      </c>
      <c r="B1465" s="463" t="s">
        <v>658</v>
      </c>
      <c r="C1465" s="463" t="s">
        <v>2119</v>
      </c>
      <c r="D1465" s="463" t="s">
        <v>552</v>
      </c>
      <c r="E1465" s="463">
        <v>1</v>
      </c>
      <c r="F1465" s="465" t="s">
        <v>999</v>
      </c>
      <c r="G1465" s="463" t="s">
        <v>554</v>
      </c>
      <c r="H1465" s="576">
        <v>42005</v>
      </c>
      <c r="I1465" s="576">
        <v>42213</v>
      </c>
      <c r="J1465" s="228">
        <v>2014</v>
      </c>
      <c r="K1465" s="463" t="s">
        <v>769</v>
      </c>
      <c r="L1465" s="463" t="s">
        <v>1070</v>
      </c>
      <c r="M1465" s="463" t="s">
        <v>999</v>
      </c>
      <c r="N1465" s="466">
        <v>1</v>
      </c>
      <c r="O1465" s="229">
        <v>7</v>
      </c>
      <c r="P1465" s="463">
        <v>0</v>
      </c>
      <c r="Q1465" s="463">
        <v>2</v>
      </c>
      <c r="R1465" s="463">
        <v>0</v>
      </c>
      <c r="S1465" s="463">
        <v>0</v>
      </c>
      <c r="T1465" s="463">
        <v>0</v>
      </c>
      <c r="U1465" s="463">
        <v>1</v>
      </c>
      <c r="V1465" s="463">
        <v>1</v>
      </c>
      <c r="W1465" s="463">
        <v>4</v>
      </c>
      <c r="X1465" s="463">
        <v>12</v>
      </c>
      <c r="Y1465" s="463">
        <v>13</v>
      </c>
      <c r="Z1465" s="463">
        <v>0</v>
      </c>
      <c r="AA1465" s="463">
        <v>0</v>
      </c>
      <c r="AB1465" s="466">
        <v>40</v>
      </c>
      <c r="AC1465" s="461"/>
    </row>
    <row r="1466" spans="1:29" s="467" customFormat="1" hidden="1">
      <c r="A1466" s="463" t="s">
        <v>2120</v>
      </c>
      <c r="B1466" s="463" t="s">
        <v>658</v>
      </c>
      <c r="C1466" s="463" t="s">
        <v>2121</v>
      </c>
      <c r="D1466" s="463" t="s">
        <v>552</v>
      </c>
      <c r="E1466" s="463">
        <v>1</v>
      </c>
      <c r="F1466" s="465" t="s">
        <v>999</v>
      </c>
      <c r="G1466" s="463" t="s">
        <v>554</v>
      </c>
      <c r="H1466" s="576">
        <v>42005</v>
      </c>
      <c r="I1466" s="576">
        <v>42213</v>
      </c>
      <c r="J1466" s="228">
        <v>2014</v>
      </c>
      <c r="K1466" s="463" t="s">
        <v>769</v>
      </c>
      <c r="L1466" s="463" t="s">
        <v>1070</v>
      </c>
      <c r="M1466" s="463" t="s">
        <v>999</v>
      </c>
      <c r="N1466" s="466">
        <v>2</v>
      </c>
      <c r="O1466" s="229">
        <v>20</v>
      </c>
      <c r="P1466" s="463">
        <v>0</v>
      </c>
      <c r="Q1466" s="463">
        <v>2</v>
      </c>
      <c r="R1466" s="463">
        <v>0</v>
      </c>
      <c r="S1466" s="463">
        <v>0</v>
      </c>
      <c r="T1466" s="463">
        <v>0</v>
      </c>
      <c r="U1466" s="463">
        <v>8</v>
      </c>
      <c r="V1466" s="463">
        <v>0</v>
      </c>
      <c r="W1466" s="463">
        <v>6</v>
      </c>
      <c r="X1466" s="463">
        <v>4</v>
      </c>
      <c r="Y1466" s="463">
        <v>0</v>
      </c>
      <c r="Z1466" s="463">
        <v>0</v>
      </c>
      <c r="AA1466" s="463">
        <v>0</v>
      </c>
      <c r="AB1466" s="466">
        <v>40</v>
      </c>
      <c r="AC1466" s="461"/>
    </row>
    <row r="1467" spans="1:29" s="467" customFormat="1" hidden="1">
      <c r="A1467" s="463" t="s">
        <v>2122</v>
      </c>
      <c r="B1467" s="463" t="s">
        <v>658</v>
      </c>
      <c r="C1467" s="463" t="s">
        <v>2123</v>
      </c>
      <c r="D1467" s="463" t="s">
        <v>552</v>
      </c>
      <c r="E1467" s="463">
        <v>1</v>
      </c>
      <c r="F1467" s="465" t="s">
        <v>999</v>
      </c>
      <c r="G1467" s="463" t="s">
        <v>554</v>
      </c>
      <c r="H1467" s="576">
        <v>42005</v>
      </c>
      <c r="I1467" s="576">
        <v>42213</v>
      </c>
      <c r="J1467" s="228">
        <v>2014</v>
      </c>
      <c r="K1467" s="463" t="s">
        <v>769</v>
      </c>
      <c r="L1467" s="463" t="s">
        <v>1070</v>
      </c>
      <c r="M1467" s="463" t="s">
        <v>999</v>
      </c>
      <c r="N1467" s="466">
        <v>3</v>
      </c>
      <c r="O1467" s="229">
        <v>3</v>
      </c>
      <c r="P1467" s="463">
        <v>0</v>
      </c>
      <c r="Q1467" s="463">
        <v>4</v>
      </c>
      <c r="R1467" s="463">
        <v>1</v>
      </c>
      <c r="S1467" s="463">
        <v>1</v>
      </c>
      <c r="T1467" s="463">
        <v>0</v>
      </c>
      <c r="U1467" s="463">
        <v>0</v>
      </c>
      <c r="V1467" s="463">
        <v>0</v>
      </c>
      <c r="W1467" s="463">
        <v>21</v>
      </c>
      <c r="X1467" s="463">
        <v>9</v>
      </c>
      <c r="Y1467" s="463">
        <v>1</v>
      </c>
      <c r="Z1467" s="463">
        <v>0</v>
      </c>
      <c r="AA1467" s="463">
        <v>0</v>
      </c>
      <c r="AB1467" s="466">
        <v>40</v>
      </c>
      <c r="AC1467" s="461"/>
    </row>
    <row r="1468" spans="1:29" s="467" customFormat="1" hidden="1">
      <c r="A1468" s="463" t="s">
        <v>2124</v>
      </c>
      <c r="B1468" s="463" t="s">
        <v>658</v>
      </c>
      <c r="C1468" s="463" t="s">
        <v>2125</v>
      </c>
      <c r="D1468" s="463" t="s">
        <v>552</v>
      </c>
      <c r="E1468" s="463">
        <v>1</v>
      </c>
      <c r="F1468" s="465" t="s">
        <v>999</v>
      </c>
      <c r="G1468" s="463" t="s">
        <v>554</v>
      </c>
      <c r="H1468" s="576">
        <v>42005</v>
      </c>
      <c r="I1468" s="576">
        <v>42213</v>
      </c>
      <c r="J1468" s="228">
        <v>2014</v>
      </c>
      <c r="K1468" s="463" t="s">
        <v>769</v>
      </c>
      <c r="L1468" s="463" t="s">
        <v>1070</v>
      </c>
      <c r="M1468" s="463" t="s">
        <v>999</v>
      </c>
      <c r="N1468" s="466">
        <v>4</v>
      </c>
      <c r="O1468" s="229">
        <v>2</v>
      </c>
      <c r="P1468" s="463">
        <v>0</v>
      </c>
      <c r="Q1468" s="463">
        <v>3</v>
      </c>
      <c r="R1468" s="463">
        <v>0</v>
      </c>
      <c r="S1468" s="463">
        <v>0</v>
      </c>
      <c r="T1468" s="463">
        <v>0</v>
      </c>
      <c r="U1468" s="463">
        <v>1</v>
      </c>
      <c r="V1468" s="463">
        <v>0</v>
      </c>
      <c r="W1468" s="463">
        <v>26</v>
      </c>
      <c r="X1468" s="463">
        <v>8</v>
      </c>
      <c r="Y1468" s="463">
        <v>0</v>
      </c>
      <c r="Z1468" s="463">
        <v>0</v>
      </c>
      <c r="AA1468" s="463">
        <v>0</v>
      </c>
      <c r="AB1468" s="466">
        <v>40</v>
      </c>
      <c r="AC1468" s="461"/>
    </row>
    <row r="1469" spans="1:29" s="467" customFormat="1" hidden="1">
      <c r="A1469" s="463" t="s">
        <v>2126</v>
      </c>
      <c r="B1469" s="463" t="s">
        <v>658</v>
      </c>
      <c r="C1469" s="463" t="s">
        <v>2127</v>
      </c>
      <c r="D1469" s="463" t="s">
        <v>552</v>
      </c>
      <c r="E1469" s="463">
        <v>2</v>
      </c>
      <c r="F1469" s="465" t="s">
        <v>1000</v>
      </c>
      <c r="G1469" s="463" t="s">
        <v>554</v>
      </c>
      <c r="H1469" s="576">
        <v>42005</v>
      </c>
      <c r="I1469" s="576">
        <v>42213</v>
      </c>
      <c r="J1469" s="228">
        <v>2014</v>
      </c>
      <c r="K1469" s="463" t="s">
        <v>769</v>
      </c>
      <c r="L1469" s="463" t="s">
        <v>1070</v>
      </c>
      <c r="M1469" s="463" t="s">
        <v>1000</v>
      </c>
      <c r="N1469" s="466">
        <v>1</v>
      </c>
      <c r="O1469" s="229">
        <v>2</v>
      </c>
      <c r="P1469" s="463">
        <v>4</v>
      </c>
      <c r="Q1469" s="463">
        <v>4</v>
      </c>
      <c r="R1469" s="463">
        <v>0</v>
      </c>
      <c r="S1469" s="463">
        <v>2</v>
      </c>
      <c r="T1469" s="463">
        <v>0</v>
      </c>
      <c r="U1469" s="463">
        <v>6</v>
      </c>
      <c r="V1469" s="463">
        <v>4</v>
      </c>
      <c r="W1469" s="463">
        <v>5</v>
      </c>
      <c r="X1469" s="463">
        <v>8</v>
      </c>
      <c r="Y1469" s="463">
        <v>5</v>
      </c>
      <c r="Z1469" s="463">
        <v>0</v>
      </c>
      <c r="AA1469" s="463">
        <v>0</v>
      </c>
      <c r="AB1469" s="466">
        <v>40</v>
      </c>
      <c r="AC1469" s="461"/>
    </row>
    <row r="1470" spans="1:29" s="467" customFormat="1" hidden="1">
      <c r="A1470" s="463" t="s">
        <v>2128</v>
      </c>
      <c r="B1470" s="463" t="s">
        <v>658</v>
      </c>
      <c r="C1470" s="463" t="s">
        <v>2129</v>
      </c>
      <c r="D1470" s="463" t="s">
        <v>552</v>
      </c>
      <c r="E1470" s="463">
        <v>2</v>
      </c>
      <c r="F1470" s="465" t="s">
        <v>1000</v>
      </c>
      <c r="G1470" s="463" t="s">
        <v>554</v>
      </c>
      <c r="H1470" s="576">
        <v>42005</v>
      </c>
      <c r="I1470" s="576">
        <v>42213</v>
      </c>
      <c r="J1470" s="228">
        <v>2014</v>
      </c>
      <c r="K1470" s="463" t="s">
        <v>769</v>
      </c>
      <c r="L1470" s="463" t="s">
        <v>1070</v>
      </c>
      <c r="M1470" s="463" t="s">
        <v>1000</v>
      </c>
      <c r="N1470" s="466">
        <v>2</v>
      </c>
      <c r="O1470" s="229">
        <v>13</v>
      </c>
      <c r="P1470" s="463">
        <v>4</v>
      </c>
      <c r="Q1470" s="463">
        <v>2</v>
      </c>
      <c r="R1470" s="463">
        <v>3</v>
      </c>
      <c r="S1470" s="463">
        <v>4</v>
      </c>
      <c r="T1470" s="463">
        <v>0</v>
      </c>
      <c r="U1470" s="463">
        <v>10</v>
      </c>
      <c r="V1470" s="463">
        <v>1</v>
      </c>
      <c r="W1470" s="463">
        <v>1</v>
      </c>
      <c r="X1470" s="463">
        <v>2</v>
      </c>
      <c r="Y1470" s="463">
        <v>0</v>
      </c>
      <c r="Z1470" s="463">
        <v>0</v>
      </c>
      <c r="AA1470" s="463">
        <v>0</v>
      </c>
      <c r="AB1470" s="466">
        <v>40</v>
      </c>
      <c r="AC1470" s="461"/>
    </row>
    <row r="1471" spans="1:29" s="467" customFormat="1" hidden="1">
      <c r="A1471" s="463" t="s">
        <v>2130</v>
      </c>
      <c r="B1471" s="463" t="s">
        <v>658</v>
      </c>
      <c r="C1471" s="463" t="s">
        <v>2131</v>
      </c>
      <c r="D1471" s="463" t="s">
        <v>552</v>
      </c>
      <c r="E1471" s="463">
        <v>2</v>
      </c>
      <c r="F1471" s="465" t="s">
        <v>1000</v>
      </c>
      <c r="G1471" s="463" t="s">
        <v>554</v>
      </c>
      <c r="H1471" s="576">
        <v>42005</v>
      </c>
      <c r="I1471" s="576">
        <v>42213</v>
      </c>
      <c r="J1471" s="228">
        <v>2014</v>
      </c>
      <c r="K1471" s="463" t="s">
        <v>769</v>
      </c>
      <c r="L1471" s="463" t="s">
        <v>1070</v>
      </c>
      <c r="M1471" s="463" t="s">
        <v>1000</v>
      </c>
      <c r="N1471" s="466">
        <v>3</v>
      </c>
      <c r="O1471" s="229">
        <v>15</v>
      </c>
      <c r="P1471" s="463">
        <v>6</v>
      </c>
      <c r="Q1471" s="463">
        <v>3</v>
      </c>
      <c r="R1471" s="463">
        <v>5</v>
      </c>
      <c r="S1471" s="463">
        <v>2</v>
      </c>
      <c r="T1471" s="463">
        <v>0</v>
      </c>
      <c r="U1471" s="463">
        <v>3</v>
      </c>
      <c r="V1471" s="463">
        <v>1</v>
      </c>
      <c r="W1471" s="463">
        <v>5</v>
      </c>
      <c r="X1471" s="463">
        <v>0</v>
      </c>
      <c r="Y1471" s="463">
        <v>0</v>
      </c>
      <c r="Z1471" s="463">
        <v>0</v>
      </c>
      <c r="AA1471" s="463">
        <v>0</v>
      </c>
      <c r="AB1471" s="466">
        <v>40</v>
      </c>
      <c r="AC1471" s="461"/>
    </row>
    <row r="1472" spans="1:29" s="467" customFormat="1" hidden="1">
      <c r="A1472" s="463" t="s">
        <v>2132</v>
      </c>
      <c r="B1472" s="463" t="s">
        <v>658</v>
      </c>
      <c r="C1472" s="463" t="s">
        <v>2133</v>
      </c>
      <c r="D1472" s="463" t="s">
        <v>552</v>
      </c>
      <c r="E1472" s="463">
        <v>2</v>
      </c>
      <c r="F1472" s="465" t="s">
        <v>1000</v>
      </c>
      <c r="G1472" s="463" t="s">
        <v>554</v>
      </c>
      <c r="H1472" s="576">
        <v>42005</v>
      </c>
      <c r="I1472" s="576">
        <v>42213</v>
      </c>
      <c r="J1472" s="228">
        <v>2014</v>
      </c>
      <c r="K1472" s="463" t="s">
        <v>769</v>
      </c>
      <c r="L1472" s="463" t="s">
        <v>1070</v>
      </c>
      <c r="M1472" s="463" t="s">
        <v>1000</v>
      </c>
      <c r="N1472" s="466">
        <v>4</v>
      </c>
      <c r="O1472" s="229">
        <v>12</v>
      </c>
      <c r="P1472" s="463">
        <v>2</v>
      </c>
      <c r="Q1472" s="463">
        <v>8</v>
      </c>
      <c r="R1472" s="463">
        <v>6</v>
      </c>
      <c r="S1472" s="463">
        <v>1</v>
      </c>
      <c r="T1472" s="463">
        <v>0</v>
      </c>
      <c r="U1472" s="463">
        <v>3</v>
      </c>
      <c r="V1472" s="463">
        <v>2</v>
      </c>
      <c r="W1472" s="463">
        <v>5</v>
      </c>
      <c r="X1472" s="463">
        <v>1</v>
      </c>
      <c r="Y1472" s="463">
        <v>0</v>
      </c>
      <c r="Z1472" s="463">
        <v>0</v>
      </c>
      <c r="AA1472" s="463">
        <v>0</v>
      </c>
      <c r="AB1472" s="466">
        <v>40</v>
      </c>
      <c r="AC1472" s="461"/>
    </row>
    <row r="1473" spans="1:29" s="467" customFormat="1" hidden="1">
      <c r="A1473" s="463" t="s">
        <v>2134</v>
      </c>
      <c r="B1473" s="463" t="s">
        <v>658</v>
      </c>
      <c r="C1473" s="463" t="s">
        <v>2390</v>
      </c>
      <c r="D1473" s="463" t="s">
        <v>552</v>
      </c>
      <c r="E1473" s="463">
        <v>4</v>
      </c>
      <c r="F1473" s="465" t="s">
        <v>817</v>
      </c>
      <c r="G1473" s="463" t="s">
        <v>554</v>
      </c>
      <c r="H1473" s="576">
        <v>42085</v>
      </c>
      <c r="I1473" s="576">
        <v>42213</v>
      </c>
      <c r="J1473" s="228">
        <v>2014</v>
      </c>
      <c r="K1473" s="463" t="s">
        <v>769</v>
      </c>
      <c r="L1473" s="463" t="s">
        <v>1282</v>
      </c>
      <c r="M1473" s="463" t="s">
        <v>1074</v>
      </c>
      <c r="N1473" s="466">
        <v>1</v>
      </c>
      <c r="O1473" s="229">
        <v>8</v>
      </c>
      <c r="P1473" s="463">
        <v>2</v>
      </c>
      <c r="Q1473" s="463">
        <v>2</v>
      </c>
      <c r="R1473" s="463">
        <v>0</v>
      </c>
      <c r="S1473" s="463">
        <v>3</v>
      </c>
      <c r="T1473" s="463">
        <v>0</v>
      </c>
      <c r="U1473" s="463">
        <v>1</v>
      </c>
      <c r="V1473" s="463">
        <v>1</v>
      </c>
      <c r="W1473" s="463">
        <v>17</v>
      </c>
      <c r="X1473" s="463">
        <v>5</v>
      </c>
      <c r="Y1473" s="463">
        <v>1</v>
      </c>
      <c r="Z1473" s="463">
        <v>0</v>
      </c>
      <c r="AA1473" s="463">
        <v>0</v>
      </c>
      <c r="AB1473" s="466">
        <v>40</v>
      </c>
      <c r="AC1473" s="461"/>
    </row>
    <row r="1474" spans="1:29" s="467" customFormat="1" hidden="1">
      <c r="A1474" s="463" t="s">
        <v>2135</v>
      </c>
      <c r="B1474" s="463" t="s">
        <v>658</v>
      </c>
      <c r="C1474" s="463" t="s">
        <v>2391</v>
      </c>
      <c r="D1474" s="463" t="s">
        <v>552</v>
      </c>
      <c r="E1474" s="463">
        <v>4</v>
      </c>
      <c r="F1474" s="465" t="s">
        <v>817</v>
      </c>
      <c r="G1474" s="463" t="s">
        <v>554</v>
      </c>
      <c r="H1474" s="576">
        <v>42085</v>
      </c>
      <c r="I1474" s="576">
        <v>42213</v>
      </c>
      <c r="J1474" s="228">
        <v>2014</v>
      </c>
      <c r="K1474" s="463" t="s">
        <v>769</v>
      </c>
      <c r="L1474" s="463" t="s">
        <v>1282</v>
      </c>
      <c r="M1474" s="463" t="s">
        <v>1074</v>
      </c>
      <c r="N1474" s="466">
        <v>2</v>
      </c>
      <c r="O1474" s="229">
        <v>7</v>
      </c>
      <c r="P1474" s="463">
        <v>4</v>
      </c>
      <c r="Q1474" s="463">
        <v>6</v>
      </c>
      <c r="R1474" s="463">
        <v>0</v>
      </c>
      <c r="S1474" s="463">
        <v>0</v>
      </c>
      <c r="T1474" s="463">
        <v>0</v>
      </c>
      <c r="U1474" s="463">
        <v>0</v>
      </c>
      <c r="V1474" s="463">
        <v>0</v>
      </c>
      <c r="W1474" s="463">
        <v>18</v>
      </c>
      <c r="X1474" s="463">
        <v>1</v>
      </c>
      <c r="Y1474" s="463">
        <v>4</v>
      </c>
      <c r="Z1474" s="463">
        <v>0</v>
      </c>
      <c r="AA1474" s="463">
        <v>0</v>
      </c>
      <c r="AB1474" s="466">
        <v>40</v>
      </c>
      <c r="AC1474" s="461"/>
    </row>
    <row r="1475" spans="1:29" s="467" customFormat="1" hidden="1">
      <c r="A1475" s="463" t="s">
        <v>2136</v>
      </c>
      <c r="B1475" s="463" t="s">
        <v>658</v>
      </c>
      <c r="C1475" s="463" t="s">
        <v>2392</v>
      </c>
      <c r="D1475" s="463" t="s">
        <v>552</v>
      </c>
      <c r="E1475" s="463">
        <v>4</v>
      </c>
      <c r="F1475" s="465" t="s">
        <v>817</v>
      </c>
      <c r="G1475" s="463" t="s">
        <v>554</v>
      </c>
      <c r="H1475" s="576">
        <v>42085</v>
      </c>
      <c r="I1475" s="576">
        <v>42213</v>
      </c>
      <c r="J1475" s="228">
        <v>2014</v>
      </c>
      <c r="K1475" s="463" t="s">
        <v>769</v>
      </c>
      <c r="L1475" s="463" t="s">
        <v>1282</v>
      </c>
      <c r="M1475" s="463" t="s">
        <v>1074</v>
      </c>
      <c r="N1475" s="466">
        <v>3</v>
      </c>
      <c r="O1475" s="229">
        <v>3</v>
      </c>
      <c r="P1475" s="463">
        <v>4</v>
      </c>
      <c r="Q1475" s="463">
        <v>10</v>
      </c>
      <c r="R1475" s="463">
        <v>0</v>
      </c>
      <c r="S1475" s="463">
        <v>2</v>
      </c>
      <c r="T1475" s="463">
        <v>0</v>
      </c>
      <c r="U1475" s="463">
        <v>1</v>
      </c>
      <c r="V1475" s="463">
        <v>2</v>
      </c>
      <c r="W1475" s="463">
        <v>12</v>
      </c>
      <c r="X1475" s="463">
        <v>1</v>
      </c>
      <c r="Y1475" s="463">
        <v>5</v>
      </c>
      <c r="Z1475" s="463">
        <v>0</v>
      </c>
      <c r="AA1475" s="463">
        <v>0</v>
      </c>
      <c r="AB1475" s="466">
        <v>40</v>
      </c>
      <c r="AC1475" s="461"/>
    </row>
    <row r="1476" spans="1:29" s="467" customFormat="1" hidden="1">
      <c r="A1476" s="463" t="s">
        <v>2137</v>
      </c>
      <c r="B1476" s="463" t="s">
        <v>658</v>
      </c>
      <c r="C1476" s="463" t="s">
        <v>2393</v>
      </c>
      <c r="D1476" s="463" t="s">
        <v>552</v>
      </c>
      <c r="E1476" s="463">
        <v>4</v>
      </c>
      <c r="F1476" s="465" t="s">
        <v>817</v>
      </c>
      <c r="G1476" s="463" t="s">
        <v>554</v>
      </c>
      <c r="H1476" s="576">
        <v>42085</v>
      </c>
      <c r="I1476" s="576">
        <v>42213</v>
      </c>
      <c r="J1476" s="228">
        <v>2014</v>
      </c>
      <c r="K1476" s="463" t="s">
        <v>769</v>
      </c>
      <c r="L1476" s="463" t="s">
        <v>1282</v>
      </c>
      <c r="M1476" s="463" t="s">
        <v>1074</v>
      </c>
      <c r="N1476" s="466">
        <v>4</v>
      </c>
      <c r="O1476" s="229">
        <v>4</v>
      </c>
      <c r="P1476" s="463">
        <v>3</v>
      </c>
      <c r="Q1476" s="463">
        <v>11</v>
      </c>
      <c r="R1476" s="463">
        <v>0</v>
      </c>
      <c r="S1476" s="463">
        <v>1</v>
      </c>
      <c r="T1476" s="463">
        <v>0</v>
      </c>
      <c r="U1476" s="463">
        <v>1</v>
      </c>
      <c r="V1476" s="463">
        <v>0</v>
      </c>
      <c r="W1476" s="463">
        <v>16</v>
      </c>
      <c r="X1476" s="463">
        <v>1</v>
      </c>
      <c r="Y1476" s="463">
        <v>2</v>
      </c>
      <c r="Z1476" s="463">
        <v>0</v>
      </c>
      <c r="AA1476" s="463">
        <v>1</v>
      </c>
      <c r="AB1476" s="466">
        <v>40</v>
      </c>
      <c r="AC1476" s="461"/>
    </row>
    <row r="1477" spans="1:29" s="467" customFormat="1" hidden="1">
      <c r="A1477" s="463" t="s">
        <v>2138</v>
      </c>
      <c r="B1477" s="463" t="s">
        <v>658</v>
      </c>
      <c r="C1477" s="463" t="s">
        <v>2454</v>
      </c>
      <c r="D1477" s="463" t="s">
        <v>552</v>
      </c>
      <c r="E1477" s="463">
        <v>5</v>
      </c>
      <c r="F1477" s="465" t="s">
        <v>818</v>
      </c>
      <c r="G1477" s="463" t="s">
        <v>554</v>
      </c>
      <c r="H1477" s="576">
        <v>42085</v>
      </c>
      <c r="I1477" s="576">
        <v>42213</v>
      </c>
      <c r="J1477" s="228">
        <v>2014</v>
      </c>
      <c r="K1477" s="463" t="s">
        <v>1281</v>
      </c>
      <c r="L1477" s="463" t="s">
        <v>1282</v>
      </c>
      <c r="M1477" s="463" t="s">
        <v>818</v>
      </c>
      <c r="N1477" s="466">
        <v>1</v>
      </c>
      <c r="O1477" s="229">
        <v>0</v>
      </c>
      <c r="P1477" s="463">
        <v>0</v>
      </c>
      <c r="Q1477" s="463">
        <v>1</v>
      </c>
      <c r="R1477" s="463">
        <v>2</v>
      </c>
      <c r="S1477" s="463">
        <v>15</v>
      </c>
      <c r="T1477" s="463">
        <v>0</v>
      </c>
      <c r="U1477" s="463">
        <v>0</v>
      </c>
      <c r="V1477" s="463">
        <v>0</v>
      </c>
      <c r="W1477" s="463">
        <v>17</v>
      </c>
      <c r="X1477" s="463">
        <v>5</v>
      </c>
      <c r="Y1477" s="463">
        <v>0</v>
      </c>
      <c r="Z1477" s="463">
        <v>0</v>
      </c>
      <c r="AA1477" s="463">
        <v>0</v>
      </c>
      <c r="AB1477" s="466">
        <v>40</v>
      </c>
      <c r="AC1477" s="461"/>
    </row>
    <row r="1478" spans="1:29" s="467" customFormat="1" hidden="1">
      <c r="A1478" s="463" t="s">
        <v>2139</v>
      </c>
      <c r="B1478" s="463" t="s">
        <v>658</v>
      </c>
      <c r="C1478" s="463" t="s">
        <v>2455</v>
      </c>
      <c r="D1478" s="463" t="s">
        <v>552</v>
      </c>
      <c r="E1478" s="463">
        <v>5</v>
      </c>
      <c r="F1478" s="465" t="s">
        <v>818</v>
      </c>
      <c r="G1478" s="463" t="s">
        <v>554</v>
      </c>
      <c r="H1478" s="576">
        <v>42085</v>
      </c>
      <c r="I1478" s="576">
        <v>42213</v>
      </c>
      <c r="J1478" s="228">
        <v>2014</v>
      </c>
      <c r="K1478" s="463" t="s">
        <v>1281</v>
      </c>
      <c r="L1478" s="463" t="s">
        <v>1282</v>
      </c>
      <c r="M1478" s="463" t="s">
        <v>818</v>
      </c>
      <c r="N1478" s="466">
        <v>2</v>
      </c>
      <c r="O1478" s="229">
        <v>1</v>
      </c>
      <c r="P1478" s="463">
        <v>0</v>
      </c>
      <c r="Q1478" s="463">
        <v>1</v>
      </c>
      <c r="R1478" s="463">
        <v>2</v>
      </c>
      <c r="S1478" s="463">
        <v>1</v>
      </c>
      <c r="T1478" s="463">
        <v>0</v>
      </c>
      <c r="U1478" s="463">
        <v>2</v>
      </c>
      <c r="V1478" s="463">
        <v>0</v>
      </c>
      <c r="W1478" s="463">
        <v>24</v>
      </c>
      <c r="X1478" s="463">
        <v>8</v>
      </c>
      <c r="Y1478" s="463">
        <v>1</v>
      </c>
      <c r="Z1478" s="463">
        <v>0</v>
      </c>
      <c r="AA1478" s="463">
        <v>0</v>
      </c>
      <c r="AB1478" s="466">
        <v>40</v>
      </c>
      <c r="AC1478" s="461"/>
    </row>
    <row r="1479" spans="1:29" s="467" customFormat="1" hidden="1">
      <c r="A1479" s="463" t="s">
        <v>2140</v>
      </c>
      <c r="B1479" s="463" t="s">
        <v>658</v>
      </c>
      <c r="C1479" s="463" t="s">
        <v>2456</v>
      </c>
      <c r="D1479" s="463" t="s">
        <v>552</v>
      </c>
      <c r="E1479" s="463">
        <v>5</v>
      </c>
      <c r="F1479" s="465" t="s">
        <v>818</v>
      </c>
      <c r="G1479" s="463" t="s">
        <v>554</v>
      </c>
      <c r="H1479" s="576">
        <v>42085</v>
      </c>
      <c r="I1479" s="576">
        <v>42213</v>
      </c>
      <c r="J1479" s="228">
        <v>2014</v>
      </c>
      <c r="K1479" s="463" t="s">
        <v>1281</v>
      </c>
      <c r="L1479" s="463" t="s">
        <v>1282</v>
      </c>
      <c r="M1479" s="463" t="s">
        <v>818</v>
      </c>
      <c r="N1479" s="466">
        <v>3</v>
      </c>
      <c r="O1479" s="229">
        <v>1</v>
      </c>
      <c r="P1479" s="463">
        <v>0</v>
      </c>
      <c r="Q1479" s="463">
        <v>7</v>
      </c>
      <c r="R1479" s="463">
        <v>2</v>
      </c>
      <c r="S1479" s="463">
        <v>0</v>
      </c>
      <c r="T1479" s="463">
        <v>0</v>
      </c>
      <c r="U1479" s="463">
        <v>1</v>
      </c>
      <c r="V1479" s="463">
        <v>1</v>
      </c>
      <c r="W1479" s="463">
        <v>23</v>
      </c>
      <c r="X1479" s="463">
        <v>3</v>
      </c>
      <c r="Y1479" s="463">
        <v>2</v>
      </c>
      <c r="Z1479" s="463">
        <v>0</v>
      </c>
      <c r="AA1479" s="463">
        <v>0</v>
      </c>
      <c r="AB1479" s="466">
        <v>40</v>
      </c>
      <c r="AC1479" s="461"/>
    </row>
    <row r="1480" spans="1:29" s="467" customFormat="1" hidden="1">
      <c r="A1480" s="463" t="s">
        <v>2141</v>
      </c>
      <c r="B1480" s="463" t="s">
        <v>658</v>
      </c>
      <c r="C1480" s="463" t="s">
        <v>2457</v>
      </c>
      <c r="D1480" s="463" t="s">
        <v>552</v>
      </c>
      <c r="E1480" s="463">
        <v>5</v>
      </c>
      <c r="F1480" s="465" t="s">
        <v>818</v>
      </c>
      <c r="G1480" s="463" t="s">
        <v>554</v>
      </c>
      <c r="H1480" s="576">
        <v>42085</v>
      </c>
      <c r="I1480" s="576">
        <v>42213</v>
      </c>
      <c r="J1480" s="228">
        <v>2014</v>
      </c>
      <c r="K1480" s="463" t="s">
        <v>1281</v>
      </c>
      <c r="L1480" s="463" t="s">
        <v>1282</v>
      </c>
      <c r="M1480" s="463" t="s">
        <v>818</v>
      </c>
      <c r="N1480" s="466">
        <v>4</v>
      </c>
      <c r="O1480" s="229">
        <v>0</v>
      </c>
      <c r="P1480" s="463">
        <v>0</v>
      </c>
      <c r="Q1480" s="463">
        <v>5</v>
      </c>
      <c r="R1480" s="463">
        <v>0</v>
      </c>
      <c r="S1480" s="463">
        <v>0</v>
      </c>
      <c r="T1480" s="463">
        <v>0</v>
      </c>
      <c r="U1480" s="463">
        <v>0</v>
      </c>
      <c r="V1480" s="463">
        <v>0</v>
      </c>
      <c r="W1480" s="463">
        <v>32</v>
      </c>
      <c r="X1480" s="463">
        <v>3</v>
      </c>
      <c r="Y1480" s="463">
        <v>0</v>
      </c>
      <c r="Z1480" s="463">
        <v>0</v>
      </c>
      <c r="AA1480" s="463">
        <v>0</v>
      </c>
      <c r="AB1480" s="466">
        <v>40</v>
      </c>
      <c r="AC1480" s="461"/>
    </row>
    <row r="1481" spans="1:29" s="467" customFormat="1" hidden="1">
      <c r="A1481" s="463" t="s">
        <v>2142</v>
      </c>
      <c r="B1481" s="463" t="s">
        <v>658</v>
      </c>
      <c r="C1481" s="463" t="s">
        <v>2394</v>
      </c>
      <c r="D1481" s="463" t="s">
        <v>552</v>
      </c>
      <c r="E1481" s="463">
        <v>6</v>
      </c>
      <c r="F1481" s="465" t="s">
        <v>819</v>
      </c>
      <c r="G1481" s="463" t="s">
        <v>554</v>
      </c>
      <c r="H1481" s="576">
        <v>42124</v>
      </c>
      <c r="I1481" s="576">
        <v>42213</v>
      </c>
      <c r="J1481" s="228">
        <v>2014</v>
      </c>
      <c r="K1481" s="463" t="s">
        <v>769</v>
      </c>
      <c r="L1481" s="463" t="s">
        <v>1072</v>
      </c>
      <c r="M1481" s="463" t="s">
        <v>819</v>
      </c>
      <c r="N1481" s="466">
        <v>1</v>
      </c>
      <c r="O1481" s="229">
        <v>10</v>
      </c>
      <c r="P1481" s="463">
        <v>0</v>
      </c>
      <c r="Q1481" s="463">
        <v>0</v>
      </c>
      <c r="R1481" s="463">
        <v>0</v>
      </c>
      <c r="S1481" s="463">
        <v>1</v>
      </c>
      <c r="T1481" s="463">
        <v>0</v>
      </c>
      <c r="U1481" s="463">
        <v>8</v>
      </c>
      <c r="V1481" s="463">
        <v>0</v>
      </c>
      <c r="W1481" s="463">
        <v>9</v>
      </c>
      <c r="X1481" s="463">
        <v>9</v>
      </c>
      <c r="Y1481" s="463">
        <v>3</v>
      </c>
      <c r="Z1481" s="463">
        <v>0</v>
      </c>
      <c r="AA1481" s="463">
        <v>0</v>
      </c>
      <c r="AB1481" s="466">
        <v>40</v>
      </c>
      <c r="AC1481" s="461"/>
    </row>
    <row r="1482" spans="1:29" s="467" customFormat="1" hidden="1">
      <c r="A1482" s="463" t="s">
        <v>2143</v>
      </c>
      <c r="B1482" s="463" t="s">
        <v>658</v>
      </c>
      <c r="C1482" s="463" t="s">
        <v>2395</v>
      </c>
      <c r="D1482" s="463" t="s">
        <v>552</v>
      </c>
      <c r="E1482" s="463">
        <v>6</v>
      </c>
      <c r="F1482" s="465" t="s">
        <v>819</v>
      </c>
      <c r="G1482" s="463" t="s">
        <v>554</v>
      </c>
      <c r="H1482" s="576">
        <v>42124</v>
      </c>
      <c r="I1482" s="576">
        <v>42213</v>
      </c>
      <c r="J1482" s="228">
        <v>2014</v>
      </c>
      <c r="K1482" s="463" t="s">
        <v>769</v>
      </c>
      <c r="L1482" s="463" t="s">
        <v>1072</v>
      </c>
      <c r="M1482" s="463" t="s">
        <v>819</v>
      </c>
      <c r="N1482" s="466">
        <v>2</v>
      </c>
      <c r="O1482" s="229">
        <v>3</v>
      </c>
      <c r="P1482" s="463">
        <v>0</v>
      </c>
      <c r="Q1482" s="463">
        <v>0</v>
      </c>
      <c r="R1482" s="463">
        <v>0</v>
      </c>
      <c r="S1482" s="463">
        <v>0</v>
      </c>
      <c r="T1482" s="463">
        <v>0</v>
      </c>
      <c r="U1482" s="463">
        <v>20</v>
      </c>
      <c r="V1482" s="463">
        <v>1</v>
      </c>
      <c r="W1482" s="463">
        <v>7</v>
      </c>
      <c r="X1482" s="463">
        <v>0</v>
      </c>
      <c r="Y1482" s="463">
        <v>7</v>
      </c>
      <c r="Z1482" s="463">
        <v>2</v>
      </c>
      <c r="AA1482" s="463">
        <v>0</v>
      </c>
      <c r="AB1482" s="466">
        <v>40</v>
      </c>
      <c r="AC1482" s="461"/>
    </row>
    <row r="1483" spans="1:29" s="467" customFormat="1" hidden="1">
      <c r="A1483" s="463" t="s">
        <v>2144</v>
      </c>
      <c r="B1483" s="463" t="s">
        <v>658</v>
      </c>
      <c r="C1483" s="463" t="s">
        <v>2396</v>
      </c>
      <c r="D1483" s="463" t="s">
        <v>552</v>
      </c>
      <c r="E1483" s="463">
        <v>6</v>
      </c>
      <c r="F1483" s="465" t="s">
        <v>819</v>
      </c>
      <c r="G1483" s="463" t="s">
        <v>554</v>
      </c>
      <c r="H1483" s="576">
        <v>42124</v>
      </c>
      <c r="I1483" s="576">
        <v>42213</v>
      </c>
      <c r="J1483" s="228">
        <v>2014</v>
      </c>
      <c r="K1483" s="463" t="s">
        <v>769</v>
      </c>
      <c r="L1483" s="463" t="s">
        <v>1072</v>
      </c>
      <c r="M1483" s="463" t="s">
        <v>819</v>
      </c>
      <c r="N1483" s="466">
        <v>3</v>
      </c>
      <c r="O1483" s="229">
        <v>0</v>
      </c>
      <c r="P1483" s="463">
        <v>0</v>
      </c>
      <c r="Q1483" s="463">
        <v>1</v>
      </c>
      <c r="R1483" s="463">
        <v>0</v>
      </c>
      <c r="S1483" s="463">
        <v>7</v>
      </c>
      <c r="T1483" s="463">
        <v>0</v>
      </c>
      <c r="U1483" s="463">
        <v>9</v>
      </c>
      <c r="V1483" s="463">
        <v>2</v>
      </c>
      <c r="W1483" s="463">
        <v>20</v>
      </c>
      <c r="X1483" s="463">
        <v>1</v>
      </c>
      <c r="Y1483" s="463">
        <v>0</v>
      </c>
      <c r="Z1483" s="463">
        <v>0</v>
      </c>
      <c r="AA1483" s="463">
        <v>0</v>
      </c>
      <c r="AB1483" s="466">
        <v>40</v>
      </c>
      <c r="AC1483" s="461"/>
    </row>
    <row r="1484" spans="1:29" s="467" customFormat="1" hidden="1">
      <c r="A1484" s="463" t="s">
        <v>2145</v>
      </c>
      <c r="B1484" s="463" t="s">
        <v>658</v>
      </c>
      <c r="C1484" s="463" t="s">
        <v>2397</v>
      </c>
      <c r="D1484" s="463" t="s">
        <v>552</v>
      </c>
      <c r="E1484" s="463">
        <v>6</v>
      </c>
      <c r="F1484" s="465" t="s">
        <v>819</v>
      </c>
      <c r="G1484" s="463" t="s">
        <v>554</v>
      </c>
      <c r="H1484" s="576">
        <v>42124</v>
      </c>
      <c r="I1484" s="576">
        <v>42213</v>
      </c>
      <c r="J1484" s="228">
        <v>2014</v>
      </c>
      <c r="K1484" s="463" t="s">
        <v>769</v>
      </c>
      <c r="L1484" s="463" t="s">
        <v>1072</v>
      </c>
      <c r="M1484" s="463" t="s">
        <v>819</v>
      </c>
      <c r="N1484" s="466">
        <v>4</v>
      </c>
      <c r="O1484" s="229">
        <v>7</v>
      </c>
      <c r="P1484" s="463">
        <v>0</v>
      </c>
      <c r="Q1484" s="463">
        <v>0</v>
      </c>
      <c r="R1484" s="463">
        <v>0</v>
      </c>
      <c r="S1484" s="463">
        <v>1</v>
      </c>
      <c r="T1484" s="463">
        <v>0</v>
      </c>
      <c r="U1484" s="463">
        <v>12</v>
      </c>
      <c r="V1484" s="463">
        <v>0</v>
      </c>
      <c r="W1484" s="463">
        <v>19</v>
      </c>
      <c r="X1484" s="463">
        <v>0</v>
      </c>
      <c r="Y1484" s="463">
        <v>1</v>
      </c>
      <c r="Z1484" s="463">
        <v>0</v>
      </c>
      <c r="AA1484" s="463">
        <v>0</v>
      </c>
      <c r="AB1484" s="466">
        <v>40</v>
      </c>
      <c r="AC1484" s="461"/>
    </row>
    <row r="1485" spans="1:29" s="467" customFormat="1" hidden="1">
      <c r="A1485" s="463" t="s">
        <v>2146</v>
      </c>
      <c r="B1485" s="463" t="s">
        <v>658</v>
      </c>
      <c r="C1485" s="463" t="s">
        <v>3839</v>
      </c>
      <c r="D1485" s="463" t="s">
        <v>552</v>
      </c>
      <c r="E1485" s="463">
        <v>7</v>
      </c>
      <c r="F1485" s="465" t="s">
        <v>3767</v>
      </c>
      <c r="G1485" s="463" t="s">
        <v>554</v>
      </c>
      <c r="H1485" s="576">
        <v>42116</v>
      </c>
      <c r="I1485" s="576">
        <v>42213</v>
      </c>
      <c r="J1485" s="228">
        <v>2014</v>
      </c>
      <c r="K1485" s="463" t="s">
        <v>769</v>
      </c>
      <c r="L1485" s="463" t="s">
        <v>1072</v>
      </c>
      <c r="M1485" s="463" t="s">
        <v>3767</v>
      </c>
      <c r="N1485" s="466">
        <v>1</v>
      </c>
      <c r="O1485" s="229">
        <v>0</v>
      </c>
      <c r="P1485" s="463">
        <v>0</v>
      </c>
      <c r="Q1485" s="463">
        <v>0</v>
      </c>
      <c r="R1485" s="463">
        <v>0</v>
      </c>
      <c r="S1485" s="463">
        <v>1</v>
      </c>
      <c r="T1485" s="463">
        <v>0</v>
      </c>
      <c r="U1485" s="463">
        <v>3</v>
      </c>
      <c r="V1485" s="463">
        <v>0</v>
      </c>
      <c r="W1485" s="463">
        <v>6</v>
      </c>
      <c r="X1485" s="463">
        <v>21</v>
      </c>
      <c r="Y1485" s="463">
        <v>9</v>
      </c>
      <c r="Z1485" s="463">
        <v>0</v>
      </c>
      <c r="AA1485" s="463">
        <v>0</v>
      </c>
      <c r="AB1485" s="466">
        <v>40</v>
      </c>
      <c r="AC1485" s="461"/>
    </row>
    <row r="1486" spans="1:29" s="467" customFormat="1" hidden="1">
      <c r="A1486" s="463" t="s">
        <v>2147</v>
      </c>
      <c r="B1486" s="463" t="s">
        <v>658</v>
      </c>
      <c r="C1486" s="463" t="s">
        <v>3840</v>
      </c>
      <c r="D1486" s="463" t="s">
        <v>552</v>
      </c>
      <c r="E1486" s="463">
        <v>7</v>
      </c>
      <c r="F1486" s="465" t="s">
        <v>3767</v>
      </c>
      <c r="G1486" s="463" t="s">
        <v>554</v>
      </c>
      <c r="H1486" s="576">
        <v>42116</v>
      </c>
      <c r="I1486" s="576">
        <v>42213</v>
      </c>
      <c r="J1486" s="228">
        <v>2014</v>
      </c>
      <c r="K1486" s="463" t="s">
        <v>769</v>
      </c>
      <c r="L1486" s="463" t="s">
        <v>1072</v>
      </c>
      <c r="M1486" s="463" t="s">
        <v>3767</v>
      </c>
      <c r="N1486" s="466">
        <v>2</v>
      </c>
      <c r="O1486" s="229">
        <v>0</v>
      </c>
      <c r="P1486" s="463">
        <v>0</v>
      </c>
      <c r="Q1486" s="463">
        <v>2</v>
      </c>
      <c r="R1486" s="463">
        <v>0</v>
      </c>
      <c r="S1486" s="463">
        <v>1</v>
      </c>
      <c r="T1486" s="463">
        <v>0</v>
      </c>
      <c r="U1486" s="463">
        <v>12</v>
      </c>
      <c r="V1486" s="463">
        <v>2</v>
      </c>
      <c r="W1486" s="463">
        <v>22</v>
      </c>
      <c r="X1486" s="463">
        <v>1</v>
      </c>
      <c r="Y1486" s="463">
        <v>0</v>
      </c>
      <c r="Z1486" s="463">
        <v>0</v>
      </c>
      <c r="AA1486" s="463">
        <v>0</v>
      </c>
      <c r="AB1486" s="466">
        <v>40</v>
      </c>
      <c r="AC1486" s="461"/>
    </row>
    <row r="1487" spans="1:29" s="467" customFormat="1" hidden="1">
      <c r="A1487" s="463" t="s">
        <v>2148</v>
      </c>
      <c r="B1487" s="463" t="s">
        <v>658</v>
      </c>
      <c r="C1487" s="463" t="s">
        <v>3841</v>
      </c>
      <c r="D1487" s="463" t="s">
        <v>552</v>
      </c>
      <c r="E1487" s="463">
        <v>7</v>
      </c>
      <c r="F1487" s="465" t="s">
        <v>3767</v>
      </c>
      <c r="G1487" s="463" t="s">
        <v>554</v>
      </c>
      <c r="H1487" s="576">
        <v>42116</v>
      </c>
      <c r="I1487" s="576">
        <v>42213</v>
      </c>
      <c r="J1487" s="228">
        <v>2014</v>
      </c>
      <c r="K1487" s="463" t="s">
        <v>769</v>
      </c>
      <c r="L1487" s="463" t="s">
        <v>1072</v>
      </c>
      <c r="M1487" s="463" t="s">
        <v>3767</v>
      </c>
      <c r="N1487" s="466">
        <v>3</v>
      </c>
      <c r="O1487" s="229">
        <v>0</v>
      </c>
      <c r="P1487" s="463">
        <v>1</v>
      </c>
      <c r="Q1487" s="463">
        <v>0</v>
      </c>
      <c r="R1487" s="463">
        <v>0</v>
      </c>
      <c r="S1487" s="463">
        <v>5</v>
      </c>
      <c r="T1487" s="463">
        <v>0</v>
      </c>
      <c r="U1487" s="463">
        <v>11</v>
      </c>
      <c r="V1487" s="463">
        <v>1</v>
      </c>
      <c r="W1487" s="463">
        <v>16</v>
      </c>
      <c r="X1487" s="463">
        <v>5</v>
      </c>
      <c r="Y1487" s="463">
        <v>1</v>
      </c>
      <c r="Z1487" s="463">
        <v>0</v>
      </c>
      <c r="AA1487" s="463">
        <v>0</v>
      </c>
      <c r="AB1487" s="466">
        <v>40</v>
      </c>
      <c r="AC1487" s="461"/>
    </row>
    <row r="1488" spans="1:29" s="467" customFormat="1" hidden="1">
      <c r="A1488" s="463" t="s">
        <v>2149</v>
      </c>
      <c r="B1488" s="463" t="s">
        <v>658</v>
      </c>
      <c r="C1488" s="463" t="s">
        <v>3842</v>
      </c>
      <c r="D1488" s="463" t="s">
        <v>552</v>
      </c>
      <c r="E1488" s="463">
        <v>7</v>
      </c>
      <c r="F1488" s="465" t="s">
        <v>3767</v>
      </c>
      <c r="G1488" s="463" t="s">
        <v>554</v>
      </c>
      <c r="H1488" s="576">
        <v>42116</v>
      </c>
      <c r="I1488" s="576">
        <v>42213</v>
      </c>
      <c r="J1488" s="228">
        <v>2014</v>
      </c>
      <c r="K1488" s="463" t="s">
        <v>769</v>
      </c>
      <c r="L1488" s="463" t="s">
        <v>1072</v>
      </c>
      <c r="M1488" s="463" t="s">
        <v>3767</v>
      </c>
      <c r="N1488" s="466">
        <v>4</v>
      </c>
      <c r="O1488" s="229">
        <v>1</v>
      </c>
      <c r="P1488" s="463">
        <v>0</v>
      </c>
      <c r="Q1488" s="463">
        <v>1</v>
      </c>
      <c r="R1488" s="463">
        <v>0</v>
      </c>
      <c r="S1488" s="463">
        <v>0</v>
      </c>
      <c r="T1488" s="463">
        <v>0</v>
      </c>
      <c r="U1488" s="463">
        <v>11</v>
      </c>
      <c r="V1488" s="463">
        <v>1</v>
      </c>
      <c r="W1488" s="463">
        <v>8</v>
      </c>
      <c r="X1488" s="463">
        <v>15</v>
      </c>
      <c r="Y1488" s="463">
        <v>3</v>
      </c>
      <c r="Z1488" s="463">
        <v>0</v>
      </c>
      <c r="AA1488" s="463">
        <v>0</v>
      </c>
      <c r="AB1488" s="466">
        <v>40</v>
      </c>
      <c r="AC1488" s="461"/>
    </row>
    <row r="1489" spans="1:29" s="467" customFormat="1" hidden="1">
      <c r="A1489" s="463" t="s">
        <v>2150</v>
      </c>
      <c r="B1489" s="463" t="s">
        <v>658</v>
      </c>
      <c r="C1489" s="463" t="s">
        <v>4275</v>
      </c>
      <c r="D1489" s="463" t="s">
        <v>552</v>
      </c>
      <c r="E1489" s="463">
        <v>8</v>
      </c>
      <c r="F1489" s="465" t="s">
        <v>3766</v>
      </c>
      <c r="G1489" s="463" t="s">
        <v>554</v>
      </c>
      <c r="H1489" s="576">
        <v>42116</v>
      </c>
      <c r="I1489" s="576">
        <v>42213</v>
      </c>
      <c r="J1489" s="228">
        <v>2014</v>
      </c>
      <c r="K1489" s="463" t="s">
        <v>769</v>
      </c>
      <c r="L1489" s="463" t="s">
        <v>1072</v>
      </c>
      <c r="M1489" s="463" t="s">
        <v>3766</v>
      </c>
      <c r="N1489" s="466">
        <v>1</v>
      </c>
      <c r="O1489" s="229">
        <v>1</v>
      </c>
      <c r="P1489" s="463">
        <v>9</v>
      </c>
      <c r="Q1489" s="463">
        <v>1</v>
      </c>
      <c r="R1489" s="463">
        <v>0</v>
      </c>
      <c r="S1489" s="463">
        <v>3</v>
      </c>
      <c r="T1489" s="463">
        <v>0</v>
      </c>
      <c r="U1489" s="463">
        <v>0</v>
      </c>
      <c r="V1489" s="463">
        <v>2</v>
      </c>
      <c r="W1489" s="463">
        <v>18</v>
      </c>
      <c r="X1489" s="463">
        <v>3</v>
      </c>
      <c r="Y1489" s="463">
        <v>3</v>
      </c>
      <c r="Z1489" s="463">
        <v>0</v>
      </c>
      <c r="AA1489" s="463">
        <v>0</v>
      </c>
      <c r="AB1489" s="466">
        <v>40</v>
      </c>
      <c r="AC1489" s="461"/>
    </row>
    <row r="1490" spans="1:29" s="467" customFormat="1" hidden="1">
      <c r="A1490" s="463" t="s">
        <v>2151</v>
      </c>
      <c r="B1490" s="463" t="s">
        <v>658</v>
      </c>
      <c r="C1490" s="463" t="s">
        <v>4276</v>
      </c>
      <c r="D1490" s="463" t="s">
        <v>552</v>
      </c>
      <c r="E1490" s="463">
        <v>8</v>
      </c>
      <c r="F1490" s="465" t="s">
        <v>3766</v>
      </c>
      <c r="G1490" s="463" t="s">
        <v>554</v>
      </c>
      <c r="H1490" s="576">
        <v>42116</v>
      </c>
      <c r="I1490" s="576">
        <v>42213</v>
      </c>
      <c r="J1490" s="228">
        <v>2014</v>
      </c>
      <c r="K1490" s="463" t="s">
        <v>769</v>
      </c>
      <c r="L1490" s="463" t="s">
        <v>1072</v>
      </c>
      <c r="M1490" s="463" t="s">
        <v>3766</v>
      </c>
      <c r="N1490" s="466">
        <v>2</v>
      </c>
      <c r="O1490" s="229">
        <v>1</v>
      </c>
      <c r="P1490" s="463">
        <v>7</v>
      </c>
      <c r="Q1490" s="463">
        <v>2</v>
      </c>
      <c r="R1490" s="463">
        <v>1</v>
      </c>
      <c r="S1490" s="463">
        <v>1</v>
      </c>
      <c r="T1490" s="463">
        <v>0</v>
      </c>
      <c r="U1490" s="463">
        <v>4</v>
      </c>
      <c r="V1490" s="463">
        <v>1</v>
      </c>
      <c r="W1490" s="463">
        <v>20</v>
      </c>
      <c r="X1490" s="463">
        <v>2</v>
      </c>
      <c r="Y1490" s="463">
        <v>1</v>
      </c>
      <c r="Z1490" s="463">
        <v>0</v>
      </c>
      <c r="AA1490" s="463">
        <v>0</v>
      </c>
      <c r="AB1490" s="466">
        <v>40</v>
      </c>
      <c r="AC1490" s="461"/>
    </row>
    <row r="1491" spans="1:29" s="467" customFormat="1" hidden="1">
      <c r="A1491" s="463" t="s">
        <v>2152</v>
      </c>
      <c r="B1491" s="463" t="s">
        <v>658</v>
      </c>
      <c r="C1491" s="463" t="s">
        <v>4277</v>
      </c>
      <c r="D1491" s="463" t="s">
        <v>552</v>
      </c>
      <c r="E1491" s="463">
        <v>8</v>
      </c>
      <c r="F1491" s="465" t="s">
        <v>3766</v>
      </c>
      <c r="G1491" s="463" t="s">
        <v>554</v>
      </c>
      <c r="H1491" s="576">
        <v>42116</v>
      </c>
      <c r="I1491" s="576">
        <v>42213</v>
      </c>
      <c r="J1491" s="228">
        <v>2014</v>
      </c>
      <c r="K1491" s="463" t="s">
        <v>769</v>
      </c>
      <c r="L1491" s="463" t="s">
        <v>1072</v>
      </c>
      <c r="M1491" s="463" t="s">
        <v>3766</v>
      </c>
      <c r="N1491" s="466">
        <v>3</v>
      </c>
      <c r="O1491" s="229">
        <v>0</v>
      </c>
      <c r="P1491" s="463">
        <v>15</v>
      </c>
      <c r="Q1491" s="463">
        <v>3</v>
      </c>
      <c r="R1491" s="463">
        <v>0</v>
      </c>
      <c r="S1491" s="463">
        <v>2</v>
      </c>
      <c r="T1491" s="463">
        <v>0</v>
      </c>
      <c r="U1491" s="463">
        <v>0</v>
      </c>
      <c r="V1491" s="463">
        <v>1</v>
      </c>
      <c r="W1491" s="463">
        <v>17</v>
      </c>
      <c r="X1491" s="463">
        <v>0</v>
      </c>
      <c r="Y1491" s="463">
        <v>2</v>
      </c>
      <c r="Z1491" s="463">
        <v>0</v>
      </c>
      <c r="AA1491" s="463">
        <v>0</v>
      </c>
      <c r="AB1491" s="466">
        <v>40</v>
      </c>
      <c r="AC1491" s="461"/>
    </row>
    <row r="1492" spans="1:29" s="467" customFormat="1" hidden="1">
      <c r="A1492" s="463" t="s">
        <v>2153</v>
      </c>
      <c r="B1492" s="463" t="s">
        <v>658</v>
      </c>
      <c r="C1492" s="463" t="s">
        <v>4278</v>
      </c>
      <c r="D1492" s="463" t="s">
        <v>552</v>
      </c>
      <c r="E1492" s="463">
        <v>8</v>
      </c>
      <c r="F1492" s="465" t="s">
        <v>3766</v>
      </c>
      <c r="G1492" s="463" t="s">
        <v>554</v>
      </c>
      <c r="H1492" s="576">
        <v>42116</v>
      </c>
      <c r="I1492" s="576">
        <v>42213</v>
      </c>
      <c r="J1492" s="228">
        <v>2014</v>
      </c>
      <c r="K1492" s="463" t="s">
        <v>769</v>
      </c>
      <c r="L1492" s="463" t="s">
        <v>1072</v>
      </c>
      <c r="M1492" s="463" t="s">
        <v>3766</v>
      </c>
      <c r="N1492" s="466">
        <v>4</v>
      </c>
      <c r="O1492" s="229">
        <v>0</v>
      </c>
      <c r="P1492" s="463">
        <v>9</v>
      </c>
      <c r="Q1492" s="463">
        <v>4</v>
      </c>
      <c r="R1492" s="463">
        <v>0</v>
      </c>
      <c r="S1492" s="463">
        <v>3</v>
      </c>
      <c r="T1492" s="463">
        <v>0</v>
      </c>
      <c r="U1492" s="463">
        <v>0</v>
      </c>
      <c r="V1492" s="463">
        <v>1</v>
      </c>
      <c r="W1492" s="463">
        <v>19</v>
      </c>
      <c r="X1492" s="463">
        <v>1</v>
      </c>
      <c r="Y1492" s="463">
        <v>3</v>
      </c>
      <c r="Z1492" s="463">
        <v>0</v>
      </c>
      <c r="AA1492" s="463">
        <v>0</v>
      </c>
      <c r="AB1492" s="466">
        <v>40</v>
      </c>
      <c r="AC1492" s="461"/>
    </row>
    <row r="1493" spans="1:29" s="467" customFormat="1" hidden="1">
      <c r="A1493" s="463" t="s">
        <v>2154</v>
      </c>
      <c r="B1493" s="463" t="s">
        <v>658</v>
      </c>
      <c r="C1493" s="463" t="s">
        <v>2155</v>
      </c>
      <c r="D1493" s="463" t="s">
        <v>552</v>
      </c>
      <c r="E1493" s="463">
        <v>10</v>
      </c>
      <c r="F1493" s="465" t="s">
        <v>823</v>
      </c>
      <c r="G1493" s="463" t="s">
        <v>554</v>
      </c>
      <c r="H1493" s="576">
        <v>42058</v>
      </c>
      <c r="I1493" s="576">
        <v>42213</v>
      </c>
      <c r="J1493" s="228">
        <v>2014</v>
      </c>
      <c r="K1493" s="463" t="s">
        <v>1281</v>
      </c>
      <c r="L1493" s="463" t="s">
        <v>1071</v>
      </c>
      <c r="M1493" s="463" t="s">
        <v>823</v>
      </c>
      <c r="N1493" s="466">
        <v>1</v>
      </c>
      <c r="O1493" s="229">
        <v>1</v>
      </c>
      <c r="P1493" s="463">
        <v>9</v>
      </c>
      <c r="Q1493" s="463">
        <v>4</v>
      </c>
      <c r="R1493" s="463">
        <v>1</v>
      </c>
      <c r="S1493" s="463">
        <v>4</v>
      </c>
      <c r="T1493" s="463">
        <v>0</v>
      </c>
      <c r="U1493" s="463">
        <v>0</v>
      </c>
      <c r="V1493" s="463">
        <v>0</v>
      </c>
      <c r="W1493" s="463">
        <v>15</v>
      </c>
      <c r="X1493" s="463">
        <v>4</v>
      </c>
      <c r="Y1493" s="463">
        <v>2</v>
      </c>
      <c r="Z1493" s="463">
        <v>0</v>
      </c>
      <c r="AA1493" s="463">
        <v>0</v>
      </c>
      <c r="AB1493" s="466">
        <v>40</v>
      </c>
      <c r="AC1493" s="461"/>
    </row>
    <row r="1494" spans="1:29" s="467" customFormat="1" hidden="1">
      <c r="A1494" s="463" t="s">
        <v>2156</v>
      </c>
      <c r="B1494" s="463" t="s">
        <v>658</v>
      </c>
      <c r="C1494" s="463" t="s">
        <v>2157</v>
      </c>
      <c r="D1494" s="463" t="s">
        <v>552</v>
      </c>
      <c r="E1494" s="463">
        <v>10</v>
      </c>
      <c r="F1494" s="465" t="s">
        <v>823</v>
      </c>
      <c r="G1494" s="463" t="s">
        <v>554</v>
      </c>
      <c r="H1494" s="576">
        <v>42058</v>
      </c>
      <c r="I1494" s="576">
        <v>42213</v>
      </c>
      <c r="J1494" s="228">
        <v>2014</v>
      </c>
      <c r="K1494" s="463" t="s">
        <v>1281</v>
      </c>
      <c r="L1494" s="463" t="s">
        <v>1071</v>
      </c>
      <c r="M1494" s="463" t="s">
        <v>823</v>
      </c>
      <c r="N1494" s="466">
        <v>2</v>
      </c>
      <c r="O1494" s="229">
        <v>7</v>
      </c>
      <c r="P1494" s="463">
        <v>4</v>
      </c>
      <c r="Q1494" s="463">
        <v>4</v>
      </c>
      <c r="R1494" s="463">
        <v>0</v>
      </c>
      <c r="S1494" s="463">
        <v>3</v>
      </c>
      <c r="T1494" s="463">
        <v>0</v>
      </c>
      <c r="U1494" s="463">
        <v>1</v>
      </c>
      <c r="V1494" s="463">
        <v>1</v>
      </c>
      <c r="W1494" s="463">
        <v>16</v>
      </c>
      <c r="X1494" s="463">
        <v>4</v>
      </c>
      <c r="Y1494" s="463">
        <v>0</v>
      </c>
      <c r="Z1494" s="463">
        <v>0</v>
      </c>
      <c r="AA1494" s="463">
        <v>0</v>
      </c>
      <c r="AB1494" s="466">
        <v>40</v>
      </c>
      <c r="AC1494" s="461"/>
    </row>
    <row r="1495" spans="1:29" s="467" customFormat="1" hidden="1">
      <c r="A1495" s="463" t="s">
        <v>2158</v>
      </c>
      <c r="B1495" s="463" t="s">
        <v>658</v>
      </c>
      <c r="C1495" s="463" t="s">
        <v>2159</v>
      </c>
      <c r="D1495" s="463" t="s">
        <v>552</v>
      </c>
      <c r="E1495" s="463">
        <v>10</v>
      </c>
      <c r="F1495" s="465" t="s">
        <v>823</v>
      </c>
      <c r="G1495" s="463" t="s">
        <v>554</v>
      </c>
      <c r="H1495" s="576">
        <v>42058</v>
      </c>
      <c r="I1495" s="576">
        <v>42213</v>
      </c>
      <c r="J1495" s="228">
        <v>2014</v>
      </c>
      <c r="K1495" s="463" t="s">
        <v>1281</v>
      </c>
      <c r="L1495" s="463" t="s">
        <v>1071</v>
      </c>
      <c r="M1495" s="463" t="s">
        <v>823</v>
      </c>
      <c r="N1495" s="466">
        <v>3</v>
      </c>
      <c r="O1495" s="229">
        <v>1</v>
      </c>
      <c r="P1495" s="463">
        <v>1</v>
      </c>
      <c r="Q1495" s="463">
        <v>4</v>
      </c>
      <c r="R1495" s="463">
        <v>0</v>
      </c>
      <c r="S1495" s="463">
        <v>7</v>
      </c>
      <c r="T1495" s="463">
        <v>0</v>
      </c>
      <c r="U1495" s="463">
        <v>1</v>
      </c>
      <c r="V1495" s="463">
        <v>1</v>
      </c>
      <c r="W1495" s="463">
        <v>19</v>
      </c>
      <c r="X1495" s="463">
        <v>3</v>
      </c>
      <c r="Y1495" s="463">
        <v>3</v>
      </c>
      <c r="Z1495" s="463">
        <v>0</v>
      </c>
      <c r="AA1495" s="463">
        <v>0</v>
      </c>
      <c r="AB1495" s="466">
        <v>40</v>
      </c>
      <c r="AC1495" s="461"/>
    </row>
    <row r="1496" spans="1:29" s="467" customFormat="1" hidden="1">
      <c r="A1496" s="463" t="s">
        <v>2160</v>
      </c>
      <c r="B1496" s="463" t="s">
        <v>658</v>
      </c>
      <c r="C1496" s="463" t="s">
        <v>2161</v>
      </c>
      <c r="D1496" s="463" t="s">
        <v>552</v>
      </c>
      <c r="E1496" s="463">
        <v>10</v>
      </c>
      <c r="F1496" s="465" t="s">
        <v>823</v>
      </c>
      <c r="G1496" s="463" t="s">
        <v>554</v>
      </c>
      <c r="H1496" s="576">
        <v>42058</v>
      </c>
      <c r="I1496" s="576">
        <v>42213</v>
      </c>
      <c r="J1496" s="228">
        <v>2014</v>
      </c>
      <c r="K1496" s="463" t="s">
        <v>1281</v>
      </c>
      <c r="L1496" s="463" t="s">
        <v>1071</v>
      </c>
      <c r="M1496" s="463" t="s">
        <v>823</v>
      </c>
      <c r="N1496" s="466">
        <v>4</v>
      </c>
      <c r="O1496" s="229">
        <v>3</v>
      </c>
      <c r="P1496" s="463">
        <v>1</v>
      </c>
      <c r="Q1496" s="463">
        <v>5</v>
      </c>
      <c r="R1496" s="463">
        <v>4</v>
      </c>
      <c r="S1496" s="463">
        <v>7</v>
      </c>
      <c r="T1496" s="463">
        <v>0</v>
      </c>
      <c r="U1496" s="463">
        <v>0</v>
      </c>
      <c r="V1496" s="463">
        <v>0</v>
      </c>
      <c r="W1496" s="463">
        <v>18</v>
      </c>
      <c r="X1496" s="463">
        <v>1</v>
      </c>
      <c r="Y1496" s="463">
        <v>1</v>
      </c>
      <c r="Z1496" s="463">
        <v>0</v>
      </c>
      <c r="AA1496" s="463">
        <v>0</v>
      </c>
      <c r="AB1496" s="466">
        <v>40</v>
      </c>
      <c r="AC1496" s="461"/>
    </row>
    <row r="1497" spans="1:29" s="467" customFormat="1" hidden="1">
      <c r="A1497" s="463" t="s">
        <v>2162</v>
      </c>
      <c r="B1497" s="463" t="s">
        <v>658</v>
      </c>
      <c r="C1497" s="463" t="s">
        <v>2163</v>
      </c>
      <c r="D1497" s="463" t="s">
        <v>552</v>
      </c>
      <c r="E1497" s="463">
        <v>11</v>
      </c>
      <c r="F1497" s="465" t="s">
        <v>824</v>
      </c>
      <c r="G1497" s="463" t="s">
        <v>554</v>
      </c>
      <c r="H1497" s="576">
        <v>42058</v>
      </c>
      <c r="I1497" s="576">
        <v>42213</v>
      </c>
      <c r="J1497" s="228">
        <v>2014</v>
      </c>
      <c r="K1497" s="463" t="s">
        <v>1281</v>
      </c>
      <c r="L1497" s="463" t="s">
        <v>1071</v>
      </c>
      <c r="M1497" s="463" t="s">
        <v>824</v>
      </c>
      <c r="N1497" s="466">
        <v>1</v>
      </c>
      <c r="O1497" s="229">
        <v>1</v>
      </c>
      <c r="P1497" s="463">
        <v>0</v>
      </c>
      <c r="Q1497" s="463">
        <v>9</v>
      </c>
      <c r="R1497" s="463">
        <v>2</v>
      </c>
      <c r="S1497" s="463">
        <v>0</v>
      </c>
      <c r="T1497" s="463">
        <v>0</v>
      </c>
      <c r="U1497" s="463">
        <v>0</v>
      </c>
      <c r="V1497" s="463">
        <v>0</v>
      </c>
      <c r="W1497" s="463">
        <v>27</v>
      </c>
      <c r="X1497" s="463">
        <v>1</v>
      </c>
      <c r="Y1497" s="463">
        <v>0</v>
      </c>
      <c r="Z1497" s="463">
        <v>0</v>
      </c>
      <c r="AA1497" s="463">
        <v>0</v>
      </c>
      <c r="AB1497" s="466">
        <v>40</v>
      </c>
      <c r="AC1497" s="461"/>
    </row>
    <row r="1498" spans="1:29" s="467" customFormat="1" hidden="1">
      <c r="A1498" s="463" t="s">
        <v>2164</v>
      </c>
      <c r="B1498" s="463" t="s">
        <v>658</v>
      </c>
      <c r="C1498" s="463" t="s">
        <v>2165</v>
      </c>
      <c r="D1498" s="463" t="s">
        <v>552</v>
      </c>
      <c r="E1498" s="463">
        <v>11</v>
      </c>
      <c r="F1498" s="465" t="s">
        <v>824</v>
      </c>
      <c r="G1498" s="463" t="s">
        <v>554</v>
      </c>
      <c r="H1498" s="576">
        <v>42058</v>
      </c>
      <c r="I1498" s="576">
        <v>42213</v>
      </c>
      <c r="J1498" s="228">
        <v>2014</v>
      </c>
      <c r="K1498" s="463" t="s">
        <v>1281</v>
      </c>
      <c r="L1498" s="463" t="s">
        <v>1071</v>
      </c>
      <c r="M1498" s="463" t="s">
        <v>824</v>
      </c>
      <c r="N1498" s="466">
        <v>2</v>
      </c>
      <c r="O1498" s="229">
        <v>0</v>
      </c>
      <c r="P1498" s="463">
        <v>1</v>
      </c>
      <c r="Q1498" s="463">
        <v>3</v>
      </c>
      <c r="R1498" s="463">
        <v>2</v>
      </c>
      <c r="S1498" s="463">
        <v>0</v>
      </c>
      <c r="T1498" s="463">
        <v>0</v>
      </c>
      <c r="U1498" s="463">
        <v>0</v>
      </c>
      <c r="V1498" s="463">
        <v>1</v>
      </c>
      <c r="W1498" s="463">
        <v>31</v>
      </c>
      <c r="X1498" s="463">
        <v>2</v>
      </c>
      <c r="Y1498" s="463">
        <v>0</v>
      </c>
      <c r="Z1498" s="463">
        <v>0</v>
      </c>
      <c r="AA1498" s="463">
        <v>0</v>
      </c>
      <c r="AB1498" s="466">
        <v>40</v>
      </c>
      <c r="AC1498" s="461"/>
    </row>
    <row r="1499" spans="1:29" s="467" customFormat="1" hidden="1">
      <c r="A1499" s="463" t="s">
        <v>2166</v>
      </c>
      <c r="B1499" s="463" t="s">
        <v>658</v>
      </c>
      <c r="C1499" s="463" t="s">
        <v>2167</v>
      </c>
      <c r="D1499" s="463" t="s">
        <v>552</v>
      </c>
      <c r="E1499" s="463">
        <v>11</v>
      </c>
      <c r="F1499" s="465" t="s">
        <v>824</v>
      </c>
      <c r="G1499" s="463" t="s">
        <v>554</v>
      </c>
      <c r="H1499" s="576">
        <v>42058</v>
      </c>
      <c r="I1499" s="576">
        <v>42213</v>
      </c>
      <c r="J1499" s="228">
        <v>2014</v>
      </c>
      <c r="K1499" s="463" t="s">
        <v>1281</v>
      </c>
      <c r="L1499" s="463" t="s">
        <v>1071</v>
      </c>
      <c r="M1499" s="463" t="s">
        <v>824</v>
      </c>
      <c r="N1499" s="466">
        <v>3</v>
      </c>
      <c r="O1499" s="229">
        <v>2</v>
      </c>
      <c r="P1499" s="463">
        <v>0</v>
      </c>
      <c r="Q1499" s="463">
        <v>7</v>
      </c>
      <c r="R1499" s="463">
        <v>3</v>
      </c>
      <c r="S1499" s="463">
        <v>1</v>
      </c>
      <c r="T1499" s="463">
        <v>0</v>
      </c>
      <c r="U1499" s="463">
        <v>0</v>
      </c>
      <c r="V1499" s="463">
        <v>1</v>
      </c>
      <c r="W1499" s="463">
        <v>26</v>
      </c>
      <c r="X1499" s="463">
        <v>0</v>
      </c>
      <c r="Y1499" s="463">
        <v>0</v>
      </c>
      <c r="Z1499" s="463">
        <v>0</v>
      </c>
      <c r="AA1499" s="463">
        <v>0</v>
      </c>
      <c r="AB1499" s="466">
        <v>40</v>
      </c>
      <c r="AC1499" s="461"/>
    </row>
    <row r="1500" spans="1:29" s="467" customFormat="1" hidden="1">
      <c r="A1500" s="463" t="s">
        <v>2168</v>
      </c>
      <c r="B1500" s="463" t="s">
        <v>658</v>
      </c>
      <c r="C1500" s="463" t="s">
        <v>2169</v>
      </c>
      <c r="D1500" s="463" t="s">
        <v>552</v>
      </c>
      <c r="E1500" s="463">
        <v>11</v>
      </c>
      <c r="F1500" s="465" t="s">
        <v>824</v>
      </c>
      <c r="G1500" s="463" t="s">
        <v>554</v>
      </c>
      <c r="H1500" s="576">
        <v>42058</v>
      </c>
      <c r="I1500" s="576">
        <v>42213</v>
      </c>
      <c r="J1500" s="228">
        <v>2014</v>
      </c>
      <c r="K1500" s="463" t="s">
        <v>1281</v>
      </c>
      <c r="L1500" s="463" t="s">
        <v>1071</v>
      </c>
      <c r="M1500" s="463" t="s">
        <v>824</v>
      </c>
      <c r="N1500" s="466">
        <v>4</v>
      </c>
      <c r="O1500" s="229">
        <v>0</v>
      </c>
      <c r="P1500" s="463">
        <v>0</v>
      </c>
      <c r="Q1500" s="463">
        <v>3</v>
      </c>
      <c r="R1500" s="463">
        <v>1</v>
      </c>
      <c r="S1500" s="463">
        <v>6</v>
      </c>
      <c r="T1500" s="463">
        <v>0</v>
      </c>
      <c r="U1500" s="463">
        <v>0</v>
      </c>
      <c r="V1500" s="463">
        <v>3</v>
      </c>
      <c r="W1500" s="463">
        <v>27</v>
      </c>
      <c r="X1500" s="463">
        <v>0</v>
      </c>
      <c r="Y1500" s="463">
        <v>0</v>
      </c>
      <c r="Z1500" s="463">
        <v>0</v>
      </c>
      <c r="AA1500" s="463">
        <v>0</v>
      </c>
      <c r="AB1500" s="466">
        <v>40</v>
      </c>
      <c r="AC1500" s="461"/>
    </row>
    <row r="1501" spans="1:29" s="467" customFormat="1" hidden="1">
      <c r="A1501" s="463" t="s">
        <v>2170</v>
      </c>
      <c r="B1501" s="463" t="s">
        <v>658</v>
      </c>
      <c r="C1501" s="463" t="s">
        <v>2171</v>
      </c>
      <c r="D1501" s="463" t="s">
        <v>552</v>
      </c>
      <c r="E1501" s="463">
        <v>12</v>
      </c>
      <c r="F1501" s="465" t="s">
        <v>825</v>
      </c>
      <c r="G1501" s="463" t="s">
        <v>554</v>
      </c>
      <c r="H1501" s="576">
        <v>42022</v>
      </c>
      <c r="I1501" s="576">
        <v>42213</v>
      </c>
      <c r="J1501" s="228">
        <v>2014</v>
      </c>
      <c r="K1501" s="463" t="s">
        <v>1281</v>
      </c>
      <c r="L1501" s="463" t="s">
        <v>2812</v>
      </c>
      <c r="M1501" s="463" t="s">
        <v>825</v>
      </c>
      <c r="N1501" s="466">
        <v>1</v>
      </c>
      <c r="O1501" s="229">
        <v>1</v>
      </c>
      <c r="P1501" s="463">
        <v>0</v>
      </c>
      <c r="Q1501" s="463">
        <v>0</v>
      </c>
      <c r="R1501" s="463">
        <v>0</v>
      </c>
      <c r="S1501" s="463">
        <v>1</v>
      </c>
      <c r="T1501" s="463">
        <v>0</v>
      </c>
      <c r="U1501" s="463">
        <v>4</v>
      </c>
      <c r="V1501" s="463">
        <v>2</v>
      </c>
      <c r="W1501" s="463">
        <v>3</v>
      </c>
      <c r="X1501" s="463">
        <v>18</v>
      </c>
      <c r="Y1501" s="463">
        <v>11</v>
      </c>
      <c r="Z1501" s="463">
        <v>0</v>
      </c>
      <c r="AA1501" s="463">
        <v>0</v>
      </c>
      <c r="AB1501" s="466">
        <v>40</v>
      </c>
      <c r="AC1501" s="461"/>
    </row>
    <row r="1502" spans="1:29" s="467" customFormat="1" hidden="1">
      <c r="A1502" s="463" t="s">
        <v>2172</v>
      </c>
      <c r="B1502" s="463" t="s">
        <v>658</v>
      </c>
      <c r="C1502" s="463" t="s">
        <v>2173</v>
      </c>
      <c r="D1502" s="463" t="s">
        <v>552</v>
      </c>
      <c r="E1502" s="463">
        <v>12</v>
      </c>
      <c r="F1502" s="465" t="s">
        <v>825</v>
      </c>
      <c r="G1502" s="463" t="s">
        <v>554</v>
      </c>
      <c r="H1502" s="576">
        <v>42022</v>
      </c>
      <c r="I1502" s="576">
        <v>42213</v>
      </c>
      <c r="J1502" s="228">
        <v>2014</v>
      </c>
      <c r="K1502" s="463" t="s">
        <v>1281</v>
      </c>
      <c r="L1502" s="463" t="s">
        <v>2812</v>
      </c>
      <c r="M1502" s="463" t="s">
        <v>825</v>
      </c>
      <c r="N1502" s="466">
        <v>2</v>
      </c>
      <c r="O1502" s="229">
        <v>0</v>
      </c>
      <c r="P1502" s="463">
        <v>0</v>
      </c>
      <c r="Q1502" s="463">
        <v>0</v>
      </c>
      <c r="R1502" s="463">
        <v>0</v>
      </c>
      <c r="S1502" s="463">
        <v>1</v>
      </c>
      <c r="T1502" s="463">
        <v>0</v>
      </c>
      <c r="U1502" s="463">
        <v>13</v>
      </c>
      <c r="V1502" s="463">
        <v>0</v>
      </c>
      <c r="W1502" s="463">
        <v>3</v>
      </c>
      <c r="X1502" s="463">
        <v>14</v>
      </c>
      <c r="Y1502" s="463">
        <v>9</v>
      </c>
      <c r="Z1502" s="463">
        <v>0</v>
      </c>
      <c r="AA1502" s="463">
        <v>0</v>
      </c>
      <c r="AB1502" s="466">
        <v>40</v>
      </c>
      <c r="AC1502" s="461"/>
    </row>
    <row r="1503" spans="1:29" s="467" customFormat="1" hidden="1">
      <c r="A1503" s="463" t="s">
        <v>2174</v>
      </c>
      <c r="B1503" s="463" t="s">
        <v>658</v>
      </c>
      <c r="C1503" s="463" t="s">
        <v>2175</v>
      </c>
      <c r="D1503" s="463" t="s">
        <v>552</v>
      </c>
      <c r="E1503" s="463">
        <v>12</v>
      </c>
      <c r="F1503" s="465" t="s">
        <v>825</v>
      </c>
      <c r="G1503" s="463" t="s">
        <v>554</v>
      </c>
      <c r="H1503" s="576">
        <v>42022</v>
      </c>
      <c r="I1503" s="576">
        <v>42213</v>
      </c>
      <c r="J1503" s="228">
        <v>2014</v>
      </c>
      <c r="K1503" s="463" t="s">
        <v>1281</v>
      </c>
      <c r="L1503" s="463" t="s">
        <v>2812</v>
      </c>
      <c r="M1503" s="463" t="s">
        <v>825</v>
      </c>
      <c r="N1503" s="466">
        <v>3</v>
      </c>
      <c r="O1503" s="229">
        <v>0</v>
      </c>
      <c r="P1503" s="463">
        <v>1</v>
      </c>
      <c r="Q1503" s="463">
        <v>0</v>
      </c>
      <c r="R1503" s="463">
        <v>0</v>
      </c>
      <c r="S1503" s="463">
        <v>0</v>
      </c>
      <c r="T1503" s="463">
        <v>0</v>
      </c>
      <c r="U1503" s="463">
        <v>0</v>
      </c>
      <c r="V1503" s="463">
        <v>3</v>
      </c>
      <c r="W1503" s="463">
        <v>5</v>
      </c>
      <c r="X1503" s="463">
        <v>12</v>
      </c>
      <c r="Y1503" s="463">
        <v>19</v>
      </c>
      <c r="Z1503" s="463">
        <v>0</v>
      </c>
      <c r="AA1503" s="463">
        <v>0</v>
      </c>
      <c r="AB1503" s="466">
        <v>40</v>
      </c>
      <c r="AC1503" s="461"/>
    </row>
    <row r="1504" spans="1:29" s="467" customFormat="1" hidden="1">
      <c r="A1504" s="463" t="s">
        <v>2176</v>
      </c>
      <c r="B1504" s="463" t="s">
        <v>658</v>
      </c>
      <c r="C1504" s="463" t="s">
        <v>2177</v>
      </c>
      <c r="D1504" s="463" t="s">
        <v>552</v>
      </c>
      <c r="E1504" s="463">
        <v>12</v>
      </c>
      <c r="F1504" s="465" t="s">
        <v>825</v>
      </c>
      <c r="G1504" s="463" t="s">
        <v>554</v>
      </c>
      <c r="H1504" s="576">
        <v>42022</v>
      </c>
      <c r="I1504" s="576">
        <v>42213</v>
      </c>
      <c r="J1504" s="228">
        <v>2014</v>
      </c>
      <c r="K1504" s="463" t="s">
        <v>1281</v>
      </c>
      <c r="L1504" s="463" t="s">
        <v>2812</v>
      </c>
      <c r="M1504" s="463" t="s">
        <v>825</v>
      </c>
      <c r="N1504" s="466">
        <v>4</v>
      </c>
      <c r="O1504" s="229">
        <v>1</v>
      </c>
      <c r="P1504" s="463">
        <v>2</v>
      </c>
      <c r="Q1504" s="463">
        <v>0</v>
      </c>
      <c r="R1504" s="463">
        <v>0</v>
      </c>
      <c r="S1504" s="463">
        <v>1</v>
      </c>
      <c r="T1504" s="463">
        <v>0</v>
      </c>
      <c r="U1504" s="463">
        <v>0</v>
      </c>
      <c r="V1504" s="463">
        <v>3</v>
      </c>
      <c r="W1504" s="463">
        <v>4</v>
      </c>
      <c r="X1504" s="463">
        <v>1</v>
      </c>
      <c r="Y1504" s="463">
        <v>24</v>
      </c>
      <c r="Z1504" s="463">
        <v>4</v>
      </c>
      <c r="AA1504" s="463">
        <v>0</v>
      </c>
      <c r="AB1504" s="466">
        <v>40</v>
      </c>
      <c r="AC1504" s="461"/>
    </row>
    <row r="1505" spans="1:29" s="467" customFormat="1" hidden="1">
      <c r="A1505" s="463" t="s">
        <v>2178</v>
      </c>
      <c r="B1505" s="463" t="s">
        <v>658</v>
      </c>
      <c r="C1505" s="463" t="s">
        <v>2398</v>
      </c>
      <c r="D1505" s="463" t="s">
        <v>552</v>
      </c>
      <c r="E1505" s="463">
        <v>13</v>
      </c>
      <c r="F1505" s="465" t="s">
        <v>1006</v>
      </c>
      <c r="G1505" s="463" t="s">
        <v>554</v>
      </c>
      <c r="H1505" s="576">
        <v>42022</v>
      </c>
      <c r="I1505" s="576">
        <v>42213</v>
      </c>
      <c r="J1505" s="228">
        <v>2014</v>
      </c>
      <c r="K1505" s="463" t="s">
        <v>1281</v>
      </c>
      <c r="L1505" s="463" t="s">
        <v>2812</v>
      </c>
      <c r="M1505" s="463" t="s">
        <v>1006</v>
      </c>
      <c r="N1505" s="466">
        <v>1</v>
      </c>
      <c r="O1505" s="229">
        <v>2</v>
      </c>
      <c r="P1505" s="463">
        <v>1</v>
      </c>
      <c r="Q1505" s="463">
        <v>1</v>
      </c>
      <c r="R1505" s="463">
        <v>0</v>
      </c>
      <c r="S1505" s="463">
        <v>5</v>
      </c>
      <c r="T1505" s="463">
        <v>0</v>
      </c>
      <c r="U1505" s="463">
        <v>10</v>
      </c>
      <c r="V1505" s="463">
        <v>1</v>
      </c>
      <c r="W1505" s="463">
        <v>13</v>
      </c>
      <c r="X1505" s="463">
        <v>7</v>
      </c>
      <c r="Y1505" s="463">
        <v>0</v>
      </c>
      <c r="Z1505" s="463">
        <v>0</v>
      </c>
      <c r="AA1505" s="463">
        <v>0</v>
      </c>
      <c r="AB1505" s="466">
        <v>40</v>
      </c>
      <c r="AC1505" s="461"/>
    </row>
    <row r="1506" spans="1:29" s="467" customFormat="1" hidden="1">
      <c r="A1506" s="463" t="s">
        <v>2179</v>
      </c>
      <c r="B1506" s="463" t="s">
        <v>658</v>
      </c>
      <c r="C1506" s="463" t="s">
        <v>2399</v>
      </c>
      <c r="D1506" s="463" t="s">
        <v>552</v>
      </c>
      <c r="E1506" s="463">
        <v>13</v>
      </c>
      <c r="F1506" s="465" t="s">
        <v>1006</v>
      </c>
      <c r="G1506" s="463" t="s">
        <v>554</v>
      </c>
      <c r="H1506" s="576">
        <v>42022</v>
      </c>
      <c r="I1506" s="576">
        <v>42213</v>
      </c>
      <c r="J1506" s="228">
        <v>2014</v>
      </c>
      <c r="K1506" s="463" t="s">
        <v>1281</v>
      </c>
      <c r="L1506" s="463" t="s">
        <v>2812</v>
      </c>
      <c r="M1506" s="463" t="s">
        <v>1006</v>
      </c>
      <c r="N1506" s="466">
        <v>2</v>
      </c>
      <c r="O1506" s="229">
        <v>0</v>
      </c>
      <c r="P1506" s="463">
        <v>0</v>
      </c>
      <c r="Q1506" s="463">
        <v>4</v>
      </c>
      <c r="R1506" s="463">
        <v>0</v>
      </c>
      <c r="S1506" s="463">
        <v>7</v>
      </c>
      <c r="T1506" s="463">
        <v>0</v>
      </c>
      <c r="U1506" s="463">
        <v>8</v>
      </c>
      <c r="V1506" s="463">
        <v>1</v>
      </c>
      <c r="W1506" s="463">
        <v>11</v>
      </c>
      <c r="X1506" s="463">
        <v>9</v>
      </c>
      <c r="Y1506" s="463">
        <v>0</v>
      </c>
      <c r="Z1506" s="463">
        <v>0</v>
      </c>
      <c r="AA1506" s="463">
        <v>0</v>
      </c>
      <c r="AB1506" s="466">
        <v>40</v>
      </c>
      <c r="AC1506" s="461"/>
    </row>
    <row r="1507" spans="1:29" s="467" customFormat="1" hidden="1">
      <c r="A1507" s="463" t="s">
        <v>2180</v>
      </c>
      <c r="B1507" s="463" t="s">
        <v>658</v>
      </c>
      <c r="C1507" s="463" t="s">
        <v>2400</v>
      </c>
      <c r="D1507" s="463" t="s">
        <v>552</v>
      </c>
      <c r="E1507" s="463">
        <v>13</v>
      </c>
      <c r="F1507" s="465" t="s">
        <v>1006</v>
      </c>
      <c r="G1507" s="463" t="s">
        <v>554</v>
      </c>
      <c r="H1507" s="576">
        <v>42022</v>
      </c>
      <c r="I1507" s="576">
        <v>42213</v>
      </c>
      <c r="J1507" s="228">
        <v>2014</v>
      </c>
      <c r="K1507" s="463" t="s">
        <v>1281</v>
      </c>
      <c r="L1507" s="463" t="s">
        <v>2812</v>
      </c>
      <c r="M1507" s="463" t="s">
        <v>1006</v>
      </c>
      <c r="N1507" s="466">
        <v>3</v>
      </c>
      <c r="O1507" s="229">
        <v>3</v>
      </c>
      <c r="P1507" s="463">
        <v>0</v>
      </c>
      <c r="Q1507" s="463">
        <v>3</v>
      </c>
      <c r="R1507" s="463">
        <v>0</v>
      </c>
      <c r="S1507" s="463">
        <v>7</v>
      </c>
      <c r="T1507" s="463">
        <v>0</v>
      </c>
      <c r="U1507" s="463">
        <v>8</v>
      </c>
      <c r="V1507" s="463">
        <v>1</v>
      </c>
      <c r="W1507" s="463">
        <v>8</v>
      </c>
      <c r="X1507" s="463">
        <v>8</v>
      </c>
      <c r="Y1507" s="463">
        <v>2</v>
      </c>
      <c r="Z1507" s="463">
        <v>0</v>
      </c>
      <c r="AA1507" s="463">
        <v>0</v>
      </c>
      <c r="AB1507" s="466">
        <v>40</v>
      </c>
      <c r="AC1507" s="461"/>
    </row>
    <row r="1508" spans="1:29" s="467" customFormat="1" hidden="1">
      <c r="A1508" s="463" t="s">
        <v>2181</v>
      </c>
      <c r="B1508" s="463" t="s">
        <v>658</v>
      </c>
      <c r="C1508" s="463" t="s">
        <v>2401</v>
      </c>
      <c r="D1508" s="463" t="s">
        <v>552</v>
      </c>
      <c r="E1508" s="463">
        <v>13</v>
      </c>
      <c r="F1508" s="465" t="s">
        <v>1006</v>
      </c>
      <c r="G1508" s="463" t="s">
        <v>554</v>
      </c>
      <c r="H1508" s="576">
        <v>42022</v>
      </c>
      <c r="I1508" s="576">
        <v>42213</v>
      </c>
      <c r="J1508" s="228">
        <v>2014</v>
      </c>
      <c r="K1508" s="463" t="s">
        <v>1281</v>
      </c>
      <c r="L1508" s="463" t="s">
        <v>2812</v>
      </c>
      <c r="M1508" s="463" t="s">
        <v>1006</v>
      </c>
      <c r="N1508" s="466">
        <v>4</v>
      </c>
      <c r="O1508" s="229">
        <v>5</v>
      </c>
      <c r="P1508" s="463">
        <v>0</v>
      </c>
      <c r="Q1508" s="463">
        <v>1</v>
      </c>
      <c r="R1508" s="463">
        <v>0</v>
      </c>
      <c r="S1508" s="463">
        <v>11</v>
      </c>
      <c r="T1508" s="463">
        <v>0</v>
      </c>
      <c r="U1508" s="463">
        <v>10</v>
      </c>
      <c r="V1508" s="463">
        <v>1</v>
      </c>
      <c r="W1508" s="463">
        <v>7</v>
      </c>
      <c r="X1508" s="463">
        <v>4</v>
      </c>
      <c r="Y1508" s="463">
        <v>1</v>
      </c>
      <c r="Z1508" s="463">
        <v>0</v>
      </c>
      <c r="AA1508" s="463">
        <v>0</v>
      </c>
      <c r="AB1508" s="466">
        <v>40</v>
      </c>
      <c r="AC1508" s="461"/>
    </row>
    <row r="1509" spans="1:29" s="467" customFormat="1" hidden="1">
      <c r="A1509" s="463" t="s">
        <v>2182</v>
      </c>
      <c r="B1509" s="463" t="s">
        <v>658</v>
      </c>
      <c r="C1509" s="463" t="s">
        <v>2183</v>
      </c>
      <c r="D1509" s="463" t="s">
        <v>552</v>
      </c>
      <c r="E1509" s="463">
        <v>14</v>
      </c>
      <c r="F1509" s="465" t="s">
        <v>1007</v>
      </c>
      <c r="G1509" s="463" t="s">
        <v>554</v>
      </c>
      <c r="H1509" s="576">
        <v>42022</v>
      </c>
      <c r="I1509" s="576">
        <v>42213</v>
      </c>
      <c r="J1509" s="228">
        <v>2014</v>
      </c>
      <c r="K1509" s="463" t="s">
        <v>1281</v>
      </c>
      <c r="L1509" s="463" t="s">
        <v>2812</v>
      </c>
      <c r="M1509" s="463" t="s">
        <v>1007</v>
      </c>
      <c r="N1509" s="466">
        <v>1</v>
      </c>
      <c r="O1509" s="229">
        <v>9</v>
      </c>
      <c r="P1509" s="463">
        <v>6</v>
      </c>
      <c r="Q1509" s="463">
        <v>8</v>
      </c>
      <c r="R1509" s="463">
        <v>0</v>
      </c>
      <c r="S1509" s="463">
        <v>0</v>
      </c>
      <c r="T1509" s="463">
        <v>0</v>
      </c>
      <c r="U1509" s="463">
        <v>0</v>
      </c>
      <c r="V1509" s="463">
        <v>0</v>
      </c>
      <c r="W1509" s="463">
        <v>11</v>
      </c>
      <c r="X1509" s="463">
        <v>6</v>
      </c>
      <c r="Y1509" s="463">
        <v>0</v>
      </c>
      <c r="Z1509" s="463">
        <v>0</v>
      </c>
      <c r="AA1509" s="463">
        <v>0</v>
      </c>
      <c r="AB1509" s="466">
        <v>40</v>
      </c>
      <c r="AC1509" s="461"/>
    </row>
    <row r="1510" spans="1:29" s="467" customFormat="1" hidden="1">
      <c r="A1510" s="463" t="s">
        <v>2184</v>
      </c>
      <c r="B1510" s="463" t="s">
        <v>658</v>
      </c>
      <c r="C1510" s="463" t="s">
        <v>2185</v>
      </c>
      <c r="D1510" s="463" t="s">
        <v>552</v>
      </c>
      <c r="E1510" s="463">
        <v>14</v>
      </c>
      <c r="F1510" s="465" t="s">
        <v>1007</v>
      </c>
      <c r="G1510" s="463" t="s">
        <v>554</v>
      </c>
      <c r="H1510" s="576">
        <v>42022</v>
      </c>
      <c r="I1510" s="576">
        <v>42213</v>
      </c>
      <c r="J1510" s="228">
        <v>2014</v>
      </c>
      <c r="K1510" s="463" t="s">
        <v>1281</v>
      </c>
      <c r="L1510" s="463" t="s">
        <v>2812</v>
      </c>
      <c r="M1510" s="463" t="s">
        <v>1007</v>
      </c>
      <c r="N1510" s="466">
        <v>2</v>
      </c>
      <c r="O1510" s="229">
        <v>0</v>
      </c>
      <c r="P1510" s="463">
        <v>6</v>
      </c>
      <c r="Q1510" s="463">
        <v>9</v>
      </c>
      <c r="R1510" s="463">
        <v>0</v>
      </c>
      <c r="S1510" s="463">
        <v>0</v>
      </c>
      <c r="T1510" s="463">
        <v>0</v>
      </c>
      <c r="U1510" s="463">
        <v>0</v>
      </c>
      <c r="V1510" s="463">
        <v>0</v>
      </c>
      <c r="W1510" s="463">
        <v>14</v>
      </c>
      <c r="X1510" s="463">
        <v>8</v>
      </c>
      <c r="Y1510" s="463">
        <v>3</v>
      </c>
      <c r="Z1510" s="463">
        <v>0</v>
      </c>
      <c r="AA1510" s="463">
        <v>0</v>
      </c>
      <c r="AB1510" s="466">
        <v>40</v>
      </c>
      <c r="AC1510" s="461"/>
    </row>
    <row r="1511" spans="1:29" s="467" customFormat="1" hidden="1">
      <c r="A1511" s="463" t="s">
        <v>2186</v>
      </c>
      <c r="B1511" s="463" t="s">
        <v>658</v>
      </c>
      <c r="C1511" s="463" t="s">
        <v>2187</v>
      </c>
      <c r="D1511" s="463" t="s">
        <v>552</v>
      </c>
      <c r="E1511" s="463">
        <v>14</v>
      </c>
      <c r="F1511" s="465" t="s">
        <v>1007</v>
      </c>
      <c r="G1511" s="463" t="s">
        <v>554</v>
      </c>
      <c r="H1511" s="576">
        <v>42022</v>
      </c>
      <c r="I1511" s="576">
        <v>42213</v>
      </c>
      <c r="J1511" s="228">
        <v>2014</v>
      </c>
      <c r="K1511" s="463" t="s">
        <v>1281</v>
      </c>
      <c r="L1511" s="463" t="s">
        <v>2812</v>
      </c>
      <c r="M1511" s="463" t="s">
        <v>1007</v>
      </c>
      <c r="N1511" s="466">
        <v>3</v>
      </c>
      <c r="O1511" s="229">
        <v>2</v>
      </c>
      <c r="P1511" s="463">
        <v>2</v>
      </c>
      <c r="Q1511" s="463">
        <v>6</v>
      </c>
      <c r="R1511" s="463">
        <v>2</v>
      </c>
      <c r="S1511" s="463">
        <v>0</v>
      </c>
      <c r="T1511" s="463">
        <v>0</v>
      </c>
      <c r="U1511" s="463">
        <v>0</v>
      </c>
      <c r="V1511" s="463">
        <v>0</v>
      </c>
      <c r="W1511" s="463">
        <v>19</v>
      </c>
      <c r="X1511" s="463">
        <v>9</v>
      </c>
      <c r="Y1511" s="463">
        <v>0</v>
      </c>
      <c r="Z1511" s="463">
        <v>0</v>
      </c>
      <c r="AA1511" s="463">
        <v>0</v>
      </c>
      <c r="AB1511" s="466">
        <v>40</v>
      </c>
      <c r="AC1511" s="461"/>
    </row>
    <row r="1512" spans="1:29" s="467" customFormat="1" hidden="1">
      <c r="A1512" s="463" t="s">
        <v>2188</v>
      </c>
      <c r="B1512" s="463" t="s">
        <v>658</v>
      </c>
      <c r="C1512" s="463" t="s">
        <v>2189</v>
      </c>
      <c r="D1512" s="463" t="s">
        <v>552</v>
      </c>
      <c r="E1512" s="463">
        <v>14</v>
      </c>
      <c r="F1512" s="465" t="s">
        <v>1007</v>
      </c>
      <c r="G1512" s="463" t="s">
        <v>554</v>
      </c>
      <c r="H1512" s="576">
        <v>42022</v>
      </c>
      <c r="I1512" s="576">
        <v>42213</v>
      </c>
      <c r="J1512" s="228">
        <v>2014</v>
      </c>
      <c r="K1512" s="463" t="s">
        <v>1281</v>
      </c>
      <c r="L1512" s="463" t="s">
        <v>2812</v>
      </c>
      <c r="M1512" s="463" t="s">
        <v>1007</v>
      </c>
      <c r="N1512" s="466">
        <v>4</v>
      </c>
      <c r="O1512" s="229">
        <v>0</v>
      </c>
      <c r="P1512" s="463">
        <v>0</v>
      </c>
      <c r="Q1512" s="463">
        <v>1</v>
      </c>
      <c r="R1512" s="463">
        <v>0</v>
      </c>
      <c r="S1512" s="463">
        <v>1</v>
      </c>
      <c r="T1512" s="463">
        <v>0</v>
      </c>
      <c r="U1512" s="463">
        <v>0</v>
      </c>
      <c r="V1512" s="463">
        <v>0</v>
      </c>
      <c r="W1512" s="463">
        <v>26</v>
      </c>
      <c r="X1512" s="463">
        <v>10</v>
      </c>
      <c r="Y1512" s="463">
        <v>2</v>
      </c>
      <c r="Z1512" s="463">
        <v>0</v>
      </c>
      <c r="AA1512" s="463">
        <v>0</v>
      </c>
      <c r="AB1512" s="466">
        <v>40</v>
      </c>
      <c r="AC1512" s="461"/>
    </row>
    <row r="1513" spans="1:29" s="467" customFormat="1" hidden="1">
      <c r="A1513" s="463" t="s">
        <v>2190</v>
      </c>
      <c r="B1513" s="463" t="s">
        <v>658</v>
      </c>
      <c r="C1513" s="463" t="s">
        <v>2406</v>
      </c>
      <c r="D1513" s="463" t="s">
        <v>552</v>
      </c>
      <c r="E1513" s="463">
        <v>16</v>
      </c>
      <c r="F1513" s="465" t="s">
        <v>1008</v>
      </c>
      <c r="G1513" s="463" t="s">
        <v>554</v>
      </c>
      <c r="H1513" s="576">
        <v>42021</v>
      </c>
      <c r="I1513" s="576">
        <v>42213</v>
      </c>
      <c r="J1513" s="228">
        <v>2014</v>
      </c>
      <c r="K1513" s="463" t="s">
        <v>1281</v>
      </c>
      <c r="L1513" s="463" t="s">
        <v>1069</v>
      </c>
      <c r="M1513" s="463" t="s">
        <v>1008</v>
      </c>
      <c r="N1513" s="466">
        <v>1</v>
      </c>
      <c r="O1513" s="229">
        <v>3</v>
      </c>
      <c r="P1513" s="463">
        <v>21</v>
      </c>
      <c r="Q1513" s="463">
        <v>6</v>
      </c>
      <c r="R1513" s="463">
        <v>0</v>
      </c>
      <c r="S1513" s="463">
        <v>9</v>
      </c>
      <c r="T1513" s="463">
        <v>0</v>
      </c>
      <c r="U1513" s="463">
        <v>0</v>
      </c>
      <c r="V1513" s="463">
        <v>0</v>
      </c>
      <c r="W1513" s="463">
        <v>1</v>
      </c>
      <c r="X1513" s="463">
        <v>0</v>
      </c>
      <c r="Y1513" s="463">
        <v>0</v>
      </c>
      <c r="Z1513" s="463">
        <v>0</v>
      </c>
      <c r="AA1513" s="463">
        <v>0</v>
      </c>
      <c r="AB1513" s="466">
        <v>40</v>
      </c>
      <c r="AC1513" s="461"/>
    </row>
    <row r="1514" spans="1:29" s="467" customFormat="1" hidden="1">
      <c r="A1514" s="463" t="s">
        <v>2191</v>
      </c>
      <c r="B1514" s="463" t="s">
        <v>658</v>
      </c>
      <c r="C1514" s="463" t="s">
        <v>2407</v>
      </c>
      <c r="D1514" s="463" t="s">
        <v>552</v>
      </c>
      <c r="E1514" s="463">
        <v>16</v>
      </c>
      <c r="F1514" s="465" t="s">
        <v>1008</v>
      </c>
      <c r="G1514" s="463" t="s">
        <v>554</v>
      </c>
      <c r="H1514" s="576">
        <v>42021</v>
      </c>
      <c r="I1514" s="576">
        <v>42213</v>
      </c>
      <c r="J1514" s="228">
        <v>2014</v>
      </c>
      <c r="K1514" s="463" t="s">
        <v>1281</v>
      </c>
      <c r="L1514" s="463" t="s">
        <v>1069</v>
      </c>
      <c r="M1514" s="463" t="s">
        <v>1008</v>
      </c>
      <c r="N1514" s="466">
        <v>2</v>
      </c>
      <c r="O1514" s="229">
        <v>3</v>
      </c>
      <c r="P1514" s="463">
        <v>12</v>
      </c>
      <c r="Q1514" s="463">
        <v>7</v>
      </c>
      <c r="R1514" s="463">
        <v>0</v>
      </c>
      <c r="S1514" s="463">
        <v>3</v>
      </c>
      <c r="T1514" s="463">
        <v>0</v>
      </c>
      <c r="U1514" s="463">
        <v>0</v>
      </c>
      <c r="V1514" s="463">
        <v>0</v>
      </c>
      <c r="W1514" s="463">
        <v>9</v>
      </c>
      <c r="X1514" s="463">
        <v>0</v>
      </c>
      <c r="Y1514" s="463">
        <v>3</v>
      </c>
      <c r="Z1514" s="463">
        <v>3</v>
      </c>
      <c r="AA1514" s="463">
        <v>0</v>
      </c>
      <c r="AB1514" s="466">
        <v>40</v>
      </c>
      <c r="AC1514" s="461"/>
    </row>
    <row r="1515" spans="1:29" s="467" customFormat="1" hidden="1">
      <c r="A1515" s="463" t="s">
        <v>2192</v>
      </c>
      <c r="B1515" s="463" t="s">
        <v>658</v>
      </c>
      <c r="C1515" s="463" t="s">
        <v>2408</v>
      </c>
      <c r="D1515" s="463" t="s">
        <v>552</v>
      </c>
      <c r="E1515" s="463">
        <v>16</v>
      </c>
      <c r="F1515" s="465" t="s">
        <v>1008</v>
      </c>
      <c r="G1515" s="463" t="s">
        <v>554</v>
      </c>
      <c r="H1515" s="576">
        <v>42021</v>
      </c>
      <c r="I1515" s="576">
        <v>42213</v>
      </c>
      <c r="J1515" s="228">
        <v>2014</v>
      </c>
      <c r="K1515" s="463" t="s">
        <v>1281</v>
      </c>
      <c r="L1515" s="463" t="s">
        <v>1069</v>
      </c>
      <c r="M1515" s="463" t="s">
        <v>1008</v>
      </c>
      <c r="N1515" s="466">
        <v>3</v>
      </c>
      <c r="O1515" s="229">
        <v>4</v>
      </c>
      <c r="P1515" s="463">
        <v>13</v>
      </c>
      <c r="Q1515" s="463">
        <v>3</v>
      </c>
      <c r="R1515" s="463">
        <v>0</v>
      </c>
      <c r="S1515" s="463">
        <v>8</v>
      </c>
      <c r="T1515" s="463">
        <v>0</v>
      </c>
      <c r="U1515" s="463">
        <v>0</v>
      </c>
      <c r="V1515" s="463">
        <v>0</v>
      </c>
      <c r="W1515" s="463">
        <v>8</v>
      </c>
      <c r="X1515" s="463">
        <v>0</v>
      </c>
      <c r="Y1515" s="463">
        <v>4</v>
      </c>
      <c r="Z1515" s="463">
        <v>0</v>
      </c>
      <c r="AA1515" s="463">
        <v>0</v>
      </c>
      <c r="AB1515" s="466">
        <v>40</v>
      </c>
      <c r="AC1515" s="461"/>
    </row>
    <row r="1516" spans="1:29" s="467" customFormat="1" hidden="1">
      <c r="A1516" s="463" t="s">
        <v>2193</v>
      </c>
      <c r="B1516" s="463" t="s">
        <v>658</v>
      </c>
      <c r="C1516" s="463" t="s">
        <v>2409</v>
      </c>
      <c r="D1516" s="463" t="s">
        <v>552</v>
      </c>
      <c r="E1516" s="463">
        <v>16</v>
      </c>
      <c r="F1516" s="465" t="s">
        <v>1008</v>
      </c>
      <c r="G1516" s="463" t="s">
        <v>554</v>
      </c>
      <c r="H1516" s="576">
        <v>42021</v>
      </c>
      <c r="I1516" s="576">
        <v>42213</v>
      </c>
      <c r="J1516" s="228">
        <v>2014</v>
      </c>
      <c r="K1516" s="463" t="s">
        <v>1281</v>
      </c>
      <c r="L1516" s="463" t="s">
        <v>1069</v>
      </c>
      <c r="M1516" s="463" t="s">
        <v>1008</v>
      </c>
      <c r="N1516" s="466">
        <v>4</v>
      </c>
      <c r="O1516" s="229">
        <v>3</v>
      </c>
      <c r="P1516" s="463">
        <v>13</v>
      </c>
      <c r="Q1516" s="463">
        <v>6</v>
      </c>
      <c r="R1516" s="463">
        <v>0</v>
      </c>
      <c r="S1516" s="463">
        <v>2</v>
      </c>
      <c r="T1516" s="463">
        <v>0</v>
      </c>
      <c r="U1516" s="463">
        <v>0</v>
      </c>
      <c r="V1516" s="463">
        <v>0</v>
      </c>
      <c r="W1516" s="463">
        <v>14</v>
      </c>
      <c r="X1516" s="463">
        <v>0</v>
      </c>
      <c r="Y1516" s="463">
        <v>2</v>
      </c>
      <c r="Z1516" s="463">
        <v>0</v>
      </c>
      <c r="AA1516" s="463">
        <v>0</v>
      </c>
      <c r="AB1516" s="466">
        <v>40</v>
      </c>
      <c r="AC1516" s="461"/>
    </row>
    <row r="1517" spans="1:29" s="467" customFormat="1" ht="26" hidden="1">
      <c r="A1517" s="463" t="s">
        <v>2194</v>
      </c>
      <c r="B1517" s="463" t="s">
        <v>658</v>
      </c>
      <c r="C1517" s="463" t="s">
        <v>4183</v>
      </c>
      <c r="D1517" s="463" t="s">
        <v>552</v>
      </c>
      <c r="E1517" s="463">
        <v>17</v>
      </c>
      <c r="F1517" s="465" t="s">
        <v>1568</v>
      </c>
      <c r="G1517" s="463" t="s">
        <v>554</v>
      </c>
      <c r="H1517" s="576">
        <v>42021</v>
      </c>
      <c r="I1517" s="576">
        <v>42213</v>
      </c>
      <c r="J1517" s="228">
        <v>2014</v>
      </c>
      <c r="K1517" s="463" t="s">
        <v>1281</v>
      </c>
      <c r="L1517" s="463" t="s">
        <v>1069</v>
      </c>
      <c r="M1517" s="463" t="s">
        <v>1568</v>
      </c>
      <c r="N1517" s="466">
        <v>1</v>
      </c>
      <c r="O1517" s="229">
        <v>0</v>
      </c>
      <c r="P1517" s="463">
        <v>0</v>
      </c>
      <c r="Q1517" s="463">
        <v>6</v>
      </c>
      <c r="R1517" s="463">
        <v>0</v>
      </c>
      <c r="S1517" s="463">
        <v>14</v>
      </c>
      <c r="T1517" s="463">
        <v>0</v>
      </c>
      <c r="U1517" s="463">
        <v>1</v>
      </c>
      <c r="V1517" s="463">
        <v>1</v>
      </c>
      <c r="W1517" s="463">
        <v>18</v>
      </c>
      <c r="X1517" s="463">
        <v>0</v>
      </c>
      <c r="Y1517" s="463">
        <v>0</v>
      </c>
      <c r="Z1517" s="463">
        <v>0</v>
      </c>
      <c r="AA1517" s="463">
        <v>0</v>
      </c>
      <c r="AB1517" s="466">
        <v>40</v>
      </c>
      <c r="AC1517" s="461"/>
    </row>
    <row r="1518" spans="1:29" s="467" customFormat="1" ht="26" hidden="1">
      <c r="A1518" s="463" t="s">
        <v>2195</v>
      </c>
      <c r="B1518" s="463" t="s">
        <v>658</v>
      </c>
      <c r="C1518" s="463" t="s">
        <v>4184</v>
      </c>
      <c r="D1518" s="463" t="s">
        <v>552</v>
      </c>
      <c r="E1518" s="463">
        <v>17</v>
      </c>
      <c r="F1518" s="465" t="s">
        <v>1568</v>
      </c>
      <c r="G1518" s="463" t="s">
        <v>554</v>
      </c>
      <c r="H1518" s="576">
        <v>42021</v>
      </c>
      <c r="I1518" s="576">
        <v>42213</v>
      </c>
      <c r="J1518" s="228">
        <v>2014</v>
      </c>
      <c r="K1518" s="463" t="s">
        <v>1281</v>
      </c>
      <c r="L1518" s="463" t="s">
        <v>1069</v>
      </c>
      <c r="M1518" s="463" t="s">
        <v>1568</v>
      </c>
      <c r="N1518" s="466">
        <v>2</v>
      </c>
      <c r="O1518" s="229">
        <v>0</v>
      </c>
      <c r="P1518" s="463">
        <v>1</v>
      </c>
      <c r="Q1518" s="463">
        <v>7</v>
      </c>
      <c r="R1518" s="463">
        <v>0</v>
      </c>
      <c r="S1518" s="463">
        <v>4</v>
      </c>
      <c r="T1518" s="463">
        <v>0</v>
      </c>
      <c r="U1518" s="463">
        <v>3</v>
      </c>
      <c r="V1518" s="463">
        <v>0</v>
      </c>
      <c r="W1518" s="463">
        <v>25</v>
      </c>
      <c r="X1518" s="463">
        <v>0</v>
      </c>
      <c r="Y1518" s="463">
        <v>0</v>
      </c>
      <c r="Z1518" s="463">
        <v>0</v>
      </c>
      <c r="AA1518" s="463">
        <v>0</v>
      </c>
      <c r="AB1518" s="466">
        <v>40</v>
      </c>
      <c r="AC1518" s="461"/>
    </row>
    <row r="1519" spans="1:29" s="467" customFormat="1" ht="26" hidden="1">
      <c r="A1519" s="463" t="s">
        <v>2196</v>
      </c>
      <c r="B1519" s="463" t="s">
        <v>658</v>
      </c>
      <c r="C1519" s="463" t="s">
        <v>4185</v>
      </c>
      <c r="D1519" s="463" t="s">
        <v>552</v>
      </c>
      <c r="E1519" s="463">
        <v>17</v>
      </c>
      <c r="F1519" s="465" t="s">
        <v>1568</v>
      </c>
      <c r="G1519" s="463" t="s">
        <v>554</v>
      </c>
      <c r="H1519" s="576">
        <v>42021</v>
      </c>
      <c r="I1519" s="576">
        <v>42213</v>
      </c>
      <c r="J1519" s="228">
        <v>2014</v>
      </c>
      <c r="K1519" s="463" t="s">
        <v>1281</v>
      </c>
      <c r="L1519" s="463" t="s">
        <v>1069</v>
      </c>
      <c r="M1519" s="463" t="s">
        <v>1568</v>
      </c>
      <c r="N1519" s="466">
        <v>3</v>
      </c>
      <c r="O1519" s="229">
        <v>0</v>
      </c>
      <c r="P1519" s="463">
        <v>0</v>
      </c>
      <c r="Q1519" s="463">
        <v>11</v>
      </c>
      <c r="R1519" s="463">
        <v>0</v>
      </c>
      <c r="S1519" s="463">
        <v>5</v>
      </c>
      <c r="T1519" s="463">
        <v>0</v>
      </c>
      <c r="U1519" s="463">
        <v>1</v>
      </c>
      <c r="V1519" s="463">
        <v>0</v>
      </c>
      <c r="W1519" s="463">
        <v>19</v>
      </c>
      <c r="X1519" s="463">
        <v>4</v>
      </c>
      <c r="Y1519" s="463">
        <v>0</v>
      </c>
      <c r="Z1519" s="463">
        <v>0</v>
      </c>
      <c r="AA1519" s="463">
        <v>0</v>
      </c>
      <c r="AB1519" s="466">
        <v>40</v>
      </c>
      <c r="AC1519" s="461"/>
    </row>
    <row r="1520" spans="1:29" s="467" customFormat="1" ht="26" hidden="1">
      <c r="A1520" s="463" t="s">
        <v>2197</v>
      </c>
      <c r="B1520" s="463" t="s">
        <v>658</v>
      </c>
      <c r="C1520" s="463" t="s">
        <v>4186</v>
      </c>
      <c r="D1520" s="463" t="s">
        <v>552</v>
      </c>
      <c r="E1520" s="463">
        <v>17</v>
      </c>
      <c r="F1520" s="465" t="s">
        <v>1568</v>
      </c>
      <c r="G1520" s="463" t="s">
        <v>554</v>
      </c>
      <c r="H1520" s="576">
        <v>42021</v>
      </c>
      <c r="I1520" s="576">
        <v>42213</v>
      </c>
      <c r="J1520" s="228">
        <v>2014</v>
      </c>
      <c r="K1520" s="463" t="s">
        <v>1281</v>
      </c>
      <c r="L1520" s="463" t="s">
        <v>1069</v>
      </c>
      <c r="M1520" s="463" t="s">
        <v>1568</v>
      </c>
      <c r="N1520" s="466">
        <v>4</v>
      </c>
      <c r="O1520" s="229">
        <v>0</v>
      </c>
      <c r="P1520" s="463">
        <v>1</v>
      </c>
      <c r="Q1520" s="463">
        <v>8</v>
      </c>
      <c r="R1520" s="463">
        <v>0</v>
      </c>
      <c r="S1520" s="463">
        <v>5</v>
      </c>
      <c r="T1520" s="463">
        <v>0</v>
      </c>
      <c r="U1520" s="463">
        <v>0</v>
      </c>
      <c r="V1520" s="463">
        <v>0</v>
      </c>
      <c r="W1520" s="463">
        <v>26</v>
      </c>
      <c r="X1520" s="463">
        <v>0</v>
      </c>
      <c r="Y1520" s="463">
        <v>0</v>
      </c>
      <c r="Z1520" s="463">
        <v>0</v>
      </c>
      <c r="AA1520" s="463">
        <v>0</v>
      </c>
      <c r="AB1520" s="466">
        <v>40</v>
      </c>
      <c r="AC1520" s="461"/>
    </row>
    <row r="1521" spans="1:29" s="467" customFormat="1" hidden="1">
      <c r="A1521" s="463" t="s">
        <v>2198</v>
      </c>
      <c r="B1521" s="463" t="s">
        <v>658</v>
      </c>
      <c r="C1521" s="463" t="s">
        <v>3959</v>
      </c>
      <c r="D1521" s="463" t="s">
        <v>552</v>
      </c>
      <c r="E1521" s="463">
        <v>18</v>
      </c>
      <c r="F1521" s="465" t="s">
        <v>3755</v>
      </c>
      <c r="G1521" s="463" t="s">
        <v>554</v>
      </c>
      <c r="H1521" s="576">
        <v>42110</v>
      </c>
      <c r="I1521" s="576">
        <v>42213</v>
      </c>
      <c r="J1521" s="228">
        <v>2014</v>
      </c>
      <c r="K1521" s="463" t="s">
        <v>4913</v>
      </c>
      <c r="L1521" s="463" t="s">
        <v>1076</v>
      </c>
      <c r="M1521" s="463" t="s">
        <v>3755</v>
      </c>
      <c r="N1521" s="466">
        <v>1</v>
      </c>
      <c r="O1521" s="229">
        <v>0</v>
      </c>
      <c r="P1521" s="463">
        <v>0</v>
      </c>
      <c r="Q1521" s="463">
        <v>0</v>
      </c>
      <c r="R1521" s="463">
        <v>0</v>
      </c>
      <c r="S1521" s="463">
        <v>0</v>
      </c>
      <c r="T1521" s="463">
        <v>0</v>
      </c>
      <c r="U1521" s="463">
        <v>1</v>
      </c>
      <c r="V1521" s="463">
        <v>0</v>
      </c>
      <c r="W1521" s="463">
        <v>0</v>
      </c>
      <c r="X1521" s="463">
        <v>0</v>
      </c>
      <c r="Y1521" s="463">
        <v>39</v>
      </c>
      <c r="Z1521" s="463">
        <v>0</v>
      </c>
      <c r="AA1521" s="463">
        <v>0</v>
      </c>
      <c r="AB1521" s="466">
        <v>40</v>
      </c>
      <c r="AC1521" s="461">
        <f t="shared" ref="AC1521:AC1548" si="64">O1521+P1521+Q1521+R1521</f>
        <v>0</v>
      </c>
    </row>
    <row r="1522" spans="1:29" s="467" customFormat="1" hidden="1">
      <c r="A1522" s="463" t="s">
        <v>2199</v>
      </c>
      <c r="B1522" s="463" t="s">
        <v>658</v>
      </c>
      <c r="C1522" s="463" t="s">
        <v>3960</v>
      </c>
      <c r="D1522" s="463" t="s">
        <v>552</v>
      </c>
      <c r="E1522" s="463">
        <v>18</v>
      </c>
      <c r="F1522" s="465" t="s">
        <v>3755</v>
      </c>
      <c r="G1522" s="463" t="s">
        <v>554</v>
      </c>
      <c r="H1522" s="576">
        <v>42110</v>
      </c>
      <c r="I1522" s="576">
        <v>42213</v>
      </c>
      <c r="J1522" s="228">
        <v>2014</v>
      </c>
      <c r="K1522" s="463" t="s">
        <v>4913</v>
      </c>
      <c r="L1522" s="463" t="s">
        <v>1076</v>
      </c>
      <c r="M1522" s="463" t="s">
        <v>3755</v>
      </c>
      <c r="N1522" s="466">
        <v>2</v>
      </c>
      <c r="O1522" s="229">
        <v>0</v>
      </c>
      <c r="P1522" s="463">
        <v>0</v>
      </c>
      <c r="Q1522" s="463">
        <v>3</v>
      </c>
      <c r="R1522" s="463">
        <v>0</v>
      </c>
      <c r="S1522" s="463">
        <v>0</v>
      </c>
      <c r="T1522" s="463">
        <v>0</v>
      </c>
      <c r="U1522" s="463">
        <v>15</v>
      </c>
      <c r="V1522" s="463">
        <v>0</v>
      </c>
      <c r="W1522" s="463">
        <v>16</v>
      </c>
      <c r="X1522" s="463">
        <v>0</v>
      </c>
      <c r="Y1522" s="463">
        <v>6</v>
      </c>
      <c r="Z1522" s="463">
        <v>0</v>
      </c>
      <c r="AA1522" s="463">
        <v>0</v>
      </c>
      <c r="AB1522" s="466">
        <v>40</v>
      </c>
      <c r="AC1522" s="461">
        <f t="shared" si="64"/>
        <v>3</v>
      </c>
    </row>
    <row r="1523" spans="1:29" s="467" customFormat="1" hidden="1">
      <c r="A1523" s="463" t="s">
        <v>2200</v>
      </c>
      <c r="B1523" s="463" t="s">
        <v>658</v>
      </c>
      <c r="C1523" s="463" t="s">
        <v>3961</v>
      </c>
      <c r="D1523" s="463" t="s">
        <v>552</v>
      </c>
      <c r="E1523" s="463">
        <v>18</v>
      </c>
      <c r="F1523" s="465" t="s">
        <v>3755</v>
      </c>
      <c r="G1523" s="463" t="s">
        <v>554</v>
      </c>
      <c r="H1523" s="576">
        <v>42110</v>
      </c>
      <c r="I1523" s="576">
        <v>42213</v>
      </c>
      <c r="J1523" s="228">
        <v>2014</v>
      </c>
      <c r="K1523" s="463" t="s">
        <v>4913</v>
      </c>
      <c r="L1523" s="463" t="s">
        <v>1076</v>
      </c>
      <c r="M1523" s="463" t="s">
        <v>3755</v>
      </c>
      <c r="N1523" s="466">
        <v>3</v>
      </c>
      <c r="O1523" s="229">
        <v>0</v>
      </c>
      <c r="P1523" s="463">
        <v>0</v>
      </c>
      <c r="Q1523" s="463">
        <v>1</v>
      </c>
      <c r="R1523" s="463">
        <v>0</v>
      </c>
      <c r="S1523" s="463">
        <v>0</v>
      </c>
      <c r="T1523" s="463">
        <v>0</v>
      </c>
      <c r="U1523" s="463">
        <v>12</v>
      </c>
      <c r="V1523" s="463">
        <v>0</v>
      </c>
      <c r="W1523" s="463">
        <v>25</v>
      </c>
      <c r="X1523" s="463">
        <v>0</v>
      </c>
      <c r="Y1523" s="463">
        <v>2</v>
      </c>
      <c r="Z1523" s="463">
        <v>0</v>
      </c>
      <c r="AA1523" s="463">
        <v>0</v>
      </c>
      <c r="AB1523" s="466">
        <v>40</v>
      </c>
      <c r="AC1523" s="461">
        <f t="shared" si="64"/>
        <v>1</v>
      </c>
    </row>
    <row r="1524" spans="1:29" s="467" customFormat="1" hidden="1">
      <c r="A1524" s="463" t="s">
        <v>2201</v>
      </c>
      <c r="B1524" s="463" t="s">
        <v>658</v>
      </c>
      <c r="C1524" s="463" t="s">
        <v>3962</v>
      </c>
      <c r="D1524" s="463" t="s">
        <v>552</v>
      </c>
      <c r="E1524" s="463">
        <v>18</v>
      </c>
      <c r="F1524" s="465" t="s">
        <v>3755</v>
      </c>
      <c r="G1524" s="463" t="s">
        <v>554</v>
      </c>
      <c r="H1524" s="576">
        <v>42110</v>
      </c>
      <c r="I1524" s="576">
        <v>42213</v>
      </c>
      <c r="J1524" s="228">
        <v>2014</v>
      </c>
      <c r="K1524" s="463" t="s">
        <v>4913</v>
      </c>
      <c r="L1524" s="463" t="s">
        <v>1076</v>
      </c>
      <c r="M1524" s="463" t="s">
        <v>3755</v>
      </c>
      <c r="N1524" s="466">
        <v>4</v>
      </c>
      <c r="O1524" s="229">
        <v>1</v>
      </c>
      <c r="P1524" s="463">
        <v>2</v>
      </c>
      <c r="Q1524" s="463">
        <v>1</v>
      </c>
      <c r="R1524" s="463">
        <v>0</v>
      </c>
      <c r="S1524" s="463">
        <v>0</v>
      </c>
      <c r="T1524" s="463">
        <v>0</v>
      </c>
      <c r="U1524" s="463">
        <v>10</v>
      </c>
      <c r="V1524" s="463">
        <v>0</v>
      </c>
      <c r="W1524" s="463">
        <v>8</v>
      </c>
      <c r="X1524" s="463">
        <v>0</v>
      </c>
      <c r="Y1524" s="463">
        <v>18</v>
      </c>
      <c r="Z1524" s="463">
        <v>0</v>
      </c>
      <c r="AA1524" s="463">
        <v>0</v>
      </c>
      <c r="AB1524" s="466">
        <v>40</v>
      </c>
      <c r="AC1524" s="461">
        <f t="shared" si="64"/>
        <v>4</v>
      </c>
    </row>
    <row r="1525" spans="1:29" s="467" customFormat="1" hidden="1">
      <c r="A1525" s="463" t="s">
        <v>2202</v>
      </c>
      <c r="B1525" s="463" t="s">
        <v>658</v>
      </c>
      <c r="C1525" s="463" t="s">
        <v>3987</v>
      </c>
      <c r="D1525" s="463" t="s">
        <v>552</v>
      </c>
      <c r="E1525" s="463">
        <v>19</v>
      </c>
      <c r="F1525" s="465" t="s">
        <v>1076</v>
      </c>
      <c r="G1525" s="463" t="s">
        <v>554</v>
      </c>
      <c r="H1525" s="576">
        <v>42110</v>
      </c>
      <c r="I1525" s="576">
        <v>42213</v>
      </c>
      <c r="J1525" s="228">
        <v>2014</v>
      </c>
      <c r="K1525" s="463" t="s">
        <v>4913</v>
      </c>
      <c r="L1525" s="463" t="s">
        <v>1076</v>
      </c>
      <c r="M1525" s="463" t="s">
        <v>1076</v>
      </c>
      <c r="N1525" s="466">
        <v>1</v>
      </c>
      <c r="O1525" s="229">
        <v>0</v>
      </c>
      <c r="P1525" s="463">
        <v>1</v>
      </c>
      <c r="Q1525" s="463">
        <v>6</v>
      </c>
      <c r="R1525" s="463">
        <v>0</v>
      </c>
      <c r="S1525" s="463">
        <v>1</v>
      </c>
      <c r="T1525" s="463">
        <v>0</v>
      </c>
      <c r="U1525" s="463">
        <v>7</v>
      </c>
      <c r="V1525" s="463">
        <v>0</v>
      </c>
      <c r="W1525" s="463">
        <v>25</v>
      </c>
      <c r="X1525" s="463">
        <v>0</v>
      </c>
      <c r="Y1525" s="463">
        <v>0</v>
      </c>
      <c r="Z1525" s="463">
        <v>0</v>
      </c>
      <c r="AA1525" s="463">
        <v>0</v>
      </c>
      <c r="AB1525" s="466">
        <v>40</v>
      </c>
      <c r="AC1525" s="461">
        <f t="shared" si="64"/>
        <v>7</v>
      </c>
    </row>
    <row r="1526" spans="1:29" s="467" customFormat="1" hidden="1">
      <c r="A1526" s="463" t="s">
        <v>2203</v>
      </c>
      <c r="B1526" s="463" t="s">
        <v>658</v>
      </c>
      <c r="C1526" s="463" t="s">
        <v>3988</v>
      </c>
      <c r="D1526" s="463" t="s">
        <v>552</v>
      </c>
      <c r="E1526" s="463">
        <v>19</v>
      </c>
      <c r="F1526" s="465" t="s">
        <v>1076</v>
      </c>
      <c r="G1526" s="463" t="s">
        <v>554</v>
      </c>
      <c r="H1526" s="576">
        <v>42110</v>
      </c>
      <c r="I1526" s="576">
        <v>42213</v>
      </c>
      <c r="J1526" s="228">
        <v>2014</v>
      </c>
      <c r="K1526" s="463" t="s">
        <v>4913</v>
      </c>
      <c r="L1526" s="463" t="s">
        <v>1076</v>
      </c>
      <c r="M1526" s="463" t="s">
        <v>1076</v>
      </c>
      <c r="N1526" s="466">
        <v>2</v>
      </c>
      <c r="O1526" s="229">
        <v>1</v>
      </c>
      <c r="P1526" s="463">
        <v>0</v>
      </c>
      <c r="Q1526" s="463">
        <v>7</v>
      </c>
      <c r="R1526" s="463">
        <v>1</v>
      </c>
      <c r="S1526" s="463">
        <v>0</v>
      </c>
      <c r="T1526" s="463">
        <v>0</v>
      </c>
      <c r="U1526" s="463">
        <v>5</v>
      </c>
      <c r="V1526" s="463">
        <v>0</v>
      </c>
      <c r="W1526" s="463">
        <v>26</v>
      </c>
      <c r="X1526" s="463">
        <v>0</v>
      </c>
      <c r="Y1526" s="463">
        <v>0</v>
      </c>
      <c r="Z1526" s="463">
        <v>0</v>
      </c>
      <c r="AA1526" s="463">
        <v>0</v>
      </c>
      <c r="AB1526" s="466">
        <v>40</v>
      </c>
      <c r="AC1526" s="461">
        <f t="shared" si="64"/>
        <v>9</v>
      </c>
    </row>
    <row r="1527" spans="1:29" s="467" customFormat="1" hidden="1">
      <c r="A1527" s="463" t="s">
        <v>2204</v>
      </c>
      <c r="B1527" s="463" t="s">
        <v>658</v>
      </c>
      <c r="C1527" s="463" t="s">
        <v>3989</v>
      </c>
      <c r="D1527" s="463" t="s">
        <v>552</v>
      </c>
      <c r="E1527" s="463">
        <v>19</v>
      </c>
      <c r="F1527" s="465" t="s">
        <v>1076</v>
      </c>
      <c r="G1527" s="463" t="s">
        <v>554</v>
      </c>
      <c r="H1527" s="576">
        <v>42110</v>
      </c>
      <c r="I1527" s="576">
        <v>42213</v>
      </c>
      <c r="J1527" s="228">
        <v>2014</v>
      </c>
      <c r="K1527" s="463" t="s">
        <v>4913</v>
      </c>
      <c r="L1527" s="463" t="s">
        <v>1076</v>
      </c>
      <c r="M1527" s="463" t="s">
        <v>1076</v>
      </c>
      <c r="N1527" s="466">
        <v>3</v>
      </c>
      <c r="O1527" s="229">
        <v>0</v>
      </c>
      <c r="P1527" s="463">
        <v>0</v>
      </c>
      <c r="Q1527" s="463">
        <v>3</v>
      </c>
      <c r="R1527" s="463">
        <v>0</v>
      </c>
      <c r="S1527" s="463">
        <v>0</v>
      </c>
      <c r="T1527" s="463">
        <v>0</v>
      </c>
      <c r="U1527" s="463">
        <v>5</v>
      </c>
      <c r="V1527" s="463">
        <v>0</v>
      </c>
      <c r="W1527" s="463">
        <v>24</v>
      </c>
      <c r="X1527" s="463">
        <v>6</v>
      </c>
      <c r="Y1527" s="463">
        <v>2</v>
      </c>
      <c r="Z1527" s="463">
        <v>0</v>
      </c>
      <c r="AA1527" s="463">
        <v>0</v>
      </c>
      <c r="AB1527" s="466">
        <v>40</v>
      </c>
      <c r="AC1527" s="461">
        <f t="shared" si="64"/>
        <v>3</v>
      </c>
    </row>
    <row r="1528" spans="1:29" s="467" customFormat="1" hidden="1">
      <c r="A1528" s="463" t="s">
        <v>2205</v>
      </c>
      <c r="B1528" s="463" t="s">
        <v>658</v>
      </c>
      <c r="C1528" s="463" t="s">
        <v>3990</v>
      </c>
      <c r="D1528" s="463" t="s">
        <v>552</v>
      </c>
      <c r="E1528" s="463">
        <v>19</v>
      </c>
      <c r="F1528" s="465" t="s">
        <v>1076</v>
      </c>
      <c r="G1528" s="463" t="s">
        <v>554</v>
      </c>
      <c r="H1528" s="576">
        <v>42110</v>
      </c>
      <c r="I1528" s="576">
        <v>42213</v>
      </c>
      <c r="J1528" s="228">
        <v>2014</v>
      </c>
      <c r="K1528" s="463" t="s">
        <v>4913</v>
      </c>
      <c r="L1528" s="463" t="s">
        <v>1076</v>
      </c>
      <c r="M1528" s="463" t="s">
        <v>1076</v>
      </c>
      <c r="N1528" s="466">
        <v>4</v>
      </c>
      <c r="O1528" s="229">
        <v>0</v>
      </c>
      <c r="P1528" s="463">
        <v>0</v>
      </c>
      <c r="Q1528" s="463">
        <v>1</v>
      </c>
      <c r="R1528" s="463">
        <v>0</v>
      </c>
      <c r="S1528" s="463">
        <v>0</v>
      </c>
      <c r="T1528" s="463">
        <v>1</v>
      </c>
      <c r="U1528" s="463">
        <v>15</v>
      </c>
      <c r="V1528" s="463">
        <v>0</v>
      </c>
      <c r="W1528" s="463">
        <v>21</v>
      </c>
      <c r="X1528" s="463">
        <v>2</v>
      </c>
      <c r="Y1528" s="463">
        <v>0</v>
      </c>
      <c r="Z1528" s="463">
        <v>0</v>
      </c>
      <c r="AA1528" s="463">
        <v>0</v>
      </c>
      <c r="AB1528" s="466">
        <v>40</v>
      </c>
      <c r="AC1528" s="461">
        <f t="shared" si="64"/>
        <v>1</v>
      </c>
    </row>
    <row r="1529" spans="1:29" s="467" customFormat="1" hidden="1">
      <c r="A1529" s="463" t="s">
        <v>2206</v>
      </c>
      <c r="B1529" s="463" t="s">
        <v>658</v>
      </c>
      <c r="C1529" s="463" t="s">
        <v>2207</v>
      </c>
      <c r="D1529" s="463" t="s">
        <v>552</v>
      </c>
      <c r="E1529" s="463">
        <v>20</v>
      </c>
      <c r="F1529" s="465" t="s">
        <v>1010</v>
      </c>
      <c r="G1529" s="463" t="s">
        <v>554</v>
      </c>
      <c r="H1529" s="576">
        <v>42108</v>
      </c>
      <c r="I1529" s="576">
        <v>42213</v>
      </c>
      <c r="J1529" s="228">
        <v>2014</v>
      </c>
      <c r="K1529" s="463" t="s">
        <v>4913</v>
      </c>
      <c r="L1529" s="463" t="s">
        <v>1075</v>
      </c>
      <c r="M1529" s="463" t="s">
        <v>1010</v>
      </c>
      <c r="N1529" s="466">
        <v>1</v>
      </c>
      <c r="O1529" s="229">
        <v>1</v>
      </c>
      <c r="P1529" s="463">
        <v>0</v>
      </c>
      <c r="Q1529" s="463">
        <v>13</v>
      </c>
      <c r="R1529" s="463">
        <v>2</v>
      </c>
      <c r="S1529" s="463">
        <v>0</v>
      </c>
      <c r="T1529" s="463">
        <v>0</v>
      </c>
      <c r="U1529" s="463">
        <v>3</v>
      </c>
      <c r="V1529" s="463">
        <v>0</v>
      </c>
      <c r="W1529" s="463">
        <v>5</v>
      </c>
      <c r="X1529" s="463">
        <v>13</v>
      </c>
      <c r="Y1529" s="463">
        <v>3</v>
      </c>
      <c r="Z1529" s="463">
        <v>0</v>
      </c>
      <c r="AA1529" s="463">
        <v>0</v>
      </c>
      <c r="AB1529" s="466">
        <v>40</v>
      </c>
      <c r="AC1529" s="461">
        <f t="shared" si="64"/>
        <v>16</v>
      </c>
    </row>
    <row r="1530" spans="1:29" s="467" customFormat="1" hidden="1">
      <c r="A1530" s="463" t="s">
        <v>2208</v>
      </c>
      <c r="B1530" s="463" t="s">
        <v>658</v>
      </c>
      <c r="C1530" s="463" t="s">
        <v>2209</v>
      </c>
      <c r="D1530" s="463" t="s">
        <v>552</v>
      </c>
      <c r="E1530" s="463">
        <v>20</v>
      </c>
      <c r="F1530" s="465" t="s">
        <v>1010</v>
      </c>
      <c r="G1530" s="463" t="s">
        <v>554</v>
      </c>
      <c r="H1530" s="576">
        <v>42108</v>
      </c>
      <c r="I1530" s="576">
        <v>42213</v>
      </c>
      <c r="J1530" s="228">
        <v>2014</v>
      </c>
      <c r="K1530" s="463" t="s">
        <v>4913</v>
      </c>
      <c r="L1530" s="463" t="s">
        <v>1075</v>
      </c>
      <c r="M1530" s="463" t="s">
        <v>1010</v>
      </c>
      <c r="N1530" s="466">
        <v>2</v>
      </c>
      <c r="O1530" s="229">
        <v>0</v>
      </c>
      <c r="P1530" s="463">
        <v>0</v>
      </c>
      <c r="Q1530" s="463">
        <v>11</v>
      </c>
      <c r="R1530" s="463">
        <v>1</v>
      </c>
      <c r="S1530" s="463">
        <v>0</v>
      </c>
      <c r="T1530" s="463">
        <v>1</v>
      </c>
      <c r="U1530" s="463">
        <v>0</v>
      </c>
      <c r="V1530" s="463">
        <v>0</v>
      </c>
      <c r="W1530" s="463">
        <v>23</v>
      </c>
      <c r="X1530" s="463">
        <v>0</v>
      </c>
      <c r="Y1530" s="463">
        <v>4</v>
      </c>
      <c r="Z1530" s="463">
        <v>0</v>
      </c>
      <c r="AA1530" s="463">
        <v>0</v>
      </c>
      <c r="AB1530" s="466">
        <v>40</v>
      </c>
      <c r="AC1530" s="461">
        <f t="shared" si="64"/>
        <v>12</v>
      </c>
    </row>
    <row r="1531" spans="1:29" s="467" customFormat="1" hidden="1">
      <c r="A1531" s="463" t="s">
        <v>2210</v>
      </c>
      <c r="B1531" s="463" t="s">
        <v>658</v>
      </c>
      <c r="C1531" s="463" t="s">
        <v>2211</v>
      </c>
      <c r="D1531" s="463" t="s">
        <v>552</v>
      </c>
      <c r="E1531" s="463">
        <v>20</v>
      </c>
      <c r="F1531" s="465" t="s">
        <v>1010</v>
      </c>
      <c r="G1531" s="463" t="s">
        <v>554</v>
      </c>
      <c r="H1531" s="576">
        <v>42108</v>
      </c>
      <c r="I1531" s="576">
        <v>42213</v>
      </c>
      <c r="J1531" s="228">
        <v>2014</v>
      </c>
      <c r="K1531" s="463" t="s">
        <v>4913</v>
      </c>
      <c r="L1531" s="463" t="s">
        <v>1075</v>
      </c>
      <c r="M1531" s="463" t="s">
        <v>1010</v>
      </c>
      <c r="N1531" s="466">
        <v>3</v>
      </c>
      <c r="O1531" s="229">
        <v>0</v>
      </c>
      <c r="P1531" s="463">
        <v>2</v>
      </c>
      <c r="Q1531" s="463">
        <v>11</v>
      </c>
      <c r="R1531" s="463">
        <v>2</v>
      </c>
      <c r="S1531" s="463">
        <v>0</v>
      </c>
      <c r="T1531" s="463">
        <v>0</v>
      </c>
      <c r="U1531" s="463">
        <v>1</v>
      </c>
      <c r="V1531" s="463">
        <v>0</v>
      </c>
      <c r="W1531" s="463">
        <v>13</v>
      </c>
      <c r="X1531" s="463">
        <v>10</v>
      </c>
      <c r="Y1531" s="463">
        <v>1</v>
      </c>
      <c r="Z1531" s="463">
        <v>0</v>
      </c>
      <c r="AA1531" s="463">
        <v>0</v>
      </c>
      <c r="AB1531" s="466">
        <v>40</v>
      </c>
      <c r="AC1531" s="461">
        <f t="shared" si="64"/>
        <v>15</v>
      </c>
    </row>
    <row r="1532" spans="1:29" s="467" customFormat="1" hidden="1">
      <c r="A1532" s="463" t="s">
        <v>2212</v>
      </c>
      <c r="B1532" s="463" t="s">
        <v>658</v>
      </c>
      <c r="C1532" s="463" t="s">
        <v>2213</v>
      </c>
      <c r="D1532" s="463" t="s">
        <v>552</v>
      </c>
      <c r="E1532" s="463">
        <v>20</v>
      </c>
      <c r="F1532" s="465" t="s">
        <v>1010</v>
      </c>
      <c r="G1532" s="463" t="s">
        <v>554</v>
      </c>
      <c r="H1532" s="576">
        <v>42108</v>
      </c>
      <c r="I1532" s="576">
        <v>42213</v>
      </c>
      <c r="J1532" s="228">
        <v>2014</v>
      </c>
      <c r="K1532" s="463" t="s">
        <v>4913</v>
      </c>
      <c r="L1532" s="463" t="s">
        <v>1075</v>
      </c>
      <c r="M1532" s="463" t="s">
        <v>1010</v>
      </c>
      <c r="N1532" s="466">
        <v>4</v>
      </c>
      <c r="O1532" s="229">
        <v>3</v>
      </c>
      <c r="P1532" s="463">
        <v>1</v>
      </c>
      <c r="Q1532" s="463">
        <v>7</v>
      </c>
      <c r="R1532" s="463">
        <v>0</v>
      </c>
      <c r="S1532" s="463">
        <v>0</v>
      </c>
      <c r="T1532" s="463">
        <v>0</v>
      </c>
      <c r="U1532" s="463">
        <v>1</v>
      </c>
      <c r="V1532" s="463">
        <v>0</v>
      </c>
      <c r="W1532" s="463">
        <v>15</v>
      </c>
      <c r="X1532" s="463">
        <v>13</v>
      </c>
      <c r="Y1532" s="463">
        <v>0</v>
      </c>
      <c r="Z1532" s="463">
        <v>0</v>
      </c>
      <c r="AA1532" s="463">
        <v>0</v>
      </c>
      <c r="AB1532" s="466">
        <v>40</v>
      </c>
      <c r="AC1532" s="461">
        <f t="shared" si="64"/>
        <v>11</v>
      </c>
    </row>
    <row r="1533" spans="1:29" s="467" customFormat="1" hidden="1">
      <c r="A1533" s="463" t="s">
        <v>2214</v>
      </c>
      <c r="B1533" s="463" t="s">
        <v>658</v>
      </c>
      <c r="C1533" s="463" t="s">
        <v>4219</v>
      </c>
      <c r="D1533" s="463" t="s">
        <v>552</v>
      </c>
      <c r="E1533" s="463">
        <v>21</v>
      </c>
      <c r="F1533" s="465" t="s">
        <v>3764</v>
      </c>
      <c r="G1533" s="463" t="s">
        <v>554</v>
      </c>
      <c r="H1533" s="576">
        <v>42108</v>
      </c>
      <c r="I1533" s="576">
        <v>42213</v>
      </c>
      <c r="J1533" s="228">
        <v>2014</v>
      </c>
      <c r="K1533" s="463" t="s">
        <v>4913</v>
      </c>
      <c r="L1533" s="463" t="s">
        <v>1075</v>
      </c>
      <c r="M1533" s="463" t="s">
        <v>3764</v>
      </c>
      <c r="N1533" s="466">
        <v>1</v>
      </c>
      <c r="O1533" s="229">
        <v>0</v>
      </c>
      <c r="P1533" s="463">
        <v>3</v>
      </c>
      <c r="Q1533" s="463">
        <v>4</v>
      </c>
      <c r="R1533" s="463">
        <v>0</v>
      </c>
      <c r="S1533" s="463">
        <v>0</v>
      </c>
      <c r="T1533" s="463">
        <v>0</v>
      </c>
      <c r="U1533" s="463">
        <v>0</v>
      </c>
      <c r="V1533" s="463">
        <v>2</v>
      </c>
      <c r="W1533" s="463">
        <v>23</v>
      </c>
      <c r="X1533" s="463">
        <v>7</v>
      </c>
      <c r="Y1533" s="463">
        <v>0</v>
      </c>
      <c r="Z1533" s="463">
        <v>0</v>
      </c>
      <c r="AA1533" s="463">
        <v>1</v>
      </c>
      <c r="AB1533" s="466">
        <v>40</v>
      </c>
      <c r="AC1533" s="461">
        <f t="shared" si="64"/>
        <v>7</v>
      </c>
    </row>
    <row r="1534" spans="1:29" s="467" customFormat="1" hidden="1">
      <c r="A1534" s="463" t="s">
        <v>2215</v>
      </c>
      <c r="B1534" s="463" t="s">
        <v>658</v>
      </c>
      <c r="C1534" s="463" t="s">
        <v>4220</v>
      </c>
      <c r="D1534" s="463" t="s">
        <v>552</v>
      </c>
      <c r="E1534" s="463">
        <v>21</v>
      </c>
      <c r="F1534" s="465" t="s">
        <v>3764</v>
      </c>
      <c r="G1534" s="463" t="s">
        <v>554</v>
      </c>
      <c r="H1534" s="576">
        <v>42108</v>
      </c>
      <c r="I1534" s="576">
        <v>42213</v>
      </c>
      <c r="J1534" s="228">
        <v>2014</v>
      </c>
      <c r="K1534" s="463" t="s">
        <v>4913</v>
      </c>
      <c r="L1534" s="463" t="s">
        <v>1075</v>
      </c>
      <c r="M1534" s="463" t="s">
        <v>3764</v>
      </c>
      <c r="N1534" s="466">
        <v>2</v>
      </c>
      <c r="O1534" s="229">
        <v>0</v>
      </c>
      <c r="P1534" s="463">
        <v>0</v>
      </c>
      <c r="Q1534" s="463">
        <v>0</v>
      </c>
      <c r="R1534" s="463">
        <v>0</v>
      </c>
      <c r="S1534" s="463">
        <v>0</v>
      </c>
      <c r="T1534" s="463">
        <v>0</v>
      </c>
      <c r="U1534" s="463">
        <v>0</v>
      </c>
      <c r="V1534" s="463">
        <v>0</v>
      </c>
      <c r="W1534" s="463">
        <v>8</v>
      </c>
      <c r="X1534" s="463">
        <v>31</v>
      </c>
      <c r="Y1534" s="463">
        <v>1</v>
      </c>
      <c r="Z1534" s="463">
        <v>0</v>
      </c>
      <c r="AA1534" s="463">
        <v>0</v>
      </c>
      <c r="AB1534" s="466">
        <v>40</v>
      </c>
      <c r="AC1534" s="461">
        <f t="shared" si="64"/>
        <v>0</v>
      </c>
    </row>
    <row r="1535" spans="1:29" s="467" customFormat="1" hidden="1">
      <c r="A1535" s="463" t="s">
        <v>2216</v>
      </c>
      <c r="B1535" s="463" t="s">
        <v>658</v>
      </c>
      <c r="C1535" s="463" t="s">
        <v>4221</v>
      </c>
      <c r="D1535" s="463" t="s">
        <v>552</v>
      </c>
      <c r="E1535" s="463">
        <v>21</v>
      </c>
      <c r="F1535" s="465" t="s">
        <v>3764</v>
      </c>
      <c r="G1535" s="463" t="s">
        <v>554</v>
      </c>
      <c r="H1535" s="576">
        <v>42108</v>
      </c>
      <c r="I1535" s="576">
        <v>42213</v>
      </c>
      <c r="J1535" s="228">
        <v>2014</v>
      </c>
      <c r="K1535" s="463" t="s">
        <v>4913</v>
      </c>
      <c r="L1535" s="463" t="s">
        <v>1075</v>
      </c>
      <c r="M1535" s="463" t="s">
        <v>3764</v>
      </c>
      <c r="N1535" s="466">
        <v>3</v>
      </c>
      <c r="O1535" s="229">
        <v>0</v>
      </c>
      <c r="P1535" s="463">
        <v>0</v>
      </c>
      <c r="Q1535" s="463">
        <v>1</v>
      </c>
      <c r="R1535" s="463">
        <v>0</v>
      </c>
      <c r="S1535" s="463">
        <v>1</v>
      </c>
      <c r="T1535" s="463">
        <v>0</v>
      </c>
      <c r="U1535" s="463">
        <v>0</v>
      </c>
      <c r="V1535" s="463">
        <v>3</v>
      </c>
      <c r="W1535" s="463">
        <v>22</v>
      </c>
      <c r="X1535" s="463">
        <v>11</v>
      </c>
      <c r="Y1535" s="463">
        <v>2</v>
      </c>
      <c r="Z1535" s="463">
        <v>0</v>
      </c>
      <c r="AA1535" s="463">
        <v>0</v>
      </c>
      <c r="AB1535" s="466">
        <v>40</v>
      </c>
      <c r="AC1535" s="461">
        <f t="shared" si="64"/>
        <v>1</v>
      </c>
    </row>
    <row r="1536" spans="1:29" s="467" customFormat="1" hidden="1">
      <c r="A1536" s="463" t="s">
        <v>2217</v>
      </c>
      <c r="B1536" s="463" t="s">
        <v>658</v>
      </c>
      <c r="C1536" s="463" t="s">
        <v>4222</v>
      </c>
      <c r="D1536" s="463" t="s">
        <v>552</v>
      </c>
      <c r="E1536" s="463">
        <v>21</v>
      </c>
      <c r="F1536" s="465" t="s">
        <v>3764</v>
      </c>
      <c r="G1536" s="463" t="s">
        <v>554</v>
      </c>
      <c r="H1536" s="576">
        <v>42108</v>
      </c>
      <c r="I1536" s="576">
        <v>42213</v>
      </c>
      <c r="J1536" s="228">
        <v>2014</v>
      </c>
      <c r="K1536" s="463" t="s">
        <v>4913</v>
      </c>
      <c r="L1536" s="463" t="s">
        <v>1075</v>
      </c>
      <c r="M1536" s="463" t="s">
        <v>3764</v>
      </c>
      <c r="N1536" s="466">
        <v>4</v>
      </c>
      <c r="O1536" s="229">
        <v>0</v>
      </c>
      <c r="P1536" s="463">
        <v>8</v>
      </c>
      <c r="Q1536" s="463">
        <v>12</v>
      </c>
      <c r="R1536" s="463">
        <v>0</v>
      </c>
      <c r="S1536" s="463">
        <v>0</v>
      </c>
      <c r="T1536" s="463">
        <v>0</v>
      </c>
      <c r="U1536" s="463">
        <v>0</v>
      </c>
      <c r="V1536" s="463">
        <v>1</v>
      </c>
      <c r="W1536" s="463">
        <v>17</v>
      </c>
      <c r="X1536" s="463">
        <v>1</v>
      </c>
      <c r="Y1536" s="463">
        <v>1</v>
      </c>
      <c r="Z1536" s="463">
        <v>0</v>
      </c>
      <c r="AA1536" s="463">
        <v>0</v>
      </c>
      <c r="AB1536" s="466">
        <v>40</v>
      </c>
      <c r="AC1536" s="461">
        <f t="shared" si="64"/>
        <v>20</v>
      </c>
    </row>
    <row r="1537" spans="1:29" s="467" customFormat="1" hidden="1">
      <c r="A1537" s="463" t="s">
        <v>2218</v>
      </c>
      <c r="B1537" s="463" t="s">
        <v>658</v>
      </c>
      <c r="C1537" s="463" t="s">
        <v>4247</v>
      </c>
      <c r="D1537" s="463" t="s">
        <v>552</v>
      </c>
      <c r="E1537" s="463">
        <v>22</v>
      </c>
      <c r="F1537" s="465" t="s">
        <v>3765</v>
      </c>
      <c r="G1537" s="463" t="s">
        <v>554</v>
      </c>
      <c r="H1537" s="576">
        <v>42108</v>
      </c>
      <c r="I1537" s="576">
        <v>42213</v>
      </c>
      <c r="J1537" s="228">
        <v>2014</v>
      </c>
      <c r="K1537" s="463" t="s">
        <v>4913</v>
      </c>
      <c r="L1537" s="463" t="s">
        <v>1075</v>
      </c>
      <c r="M1537" s="463" t="s">
        <v>3765</v>
      </c>
      <c r="N1537" s="466">
        <v>1</v>
      </c>
      <c r="O1537" s="229">
        <v>0</v>
      </c>
      <c r="P1537" s="463">
        <v>6</v>
      </c>
      <c r="Q1537" s="463">
        <v>2</v>
      </c>
      <c r="R1537" s="463">
        <v>0</v>
      </c>
      <c r="S1537" s="463">
        <v>0</v>
      </c>
      <c r="T1537" s="463">
        <v>0</v>
      </c>
      <c r="U1537" s="463">
        <v>0</v>
      </c>
      <c r="V1537" s="463">
        <v>1</v>
      </c>
      <c r="W1537" s="463">
        <v>23</v>
      </c>
      <c r="X1537" s="463">
        <v>5</v>
      </c>
      <c r="Y1537" s="463">
        <v>3</v>
      </c>
      <c r="Z1537" s="463">
        <v>0</v>
      </c>
      <c r="AA1537" s="463">
        <v>0</v>
      </c>
      <c r="AB1537" s="466">
        <v>40</v>
      </c>
      <c r="AC1537" s="461">
        <f t="shared" si="64"/>
        <v>8</v>
      </c>
    </row>
    <row r="1538" spans="1:29" s="467" customFormat="1" hidden="1">
      <c r="A1538" s="463" t="s">
        <v>2219</v>
      </c>
      <c r="B1538" s="463" t="s">
        <v>658</v>
      </c>
      <c r="C1538" s="463" t="s">
        <v>4248</v>
      </c>
      <c r="D1538" s="463" t="s">
        <v>552</v>
      </c>
      <c r="E1538" s="463">
        <v>22</v>
      </c>
      <c r="F1538" s="465" t="s">
        <v>3765</v>
      </c>
      <c r="G1538" s="463" t="s">
        <v>554</v>
      </c>
      <c r="H1538" s="576">
        <v>42108</v>
      </c>
      <c r="I1538" s="576">
        <v>42213</v>
      </c>
      <c r="J1538" s="228">
        <v>2014</v>
      </c>
      <c r="K1538" s="463" t="s">
        <v>4913</v>
      </c>
      <c r="L1538" s="463" t="s">
        <v>1075</v>
      </c>
      <c r="M1538" s="463" t="s">
        <v>3765</v>
      </c>
      <c r="N1538" s="466">
        <v>2</v>
      </c>
      <c r="O1538" s="229">
        <v>0</v>
      </c>
      <c r="P1538" s="463">
        <v>5</v>
      </c>
      <c r="Q1538" s="463">
        <v>1</v>
      </c>
      <c r="R1538" s="463">
        <v>0</v>
      </c>
      <c r="S1538" s="463">
        <v>0</v>
      </c>
      <c r="T1538" s="463">
        <v>0</v>
      </c>
      <c r="U1538" s="463">
        <v>0</v>
      </c>
      <c r="V1538" s="463">
        <v>0</v>
      </c>
      <c r="W1538" s="463">
        <v>27</v>
      </c>
      <c r="X1538" s="463">
        <v>4</v>
      </c>
      <c r="Y1538" s="463">
        <v>2</v>
      </c>
      <c r="Z1538" s="463">
        <v>0</v>
      </c>
      <c r="AA1538" s="463">
        <v>1</v>
      </c>
      <c r="AB1538" s="466">
        <v>40</v>
      </c>
      <c r="AC1538" s="461">
        <f t="shared" si="64"/>
        <v>6</v>
      </c>
    </row>
    <row r="1539" spans="1:29" s="467" customFormat="1" hidden="1">
      <c r="A1539" s="463" t="s">
        <v>2220</v>
      </c>
      <c r="B1539" s="463" t="s">
        <v>658</v>
      </c>
      <c r="C1539" s="463" t="s">
        <v>4249</v>
      </c>
      <c r="D1539" s="463" t="s">
        <v>552</v>
      </c>
      <c r="E1539" s="463">
        <v>22</v>
      </c>
      <c r="F1539" s="465" t="s">
        <v>3765</v>
      </c>
      <c r="G1539" s="463" t="s">
        <v>554</v>
      </c>
      <c r="H1539" s="576">
        <v>42108</v>
      </c>
      <c r="I1539" s="576">
        <v>42213</v>
      </c>
      <c r="J1539" s="228">
        <v>2014</v>
      </c>
      <c r="K1539" s="463" t="s">
        <v>4913</v>
      </c>
      <c r="L1539" s="463" t="s">
        <v>1075</v>
      </c>
      <c r="M1539" s="463" t="s">
        <v>3765</v>
      </c>
      <c r="N1539" s="466">
        <v>3</v>
      </c>
      <c r="O1539" s="229">
        <v>0</v>
      </c>
      <c r="P1539" s="463">
        <v>5</v>
      </c>
      <c r="Q1539" s="463">
        <v>0</v>
      </c>
      <c r="R1539" s="463">
        <v>0</v>
      </c>
      <c r="S1539" s="463">
        <v>0</v>
      </c>
      <c r="T1539" s="463">
        <v>0</v>
      </c>
      <c r="U1539" s="463">
        <v>2</v>
      </c>
      <c r="V1539" s="463">
        <v>0</v>
      </c>
      <c r="W1539" s="463">
        <v>25</v>
      </c>
      <c r="X1539" s="463">
        <v>6</v>
      </c>
      <c r="Y1539" s="463">
        <v>2</v>
      </c>
      <c r="Z1539" s="463">
        <v>0</v>
      </c>
      <c r="AA1539" s="463">
        <v>0</v>
      </c>
      <c r="AB1539" s="466">
        <v>40</v>
      </c>
      <c r="AC1539" s="461">
        <f t="shared" si="64"/>
        <v>5</v>
      </c>
    </row>
    <row r="1540" spans="1:29" s="467" customFormat="1" hidden="1">
      <c r="A1540" s="463" t="s">
        <v>2221</v>
      </c>
      <c r="B1540" s="463" t="s">
        <v>658</v>
      </c>
      <c r="C1540" s="463" t="s">
        <v>4250</v>
      </c>
      <c r="D1540" s="463" t="s">
        <v>552</v>
      </c>
      <c r="E1540" s="463">
        <v>22</v>
      </c>
      <c r="F1540" s="465" t="s">
        <v>3765</v>
      </c>
      <c r="G1540" s="463" t="s">
        <v>554</v>
      </c>
      <c r="H1540" s="576">
        <v>42108</v>
      </c>
      <c r="I1540" s="576">
        <v>42213</v>
      </c>
      <c r="J1540" s="228">
        <v>2014</v>
      </c>
      <c r="K1540" s="463" t="s">
        <v>4913</v>
      </c>
      <c r="L1540" s="463" t="s">
        <v>1075</v>
      </c>
      <c r="M1540" s="463" t="s">
        <v>3765</v>
      </c>
      <c r="N1540" s="466">
        <v>4</v>
      </c>
      <c r="O1540" s="229">
        <v>1</v>
      </c>
      <c r="P1540" s="463">
        <v>1</v>
      </c>
      <c r="Q1540" s="463">
        <v>2</v>
      </c>
      <c r="R1540" s="463">
        <v>0</v>
      </c>
      <c r="S1540" s="463">
        <v>0</v>
      </c>
      <c r="T1540" s="463">
        <v>0</v>
      </c>
      <c r="U1540" s="463">
        <v>1</v>
      </c>
      <c r="V1540" s="463">
        <v>0</v>
      </c>
      <c r="W1540" s="463">
        <v>23</v>
      </c>
      <c r="X1540" s="463">
        <v>6</v>
      </c>
      <c r="Y1540" s="463">
        <v>6</v>
      </c>
      <c r="Z1540" s="463">
        <v>0</v>
      </c>
      <c r="AA1540" s="463">
        <v>0</v>
      </c>
      <c r="AB1540" s="466">
        <v>40</v>
      </c>
      <c r="AC1540" s="461">
        <f t="shared" si="64"/>
        <v>4</v>
      </c>
    </row>
    <row r="1541" spans="1:29" s="467" customFormat="1" hidden="1">
      <c r="A1541" s="463" t="s">
        <v>2222</v>
      </c>
      <c r="B1541" s="463" t="s">
        <v>658</v>
      </c>
      <c r="C1541" s="463" t="s">
        <v>2410</v>
      </c>
      <c r="D1541" s="463" t="s">
        <v>552</v>
      </c>
      <c r="E1541" s="463">
        <v>23</v>
      </c>
      <c r="F1541" s="465" t="s">
        <v>1011</v>
      </c>
      <c r="G1541" s="463" t="s">
        <v>554</v>
      </c>
      <c r="H1541" s="576">
        <v>42109</v>
      </c>
      <c r="I1541" s="576">
        <v>42213</v>
      </c>
      <c r="J1541" s="228">
        <v>2014</v>
      </c>
      <c r="K1541" s="463" t="s">
        <v>4913</v>
      </c>
      <c r="L1541" s="463" t="s">
        <v>1073</v>
      </c>
      <c r="M1541" s="463" t="s">
        <v>1011</v>
      </c>
      <c r="N1541" s="466">
        <v>1</v>
      </c>
      <c r="O1541" s="229">
        <v>0</v>
      </c>
      <c r="P1541" s="463">
        <v>0</v>
      </c>
      <c r="Q1541" s="463">
        <v>31</v>
      </c>
      <c r="R1541" s="463">
        <v>0</v>
      </c>
      <c r="S1541" s="463">
        <v>0</v>
      </c>
      <c r="T1541" s="463">
        <v>0</v>
      </c>
      <c r="U1541" s="463">
        <v>1</v>
      </c>
      <c r="V1541" s="463">
        <v>0</v>
      </c>
      <c r="W1541" s="463">
        <v>6</v>
      </c>
      <c r="X1541" s="463">
        <v>0</v>
      </c>
      <c r="Y1541" s="463">
        <v>2</v>
      </c>
      <c r="Z1541" s="463">
        <v>0</v>
      </c>
      <c r="AA1541" s="463">
        <v>0</v>
      </c>
      <c r="AB1541" s="466">
        <v>40</v>
      </c>
      <c r="AC1541" s="461">
        <f t="shared" si="64"/>
        <v>31</v>
      </c>
    </row>
    <row r="1542" spans="1:29" s="467" customFormat="1" hidden="1">
      <c r="A1542" s="463" t="s">
        <v>2223</v>
      </c>
      <c r="B1542" s="463" t="s">
        <v>658</v>
      </c>
      <c r="C1542" s="463" t="s">
        <v>2411</v>
      </c>
      <c r="D1542" s="463" t="s">
        <v>552</v>
      </c>
      <c r="E1542" s="463">
        <v>23</v>
      </c>
      <c r="F1542" s="465" t="s">
        <v>1011</v>
      </c>
      <c r="G1542" s="463" t="s">
        <v>554</v>
      </c>
      <c r="H1542" s="576">
        <v>42109</v>
      </c>
      <c r="I1542" s="576">
        <v>42213</v>
      </c>
      <c r="J1542" s="228">
        <v>2014</v>
      </c>
      <c r="K1542" s="463" t="s">
        <v>4913</v>
      </c>
      <c r="L1542" s="463" t="s">
        <v>1073</v>
      </c>
      <c r="M1542" s="463" t="s">
        <v>1011</v>
      </c>
      <c r="N1542" s="466">
        <v>2</v>
      </c>
      <c r="O1542" s="229">
        <v>0</v>
      </c>
      <c r="P1542" s="463">
        <v>0</v>
      </c>
      <c r="Q1542" s="463">
        <v>27</v>
      </c>
      <c r="R1542" s="463">
        <v>0</v>
      </c>
      <c r="S1542" s="463">
        <v>0</v>
      </c>
      <c r="T1542" s="463">
        <v>0</v>
      </c>
      <c r="U1542" s="463">
        <v>0</v>
      </c>
      <c r="V1542" s="463">
        <v>2</v>
      </c>
      <c r="W1542" s="463">
        <v>9</v>
      </c>
      <c r="X1542" s="463">
        <v>1</v>
      </c>
      <c r="Y1542" s="463">
        <v>1</v>
      </c>
      <c r="Z1542" s="463">
        <v>0</v>
      </c>
      <c r="AA1542" s="463">
        <v>0</v>
      </c>
      <c r="AB1542" s="466">
        <v>40</v>
      </c>
      <c r="AC1542" s="461">
        <f t="shared" si="64"/>
        <v>27</v>
      </c>
    </row>
    <row r="1543" spans="1:29" s="467" customFormat="1" hidden="1">
      <c r="A1543" s="463" t="s">
        <v>2224</v>
      </c>
      <c r="B1543" s="463" t="s">
        <v>658</v>
      </c>
      <c r="C1543" s="463" t="s">
        <v>2412</v>
      </c>
      <c r="D1543" s="463" t="s">
        <v>552</v>
      </c>
      <c r="E1543" s="463">
        <v>23</v>
      </c>
      <c r="F1543" s="465" t="s">
        <v>1011</v>
      </c>
      <c r="G1543" s="463" t="s">
        <v>554</v>
      </c>
      <c r="H1543" s="576">
        <v>42109</v>
      </c>
      <c r="I1543" s="576">
        <v>42213</v>
      </c>
      <c r="J1543" s="228">
        <v>2014</v>
      </c>
      <c r="K1543" s="463" t="s">
        <v>4913</v>
      </c>
      <c r="L1543" s="463" t="s">
        <v>1073</v>
      </c>
      <c r="M1543" s="463" t="s">
        <v>1011</v>
      </c>
      <c r="N1543" s="466">
        <v>3</v>
      </c>
      <c r="O1543" s="229">
        <v>0</v>
      </c>
      <c r="P1543" s="463">
        <v>0</v>
      </c>
      <c r="Q1543" s="463">
        <v>23</v>
      </c>
      <c r="R1543" s="463">
        <v>0</v>
      </c>
      <c r="S1543" s="463">
        <v>2</v>
      </c>
      <c r="T1543" s="463">
        <v>0</v>
      </c>
      <c r="U1543" s="463">
        <v>0</v>
      </c>
      <c r="V1543" s="463">
        <v>1</v>
      </c>
      <c r="W1543" s="463">
        <v>14</v>
      </c>
      <c r="X1543" s="463">
        <v>0</v>
      </c>
      <c r="Y1543" s="463">
        <v>0</v>
      </c>
      <c r="Z1543" s="463">
        <v>0</v>
      </c>
      <c r="AA1543" s="463">
        <v>0</v>
      </c>
      <c r="AB1543" s="466">
        <v>40</v>
      </c>
      <c r="AC1543" s="461">
        <f t="shared" si="64"/>
        <v>23</v>
      </c>
    </row>
    <row r="1544" spans="1:29" s="467" customFormat="1" hidden="1">
      <c r="A1544" s="463" t="s">
        <v>2225</v>
      </c>
      <c r="B1544" s="463" t="s">
        <v>658</v>
      </c>
      <c r="C1544" s="463" t="s">
        <v>2413</v>
      </c>
      <c r="D1544" s="463" t="s">
        <v>552</v>
      </c>
      <c r="E1544" s="463">
        <v>23</v>
      </c>
      <c r="F1544" s="465" t="s">
        <v>1011</v>
      </c>
      <c r="G1544" s="463" t="s">
        <v>554</v>
      </c>
      <c r="H1544" s="576">
        <v>42109</v>
      </c>
      <c r="I1544" s="576">
        <v>42213</v>
      </c>
      <c r="J1544" s="228">
        <v>2014</v>
      </c>
      <c r="K1544" s="463" t="s">
        <v>4913</v>
      </c>
      <c r="L1544" s="463" t="s">
        <v>1073</v>
      </c>
      <c r="M1544" s="463" t="s">
        <v>1011</v>
      </c>
      <c r="N1544" s="466">
        <v>4</v>
      </c>
      <c r="O1544" s="229">
        <v>1</v>
      </c>
      <c r="P1544" s="463">
        <v>0</v>
      </c>
      <c r="Q1544" s="463">
        <v>8</v>
      </c>
      <c r="R1544" s="463">
        <v>7</v>
      </c>
      <c r="S1544" s="463">
        <v>3</v>
      </c>
      <c r="T1544" s="463">
        <v>0</v>
      </c>
      <c r="U1544" s="463">
        <v>2</v>
      </c>
      <c r="V1544" s="463">
        <v>2</v>
      </c>
      <c r="W1544" s="463">
        <v>17</v>
      </c>
      <c r="X1544" s="463">
        <v>0</v>
      </c>
      <c r="Y1544" s="463">
        <v>0</v>
      </c>
      <c r="Z1544" s="463">
        <v>0</v>
      </c>
      <c r="AA1544" s="463">
        <v>0</v>
      </c>
      <c r="AB1544" s="466">
        <v>40</v>
      </c>
      <c r="AC1544" s="461">
        <f t="shared" si="64"/>
        <v>16</v>
      </c>
    </row>
    <row r="1545" spans="1:29" s="467" customFormat="1" hidden="1">
      <c r="A1545" s="463" t="s">
        <v>2226</v>
      </c>
      <c r="B1545" s="463" t="s">
        <v>658</v>
      </c>
      <c r="C1545" s="463" t="s">
        <v>2227</v>
      </c>
      <c r="D1545" s="463" t="s">
        <v>552</v>
      </c>
      <c r="E1545" s="463">
        <v>24</v>
      </c>
      <c r="F1545" s="465" t="s">
        <v>3748</v>
      </c>
      <c r="G1545" s="463" t="s">
        <v>554</v>
      </c>
      <c r="H1545" s="576">
        <v>42109</v>
      </c>
      <c r="I1545" s="576">
        <v>42213</v>
      </c>
      <c r="J1545" s="228">
        <v>2014</v>
      </c>
      <c r="K1545" s="463" t="s">
        <v>4913</v>
      </c>
      <c r="L1545" s="463" t="s">
        <v>1073</v>
      </c>
      <c r="M1545" s="463" t="s">
        <v>556</v>
      </c>
      <c r="N1545" s="466">
        <v>1</v>
      </c>
      <c r="O1545" s="229">
        <v>1</v>
      </c>
      <c r="P1545" s="463">
        <v>0</v>
      </c>
      <c r="Q1545" s="463">
        <v>4</v>
      </c>
      <c r="R1545" s="463">
        <v>3</v>
      </c>
      <c r="S1545" s="463">
        <v>12</v>
      </c>
      <c r="T1545" s="463">
        <v>0</v>
      </c>
      <c r="U1545" s="463">
        <v>1</v>
      </c>
      <c r="V1545" s="463">
        <v>0</v>
      </c>
      <c r="W1545" s="463">
        <v>16</v>
      </c>
      <c r="X1545" s="463">
        <v>1</v>
      </c>
      <c r="Y1545" s="463">
        <v>0</v>
      </c>
      <c r="Z1545" s="463">
        <v>0</v>
      </c>
      <c r="AA1545" s="463">
        <v>2</v>
      </c>
      <c r="AB1545" s="466">
        <v>40</v>
      </c>
      <c r="AC1545" s="461">
        <f t="shared" si="64"/>
        <v>8</v>
      </c>
    </row>
    <row r="1546" spans="1:29" s="467" customFormat="1" hidden="1">
      <c r="A1546" s="463" t="s">
        <v>2228</v>
      </c>
      <c r="B1546" s="463" t="s">
        <v>658</v>
      </c>
      <c r="C1546" s="463" t="s">
        <v>2229</v>
      </c>
      <c r="D1546" s="463" t="s">
        <v>552</v>
      </c>
      <c r="E1546" s="463">
        <v>24</v>
      </c>
      <c r="F1546" s="465" t="s">
        <v>3748</v>
      </c>
      <c r="G1546" s="463" t="s">
        <v>554</v>
      </c>
      <c r="H1546" s="576">
        <v>42109</v>
      </c>
      <c r="I1546" s="576">
        <v>42213</v>
      </c>
      <c r="J1546" s="228">
        <v>2014</v>
      </c>
      <c r="K1546" s="463" t="s">
        <v>4913</v>
      </c>
      <c r="L1546" s="463" t="s">
        <v>1073</v>
      </c>
      <c r="M1546" s="463" t="s">
        <v>556</v>
      </c>
      <c r="N1546" s="466">
        <v>2</v>
      </c>
      <c r="O1546" s="229">
        <v>2</v>
      </c>
      <c r="P1546" s="463">
        <v>0</v>
      </c>
      <c r="Q1546" s="463">
        <v>2</v>
      </c>
      <c r="R1546" s="463">
        <v>1</v>
      </c>
      <c r="S1546" s="463">
        <v>1</v>
      </c>
      <c r="T1546" s="463">
        <v>0</v>
      </c>
      <c r="U1546" s="463">
        <v>3</v>
      </c>
      <c r="V1546" s="463">
        <v>0</v>
      </c>
      <c r="W1546" s="463">
        <v>31</v>
      </c>
      <c r="X1546" s="463">
        <v>0</v>
      </c>
      <c r="Y1546" s="463">
        <v>0</v>
      </c>
      <c r="Z1546" s="463">
        <v>0</v>
      </c>
      <c r="AA1546" s="463">
        <v>0</v>
      </c>
      <c r="AB1546" s="466">
        <v>40</v>
      </c>
      <c r="AC1546" s="461">
        <f t="shared" si="64"/>
        <v>5</v>
      </c>
    </row>
    <row r="1547" spans="1:29" s="467" customFormat="1" hidden="1">
      <c r="A1547" s="463" t="s">
        <v>2230</v>
      </c>
      <c r="B1547" s="463" t="s">
        <v>658</v>
      </c>
      <c r="C1547" s="463" t="s">
        <v>2231</v>
      </c>
      <c r="D1547" s="463" t="s">
        <v>552</v>
      </c>
      <c r="E1547" s="463">
        <v>24</v>
      </c>
      <c r="F1547" s="465" t="s">
        <v>3748</v>
      </c>
      <c r="G1547" s="463" t="s">
        <v>554</v>
      </c>
      <c r="H1547" s="576">
        <v>42109</v>
      </c>
      <c r="I1547" s="576">
        <v>42213</v>
      </c>
      <c r="J1547" s="228">
        <v>2014</v>
      </c>
      <c r="K1547" s="463" t="s">
        <v>4913</v>
      </c>
      <c r="L1547" s="463" t="s">
        <v>1073</v>
      </c>
      <c r="M1547" s="463" t="s">
        <v>556</v>
      </c>
      <c r="N1547" s="466">
        <v>3</v>
      </c>
      <c r="O1547" s="229">
        <v>0</v>
      </c>
      <c r="P1547" s="463">
        <v>3</v>
      </c>
      <c r="Q1547" s="463">
        <v>1</v>
      </c>
      <c r="R1547" s="463">
        <v>2</v>
      </c>
      <c r="S1547" s="463">
        <v>11</v>
      </c>
      <c r="T1547" s="463">
        <v>0</v>
      </c>
      <c r="U1547" s="463">
        <v>2</v>
      </c>
      <c r="V1547" s="463">
        <v>0</v>
      </c>
      <c r="W1547" s="463">
        <v>18</v>
      </c>
      <c r="X1547" s="463">
        <v>3</v>
      </c>
      <c r="Y1547" s="463">
        <v>0</v>
      </c>
      <c r="Z1547" s="463">
        <v>0</v>
      </c>
      <c r="AA1547" s="463">
        <v>0</v>
      </c>
      <c r="AB1547" s="466">
        <v>40</v>
      </c>
      <c r="AC1547" s="461">
        <f t="shared" si="64"/>
        <v>6</v>
      </c>
    </row>
    <row r="1548" spans="1:29" s="467" customFormat="1" hidden="1">
      <c r="A1548" s="463" t="s">
        <v>2232</v>
      </c>
      <c r="B1548" s="463" t="s">
        <v>658</v>
      </c>
      <c r="C1548" s="463" t="s">
        <v>2233</v>
      </c>
      <c r="D1548" s="463" t="s">
        <v>552</v>
      </c>
      <c r="E1548" s="463">
        <v>24</v>
      </c>
      <c r="F1548" s="465" t="s">
        <v>3748</v>
      </c>
      <c r="G1548" s="463" t="s">
        <v>554</v>
      </c>
      <c r="H1548" s="576">
        <v>42109</v>
      </c>
      <c r="I1548" s="576">
        <v>42213</v>
      </c>
      <c r="J1548" s="228">
        <v>2014</v>
      </c>
      <c r="K1548" s="463" t="s">
        <v>4913</v>
      </c>
      <c r="L1548" s="463" t="s">
        <v>1073</v>
      </c>
      <c r="M1548" s="463" t="s">
        <v>556</v>
      </c>
      <c r="N1548" s="466">
        <v>4</v>
      </c>
      <c r="O1548" s="229">
        <v>3</v>
      </c>
      <c r="P1548" s="463">
        <v>0</v>
      </c>
      <c r="Q1548" s="463">
        <v>5</v>
      </c>
      <c r="R1548" s="463">
        <v>0</v>
      </c>
      <c r="S1548" s="463">
        <v>14</v>
      </c>
      <c r="T1548" s="463">
        <v>0</v>
      </c>
      <c r="U1548" s="463">
        <v>0</v>
      </c>
      <c r="V1548" s="463">
        <v>0</v>
      </c>
      <c r="W1548" s="463">
        <v>18</v>
      </c>
      <c r="X1548" s="463">
        <v>0</v>
      </c>
      <c r="Y1548" s="463">
        <v>0</v>
      </c>
      <c r="Z1548" s="463">
        <v>0</v>
      </c>
      <c r="AA1548" s="463">
        <v>0</v>
      </c>
      <c r="AB1548" s="466">
        <v>40</v>
      </c>
      <c r="AC1548" s="461">
        <f t="shared" si="64"/>
        <v>8</v>
      </c>
    </row>
    <row r="1549" spans="1:29" s="467" customFormat="1" hidden="1">
      <c r="A1549" s="463" t="s">
        <v>2234</v>
      </c>
      <c r="B1549" s="463" t="s">
        <v>658</v>
      </c>
      <c r="C1549" s="463" t="s">
        <v>2418</v>
      </c>
      <c r="D1549" s="463" t="s">
        <v>552</v>
      </c>
      <c r="E1549" s="463">
        <v>25</v>
      </c>
      <c r="F1549" s="465" t="s">
        <v>1290</v>
      </c>
      <c r="G1549" s="463" t="s">
        <v>554</v>
      </c>
      <c r="H1549" s="576">
        <v>42060</v>
      </c>
      <c r="I1549" s="576">
        <v>42213</v>
      </c>
      <c r="J1549" s="228">
        <v>2014</v>
      </c>
      <c r="K1549" s="463" t="s">
        <v>1281</v>
      </c>
      <c r="L1549" s="463" t="s">
        <v>1099</v>
      </c>
      <c r="M1549" s="463" t="s">
        <v>1290</v>
      </c>
      <c r="N1549" s="466">
        <v>1</v>
      </c>
      <c r="O1549" s="229">
        <v>0</v>
      </c>
      <c r="P1549" s="463">
        <v>5</v>
      </c>
      <c r="Q1549" s="463">
        <v>15</v>
      </c>
      <c r="R1549" s="463">
        <v>3</v>
      </c>
      <c r="S1549" s="463">
        <v>2</v>
      </c>
      <c r="T1549" s="463">
        <v>0</v>
      </c>
      <c r="U1549" s="463">
        <v>1</v>
      </c>
      <c r="V1549" s="463">
        <v>0</v>
      </c>
      <c r="W1549" s="463">
        <v>14</v>
      </c>
      <c r="X1549" s="463">
        <v>0</v>
      </c>
      <c r="Y1549" s="463">
        <v>0</v>
      </c>
      <c r="Z1549" s="463">
        <v>0</v>
      </c>
      <c r="AA1549" s="463">
        <v>0</v>
      </c>
      <c r="AB1549" s="466">
        <v>40</v>
      </c>
      <c r="AC1549" s="461"/>
    </row>
    <row r="1550" spans="1:29" s="467" customFormat="1" hidden="1">
      <c r="A1550" s="463" t="s">
        <v>2235</v>
      </c>
      <c r="B1550" s="463" t="s">
        <v>658</v>
      </c>
      <c r="C1550" s="463" t="s">
        <v>2419</v>
      </c>
      <c r="D1550" s="463" t="s">
        <v>552</v>
      </c>
      <c r="E1550" s="463">
        <v>25</v>
      </c>
      <c r="F1550" s="465" t="s">
        <v>1290</v>
      </c>
      <c r="G1550" s="463" t="s">
        <v>554</v>
      </c>
      <c r="H1550" s="576">
        <v>42060</v>
      </c>
      <c r="I1550" s="576">
        <v>42213</v>
      </c>
      <c r="J1550" s="228">
        <v>2014</v>
      </c>
      <c r="K1550" s="463" t="s">
        <v>1281</v>
      </c>
      <c r="L1550" s="463" t="s">
        <v>1099</v>
      </c>
      <c r="M1550" s="463" t="s">
        <v>1290</v>
      </c>
      <c r="N1550" s="466">
        <v>2</v>
      </c>
      <c r="O1550" s="229">
        <v>9</v>
      </c>
      <c r="P1550" s="463">
        <v>1</v>
      </c>
      <c r="Q1550" s="463">
        <v>8</v>
      </c>
      <c r="R1550" s="463">
        <v>2</v>
      </c>
      <c r="S1550" s="463">
        <v>0</v>
      </c>
      <c r="T1550" s="463">
        <v>0</v>
      </c>
      <c r="U1550" s="463">
        <v>2</v>
      </c>
      <c r="V1550" s="463">
        <v>0</v>
      </c>
      <c r="W1550" s="463">
        <v>14</v>
      </c>
      <c r="X1550" s="463">
        <v>2</v>
      </c>
      <c r="Y1550" s="463">
        <v>2</v>
      </c>
      <c r="Z1550" s="463">
        <v>0</v>
      </c>
      <c r="AA1550" s="463">
        <v>0</v>
      </c>
      <c r="AB1550" s="466">
        <v>40</v>
      </c>
      <c r="AC1550" s="461"/>
    </row>
    <row r="1551" spans="1:29" s="467" customFormat="1" hidden="1">
      <c r="A1551" s="463" t="s">
        <v>2236</v>
      </c>
      <c r="B1551" s="463" t="s">
        <v>658</v>
      </c>
      <c r="C1551" s="463" t="s">
        <v>2420</v>
      </c>
      <c r="D1551" s="463" t="s">
        <v>552</v>
      </c>
      <c r="E1551" s="463">
        <v>25</v>
      </c>
      <c r="F1551" s="465" t="s">
        <v>1290</v>
      </c>
      <c r="G1551" s="463" t="s">
        <v>554</v>
      </c>
      <c r="H1551" s="576">
        <v>42060</v>
      </c>
      <c r="I1551" s="576">
        <v>42213</v>
      </c>
      <c r="J1551" s="228">
        <v>2014</v>
      </c>
      <c r="K1551" s="463" t="s">
        <v>1281</v>
      </c>
      <c r="L1551" s="463" t="s">
        <v>1099</v>
      </c>
      <c r="M1551" s="463" t="s">
        <v>1290</v>
      </c>
      <c r="N1551" s="466">
        <v>3</v>
      </c>
      <c r="O1551" s="229">
        <v>7</v>
      </c>
      <c r="P1551" s="463">
        <v>6</v>
      </c>
      <c r="Q1551" s="463">
        <v>8</v>
      </c>
      <c r="R1551" s="463">
        <v>1</v>
      </c>
      <c r="S1551" s="463">
        <v>2</v>
      </c>
      <c r="T1551" s="463">
        <v>0</v>
      </c>
      <c r="U1551" s="463">
        <v>2</v>
      </c>
      <c r="V1551" s="463">
        <v>0</v>
      </c>
      <c r="W1551" s="463">
        <v>14</v>
      </c>
      <c r="X1551" s="463">
        <v>0</v>
      </c>
      <c r="Y1551" s="463">
        <v>0</v>
      </c>
      <c r="Z1551" s="463">
        <v>0</v>
      </c>
      <c r="AA1551" s="463">
        <v>0</v>
      </c>
      <c r="AB1551" s="466">
        <v>40</v>
      </c>
      <c r="AC1551" s="461"/>
    </row>
    <row r="1552" spans="1:29" s="467" customFormat="1" hidden="1">
      <c r="A1552" s="463" t="s">
        <v>2237</v>
      </c>
      <c r="B1552" s="463" t="s">
        <v>658</v>
      </c>
      <c r="C1552" s="463" t="s">
        <v>2421</v>
      </c>
      <c r="D1552" s="463" t="s">
        <v>552</v>
      </c>
      <c r="E1552" s="463">
        <v>25</v>
      </c>
      <c r="F1552" s="465" t="s">
        <v>1290</v>
      </c>
      <c r="G1552" s="463" t="s">
        <v>554</v>
      </c>
      <c r="H1552" s="576">
        <v>42060</v>
      </c>
      <c r="I1552" s="576">
        <v>42213</v>
      </c>
      <c r="J1552" s="228">
        <v>2014</v>
      </c>
      <c r="K1552" s="463" t="s">
        <v>1281</v>
      </c>
      <c r="L1552" s="463" t="s">
        <v>1099</v>
      </c>
      <c r="M1552" s="463" t="s">
        <v>1290</v>
      </c>
      <c r="N1552" s="466">
        <v>4</v>
      </c>
      <c r="O1552" s="229">
        <v>12</v>
      </c>
      <c r="P1552" s="463">
        <v>12</v>
      </c>
      <c r="Q1552" s="463">
        <v>6</v>
      </c>
      <c r="R1552" s="463">
        <v>0</v>
      </c>
      <c r="S1552" s="463">
        <v>0</v>
      </c>
      <c r="T1552" s="463">
        <v>0</v>
      </c>
      <c r="U1552" s="463">
        <v>1</v>
      </c>
      <c r="V1552" s="463">
        <v>0</v>
      </c>
      <c r="W1552" s="463">
        <v>9</v>
      </c>
      <c r="X1552" s="463">
        <v>0</v>
      </c>
      <c r="Y1552" s="463">
        <v>0</v>
      </c>
      <c r="Z1552" s="463">
        <v>0</v>
      </c>
      <c r="AA1552" s="463">
        <v>0</v>
      </c>
      <c r="AB1552" s="466">
        <v>40</v>
      </c>
      <c r="AC1552" s="461"/>
    </row>
    <row r="1553" spans="1:29" s="467" customFormat="1" hidden="1">
      <c r="A1553" s="463" t="s">
        <v>2238</v>
      </c>
      <c r="B1553" s="463" t="s">
        <v>658</v>
      </c>
      <c r="C1553" s="463" t="s">
        <v>2422</v>
      </c>
      <c r="D1553" s="463" t="s">
        <v>552</v>
      </c>
      <c r="E1553" s="463">
        <v>26</v>
      </c>
      <c r="F1553" s="465" t="s">
        <v>1291</v>
      </c>
      <c r="G1553" s="463" t="s">
        <v>554</v>
      </c>
      <c r="H1553" s="576">
        <v>42059</v>
      </c>
      <c r="I1553" s="576">
        <v>42213</v>
      </c>
      <c r="J1553" s="228">
        <v>2014</v>
      </c>
      <c r="K1553" s="463" t="s">
        <v>1281</v>
      </c>
      <c r="L1553" s="463" t="s">
        <v>1099</v>
      </c>
      <c r="M1553" s="463" t="s">
        <v>1291</v>
      </c>
      <c r="N1553" s="466">
        <v>1</v>
      </c>
      <c r="O1553" s="229">
        <v>0</v>
      </c>
      <c r="P1553" s="463">
        <v>0</v>
      </c>
      <c r="Q1553" s="463">
        <v>0</v>
      </c>
      <c r="R1553" s="463">
        <v>0</v>
      </c>
      <c r="S1553" s="463">
        <v>2</v>
      </c>
      <c r="T1553" s="463">
        <v>0</v>
      </c>
      <c r="U1553" s="463">
        <v>2</v>
      </c>
      <c r="V1553" s="463">
        <v>0</v>
      </c>
      <c r="W1553" s="463">
        <v>28</v>
      </c>
      <c r="X1553" s="463">
        <v>8</v>
      </c>
      <c r="Y1553" s="463">
        <v>0</v>
      </c>
      <c r="Z1553" s="463">
        <v>0</v>
      </c>
      <c r="AA1553" s="463">
        <v>0</v>
      </c>
      <c r="AB1553" s="466">
        <v>40</v>
      </c>
      <c r="AC1553" s="461"/>
    </row>
    <row r="1554" spans="1:29" s="467" customFormat="1" hidden="1">
      <c r="A1554" s="463" t="s">
        <v>2239</v>
      </c>
      <c r="B1554" s="463" t="s">
        <v>658</v>
      </c>
      <c r="C1554" s="463" t="s">
        <v>2423</v>
      </c>
      <c r="D1554" s="463" t="s">
        <v>552</v>
      </c>
      <c r="E1554" s="463">
        <v>26</v>
      </c>
      <c r="F1554" s="465" t="s">
        <v>1291</v>
      </c>
      <c r="G1554" s="463" t="s">
        <v>554</v>
      </c>
      <c r="H1554" s="576">
        <v>42059</v>
      </c>
      <c r="I1554" s="576">
        <v>42213</v>
      </c>
      <c r="J1554" s="228">
        <v>2014</v>
      </c>
      <c r="K1554" s="463" t="s">
        <v>1281</v>
      </c>
      <c r="L1554" s="463" t="s">
        <v>1099</v>
      </c>
      <c r="M1554" s="463" t="s">
        <v>1291</v>
      </c>
      <c r="N1554" s="466">
        <v>2</v>
      </c>
      <c r="O1554" s="229">
        <v>0</v>
      </c>
      <c r="P1554" s="463">
        <v>0</v>
      </c>
      <c r="Q1554" s="463">
        <v>0</v>
      </c>
      <c r="R1554" s="463">
        <v>0</v>
      </c>
      <c r="S1554" s="463">
        <v>1</v>
      </c>
      <c r="T1554" s="463">
        <v>0</v>
      </c>
      <c r="U1554" s="463">
        <v>2</v>
      </c>
      <c r="V1554" s="463">
        <v>0</v>
      </c>
      <c r="W1554" s="463">
        <v>28</v>
      </c>
      <c r="X1554" s="463">
        <v>8</v>
      </c>
      <c r="Y1554" s="463">
        <v>1</v>
      </c>
      <c r="Z1554" s="463">
        <v>0</v>
      </c>
      <c r="AA1554" s="463">
        <v>0</v>
      </c>
      <c r="AB1554" s="466">
        <v>40</v>
      </c>
      <c r="AC1554" s="461"/>
    </row>
    <row r="1555" spans="1:29" s="467" customFormat="1" hidden="1">
      <c r="A1555" s="463" t="s">
        <v>2240</v>
      </c>
      <c r="B1555" s="463" t="s">
        <v>658</v>
      </c>
      <c r="C1555" s="463" t="s">
        <v>2424</v>
      </c>
      <c r="D1555" s="463" t="s">
        <v>552</v>
      </c>
      <c r="E1555" s="463">
        <v>26</v>
      </c>
      <c r="F1555" s="465" t="s">
        <v>1291</v>
      </c>
      <c r="G1555" s="463" t="s">
        <v>554</v>
      </c>
      <c r="H1555" s="576">
        <v>42059</v>
      </c>
      <c r="I1555" s="576">
        <v>42213</v>
      </c>
      <c r="J1555" s="228">
        <v>2014</v>
      </c>
      <c r="K1555" s="463" t="s">
        <v>1281</v>
      </c>
      <c r="L1555" s="463" t="s">
        <v>1099</v>
      </c>
      <c r="M1555" s="463" t="s">
        <v>1291</v>
      </c>
      <c r="N1555" s="466">
        <v>3</v>
      </c>
      <c r="O1555" s="229">
        <v>0</v>
      </c>
      <c r="P1555" s="463">
        <v>1</v>
      </c>
      <c r="Q1555" s="463">
        <v>0</v>
      </c>
      <c r="R1555" s="463">
        <v>0</v>
      </c>
      <c r="S1555" s="463">
        <v>6</v>
      </c>
      <c r="T1555" s="463">
        <v>0</v>
      </c>
      <c r="U1555" s="463">
        <v>4</v>
      </c>
      <c r="V1555" s="463">
        <v>2</v>
      </c>
      <c r="W1555" s="463">
        <v>20</v>
      </c>
      <c r="X1555" s="463">
        <v>6</v>
      </c>
      <c r="Y1555" s="463">
        <v>1</v>
      </c>
      <c r="Z1555" s="463">
        <v>0</v>
      </c>
      <c r="AA1555" s="463">
        <v>0</v>
      </c>
      <c r="AB1555" s="466">
        <v>40</v>
      </c>
      <c r="AC1555" s="461"/>
    </row>
    <row r="1556" spans="1:29" s="467" customFormat="1" hidden="1">
      <c r="A1556" s="463" t="s">
        <v>2241</v>
      </c>
      <c r="B1556" s="463" t="s">
        <v>658</v>
      </c>
      <c r="C1556" s="463" t="s">
        <v>2425</v>
      </c>
      <c r="D1556" s="463" t="s">
        <v>552</v>
      </c>
      <c r="E1556" s="463">
        <v>26</v>
      </c>
      <c r="F1556" s="465" t="s">
        <v>1291</v>
      </c>
      <c r="G1556" s="463" t="s">
        <v>554</v>
      </c>
      <c r="H1556" s="576">
        <v>42059</v>
      </c>
      <c r="I1556" s="576">
        <v>42213</v>
      </c>
      <c r="J1556" s="228">
        <v>2014</v>
      </c>
      <c r="K1556" s="463" t="s">
        <v>1281</v>
      </c>
      <c r="L1556" s="463" t="s">
        <v>1099</v>
      </c>
      <c r="M1556" s="463" t="s">
        <v>1291</v>
      </c>
      <c r="N1556" s="466">
        <v>4</v>
      </c>
      <c r="O1556" s="229">
        <v>0</v>
      </c>
      <c r="P1556" s="463">
        <v>0</v>
      </c>
      <c r="Q1556" s="463">
        <v>0</v>
      </c>
      <c r="R1556" s="463">
        <v>0</v>
      </c>
      <c r="S1556" s="463">
        <v>1</v>
      </c>
      <c r="T1556" s="463">
        <v>0</v>
      </c>
      <c r="U1556" s="463">
        <v>7</v>
      </c>
      <c r="V1556" s="463">
        <v>0</v>
      </c>
      <c r="W1556" s="463">
        <v>23</v>
      </c>
      <c r="X1556" s="463">
        <v>8</v>
      </c>
      <c r="Y1556" s="463">
        <v>1</v>
      </c>
      <c r="Z1556" s="463">
        <v>0</v>
      </c>
      <c r="AA1556" s="463">
        <v>0</v>
      </c>
      <c r="AB1556" s="466">
        <v>40</v>
      </c>
      <c r="AC1556" s="461"/>
    </row>
    <row r="1557" spans="1:29" s="467" customFormat="1" hidden="1">
      <c r="A1557" s="463" t="s">
        <v>2242</v>
      </c>
      <c r="B1557" s="463" t="s">
        <v>658</v>
      </c>
      <c r="C1557" s="463" t="s">
        <v>4151</v>
      </c>
      <c r="D1557" s="463" t="s">
        <v>552</v>
      </c>
      <c r="E1557" s="463">
        <v>27</v>
      </c>
      <c r="F1557" s="465" t="s">
        <v>3762</v>
      </c>
      <c r="G1557" s="463" t="s">
        <v>554</v>
      </c>
      <c r="H1557" s="576">
        <v>42060</v>
      </c>
      <c r="I1557" s="576">
        <v>42213</v>
      </c>
      <c r="J1557" s="228">
        <v>2014</v>
      </c>
      <c r="K1557" s="463" t="s">
        <v>1281</v>
      </c>
      <c r="L1557" s="463" t="s">
        <v>1099</v>
      </c>
      <c r="M1557" s="463" t="s">
        <v>3762</v>
      </c>
      <c r="N1557" s="466">
        <v>1</v>
      </c>
      <c r="O1557" s="229">
        <v>6</v>
      </c>
      <c r="P1557" s="463">
        <v>1</v>
      </c>
      <c r="Q1557" s="463">
        <v>7</v>
      </c>
      <c r="R1557" s="463">
        <v>0</v>
      </c>
      <c r="S1557" s="463">
        <v>0</v>
      </c>
      <c r="T1557" s="463">
        <v>0</v>
      </c>
      <c r="U1557" s="463">
        <v>7</v>
      </c>
      <c r="V1557" s="463">
        <v>0</v>
      </c>
      <c r="W1557" s="463">
        <v>17</v>
      </c>
      <c r="X1557" s="463">
        <v>0</v>
      </c>
      <c r="Y1557" s="463">
        <v>2</v>
      </c>
      <c r="Z1557" s="463">
        <v>0</v>
      </c>
      <c r="AA1557" s="463">
        <v>0</v>
      </c>
      <c r="AB1557" s="466">
        <v>40</v>
      </c>
      <c r="AC1557" s="461"/>
    </row>
    <row r="1558" spans="1:29" s="467" customFormat="1" hidden="1">
      <c r="A1558" s="463" t="s">
        <v>2243</v>
      </c>
      <c r="B1558" s="463" t="s">
        <v>658</v>
      </c>
      <c r="C1558" s="463" t="s">
        <v>4152</v>
      </c>
      <c r="D1558" s="463" t="s">
        <v>552</v>
      </c>
      <c r="E1558" s="463">
        <v>27</v>
      </c>
      <c r="F1558" s="465" t="s">
        <v>3762</v>
      </c>
      <c r="G1558" s="463" t="s">
        <v>554</v>
      </c>
      <c r="H1558" s="576">
        <v>42060</v>
      </c>
      <c r="I1558" s="576">
        <v>42213</v>
      </c>
      <c r="J1558" s="228">
        <v>2014</v>
      </c>
      <c r="K1558" s="463" t="s">
        <v>1281</v>
      </c>
      <c r="L1558" s="463" t="s">
        <v>1099</v>
      </c>
      <c r="M1558" s="463" t="s">
        <v>3762</v>
      </c>
      <c r="N1558" s="466">
        <v>2</v>
      </c>
      <c r="O1558" s="229">
        <v>22</v>
      </c>
      <c r="P1558" s="463">
        <v>1</v>
      </c>
      <c r="Q1558" s="463">
        <v>0</v>
      </c>
      <c r="R1558" s="463">
        <v>0</v>
      </c>
      <c r="S1558" s="463">
        <v>0</v>
      </c>
      <c r="T1558" s="463">
        <v>0</v>
      </c>
      <c r="U1558" s="463">
        <v>6</v>
      </c>
      <c r="V1558" s="463">
        <v>0</v>
      </c>
      <c r="W1558" s="463">
        <v>11</v>
      </c>
      <c r="X1558" s="463">
        <v>0</v>
      </c>
      <c r="Y1558" s="463">
        <v>0</v>
      </c>
      <c r="Z1558" s="463">
        <v>0</v>
      </c>
      <c r="AA1558" s="463">
        <v>0</v>
      </c>
      <c r="AB1558" s="466">
        <v>40</v>
      </c>
      <c r="AC1558" s="461"/>
    </row>
    <row r="1559" spans="1:29" s="467" customFormat="1" hidden="1">
      <c r="A1559" s="463" t="s">
        <v>2244</v>
      </c>
      <c r="B1559" s="463" t="s">
        <v>658</v>
      </c>
      <c r="C1559" s="463" t="s">
        <v>4153</v>
      </c>
      <c r="D1559" s="463" t="s">
        <v>552</v>
      </c>
      <c r="E1559" s="463">
        <v>27</v>
      </c>
      <c r="F1559" s="465" t="s">
        <v>3762</v>
      </c>
      <c r="G1559" s="463" t="s">
        <v>554</v>
      </c>
      <c r="H1559" s="576">
        <v>42060</v>
      </c>
      <c r="I1559" s="576">
        <v>42213</v>
      </c>
      <c r="J1559" s="228">
        <v>2014</v>
      </c>
      <c r="K1559" s="463" t="s">
        <v>1281</v>
      </c>
      <c r="L1559" s="463" t="s">
        <v>1099</v>
      </c>
      <c r="M1559" s="463" t="s">
        <v>3762</v>
      </c>
      <c r="N1559" s="466">
        <v>3</v>
      </c>
      <c r="O1559" s="229">
        <v>17</v>
      </c>
      <c r="P1559" s="463">
        <v>0</v>
      </c>
      <c r="Q1559" s="463">
        <v>2</v>
      </c>
      <c r="R1559" s="463">
        <v>2</v>
      </c>
      <c r="S1559" s="463">
        <v>0</v>
      </c>
      <c r="T1559" s="463">
        <v>0</v>
      </c>
      <c r="U1559" s="463">
        <v>11</v>
      </c>
      <c r="V1559" s="463">
        <v>0</v>
      </c>
      <c r="W1559" s="463">
        <v>8</v>
      </c>
      <c r="X1559" s="463">
        <v>0</v>
      </c>
      <c r="Y1559" s="463">
        <v>0</v>
      </c>
      <c r="Z1559" s="463">
        <v>0</v>
      </c>
      <c r="AA1559" s="463">
        <v>0</v>
      </c>
      <c r="AB1559" s="466">
        <v>40</v>
      </c>
      <c r="AC1559" s="461"/>
    </row>
    <row r="1560" spans="1:29" s="467" customFormat="1" hidden="1">
      <c r="A1560" s="463" t="s">
        <v>2245</v>
      </c>
      <c r="B1560" s="463" t="s">
        <v>658</v>
      </c>
      <c r="C1560" s="463" t="s">
        <v>4154</v>
      </c>
      <c r="D1560" s="463" t="s">
        <v>552</v>
      </c>
      <c r="E1560" s="463">
        <v>27</v>
      </c>
      <c r="F1560" s="465" t="s">
        <v>3762</v>
      </c>
      <c r="G1560" s="463" t="s">
        <v>554</v>
      </c>
      <c r="H1560" s="576">
        <v>42060</v>
      </c>
      <c r="I1560" s="576">
        <v>42213</v>
      </c>
      <c r="J1560" s="228">
        <v>2014</v>
      </c>
      <c r="K1560" s="463" t="s">
        <v>1281</v>
      </c>
      <c r="L1560" s="463" t="s">
        <v>1099</v>
      </c>
      <c r="M1560" s="463" t="s">
        <v>3762</v>
      </c>
      <c r="N1560" s="466">
        <v>4</v>
      </c>
      <c r="O1560" s="229">
        <v>18</v>
      </c>
      <c r="P1560" s="463">
        <v>1</v>
      </c>
      <c r="Q1560" s="463">
        <v>2</v>
      </c>
      <c r="R1560" s="463">
        <v>0</v>
      </c>
      <c r="S1560" s="463">
        <v>0</v>
      </c>
      <c r="T1560" s="463">
        <v>0</v>
      </c>
      <c r="U1560" s="463">
        <v>13</v>
      </c>
      <c r="V1560" s="463">
        <v>0</v>
      </c>
      <c r="W1560" s="463">
        <v>6</v>
      </c>
      <c r="X1560" s="463">
        <v>0</v>
      </c>
      <c r="Y1560" s="463">
        <v>0</v>
      </c>
      <c r="Z1560" s="463">
        <v>0</v>
      </c>
      <c r="AA1560" s="463">
        <v>0</v>
      </c>
      <c r="AB1560" s="466">
        <v>40</v>
      </c>
      <c r="AC1560" s="461"/>
    </row>
    <row r="1561" spans="1:29" s="467" customFormat="1" hidden="1">
      <c r="A1561" s="463" t="s">
        <v>2246</v>
      </c>
      <c r="B1561" s="463" t="s">
        <v>658</v>
      </c>
      <c r="C1561" s="463" t="s">
        <v>2414</v>
      </c>
      <c r="D1561" s="463" t="s">
        <v>552</v>
      </c>
      <c r="E1561" s="463">
        <v>28</v>
      </c>
      <c r="F1561" s="465" t="s">
        <v>1294</v>
      </c>
      <c r="G1561" s="463" t="s">
        <v>554</v>
      </c>
      <c r="H1561" s="576">
        <v>42015</v>
      </c>
      <c r="I1561" s="576">
        <v>42213</v>
      </c>
      <c r="J1561" s="228">
        <v>2014</v>
      </c>
      <c r="K1561" s="463" t="s">
        <v>1281</v>
      </c>
      <c r="L1561" s="463" t="s">
        <v>1293</v>
      </c>
      <c r="M1561" s="463" t="s">
        <v>1294</v>
      </c>
      <c r="N1561" s="466">
        <v>1</v>
      </c>
      <c r="O1561" s="229">
        <v>5</v>
      </c>
      <c r="P1561" s="463">
        <v>1</v>
      </c>
      <c r="Q1561" s="463">
        <v>7</v>
      </c>
      <c r="R1561" s="463">
        <v>0</v>
      </c>
      <c r="S1561" s="463">
        <v>0</v>
      </c>
      <c r="T1561" s="463">
        <v>0</v>
      </c>
      <c r="U1561" s="463">
        <v>2</v>
      </c>
      <c r="V1561" s="463">
        <v>0</v>
      </c>
      <c r="W1561" s="463">
        <v>8</v>
      </c>
      <c r="X1561" s="463">
        <v>7</v>
      </c>
      <c r="Y1561" s="463">
        <v>10</v>
      </c>
      <c r="Z1561" s="463">
        <v>0</v>
      </c>
      <c r="AA1561" s="463">
        <v>0</v>
      </c>
      <c r="AB1561" s="466">
        <v>40</v>
      </c>
      <c r="AC1561" s="461"/>
    </row>
    <row r="1562" spans="1:29" s="467" customFormat="1" hidden="1">
      <c r="A1562" s="463" t="s">
        <v>2247</v>
      </c>
      <c r="B1562" s="463" t="s">
        <v>658</v>
      </c>
      <c r="C1562" s="463" t="s">
        <v>2415</v>
      </c>
      <c r="D1562" s="463" t="s">
        <v>552</v>
      </c>
      <c r="E1562" s="463">
        <v>28</v>
      </c>
      <c r="F1562" s="465" t="s">
        <v>1294</v>
      </c>
      <c r="G1562" s="463" t="s">
        <v>554</v>
      </c>
      <c r="H1562" s="576">
        <v>42015</v>
      </c>
      <c r="I1562" s="576">
        <v>42213</v>
      </c>
      <c r="J1562" s="228">
        <v>2014</v>
      </c>
      <c r="K1562" s="463" t="s">
        <v>1281</v>
      </c>
      <c r="L1562" s="463" t="s">
        <v>1293</v>
      </c>
      <c r="M1562" s="463" t="s">
        <v>1294</v>
      </c>
      <c r="N1562" s="466">
        <v>2</v>
      </c>
      <c r="O1562" s="229">
        <v>1</v>
      </c>
      <c r="P1562" s="463">
        <v>0</v>
      </c>
      <c r="Q1562" s="463">
        <v>8</v>
      </c>
      <c r="R1562" s="463">
        <v>0</v>
      </c>
      <c r="S1562" s="463">
        <v>2</v>
      </c>
      <c r="T1562" s="463">
        <v>0</v>
      </c>
      <c r="U1562" s="463">
        <v>0</v>
      </c>
      <c r="V1562" s="463">
        <v>0</v>
      </c>
      <c r="W1562" s="463">
        <v>18</v>
      </c>
      <c r="X1562" s="463">
        <v>1</v>
      </c>
      <c r="Y1562" s="463">
        <v>10</v>
      </c>
      <c r="Z1562" s="463">
        <v>0</v>
      </c>
      <c r="AA1562" s="463">
        <v>0</v>
      </c>
      <c r="AB1562" s="466">
        <v>40</v>
      </c>
      <c r="AC1562" s="461"/>
    </row>
    <row r="1563" spans="1:29" s="467" customFormat="1" hidden="1">
      <c r="A1563" s="463" t="s">
        <v>2248</v>
      </c>
      <c r="B1563" s="463" t="s">
        <v>658</v>
      </c>
      <c r="C1563" s="463" t="s">
        <v>2416</v>
      </c>
      <c r="D1563" s="463" t="s">
        <v>552</v>
      </c>
      <c r="E1563" s="463">
        <v>28</v>
      </c>
      <c r="F1563" s="465" t="s">
        <v>1294</v>
      </c>
      <c r="G1563" s="463" t="s">
        <v>554</v>
      </c>
      <c r="H1563" s="576">
        <v>42015</v>
      </c>
      <c r="I1563" s="576">
        <v>42213</v>
      </c>
      <c r="J1563" s="228">
        <v>2014</v>
      </c>
      <c r="K1563" s="463" t="s">
        <v>1281</v>
      </c>
      <c r="L1563" s="463" t="s">
        <v>1293</v>
      </c>
      <c r="M1563" s="463" t="s">
        <v>1294</v>
      </c>
      <c r="N1563" s="466">
        <v>3</v>
      </c>
      <c r="O1563" s="229">
        <v>4</v>
      </c>
      <c r="P1563" s="463">
        <v>0</v>
      </c>
      <c r="Q1563" s="463">
        <v>9</v>
      </c>
      <c r="R1563" s="463">
        <v>0</v>
      </c>
      <c r="S1563" s="463">
        <v>0</v>
      </c>
      <c r="T1563" s="463">
        <v>0</v>
      </c>
      <c r="U1563" s="463">
        <v>0</v>
      </c>
      <c r="V1563" s="463">
        <v>0</v>
      </c>
      <c r="W1563" s="463">
        <v>11</v>
      </c>
      <c r="X1563" s="463">
        <v>7</v>
      </c>
      <c r="Y1563" s="463">
        <v>9</v>
      </c>
      <c r="Z1563" s="463">
        <v>0</v>
      </c>
      <c r="AA1563" s="463">
        <v>0</v>
      </c>
      <c r="AB1563" s="466">
        <v>40</v>
      </c>
      <c r="AC1563" s="461"/>
    </row>
    <row r="1564" spans="1:29" s="467" customFormat="1" hidden="1">
      <c r="A1564" s="463" t="s">
        <v>2249</v>
      </c>
      <c r="B1564" s="463" t="s">
        <v>658</v>
      </c>
      <c r="C1564" s="463" t="s">
        <v>2417</v>
      </c>
      <c r="D1564" s="463" t="s">
        <v>552</v>
      </c>
      <c r="E1564" s="463">
        <v>28</v>
      </c>
      <c r="F1564" s="465" t="s">
        <v>1294</v>
      </c>
      <c r="G1564" s="463" t="s">
        <v>554</v>
      </c>
      <c r="H1564" s="576">
        <v>42015</v>
      </c>
      <c r="I1564" s="576">
        <v>42213</v>
      </c>
      <c r="J1564" s="228">
        <v>2014</v>
      </c>
      <c r="K1564" s="463" t="s">
        <v>1281</v>
      </c>
      <c r="L1564" s="463" t="s">
        <v>1293</v>
      </c>
      <c r="M1564" s="463" t="s">
        <v>1294</v>
      </c>
      <c r="N1564" s="466">
        <v>4</v>
      </c>
      <c r="O1564" s="229">
        <v>2</v>
      </c>
      <c r="P1564" s="463">
        <v>0</v>
      </c>
      <c r="Q1564" s="463">
        <v>9</v>
      </c>
      <c r="R1564" s="463">
        <v>0</v>
      </c>
      <c r="S1564" s="463">
        <v>0</v>
      </c>
      <c r="T1564" s="463">
        <v>0</v>
      </c>
      <c r="U1564" s="463">
        <v>0</v>
      </c>
      <c r="V1564" s="463">
        <v>0</v>
      </c>
      <c r="W1564" s="463">
        <v>23</v>
      </c>
      <c r="X1564" s="463">
        <v>0</v>
      </c>
      <c r="Y1564" s="463">
        <v>6</v>
      </c>
      <c r="Z1564" s="463">
        <v>0</v>
      </c>
      <c r="AA1564" s="463">
        <v>0</v>
      </c>
      <c r="AB1564" s="466">
        <v>40</v>
      </c>
      <c r="AC1564" s="461"/>
    </row>
    <row r="1565" spans="1:29" s="467" customFormat="1" hidden="1">
      <c r="A1565" s="463" t="s">
        <v>2250</v>
      </c>
      <c r="B1565" s="463" t="s">
        <v>658</v>
      </c>
      <c r="C1565" s="463" t="s">
        <v>2251</v>
      </c>
      <c r="D1565" s="463" t="s">
        <v>552</v>
      </c>
      <c r="E1565" s="463">
        <v>29</v>
      </c>
      <c r="F1565" s="465" t="s">
        <v>1295</v>
      </c>
      <c r="G1565" s="463" t="s">
        <v>554</v>
      </c>
      <c r="H1565" s="576">
        <v>42014</v>
      </c>
      <c r="I1565" s="576">
        <v>42213</v>
      </c>
      <c r="J1565" s="228">
        <v>2014</v>
      </c>
      <c r="K1565" s="463" t="s">
        <v>1281</v>
      </c>
      <c r="L1565" s="463" t="s">
        <v>1293</v>
      </c>
      <c r="M1565" s="463" t="s">
        <v>1295</v>
      </c>
      <c r="N1565" s="466">
        <v>1</v>
      </c>
      <c r="O1565" s="229">
        <v>11</v>
      </c>
      <c r="P1565" s="463">
        <v>0</v>
      </c>
      <c r="Q1565" s="463">
        <v>5</v>
      </c>
      <c r="R1565" s="463">
        <v>0</v>
      </c>
      <c r="S1565" s="463">
        <v>0</v>
      </c>
      <c r="T1565" s="463">
        <v>0</v>
      </c>
      <c r="U1565" s="463">
        <v>12</v>
      </c>
      <c r="V1565" s="463">
        <v>0</v>
      </c>
      <c r="W1565" s="463">
        <v>0</v>
      </c>
      <c r="X1565" s="463">
        <v>10</v>
      </c>
      <c r="Y1565" s="463">
        <v>0</v>
      </c>
      <c r="Z1565" s="463">
        <v>2</v>
      </c>
      <c r="AA1565" s="463">
        <v>0</v>
      </c>
      <c r="AB1565" s="466">
        <v>40</v>
      </c>
      <c r="AC1565" s="461"/>
    </row>
    <row r="1566" spans="1:29" s="467" customFormat="1" hidden="1">
      <c r="A1566" s="463" t="s">
        <v>2252</v>
      </c>
      <c r="B1566" s="463" t="s">
        <v>658</v>
      </c>
      <c r="C1566" s="463" t="s">
        <v>2253</v>
      </c>
      <c r="D1566" s="463" t="s">
        <v>552</v>
      </c>
      <c r="E1566" s="463">
        <v>29</v>
      </c>
      <c r="F1566" s="465" t="s">
        <v>1295</v>
      </c>
      <c r="G1566" s="463" t="s">
        <v>554</v>
      </c>
      <c r="H1566" s="576">
        <v>42014</v>
      </c>
      <c r="I1566" s="576">
        <v>42213</v>
      </c>
      <c r="J1566" s="228">
        <v>2014</v>
      </c>
      <c r="K1566" s="463" t="s">
        <v>1281</v>
      </c>
      <c r="L1566" s="463" t="s">
        <v>1293</v>
      </c>
      <c r="M1566" s="463" t="s">
        <v>1295</v>
      </c>
      <c r="N1566" s="466">
        <v>2</v>
      </c>
      <c r="O1566" s="229">
        <v>5</v>
      </c>
      <c r="P1566" s="463">
        <v>0</v>
      </c>
      <c r="Q1566" s="463">
        <v>6</v>
      </c>
      <c r="R1566" s="463">
        <v>2</v>
      </c>
      <c r="S1566" s="463">
        <v>0</v>
      </c>
      <c r="T1566" s="463">
        <v>0</v>
      </c>
      <c r="U1566" s="463">
        <v>14</v>
      </c>
      <c r="V1566" s="463">
        <v>0</v>
      </c>
      <c r="W1566" s="463">
        <v>0</v>
      </c>
      <c r="X1566" s="463">
        <v>9</v>
      </c>
      <c r="Y1566" s="463">
        <v>0</v>
      </c>
      <c r="Z1566" s="463">
        <v>4</v>
      </c>
      <c r="AA1566" s="463">
        <v>0</v>
      </c>
      <c r="AB1566" s="466">
        <v>40</v>
      </c>
      <c r="AC1566" s="461"/>
    </row>
    <row r="1567" spans="1:29" s="467" customFormat="1" hidden="1">
      <c r="A1567" s="463" t="s">
        <v>2254</v>
      </c>
      <c r="B1567" s="463" t="s">
        <v>658</v>
      </c>
      <c r="C1567" s="463" t="s">
        <v>2255</v>
      </c>
      <c r="D1567" s="463" t="s">
        <v>552</v>
      </c>
      <c r="E1567" s="463">
        <v>29</v>
      </c>
      <c r="F1567" s="465" t="s">
        <v>1295</v>
      </c>
      <c r="G1567" s="463" t="s">
        <v>554</v>
      </c>
      <c r="H1567" s="576">
        <v>42014</v>
      </c>
      <c r="I1567" s="576">
        <v>42213</v>
      </c>
      <c r="J1567" s="228">
        <v>2014</v>
      </c>
      <c r="K1567" s="463" t="s">
        <v>1281</v>
      </c>
      <c r="L1567" s="463" t="s">
        <v>1293</v>
      </c>
      <c r="M1567" s="463" t="s">
        <v>1295</v>
      </c>
      <c r="N1567" s="466">
        <v>3</v>
      </c>
      <c r="O1567" s="229">
        <v>8</v>
      </c>
      <c r="P1567" s="463">
        <v>0</v>
      </c>
      <c r="Q1567" s="463">
        <v>5</v>
      </c>
      <c r="R1567" s="463">
        <v>1</v>
      </c>
      <c r="S1567" s="463">
        <v>0</v>
      </c>
      <c r="T1567" s="463">
        <v>0</v>
      </c>
      <c r="U1567" s="463">
        <v>10</v>
      </c>
      <c r="V1567" s="463">
        <v>0</v>
      </c>
      <c r="W1567" s="463">
        <v>0</v>
      </c>
      <c r="X1567" s="463">
        <v>12</v>
      </c>
      <c r="Y1567" s="463">
        <v>0</v>
      </c>
      <c r="Z1567" s="463">
        <v>4</v>
      </c>
      <c r="AA1567" s="463">
        <v>0</v>
      </c>
      <c r="AB1567" s="466">
        <v>40</v>
      </c>
      <c r="AC1567" s="461"/>
    </row>
    <row r="1568" spans="1:29" s="467" customFormat="1" hidden="1">
      <c r="A1568" s="463" t="s">
        <v>2256</v>
      </c>
      <c r="B1568" s="463" t="s">
        <v>658</v>
      </c>
      <c r="C1568" s="463" t="s">
        <v>2257</v>
      </c>
      <c r="D1568" s="463" t="s">
        <v>552</v>
      </c>
      <c r="E1568" s="463">
        <v>29</v>
      </c>
      <c r="F1568" s="465" t="s">
        <v>1295</v>
      </c>
      <c r="G1568" s="463" t="s">
        <v>554</v>
      </c>
      <c r="H1568" s="576">
        <v>42014</v>
      </c>
      <c r="I1568" s="576">
        <v>42213</v>
      </c>
      <c r="J1568" s="228">
        <v>2014</v>
      </c>
      <c r="K1568" s="463" t="s">
        <v>1281</v>
      </c>
      <c r="L1568" s="463" t="s">
        <v>1293</v>
      </c>
      <c r="M1568" s="463" t="s">
        <v>1295</v>
      </c>
      <c r="N1568" s="466">
        <v>4</v>
      </c>
      <c r="O1568" s="229">
        <v>7</v>
      </c>
      <c r="P1568" s="463">
        <v>1</v>
      </c>
      <c r="Q1568" s="463">
        <v>3</v>
      </c>
      <c r="R1568" s="463">
        <v>1</v>
      </c>
      <c r="S1568" s="463">
        <v>0</v>
      </c>
      <c r="T1568" s="463">
        <v>0</v>
      </c>
      <c r="U1568" s="463">
        <v>12</v>
      </c>
      <c r="V1568" s="463">
        <v>0</v>
      </c>
      <c r="W1568" s="463">
        <v>0</v>
      </c>
      <c r="X1568" s="463">
        <v>13</v>
      </c>
      <c r="Y1568" s="463">
        <v>0</v>
      </c>
      <c r="Z1568" s="463">
        <v>3</v>
      </c>
      <c r="AA1568" s="463">
        <v>0</v>
      </c>
      <c r="AB1568" s="466">
        <v>40</v>
      </c>
      <c r="AC1568" s="461"/>
    </row>
    <row r="1569" spans="1:29" s="467" customFormat="1" hidden="1">
      <c r="A1569" s="463" t="s">
        <v>2258</v>
      </c>
      <c r="B1569" s="463" t="s">
        <v>658</v>
      </c>
      <c r="C1569" s="463" t="s">
        <v>2426</v>
      </c>
      <c r="D1569" s="463" t="s">
        <v>552</v>
      </c>
      <c r="E1569" s="463">
        <v>30</v>
      </c>
      <c r="F1569" s="465" t="s">
        <v>1296</v>
      </c>
      <c r="G1569" s="463" t="s">
        <v>554</v>
      </c>
      <c r="H1569" s="576">
        <v>42014</v>
      </c>
      <c r="I1569" s="576">
        <v>42213</v>
      </c>
      <c r="J1569" s="228">
        <v>2014</v>
      </c>
      <c r="K1569" s="463" t="s">
        <v>1281</v>
      </c>
      <c r="L1569" s="463" t="s">
        <v>1293</v>
      </c>
      <c r="M1569" s="463" t="s">
        <v>1296</v>
      </c>
      <c r="N1569" s="466">
        <v>1</v>
      </c>
      <c r="O1569" s="229">
        <v>7</v>
      </c>
      <c r="P1569" s="463">
        <v>11</v>
      </c>
      <c r="Q1569" s="463">
        <v>1</v>
      </c>
      <c r="R1569" s="463">
        <v>0</v>
      </c>
      <c r="S1569" s="463">
        <v>0</v>
      </c>
      <c r="T1569" s="463">
        <v>0</v>
      </c>
      <c r="U1569" s="463">
        <v>12</v>
      </c>
      <c r="V1569" s="463">
        <v>0</v>
      </c>
      <c r="W1569" s="463">
        <v>4</v>
      </c>
      <c r="X1569" s="463">
        <v>5</v>
      </c>
      <c r="Y1569" s="463">
        <v>0</v>
      </c>
      <c r="Z1569" s="463">
        <v>0</v>
      </c>
      <c r="AA1569" s="463">
        <v>0</v>
      </c>
      <c r="AB1569" s="466">
        <v>40</v>
      </c>
      <c r="AC1569" s="461"/>
    </row>
    <row r="1570" spans="1:29" s="467" customFormat="1" hidden="1">
      <c r="A1570" s="463" t="s">
        <v>2259</v>
      </c>
      <c r="B1570" s="463" t="s">
        <v>658</v>
      </c>
      <c r="C1570" s="463" t="s">
        <v>2427</v>
      </c>
      <c r="D1570" s="463" t="s">
        <v>552</v>
      </c>
      <c r="E1570" s="463">
        <v>30</v>
      </c>
      <c r="F1570" s="465" t="s">
        <v>1296</v>
      </c>
      <c r="G1570" s="463" t="s">
        <v>554</v>
      </c>
      <c r="H1570" s="576">
        <v>42014</v>
      </c>
      <c r="I1570" s="576">
        <v>42213</v>
      </c>
      <c r="J1570" s="228">
        <v>2014</v>
      </c>
      <c r="K1570" s="463" t="s">
        <v>1281</v>
      </c>
      <c r="L1570" s="463" t="s">
        <v>1293</v>
      </c>
      <c r="M1570" s="463" t="s">
        <v>1296</v>
      </c>
      <c r="N1570" s="466">
        <v>2</v>
      </c>
      <c r="O1570" s="229">
        <v>0</v>
      </c>
      <c r="P1570" s="463">
        <v>10</v>
      </c>
      <c r="Q1570" s="463">
        <v>0</v>
      </c>
      <c r="R1570" s="463">
        <v>0</v>
      </c>
      <c r="S1570" s="463">
        <v>0</v>
      </c>
      <c r="T1570" s="463">
        <v>0</v>
      </c>
      <c r="U1570" s="463">
        <v>20</v>
      </c>
      <c r="V1570" s="463">
        <v>0</v>
      </c>
      <c r="W1570" s="463">
        <v>2</v>
      </c>
      <c r="X1570" s="463">
        <v>6</v>
      </c>
      <c r="Y1570" s="463">
        <v>0</v>
      </c>
      <c r="Z1570" s="463">
        <v>2</v>
      </c>
      <c r="AA1570" s="463">
        <v>0</v>
      </c>
      <c r="AB1570" s="466">
        <v>40</v>
      </c>
      <c r="AC1570" s="461"/>
    </row>
    <row r="1571" spans="1:29" s="467" customFormat="1" hidden="1">
      <c r="A1571" s="463" t="s">
        <v>2260</v>
      </c>
      <c r="B1571" s="463" t="s">
        <v>658</v>
      </c>
      <c r="C1571" s="463" t="s">
        <v>2428</v>
      </c>
      <c r="D1571" s="463" t="s">
        <v>552</v>
      </c>
      <c r="E1571" s="463">
        <v>30</v>
      </c>
      <c r="F1571" s="465" t="s">
        <v>1296</v>
      </c>
      <c r="G1571" s="463" t="s">
        <v>554</v>
      </c>
      <c r="H1571" s="576">
        <v>42014</v>
      </c>
      <c r="I1571" s="576">
        <v>42213</v>
      </c>
      <c r="J1571" s="228">
        <v>2014</v>
      </c>
      <c r="K1571" s="463" t="s">
        <v>1281</v>
      </c>
      <c r="L1571" s="463" t="s">
        <v>1293</v>
      </c>
      <c r="M1571" s="463" t="s">
        <v>1296</v>
      </c>
      <c r="N1571" s="466">
        <v>3</v>
      </c>
      <c r="O1571" s="229">
        <v>0</v>
      </c>
      <c r="P1571" s="463">
        <v>6</v>
      </c>
      <c r="Q1571" s="463">
        <v>0</v>
      </c>
      <c r="R1571" s="463">
        <v>0</v>
      </c>
      <c r="S1571" s="463">
        <v>0</v>
      </c>
      <c r="T1571" s="463">
        <v>0</v>
      </c>
      <c r="U1571" s="463">
        <v>22</v>
      </c>
      <c r="V1571" s="463">
        <v>0</v>
      </c>
      <c r="W1571" s="463">
        <v>6</v>
      </c>
      <c r="X1571" s="463">
        <v>6</v>
      </c>
      <c r="Y1571" s="463">
        <v>0</v>
      </c>
      <c r="Z1571" s="463">
        <v>0</v>
      </c>
      <c r="AA1571" s="463">
        <v>0</v>
      </c>
      <c r="AB1571" s="466">
        <v>40</v>
      </c>
      <c r="AC1571" s="461"/>
    </row>
    <row r="1572" spans="1:29" s="467" customFormat="1" hidden="1">
      <c r="A1572" s="463" t="s">
        <v>2261</v>
      </c>
      <c r="B1572" s="463" t="s">
        <v>658</v>
      </c>
      <c r="C1572" s="463" t="s">
        <v>2429</v>
      </c>
      <c r="D1572" s="463" t="s">
        <v>552</v>
      </c>
      <c r="E1572" s="463">
        <v>30</v>
      </c>
      <c r="F1572" s="465" t="s">
        <v>1296</v>
      </c>
      <c r="G1572" s="463" t="s">
        <v>554</v>
      </c>
      <c r="H1572" s="576">
        <v>42014</v>
      </c>
      <c r="I1572" s="576">
        <v>42213</v>
      </c>
      <c r="J1572" s="228">
        <v>2014</v>
      </c>
      <c r="K1572" s="463" t="s">
        <v>1281</v>
      </c>
      <c r="L1572" s="463" t="s">
        <v>1293</v>
      </c>
      <c r="M1572" s="463" t="s">
        <v>1296</v>
      </c>
      <c r="N1572" s="466">
        <v>4</v>
      </c>
      <c r="O1572" s="229">
        <v>0</v>
      </c>
      <c r="P1572" s="463">
        <v>5</v>
      </c>
      <c r="Q1572" s="463">
        <v>5</v>
      </c>
      <c r="R1572" s="463">
        <v>0</v>
      </c>
      <c r="S1572" s="463">
        <v>0</v>
      </c>
      <c r="T1572" s="463">
        <v>0</v>
      </c>
      <c r="U1572" s="463">
        <v>9</v>
      </c>
      <c r="V1572" s="463">
        <v>0</v>
      </c>
      <c r="W1572" s="463">
        <v>13</v>
      </c>
      <c r="X1572" s="463">
        <v>7</v>
      </c>
      <c r="Y1572" s="463">
        <v>0</v>
      </c>
      <c r="Z1572" s="463">
        <v>1</v>
      </c>
      <c r="AA1572" s="463">
        <v>0</v>
      </c>
      <c r="AB1572" s="466">
        <v>40</v>
      </c>
      <c r="AC1572" s="461"/>
    </row>
    <row r="1573" spans="1:29" s="467" customFormat="1" ht="26" hidden="1">
      <c r="A1573" s="463" t="s">
        <v>2262</v>
      </c>
      <c r="B1573" s="463" t="s">
        <v>658</v>
      </c>
      <c r="C1573" s="463" t="s">
        <v>3863</v>
      </c>
      <c r="D1573" s="463" t="s">
        <v>552</v>
      </c>
      <c r="E1573" s="463">
        <v>31</v>
      </c>
      <c r="F1573" s="465" t="s">
        <v>3749</v>
      </c>
      <c r="G1573" s="463" t="s">
        <v>554</v>
      </c>
      <c r="H1573" s="576">
        <v>42070</v>
      </c>
      <c r="I1573" s="576">
        <v>42213</v>
      </c>
      <c r="J1573" s="228">
        <v>2014</v>
      </c>
      <c r="K1573" s="463" t="s">
        <v>769</v>
      </c>
      <c r="L1573" s="463" t="s">
        <v>1297</v>
      </c>
      <c r="M1573" s="463" t="s">
        <v>3749</v>
      </c>
      <c r="N1573" s="466">
        <v>1</v>
      </c>
      <c r="O1573" s="229">
        <v>7</v>
      </c>
      <c r="P1573" s="463">
        <v>6</v>
      </c>
      <c r="Q1573" s="463">
        <v>2</v>
      </c>
      <c r="R1573" s="463">
        <v>0</v>
      </c>
      <c r="S1573" s="463">
        <v>0</v>
      </c>
      <c r="T1573" s="463">
        <v>0</v>
      </c>
      <c r="U1573" s="463">
        <v>8</v>
      </c>
      <c r="V1573" s="463">
        <v>0</v>
      </c>
      <c r="W1573" s="463">
        <v>1</v>
      </c>
      <c r="X1573" s="463">
        <v>3</v>
      </c>
      <c r="Y1573" s="463">
        <v>13</v>
      </c>
      <c r="Z1573" s="463">
        <v>0</v>
      </c>
      <c r="AA1573" s="463">
        <v>0</v>
      </c>
      <c r="AB1573" s="466">
        <v>40</v>
      </c>
      <c r="AC1573" s="461"/>
    </row>
    <row r="1574" spans="1:29" s="467" customFormat="1" ht="26" hidden="1">
      <c r="A1574" s="463" t="s">
        <v>2263</v>
      </c>
      <c r="B1574" s="463" t="s">
        <v>658</v>
      </c>
      <c r="C1574" s="463" t="s">
        <v>3864</v>
      </c>
      <c r="D1574" s="463" t="s">
        <v>552</v>
      </c>
      <c r="E1574" s="463">
        <v>31</v>
      </c>
      <c r="F1574" s="465" t="s">
        <v>3749</v>
      </c>
      <c r="G1574" s="463" t="s">
        <v>554</v>
      </c>
      <c r="H1574" s="576">
        <v>42070</v>
      </c>
      <c r="I1574" s="576">
        <v>42213</v>
      </c>
      <c r="J1574" s="228">
        <v>2014</v>
      </c>
      <c r="K1574" s="463" t="s">
        <v>769</v>
      </c>
      <c r="L1574" s="463" t="s">
        <v>1297</v>
      </c>
      <c r="M1574" s="463" t="s">
        <v>3749</v>
      </c>
      <c r="N1574" s="466">
        <v>2</v>
      </c>
      <c r="O1574" s="229">
        <v>3</v>
      </c>
      <c r="P1574" s="463">
        <v>3</v>
      </c>
      <c r="Q1574" s="463">
        <v>3</v>
      </c>
      <c r="R1574" s="463">
        <v>0</v>
      </c>
      <c r="S1574" s="463">
        <v>0</v>
      </c>
      <c r="T1574" s="463">
        <v>0</v>
      </c>
      <c r="U1574" s="463">
        <v>4</v>
      </c>
      <c r="V1574" s="463">
        <v>0</v>
      </c>
      <c r="W1574" s="463">
        <v>9</v>
      </c>
      <c r="X1574" s="463">
        <v>0</v>
      </c>
      <c r="Y1574" s="463">
        <v>18</v>
      </c>
      <c r="Z1574" s="463">
        <v>0</v>
      </c>
      <c r="AA1574" s="463">
        <v>0</v>
      </c>
      <c r="AB1574" s="466">
        <v>40</v>
      </c>
      <c r="AC1574" s="461"/>
    </row>
    <row r="1575" spans="1:29" s="467" customFormat="1" ht="26" hidden="1">
      <c r="A1575" s="463" t="s">
        <v>2264</v>
      </c>
      <c r="B1575" s="463" t="s">
        <v>658</v>
      </c>
      <c r="C1575" s="463" t="s">
        <v>3865</v>
      </c>
      <c r="D1575" s="463" t="s">
        <v>552</v>
      </c>
      <c r="E1575" s="463">
        <v>31</v>
      </c>
      <c r="F1575" s="465" t="s">
        <v>3749</v>
      </c>
      <c r="G1575" s="463" t="s">
        <v>554</v>
      </c>
      <c r="H1575" s="576">
        <v>42070</v>
      </c>
      <c r="I1575" s="576">
        <v>42213</v>
      </c>
      <c r="J1575" s="228">
        <v>2014</v>
      </c>
      <c r="K1575" s="463" t="s">
        <v>769</v>
      </c>
      <c r="L1575" s="463" t="s">
        <v>1297</v>
      </c>
      <c r="M1575" s="463" t="s">
        <v>3749</v>
      </c>
      <c r="N1575" s="466">
        <v>3</v>
      </c>
      <c r="O1575" s="229">
        <v>7</v>
      </c>
      <c r="P1575" s="463">
        <v>4</v>
      </c>
      <c r="Q1575" s="463">
        <v>2</v>
      </c>
      <c r="R1575" s="463">
        <v>0</v>
      </c>
      <c r="S1575" s="463">
        <v>0</v>
      </c>
      <c r="T1575" s="463">
        <v>0</v>
      </c>
      <c r="U1575" s="463">
        <v>1</v>
      </c>
      <c r="V1575" s="463">
        <v>0</v>
      </c>
      <c r="W1575" s="463">
        <v>11</v>
      </c>
      <c r="X1575" s="463">
        <v>3</v>
      </c>
      <c r="Y1575" s="463">
        <v>12</v>
      </c>
      <c r="Z1575" s="463">
        <v>0</v>
      </c>
      <c r="AA1575" s="463">
        <v>0</v>
      </c>
      <c r="AB1575" s="466">
        <v>40</v>
      </c>
      <c r="AC1575" s="461"/>
    </row>
    <row r="1576" spans="1:29" s="467" customFormat="1" ht="26" hidden="1">
      <c r="A1576" s="463" t="s">
        <v>2265</v>
      </c>
      <c r="B1576" s="463" t="s">
        <v>658</v>
      </c>
      <c r="C1576" s="463" t="s">
        <v>3866</v>
      </c>
      <c r="D1576" s="463" t="s">
        <v>552</v>
      </c>
      <c r="E1576" s="463">
        <v>31</v>
      </c>
      <c r="F1576" s="465" t="s">
        <v>3749</v>
      </c>
      <c r="G1576" s="463" t="s">
        <v>554</v>
      </c>
      <c r="H1576" s="576">
        <v>42070</v>
      </c>
      <c r="I1576" s="576">
        <v>42213</v>
      </c>
      <c r="J1576" s="228">
        <v>2014</v>
      </c>
      <c r="K1576" s="463" t="s">
        <v>769</v>
      </c>
      <c r="L1576" s="463" t="s">
        <v>1297</v>
      </c>
      <c r="M1576" s="463" t="s">
        <v>3749</v>
      </c>
      <c r="N1576" s="466">
        <v>4</v>
      </c>
      <c r="O1576" s="229">
        <v>10</v>
      </c>
      <c r="P1576" s="463">
        <v>1</v>
      </c>
      <c r="Q1576" s="463">
        <v>3</v>
      </c>
      <c r="R1576" s="463">
        <v>0</v>
      </c>
      <c r="S1576" s="463">
        <v>0</v>
      </c>
      <c r="T1576" s="463">
        <v>0</v>
      </c>
      <c r="U1576" s="463">
        <v>3</v>
      </c>
      <c r="V1576" s="463">
        <v>0</v>
      </c>
      <c r="W1576" s="463">
        <v>4</v>
      </c>
      <c r="X1576" s="463">
        <v>7</v>
      </c>
      <c r="Y1576" s="463">
        <v>12</v>
      </c>
      <c r="Z1576" s="463">
        <v>0</v>
      </c>
      <c r="AA1576" s="463">
        <v>0</v>
      </c>
      <c r="AB1576" s="466">
        <v>40</v>
      </c>
      <c r="AC1576" s="461"/>
    </row>
    <row r="1577" spans="1:29" s="467" customFormat="1" hidden="1">
      <c r="A1577" s="463" t="s">
        <v>2266</v>
      </c>
      <c r="B1577" s="463" t="s">
        <v>658</v>
      </c>
      <c r="C1577" s="463" t="s">
        <v>3887</v>
      </c>
      <c r="D1577" s="463" t="s">
        <v>552</v>
      </c>
      <c r="E1577" s="463">
        <v>32</v>
      </c>
      <c r="F1577" s="465" t="s">
        <v>3750</v>
      </c>
      <c r="G1577" s="463" t="s">
        <v>554</v>
      </c>
      <c r="H1577" s="576">
        <v>42070</v>
      </c>
      <c r="I1577" s="576">
        <v>42213</v>
      </c>
      <c r="J1577" s="228">
        <v>2014</v>
      </c>
      <c r="K1577" s="463" t="s">
        <v>769</v>
      </c>
      <c r="L1577" s="463" t="s">
        <v>1297</v>
      </c>
      <c r="M1577" s="463" t="s">
        <v>3750</v>
      </c>
      <c r="N1577" s="466">
        <v>1</v>
      </c>
      <c r="O1577" s="229">
        <v>1</v>
      </c>
      <c r="P1577" s="463">
        <v>3</v>
      </c>
      <c r="Q1577" s="463">
        <v>6</v>
      </c>
      <c r="R1577" s="463">
        <v>2</v>
      </c>
      <c r="S1577" s="463">
        <v>0</v>
      </c>
      <c r="T1577" s="463">
        <v>0</v>
      </c>
      <c r="U1577" s="463">
        <v>3</v>
      </c>
      <c r="V1577" s="463">
        <v>0</v>
      </c>
      <c r="W1577" s="463">
        <v>15</v>
      </c>
      <c r="X1577" s="463">
        <v>7</v>
      </c>
      <c r="Y1577" s="463">
        <v>2</v>
      </c>
      <c r="Z1577" s="463">
        <v>0</v>
      </c>
      <c r="AA1577" s="463">
        <v>1</v>
      </c>
      <c r="AB1577" s="466">
        <v>40</v>
      </c>
      <c r="AC1577" s="461"/>
    </row>
    <row r="1578" spans="1:29" s="467" customFormat="1" hidden="1">
      <c r="A1578" s="463" t="s">
        <v>2267</v>
      </c>
      <c r="B1578" s="463" t="s">
        <v>658</v>
      </c>
      <c r="C1578" s="463" t="s">
        <v>3888</v>
      </c>
      <c r="D1578" s="463" t="s">
        <v>552</v>
      </c>
      <c r="E1578" s="463">
        <v>32</v>
      </c>
      <c r="F1578" s="465" t="s">
        <v>3750</v>
      </c>
      <c r="G1578" s="463" t="s">
        <v>554</v>
      </c>
      <c r="H1578" s="576">
        <v>42070</v>
      </c>
      <c r="I1578" s="576">
        <v>42213</v>
      </c>
      <c r="J1578" s="228">
        <v>2014</v>
      </c>
      <c r="K1578" s="463" t="s">
        <v>769</v>
      </c>
      <c r="L1578" s="463" t="s">
        <v>1297</v>
      </c>
      <c r="M1578" s="463" t="s">
        <v>3750</v>
      </c>
      <c r="N1578" s="466">
        <v>2</v>
      </c>
      <c r="O1578" s="229">
        <v>1</v>
      </c>
      <c r="P1578" s="463">
        <v>1</v>
      </c>
      <c r="Q1578" s="463">
        <v>8</v>
      </c>
      <c r="R1578" s="463">
        <v>0</v>
      </c>
      <c r="S1578" s="463">
        <v>0</v>
      </c>
      <c r="T1578" s="463">
        <v>0</v>
      </c>
      <c r="U1578" s="463">
        <v>0</v>
      </c>
      <c r="V1578" s="463">
        <v>0</v>
      </c>
      <c r="W1578" s="463">
        <v>17</v>
      </c>
      <c r="X1578" s="463">
        <v>10</v>
      </c>
      <c r="Y1578" s="463">
        <v>3</v>
      </c>
      <c r="Z1578" s="463">
        <v>0</v>
      </c>
      <c r="AA1578" s="463">
        <v>0</v>
      </c>
      <c r="AB1578" s="466">
        <v>40</v>
      </c>
      <c r="AC1578" s="461"/>
    </row>
    <row r="1579" spans="1:29" s="467" customFormat="1" hidden="1">
      <c r="A1579" s="463" t="s">
        <v>2268</v>
      </c>
      <c r="B1579" s="463" t="s">
        <v>658</v>
      </c>
      <c r="C1579" s="463" t="s">
        <v>3889</v>
      </c>
      <c r="D1579" s="463" t="s">
        <v>552</v>
      </c>
      <c r="E1579" s="463">
        <v>32</v>
      </c>
      <c r="F1579" s="465" t="s">
        <v>3750</v>
      </c>
      <c r="G1579" s="463" t="s">
        <v>554</v>
      </c>
      <c r="H1579" s="576">
        <v>42070</v>
      </c>
      <c r="I1579" s="576">
        <v>42213</v>
      </c>
      <c r="J1579" s="228">
        <v>2014</v>
      </c>
      <c r="K1579" s="463" t="s">
        <v>769</v>
      </c>
      <c r="L1579" s="463" t="s">
        <v>1297</v>
      </c>
      <c r="M1579" s="463" t="s">
        <v>3750</v>
      </c>
      <c r="N1579" s="466">
        <v>3</v>
      </c>
      <c r="O1579" s="229">
        <v>0</v>
      </c>
      <c r="P1579" s="463">
        <v>3</v>
      </c>
      <c r="Q1579" s="463">
        <v>5</v>
      </c>
      <c r="R1579" s="463">
        <v>1</v>
      </c>
      <c r="S1579" s="463">
        <v>0</v>
      </c>
      <c r="T1579" s="463">
        <v>0</v>
      </c>
      <c r="U1579" s="463">
        <v>0</v>
      </c>
      <c r="V1579" s="463">
        <v>5</v>
      </c>
      <c r="W1579" s="463">
        <v>10</v>
      </c>
      <c r="X1579" s="463">
        <v>5</v>
      </c>
      <c r="Y1579" s="463">
        <v>11</v>
      </c>
      <c r="Z1579" s="463">
        <v>0</v>
      </c>
      <c r="AA1579" s="463">
        <v>0</v>
      </c>
      <c r="AB1579" s="466">
        <v>40</v>
      </c>
      <c r="AC1579" s="461"/>
    </row>
    <row r="1580" spans="1:29" s="467" customFormat="1" hidden="1">
      <c r="A1580" s="463" t="s">
        <v>2269</v>
      </c>
      <c r="B1580" s="463" t="s">
        <v>658</v>
      </c>
      <c r="C1580" s="463" t="s">
        <v>3890</v>
      </c>
      <c r="D1580" s="463" t="s">
        <v>552</v>
      </c>
      <c r="E1580" s="463">
        <v>32</v>
      </c>
      <c r="F1580" s="465" t="s">
        <v>3750</v>
      </c>
      <c r="G1580" s="463" t="s">
        <v>554</v>
      </c>
      <c r="H1580" s="576">
        <v>42070</v>
      </c>
      <c r="I1580" s="576">
        <v>42213</v>
      </c>
      <c r="J1580" s="228">
        <v>2014</v>
      </c>
      <c r="K1580" s="463" t="s">
        <v>769</v>
      </c>
      <c r="L1580" s="463" t="s">
        <v>1297</v>
      </c>
      <c r="M1580" s="463" t="s">
        <v>3750</v>
      </c>
      <c r="N1580" s="466">
        <v>4</v>
      </c>
      <c r="O1580" s="229">
        <v>0</v>
      </c>
      <c r="P1580" s="463">
        <v>3</v>
      </c>
      <c r="Q1580" s="463">
        <v>4</v>
      </c>
      <c r="R1580" s="463">
        <v>2</v>
      </c>
      <c r="S1580" s="463">
        <v>0</v>
      </c>
      <c r="T1580" s="463">
        <v>0</v>
      </c>
      <c r="U1580" s="463">
        <v>1</v>
      </c>
      <c r="V1580" s="463">
        <v>3</v>
      </c>
      <c r="W1580" s="463">
        <v>11</v>
      </c>
      <c r="X1580" s="463">
        <v>10</v>
      </c>
      <c r="Y1580" s="463">
        <v>6</v>
      </c>
      <c r="Z1580" s="463">
        <v>0</v>
      </c>
      <c r="AA1580" s="463">
        <v>0</v>
      </c>
      <c r="AB1580" s="466">
        <v>40</v>
      </c>
      <c r="AC1580" s="461"/>
    </row>
    <row r="1581" spans="1:29" s="467" customFormat="1" hidden="1">
      <c r="A1581" s="463" t="s">
        <v>2270</v>
      </c>
      <c r="B1581" s="463" t="s">
        <v>658</v>
      </c>
      <c r="C1581" s="463" t="s">
        <v>2271</v>
      </c>
      <c r="D1581" s="463" t="s">
        <v>552</v>
      </c>
      <c r="E1581" s="463">
        <v>33</v>
      </c>
      <c r="F1581" s="465" t="s">
        <v>1692</v>
      </c>
      <c r="G1581" s="463" t="s">
        <v>554</v>
      </c>
      <c r="H1581" s="576">
        <v>42071</v>
      </c>
      <c r="I1581" s="576">
        <v>42213</v>
      </c>
      <c r="J1581" s="228">
        <v>2014</v>
      </c>
      <c r="K1581" s="463" t="s">
        <v>769</v>
      </c>
      <c r="L1581" s="463" t="s">
        <v>1297</v>
      </c>
      <c r="M1581" s="463" t="s">
        <v>1692</v>
      </c>
      <c r="N1581" s="466">
        <v>1</v>
      </c>
      <c r="O1581" s="229">
        <v>4</v>
      </c>
      <c r="P1581" s="463">
        <v>0</v>
      </c>
      <c r="Q1581" s="463">
        <v>7</v>
      </c>
      <c r="R1581" s="463">
        <v>0</v>
      </c>
      <c r="S1581" s="463">
        <v>1</v>
      </c>
      <c r="T1581" s="463">
        <v>0</v>
      </c>
      <c r="U1581" s="463">
        <v>2</v>
      </c>
      <c r="V1581" s="463">
        <v>0</v>
      </c>
      <c r="W1581" s="463">
        <v>18</v>
      </c>
      <c r="X1581" s="463">
        <v>3</v>
      </c>
      <c r="Y1581" s="463">
        <v>5</v>
      </c>
      <c r="Z1581" s="463">
        <v>0</v>
      </c>
      <c r="AA1581" s="463">
        <v>0</v>
      </c>
      <c r="AB1581" s="466">
        <v>40</v>
      </c>
      <c r="AC1581" s="461"/>
    </row>
    <row r="1582" spans="1:29" s="467" customFormat="1" hidden="1">
      <c r="A1582" s="463" t="s">
        <v>2272</v>
      </c>
      <c r="B1582" s="463" t="s">
        <v>658</v>
      </c>
      <c r="C1582" s="463" t="s">
        <v>2273</v>
      </c>
      <c r="D1582" s="463" t="s">
        <v>552</v>
      </c>
      <c r="E1582" s="463">
        <v>33</v>
      </c>
      <c r="F1582" s="465" t="s">
        <v>1692</v>
      </c>
      <c r="G1582" s="463" t="s">
        <v>554</v>
      </c>
      <c r="H1582" s="576">
        <v>42071</v>
      </c>
      <c r="I1582" s="576">
        <v>42213</v>
      </c>
      <c r="J1582" s="228">
        <v>2014</v>
      </c>
      <c r="K1582" s="463" t="s">
        <v>769</v>
      </c>
      <c r="L1582" s="463" t="s">
        <v>1297</v>
      </c>
      <c r="M1582" s="463" t="s">
        <v>1692</v>
      </c>
      <c r="N1582" s="466">
        <v>2</v>
      </c>
      <c r="O1582" s="229">
        <v>0</v>
      </c>
      <c r="P1582" s="463">
        <v>0</v>
      </c>
      <c r="Q1582" s="463">
        <v>10</v>
      </c>
      <c r="R1582" s="463">
        <v>0</v>
      </c>
      <c r="S1582" s="463">
        <v>0</v>
      </c>
      <c r="T1582" s="463">
        <v>0</v>
      </c>
      <c r="U1582" s="463">
        <v>3</v>
      </c>
      <c r="V1582" s="463">
        <v>0</v>
      </c>
      <c r="W1582" s="463">
        <v>11</v>
      </c>
      <c r="X1582" s="463">
        <v>2</v>
      </c>
      <c r="Y1582" s="463">
        <v>14</v>
      </c>
      <c r="Z1582" s="463">
        <v>0</v>
      </c>
      <c r="AA1582" s="463">
        <v>0</v>
      </c>
      <c r="AB1582" s="466">
        <v>40</v>
      </c>
      <c r="AC1582" s="461"/>
    </row>
    <row r="1583" spans="1:29" s="467" customFormat="1" hidden="1">
      <c r="A1583" s="463" t="s">
        <v>2274</v>
      </c>
      <c r="B1583" s="463" t="s">
        <v>658</v>
      </c>
      <c r="C1583" s="463" t="s">
        <v>2275</v>
      </c>
      <c r="D1583" s="463" t="s">
        <v>552</v>
      </c>
      <c r="E1583" s="463">
        <v>33</v>
      </c>
      <c r="F1583" s="465" t="s">
        <v>1692</v>
      </c>
      <c r="G1583" s="463" t="s">
        <v>554</v>
      </c>
      <c r="H1583" s="576">
        <v>42071</v>
      </c>
      <c r="I1583" s="576">
        <v>42213</v>
      </c>
      <c r="J1583" s="228">
        <v>2014</v>
      </c>
      <c r="K1583" s="463" t="s">
        <v>769</v>
      </c>
      <c r="L1583" s="463" t="s">
        <v>1297</v>
      </c>
      <c r="M1583" s="463" t="s">
        <v>1692</v>
      </c>
      <c r="N1583" s="466">
        <v>3</v>
      </c>
      <c r="O1583" s="229">
        <v>7</v>
      </c>
      <c r="P1583" s="463">
        <v>0</v>
      </c>
      <c r="Q1583" s="463">
        <v>2</v>
      </c>
      <c r="R1583" s="463">
        <v>0</v>
      </c>
      <c r="S1583" s="463">
        <v>0</v>
      </c>
      <c r="T1583" s="463">
        <v>0</v>
      </c>
      <c r="U1583" s="463">
        <v>10</v>
      </c>
      <c r="V1583" s="463">
        <v>0</v>
      </c>
      <c r="W1583" s="463">
        <v>13</v>
      </c>
      <c r="X1583" s="463">
        <v>1</v>
      </c>
      <c r="Y1583" s="463">
        <v>7</v>
      </c>
      <c r="Z1583" s="463">
        <v>0</v>
      </c>
      <c r="AA1583" s="463">
        <v>0</v>
      </c>
      <c r="AB1583" s="466">
        <v>40</v>
      </c>
      <c r="AC1583" s="461"/>
    </row>
    <row r="1584" spans="1:29" s="467" customFormat="1" hidden="1">
      <c r="A1584" s="463" t="s">
        <v>2276</v>
      </c>
      <c r="B1584" s="463" t="s">
        <v>658</v>
      </c>
      <c r="C1584" s="463" t="s">
        <v>2277</v>
      </c>
      <c r="D1584" s="463" t="s">
        <v>552</v>
      </c>
      <c r="E1584" s="463">
        <v>33</v>
      </c>
      <c r="F1584" s="465" t="s">
        <v>1692</v>
      </c>
      <c r="G1584" s="463" t="s">
        <v>554</v>
      </c>
      <c r="H1584" s="576">
        <v>42071</v>
      </c>
      <c r="I1584" s="576">
        <v>42213</v>
      </c>
      <c r="J1584" s="228">
        <v>2014</v>
      </c>
      <c r="K1584" s="463" t="s">
        <v>769</v>
      </c>
      <c r="L1584" s="463" t="s">
        <v>1297</v>
      </c>
      <c r="M1584" s="463" t="s">
        <v>1692</v>
      </c>
      <c r="N1584" s="466">
        <v>4</v>
      </c>
      <c r="O1584" s="229">
        <v>1</v>
      </c>
      <c r="P1584" s="463">
        <v>0</v>
      </c>
      <c r="Q1584" s="463">
        <v>2</v>
      </c>
      <c r="R1584" s="463">
        <v>0</v>
      </c>
      <c r="S1584" s="463">
        <v>0</v>
      </c>
      <c r="T1584" s="463">
        <v>0</v>
      </c>
      <c r="U1584" s="463">
        <v>10</v>
      </c>
      <c r="V1584" s="463">
        <v>0</v>
      </c>
      <c r="W1584" s="463">
        <v>5</v>
      </c>
      <c r="X1584" s="463">
        <v>0</v>
      </c>
      <c r="Y1584" s="463">
        <v>22</v>
      </c>
      <c r="Z1584" s="463">
        <v>0</v>
      </c>
      <c r="AA1584" s="463">
        <v>0</v>
      </c>
      <c r="AB1584" s="466">
        <v>40</v>
      </c>
      <c r="AC1584" s="461"/>
    </row>
    <row r="1585" spans="1:29" s="467" customFormat="1" hidden="1">
      <c r="A1585" s="463" t="s">
        <v>2278</v>
      </c>
      <c r="B1585" s="463" t="s">
        <v>658</v>
      </c>
      <c r="C1585" s="463" t="s">
        <v>2430</v>
      </c>
      <c r="D1585" s="463" t="s">
        <v>552</v>
      </c>
      <c r="E1585" s="463">
        <v>37</v>
      </c>
      <c r="F1585" s="465" t="s">
        <v>358</v>
      </c>
      <c r="G1585" s="463" t="s">
        <v>554</v>
      </c>
      <c r="H1585" s="576">
        <v>42019</v>
      </c>
      <c r="I1585" s="576">
        <v>42213</v>
      </c>
      <c r="J1585" s="228">
        <v>2014</v>
      </c>
      <c r="K1585" s="463" t="s">
        <v>769</v>
      </c>
      <c r="L1585" s="463" t="s">
        <v>3726</v>
      </c>
      <c r="M1585" s="463" t="s">
        <v>358</v>
      </c>
      <c r="N1585" s="466">
        <v>1</v>
      </c>
      <c r="O1585" s="229">
        <v>0</v>
      </c>
      <c r="P1585" s="463">
        <v>0</v>
      </c>
      <c r="Q1585" s="463">
        <v>1</v>
      </c>
      <c r="R1585" s="463">
        <v>0</v>
      </c>
      <c r="S1585" s="463">
        <v>7</v>
      </c>
      <c r="T1585" s="463">
        <v>0</v>
      </c>
      <c r="U1585" s="463">
        <v>6</v>
      </c>
      <c r="V1585" s="463">
        <v>0</v>
      </c>
      <c r="W1585" s="463">
        <v>22</v>
      </c>
      <c r="X1585" s="463">
        <v>3</v>
      </c>
      <c r="Y1585" s="463">
        <v>1</v>
      </c>
      <c r="Z1585" s="463">
        <v>0</v>
      </c>
      <c r="AA1585" s="463">
        <v>0</v>
      </c>
      <c r="AB1585" s="466">
        <v>40</v>
      </c>
      <c r="AC1585" s="461"/>
    </row>
    <row r="1586" spans="1:29" s="467" customFormat="1" hidden="1">
      <c r="A1586" s="463" t="s">
        <v>2279</v>
      </c>
      <c r="B1586" s="463" t="s">
        <v>658</v>
      </c>
      <c r="C1586" s="463" t="s">
        <v>2431</v>
      </c>
      <c r="D1586" s="463" t="s">
        <v>552</v>
      </c>
      <c r="E1586" s="463">
        <v>37</v>
      </c>
      <c r="F1586" s="465" t="s">
        <v>358</v>
      </c>
      <c r="G1586" s="463" t="s">
        <v>554</v>
      </c>
      <c r="H1586" s="576">
        <v>42019</v>
      </c>
      <c r="I1586" s="576">
        <v>42213</v>
      </c>
      <c r="J1586" s="228">
        <v>2014</v>
      </c>
      <c r="K1586" s="463" t="s">
        <v>769</v>
      </c>
      <c r="L1586" s="463" t="s">
        <v>3726</v>
      </c>
      <c r="M1586" s="463" t="s">
        <v>358</v>
      </c>
      <c r="N1586" s="466">
        <v>2</v>
      </c>
      <c r="O1586" s="229">
        <v>0</v>
      </c>
      <c r="P1586" s="463">
        <v>0</v>
      </c>
      <c r="Q1586" s="463">
        <v>0</v>
      </c>
      <c r="R1586" s="463">
        <v>0</v>
      </c>
      <c r="S1586" s="463">
        <v>1</v>
      </c>
      <c r="T1586" s="463">
        <v>0</v>
      </c>
      <c r="U1586" s="463">
        <v>10</v>
      </c>
      <c r="V1586" s="463">
        <v>0</v>
      </c>
      <c r="W1586" s="463">
        <v>28</v>
      </c>
      <c r="X1586" s="463">
        <v>0</v>
      </c>
      <c r="Y1586" s="463">
        <v>0</v>
      </c>
      <c r="Z1586" s="463">
        <v>0</v>
      </c>
      <c r="AA1586" s="463">
        <v>1</v>
      </c>
      <c r="AB1586" s="466">
        <v>40</v>
      </c>
      <c r="AC1586" s="461"/>
    </row>
    <row r="1587" spans="1:29" s="467" customFormat="1" hidden="1">
      <c r="A1587" s="463" t="s">
        <v>2280</v>
      </c>
      <c r="B1587" s="463" t="s">
        <v>658</v>
      </c>
      <c r="C1587" s="463" t="s">
        <v>2432</v>
      </c>
      <c r="D1587" s="463" t="s">
        <v>552</v>
      </c>
      <c r="E1587" s="463">
        <v>37</v>
      </c>
      <c r="F1587" s="465" t="s">
        <v>358</v>
      </c>
      <c r="G1587" s="463" t="s">
        <v>554</v>
      </c>
      <c r="H1587" s="576">
        <v>42019</v>
      </c>
      <c r="I1587" s="576">
        <v>42213</v>
      </c>
      <c r="J1587" s="228">
        <v>2014</v>
      </c>
      <c r="K1587" s="463" t="s">
        <v>769</v>
      </c>
      <c r="L1587" s="463" t="s">
        <v>3726</v>
      </c>
      <c r="M1587" s="463" t="s">
        <v>358</v>
      </c>
      <c r="N1587" s="466">
        <v>3</v>
      </c>
      <c r="O1587" s="229">
        <v>0</v>
      </c>
      <c r="P1587" s="463">
        <v>0</v>
      </c>
      <c r="Q1587" s="463">
        <v>0</v>
      </c>
      <c r="R1587" s="463">
        <v>0</v>
      </c>
      <c r="S1587" s="463">
        <v>17</v>
      </c>
      <c r="T1587" s="463">
        <v>0</v>
      </c>
      <c r="U1587" s="463">
        <v>1</v>
      </c>
      <c r="V1587" s="463">
        <v>0</v>
      </c>
      <c r="W1587" s="463">
        <v>10</v>
      </c>
      <c r="X1587" s="463">
        <v>8</v>
      </c>
      <c r="Y1587" s="463">
        <v>4</v>
      </c>
      <c r="Z1587" s="463">
        <v>0</v>
      </c>
      <c r="AA1587" s="463">
        <v>0</v>
      </c>
      <c r="AB1587" s="466">
        <v>40</v>
      </c>
      <c r="AC1587" s="461"/>
    </row>
    <row r="1588" spans="1:29" s="467" customFormat="1" hidden="1">
      <c r="A1588" s="463" t="s">
        <v>2281</v>
      </c>
      <c r="B1588" s="463" t="s">
        <v>658</v>
      </c>
      <c r="C1588" s="463" t="s">
        <v>2433</v>
      </c>
      <c r="D1588" s="463" t="s">
        <v>552</v>
      </c>
      <c r="E1588" s="463">
        <v>37</v>
      </c>
      <c r="F1588" s="465" t="s">
        <v>358</v>
      </c>
      <c r="G1588" s="463" t="s">
        <v>554</v>
      </c>
      <c r="H1588" s="576">
        <v>42019</v>
      </c>
      <c r="I1588" s="576">
        <v>42213</v>
      </c>
      <c r="J1588" s="228">
        <v>2014</v>
      </c>
      <c r="K1588" s="463" t="s">
        <v>769</v>
      </c>
      <c r="L1588" s="463" t="s">
        <v>3726</v>
      </c>
      <c r="M1588" s="463" t="s">
        <v>358</v>
      </c>
      <c r="N1588" s="466">
        <v>4</v>
      </c>
      <c r="O1588" s="229">
        <v>0</v>
      </c>
      <c r="P1588" s="463">
        <v>0</v>
      </c>
      <c r="Q1588" s="463">
        <v>2</v>
      </c>
      <c r="R1588" s="463">
        <v>0</v>
      </c>
      <c r="S1588" s="463">
        <v>1</v>
      </c>
      <c r="T1588" s="463">
        <v>0</v>
      </c>
      <c r="U1588" s="463">
        <v>4</v>
      </c>
      <c r="V1588" s="463">
        <v>0</v>
      </c>
      <c r="W1588" s="463">
        <v>25</v>
      </c>
      <c r="X1588" s="463">
        <v>8</v>
      </c>
      <c r="Y1588" s="463">
        <v>0</v>
      </c>
      <c r="Z1588" s="463">
        <v>0</v>
      </c>
      <c r="AA1588" s="463">
        <v>0</v>
      </c>
      <c r="AB1588" s="466">
        <v>40</v>
      </c>
      <c r="AC1588" s="461"/>
    </row>
    <row r="1589" spans="1:29" s="467" customFormat="1" hidden="1">
      <c r="A1589" s="463" t="s">
        <v>2282</v>
      </c>
      <c r="B1589" s="463" t="s">
        <v>658</v>
      </c>
      <c r="C1589" s="463" t="s">
        <v>4087</v>
      </c>
      <c r="D1589" s="463" t="s">
        <v>552</v>
      </c>
      <c r="E1589" s="463">
        <v>38</v>
      </c>
      <c r="F1589" s="465" t="s">
        <v>3759</v>
      </c>
      <c r="G1589" s="463" t="s">
        <v>554</v>
      </c>
      <c r="H1589" s="576">
        <v>42019</v>
      </c>
      <c r="I1589" s="576">
        <v>42213</v>
      </c>
      <c r="J1589" s="228">
        <v>2014</v>
      </c>
      <c r="K1589" s="463" t="s">
        <v>769</v>
      </c>
      <c r="L1589" s="463" t="s">
        <v>3726</v>
      </c>
      <c r="M1589" s="463" t="s">
        <v>3759</v>
      </c>
      <c r="N1589" s="466">
        <v>1</v>
      </c>
      <c r="O1589" s="229">
        <v>9</v>
      </c>
      <c r="P1589" s="463">
        <v>7</v>
      </c>
      <c r="Q1589" s="463">
        <v>3</v>
      </c>
      <c r="R1589" s="463">
        <v>4</v>
      </c>
      <c r="S1589" s="463">
        <v>0</v>
      </c>
      <c r="T1589" s="463">
        <v>0</v>
      </c>
      <c r="U1589" s="463">
        <v>0</v>
      </c>
      <c r="V1589" s="463">
        <v>1</v>
      </c>
      <c r="W1589" s="463">
        <v>6</v>
      </c>
      <c r="X1589" s="463">
        <v>6</v>
      </c>
      <c r="Y1589" s="463">
        <v>4</v>
      </c>
      <c r="Z1589" s="463">
        <v>0</v>
      </c>
      <c r="AA1589" s="463">
        <v>0</v>
      </c>
      <c r="AB1589" s="466">
        <v>40</v>
      </c>
      <c r="AC1589" s="461"/>
    </row>
    <row r="1590" spans="1:29" s="467" customFormat="1" hidden="1">
      <c r="A1590" s="463" t="s">
        <v>2283</v>
      </c>
      <c r="B1590" s="463" t="s">
        <v>658</v>
      </c>
      <c r="C1590" s="463" t="s">
        <v>4088</v>
      </c>
      <c r="D1590" s="463" t="s">
        <v>552</v>
      </c>
      <c r="E1590" s="463">
        <v>38</v>
      </c>
      <c r="F1590" s="465" t="s">
        <v>3759</v>
      </c>
      <c r="G1590" s="463" t="s">
        <v>554</v>
      </c>
      <c r="H1590" s="576">
        <v>42019</v>
      </c>
      <c r="I1590" s="576">
        <v>42213</v>
      </c>
      <c r="J1590" s="228">
        <v>2014</v>
      </c>
      <c r="K1590" s="463" t="s">
        <v>769</v>
      </c>
      <c r="L1590" s="463" t="s">
        <v>3726</v>
      </c>
      <c r="M1590" s="463" t="s">
        <v>3759</v>
      </c>
      <c r="N1590" s="466">
        <v>2</v>
      </c>
      <c r="O1590" s="229">
        <v>10</v>
      </c>
      <c r="P1590" s="463">
        <v>5</v>
      </c>
      <c r="Q1590" s="463">
        <v>2</v>
      </c>
      <c r="R1590" s="463">
        <v>3</v>
      </c>
      <c r="S1590" s="463">
        <v>0</v>
      </c>
      <c r="T1590" s="463">
        <v>0</v>
      </c>
      <c r="U1590" s="463">
        <v>0</v>
      </c>
      <c r="V1590" s="463">
        <v>1</v>
      </c>
      <c r="W1590" s="463">
        <v>4</v>
      </c>
      <c r="X1590" s="463">
        <v>12</v>
      </c>
      <c r="Y1590" s="463">
        <v>3</v>
      </c>
      <c r="Z1590" s="463">
        <v>0</v>
      </c>
      <c r="AA1590" s="463">
        <v>0</v>
      </c>
      <c r="AB1590" s="466">
        <v>40</v>
      </c>
      <c r="AC1590" s="461"/>
    </row>
    <row r="1591" spans="1:29" s="467" customFormat="1" hidden="1">
      <c r="A1591" s="463" t="s">
        <v>2284</v>
      </c>
      <c r="B1591" s="463" t="s">
        <v>658</v>
      </c>
      <c r="C1591" s="463" t="s">
        <v>4089</v>
      </c>
      <c r="D1591" s="463" t="s">
        <v>552</v>
      </c>
      <c r="E1591" s="463">
        <v>38</v>
      </c>
      <c r="F1591" s="465" t="s">
        <v>3759</v>
      </c>
      <c r="G1591" s="463" t="s">
        <v>554</v>
      </c>
      <c r="H1591" s="576">
        <v>42019</v>
      </c>
      <c r="I1591" s="576">
        <v>42213</v>
      </c>
      <c r="J1591" s="228">
        <v>2014</v>
      </c>
      <c r="K1591" s="463" t="s">
        <v>769</v>
      </c>
      <c r="L1591" s="463" t="s">
        <v>3726</v>
      </c>
      <c r="M1591" s="463" t="s">
        <v>3759</v>
      </c>
      <c r="N1591" s="466">
        <v>3</v>
      </c>
      <c r="O1591" s="229">
        <v>12</v>
      </c>
      <c r="P1591" s="463">
        <v>1</v>
      </c>
      <c r="Q1591" s="463">
        <v>4</v>
      </c>
      <c r="R1591" s="463">
        <v>3</v>
      </c>
      <c r="S1591" s="463">
        <v>1</v>
      </c>
      <c r="T1591" s="463">
        <v>0</v>
      </c>
      <c r="U1591" s="463">
        <v>0</v>
      </c>
      <c r="V1591" s="463">
        <v>0</v>
      </c>
      <c r="W1591" s="463">
        <v>7</v>
      </c>
      <c r="X1591" s="463">
        <v>8</v>
      </c>
      <c r="Y1591" s="463">
        <v>4</v>
      </c>
      <c r="Z1591" s="463">
        <v>0</v>
      </c>
      <c r="AA1591" s="463">
        <v>0</v>
      </c>
      <c r="AB1591" s="466">
        <v>40</v>
      </c>
      <c r="AC1591" s="461"/>
    </row>
    <row r="1592" spans="1:29" s="467" customFormat="1" hidden="1">
      <c r="A1592" s="463" t="s">
        <v>2285</v>
      </c>
      <c r="B1592" s="463" t="s">
        <v>658</v>
      </c>
      <c r="C1592" s="463" t="s">
        <v>4090</v>
      </c>
      <c r="D1592" s="463" t="s">
        <v>552</v>
      </c>
      <c r="E1592" s="463">
        <v>38</v>
      </c>
      <c r="F1592" s="465" t="s">
        <v>3759</v>
      </c>
      <c r="G1592" s="463" t="s">
        <v>554</v>
      </c>
      <c r="H1592" s="576">
        <v>42019</v>
      </c>
      <c r="I1592" s="576">
        <v>42213</v>
      </c>
      <c r="J1592" s="228">
        <v>2014</v>
      </c>
      <c r="K1592" s="463" t="s">
        <v>769</v>
      </c>
      <c r="L1592" s="463" t="s">
        <v>3726</v>
      </c>
      <c r="M1592" s="463" t="s">
        <v>3759</v>
      </c>
      <c r="N1592" s="466">
        <v>4</v>
      </c>
      <c r="O1592" s="229">
        <v>6</v>
      </c>
      <c r="P1592" s="463">
        <v>8</v>
      </c>
      <c r="Q1592" s="463">
        <v>0</v>
      </c>
      <c r="R1592" s="463">
        <v>0</v>
      </c>
      <c r="S1592" s="463">
        <v>0</v>
      </c>
      <c r="T1592" s="463">
        <v>0</v>
      </c>
      <c r="U1592" s="463">
        <v>0</v>
      </c>
      <c r="V1592" s="463">
        <v>0</v>
      </c>
      <c r="W1592" s="463">
        <v>6</v>
      </c>
      <c r="X1592" s="463">
        <v>14</v>
      </c>
      <c r="Y1592" s="463">
        <v>6</v>
      </c>
      <c r="Z1592" s="463">
        <v>0</v>
      </c>
      <c r="AA1592" s="463">
        <v>0</v>
      </c>
      <c r="AB1592" s="466">
        <v>40</v>
      </c>
      <c r="AC1592" s="461"/>
    </row>
    <row r="1593" spans="1:29" s="467" customFormat="1" hidden="1">
      <c r="A1593" s="463" t="s">
        <v>2286</v>
      </c>
      <c r="B1593" s="463" t="s">
        <v>658</v>
      </c>
      <c r="C1593" s="463" t="s">
        <v>2434</v>
      </c>
      <c r="D1593" s="463" t="s">
        <v>552</v>
      </c>
      <c r="E1593" s="463">
        <v>39</v>
      </c>
      <c r="F1593" s="465" t="s">
        <v>1517</v>
      </c>
      <c r="G1593" s="463" t="s">
        <v>554</v>
      </c>
      <c r="H1593" s="576">
        <v>42017</v>
      </c>
      <c r="I1593" s="576">
        <v>42213</v>
      </c>
      <c r="J1593" s="228">
        <v>2014</v>
      </c>
      <c r="K1593" s="463" t="s">
        <v>769</v>
      </c>
      <c r="L1593" s="463" t="s">
        <v>3726</v>
      </c>
      <c r="M1593" s="463" t="s">
        <v>1517</v>
      </c>
      <c r="N1593" s="466">
        <v>1</v>
      </c>
      <c r="O1593" s="229">
        <v>6</v>
      </c>
      <c r="P1593" s="463">
        <v>5</v>
      </c>
      <c r="Q1593" s="463">
        <v>8</v>
      </c>
      <c r="R1593" s="463">
        <v>2</v>
      </c>
      <c r="S1593" s="463">
        <v>0</v>
      </c>
      <c r="T1593" s="463">
        <v>0</v>
      </c>
      <c r="U1593" s="463">
        <v>0</v>
      </c>
      <c r="V1593" s="463">
        <v>0</v>
      </c>
      <c r="W1593" s="463">
        <v>16</v>
      </c>
      <c r="X1593" s="463">
        <v>3</v>
      </c>
      <c r="Y1593" s="463">
        <v>0</v>
      </c>
      <c r="Z1593" s="463">
        <v>0</v>
      </c>
      <c r="AA1593" s="463">
        <v>0</v>
      </c>
      <c r="AB1593" s="466">
        <v>40</v>
      </c>
      <c r="AC1593" s="461"/>
    </row>
    <row r="1594" spans="1:29" s="467" customFormat="1" hidden="1">
      <c r="A1594" s="463" t="s">
        <v>2287</v>
      </c>
      <c r="B1594" s="463" t="s">
        <v>658</v>
      </c>
      <c r="C1594" s="463" t="s">
        <v>2435</v>
      </c>
      <c r="D1594" s="463" t="s">
        <v>552</v>
      </c>
      <c r="E1594" s="463">
        <v>39</v>
      </c>
      <c r="F1594" s="465" t="s">
        <v>1517</v>
      </c>
      <c r="G1594" s="463" t="s">
        <v>554</v>
      </c>
      <c r="H1594" s="576">
        <v>42017</v>
      </c>
      <c r="I1594" s="576">
        <v>42213</v>
      </c>
      <c r="J1594" s="228">
        <v>2014</v>
      </c>
      <c r="K1594" s="463" t="s">
        <v>769</v>
      </c>
      <c r="L1594" s="463" t="s">
        <v>3726</v>
      </c>
      <c r="M1594" s="463" t="s">
        <v>1517</v>
      </c>
      <c r="N1594" s="466">
        <v>2</v>
      </c>
      <c r="O1594" s="229">
        <v>1</v>
      </c>
      <c r="P1594" s="463">
        <v>16</v>
      </c>
      <c r="Q1594" s="463">
        <v>4</v>
      </c>
      <c r="R1594" s="463">
        <v>0</v>
      </c>
      <c r="S1594" s="463">
        <v>0</v>
      </c>
      <c r="T1594" s="463">
        <v>0</v>
      </c>
      <c r="U1594" s="463">
        <v>1</v>
      </c>
      <c r="V1594" s="463">
        <v>1</v>
      </c>
      <c r="W1594" s="463">
        <v>12</v>
      </c>
      <c r="X1594" s="463">
        <v>1</v>
      </c>
      <c r="Y1594" s="463">
        <v>4</v>
      </c>
      <c r="Z1594" s="463">
        <v>0</v>
      </c>
      <c r="AA1594" s="463">
        <v>0</v>
      </c>
      <c r="AB1594" s="466">
        <v>40</v>
      </c>
      <c r="AC1594" s="461"/>
    </row>
    <row r="1595" spans="1:29" s="467" customFormat="1" hidden="1">
      <c r="A1595" s="463" t="s">
        <v>2288</v>
      </c>
      <c r="B1595" s="463" t="s">
        <v>658</v>
      </c>
      <c r="C1595" s="463" t="s">
        <v>2436</v>
      </c>
      <c r="D1595" s="463" t="s">
        <v>552</v>
      </c>
      <c r="E1595" s="463">
        <v>39</v>
      </c>
      <c r="F1595" s="465" t="s">
        <v>1517</v>
      </c>
      <c r="G1595" s="463" t="s">
        <v>554</v>
      </c>
      <c r="H1595" s="576">
        <v>42017</v>
      </c>
      <c r="I1595" s="576">
        <v>42213</v>
      </c>
      <c r="J1595" s="228">
        <v>2014</v>
      </c>
      <c r="K1595" s="463" t="s">
        <v>769</v>
      </c>
      <c r="L1595" s="463" t="s">
        <v>3726</v>
      </c>
      <c r="M1595" s="463" t="s">
        <v>1517</v>
      </c>
      <c r="N1595" s="466">
        <v>3</v>
      </c>
      <c r="O1595" s="229">
        <v>1</v>
      </c>
      <c r="P1595" s="463">
        <v>1</v>
      </c>
      <c r="Q1595" s="463">
        <v>0</v>
      </c>
      <c r="R1595" s="463">
        <v>0</v>
      </c>
      <c r="S1595" s="463">
        <v>1</v>
      </c>
      <c r="T1595" s="463">
        <v>0</v>
      </c>
      <c r="U1595" s="463">
        <v>2</v>
      </c>
      <c r="V1595" s="463">
        <v>3</v>
      </c>
      <c r="W1595" s="463">
        <v>14</v>
      </c>
      <c r="X1595" s="463">
        <v>9</v>
      </c>
      <c r="Y1595" s="463">
        <v>9</v>
      </c>
      <c r="Z1595" s="463">
        <v>0</v>
      </c>
      <c r="AA1595" s="463">
        <v>0</v>
      </c>
      <c r="AB1595" s="466">
        <v>40</v>
      </c>
      <c r="AC1595" s="461"/>
    </row>
    <row r="1596" spans="1:29" s="467" customFormat="1" hidden="1">
      <c r="A1596" s="463" t="s">
        <v>2289</v>
      </c>
      <c r="B1596" s="463" t="s">
        <v>658</v>
      </c>
      <c r="C1596" s="463" t="s">
        <v>2437</v>
      </c>
      <c r="D1596" s="463" t="s">
        <v>552</v>
      </c>
      <c r="E1596" s="463">
        <v>39</v>
      </c>
      <c r="F1596" s="465" t="s">
        <v>1517</v>
      </c>
      <c r="G1596" s="463" t="s">
        <v>554</v>
      </c>
      <c r="H1596" s="576">
        <v>42017</v>
      </c>
      <c r="I1596" s="576">
        <v>42213</v>
      </c>
      <c r="J1596" s="228">
        <v>2014</v>
      </c>
      <c r="K1596" s="463" t="s">
        <v>769</v>
      </c>
      <c r="L1596" s="463" t="s">
        <v>3726</v>
      </c>
      <c r="M1596" s="463" t="s">
        <v>1517</v>
      </c>
      <c r="N1596" s="466">
        <v>4</v>
      </c>
      <c r="O1596" s="229">
        <v>15</v>
      </c>
      <c r="P1596" s="463">
        <v>2</v>
      </c>
      <c r="Q1596" s="463">
        <v>2</v>
      </c>
      <c r="R1596" s="463">
        <v>0</v>
      </c>
      <c r="S1596" s="463">
        <v>0</v>
      </c>
      <c r="T1596" s="463">
        <v>0</v>
      </c>
      <c r="U1596" s="463">
        <v>6</v>
      </c>
      <c r="V1596" s="463">
        <v>0</v>
      </c>
      <c r="W1596" s="463">
        <v>11</v>
      </c>
      <c r="X1596" s="463">
        <v>3</v>
      </c>
      <c r="Y1596" s="463">
        <v>1</v>
      </c>
      <c r="Z1596" s="463">
        <v>0</v>
      </c>
      <c r="AA1596" s="463">
        <v>0</v>
      </c>
      <c r="AB1596" s="466">
        <v>40</v>
      </c>
      <c r="AC1596" s="461"/>
    </row>
    <row r="1597" spans="1:29" s="467" customFormat="1" hidden="1">
      <c r="A1597" s="463" t="s">
        <v>2290</v>
      </c>
      <c r="B1597" s="463" t="s">
        <v>658</v>
      </c>
      <c r="C1597" s="463" t="s">
        <v>2438</v>
      </c>
      <c r="D1597" s="463" t="s">
        <v>552</v>
      </c>
      <c r="E1597" s="463">
        <v>40</v>
      </c>
      <c r="F1597" s="465" t="s">
        <v>550</v>
      </c>
      <c r="G1597" s="463" t="s">
        <v>554</v>
      </c>
      <c r="H1597" s="576">
        <v>42017</v>
      </c>
      <c r="I1597" s="576">
        <v>42213</v>
      </c>
      <c r="J1597" s="228">
        <v>2014</v>
      </c>
      <c r="K1597" s="463" t="s">
        <v>769</v>
      </c>
      <c r="L1597" s="463" t="s">
        <v>3727</v>
      </c>
      <c r="M1597" s="463" t="s">
        <v>550</v>
      </c>
      <c r="N1597" s="466">
        <v>1</v>
      </c>
      <c r="O1597" s="229">
        <v>0</v>
      </c>
      <c r="P1597" s="463">
        <v>1</v>
      </c>
      <c r="Q1597" s="463">
        <v>1</v>
      </c>
      <c r="R1597" s="463">
        <v>0</v>
      </c>
      <c r="S1597" s="463">
        <v>0</v>
      </c>
      <c r="T1597" s="463">
        <v>0</v>
      </c>
      <c r="U1597" s="463">
        <v>0</v>
      </c>
      <c r="V1597" s="463">
        <v>3</v>
      </c>
      <c r="W1597" s="463">
        <v>19</v>
      </c>
      <c r="X1597" s="463">
        <v>16</v>
      </c>
      <c r="Y1597" s="463">
        <v>0</v>
      </c>
      <c r="Z1597" s="463">
        <v>0</v>
      </c>
      <c r="AA1597" s="463">
        <v>0</v>
      </c>
      <c r="AB1597" s="466">
        <v>40</v>
      </c>
      <c r="AC1597" s="461"/>
    </row>
    <row r="1598" spans="1:29" s="467" customFormat="1" hidden="1">
      <c r="A1598" s="463" t="s">
        <v>2291</v>
      </c>
      <c r="B1598" s="463" t="s">
        <v>658</v>
      </c>
      <c r="C1598" s="463" t="s">
        <v>2439</v>
      </c>
      <c r="D1598" s="463" t="s">
        <v>552</v>
      </c>
      <c r="E1598" s="463">
        <v>40</v>
      </c>
      <c r="F1598" s="465" t="s">
        <v>550</v>
      </c>
      <c r="G1598" s="463" t="s">
        <v>554</v>
      </c>
      <c r="H1598" s="576">
        <v>42017</v>
      </c>
      <c r="I1598" s="576">
        <v>42213</v>
      </c>
      <c r="J1598" s="228">
        <v>2014</v>
      </c>
      <c r="K1598" s="463" t="s">
        <v>769</v>
      </c>
      <c r="L1598" s="463" t="s">
        <v>3727</v>
      </c>
      <c r="M1598" s="463" t="s">
        <v>550</v>
      </c>
      <c r="N1598" s="466">
        <v>2</v>
      </c>
      <c r="O1598" s="229">
        <v>0</v>
      </c>
      <c r="P1598" s="463">
        <v>1</v>
      </c>
      <c r="Q1598" s="463">
        <v>4</v>
      </c>
      <c r="R1598" s="463">
        <v>0</v>
      </c>
      <c r="S1598" s="463">
        <v>0</v>
      </c>
      <c r="T1598" s="463">
        <v>0</v>
      </c>
      <c r="U1598" s="463">
        <v>1</v>
      </c>
      <c r="V1598" s="463">
        <v>1</v>
      </c>
      <c r="W1598" s="463">
        <v>11</v>
      </c>
      <c r="X1598" s="463">
        <v>18</v>
      </c>
      <c r="Y1598" s="463">
        <v>4</v>
      </c>
      <c r="Z1598" s="463">
        <v>0</v>
      </c>
      <c r="AA1598" s="463">
        <v>0</v>
      </c>
      <c r="AB1598" s="466">
        <v>40</v>
      </c>
      <c r="AC1598" s="461"/>
    </row>
    <row r="1599" spans="1:29" s="467" customFormat="1" hidden="1">
      <c r="A1599" s="463" t="s">
        <v>2292</v>
      </c>
      <c r="B1599" s="463" t="s">
        <v>658</v>
      </c>
      <c r="C1599" s="463" t="s">
        <v>2440</v>
      </c>
      <c r="D1599" s="463" t="s">
        <v>552</v>
      </c>
      <c r="E1599" s="463">
        <v>40</v>
      </c>
      <c r="F1599" s="465" t="s">
        <v>550</v>
      </c>
      <c r="G1599" s="463" t="s">
        <v>554</v>
      </c>
      <c r="H1599" s="576">
        <v>42017</v>
      </c>
      <c r="I1599" s="576">
        <v>42213</v>
      </c>
      <c r="J1599" s="228">
        <v>2014</v>
      </c>
      <c r="K1599" s="463" t="s">
        <v>769</v>
      </c>
      <c r="L1599" s="463" t="s">
        <v>3727</v>
      </c>
      <c r="M1599" s="463" t="s">
        <v>550</v>
      </c>
      <c r="N1599" s="466">
        <v>3</v>
      </c>
      <c r="O1599" s="229">
        <v>2</v>
      </c>
      <c r="P1599" s="463">
        <v>1</v>
      </c>
      <c r="Q1599" s="463">
        <v>3</v>
      </c>
      <c r="R1599" s="463">
        <v>0</v>
      </c>
      <c r="S1599" s="463">
        <v>1</v>
      </c>
      <c r="T1599" s="463">
        <v>0</v>
      </c>
      <c r="U1599" s="463">
        <v>1</v>
      </c>
      <c r="V1599" s="463">
        <v>0</v>
      </c>
      <c r="W1599" s="463">
        <v>22</v>
      </c>
      <c r="X1599" s="463">
        <v>10</v>
      </c>
      <c r="Y1599" s="463">
        <v>0</v>
      </c>
      <c r="Z1599" s="463">
        <v>0</v>
      </c>
      <c r="AA1599" s="463">
        <v>0</v>
      </c>
      <c r="AB1599" s="466">
        <v>40</v>
      </c>
      <c r="AC1599" s="461"/>
    </row>
    <row r="1600" spans="1:29" s="467" customFormat="1" hidden="1">
      <c r="A1600" s="463" t="s">
        <v>2293</v>
      </c>
      <c r="B1600" s="463" t="s">
        <v>658</v>
      </c>
      <c r="C1600" s="463" t="s">
        <v>2441</v>
      </c>
      <c r="D1600" s="463" t="s">
        <v>552</v>
      </c>
      <c r="E1600" s="463">
        <v>40</v>
      </c>
      <c r="F1600" s="465" t="s">
        <v>550</v>
      </c>
      <c r="G1600" s="463" t="s">
        <v>554</v>
      </c>
      <c r="H1600" s="576">
        <v>42017</v>
      </c>
      <c r="I1600" s="576">
        <v>42213</v>
      </c>
      <c r="J1600" s="228">
        <v>2014</v>
      </c>
      <c r="K1600" s="463" t="s">
        <v>769</v>
      </c>
      <c r="L1600" s="463" t="s">
        <v>3727</v>
      </c>
      <c r="M1600" s="463" t="s">
        <v>550</v>
      </c>
      <c r="N1600" s="466">
        <v>4</v>
      </c>
      <c r="O1600" s="229">
        <v>0</v>
      </c>
      <c r="P1600" s="463">
        <v>3</v>
      </c>
      <c r="Q1600" s="463">
        <v>0</v>
      </c>
      <c r="R1600" s="463">
        <v>0</v>
      </c>
      <c r="S1600" s="463">
        <v>0</v>
      </c>
      <c r="T1600" s="463">
        <v>0</v>
      </c>
      <c r="U1600" s="463">
        <v>0</v>
      </c>
      <c r="V1600" s="463">
        <v>2</v>
      </c>
      <c r="W1600" s="463">
        <v>16</v>
      </c>
      <c r="X1600" s="463">
        <v>19</v>
      </c>
      <c r="Y1600" s="463">
        <v>0</v>
      </c>
      <c r="Z1600" s="463">
        <v>0</v>
      </c>
      <c r="AA1600" s="463">
        <v>0</v>
      </c>
      <c r="AB1600" s="466">
        <v>40</v>
      </c>
      <c r="AC1600" s="461"/>
    </row>
    <row r="1601" spans="1:29" s="467" customFormat="1" hidden="1">
      <c r="A1601" s="463" t="s">
        <v>2294</v>
      </c>
      <c r="B1601" s="463" t="s">
        <v>658</v>
      </c>
      <c r="C1601" s="463" t="s">
        <v>2295</v>
      </c>
      <c r="D1601" s="463" t="s">
        <v>552</v>
      </c>
      <c r="E1601" s="463">
        <v>41</v>
      </c>
      <c r="F1601" s="465" t="s">
        <v>1513</v>
      </c>
      <c r="G1601" s="463" t="s">
        <v>554</v>
      </c>
      <c r="H1601" s="576">
        <v>42019</v>
      </c>
      <c r="I1601" s="576">
        <v>42213</v>
      </c>
      <c r="J1601" s="228">
        <v>2014</v>
      </c>
      <c r="K1601" s="463" t="s">
        <v>769</v>
      </c>
      <c r="L1601" s="463" t="s">
        <v>3727</v>
      </c>
      <c r="M1601" s="463" t="s">
        <v>1513</v>
      </c>
      <c r="N1601" s="466">
        <v>1</v>
      </c>
      <c r="O1601" s="229">
        <v>14</v>
      </c>
      <c r="P1601" s="463">
        <v>0</v>
      </c>
      <c r="Q1601" s="463">
        <v>3</v>
      </c>
      <c r="R1601" s="463">
        <v>0</v>
      </c>
      <c r="S1601" s="463">
        <v>0</v>
      </c>
      <c r="T1601" s="463">
        <v>0</v>
      </c>
      <c r="U1601" s="463">
        <v>2</v>
      </c>
      <c r="V1601" s="463">
        <v>0</v>
      </c>
      <c r="W1601" s="463">
        <v>13</v>
      </c>
      <c r="X1601" s="463">
        <v>0</v>
      </c>
      <c r="Y1601" s="463">
        <v>8</v>
      </c>
      <c r="Z1601" s="463">
        <v>0</v>
      </c>
      <c r="AA1601" s="463">
        <v>0</v>
      </c>
      <c r="AB1601" s="466">
        <v>40</v>
      </c>
      <c r="AC1601" s="461"/>
    </row>
    <row r="1602" spans="1:29" s="467" customFormat="1" hidden="1">
      <c r="A1602" s="463" t="s">
        <v>2296</v>
      </c>
      <c r="B1602" s="463" t="s">
        <v>658</v>
      </c>
      <c r="C1602" s="463" t="s">
        <v>2297</v>
      </c>
      <c r="D1602" s="463" t="s">
        <v>552</v>
      </c>
      <c r="E1602" s="463">
        <v>41</v>
      </c>
      <c r="F1602" s="465" t="s">
        <v>1513</v>
      </c>
      <c r="G1602" s="463" t="s">
        <v>554</v>
      </c>
      <c r="H1602" s="576">
        <v>42019</v>
      </c>
      <c r="I1602" s="576">
        <v>42213</v>
      </c>
      <c r="J1602" s="228">
        <v>2014</v>
      </c>
      <c r="K1602" s="463" t="s">
        <v>769</v>
      </c>
      <c r="L1602" s="463" t="s">
        <v>3727</v>
      </c>
      <c r="M1602" s="463" t="s">
        <v>1513</v>
      </c>
      <c r="N1602" s="466">
        <v>2</v>
      </c>
      <c r="O1602" s="229">
        <v>12</v>
      </c>
      <c r="P1602" s="463">
        <v>0</v>
      </c>
      <c r="Q1602" s="463">
        <v>1</v>
      </c>
      <c r="R1602" s="463">
        <v>0</v>
      </c>
      <c r="S1602" s="463">
        <v>0</v>
      </c>
      <c r="T1602" s="463">
        <v>0</v>
      </c>
      <c r="U1602" s="463">
        <v>8</v>
      </c>
      <c r="V1602" s="463">
        <v>0</v>
      </c>
      <c r="W1602" s="463">
        <v>16</v>
      </c>
      <c r="X1602" s="463">
        <v>0</v>
      </c>
      <c r="Y1602" s="463">
        <v>3</v>
      </c>
      <c r="Z1602" s="463">
        <v>0</v>
      </c>
      <c r="AA1602" s="463">
        <v>0</v>
      </c>
      <c r="AB1602" s="466">
        <v>40</v>
      </c>
      <c r="AC1602" s="461"/>
    </row>
    <row r="1603" spans="1:29" s="467" customFormat="1" hidden="1">
      <c r="A1603" s="463" t="s">
        <v>2298</v>
      </c>
      <c r="B1603" s="463" t="s">
        <v>658</v>
      </c>
      <c r="C1603" s="463" t="s">
        <v>2299</v>
      </c>
      <c r="D1603" s="463" t="s">
        <v>552</v>
      </c>
      <c r="E1603" s="463">
        <v>41</v>
      </c>
      <c r="F1603" s="465" t="s">
        <v>1513</v>
      </c>
      <c r="G1603" s="463" t="s">
        <v>554</v>
      </c>
      <c r="H1603" s="576">
        <v>42019</v>
      </c>
      <c r="I1603" s="576">
        <v>42213</v>
      </c>
      <c r="J1603" s="228">
        <v>2014</v>
      </c>
      <c r="K1603" s="463" t="s">
        <v>769</v>
      </c>
      <c r="L1603" s="463" t="s">
        <v>3727</v>
      </c>
      <c r="M1603" s="463" t="s">
        <v>1513</v>
      </c>
      <c r="N1603" s="466">
        <v>3</v>
      </c>
      <c r="O1603" s="229">
        <v>17</v>
      </c>
      <c r="P1603" s="463">
        <v>0</v>
      </c>
      <c r="Q1603" s="463">
        <v>0</v>
      </c>
      <c r="R1603" s="463">
        <v>0</v>
      </c>
      <c r="S1603" s="463">
        <v>0</v>
      </c>
      <c r="T1603" s="463">
        <v>0</v>
      </c>
      <c r="U1603" s="463">
        <v>2</v>
      </c>
      <c r="V1603" s="463">
        <v>0</v>
      </c>
      <c r="W1603" s="463">
        <v>19</v>
      </c>
      <c r="X1603" s="463">
        <v>2</v>
      </c>
      <c r="Y1603" s="463">
        <v>0</v>
      </c>
      <c r="Z1603" s="463">
        <v>0</v>
      </c>
      <c r="AA1603" s="463">
        <v>0</v>
      </c>
      <c r="AB1603" s="466">
        <v>40</v>
      </c>
      <c r="AC1603" s="461"/>
    </row>
    <row r="1604" spans="1:29" s="467" customFormat="1" hidden="1">
      <c r="A1604" s="463" t="s">
        <v>2300</v>
      </c>
      <c r="B1604" s="463" t="s">
        <v>658</v>
      </c>
      <c r="C1604" s="463" t="s">
        <v>2301</v>
      </c>
      <c r="D1604" s="463" t="s">
        <v>552</v>
      </c>
      <c r="E1604" s="463">
        <v>41</v>
      </c>
      <c r="F1604" s="465" t="s">
        <v>1513</v>
      </c>
      <c r="G1604" s="463" t="s">
        <v>554</v>
      </c>
      <c r="H1604" s="576">
        <v>42019</v>
      </c>
      <c r="I1604" s="576">
        <v>42213</v>
      </c>
      <c r="J1604" s="228">
        <v>2014</v>
      </c>
      <c r="K1604" s="463" t="s">
        <v>769</v>
      </c>
      <c r="L1604" s="463" t="s">
        <v>3727</v>
      </c>
      <c r="M1604" s="463" t="s">
        <v>1513</v>
      </c>
      <c r="N1604" s="466">
        <v>4</v>
      </c>
      <c r="O1604" s="229">
        <v>16</v>
      </c>
      <c r="P1604" s="463">
        <v>0</v>
      </c>
      <c r="Q1604" s="463">
        <v>0</v>
      </c>
      <c r="R1604" s="463">
        <v>0</v>
      </c>
      <c r="S1604" s="463">
        <v>0</v>
      </c>
      <c r="T1604" s="463">
        <v>0</v>
      </c>
      <c r="U1604" s="463">
        <v>1</v>
      </c>
      <c r="V1604" s="463">
        <v>0</v>
      </c>
      <c r="W1604" s="463">
        <v>16</v>
      </c>
      <c r="X1604" s="463">
        <v>6</v>
      </c>
      <c r="Y1604" s="463">
        <v>1</v>
      </c>
      <c r="Z1604" s="463">
        <v>0</v>
      </c>
      <c r="AA1604" s="463">
        <v>0</v>
      </c>
      <c r="AB1604" s="466">
        <v>40</v>
      </c>
      <c r="AC1604" s="461"/>
    </row>
    <row r="1605" spans="1:29" s="467" customFormat="1" hidden="1">
      <c r="A1605" s="463" t="s">
        <v>2302</v>
      </c>
      <c r="B1605" s="463" t="s">
        <v>658</v>
      </c>
      <c r="C1605" s="463" t="s">
        <v>2442</v>
      </c>
      <c r="D1605" s="463" t="s">
        <v>552</v>
      </c>
      <c r="E1605" s="463">
        <v>42</v>
      </c>
      <c r="F1605" s="465" t="s">
        <v>1519</v>
      </c>
      <c r="G1605" s="463" t="s">
        <v>554</v>
      </c>
      <c r="H1605" s="576">
        <v>42017</v>
      </c>
      <c r="I1605" s="576">
        <v>42213</v>
      </c>
      <c r="J1605" s="228">
        <v>2014</v>
      </c>
      <c r="K1605" s="463" t="s">
        <v>769</v>
      </c>
      <c r="L1605" s="463" t="s">
        <v>3727</v>
      </c>
      <c r="M1605" s="463" t="s">
        <v>1519</v>
      </c>
      <c r="N1605" s="466">
        <v>1</v>
      </c>
      <c r="O1605" s="229">
        <v>22</v>
      </c>
      <c r="P1605" s="463">
        <v>0</v>
      </c>
      <c r="Q1605" s="463">
        <v>5</v>
      </c>
      <c r="R1605" s="463">
        <v>2</v>
      </c>
      <c r="S1605" s="463">
        <v>0</v>
      </c>
      <c r="T1605" s="463">
        <v>0</v>
      </c>
      <c r="U1605" s="463">
        <v>1</v>
      </c>
      <c r="V1605" s="463">
        <v>0</v>
      </c>
      <c r="W1605" s="463">
        <v>4</v>
      </c>
      <c r="X1605" s="463">
        <v>5</v>
      </c>
      <c r="Y1605" s="463">
        <v>1</v>
      </c>
      <c r="Z1605" s="463">
        <v>0</v>
      </c>
      <c r="AA1605" s="463">
        <v>0</v>
      </c>
      <c r="AB1605" s="466">
        <v>40</v>
      </c>
      <c r="AC1605" s="461"/>
    </row>
    <row r="1606" spans="1:29" s="467" customFormat="1" hidden="1">
      <c r="A1606" s="463" t="s">
        <v>2303</v>
      </c>
      <c r="B1606" s="463" t="s">
        <v>658</v>
      </c>
      <c r="C1606" s="463" t="s">
        <v>2443</v>
      </c>
      <c r="D1606" s="463" t="s">
        <v>552</v>
      </c>
      <c r="E1606" s="463">
        <v>42</v>
      </c>
      <c r="F1606" s="465" t="s">
        <v>1519</v>
      </c>
      <c r="G1606" s="463" t="s">
        <v>554</v>
      </c>
      <c r="H1606" s="576">
        <v>42017</v>
      </c>
      <c r="I1606" s="576">
        <v>42213</v>
      </c>
      <c r="J1606" s="228">
        <v>2014</v>
      </c>
      <c r="K1606" s="463" t="s">
        <v>769</v>
      </c>
      <c r="L1606" s="463" t="s">
        <v>3727</v>
      </c>
      <c r="M1606" s="463" t="s">
        <v>1519</v>
      </c>
      <c r="N1606" s="466">
        <v>2</v>
      </c>
      <c r="O1606" s="229">
        <v>2</v>
      </c>
      <c r="P1606" s="463">
        <v>0</v>
      </c>
      <c r="Q1606" s="463">
        <v>6</v>
      </c>
      <c r="R1606" s="463">
        <v>0</v>
      </c>
      <c r="S1606" s="463">
        <v>0</v>
      </c>
      <c r="T1606" s="463">
        <v>0</v>
      </c>
      <c r="U1606" s="463">
        <v>11</v>
      </c>
      <c r="V1606" s="463">
        <v>1</v>
      </c>
      <c r="W1606" s="463">
        <v>7</v>
      </c>
      <c r="X1606" s="463">
        <v>10</v>
      </c>
      <c r="Y1606" s="463">
        <v>3</v>
      </c>
      <c r="Z1606" s="463">
        <v>0</v>
      </c>
      <c r="AA1606" s="463">
        <v>0</v>
      </c>
      <c r="AB1606" s="466">
        <v>40</v>
      </c>
      <c r="AC1606" s="461"/>
    </row>
    <row r="1607" spans="1:29" s="467" customFormat="1" hidden="1">
      <c r="A1607" s="463" t="s">
        <v>2304</v>
      </c>
      <c r="B1607" s="463" t="s">
        <v>658</v>
      </c>
      <c r="C1607" s="463" t="s">
        <v>2444</v>
      </c>
      <c r="D1607" s="463" t="s">
        <v>552</v>
      </c>
      <c r="E1607" s="463">
        <v>42</v>
      </c>
      <c r="F1607" s="465" t="s">
        <v>1519</v>
      </c>
      <c r="G1607" s="463" t="s">
        <v>554</v>
      </c>
      <c r="H1607" s="576">
        <v>42017</v>
      </c>
      <c r="I1607" s="576">
        <v>42213</v>
      </c>
      <c r="J1607" s="228">
        <v>2014</v>
      </c>
      <c r="K1607" s="463" t="s">
        <v>769</v>
      </c>
      <c r="L1607" s="463" t="s">
        <v>3727</v>
      </c>
      <c r="M1607" s="463" t="s">
        <v>1519</v>
      </c>
      <c r="N1607" s="466">
        <v>3</v>
      </c>
      <c r="O1607" s="229">
        <v>9</v>
      </c>
      <c r="P1607" s="463">
        <v>1</v>
      </c>
      <c r="Q1607" s="463">
        <v>6</v>
      </c>
      <c r="R1607" s="463">
        <v>1</v>
      </c>
      <c r="S1607" s="463">
        <v>0</v>
      </c>
      <c r="T1607" s="463">
        <v>0</v>
      </c>
      <c r="U1607" s="463">
        <v>1</v>
      </c>
      <c r="V1607" s="463">
        <v>0</v>
      </c>
      <c r="W1607" s="463">
        <v>9</v>
      </c>
      <c r="X1607" s="463">
        <v>12</v>
      </c>
      <c r="Y1607" s="463">
        <v>1</v>
      </c>
      <c r="Z1607" s="463">
        <v>0</v>
      </c>
      <c r="AA1607" s="463">
        <v>0</v>
      </c>
      <c r="AB1607" s="466">
        <v>40</v>
      </c>
      <c r="AC1607" s="461"/>
    </row>
    <row r="1608" spans="1:29" s="467" customFormat="1" hidden="1">
      <c r="A1608" s="463" t="s">
        <v>2305</v>
      </c>
      <c r="B1608" s="463" t="s">
        <v>658</v>
      </c>
      <c r="C1608" s="463" t="s">
        <v>2445</v>
      </c>
      <c r="D1608" s="463" t="s">
        <v>552</v>
      </c>
      <c r="E1608" s="463">
        <v>42</v>
      </c>
      <c r="F1608" s="465" t="s">
        <v>1519</v>
      </c>
      <c r="G1608" s="463" t="s">
        <v>554</v>
      </c>
      <c r="H1608" s="576">
        <v>42017</v>
      </c>
      <c r="I1608" s="576">
        <v>42213</v>
      </c>
      <c r="J1608" s="228">
        <v>2014</v>
      </c>
      <c r="K1608" s="463" t="s">
        <v>769</v>
      </c>
      <c r="L1608" s="463" t="s">
        <v>3727</v>
      </c>
      <c r="M1608" s="463" t="s">
        <v>1519</v>
      </c>
      <c r="N1608" s="466">
        <v>4</v>
      </c>
      <c r="O1608" s="229">
        <v>10</v>
      </c>
      <c r="P1608" s="463">
        <v>0</v>
      </c>
      <c r="Q1608" s="463">
        <v>5</v>
      </c>
      <c r="R1608" s="463">
        <v>1</v>
      </c>
      <c r="S1608" s="463">
        <v>1</v>
      </c>
      <c r="T1608" s="463">
        <v>0</v>
      </c>
      <c r="U1608" s="463">
        <v>3</v>
      </c>
      <c r="V1608" s="463">
        <v>0</v>
      </c>
      <c r="W1608" s="463">
        <v>6</v>
      </c>
      <c r="X1608" s="463">
        <v>14</v>
      </c>
      <c r="Y1608" s="463">
        <v>0</v>
      </c>
      <c r="Z1608" s="463">
        <v>0</v>
      </c>
      <c r="AA1608" s="463">
        <v>0</v>
      </c>
      <c r="AB1608" s="466">
        <v>40</v>
      </c>
      <c r="AC1608" s="461"/>
    </row>
    <row r="1609" spans="1:29" s="467" customFormat="1" hidden="1">
      <c r="A1609" s="463" t="s">
        <v>2306</v>
      </c>
      <c r="B1609" s="463" t="s">
        <v>658</v>
      </c>
      <c r="C1609" s="463" t="s">
        <v>2307</v>
      </c>
      <c r="D1609" s="463" t="s">
        <v>552</v>
      </c>
      <c r="E1609" s="463">
        <v>43</v>
      </c>
      <c r="F1609" s="465" t="s">
        <v>1724</v>
      </c>
      <c r="G1609" s="463" t="s">
        <v>554</v>
      </c>
      <c r="H1609" s="576">
        <v>42083</v>
      </c>
      <c r="I1609" s="576">
        <v>42213</v>
      </c>
      <c r="J1609" s="228">
        <v>2014</v>
      </c>
      <c r="K1609" s="463" t="s">
        <v>769</v>
      </c>
      <c r="L1609" s="463" t="s">
        <v>1544</v>
      </c>
      <c r="M1609" s="463" t="s">
        <v>1724</v>
      </c>
      <c r="N1609" s="466">
        <v>1</v>
      </c>
      <c r="O1609" s="229">
        <v>1</v>
      </c>
      <c r="P1609" s="463">
        <v>0</v>
      </c>
      <c r="Q1609" s="463">
        <v>9</v>
      </c>
      <c r="R1609" s="463">
        <v>0</v>
      </c>
      <c r="S1609" s="463">
        <v>0</v>
      </c>
      <c r="T1609" s="463">
        <v>0</v>
      </c>
      <c r="U1609" s="463">
        <v>1</v>
      </c>
      <c r="V1609" s="463">
        <v>0</v>
      </c>
      <c r="W1609" s="463">
        <v>10</v>
      </c>
      <c r="X1609" s="463">
        <v>16</v>
      </c>
      <c r="Y1609" s="463">
        <v>3</v>
      </c>
      <c r="Z1609" s="463">
        <v>0</v>
      </c>
      <c r="AA1609" s="463">
        <v>0</v>
      </c>
      <c r="AB1609" s="466">
        <v>40</v>
      </c>
      <c r="AC1609" s="461"/>
    </row>
    <row r="1610" spans="1:29" s="467" customFormat="1" hidden="1">
      <c r="A1610" s="463" t="s">
        <v>2308</v>
      </c>
      <c r="B1610" s="463" t="s">
        <v>658</v>
      </c>
      <c r="C1610" s="463" t="s">
        <v>2309</v>
      </c>
      <c r="D1610" s="463" t="s">
        <v>552</v>
      </c>
      <c r="E1610" s="463">
        <v>43</v>
      </c>
      <c r="F1610" s="465" t="s">
        <v>1724</v>
      </c>
      <c r="G1610" s="463" t="s">
        <v>554</v>
      </c>
      <c r="H1610" s="576">
        <v>42083</v>
      </c>
      <c r="I1610" s="576">
        <v>42213</v>
      </c>
      <c r="J1610" s="228">
        <v>2014</v>
      </c>
      <c r="K1610" s="463" t="s">
        <v>769</v>
      </c>
      <c r="L1610" s="463" t="s">
        <v>1544</v>
      </c>
      <c r="M1610" s="463" t="s">
        <v>1724</v>
      </c>
      <c r="N1610" s="466">
        <v>2</v>
      </c>
      <c r="O1610" s="229">
        <v>5</v>
      </c>
      <c r="P1610" s="463">
        <v>0</v>
      </c>
      <c r="Q1610" s="463">
        <v>7</v>
      </c>
      <c r="R1610" s="463">
        <v>1</v>
      </c>
      <c r="S1610" s="463">
        <v>0</v>
      </c>
      <c r="T1610" s="463">
        <v>0</v>
      </c>
      <c r="U1610" s="463">
        <v>6</v>
      </c>
      <c r="V1610" s="463">
        <v>0</v>
      </c>
      <c r="W1610" s="463">
        <v>15</v>
      </c>
      <c r="X1610" s="463">
        <v>2</v>
      </c>
      <c r="Y1610" s="463">
        <v>1</v>
      </c>
      <c r="Z1610" s="463">
        <v>3</v>
      </c>
      <c r="AA1610" s="463">
        <v>0</v>
      </c>
      <c r="AB1610" s="466">
        <v>40</v>
      </c>
      <c r="AC1610" s="461"/>
    </row>
    <row r="1611" spans="1:29" s="467" customFormat="1" hidden="1">
      <c r="A1611" s="463" t="s">
        <v>2310</v>
      </c>
      <c r="B1611" s="463" t="s">
        <v>658</v>
      </c>
      <c r="C1611" s="463" t="s">
        <v>2311</v>
      </c>
      <c r="D1611" s="463" t="s">
        <v>552</v>
      </c>
      <c r="E1611" s="463">
        <v>43</v>
      </c>
      <c r="F1611" s="465" t="s">
        <v>1724</v>
      </c>
      <c r="G1611" s="463" t="s">
        <v>554</v>
      </c>
      <c r="H1611" s="576">
        <v>42083</v>
      </c>
      <c r="I1611" s="576">
        <v>42213</v>
      </c>
      <c r="J1611" s="228">
        <v>2014</v>
      </c>
      <c r="K1611" s="463" t="s">
        <v>769</v>
      </c>
      <c r="L1611" s="463" t="s">
        <v>1544</v>
      </c>
      <c r="M1611" s="463" t="s">
        <v>1724</v>
      </c>
      <c r="N1611" s="466">
        <v>3</v>
      </c>
      <c r="O1611" s="229">
        <v>0</v>
      </c>
      <c r="P1611" s="463">
        <v>0</v>
      </c>
      <c r="Q1611" s="463">
        <v>32</v>
      </c>
      <c r="R1611" s="463">
        <v>0</v>
      </c>
      <c r="S1611" s="463">
        <v>0</v>
      </c>
      <c r="T1611" s="463">
        <v>0</v>
      </c>
      <c r="U1611" s="463">
        <v>0</v>
      </c>
      <c r="V1611" s="463">
        <v>0</v>
      </c>
      <c r="W1611" s="463">
        <v>4</v>
      </c>
      <c r="X1611" s="463">
        <v>1</v>
      </c>
      <c r="Y1611" s="463">
        <v>2</v>
      </c>
      <c r="Z1611" s="463">
        <v>1</v>
      </c>
      <c r="AA1611" s="463">
        <v>0</v>
      </c>
      <c r="AB1611" s="466">
        <v>40</v>
      </c>
      <c r="AC1611" s="461"/>
    </row>
    <row r="1612" spans="1:29" s="467" customFormat="1" hidden="1">
      <c r="A1612" s="463" t="s">
        <v>2312</v>
      </c>
      <c r="B1612" s="463" t="s">
        <v>658</v>
      </c>
      <c r="C1612" s="463" t="s">
        <v>2313</v>
      </c>
      <c r="D1612" s="463" t="s">
        <v>552</v>
      </c>
      <c r="E1612" s="463">
        <v>43</v>
      </c>
      <c r="F1612" s="465" t="s">
        <v>1724</v>
      </c>
      <c r="G1612" s="463" t="s">
        <v>554</v>
      </c>
      <c r="H1612" s="576">
        <v>42083</v>
      </c>
      <c r="I1612" s="576">
        <v>42213</v>
      </c>
      <c r="J1612" s="228">
        <v>2014</v>
      </c>
      <c r="K1612" s="463" t="s">
        <v>769</v>
      </c>
      <c r="L1612" s="463" t="s">
        <v>1544</v>
      </c>
      <c r="M1612" s="463" t="s">
        <v>1724</v>
      </c>
      <c r="N1612" s="466">
        <v>4</v>
      </c>
      <c r="O1612" s="229">
        <v>5</v>
      </c>
      <c r="P1612" s="463">
        <v>0</v>
      </c>
      <c r="Q1612" s="463">
        <v>2</v>
      </c>
      <c r="R1612" s="463">
        <v>0</v>
      </c>
      <c r="S1612" s="463">
        <v>0</v>
      </c>
      <c r="T1612" s="463">
        <v>0</v>
      </c>
      <c r="U1612" s="463">
        <v>5</v>
      </c>
      <c r="V1612" s="463">
        <v>0</v>
      </c>
      <c r="W1612" s="463">
        <v>18</v>
      </c>
      <c r="X1612" s="463">
        <v>9</v>
      </c>
      <c r="Y1612" s="463">
        <v>0</v>
      </c>
      <c r="Z1612" s="463">
        <v>1</v>
      </c>
      <c r="AA1612" s="463">
        <v>0</v>
      </c>
      <c r="AB1612" s="466">
        <v>40</v>
      </c>
      <c r="AC1612" s="461"/>
    </row>
    <row r="1613" spans="1:29" s="467" customFormat="1" hidden="1">
      <c r="A1613" s="463" t="s">
        <v>2314</v>
      </c>
      <c r="B1613" s="463" t="s">
        <v>658</v>
      </c>
      <c r="C1613" s="463" t="s">
        <v>3807</v>
      </c>
      <c r="D1613" s="463" t="s">
        <v>552</v>
      </c>
      <c r="E1613" s="463">
        <v>44</v>
      </c>
      <c r="F1613" s="465" t="s">
        <v>3768</v>
      </c>
      <c r="G1613" s="463" t="s">
        <v>554</v>
      </c>
      <c r="H1613" s="576">
        <v>42083</v>
      </c>
      <c r="I1613" s="576">
        <v>42213</v>
      </c>
      <c r="J1613" s="228">
        <v>2014</v>
      </c>
      <c r="K1613" s="463" t="s">
        <v>769</v>
      </c>
      <c r="L1613" s="463" t="s">
        <v>1544</v>
      </c>
      <c r="M1613" s="463" t="s">
        <v>3768</v>
      </c>
      <c r="N1613" s="466">
        <v>1</v>
      </c>
      <c r="O1613" s="229">
        <v>4</v>
      </c>
      <c r="P1613" s="463">
        <v>10</v>
      </c>
      <c r="Q1613" s="463">
        <v>6</v>
      </c>
      <c r="R1613" s="463">
        <v>0</v>
      </c>
      <c r="S1613" s="463">
        <v>0</v>
      </c>
      <c r="T1613" s="463">
        <v>0</v>
      </c>
      <c r="U1613" s="463">
        <v>0</v>
      </c>
      <c r="V1613" s="463">
        <v>2</v>
      </c>
      <c r="W1613" s="463">
        <v>17</v>
      </c>
      <c r="X1613" s="463">
        <v>1</v>
      </c>
      <c r="Y1613" s="463">
        <v>0</v>
      </c>
      <c r="Z1613" s="463">
        <v>0</v>
      </c>
      <c r="AA1613" s="463">
        <v>0</v>
      </c>
      <c r="AB1613" s="466">
        <v>40</v>
      </c>
      <c r="AC1613" s="461"/>
    </row>
    <row r="1614" spans="1:29" s="467" customFormat="1" hidden="1">
      <c r="A1614" s="463" t="s">
        <v>2315</v>
      </c>
      <c r="B1614" s="463" t="s">
        <v>658</v>
      </c>
      <c r="C1614" s="463" t="s">
        <v>3808</v>
      </c>
      <c r="D1614" s="463" t="s">
        <v>552</v>
      </c>
      <c r="E1614" s="463">
        <v>44</v>
      </c>
      <c r="F1614" s="465" t="s">
        <v>3768</v>
      </c>
      <c r="G1614" s="463" t="s">
        <v>554</v>
      </c>
      <c r="H1614" s="576">
        <v>42083</v>
      </c>
      <c r="I1614" s="576">
        <v>42213</v>
      </c>
      <c r="J1614" s="228">
        <v>2014</v>
      </c>
      <c r="K1614" s="463" t="s">
        <v>769</v>
      </c>
      <c r="L1614" s="463" t="s">
        <v>1544</v>
      </c>
      <c r="M1614" s="463" t="s">
        <v>3768</v>
      </c>
      <c r="N1614" s="466">
        <v>2</v>
      </c>
      <c r="O1614" s="229">
        <v>4</v>
      </c>
      <c r="P1614" s="463">
        <v>1</v>
      </c>
      <c r="Q1614" s="463">
        <v>18</v>
      </c>
      <c r="R1614" s="463">
        <v>2</v>
      </c>
      <c r="S1614" s="463">
        <v>0</v>
      </c>
      <c r="T1614" s="463">
        <v>1</v>
      </c>
      <c r="U1614" s="463">
        <v>1</v>
      </c>
      <c r="V1614" s="463">
        <v>0</v>
      </c>
      <c r="W1614" s="463">
        <v>11</v>
      </c>
      <c r="X1614" s="463">
        <v>2</v>
      </c>
      <c r="Y1614" s="463">
        <v>0</v>
      </c>
      <c r="Z1614" s="463">
        <v>0</v>
      </c>
      <c r="AA1614" s="463">
        <v>0</v>
      </c>
      <c r="AB1614" s="466">
        <v>40</v>
      </c>
      <c r="AC1614" s="461"/>
    </row>
    <row r="1615" spans="1:29" s="467" customFormat="1" hidden="1">
      <c r="A1615" s="463" t="s">
        <v>2316</v>
      </c>
      <c r="B1615" s="463" t="s">
        <v>658</v>
      </c>
      <c r="C1615" s="463" t="s">
        <v>3809</v>
      </c>
      <c r="D1615" s="463" t="s">
        <v>552</v>
      </c>
      <c r="E1615" s="463">
        <v>44</v>
      </c>
      <c r="F1615" s="465" t="s">
        <v>3768</v>
      </c>
      <c r="G1615" s="463" t="s">
        <v>554</v>
      </c>
      <c r="H1615" s="576">
        <v>42083</v>
      </c>
      <c r="I1615" s="576">
        <v>42213</v>
      </c>
      <c r="J1615" s="228">
        <v>2014</v>
      </c>
      <c r="K1615" s="463" t="s">
        <v>769</v>
      </c>
      <c r="L1615" s="463" t="s">
        <v>1544</v>
      </c>
      <c r="M1615" s="463" t="s">
        <v>3768</v>
      </c>
      <c r="N1615" s="466">
        <v>3</v>
      </c>
      <c r="O1615" s="229">
        <v>6</v>
      </c>
      <c r="P1615" s="463">
        <v>1</v>
      </c>
      <c r="Q1615" s="463">
        <v>7</v>
      </c>
      <c r="R1615" s="463">
        <v>5</v>
      </c>
      <c r="S1615" s="463">
        <v>0</v>
      </c>
      <c r="T1615" s="463">
        <v>0</v>
      </c>
      <c r="U1615" s="463">
        <v>0</v>
      </c>
      <c r="V1615" s="463">
        <v>2</v>
      </c>
      <c r="W1615" s="463">
        <v>13</v>
      </c>
      <c r="X1615" s="463">
        <v>6</v>
      </c>
      <c r="Y1615" s="463">
        <v>0</v>
      </c>
      <c r="Z1615" s="463">
        <v>0</v>
      </c>
      <c r="AA1615" s="463">
        <v>0</v>
      </c>
      <c r="AB1615" s="466">
        <v>40</v>
      </c>
      <c r="AC1615" s="461"/>
    </row>
    <row r="1616" spans="1:29" s="467" customFormat="1" hidden="1">
      <c r="A1616" s="463" t="s">
        <v>2317</v>
      </c>
      <c r="B1616" s="463" t="s">
        <v>658</v>
      </c>
      <c r="C1616" s="463" t="s">
        <v>3810</v>
      </c>
      <c r="D1616" s="463" t="s">
        <v>552</v>
      </c>
      <c r="E1616" s="463">
        <v>44</v>
      </c>
      <c r="F1616" s="465" t="s">
        <v>3768</v>
      </c>
      <c r="G1616" s="463" t="s">
        <v>554</v>
      </c>
      <c r="H1616" s="576">
        <v>42083</v>
      </c>
      <c r="I1616" s="576">
        <v>42213</v>
      </c>
      <c r="J1616" s="228">
        <v>2014</v>
      </c>
      <c r="K1616" s="463" t="s">
        <v>769</v>
      </c>
      <c r="L1616" s="463" t="s">
        <v>1544</v>
      </c>
      <c r="M1616" s="463" t="s">
        <v>3768</v>
      </c>
      <c r="N1616" s="466">
        <v>4</v>
      </c>
      <c r="O1616" s="229">
        <v>0</v>
      </c>
      <c r="P1616" s="463">
        <v>4</v>
      </c>
      <c r="Q1616" s="463">
        <v>13</v>
      </c>
      <c r="R1616" s="463">
        <v>0</v>
      </c>
      <c r="S1616" s="463">
        <v>0</v>
      </c>
      <c r="T1616" s="463">
        <v>0</v>
      </c>
      <c r="U1616" s="463">
        <v>0</v>
      </c>
      <c r="V1616" s="463">
        <v>0</v>
      </c>
      <c r="W1616" s="463">
        <v>16</v>
      </c>
      <c r="X1616" s="463">
        <v>7</v>
      </c>
      <c r="Y1616" s="463">
        <v>0</v>
      </c>
      <c r="Z1616" s="463">
        <v>0</v>
      </c>
      <c r="AA1616" s="463">
        <v>0</v>
      </c>
      <c r="AB1616" s="466">
        <v>40</v>
      </c>
      <c r="AC1616" s="461"/>
    </row>
    <row r="1617" spans="1:29" s="467" customFormat="1" hidden="1">
      <c r="A1617" s="463" t="s">
        <v>2318</v>
      </c>
      <c r="B1617" s="463" t="s">
        <v>658</v>
      </c>
      <c r="C1617" s="463" t="s">
        <v>2446</v>
      </c>
      <c r="D1617" s="463" t="s">
        <v>552</v>
      </c>
      <c r="E1617" s="463">
        <v>45</v>
      </c>
      <c r="F1617" s="465" t="s">
        <v>1727</v>
      </c>
      <c r="G1617" s="463" t="s">
        <v>554</v>
      </c>
      <c r="H1617" s="576">
        <v>42083</v>
      </c>
      <c r="I1617" s="576">
        <v>42213</v>
      </c>
      <c r="J1617" s="228">
        <v>2014</v>
      </c>
      <c r="K1617" s="463" t="s">
        <v>769</v>
      </c>
      <c r="L1617" s="463" t="s">
        <v>1544</v>
      </c>
      <c r="M1617" s="463" t="s">
        <v>1727</v>
      </c>
      <c r="N1617" s="466">
        <v>1</v>
      </c>
      <c r="O1617" s="229">
        <v>0</v>
      </c>
      <c r="P1617" s="463">
        <v>1</v>
      </c>
      <c r="Q1617" s="463">
        <v>1</v>
      </c>
      <c r="R1617" s="463">
        <v>0</v>
      </c>
      <c r="S1617" s="463">
        <v>0</v>
      </c>
      <c r="T1617" s="463">
        <v>0</v>
      </c>
      <c r="U1617" s="463">
        <v>0</v>
      </c>
      <c r="V1617" s="463">
        <v>0</v>
      </c>
      <c r="W1617" s="463">
        <v>25</v>
      </c>
      <c r="X1617" s="463">
        <v>10</v>
      </c>
      <c r="Y1617" s="463">
        <v>3</v>
      </c>
      <c r="Z1617" s="463">
        <v>0</v>
      </c>
      <c r="AA1617" s="463">
        <v>0</v>
      </c>
      <c r="AB1617" s="466">
        <v>40</v>
      </c>
      <c r="AC1617" s="461"/>
    </row>
    <row r="1618" spans="1:29" s="467" customFormat="1" hidden="1">
      <c r="A1618" s="463" t="s">
        <v>2319</v>
      </c>
      <c r="B1618" s="463" t="s">
        <v>658</v>
      </c>
      <c r="C1618" s="463" t="s">
        <v>2447</v>
      </c>
      <c r="D1618" s="463" t="s">
        <v>552</v>
      </c>
      <c r="E1618" s="463">
        <v>45</v>
      </c>
      <c r="F1618" s="465" t="s">
        <v>1727</v>
      </c>
      <c r="G1618" s="463" t="s">
        <v>554</v>
      </c>
      <c r="H1618" s="576">
        <v>42083</v>
      </c>
      <c r="I1618" s="576">
        <v>42213</v>
      </c>
      <c r="J1618" s="228">
        <v>2014</v>
      </c>
      <c r="K1618" s="463" t="s">
        <v>769</v>
      </c>
      <c r="L1618" s="463" t="s">
        <v>1544</v>
      </c>
      <c r="M1618" s="463" t="s">
        <v>1727</v>
      </c>
      <c r="N1618" s="466">
        <v>2</v>
      </c>
      <c r="O1618" s="229">
        <v>0</v>
      </c>
      <c r="P1618" s="463">
        <v>2</v>
      </c>
      <c r="Q1618" s="463">
        <v>4</v>
      </c>
      <c r="R1618" s="463">
        <v>0</v>
      </c>
      <c r="S1618" s="463">
        <v>0</v>
      </c>
      <c r="T1618" s="463">
        <v>0</v>
      </c>
      <c r="U1618" s="463">
        <v>0</v>
      </c>
      <c r="V1618" s="463">
        <v>0</v>
      </c>
      <c r="W1618" s="463">
        <v>16</v>
      </c>
      <c r="X1618" s="463">
        <v>17</v>
      </c>
      <c r="Y1618" s="463">
        <v>1</v>
      </c>
      <c r="Z1618" s="463">
        <v>0</v>
      </c>
      <c r="AA1618" s="463">
        <v>0</v>
      </c>
      <c r="AB1618" s="466">
        <v>40</v>
      </c>
      <c r="AC1618" s="461"/>
    </row>
    <row r="1619" spans="1:29" s="467" customFormat="1" hidden="1">
      <c r="A1619" s="463" t="s">
        <v>2320</v>
      </c>
      <c r="B1619" s="463" t="s">
        <v>658</v>
      </c>
      <c r="C1619" s="463" t="s">
        <v>2448</v>
      </c>
      <c r="D1619" s="463" t="s">
        <v>552</v>
      </c>
      <c r="E1619" s="463">
        <v>45</v>
      </c>
      <c r="F1619" s="465" t="s">
        <v>1727</v>
      </c>
      <c r="G1619" s="463" t="s">
        <v>554</v>
      </c>
      <c r="H1619" s="576">
        <v>42083</v>
      </c>
      <c r="I1619" s="576">
        <v>42213</v>
      </c>
      <c r="J1619" s="228">
        <v>2014</v>
      </c>
      <c r="K1619" s="463" t="s">
        <v>769</v>
      </c>
      <c r="L1619" s="463" t="s">
        <v>1544</v>
      </c>
      <c r="M1619" s="463" t="s">
        <v>1727</v>
      </c>
      <c r="N1619" s="466">
        <v>3</v>
      </c>
      <c r="O1619" s="229">
        <v>0</v>
      </c>
      <c r="P1619" s="463">
        <v>4</v>
      </c>
      <c r="Q1619" s="463">
        <v>14</v>
      </c>
      <c r="R1619" s="463">
        <v>1</v>
      </c>
      <c r="S1619" s="463">
        <v>0</v>
      </c>
      <c r="T1619" s="463">
        <v>0</v>
      </c>
      <c r="U1619" s="463">
        <v>3</v>
      </c>
      <c r="V1619" s="463">
        <v>0</v>
      </c>
      <c r="W1619" s="463">
        <v>16</v>
      </c>
      <c r="X1619" s="463">
        <v>2</v>
      </c>
      <c r="Y1619" s="463">
        <v>0</v>
      </c>
      <c r="Z1619" s="463">
        <v>0</v>
      </c>
      <c r="AA1619" s="463">
        <v>0</v>
      </c>
      <c r="AB1619" s="466">
        <v>40</v>
      </c>
      <c r="AC1619" s="461"/>
    </row>
    <row r="1620" spans="1:29" s="467" customFormat="1" hidden="1">
      <c r="A1620" s="463" t="s">
        <v>2321</v>
      </c>
      <c r="B1620" s="463" t="s">
        <v>658</v>
      </c>
      <c r="C1620" s="463" t="s">
        <v>2449</v>
      </c>
      <c r="D1620" s="463" t="s">
        <v>552</v>
      </c>
      <c r="E1620" s="463">
        <v>45</v>
      </c>
      <c r="F1620" s="465" t="s">
        <v>1727</v>
      </c>
      <c r="G1620" s="463" t="s">
        <v>554</v>
      </c>
      <c r="H1620" s="576">
        <v>42083</v>
      </c>
      <c r="I1620" s="576">
        <v>42213</v>
      </c>
      <c r="J1620" s="228">
        <v>2014</v>
      </c>
      <c r="K1620" s="463" t="s">
        <v>769</v>
      </c>
      <c r="L1620" s="463" t="s">
        <v>1544</v>
      </c>
      <c r="M1620" s="463" t="s">
        <v>1727</v>
      </c>
      <c r="N1620" s="466">
        <v>4</v>
      </c>
      <c r="O1620" s="229">
        <v>0</v>
      </c>
      <c r="P1620" s="463">
        <v>1</v>
      </c>
      <c r="Q1620" s="463">
        <v>6</v>
      </c>
      <c r="R1620" s="463">
        <v>0</v>
      </c>
      <c r="S1620" s="463">
        <v>0</v>
      </c>
      <c r="T1620" s="463">
        <v>0</v>
      </c>
      <c r="U1620" s="463">
        <v>5</v>
      </c>
      <c r="V1620" s="463">
        <v>0</v>
      </c>
      <c r="W1620" s="463">
        <v>16</v>
      </c>
      <c r="X1620" s="463">
        <v>9</v>
      </c>
      <c r="Y1620" s="463">
        <v>3</v>
      </c>
      <c r="Z1620" s="463">
        <v>0</v>
      </c>
      <c r="AA1620" s="463">
        <v>0</v>
      </c>
      <c r="AB1620" s="466">
        <v>40</v>
      </c>
      <c r="AC1620" s="461"/>
    </row>
    <row r="1621" spans="1:29" s="467" customFormat="1" hidden="1">
      <c r="A1621" s="463" t="s">
        <v>2322</v>
      </c>
      <c r="B1621" s="463" t="s">
        <v>658</v>
      </c>
      <c r="C1621" s="463" t="s">
        <v>2450</v>
      </c>
      <c r="D1621" s="463" t="s">
        <v>552</v>
      </c>
      <c r="E1621" s="463">
        <v>46</v>
      </c>
      <c r="F1621" s="465" t="s">
        <v>1729</v>
      </c>
      <c r="G1621" s="463" t="s">
        <v>554</v>
      </c>
      <c r="H1621" s="576">
        <v>42066</v>
      </c>
      <c r="I1621" s="576">
        <v>42213</v>
      </c>
      <c r="J1621" s="228">
        <v>2014</v>
      </c>
      <c r="K1621" s="463" t="s">
        <v>769</v>
      </c>
      <c r="L1621" s="463" t="s">
        <v>1546</v>
      </c>
      <c r="M1621" s="463" t="s">
        <v>1729</v>
      </c>
      <c r="N1621" s="466">
        <v>1</v>
      </c>
      <c r="O1621" s="229">
        <v>1</v>
      </c>
      <c r="P1621" s="463">
        <v>0</v>
      </c>
      <c r="Q1621" s="463">
        <v>12</v>
      </c>
      <c r="R1621" s="463">
        <v>5</v>
      </c>
      <c r="S1621" s="463">
        <v>1</v>
      </c>
      <c r="T1621" s="463">
        <v>0</v>
      </c>
      <c r="U1621" s="463">
        <v>1</v>
      </c>
      <c r="V1621" s="463">
        <v>0</v>
      </c>
      <c r="W1621" s="463">
        <v>17</v>
      </c>
      <c r="X1621" s="463">
        <v>3</v>
      </c>
      <c r="Y1621" s="463">
        <v>0</v>
      </c>
      <c r="Z1621" s="463">
        <v>0</v>
      </c>
      <c r="AA1621" s="463">
        <v>0</v>
      </c>
      <c r="AB1621" s="466">
        <v>40</v>
      </c>
      <c r="AC1621" s="461"/>
    </row>
    <row r="1622" spans="1:29" s="467" customFormat="1" hidden="1">
      <c r="A1622" s="463" t="s">
        <v>2323</v>
      </c>
      <c r="B1622" s="463" t="s">
        <v>658</v>
      </c>
      <c r="C1622" s="463" t="s">
        <v>2451</v>
      </c>
      <c r="D1622" s="463" t="s">
        <v>552</v>
      </c>
      <c r="E1622" s="463">
        <v>46</v>
      </c>
      <c r="F1622" s="465" t="s">
        <v>1729</v>
      </c>
      <c r="G1622" s="463" t="s">
        <v>554</v>
      </c>
      <c r="H1622" s="576">
        <v>42066</v>
      </c>
      <c r="I1622" s="576">
        <v>42213</v>
      </c>
      <c r="J1622" s="228">
        <v>2014</v>
      </c>
      <c r="K1622" s="463" t="s">
        <v>769</v>
      </c>
      <c r="L1622" s="463" t="s">
        <v>1546</v>
      </c>
      <c r="M1622" s="463" t="s">
        <v>1729</v>
      </c>
      <c r="N1622" s="466">
        <v>2</v>
      </c>
      <c r="O1622" s="229">
        <v>13</v>
      </c>
      <c r="P1622" s="463">
        <v>0</v>
      </c>
      <c r="Q1622" s="463">
        <v>13</v>
      </c>
      <c r="R1622" s="463">
        <v>0</v>
      </c>
      <c r="S1622" s="463">
        <v>0</v>
      </c>
      <c r="T1622" s="463">
        <v>0</v>
      </c>
      <c r="U1622" s="463">
        <v>5</v>
      </c>
      <c r="V1622" s="463">
        <v>0</v>
      </c>
      <c r="W1622" s="463">
        <v>7</v>
      </c>
      <c r="X1622" s="463">
        <v>1</v>
      </c>
      <c r="Y1622" s="463">
        <v>1</v>
      </c>
      <c r="Z1622" s="463">
        <v>0</v>
      </c>
      <c r="AA1622" s="463">
        <v>0</v>
      </c>
      <c r="AB1622" s="466">
        <v>40</v>
      </c>
      <c r="AC1622" s="461"/>
    </row>
    <row r="1623" spans="1:29" s="467" customFormat="1" hidden="1">
      <c r="A1623" s="463" t="s">
        <v>2324</v>
      </c>
      <c r="B1623" s="463" t="s">
        <v>658</v>
      </c>
      <c r="C1623" s="463" t="s">
        <v>2452</v>
      </c>
      <c r="D1623" s="463" t="s">
        <v>552</v>
      </c>
      <c r="E1623" s="463">
        <v>46</v>
      </c>
      <c r="F1623" s="465" t="s">
        <v>1729</v>
      </c>
      <c r="G1623" s="463" t="s">
        <v>554</v>
      </c>
      <c r="H1623" s="576">
        <v>42066</v>
      </c>
      <c r="I1623" s="576">
        <v>42213</v>
      </c>
      <c r="J1623" s="228">
        <v>2014</v>
      </c>
      <c r="K1623" s="463" t="s">
        <v>769</v>
      </c>
      <c r="L1623" s="463" t="s">
        <v>1546</v>
      </c>
      <c r="M1623" s="463" t="s">
        <v>1729</v>
      </c>
      <c r="N1623" s="466">
        <v>3</v>
      </c>
      <c r="O1623" s="229">
        <v>6</v>
      </c>
      <c r="P1623" s="463">
        <v>0</v>
      </c>
      <c r="Q1623" s="463">
        <v>10</v>
      </c>
      <c r="R1623" s="463">
        <v>0</v>
      </c>
      <c r="S1623" s="463">
        <v>0</v>
      </c>
      <c r="T1623" s="463">
        <v>0</v>
      </c>
      <c r="U1623" s="463">
        <v>1</v>
      </c>
      <c r="V1623" s="463">
        <v>0</v>
      </c>
      <c r="W1623" s="463">
        <v>19</v>
      </c>
      <c r="X1623" s="463">
        <v>4</v>
      </c>
      <c r="Y1623" s="463">
        <v>0</v>
      </c>
      <c r="Z1623" s="463">
        <v>0</v>
      </c>
      <c r="AA1623" s="463">
        <v>0</v>
      </c>
      <c r="AB1623" s="466">
        <v>40</v>
      </c>
      <c r="AC1623" s="461"/>
    </row>
    <row r="1624" spans="1:29" s="467" customFormat="1" hidden="1">
      <c r="A1624" s="463" t="s">
        <v>2325</v>
      </c>
      <c r="B1624" s="463" t="s">
        <v>658</v>
      </c>
      <c r="C1624" s="463" t="s">
        <v>2453</v>
      </c>
      <c r="D1624" s="463" t="s">
        <v>552</v>
      </c>
      <c r="E1624" s="463">
        <v>46</v>
      </c>
      <c r="F1624" s="465" t="s">
        <v>1729</v>
      </c>
      <c r="G1624" s="463" t="s">
        <v>554</v>
      </c>
      <c r="H1624" s="576">
        <v>42066</v>
      </c>
      <c r="I1624" s="576">
        <v>42213</v>
      </c>
      <c r="J1624" s="228">
        <v>2014</v>
      </c>
      <c r="K1624" s="463" t="s">
        <v>769</v>
      </c>
      <c r="L1624" s="463" t="s">
        <v>1546</v>
      </c>
      <c r="M1624" s="463" t="s">
        <v>1729</v>
      </c>
      <c r="N1624" s="466">
        <v>4</v>
      </c>
      <c r="O1624" s="229">
        <v>3</v>
      </c>
      <c r="P1624" s="463">
        <v>0</v>
      </c>
      <c r="Q1624" s="463">
        <v>10</v>
      </c>
      <c r="R1624" s="463">
        <v>0</v>
      </c>
      <c r="S1624" s="463">
        <v>0</v>
      </c>
      <c r="T1624" s="463">
        <v>0</v>
      </c>
      <c r="U1624" s="463">
        <v>2</v>
      </c>
      <c r="V1624" s="463">
        <v>0</v>
      </c>
      <c r="W1624" s="463">
        <v>23</v>
      </c>
      <c r="X1624" s="463">
        <v>2</v>
      </c>
      <c r="Y1624" s="463">
        <v>0</v>
      </c>
      <c r="Z1624" s="463">
        <v>0</v>
      </c>
      <c r="AA1624" s="463">
        <v>0</v>
      </c>
      <c r="AB1624" s="466">
        <v>40</v>
      </c>
      <c r="AC1624" s="461"/>
    </row>
    <row r="1625" spans="1:29" s="467" customFormat="1" hidden="1">
      <c r="A1625" s="463" t="s">
        <v>2326</v>
      </c>
      <c r="B1625" s="463" t="s">
        <v>658</v>
      </c>
      <c r="C1625" s="463" t="s">
        <v>2327</v>
      </c>
      <c r="D1625" s="463" t="s">
        <v>552</v>
      </c>
      <c r="E1625" s="463">
        <v>47</v>
      </c>
      <c r="F1625" s="465" t="s">
        <v>1731</v>
      </c>
      <c r="G1625" s="463" t="s">
        <v>554</v>
      </c>
      <c r="H1625" s="576">
        <v>42066</v>
      </c>
      <c r="I1625" s="576">
        <v>42213</v>
      </c>
      <c r="J1625" s="228">
        <v>2014</v>
      </c>
      <c r="K1625" s="463" t="s">
        <v>769</v>
      </c>
      <c r="L1625" s="463" t="s">
        <v>1546</v>
      </c>
      <c r="M1625" s="463" t="s">
        <v>1731</v>
      </c>
      <c r="N1625" s="466">
        <v>1</v>
      </c>
      <c r="O1625" s="229">
        <v>0</v>
      </c>
      <c r="P1625" s="463">
        <v>0</v>
      </c>
      <c r="Q1625" s="463">
        <v>8</v>
      </c>
      <c r="R1625" s="463">
        <v>1</v>
      </c>
      <c r="S1625" s="463">
        <v>4</v>
      </c>
      <c r="T1625" s="463">
        <v>0</v>
      </c>
      <c r="U1625" s="463">
        <v>0</v>
      </c>
      <c r="V1625" s="463">
        <v>0</v>
      </c>
      <c r="W1625" s="463">
        <v>27</v>
      </c>
      <c r="X1625" s="463">
        <v>0</v>
      </c>
      <c r="Y1625" s="463">
        <v>0</v>
      </c>
      <c r="Z1625" s="463">
        <v>0</v>
      </c>
      <c r="AA1625" s="463">
        <v>0</v>
      </c>
      <c r="AB1625" s="466">
        <v>40</v>
      </c>
      <c r="AC1625" s="461"/>
    </row>
    <row r="1626" spans="1:29" s="467" customFormat="1" hidden="1">
      <c r="A1626" s="463" t="s">
        <v>2328</v>
      </c>
      <c r="B1626" s="463" t="s">
        <v>658</v>
      </c>
      <c r="C1626" s="463" t="s">
        <v>2329</v>
      </c>
      <c r="D1626" s="463" t="s">
        <v>552</v>
      </c>
      <c r="E1626" s="463">
        <v>47</v>
      </c>
      <c r="F1626" s="465" t="s">
        <v>1731</v>
      </c>
      <c r="G1626" s="463" t="s">
        <v>554</v>
      </c>
      <c r="H1626" s="576">
        <v>42066</v>
      </c>
      <c r="I1626" s="576">
        <v>42213</v>
      </c>
      <c r="J1626" s="228">
        <v>2014</v>
      </c>
      <c r="K1626" s="463" t="s">
        <v>769</v>
      </c>
      <c r="L1626" s="463" t="s">
        <v>1546</v>
      </c>
      <c r="M1626" s="463" t="s">
        <v>1731</v>
      </c>
      <c r="N1626" s="466">
        <v>2</v>
      </c>
      <c r="O1626" s="229">
        <v>2</v>
      </c>
      <c r="P1626" s="463">
        <v>0</v>
      </c>
      <c r="Q1626" s="463">
        <v>7</v>
      </c>
      <c r="R1626" s="463">
        <v>0</v>
      </c>
      <c r="S1626" s="463">
        <v>0</v>
      </c>
      <c r="T1626" s="463">
        <v>0</v>
      </c>
      <c r="U1626" s="463">
        <v>1</v>
      </c>
      <c r="V1626" s="463">
        <v>0</v>
      </c>
      <c r="W1626" s="463">
        <v>25</v>
      </c>
      <c r="X1626" s="463">
        <v>4</v>
      </c>
      <c r="Y1626" s="463">
        <v>1</v>
      </c>
      <c r="Z1626" s="463">
        <v>0</v>
      </c>
      <c r="AA1626" s="463">
        <v>0</v>
      </c>
      <c r="AB1626" s="466">
        <v>40</v>
      </c>
      <c r="AC1626" s="461"/>
    </row>
    <row r="1627" spans="1:29" s="467" customFormat="1" hidden="1">
      <c r="A1627" s="463" t="s">
        <v>2330</v>
      </c>
      <c r="B1627" s="463" t="s">
        <v>658</v>
      </c>
      <c r="C1627" s="463" t="s">
        <v>2331</v>
      </c>
      <c r="D1627" s="463" t="s">
        <v>552</v>
      </c>
      <c r="E1627" s="463">
        <v>47</v>
      </c>
      <c r="F1627" s="465" t="s">
        <v>1731</v>
      </c>
      <c r="G1627" s="463" t="s">
        <v>554</v>
      </c>
      <c r="H1627" s="576">
        <v>42066</v>
      </c>
      <c r="I1627" s="576">
        <v>42213</v>
      </c>
      <c r="J1627" s="228">
        <v>2014</v>
      </c>
      <c r="K1627" s="463" t="s">
        <v>769</v>
      </c>
      <c r="L1627" s="463" t="s">
        <v>1546</v>
      </c>
      <c r="M1627" s="463" t="s">
        <v>1731</v>
      </c>
      <c r="N1627" s="466">
        <v>3</v>
      </c>
      <c r="O1627" s="229">
        <v>3</v>
      </c>
      <c r="P1627" s="463">
        <v>0</v>
      </c>
      <c r="Q1627" s="463">
        <v>12</v>
      </c>
      <c r="R1627" s="463">
        <v>0</v>
      </c>
      <c r="S1627" s="463">
        <v>2</v>
      </c>
      <c r="T1627" s="463">
        <v>0</v>
      </c>
      <c r="U1627" s="463">
        <v>3</v>
      </c>
      <c r="V1627" s="463">
        <v>0</v>
      </c>
      <c r="W1627" s="463">
        <v>18</v>
      </c>
      <c r="X1627" s="463">
        <v>2</v>
      </c>
      <c r="Y1627" s="463">
        <v>0</v>
      </c>
      <c r="Z1627" s="463">
        <v>0</v>
      </c>
      <c r="AA1627" s="463">
        <v>0</v>
      </c>
      <c r="AB1627" s="466">
        <v>40</v>
      </c>
      <c r="AC1627" s="461"/>
    </row>
    <row r="1628" spans="1:29" s="467" customFormat="1" hidden="1">
      <c r="A1628" s="463" t="s">
        <v>2332</v>
      </c>
      <c r="B1628" s="463" t="s">
        <v>658</v>
      </c>
      <c r="C1628" s="463" t="s">
        <v>2333</v>
      </c>
      <c r="D1628" s="463" t="s">
        <v>552</v>
      </c>
      <c r="E1628" s="463">
        <v>47</v>
      </c>
      <c r="F1628" s="465" t="s">
        <v>1731</v>
      </c>
      <c r="G1628" s="463" t="s">
        <v>554</v>
      </c>
      <c r="H1628" s="576">
        <v>42066</v>
      </c>
      <c r="I1628" s="576">
        <v>42213</v>
      </c>
      <c r="J1628" s="228">
        <v>2014</v>
      </c>
      <c r="K1628" s="463" t="s">
        <v>769</v>
      </c>
      <c r="L1628" s="463" t="s">
        <v>1546</v>
      </c>
      <c r="M1628" s="463" t="s">
        <v>1731</v>
      </c>
      <c r="N1628" s="466">
        <v>4</v>
      </c>
      <c r="O1628" s="229">
        <v>0</v>
      </c>
      <c r="P1628" s="463">
        <v>0</v>
      </c>
      <c r="Q1628" s="463">
        <v>8</v>
      </c>
      <c r="R1628" s="463">
        <v>1</v>
      </c>
      <c r="S1628" s="463">
        <v>1</v>
      </c>
      <c r="T1628" s="463">
        <v>0</v>
      </c>
      <c r="U1628" s="463">
        <v>0</v>
      </c>
      <c r="V1628" s="463">
        <v>0</v>
      </c>
      <c r="W1628" s="463">
        <v>17</v>
      </c>
      <c r="X1628" s="463">
        <v>13</v>
      </c>
      <c r="Y1628" s="463">
        <v>0</v>
      </c>
      <c r="Z1628" s="463">
        <v>0</v>
      </c>
      <c r="AA1628" s="463">
        <v>0</v>
      </c>
      <c r="AB1628" s="466">
        <v>40</v>
      </c>
      <c r="AC1628" s="461"/>
    </row>
    <row r="1629" spans="1:29" s="467" customFormat="1" hidden="1">
      <c r="A1629" s="463" t="s">
        <v>2334</v>
      </c>
      <c r="B1629" s="463" t="s">
        <v>658</v>
      </c>
      <c r="C1629" s="463" t="s">
        <v>3783</v>
      </c>
      <c r="D1629" s="463" t="s">
        <v>552</v>
      </c>
      <c r="E1629" s="463">
        <v>48</v>
      </c>
      <c r="F1629" s="465" t="s">
        <v>3751</v>
      </c>
      <c r="G1629" s="463" t="s">
        <v>554</v>
      </c>
      <c r="H1629" s="576">
        <v>42054</v>
      </c>
      <c r="I1629" s="576">
        <v>42213</v>
      </c>
      <c r="J1629" s="228">
        <v>2014</v>
      </c>
      <c r="K1629" s="463" t="s">
        <v>769</v>
      </c>
      <c r="L1629" s="463" t="s">
        <v>1853</v>
      </c>
      <c r="M1629" s="463" t="s">
        <v>3751</v>
      </c>
      <c r="N1629" s="466">
        <v>1</v>
      </c>
      <c r="O1629" s="229">
        <v>12</v>
      </c>
      <c r="P1629" s="463">
        <v>0</v>
      </c>
      <c r="Q1629" s="463">
        <v>15</v>
      </c>
      <c r="R1629" s="463">
        <v>0</v>
      </c>
      <c r="S1629" s="463">
        <v>0</v>
      </c>
      <c r="T1629" s="463">
        <v>0</v>
      </c>
      <c r="U1629" s="463">
        <v>3</v>
      </c>
      <c r="V1629" s="463">
        <v>0</v>
      </c>
      <c r="W1629" s="463">
        <v>10</v>
      </c>
      <c r="X1629" s="463">
        <v>0</v>
      </c>
      <c r="Y1629" s="463">
        <v>0</v>
      </c>
      <c r="Z1629" s="463">
        <v>0</v>
      </c>
      <c r="AA1629" s="463">
        <v>0</v>
      </c>
      <c r="AB1629" s="466">
        <v>40</v>
      </c>
      <c r="AC1629" s="461"/>
    </row>
    <row r="1630" spans="1:29" s="467" customFormat="1" hidden="1">
      <c r="A1630" s="463" t="s">
        <v>2335</v>
      </c>
      <c r="B1630" s="463" t="s">
        <v>658</v>
      </c>
      <c r="C1630" s="463" t="s">
        <v>3784</v>
      </c>
      <c r="D1630" s="463" t="s">
        <v>552</v>
      </c>
      <c r="E1630" s="463">
        <v>48</v>
      </c>
      <c r="F1630" s="465" t="s">
        <v>3751</v>
      </c>
      <c r="G1630" s="463" t="s">
        <v>554</v>
      </c>
      <c r="H1630" s="576">
        <v>42054</v>
      </c>
      <c r="I1630" s="576">
        <v>42213</v>
      </c>
      <c r="J1630" s="228">
        <v>2014</v>
      </c>
      <c r="K1630" s="463" t="s">
        <v>769</v>
      </c>
      <c r="L1630" s="463" t="s">
        <v>1853</v>
      </c>
      <c r="M1630" s="463" t="s">
        <v>3751</v>
      </c>
      <c r="N1630" s="466">
        <v>2</v>
      </c>
      <c r="O1630" s="229">
        <v>9</v>
      </c>
      <c r="P1630" s="463">
        <v>0</v>
      </c>
      <c r="Q1630" s="463">
        <v>16</v>
      </c>
      <c r="R1630" s="463">
        <v>1</v>
      </c>
      <c r="S1630" s="463">
        <v>0</v>
      </c>
      <c r="T1630" s="463">
        <v>0</v>
      </c>
      <c r="U1630" s="463">
        <v>2</v>
      </c>
      <c r="V1630" s="463">
        <v>0</v>
      </c>
      <c r="W1630" s="463">
        <v>12</v>
      </c>
      <c r="X1630" s="463">
        <v>0</v>
      </c>
      <c r="Y1630" s="463">
        <v>0</v>
      </c>
      <c r="Z1630" s="463">
        <v>0</v>
      </c>
      <c r="AA1630" s="463">
        <v>0</v>
      </c>
      <c r="AB1630" s="466">
        <v>40</v>
      </c>
      <c r="AC1630" s="461"/>
    </row>
    <row r="1631" spans="1:29" s="467" customFormat="1" hidden="1">
      <c r="A1631" s="463" t="s">
        <v>2336</v>
      </c>
      <c r="B1631" s="463" t="s">
        <v>658</v>
      </c>
      <c r="C1631" s="463" t="s">
        <v>3785</v>
      </c>
      <c r="D1631" s="463" t="s">
        <v>552</v>
      </c>
      <c r="E1631" s="463">
        <v>48</v>
      </c>
      <c r="F1631" s="465" t="s">
        <v>3751</v>
      </c>
      <c r="G1631" s="463" t="s">
        <v>554</v>
      </c>
      <c r="H1631" s="576">
        <v>42054</v>
      </c>
      <c r="I1631" s="576">
        <v>42213</v>
      </c>
      <c r="J1631" s="228">
        <v>2014</v>
      </c>
      <c r="K1631" s="463" t="s">
        <v>769</v>
      </c>
      <c r="L1631" s="463" t="s">
        <v>1853</v>
      </c>
      <c r="M1631" s="463" t="s">
        <v>3751</v>
      </c>
      <c r="N1631" s="466">
        <v>3</v>
      </c>
      <c r="O1631" s="229">
        <v>15</v>
      </c>
      <c r="P1631" s="463">
        <v>1</v>
      </c>
      <c r="Q1631" s="463">
        <v>11</v>
      </c>
      <c r="R1631" s="463">
        <v>0</v>
      </c>
      <c r="S1631" s="463">
        <v>0</v>
      </c>
      <c r="T1631" s="463">
        <v>0</v>
      </c>
      <c r="U1631" s="463">
        <v>5</v>
      </c>
      <c r="V1631" s="463">
        <v>0</v>
      </c>
      <c r="W1631" s="463">
        <v>8</v>
      </c>
      <c r="X1631" s="463">
        <v>0</v>
      </c>
      <c r="Y1631" s="463">
        <v>0</v>
      </c>
      <c r="Z1631" s="463">
        <v>0</v>
      </c>
      <c r="AA1631" s="463">
        <v>0</v>
      </c>
      <c r="AB1631" s="466">
        <v>40</v>
      </c>
      <c r="AC1631" s="461"/>
    </row>
    <row r="1632" spans="1:29" s="467" customFormat="1" hidden="1">
      <c r="A1632" s="463" t="s">
        <v>2337</v>
      </c>
      <c r="B1632" s="463" t="s">
        <v>658</v>
      </c>
      <c r="C1632" s="463" t="s">
        <v>3786</v>
      </c>
      <c r="D1632" s="463" t="s">
        <v>552</v>
      </c>
      <c r="E1632" s="463">
        <v>48</v>
      </c>
      <c r="F1632" s="465" t="s">
        <v>3751</v>
      </c>
      <c r="G1632" s="463" t="s">
        <v>554</v>
      </c>
      <c r="H1632" s="576">
        <v>42054</v>
      </c>
      <c r="I1632" s="576">
        <v>42213</v>
      </c>
      <c r="J1632" s="228">
        <v>2014</v>
      </c>
      <c r="K1632" s="463" t="s">
        <v>769</v>
      </c>
      <c r="L1632" s="463" t="s">
        <v>1853</v>
      </c>
      <c r="M1632" s="463" t="s">
        <v>3751</v>
      </c>
      <c r="N1632" s="466">
        <v>4</v>
      </c>
      <c r="O1632" s="229">
        <v>18</v>
      </c>
      <c r="P1632" s="463">
        <v>0</v>
      </c>
      <c r="Q1632" s="463">
        <v>10</v>
      </c>
      <c r="R1632" s="463">
        <v>0</v>
      </c>
      <c r="S1632" s="463">
        <v>0</v>
      </c>
      <c r="T1632" s="463">
        <v>0</v>
      </c>
      <c r="U1632" s="463">
        <v>4</v>
      </c>
      <c r="V1632" s="463">
        <v>0</v>
      </c>
      <c r="W1632" s="463">
        <v>4</v>
      </c>
      <c r="X1632" s="463">
        <v>4</v>
      </c>
      <c r="Y1632" s="463">
        <v>0</v>
      </c>
      <c r="Z1632" s="463">
        <v>0</v>
      </c>
      <c r="AA1632" s="463">
        <v>0</v>
      </c>
      <c r="AB1632" s="466">
        <v>40</v>
      </c>
      <c r="AC1632" s="461"/>
    </row>
    <row r="1633" spans="1:29" s="467" customFormat="1" hidden="1">
      <c r="A1633" s="463" t="s">
        <v>2338</v>
      </c>
      <c r="B1633" s="463" t="s">
        <v>658</v>
      </c>
      <c r="C1633" s="463" t="s">
        <v>2339</v>
      </c>
      <c r="D1633" s="463" t="s">
        <v>552</v>
      </c>
      <c r="E1633" s="463">
        <v>49</v>
      </c>
      <c r="F1633" s="465" t="s">
        <v>1856</v>
      </c>
      <c r="G1633" s="463" t="s">
        <v>554</v>
      </c>
      <c r="H1633" s="576">
        <v>42039</v>
      </c>
      <c r="I1633" s="576">
        <v>42213</v>
      </c>
      <c r="J1633" s="228">
        <v>2014</v>
      </c>
      <c r="K1633" s="463" t="s">
        <v>769</v>
      </c>
      <c r="L1633" s="463" t="s">
        <v>1853</v>
      </c>
      <c r="M1633" s="463" t="s">
        <v>1856</v>
      </c>
      <c r="N1633" s="466">
        <v>1</v>
      </c>
      <c r="O1633" s="229">
        <v>7</v>
      </c>
      <c r="P1633" s="463">
        <v>5</v>
      </c>
      <c r="Q1633" s="463">
        <v>4</v>
      </c>
      <c r="R1633" s="463">
        <v>0</v>
      </c>
      <c r="S1633" s="463">
        <v>2</v>
      </c>
      <c r="T1633" s="463">
        <v>0</v>
      </c>
      <c r="U1633" s="463">
        <v>0</v>
      </c>
      <c r="V1633" s="463">
        <v>1</v>
      </c>
      <c r="W1633" s="463">
        <v>8</v>
      </c>
      <c r="X1633" s="463">
        <v>4</v>
      </c>
      <c r="Y1633" s="463">
        <v>9</v>
      </c>
      <c r="Z1633" s="463">
        <v>0</v>
      </c>
      <c r="AA1633" s="463">
        <v>0</v>
      </c>
      <c r="AB1633" s="466">
        <v>40</v>
      </c>
      <c r="AC1633" s="461"/>
    </row>
    <row r="1634" spans="1:29" s="467" customFormat="1" hidden="1">
      <c r="A1634" s="463" t="s">
        <v>2340</v>
      </c>
      <c r="B1634" s="463" t="s">
        <v>658</v>
      </c>
      <c r="C1634" s="463" t="s">
        <v>2341</v>
      </c>
      <c r="D1634" s="463" t="s">
        <v>552</v>
      </c>
      <c r="E1634" s="463">
        <v>49</v>
      </c>
      <c r="F1634" s="465" t="s">
        <v>1856</v>
      </c>
      <c r="G1634" s="463" t="s">
        <v>554</v>
      </c>
      <c r="H1634" s="576">
        <v>42039</v>
      </c>
      <c r="I1634" s="576">
        <v>42213</v>
      </c>
      <c r="J1634" s="228">
        <v>2014</v>
      </c>
      <c r="K1634" s="463" t="s">
        <v>769</v>
      </c>
      <c r="L1634" s="463" t="s">
        <v>1853</v>
      </c>
      <c r="M1634" s="463" t="s">
        <v>1856</v>
      </c>
      <c r="N1634" s="466">
        <v>2</v>
      </c>
      <c r="O1634" s="229">
        <v>8</v>
      </c>
      <c r="P1634" s="463">
        <v>4</v>
      </c>
      <c r="Q1634" s="463">
        <v>4</v>
      </c>
      <c r="R1634" s="463">
        <v>0</v>
      </c>
      <c r="S1634" s="463">
        <v>0</v>
      </c>
      <c r="T1634" s="463">
        <v>0</v>
      </c>
      <c r="U1634" s="463">
        <v>2</v>
      </c>
      <c r="V1634" s="463">
        <v>0</v>
      </c>
      <c r="W1634" s="463">
        <v>13</v>
      </c>
      <c r="X1634" s="463">
        <v>7</v>
      </c>
      <c r="Y1634" s="463">
        <v>2</v>
      </c>
      <c r="Z1634" s="463">
        <v>0</v>
      </c>
      <c r="AA1634" s="463">
        <v>0</v>
      </c>
      <c r="AB1634" s="466">
        <v>40</v>
      </c>
      <c r="AC1634" s="461"/>
    </row>
    <row r="1635" spans="1:29" s="467" customFormat="1" hidden="1">
      <c r="A1635" s="463" t="s">
        <v>2342</v>
      </c>
      <c r="B1635" s="463" t="s">
        <v>658</v>
      </c>
      <c r="C1635" s="463" t="s">
        <v>2343</v>
      </c>
      <c r="D1635" s="463" t="s">
        <v>552</v>
      </c>
      <c r="E1635" s="463">
        <v>49</v>
      </c>
      <c r="F1635" s="465" t="s">
        <v>1856</v>
      </c>
      <c r="G1635" s="463" t="s">
        <v>554</v>
      </c>
      <c r="H1635" s="576">
        <v>42039</v>
      </c>
      <c r="I1635" s="576">
        <v>42213</v>
      </c>
      <c r="J1635" s="228">
        <v>2014</v>
      </c>
      <c r="K1635" s="463" t="s">
        <v>769</v>
      </c>
      <c r="L1635" s="463" t="s">
        <v>1853</v>
      </c>
      <c r="M1635" s="463" t="s">
        <v>1856</v>
      </c>
      <c r="N1635" s="466">
        <v>3</v>
      </c>
      <c r="O1635" s="229">
        <v>2</v>
      </c>
      <c r="P1635" s="463">
        <v>12</v>
      </c>
      <c r="Q1635" s="463">
        <v>10</v>
      </c>
      <c r="R1635" s="463">
        <v>0</v>
      </c>
      <c r="S1635" s="463">
        <v>0</v>
      </c>
      <c r="T1635" s="463">
        <v>0</v>
      </c>
      <c r="U1635" s="463">
        <v>2</v>
      </c>
      <c r="V1635" s="463">
        <v>1</v>
      </c>
      <c r="W1635" s="463">
        <v>9</v>
      </c>
      <c r="X1635" s="463">
        <v>4</v>
      </c>
      <c r="Y1635" s="463">
        <v>0</v>
      </c>
      <c r="Z1635" s="463">
        <v>0</v>
      </c>
      <c r="AA1635" s="463">
        <v>0</v>
      </c>
      <c r="AB1635" s="466">
        <v>40</v>
      </c>
      <c r="AC1635" s="461"/>
    </row>
    <row r="1636" spans="1:29" s="467" customFormat="1" hidden="1">
      <c r="A1636" s="463" t="s">
        <v>2344</v>
      </c>
      <c r="B1636" s="463" t="s">
        <v>658</v>
      </c>
      <c r="C1636" s="463" t="s">
        <v>2345</v>
      </c>
      <c r="D1636" s="463" t="s">
        <v>552</v>
      </c>
      <c r="E1636" s="463">
        <v>49</v>
      </c>
      <c r="F1636" s="465" t="s">
        <v>1856</v>
      </c>
      <c r="G1636" s="463" t="s">
        <v>554</v>
      </c>
      <c r="H1636" s="576">
        <v>42039</v>
      </c>
      <c r="I1636" s="576">
        <v>42213</v>
      </c>
      <c r="J1636" s="228">
        <v>2014</v>
      </c>
      <c r="K1636" s="463" t="s">
        <v>769</v>
      </c>
      <c r="L1636" s="463" t="s">
        <v>1853</v>
      </c>
      <c r="M1636" s="463" t="s">
        <v>1856</v>
      </c>
      <c r="N1636" s="466">
        <v>4</v>
      </c>
      <c r="O1636" s="229">
        <v>7</v>
      </c>
      <c r="P1636" s="463">
        <v>0</v>
      </c>
      <c r="Q1636" s="463">
        <v>6</v>
      </c>
      <c r="R1636" s="463">
        <v>0</v>
      </c>
      <c r="S1636" s="463">
        <v>1</v>
      </c>
      <c r="T1636" s="463">
        <v>1</v>
      </c>
      <c r="U1636" s="463">
        <v>1</v>
      </c>
      <c r="V1636" s="463">
        <v>0</v>
      </c>
      <c r="W1636" s="463">
        <v>15</v>
      </c>
      <c r="X1636" s="463">
        <v>4</v>
      </c>
      <c r="Y1636" s="463">
        <v>5</v>
      </c>
      <c r="Z1636" s="463">
        <v>0</v>
      </c>
      <c r="AA1636" s="463">
        <v>0</v>
      </c>
      <c r="AB1636" s="466">
        <v>40</v>
      </c>
      <c r="AC1636" s="461"/>
    </row>
    <row r="1637" spans="1:29" s="467" customFormat="1" hidden="1">
      <c r="A1637" s="463" t="s">
        <v>2346</v>
      </c>
      <c r="B1637" s="463" t="s">
        <v>658</v>
      </c>
      <c r="C1637" s="463" t="s">
        <v>3911</v>
      </c>
      <c r="D1637" s="463" t="s">
        <v>552</v>
      </c>
      <c r="E1637" s="463">
        <v>50</v>
      </c>
      <c r="F1637" s="465" t="s">
        <v>3752</v>
      </c>
      <c r="G1637" s="463" t="s">
        <v>554</v>
      </c>
      <c r="H1637" s="576">
        <v>42039</v>
      </c>
      <c r="I1637" s="576">
        <v>42213</v>
      </c>
      <c r="J1637" s="228">
        <v>2014</v>
      </c>
      <c r="K1637" s="463" t="s">
        <v>769</v>
      </c>
      <c r="L1637" s="463" t="s">
        <v>1853</v>
      </c>
      <c r="M1637" s="463" t="s">
        <v>3752</v>
      </c>
      <c r="N1637" s="466">
        <v>1</v>
      </c>
      <c r="O1637" s="229">
        <v>28</v>
      </c>
      <c r="P1637" s="463">
        <v>0</v>
      </c>
      <c r="Q1637" s="463">
        <v>1</v>
      </c>
      <c r="R1637" s="463">
        <v>10</v>
      </c>
      <c r="S1637" s="463">
        <v>0</v>
      </c>
      <c r="T1637" s="463">
        <v>0</v>
      </c>
      <c r="U1637" s="463">
        <v>0</v>
      </c>
      <c r="V1637" s="463">
        <v>0</v>
      </c>
      <c r="W1637" s="463">
        <v>1</v>
      </c>
      <c r="X1637" s="463">
        <v>0</v>
      </c>
      <c r="Y1637" s="463">
        <v>0</v>
      </c>
      <c r="Z1637" s="463">
        <v>0</v>
      </c>
      <c r="AA1637" s="463">
        <v>0</v>
      </c>
      <c r="AB1637" s="466">
        <v>40</v>
      </c>
      <c r="AC1637" s="461"/>
    </row>
    <row r="1638" spans="1:29" s="467" customFormat="1" hidden="1">
      <c r="A1638" s="463" t="s">
        <v>2347</v>
      </c>
      <c r="B1638" s="463" t="s">
        <v>658</v>
      </c>
      <c r="C1638" s="463" t="s">
        <v>3912</v>
      </c>
      <c r="D1638" s="463" t="s">
        <v>552</v>
      </c>
      <c r="E1638" s="463">
        <v>50</v>
      </c>
      <c r="F1638" s="465" t="s">
        <v>3752</v>
      </c>
      <c r="G1638" s="463" t="s">
        <v>554</v>
      </c>
      <c r="H1638" s="576">
        <v>42039</v>
      </c>
      <c r="I1638" s="576">
        <v>42213</v>
      </c>
      <c r="J1638" s="228">
        <v>2014</v>
      </c>
      <c r="K1638" s="463" t="s">
        <v>769</v>
      </c>
      <c r="L1638" s="463" t="s">
        <v>1853</v>
      </c>
      <c r="M1638" s="463" t="s">
        <v>3752</v>
      </c>
      <c r="N1638" s="466">
        <v>2</v>
      </c>
      <c r="O1638" s="229">
        <v>24</v>
      </c>
      <c r="P1638" s="463">
        <v>0</v>
      </c>
      <c r="Q1638" s="463">
        <v>2</v>
      </c>
      <c r="R1638" s="463">
        <v>11</v>
      </c>
      <c r="S1638" s="463">
        <v>0</v>
      </c>
      <c r="T1638" s="463">
        <v>0</v>
      </c>
      <c r="U1638" s="463">
        <v>0</v>
      </c>
      <c r="V1638" s="463">
        <v>0</v>
      </c>
      <c r="W1638" s="463">
        <v>3</v>
      </c>
      <c r="X1638" s="463">
        <v>0</v>
      </c>
      <c r="Y1638" s="463">
        <v>0</v>
      </c>
      <c r="Z1638" s="463">
        <v>0</v>
      </c>
      <c r="AA1638" s="463">
        <v>0</v>
      </c>
      <c r="AB1638" s="466">
        <v>40</v>
      </c>
      <c r="AC1638" s="461"/>
    </row>
    <row r="1639" spans="1:29" s="467" customFormat="1" hidden="1">
      <c r="A1639" s="463" t="s">
        <v>2348</v>
      </c>
      <c r="B1639" s="463" t="s">
        <v>658</v>
      </c>
      <c r="C1639" s="463" t="s">
        <v>3913</v>
      </c>
      <c r="D1639" s="463" t="s">
        <v>552</v>
      </c>
      <c r="E1639" s="463">
        <v>50</v>
      </c>
      <c r="F1639" s="465" t="s">
        <v>3752</v>
      </c>
      <c r="G1639" s="463" t="s">
        <v>554</v>
      </c>
      <c r="H1639" s="576">
        <v>42039</v>
      </c>
      <c r="I1639" s="576">
        <v>42213</v>
      </c>
      <c r="J1639" s="228">
        <v>2014</v>
      </c>
      <c r="K1639" s="463" t="s">
        <v>769</v>
      </c>
      <c r="L1639" s="463" t="s">
        <v>1853</v>
      </c>
      <c r="M1639" s="463" t="s">
        <v>3752</v>
      </c>
      <c r="N1639" s="466">
        <v>3</v>
      </c>
      <c r="O1639" s="229">
        <v>19</v>
      </c>
      <c r="P1639" s="463">
        <v>0</v>
      </c>
      <c r="Q1639" s="463">
        <v>2</v>
      </c>
      <c r="R1639" s="463">
        <v>13</v>
      </c>
      <c r="S1639" s="463">
        <v>0</v>
      </c>
      <c r="T1639" s="463">
        <v>0</v>
      </c>
      <c r="U1639" s="463">
        <v>0</v>
      </c>
      <c r="V1639" s="463">
        <v>0</v>
      </c>
      <c r="W1639" s="463">
        <v>6</v>
      </c>
      <c r="X1639" s="463">
        <v>0</v>
      </c>
      <c r="Y1639" s="463">
        <v>0</v>
      </c>
      <c r="Z1639" s="463">
        <v>0</v>
      </c>
      <c r="AA1639" s="463">
        <v>0</v>
      </c>
      <c r="AB1639" s="466">
        <v>40</v>
      </c>
      <c r="AC1639" s="461"/>
    </row>
    <row r="1640" spans="1:29" s="467" customFormat="1" hidden="1">
      <c r="A1640" s="463" t="s">
        <v>2349</v>
      </c>
      <c r="B1640" s="463" t="s">
        <v>658</v>
      </c>
      <c r="C1640" s="463" t="s">
        <v>3914</v>
      </c>
      <c r="D1640" s="463" t="s">
        <v>552</v>
      </c>
      <c r="E1640" s="463">
        <v>50</v>
      </c>
      <c r="F1640" s="465" t="s">
        <v>3752</v>
      </c>
      <c r="G1640" s="463" t="s">
        <v>554</v>
      </c>
      <c r="H1640" s="576">
        <v>42039</v>
      </c>
      <c r="I1640" s="576">
        <v>42213</v>
      </c>
      <c r="J1640" s="228">
        <v>2014</v>
      </c>
      <c r="K1640" s="463" t="s">
        <v>769</v>
      </c>
      <c r="L1640" s="463" t="s">
        <v>1853</v>
      </c>
      <c r="M1640" s="463" t="s">
        <v>3752</v>
      </c>
      <c r="N1640" s="466">
        <v>4</v>
      </c>
      <c r="O1640" s="229">
        <v>13</v>
      </c>
      <c r="P1640" s="463">
        <v>0</v>
      </c>
      <c r="Q1640" s="463">
        <v>2</v>
      </c>
      <c r="R1640" s="463">
        <v>18</v>
      </c>
      <c r="S1640" s="463">
        <v>0</v>
      </c>
      <c r="T1640" s="463">
        <v>0</v>
      </c>
      <c r="U1640" s="463">
        <v>0</v>
      </c>
      <c r="V1640" s="463">
        <v>0</v>
      </c>
      <c r="W1640" s="463">
        <v>7</v>
      </c>
      <c r="X1640" s="463">
        <v>0</v>
      </c>
      <c r="Y1640" s="463">
        <v>0</v>
      </c>
      <c r="Z1640" s="463">
        <v>0</v>
      </c>
      <c r="AA1640" s="463">
        <v>0</v>
      </c>
      <c r="AB1640" s="466">
        <v>40</v>
      </c>
      <c r="AC1640" s="461"/>
    </row>
    <row r="1641" spans="1:29" s="467" customFormat="1" hidden="1">
      <c r="A1641" s="463" t="s">
        <v>2350</v>
      </c>
      <c r="B1641" s="463" t="s">
        <v>658</v>
      </c>
      <c r="C1641" s="463" t="s">
        <v>2351</v>
      </c>
      <c r="D1641" s="463" t="s">
        <v>552</v>
      </c>
      <c r="E1641" s="463">
        <v>51</v>
      </c>
      <c r="F1641" s="465" t="s">
        <v>182</v>
      </c>
      <c r="G1641" s="463" t="s">
        <v>554</v>
      </c>
      <c r="H1641" s="576">
        <v>42068</v>
      </c>
      <c r="I1641" s="576">
        <v>42213</v>
      </c>
      <c r="J1641" s="228">
        <v>2014</v>
      </c>
      <c r="K1641" s="463" t="s">
        <v>769</v>
      </c>
      <c r="L1641" s="463" t="s">
        <v>1546</v>
      </c>
      <c r="M1641" s="463" t="s">
        <v>182</v>
      </c>
      <c r="N1641" s="466">
        <v>1</v>
      </c>
      <c r="O1641" s="229">
        <v>0</v>
      </c>
      <c r="P1641" s="463">
        <v>0</v>
      </c>
      <c r="Q1641" s="463">
        <v>10</v>
      </c>
      <c r="R1641" s="463">
        <v>0</v>
      </c>
      <c r="S1641" s="463">
        <v>2</v>
      </c>
      <c r="T1641" s="463">
        <v>0</v>
      </c>
      <c r="U1641" s="463">
        <v>2</v>
      </c>
      <c r="V1641" s="463">
        <v>0</v>
      </c>
      <c r="W1641" s="463">
        <v>25</v>
      </c>
      <c r="X1641" s="463">
        <v>0</v>
      </c>
      <c r="Y1641" s="463">
        <v>1</v>
      </c>
      <c r="Z1641" s="463">
        <v>0</v>
      </c>
      <c r="AA1641" s="463">
        <v>0</v>
      </c>
      <c r="AB1641" s="466">
        <v>40</v>
      </c>
      <c r="AC1641" s="461"/>
    </row>
    <row r="1642" spans="1:29" s="467" customFormat="1" hidden="1">
      <c r="A1642" s="463" t="s">
        <v>2352</v>
      </c>
      <c r="B1642" s="463" t="s">
        <v>658</v>
      </c>
      <c r="C1642" s="463" t="s">
        <v>2353</v>
      </c>
      <c r="D1642" s="463" t="s">
        <v>552</v>
      </c>
      <c r="E1642" s="463">
        <v>51</v>
      </c>
      <c r="F1642" s="465" t="s">
        <v>182</v>
      </c>
      <c r="G1642" s="463" t="s">
        <v>554</v>
      </c>
      <c r="H1642" s="576">
        <v>42068</v>
      </c>
      <c r="I1642" s="576">
        <v>42213</v>
      </c>
      <c r="J1642" s="228">
        <v>2014</v>
      </c>
      <c r="K1642" s="463" t="s">
        <v>769</v>
      </c>
      <c r="L1642" s="463" t="s">
        <v>1546</v>
      </c>
      <c r="M1642" s="463" t="s">
        <v>182</v>
      </c>
      <c r="N1642" s="466">
        <v>2</v>
      </c>
      <c r="O1642" s="229">
        <v>0</v>
      </c>
      <c r="P1642" s="463">
        <v>2</v>
      </c>
      <c r="Q1642" s="463">
        <v>11</v>
      </c>
      <c r="R1642" s="463">
        <v>4</v>
      </c>
      <c r="S1642" s="463">
        <v>0</v>
      </c>
      <c r="T1642" s="463">
        <v>0</v>
      </c>
      <c r="U1642" s="463">
        <v>1</v>
      </c>
      <c r="V1642" s="463">
        <v>0</v>
      </c>
      <c r="W1642" s="463">
        <v>17</v>
      </c>
      <c r="X1642" s="463">
        <v>3</v>
      </c>
      <c r="Y1642" s="463">
        <v>2</v>
      </c>
      <c r="Z1642" s="463">
        <v>0</v>
      </c>
      <c r="AA1642" s="463">
        <v>0</v>
      </c>
      <c r="AB1642" s="466">
        <v>40</v>
      </c>
      <c r="AC1642" s="461"/>
    </row>
    <row r="1643" spans="1:29" s="467" customFormat="1" hidden="1">
      <c r="A1643" s="463" t="s">
        <v>2354</v>
      </c>
      <c r="B1643" s="463" t="s">
        <v>658</v>
      </c>
      <c r="C1643" s="463" t="s">
        <v>2355</v>
      </c>
      <c r="D1643" s="463" t="s">
        <v>552</v>
      </c>
      <c r="E1643" s="463">
        <v>51</v>
      </c>
      <c r="F1643" s="465" t="s">
        <v>182</v>
      </c>
      <c r="G1643" s="463" t="s">
        <v>554</v>
      </c>
      <c r="H1643" s="576">
        <v>42068</v>
      </c>
      <c r="I1643" s="576">
        <v>42213</v>
      </c>
      <c r="J1643" s="228">
        <v>2014</v>
      </c>
      <c r="K1643" s="463" t="s">
        <v>769</v>
      </c>
      <c r="L1643" s="463" t="s">
        <v>1546</v>
      </c>
      <c r="M1643" s="463" t="s">
        <v>182</v>
      </c>
      <c r="N1643" s="466">
        <v>3</v>
      </c>
      <c r="O1643" s="229">
        <v>0</v>
      </c>
      <c r="P1643" s="463">
        <v>0</v>
      </c>
      <c r="Q1643" s="463">
        <v>8</v>
      </c>
      <c r="R1643" s="463">
        <v>1</v>
      </c>
      <c r="S1643" s="463">
        <v>0</v>
      </c>
      <c r="T1643" s="463">
        <v>0</v>
      </c>
      <c r="U1643" s="463">
        <v>5</v>
      </c>
      <c r="V1643" s="463">
        <v>0</v>
      </c>
      <c r="W1643" s="463">
        <v>23</v>
      </c>
      <c r="X1643" s="463">
        <v>3</v>
      </c>
      <c r="Y1643" s="463">
        <v>0</v>
      </c>
      <c r="Z1643" s="463">
        <v>0</v>
      </c>
      <c r="AA1643" s="463">
        <v>0</v>
      </c>
      <c r="AB1643" s="466">
        <v>40</v>
      </c>
      <c r="AC1643" s="461"/>
    </row>
    <row r="1644" spans="1:29" s="467" customFormat="1" hidden="1">
      <c r="A1644" s="463" t="s">
        <v>2356</v>
      </c>
      <c r="B1644" s="463" t="s">
        <v>658</v>
      </c>
      <c r="C1644" s="463" t="s">
        <v>2357</v>
      </c>
      <c r="D1644" s="463" t="s">
        <v>552</v>
      </c>
      <c r="E1644" s="463">
        <v>51</v>
      </c>
      <c r="F1644" s="465" t="s">
        <v>182</v>
      </c>
      <c r="G1644" s="463" t="s">
        <v>554</v>
      </c>
      <c r="H1644" s="576">
        <v>42068</v>
      </c>
      <c r="I1644" s="576">
        <v>42213</v>
      </c>
      <c r="J1644" s="228">
        <v>2014</v>
      </c>
      <c r="K1644" s="463" t="s">
        <v>769</v>
      </c>
      <c r="L1644" s="463" t="s">
        <v>1546</v>
      </c>
      <c r="M1644" s="463" t="s">
        <v>182</v>
      </c>
      <c r="N1644" s="466">
        <v>4</v>
      </c>
      <c r="O1644" s="229">
        <v>0</v>
      </c>
      <c r="P1644" s="463">
        <v>1</v>
      </c>
      <c r="Q1644" s="463">
        <v>6</v>
      </c>
      <c r="R1644" s="463">
        <v>2</v>
      </c>
      <c r="S1644" s="463">
        <v>0</v>
      </c>
      <c r="T1644" s="463">
        <v>0</v>
      </c>
      <c r="U1644" s="463">
        <v>2</v>
      </c>
      <c r="V1644" s="463">
        <v>0</v>
      </c>
      <c r="W1644" s="463">
        <v>21</v>
      </c>
      <c r="X1644" s="463">
        <v>7</v>
      </c>
      <c r="Y1644" s="463">
        <v>1</v>
      </c>
      <c r="Z1644" s="463">
        <v>0</v>
      </c>
      <c r="AA1644" s="463">
        <v>0</v>
      </c>
      <c r="AB1644" s="466">
        <v>40</v>
      </c>
      <c r="AC1644" s="461"/>
    </row>
    <row r="1645" spans="1:29" s="467" customFormat="1" hidden="1">
      <c r="A1645" s="463" t="s">
        <v>2358</v>
      </c>
      <c r="B1645" s="463" t="s">
        <v>658</v>
      </c>
      <c r="C1645" s="463" t="s">
        <v>2359</v>
      </c>
      <c r="D1645" s="463" t="s">
        <v>552</v>
      </c>
      <c r="E1645" s="463">
        <v>52</v>
      </c>
      <c r="F1645" s="465" t="s">
        <v>1946</v>
      </c>
      <c r="G1645" s="463" t="s">
        <v>554</v>
      </c>
      <c r="H1645" s="576">
        <v>42081</v>
      </c>
      <c r="I1645" s="576">
        <v>42213</v>
      </c>
      <c r="J1645" s="228">
        <v>2014</v>
      </c>
      <c r="K1645" s="463" t="s">
        <v>769</v>
      </c>
      <c r="L1645" s="463" t="s">
        <v>3728</v>
      </c>
      <c r="M1645" s="463" t="s">
        <v>1946</v>
      </c>
      <c r="N1645" s="466">
        <v>1</v>
      </c>
      <c r="O1645" s="229">
        <v>0</v>
      </c>
      <c r="P1645" s="463">
        <v>4</v>
      </c>
      <c r="Q1645" s="463">
        <v>14</v>
      </c>
      <c r="R1645" s="463">
        <v>0</v>
      </c>
      <c r="S1645" s="463">
        <v>0</v>
      </c>
      <c r="T1645" s="463">
        <v>0</v>
      </c>
      <c r="U1645" s="463">
        <v>3</v>
      </c>
      <c r="V1645" s="463">
        <v>0</v>
      </c>
      <c r="W1645" s="463">
        <v>3</v>
      </c>
      <c r="X1645" s="463">
        <v>4</v>
      </c>
      <c r="Y1645" s="463">
        <v>12</v>
      </c>
      <c r="Z1645" s="463">
        <v>0</v>
      </c>
      <c r="AA1645" s="463">
        <v>0</v>
      </c>
      <c r="AB1645" s="466">
        <v>40</v>
      </c>
      <c r="AC1645" s="461"/>
    </row>
    <row r="1646" spans="1:29" s="467" customFormat="1" hidden="1">
      <c r="A1646" s="463" t="s">
        <v>2360</v>
      </c>
      <c r="B1646" s="463" t="s">
        <v>658</v>
      </c>
      <c r="C1646" s="463" t="s">
        <v>2361</v>
      </c>
      <c r="D1646" s="463" t="s">
        <v>552</v>
      </c>
      <c r="E1646" s="463">
        <v>52</v>
      </c>
      <c r="F1646" s="465" t="s">
        <v>1946</v>
      </c>
      <c r="G1646" s="463" t="s">
        <v>554</v>
      </c>
      <c r="H1646" s="576">
        <v>42081</v>
      </c>
      <c r="I1646" s="576">
        <v>42213</v>
      </c>
      <c r="J1646" s="228">
        <v>2014</v>
      </c>
      <c r="K1646" s="463" t="s">
        <v>769</v>
      </c>
      <c r="L1646" s="463" t="s">
        <v>3728</v>
      </c>
      <c r="M1646" s="463" t="s">
        <v>1946</v>
      </c>
      <c r="N1646" s="466">
        <v>2</v>
      </c>
      <c r="O1646" s="229">
        <v>1</v>
      </c>
      <c r="P1646" s="463">
        <v>14</v>
      </c>
      <c r="Q1646" s="463">
        <v>13</v>
      </c>
      <c r="R1646" s="463">
        <v>0</v>
      </c>
      <c r="S1646" s="463">
        <v>1</v>
      </c>
      <c r="T1646" s="463">
        <v>0</v>
      </c>
      <c r="U1646" s="463">
        <v>0</v>
      </c>
      <c r="V1646" s="463">
        <v>2</v>
      </c>
      <c r="W1646" s="463">
        <v>3</v>
      </c>
      <c r="X1646" s="463">
        <v>2</v>
      </c>
      <c r="Y1646" s="463">
        <v>4</v>
      </c>
      <c r="Z1646" s="463">
        <v>0</v>
      </c>
      <c r="AA1646" s="463">
        <v>0</v>
      </c>
      <c r="AB1646" s="466">
        <v>40</v>
      </c>
      <c r="AC1646" s="461"/>
    </row>
    <row r="1647" spans="1:29" s="467" customFormat="1" hidden="1">
      <c r="A1647" s="463" t="s">
        <v>2362</v>
      </c>
      <c r="B1647" s="463" t="s">
        <v>658</v>
      </c>
      <c r="C1647" s="463" t="s">
        <v>2363</v>
      </c>
      <c r="D1647" s="463" t="s">
        <v>552</v>
      </c>
      <c r="E1647" s="463">
        <v>52</v>
      </c>
      <c r="F1647" s="465" t="s">
        <v>1946</v>
      </c>
      <c r="G1647" s="463" t="s">
        <v>554</v>
      </c>
      <c r="H1647" s="576">
        <v>42081</v>
      </c>
      <c r="I1647" s="576">
        <v>42213</v>
      </c>
      <c r="J1647" s="228">
        <v>2014</v>
      </c>
      <c r="K1647" s="463" t="s">
        <v>769</v>
      </c>
      <c r="L1647" s="463" t="s">
        <v>3728</v>
      </c>
      <c r="M1647" s="463" t="s">
        <v>1946</v>
      </c>
      <c r="N1647" s="466">
        <v>3</v>
      </c>
      <c r="O1647" s="229">
        <v>0</v>
      </c>
      <c r="P1647" s="463">
        <v>15</v>
      </c>
      <c r="Q1647" s="463">
        <v>5</v>
      </c>
      <c r="R1647" s="463">
        <v>0</v>
      </c>
      <c r="S1647" s="463">
        <v>0</v>
      </c>
      <c r="T1647" s="463">
        <v>0</v>
      </c>
      <c r="U1647" s="463">
        <v>6</v>
      </c>
      <c r="V1647" s="463">
        <v>2</v>
      </c>
      <c r="W1647" s="463">
        <v>8</v>
      </c>
      <c r="X1647" s="463">
        <v>1</v>
      </c>
      <c r="Y1647" s="463">
        <v>3</v>
      </c>
      <c r="Z1647" s="463">
        <v>0</v>
      </c>
      <c r="AA1647" s="463">
        <v>0</v>
      </c>
      <c r="AB1647" s="466">
        <v>40</v>
      </c>
      <c r="AC1647" s="461"/>
    </row>
    <row r="1648" spans="1:29" s="467" customFormat="1" hidden="1">
      <c r="A1648" s="463" t="s">
        <v>2364</v>
      </c>
      <c r="B1648" s="463" t="s">
        <v>658</v>
      </c>
      <c r="C1648" s="463" t="s">
        <v>2365</v>
      </c>
      <c r="D1648" s="463" t="s">
        <v>552</v>
      </c>
      <c r="E1648" s="463">
        <v>52</v>
      </c>
      <c r="F1648" s="465" t="s">
        <v>1946</v>
      </c>
      <c r="G1648" s="463" t="s">
        <v>554</v>
      </c>
      <c r="H1648" s="576">
        <v>42081</v>
      </c>
      <c r="I1648" s="576">
        <v>42213</v>
      </c>
      <c r="J1648" s="228">
        <v>2014</v>
      </c>
      <c r="K1648" s="463" t="s">
        <v>769</v>
      </c>
      <c r="L1648" s="463" t="s">
        <v>3728</v>
      </c>
      <c r="M1648" s="463" t="s">
        <v>1946</v>
      </c>
      <c r="N1648" s="466">
        <v>4</v>
      </c>
      <c r="O1648" s="229">
        <v>2</v>
      </c>
      <c r="P1648" s="463">
        <v>2</v>
      </c>
      <c r="Q1648" s="463">
        <v>18</v>
      </c>
      <c r="R1648" s="463">
        <v>0</v>
      </c>
      <c r="S1648" s="463">
        <v>0</v>
      </c>
      <c r="T1648" s="463">
        <v>0</v>
      </c>
      <c r="U1648" s="463">
        <v>5</v>
      </c>
      <c r="V1648" s="463">
        <v>0</v>
      </c>
      <c r="W1648" s="463">
        <v>3</v>
      </c>
      <c r="X1648" s="463">
        <v>4</v>
      </c>
      <c r="Y1648" s="463">
        <v>3</v>
      </c>
      <c r="Z1648" s="463">
        <v>1</v>
      </c>
      <c r="AA1648" s="463">
        <v>2</v>
      </c>
      <c r="AB1648" s="466">
        <v>40</v>
      </c>
      <c r="AC1648" s="461"/>
    </row>
    <row r="1649" spans="1:29" s="467" customFormat="1" hidden="1">
      <c r="A1649" s="463" t="s">
        <v>2366</v>
      </c>
      <c r="B1649" s="463" t="s">
        <v>658</v>
      </c>
      <c r="C1649" s="463" t="s">
        <v>2402</v>
      </c>
      <c r="D1649" s="463" t="s">
        <v>552</v>
      </c>
      <c r="E1649" s="463">
        <v>53</v>
      </c>
      <c r="F1649" s="465" t="s">
        <v>2099</v>
      </c>
      <c r="G1649" s="463" t="s">
        <v>554</v>
      </c>
      <c r="H1649" s="576">
        <v>42060</v>
      </c>
      <c r="I1649" s="576">
        <v>42213</v>
      </c>
      <c r="J1649" s="228">
        <v>2014</v>
      </c>
      <c r="K1649" s="463" t="s">
        <v>769</v>
      </c>
      <c r="L1649" s="463" t="s">
        <v>3728</v>
      </c>
      <c r="M1649" s="463" t="s">
        <v>2099</v>
      </c>
      <c r="N1649" s="466">
        <v>1</v>
      </c>
      <c r="O1649" s="229">
        <v>3</v>
      </c>
      <c r="P1649" s="463">
        <v>5</v>
      </c>
      <c r="Q1649" s="463">
        <v>2</v>
      </c>
      <c r="R1649" s="463">
        <v>2</v>
      </c>
      <c r="S1649" s="463">
        <v>1</v>
      </c>
      <c r="T1649" s="463">
        <v>0</v>
      </c>
      <c r="U1649" s="463">
        <v>0</v>
      </c>
      <c r="V1649" s="463">
        <v>2</v>
      </c>
      <c r="W1649" s="463">
        <v>7</v>
      </c>
      <c r="X1649" s="463">
        <v>5</v>
      </c>
      <c r="Y1649" s="463">
        <v>13</v>
      </c>
      <c r="Z1649" s="463">
        <v>0</v>
      </c>
      <c r="AA1649" s="463">
        <v>0</v>
      </c>
      <c r="AB1649" s="466">
        <v>40</v>
      </c>
      <c r="AC1649" s="461"/>
    </row>
    <row r="1650" spans="1:29" s="467" customFormat="1" hidden="1">
      <c r="A1650" s="463" t="s">
        <v>2367</v>
      </c>
      <c r="B1650" s="463" t="s">
        <v>658</v>
      </c>
      <c r="C1650" s="463" t="s">
        <v>2403</v>
      </c>
      <c r="D1650" s="463" t="s">
        <v>552</v>
      </c>
      <c r="E1650" s="463">
        <v>53</v>
      </c>
      <c r="F1650" s="465" t="s">
        <v>2099</v>
      </c>
      <c r="G1650" s="463" t="s">
        <v>554</v>
      </c>
      <c r="H1650" s="576">
        <v>42060</v>
      </c>
      <c r="I1650" s="576">
        <v>42213</v>
      </c>
      <c r="J1650" s="228">
        <v>2014</v>
      </c>
      <c r="K1650" s="463" t="s">
        <v>769</v>
      </c>
      <c r="L1650" s="463" t="s">
        <v>3728</v>
      </c>
      <c r="M1650" s="463" t="s">
        <v>2099</v>
      </c>
      <c r="N1650" s="466">
        <v>2</v>
      </c>
      <c r="O1650" s="229">
        <v>3</v>
      </c>
      <c r="P1650" s="463">
        <v>4</v>
      </c>
      <c r="Q1650" s="463">
        <v>6</v>
      </c>
      <c r="R1650" s="463">
        <v>0</v>
      </c>
      <c r="S1650" s="463">
        <v>0</v>
      </c>
      <c r="T1650" s="463">
        <v>0</v>
      </c>
      <c r="U1650" s="463">
        <v>1</v>
      </c>
      <c r="V1650" s="463">
        <v>0</v>
      </c>
      <c r="W1650" s="463">
        <v>3</v>
      </c>
      <c r="X1650" s="463">
        <v>2</v>
      </c>
      <c r="Y1650" s="463">
        <v>21</v>
      </c>
      <c r="Z1650" s="463">
        <v>0</v>
      </c>
      <c r="AA1650" s="463">
        <v>0</v>
      </c>
      <c r="AB1650" s="466">
        <v>40</v>
      </c>
      <c r="AC1650" s="461"/>
    </row>
    <row r="1651" spans="1:29" s="467" customFormat="1" hidden="1">
      <c r="A1651" s="463" t="s">
        <v>2368</v>
      </c>
      <c r="B1651" s="463" t="s">
        <v>658</v>
      </c>
      <c r="C1651" s="463" t="s">
        <v>2404</v>
      </c>
      <c r="D1651" s="463" t="s">
        <v>552</v>
      </c>
      <c r="E1651" s="463">
        <v>53</v>
      </c>
      <c r="F1651" s="465" t="s">
        <v>2099</v>
      </c>
      <c r="G1651" s="463" t="s">
        <v>554</v>
      </c>
      <c r="H1651" s="576">
        <v>42060</v>
      </c>
      <c r="I1651" s="576">
        <v>42213</v>
      </c>
      <c r="J1651" s="228">
        <v>2014</v>
      </c>
      <c r="K1651" s="463" t="s">
        <v>769</v>
      </c>
      <c r="L1651" s="463" t="s">
        <v>3728</v>
      </c>
      <c r="M1651" s="463" t="s">
        <v>2099</v>
      </c>
      <c r="N1651" s="466">
        <v>3</v>
      </c>
      <c r="O1651" s="229">
        <v>2</v>
      </c>
      <c r="P1651" s="463">
        <v>10</v>
      </c>
      <c r="Q1651" s="463">
        <v>4</v>
      </c>
      <c r="R1651" s="463">
        <v>4</v>
      </c>
      <c r="S1651" s="463">
        <v>0</v>
      </c>
      <c r="T1651" s="463">
        <v>1</v>
      </c>
      <c r="U1651" s="463">
        <v>0</v>
      </c>
      <c r="V1651" s="463">
        <v>0</v>
      </c>
      <c r="W1651" s="463">
        <v>9</v>
      </c>
      <c r="X1651" s="463">
        <v>0</v>
      </c>
      <c r="Y1651" s="463">
        <v>10</v>
      </c>
      <c r="Z1651" s="463">
        <v>0</v>
      </c>
      <c r="AA1651" s="463">
        <v>0</v>
      </c>
      <c r="AB1651" s="466">
        <v>40</v>
      </c>
      <c r="AC1651" s="461"/>
    </row>
    <row r="1652" spans="1:29" s="467" customFormat="1" hidden="1">
      <c r="A1652" s="463" t="s">
        <v>2369</v>
      </c>
      <c r="B1652" s="463" t="s">
        <v>658</v>
      </c>
      <c r="C1652" s="463" t="s">
        <v>2405</v>
      </c>
      <c r="D1652" s="463" t="s">
        <v>552</v>
      </c>
      <c r="E1652" s="463">
        <v>53</v>
      </c>
      <c r="F1652" s="465" t="s">
        <v>2099</v>
      </c>
      <c r="G1652" s="463" t="s">
        <v>554</v>
      </c>
      <c r="H1652" s="576">
        <v>42060</v>
      </c>
      <c r="I1652" s="576">
        <v>42213</v>
      </c>
      <c r="J1652" s="228">
        <v>2014</v>
      </c>
      <c r="K1652" s="463" t="s">
        <v>769</v>
      </c>
      <c r="L1652" s="463" t="s">
        <v>3728</v>
      </c>
      <c r="M1652" s="463" t="s">
        <v>2099</v>
      </c>
      <c r="N1652" s="466">
        <v>4</v>
      </c>
      <c r="O1652" s="229">
        <v>1</v>
      </c>
      <c r="P1652" s="463">
        <v>10</v>
      </c>
      <c r="Q1652" s="463">
        <v>6</v>
      </c>
      <c r="R1652" s="463">
        <v>0</v>
      </c>
      <c r="S1652" s="463">
        <v>0</v>
      </c>
      <c r="T1652" s="463">
        <v>0</v>
      </c>
      <c r="U1652" s="463">
        <v>0</v>
      </c>
      <c r="V1652" s="463">
        <v>2</v>
      </c>
      <c r="W1652" s="463">
        <v>4</v>
      </c>
      <c r="X1652" s="463">
        <v>7</v>
      </c>
      <c r="Y1652" s="463">
        <v>10</v>
      </c>
      <c r="Z1652" s="463">
        <v>0</v>
      </c>
      <c r="AA1652" s="463">
        <v>0</v>
      </c>
      <c r="AB1652" s="466">
        <v>40</v>
      </c>
      <c r="AC1652" s="461"/>
    </row>
    <row r="1653" spans="1:29" s="467" customFormat="1" hidden="1">
      <c r="A1653" s="463" t="s">
        <v>2370</v>
      </c>
      <c r="B1653" s="463" t="s">
        <v>658</v>
      </c>
      <c r="C1653" s="463" t="s">
        <v>4031</v>
      </c>
      <c r="D1653" s="463" t="s">
        <v>552</v>
      </c>
      <c r="E1653" s="463">
        <v>54</v>
      </c>
      <c r="F1653" s="465" t="s">
        <v>3758</v>
      </c>
      <c r="G1653" s="463" t="s">
        <v>554</v>
      </c>
      <c r="H1653" s="576">
        <v>42060</v>
      </c>
      <c r="I1653" s="576">
        <v>42213</v>
      </c>
      <c r="J1653" s="228">
        <v>2014</v>
      </c>
      <c r="K1653" s="463" t="s">
        <v>769</v>
      </c>
      <c r="L1653" s="463" t="s">
        <v>3728</v>
      </c>
      <c r="M1653" s="463" t="s">
        <v>3758</v>
      </c>
      <c r="N1653" s="466">
        <v>1</v>
      </c>
      <c r="O1653" s="229">
        <v>1</v>
      </c>
      <c r="P1653" s="463">
        <v>6</v>
      </c>
      <c r="Q1653" s="463">
        <v>2</v>
      </c>
      <c r="R1653" s="463">
        <v>3</v>
      </c>
      <c r="S1653" s="463">
        <v>4</v>
      </c>
      <c r="T1653" s="463">
        <v>0</v>
      </c>
      <c r="U1653" s="463">
        <v>3</v>
      </c>
      <c r="V1653" s="463">
        <v>0</v>
      </c>
      <c r="W1653" s="463">
        <v>9</v>
      </c>
      <c r="X1653" s="463">
        <v>7</v>
      </c>
      <c r="Y1653" s="463">
        <v>5</v>
      </c>
      <c r="Z1653" s="463">
        <v>0</v>
      </c>
      <c r="AA1653" s="463">
        <v>0</v>
      </c>
      <c r="AB1653" s="466">
        <v>40</v>
      </c>
      <c r="AC1653" s="461"/>
    </row>
    <row r="1654" spans="1:29" s="467" customFormat="1" hidden="1">
      <c r="A1654" s="463" t="s">
        <v>2371</v>
      </c>
      <c r="B1654" s="463" t="s">
        <v>658</v>
      </c>
      <c r="C1654" s="463" t="s">
        <v>4032</v>
      </c>
      <c r="D1654" s="463" t="s">
        <v>552</v>
      </c>
      <c r="E1654" s="463">
        <v>54</v>
      </c>
      <c r="F1654" s="465" t="s">
        <v>3758</v>
      </c>
      <c r="G1654" s="463" t="s">
        <v>554</v>
      </c>
      <c r="H1654" s="576">
        <v>42060</v>
      </c>
      <c r="I1654" s="576">
        <v>42213</v>
      </c>
      <c r="J1654" s="228">
        <v>2014</v>
      </c>
      <c r="K1654" s="463" t="s">
        <v>769</v>
      </c>
      <c r="L1654" s="463" t="s">
        <v>3728</v>
      </c>
      <c r="M1654" s="463" t="s">
        <v>3758</v>
      </c>
      <c r="N1654" s="466">
        <v>2</v>
      </c>
      <c r="O1654" s="229">
        <v>0</v>
      </c>
      <c r="P1654" s="463">
        <v>2</v>
      </c>
      <c r="Q1654" s="463">
        <v>2</v>
      </c>
      <c r="R1654" s="463">
        <v>0</v>
      </c>
      <c r="S1654" s="463">
        <v>6</v>
      </c>
      <c r="T1654" s="463">
        <v>0</v>
      </c>
      <c r="U1654" s="463">
        <v>8</v>
      </c>
      <c r="V1654" s="463">
        <v>2</v>
      </c>
      <c r="W1654" s="463">
        <v>2</v>
      </c>
      <c r="X1654" s="463">
        <v>5</v>
      </c>
      <c r="Y1654" s="463">
        <v>13</v>
      </c>
      <c r="Z1654" s="463">
        <v>0</v>
      </c>
      <c r="AA1654" s="463">
        <v>0</v>
      </c>
      <c r="AB1654" s="466">
        <v>40</v>
      </c>
      <c r="AC1654" s="461"/>
    </row>
    <row r="1655" spans="1:29" s="467" customFormat="1" hidden="1">
      <c r="A1655" s="463" t="s">
        <v>2372</v>
      </c>
      <c r="B1655" s="463" t="s">
        <v>658</v>
      </c>
      <c r="C1655" s="463" t="s">
        <v>4033</v>
      </c>
      <c r="D1655" s="463" t="s">
        <v>552</v>
      </c>
      <c r="E1655" s="463">
        <v>54</v>
      </c>
      <c r="F1655" s="465" t="s">
        <v>3758</v>
      </c>
      <c r="G1655" s="463" t="s">
        <v>554</v>
      </c>
      <c r="H1655" s="576">
        <v>42060</v>
      </c>
      <c r="I1655" s="576">
        <v>42213</v>
      </c>
      <c r="J1655" s="228">
        <v>2014</v>
      </c>
      <c r="K1655" s="463" t="s">
        <v>769</v>
      </c>
      <c r="L1655" s="463" t="s">
        <v>3728</v>
      </c>
      <c r="M1655" s="463" t="s">
        <v>3758</v>
      </c>
      <c r="N1655" s="466">
        <v>3</v>
      </c>
      <c r="O1655" s="229">
        <v>0</v>
      </c>
      <c r="P1655" s="463">
        <v>0</v>
      </c>
      <c r="Q1655" s="463">
        <v>9</v>
      </c>
      <c r="R1655" s="463">
        <v>1</v>
      </c>
      <c r="S1655" s="463">
        <v>15</v>
      </c>
      <c r="T1655" s="463">
        <v>0</v>
      </c>
      <c r="U1655" s="463">
        <v>3</v>
      </c>
      <c r="V1655" s="463">
        <v>1</v>
      </c>
      <c r="W1655" s="463">
        <v>3</v>
      </c>
      <c r="X1655" s="463">
        <v>2</v>
      </c>
      <c r="Y1655" s="463">
        <v>6</v>
      </c>
      <c r="Z1655" s="463">
        <v>0</v>
      </c>
      <c r="AA1655" s="463">
        <v>0</v>
      </c>
      <c r="AB1655" s="466">
        <v>40</v>
      </c>
      <c r="AC1655" s="461"/>
    </row>
    <row r="1656" spans="1:29" s="467" customFormat="1" hidden="1">
      <c r="A1656" s="463" t="s">
        <v>2373</v>
      </c>
      <c r="B1656" s="463" t="s">
        <v>658</v>
      </c>
      <c r="C1656" s="463" t="s">
        <v>4034</v>
      </c>
      <c r="D1656" s="463" t="s">
        <v>552</v>
      </c>
      <c r="E1656" s="463">
        <v>54</v>
      </c>
      <c r="F1656" s="465" t="s">
        <v>3758</v>
      </c>
      <c r="G1656" s="463" t="s">
        <v>554</v>
      </c>
      <c r="H1656" s="576">
        <v>42060</v>
      </c>
      <c r="I1656" s="576">
        <v>42213</v>
      </c>
      <c r="J1656" s="228">
        <v>2014</v>
      </c>
      <c r="K1656" s="463" t="s">
        <v>769</v>
      </c>
      <c r="L1656" s="463" t="s">
        <v>3728</v>
      </c>
      <c r="M1656" s="463" t="s">
        <v>3758</v>
      </c>
      <c r="N1656" s="466">
        <v>4</v>
      </c>
      <c r="O1656" s="229">
        <v>1</v>
      </c>
      <c r="P1656" s="463">
        <v>2</v>
      </c>
      <c r="Q1656" s="463">
        <v>10</v>
      </c>
      <c r="R1656" s="463">
        <v>1</v>
      </c>
      <c r="S1656" s="463">
        <v>0</v>
      </c>
      <c r="T1656" s="463">
        <v>0</v>
      </c>
      <c r="U1656" s="463">
        <v>1</v>
      </c>
      <c r="V1656" s="463">
        <v>1</v>
      </c>
      <c r="W1656" s="463">
        <v>8</v>
      </c>
      <c r="X1656" s="463">
        <v>13</v>
      </c>
      <c r="Y1656" s="463">
        <v>3</v>
      </c>
      <c r="Z1656" s="463">
        <v>0</v>
      </c>
      <c r="AA1656" s="463">
        <v>0</v>
      </c>
      <c r="AB1656" s="466">
        <v>40</v>
      </c>
      <c r="AC1656" s="461"/>
    </row>
    <row r="1657" spans="1:29" s="467" customFormat="1" hidden="1">
      <c r="A1657" s="463" t="s">
        <v>2374</v>
      </c>
      <c r="B1657" s="463" t="s">
        <v>658</v>
      </c>
      <c r="C1657" s="463" t="s">
        <v>3999</v>
      </c>
      <c r="D1657" s="463" t="s">
        <v>552</v>
      </c>
      <c r="E1657" s="463">
        <v>55</v>
      </c>
      <c r="F1657" s="465" t="s">
        <v>3756</v>
      </c>
      <c r="G1657" s="463" t="s">
        <v>554</v>
      </c>
      <c r="H1657" s="576">
        <v>42061</v>
      </c>
      <c r="I1657" s="576">
        <v>42213</v>
      </c>
      <c r="J1657" s="228">
        <v>2014</v>
      </c>
      <c r="K1657" s="463" t="s">
        <v>769</v>
      </c>
      <c r="L1657" s="463" t="s">
        <v>1945</v>
      </c>
      <c r="M1657" s="463" t="s">
        <v>3756</v>
      </c>
      <c r="N1657" s="466">
        <v>1</v>
      </c>
      <c r="O1657" s="229">
        <v>4</v>
      </c>
      <c r="P1657" s="463">
        <v>0</v>
      </c>
      <c r="Q1657" s="463">
        <v>7</v>
      </c>
      <c r="R1657" s="463">
        <v>4</v>
      </c>
      <c r="S1657" s="463">
        <v>0</v>
      </c>
      <c r="T1657" s="463">
        <v>0</v>
      </c>
      <c r="U1657" s="463">
        <v>12</v>
      </c>
      <c r="V1657" s="463">
        <v>0</v>
      </c>
      <c r="W1657" s="463">
        <v>8</v>
      </c>
      <c r="X1657" s="463">
        <v>3</v>
      </c>
      <c r="Y1657" s="463">
        <v>2</v>
      </c>
      <c r="Z1657" s="463">
        <v>0</v>
      </c>
      <c r="AA1657" s="463">
        <v>0</v>
      </c>
      <c r="AB1657" s="466">
        <v>40</v>
      </c>
      <c r="AC1657" s="461"/>
    </row>
    <row r="1658" spans="1:29" s="467" customFormat="1" hidden="1">
      <c r="A1658" s="463" t="s">
        <v>2375</v>
      </c>
      <c r="B1658" s="463" t="s">
        <v>658</v>
      </c>
      <c r="C1658" s="463" t="s">
        <v>4000</v>
      </c>
      <c r="D1658" s="463" t="s">
        <v>552</v>
      </c>
      <c r="E1658" s="463">
        <v>55</v>
      </c>
      <c r="F1658" s="465" t="s">
        <v>3756</v>
      </c>
      <c r="G1658" s="463" t="s">
        <v>554</v>
      </c>
      <c r="H1658" s="576">
        <v>42061</v>
      </c>
      <c r="I1658" s="576">
        <v>42213</v>
      </c>
      <c r="J1658" s="228">
        <v>2014</v>
      </c>
      <c r="K1658" s="463" t="s">
        <v>769</v>
      </c>
      <c r="L1658" s="463" t="s">
        <v>1945</v>
      </c>
      <c r="M1658" s="463" t="s">
        <v>3756</v>
      </c>
      <c r="N1658" s="466">
        <v>2</v>
      </c>
      <c r="O1658" s="229">
        <v>7</v>
      </c>
      <c r="P1658" s="463">
        <v>3</v>
      </c>
      <c r="Q1658" s="463">
        <v>8</v>
      </c>
      <c r="R1658" s="463">
        <v>3</v>
      </c>
      <c r="S1658" s="463">
        <v>0</v>
      </c>
      <c r="T1658" s="463">
        <v>0</v>
      </c>
      <c r="U1658" s="463">
        <v>5</v>
      </c>
      <c r="V1658" s="463">
        <v>2</v>
      </c>
      <c r="W1658" s="463">
        <v>2</v>
      </c>
      <c r="X1658" s="463">
        <v>9</v>
      </c>
      <c r="Y1658" s="463">
        <v>1</v>
      </c>
      <c r="Z1658" s="463">
        <v>0</v>
      </c>
      <c r="AA1658" s="463">
        <v>0</v>
      </c>
      <c r="AB1658" s="466">
        <v>40</v>
      </c>
      <c r="AC1658" s="461"/>
    </row>
    <row r="1659" spans="1:29" s="467" customFormat="1" hidden="1">
      <c r="A1659" s="463" t="s">
        <v>2376</v>
      </c>
      <c r="B1659" s="463" t="s">
        <v>658</v>
      </c>
      <c r="C1659" s="463" t="s">
        <v>4001</v>
      </c>
      <c r="D1659" s="463" t="s">
        <v>552</v>
      </c>
      <c r="E1659" s="463">
        <v>55</v>
      </c>
      <c r="F1659" s="465" t="s">
        <v>3756</v>
      </c>
      <c r="G1659" s="463" t="s">
        <v>554</v>
      </c>
      <c r="H1659" s="576">
        <v>42061</v>
      </c>
      <c r="I1659" s="576">
        <v>42213</v>
      </c>
      <c r="J1659" s="228">
        <v>2014</v>
      </c>
      <c r="K1659" s="463" t="s">
        <v>769</v>
      </c>
      <c r="L1659" s="463" t="s">
        <v>1945</v>
      </c>
      <c r="M1659" s="463" t="s">
        <v>3756</v>
      </c>
      <c r="N1659" s="466">
        <v>3</v>
      </c>
      <c r="O1659" s="229">
        <v>8</v>
      </c>
      <c r="P1659" s="463">
        <v>0</v>
      </c>
      <c r="Q1659" s="463">
        <v>6</v>
      </c>
      <c r="R1659" s="463">
        <v>1</v>
      </c>
      <c r="S1659" s="463">
        <v>2</v>
      </c>
      <c r="T1659" s="463">
        <v>0</v>
      </c>
      <c r="U1659" s="463">
        <v>3</v>
      </c>
      <c r="V1659" s="463">
        <v>0</v>
      </c>
      <c r="W1659" s="463">
        <v>7</v>
      </c>
      <c r="X1659" s="463">
        <v>12</v>
      </c>
      <c r="Y1659" s="463">
        <v>1</v>
      </c>
      <c r="Z1659" s="463">
        <v>0</v>
      </c>
      <c r="AA1659" s="463">
        <v>0</v>
      </c>
      <c r="AB1659" s="466">
        <v>40</v>
      </c>
      <c r="AC1659" s="461"/>
    </row>
    <row r="1660" spans="1:29" s="467" customFormat="1" hidden="1">
      <c r="A1660" s="463" t="s">
        <v>2377</v>
      </c>
      <c r="B1660" s="463" t="s">
        <v>658</v>
      </c>
      <c r="C1660" s="463" t="s">
        <v>4002</v>
      </c>
      <c r="D1660" s="463" t="s">
        <v>552</v>
      </c>
      <c r="E1660" s="463">
        <v>55</v>
      </c>
      <c r="F1660" s="465" t="s">
        <v>3756</v>
      </c>
      <c r="G1660" s="463" t="s">
        <v>554</v>
      </c>
      <c r="H1660" s="576">
        <v>42061</v>
      </c>
      <c r="I1660" s="576">
        <v>42213</v>
      </c>
      <c r="J1660" s="228">
        <v>2014</v>
      </c>
      <c r="K1660" s="463" t="s">
        <v>769</v>
      </c>
      <c r="L1660" s="463" t="s">
        <v>1945</v>
      </c>
      <c r="M1660" s="463" t="s">
        <v>3756</v>
      </c>
      <c r="N1660" s="466">
        <v>4</v>
      </c>
      <c r="O1660" s="229">
        <v>10</v>
      </c>
      <c r="P1660" s="463">
        <v>0</v>
      </c>
      <c r="Q1660" s="463">
        <v>6</v>
      </c>
      <c r="R1660" s="463">
        <v>1</v>
      </c>
      <c r="S1660" s="463">
        <v>0</v>
      </c>
      <c r="T1660" s="463">
        <v>0</v>
      </c>
      <c r="U1660" s="463">
        <v>7</v>
      </c>
      <c r="V1660" s="463">
        <v>2</v>
      </c>
      <c r="W1660" s="463">
        <v>2</v>
      </c>
      <c r="X1660" s="463">
        <v>10</v>
      </c>
      <c r="Y1660" s="463">
        <v>2</v>
      </c>
      <c r="Z1660" s="463">
        <v>0</v>
      </c>
      <c r="AA1660" s="463">
        <v>0</v>
      </c>
      <c r="AB1660" s="466">
        <v>40</v>
      </c>
      <c r="AC1660" s="461"/>
    </row>
    <row r="1661" spans="1:29" s="467" customFormat="1" hidden="1">
      <c r="A1661" s="463" t="s">
        <v>2378</v>
      </c>
      <c r="B1661" s="463" t="s">
        <v>658</v>
      </c>
      <c r="C1661" s="463" t="s">
        <v>2379</v>
      </c>
      <c r="D1661" s="463" t="s">
        <v>552</v>
      </c>
      <c r="E1661" s="463">
        <v>56</v>
      </c>
      <c r="F1661" s="465" t="s">
        <v>1944</v>
      </c>
      <c r="G1661" s="463" t="s">
        <v>554</v>
      </c>
      <c r="H1661" s="576">
        <v>42081</v>
      </c>
      <c r="I1661" s="576">
        <v>42213</v>
      </c>
      <c r="J1661" s="228">
        <v>2014</v>
      </c>
      <c r="K1661" s="463" t="s">
        <v>769</v>
      </c>
      <c r="L1661" s="463" t="s">
        <v>1945</v>
      </c>
      <c r="M1661" s="463" t="s">
        <v>1944</v>
      </c>
      <c r="N1661" s="466">
        <v>1</v>
      </c>
      <c r="O1661" s="229">
        <v>4</v>
      </c>
      <c r="P1661" s="463">
        <v>8</v>
      </c>
      <c r="Q1661" s="463">
        <v>1</v>
      </c>
      <c r="R1661" s="463">
        <v>0</v>
      </c>
      <c r="S1661" s="463">
        <v>0</v>
      </c>
      <c r="T1661" s="463">
        <v>0</v>
      </c>
      <c r="U1661" s="463">
        <v>1</v>
      </c>
      <c r="V1661" s="463">
        <v>1</v>
      </c>
      <c r="W1661" s="463">
        <v>9</v>
      </c>
      <c r="X1661" s="463">
        <v>5</v>
      </c>
      <c r="Y1661" s="463">
        <v>10</v>
      </c>
      <c r="Z1661" s="463">
        <v>1</v>
      </c>
      <c r="AA1661" s="463">
        <v>0</v>
      </c>
      <c r="AB1661" s="466">
        <v>40</v>
      </c>
      <c r="AC1661" s="461"/>
    </row>
    <row r="1662" spans="1:29" s="467" customFormat="1" hidden="1">
      <c r="A1662" s="463" t="s">
        <v>2380</v>
      </c>
      <c r="B1662" s="463" t="s">
        <v>658</v>
      </c>
      <c r="C1662" s="463" t="s">
        <v>2381</v>
      </c>
      <c r="D1662" s="463" t="s">
        <v>552</v>
      </c>
      <c r="E1662" s="463">
        <v>56</v>
      </c>
      <c r="F1662" s="465" t="s">
        <v>1944</v>
      </c>
      <c r="G1662" s="463" t="s">
        <v>554</v>
      </c>
      <c r="H1662" s="576">
        <v>42081</v>
      </c>
      <c r="I1662" s="576">
        <v>42213</v>
      </c>
      <c r="J1662" s="228">
        <v>2014</v>
      </c>
      <c r="K1662" s="463" t="s">
        <v>769</v>
      </c>
      <c r="L1662" s="463" t="s">
        <v>1945</v>
      </c>
      <c r="M1662" s="463" t="s">
        <v>1944</v>
      </c>
      <c r="N1662" s="466">
        <v>2</v>
      </c>
      <c r="O1662" s="229">
        <v>9</v>
      </c>
      <c r="P1662" s="463">
        <v>7</v>
      </c>
      <c r="Q1662" s="463">
        <v>8</v>
      </c>
      <c r="R1662" s="463">
        <v>0</v>
      </c>
      <c r="S1662" s="463">
        <v>0</v>
      </c>
      <c r="T1662" s="463">
        <v>0</v>
      </c>
      <c r="U1662" s="463">
        <v>4</v>
      </c>
      <c r="V1662" s="463">
        <v>0</v>
      </c>
      <c r="W1662" s="463">
        <v>5</v>
      </c>
      <c r="X1662" s="463">
        <v>6</v>
      </c>
      <c r="Y1662" s="463">
        <v>1</v>
      </c>
      <c r="Z1662" s="463">
        <v>0</v>
      </c>
      <c r="AA1662" s="463">
        <v>0</v>
      </c>
      <c r="AB1662" s="466">
        <v>40</v>
      </c>
      <c r="AC1662" s="461"/>
    </row>
    <row r="1663" spans="1:29" s="467" customFormat="1" hidden="1">
      <c r="A1663" s="463" t="s">
        <v>2382</v>
      </c>
      <c r="B1663" s="463" t="s">
        <v>658</v>
      </c>
      <c r="C1663" s="463" t="s">
        <v>2383</v>
      </c>
      <c r="D1663" s="463" t="s">
        <v>552</v>
      </c>
      <c r="E1663" s="463">
        <v>56</v>
      </c>
      <c r="F1663" s="465" t="s">
        <v>1944</v>
      </c>
      <c r="G1663" s="463" t="s">
        <v>554</v>
      </c>
      <c r="H1663" s="576">
        <v>42081</v>
      </c>
      <c r="I1663" s="576">
        <v>42213</v>
      </c>
      <c r="J1663" s="228">
        <v>2014</v>
      </c>
      <c r="K1663" s="463" t="s">
        <v>769</v>
      </c>
      <c r="L1663" s="463" t="s">
        <v>1945</v>
      </c>
      <c r="M1663" s="463" t="s">
        <v>1944</v>
      </c>
      <c r="N1663" s="466">
        <v>3</v>
      </c>
      <c r="O1663" s="229">
        <v>11</v>
      </c>
      <c r="P1663" s="463">
        <v>8</v>
      </c>
      <c r="Q1663" s="463">
        <v>8</v>
      </c>
      <c r="R1663" s="463">
        <v>1</v>
      </c>
      <c r="S1663" s="463">
        <v>0</v>
      </c>
      <c r="T1663" s="463">
        <v>0</v>
      </c>
      <c r="U1663" s="463">
        <v>1</v>
      </c>
      <c r="V1663" s="463">
        <v>1</v>
      </c>
      <c r="W1663" s="463">
        <v>5</v>
      </c>
      <c r="X1663" s="463">
        <v>1</v>
      </c>
      <c r="Y1663" s="463">
        <v>4</v>
      </c>
      <c r="Z1663" s="463">
        <v>0</v>
      </c>
      <c r="AA1663" s="463">
        <v>0</v>
      </c>
      <c r="AB1663" s="466">
        <v>40</v>
      </c>
      <c r="AC1663" s="461"/>
    </row>
    <row r="1664" spans="1:29" s="467" customFormat="1" hidden="1">
      <c r="A1664" s="463" t="s">
        <v>2384</v>
      </c>
      <c r="B1664" s="463" t="s">
        <v>658</v>
      </c>
      <c r="C1664" s="463" t="s">
        <v>2385</v>
      </c>
      <c r="D1664" s="463" t="s">
        <v>552</v>
      </c>
      <c r="E1664" s="463">
        <v>56</v>
      </c>
      <c r="F1664" s="465" t="s">
        <v>1944</v>
      </c>
      <c r="G1664" s="463" t="s">
        <v>554</v>
      </c>
      <c r="H1664" s="576">
        <v>42081</v>
      </c>
      <c r="I1664" s="576">
        <v>42213</v>
      </c>
      <c r="J1664" s="228">
        <v>2014</v>
      </c>
      <c r="K1664" s="463" t="s">
        <v>769</v>
      </c>
      <c r="L1664" s="463" t="s">
        <v>1945</v>
      </c>
      <c r="M1664" s="463" t="s">
        <v>1944</v>
      </c>
      <c r="N1664" s="466">
        <v>4</v>
      </c>
      <c r="O1664" s="229">
        <v>2</v>
      </c>
      <c r="P1664" s="463">
        <v>4</v>
      </c>
      <c r="Q1664" s="463">
        <v>3</v>
      </c>
      <c r="R1664" s="463">
        <v>0</v>
      </c>
      <c r="S1664" s="463">
        <v>0</v>
      </c>
      <c r="T1664" s="463">
        <v>0</v>
      </c>
      <c r="U1664" s="463">
        <v>2</v>
      </c>
      <c r="V1664" s="463">
        <v>0</v>
      </c>
      <c r="W1664" s="463">
        <v>18</v>
      </c>
      <c r="X1664" s="463">
        <v>5</v>
      </c>
      <c r="Y1664" s="463">
        <v>6</v>
      </c>
      <c r="Z1664" s="463">
        <v>0</v>
      </c>
      <c r="AA1664" s="463">
        <v>0</v>
      </c>
      <c r="AB1664" s="466">
        <v>40</v>
      </c>
      <c r="AC1664" s="461"/>
    </row>
    <row r="1665" spans="1:29" s="467" customFormat="1" hidden="1">
      <c r="A1665" s="463" t="s">
        <v>2386</v>
      </c>
      <c r="B1665" s="463" t="s">
        <v>658</v>
      </c>
      <c r="C1665" s="463" t="s">
        <v>4015</v>
      </c>
      <c r="D1665" s="463" t="s">
        <v>552</v>
      </c>
      <c r="E1665" s="463">
        <v>57</v>
      </c>
      <c r="F1665" s="465" t="s">
        <v>3757</v>
      </c>
      <c r="G1665" s="463" t="s">
        <v>554</v>
      </c>
      <c r="H1665" s="576">
        <v>42061</v>
      </c>
      <c r="I1665" s="576">
        <v>42213</v>
      </c>
      <c r="J1665" s="228">
        <v>2014</v>
      </c>
      <c r="K1665" s="463" t="s">
        <v>769</v>
      </c>
      <c r="L1665" s="463" t="s">
        <v>1945</v>
      </c>
      <c r="M1665" s="463" t="s">
        <v>3757</v>
      </c>
      <c r="N1665" s="466">
        <v>1</v>
      </c>
      <c r="O1665" s="229">
        <v>1</v>
      </c>
      <c r="P1665" s="463">
        <v>8</v>
      </c>
      <c r="Q1665" s="463">
        <v>0</v>
      </c>
      <c r="R1665" s="463">
        <v>0</v>
      </c>
      <c r="S1665" s="463">
        <v>4</v>
      </c>
      <c r="T1665" s="463">
        <v>0</v>
      </c>
      <c r="U1665" s="463">
        <v>0</v>
      </c>
      <c r="V1665" s="463">
        <v>3</v>
      </c>
      <c r="W1665" s="463">
        <v>21</v>
      </c>
      <c r="X1665" s="463">
        <v>1</v>
      </c>
      <c r="Y1665" s="463">
        <v>2</v>
      </c>
      <c r="Z1665" s="463">
        <v>0</v>
      </c>
      <c r="AA1665" s="463">
        <v>0</v>
      </c>
      <c r="AB1665" s="466">
        <v>40</v>
      </c>
      <c r="AC1665" s="461"/>
    </row>
    <row r="1666" spans="1:29" s="467" customFormat="1" hidden="1">
      <c r="A1666" s="463" t="s">
        <v>2387</v>
      </c>
      <c r="B1666" s="463" t="s">
        <v>658</v>
      </c>
      <c r="C1666" s="463" t="s">
        <v>4016</v>
      </c>
      <c r="D1666" s="463" t="s">
        <v>552</v>
      </c>
      <c r="E1666" s="463">
        <v>57</v>
      </c>
      <c r="F1666" s="465" t="s">
        <v>3757</v>
      </c>
      <c r="G1666" s="463" t="s">
        <v>554</v>
      </c>
      <c r="H1666" s="576">
        <v>42061</v>
      </c>
      <c r="I1666" s="576">
        <v>42213</v>
      </c>
      <c r="J1666" s="228">
        <v>2014</v>
      </c>
      <c r="K1666" s="463" t="s">
        <v>769</v>
      </c>
      <c r="L1666" s="463" t="s">
        <v>1945</v>
      </c>
      <c r="M1666" s="463" t="s">
        <v>3757</v>
      </c>
      <c r="N1666" s="466">
        <v>2</v>
      </c>
      <c r="O1666" s="229">
        <v>1</v>
      </c>
      <c r="P1666" s="463">
        <v>3</v>
      </c>
      <c r="Q1666" s="463">
        <v>3</v>
      </c>
      <c r="R1666" s="463">
        <v>1</v>
      </c>
      <c r="S1666" s="463">
        <v>5</v>
      </c>
      <c r="T1666" s="463">
        <v>0</v>
      </c>
      <c r="U1666" s="463">
        <v>0</v>
      </c>
      <c r="V1666" s="463">
        <v>0</v>
      </c>
      <c r="W1666" s="463">
        <v>12</v>
      </c>
      <c r="X1666" s="463">
        <v>6</v>
      </c>
      <c r="Y1666" s="463">
        <v>9</v>
      </c>
      <c r="Z1666" s="463">
        <v>0</v>
      </c>
      <c r="AA1666" s="463">
        <v>0</v>
      </c>
      <c r="AB1666" s="466">
        <v>40</v>
      </c>
      <c r="AC1666" s="461"/>
    </row>
    <row r="1667" spans="1:29" s="467" customFormat="1" hidden="1">
      <c r="A1667" s="463" t="s">
        <v>2388</v>
      </c>
      <c r="B1667" s="463" t="s">
        <v>658</v>
      </c>
      <c r="C1667" s="463" t="s">
        <v>4017</v>
      </c>
      <c r="D1667" s="463" t="s">
        <v>552</v>
      </c>
      <c r="E1667" s="463">
        <v>57</v>
      </c>
      <c r="F1667" s="465" t="s">
        <v>3757</v>
      </c>
      <c r="G1667" s="463" t="s">
        <v>554</v>
      </c>
      <c r="H1667" s="576">
        <v>42061</v>
      </c>
      <c r="I1667" s="576">
        <v>42213</v>
      </c>
      <c r="J1667" s="228">
        <v>2014</v>
      </c>
      <c r="K1667" s="463" t="s">
        <v>769</v>
      </c>
      <c r="L1667" s="463" t="s">
        <v>1945</v>
      </c>
      <c r="M1667" s="463" t="s">
        <v>3757</v>
      </c>
      <c r="N1667" s="466">
        <v>3</v>
      </c>
      <c r="O1667" s="229">
        <v>0</v>
      </c>
      <c r="P1667" s="463">
        <v>0</v>
      </c>
      <c r="Q1667" s="463">
        <v>2</v>
      </c>
      <c r="R1667" s="463">
        <v>0</v>
      </c>
      <c r="S1667" s="463">
        <v>4</v>
      </c>
      <c r="T1667" s="463">
        <v>0</v>
      </c>
      <c r="U1667" s="463">
        <v>3</v>
      </c>
      <c r="V1667" s="463">
        <v>0</v>
      </c>
      <c r="W1667" s="463">
        <v>20</v>
      </c>
      <c r="X1667" s="463">
        <v>3</v>
      </c>
      <c r="Y1667" s="463">
        <v>8</v>
      </c>
      <c r="Z1667" s="463">
        <v>0</v>
      </c>
      <c r="AA1667" s="463">
        <v>0</v>
      </c>
      <c r="AB1667" s="466">
        <v>40</v>
      </c>
      <c r="AC1667" s="461"/>
    </row>
    <row r="1668" spans="1:29" s="467" customFormat="1" hidden="1">
      <c r="A1668" s="463" t="s">
        <v>2389</v>
      </c>
      <c r="B1668" s="463" t="s">
        <v>658</v>
      </c>
      <c r="C1668" s="463" t="s">
        <v>4018</v>
      </c>
      <c r="D1668" s="463" t="s">
        <v>552</v>
      </c>
      <c r="E1668" s="463">
        <v>57</v>
      </c>
      <c r="F1668" s="465" t="s">
        <v>3757</v>
      </c>
      <c r="G1668" s="463" t="s">
        <v>554</v>
      </c>
      <c r="H1668" s="576">
        <v>42061</v>
      </c>
      <c r="I1668" s="576">
        <v>42213</v>
      </c>
      <c r="J1668" s="228">
        <v>2014</v>
      </c>
      <c r="K1668" s="463" t="s">
        <v>769</v>
      </c>
      <c r="L1668" s="463" t="s">
        <v>1945</v>
      </c>
      <c r="M1668" s="463" t="s">
        <v>3757</v>
      </c>
      <c r="N1668" s="466">
        <v>4</v>
      </c>
      <c r="O1668" s="229">
        <v>1</v>
      </c>
      <c r="P1668" s="463">
        <v>3</v>
      </c>
      <c r="Q1668" s="463">
        <v>9</v>
      </c>
      <c r="R1668" s="463">
        <v>0</v>
      </c>
      <c r="S1668" s="463">
        <v>1</v>
      </c>
      <c r="T1668" s="463">
        <v>0</v>
      </c>
      <c r="U1668" s="463">
        <v>1</v>
      </c>
      <c r="V1668" s="463">
        <v>0</v>
      </c>
      <c r="W1668" s="463">
        <v>10</v>
      </c>
      <c r="X1668" s="463">
        <v>10</v>
      </c>
      <c r="Y1668" s="463">
        <v>4</v>
      </c>
      <c r="Z1668" s="463">
        <v>0</v>
      </c>
      <c r="AA1668" s="463">
        <v>1</v>
      </c>
      <c r="AB1668" s="466">
        <v>40</v>
      </c>
      <c r="AC1668" s="461"/>
    </row>
    <row r="1669" spans="1:29" s="467" customFormat="1" hidden="1">
      <c r="A1669" s="463" t="s">
        <v>2626</v>
      </c>
      <c r="B1669" s="463" t="s">
        <v>658</v>
      </c>
      <c r="C1669" s="463" t="s">
        <v>2627</v>
      </c>
      <c r="D1669" s="463" t="s">
        <v>552</v>
      </c>
      <c r="E1669" s="463">
        <v>1</v>
      </c>
      <c r="F1669" s="465" t="s">
        <v>999</v>
      </c>
      <c r="G1669" s="463" t="s">
        <v>554</v>
      </c>
      <c r="H1669" s="576">
        <v>42370</v>
      </c>
      <c r="I1669" s="576">
        <v>42495</v>
      </c>
      <c r="J1669" s="228">
        <v>2015</v>
      </c>
      <c r="K1669" s="463" t="s">
        <v>769</v>
      </c>
      <c r="L1669" s="463" t="s">
        <v>1070</v>
      </c>
      <c r="M1669" s="463" t="s">
        <v>999</v>
      </c>
      <c r="N1669" s="466">
        <v>1</v>
      </c>
      <c r="O1669" s="229">
        <v>3</v>
      </c>
      <c r="P1669" s="463">
        <v>0</v>
      </c>
      <c r="Q1669" s="463">
        <v>5</v>
      </c>
      <c r="R1669" s="463">
        <v>0</v>
      </c>
      <c r="S1669" s="463">
        <v>0</v>
      </c>
      <c r="T1669" s="463">
        <v>0</v>
      </c>
      <c r="U1669" s="463">
        <v>1</v>
      </c>
      <c r="V1669" s="463">
        <v>1</v>
      </c>
      <c r="W1669" s="463">
        <v>5</v>
      </c>
      <c r="X1669" s="463">
        <v>14</v>
      </c>
      <c r="Y1669" s="463">
        <v>11</v>
      </c>
      <c r="Z1669" s="463">
        <v>0</v>
      </c>
      <c r="AA1669" s="463">
        <v>0</v>
      </c>
      <c r="AB1669" s="466">
        <v>40</v>
      </c>
      <c r="AC1669" s="461"/>
    </row>
    <row r="1670" spans="1:29" s="467" customFormat="1" hidden="1">
      <c r="A1670" s="463" t="s">
        <v>2628</v>
      </c>
      <c r="B1670" s="463" t="s">
        <v>658</v>
      </c>
      <c r="C1670" s="463" t="s">
        <v>2629</v>
      </c>
      <c r="D1670" s="463" t="s">
        <v>552</v>
      </c>
      <c r="E1670" s="463">
        <v>1</v>
      </c>
      <c r="F1670" s="465" t="s">
        <v>999</v>
      </c>
      <c r="G1670" s="463" t="s">
        <v>554</v>
      </c>
      <c r="H1670" s="576">
        <v>42370</v>
      </c>
      <c r="I1670" s="576">
        <v>42495</v>
      </c>
      <c r="J1670" s="228">
        <v>2015</v>
      </c>
      <c r="K1670" s="463" t="s">
        <v>769</v>
      </c>
      <c r="L1670" s="463" t="s">
        <v>1070</v>
      </c>
      <c r="M1670" s="463" t="s">
        <v>999</v>
      </c>
      <c r="N1670" s="466">
        <v>2</v>
      </c>
      <c r="O1670" s="229">
        <v>12</v>
      </c>
      <c r="P1670" s="463">
        <v>0</v>
      </c>
      <c r="Q1670" s="463">
        <v>7</v>
      </c>
      <c r="R1670" s="463">
        <v>0</v>
      </c>
      <c r="S1670" s="463">
        <v>1</v>
      </c>
      <c r="T1670" s="463">
        <v>0</v>
      </c>
      <c r="U1670" s="463">
        <v>5</v>
      </c>
      <c r="V1670" s="463">
        <v>0</v>
      </c>
      <c r="W1670" s="463">
        <v>2</v>
      </c>
      <c r="X1670" s="463">
        <v>12</v>
      </c>
      <c r="Y1670" s="463">
        <v>1</v>
      </c>
      <c r="Z1670" s="463">
        <v>0</v>
      </c>
      <c r="AA1670" s="463">
        <v>0</v>
      </c>
      <c r="AB1670" s="466">
        <v>40</v>
      </c>
      <c r="AC1670" s="461"/>
    </row>
    <row r="1671" spans="1:29" s="467" customFormat="1" hidden="1">
      <c r="A1671" s="463" t="s">
        <v>2630</v>
      </c>
      <c r="B1671" s="463" t="s">
        <v>658</v>
      </c>
      <c r="C1671" s="463" t="s">
        <v>2631</v>
      </c>
      <c r="D1671" s="463" t="s">
        <v>552</v>
      </c>
      <c r="E1671" s="463">
        <v>1</v>
      </c>
      <c r="F1671" s="465" t="s">
        <v>999</v>
      </c>
      <c r="G1671" s="463" t="s">
        <v>554</v>
      </c>
      <c r="H1671" s="576">
        <v>42370</v>
      </c>
      <c r="I1671" s="576">
        <v>42495</v>
      </c>
      <c r="J1671" s="228">
        <v>2015</v>
      </c>
      <c r="K1671" s="463" t="s">
        <v>769</v>
      </c>
      <c r="L1671" s="463" t="s">
        <v>1070</v>
      </c>
      <c r="M1671" s="463" t="s">
        <v>999</v>
      </c>
      <c r="N1671" s="466">
        <v>3</v>
      </c>
      <c r="O1671" s="229">
        <v>0</v>
      </c>
      <c r="P1671" s="463">
        <v>1</v>
      </c>
      <c r="Q1671" s="463">
        <v>8</v>
      </c>
      <c r="R1671" s="463">
        <v>1</v>
      </c>
      <c r="S1671" s="463">
        <v>1</v>
      </c>
      <c r="T1671" s="463">
        <v>0</v>
      </c>
      <c r="U1671" s="463">
        <v>0</v>
      </c>
      <c r="V1671" s="463">
        <v>0</v>
      </c>
      <c r="W1671" s="463">
        <v>29</v>
      </c>
      <c r="X1671" s="463">
        <v>0</v>
      </c>
      <c r="Y1671" s="463">
        <v>0</v>
      </c>
      <c r="Z1671" s="463">
        <v>0</v>
      </c>
      <c r="AA1671" s="463">
        <v>0</v>
      </c>
      <c r="AB1671" s="466">
        <v>40</v>
      </c>
      <c r="AC1671" s="461"/>
    </row>
    <row r="1672" spans="1:29" s="467" customFormat="1" hidden="1">
      <c r="A1672" s="463" t="s">
        <v>2632</v>
      </c>
      <c r="B1672" s="463" t="s">
        <v>658</v>
      </c>
      <c r="C1672" s="463" t="s">
        <v>2633</v>
      </c>
      <c r="D1672" s="463" t="s">
        <v>552</v>
      </c>
      <c r="E1672" s="463">
        <v>1</v>
      </c>
      <c r="F1672" s="465" t="s">
        <v>999</v>
      </c>
      <c r="G1672" s="463" t="s">
        <v>554</v>
      </c>
      <c r="H1672" s="576">
        <v>42370</v>
      </c>
      <c r="I1672" s="576">
        <v>42495</v>
      </c>
      <c r="J1672" s="228">
        <v>2015</v>
      </c>
      <c r="K1672" s="463" t="s">
        <v>769</v>
      </c>
      <c r="L1672" s="463" t="s">
        <v>1070</v>
      </c>
      <c r="M1672" s="463" t="s">
        <v>999</v>
      </c>
      <c r="N1672" s="466">
        <v>4</v>
      </c>
      <c r="O1672" s="229">
        <v>0</v>
      </c>
      <c r="P1672" s="463">
        <v>0</v>
      </c>
      <c r="Q1672" s="463">
        <v>7</v>
      </c>
      <c r="R1672" s="463">
        <v>0</v>
      </c>
      <c r="S1672" s="463">
        <v>0</v>
      </c>
      <c r="T1672" s="463">
        <v>0</v>
      </c>
      <c r="U1672" s="463">
        <v>0</v>
      </c>
      <c r="V1672" s="463">
        <v>0</v>
      </c>
      <c r="W1672" s="463">
        <v>24</v>
      </c>
      <c r="X1672" s="463">
        <v>9</v>
      </c>
      <c r="Y1672" s="463">
        <v>0</v>
      </c>
      <c r="Z1672" s="463">
        <v>0</v>
      </c>
      <c r="AA1672" s="463">
        <v>0</v>
      </c>
      <c r="AB1672" s="466">
        <v>40</v>
      </c>
      <c r="AC1672" s="461"/>
    </row>
    <row r="1673" spans="1:29" s="467" customFormat="1" hidden="1">
      <c r="A1673" s="463" t="s">
        <v>2634</v>
      </c>
      <c r="B1673" s="463" t="s">
        <v>658</v>
      </c>
      <c r="C1673" s="463" t="s">
        <v>2635</v>
      </c>
      <c r="D1673" s="463" t="s">
        <v>552</v>
      </c>
      <c r="E1673" s="463">
        <v>2</v>
      </c>
      <c r="F1673" s="465" t="s">
        <v>1000</v>
      </c>
      <c r="G1673" s="463" t="s">
        <v>554</v>
      </c>
      <c r="H1673" s="576">
        <v>42370</v>
      </c>
      <c r="I1673" s="576">
        <v>42495</v>
      </c>
      <c r="J1673" s="228">
        <v>2015</v>
      </c>
      <c r="K1673" s="463" t="s">
        <v>769</v>
      </c>
      <c r="L1673" s="463" t="s">
        <v>1070</v>
      </c>
      <c r="M1673" s="463" t="s">
        <v>1000</v>
      </c>
      <c r="N1673" s="466">
        <v>1</v>
      </c>
      <c r="O1673" s="229">
        <v>1</v>
      </c>
      <c r="P1673" s="463">
        <v>3</v>
      </c>
      <c r="Q1673" s="463">
        <v>4</v>
      </c>
      <c r="R1673" s="463">
        <v>0</v>
      </c>
      <c r="S1673" s="463">
        <v>4</v>
      </c>
      <c r="T1673" s="463">
        <v>0</v>
      </c>
      <c r="U1673" s="463">
        <v>3</v>
      </c>
      <c r="V1673" s="463">
        <v>2</v>
      </c>
      <c r="W1673" s="463">
        <v>3</v>
      </c>
      <c r="X1673" s="463">
        <v>8</v>
      </c>
      <c r="Y1673" s="463">
        <v>12</v>
      </c>
      <c r="Z1673" s="463">
        <v>0</v>
      </c>
      <c r="AA1673" s="463">
        <v>0</v>
      </c>
      <c r="AB1673" s="466">
        <v>40</v>
      </c>
      <c r="AC1673" s="461"/>
    </row>
    <row r="1674" spans="1:29" s="467" customFormat="1" hidden="1">
      <c r="A1674" s="463" t="s">
        <v>2636</v>
      </c>
      <c r="B1674" s="463" t="s">
        <v>658</v>
      </c>
      <c r="C1674" s="463" t="s">
        <v>2637</v>
      </c>
      <c r="D1674" s="463" t="s">
        <v>552</v>
      </c>
      <c r="E1674" s="463">
        <v>2</v>
      </c>
      <c r="F1674" s="465" t="s">
        <v>1000</v>
      </c>
      <c r="G1674" s="463" t="s">
        <v>554</v>
      </c>
      <c r="H1674" s="576">
        <v>42370</v>
      </c>
      <c r="I1674" s="576">
        <v>42495</v>
      </c>
      <c r="J1674" s="228">
        <v>2015</v>
      </c>
      <c r="K1674" s="463" t="s">
        <v>769</v>
      </c>
      <c r="L1674" s="463" t="s">
        <v>1070</v>
      </c>
      <c r="M1674" s="463" t="s">
        <v>1000</v>
      </c>
      <c r="N1674" s="466">
        <v>2</v>
      </c>
      <c r="O1674" s="229">
        <v>14</v>
      </c>
      <c r="P1674" s="463">
        <v>6</v>
      </c>
      <c r="Q1674" s="463">
        <v>5</v>
      </c>
      <c r="R1674" s="463">
        <v>5</v>
      </c>
      <c r="S1674" s="463">
        <v>6</v>
      </c>
      <c r="T1674" s="463">
        <v>0</v>
      </c>
      <c r="U1674" s="463">
        <v>1</v>
      </c>
      <c r="V1674" s="463">
        <v>1</v>
      </c>
      <c r="W1674" s="463">
        <v>0</v>
      </c>
      <c r="X1674" s="463">
        <v>2</v>
      </c>
      <c r="Y1674" s="463">
        <v>0</v>
      </c>
      <c r="Z1674" s="463">
        <v>0</v>
      </c>
      <c r="AA1674" s="463">
        <v>0</v>
      </c>
      <c r="AB1674" s="466">
        <v>40</v>
      </c>
      <c r="AC1674" s="461"/>
    </row>
    <row r="1675" spans="1:29" s="467" customFormat="1" hidden="1">
      <c r="A1675" s="463" t="s">
        <v>2638</v>
      </c>
      <c r="B1675" s="463" t="s">
        <v>658</v>
      </c>
      <c r="C1675" s="463" t="s">
        <v>2639</v>
      </c>
      <c r="D1675" s="463" t="s">
        <v>552</v>
      </c>
      <c r="E1675" s="463">
        <v>2</v>
      </c>
      <c r="F1675" s="465" t="s">
        <v>1000</v>
      </c>
      <c r="G1675" s="463" t="s">
        <v>554</v>
      </c>
      <c r="H1675" s="576">
        <v>42370</v>
      </c>
      <c r="I1675" s="576">
        <v>42495</v>
      </c>
      <c r="J1675" s="228">
        <v>2015</v>
      </c>
      <c r="K1675" s="463" t="s">
        <v>769</v>
      </c>
      <c r="L1675" s="463" t="s">
        <v>1070</v>
      </c>
      <c r="M1675" s="463" t="s">
        <v>1000</v>
      </c>
      <c r="N1675" s="466">
        <v>3</v>
      </c>
      <c r="O1675" s="229">
        <v>17</v>
      </c>
      <c r="P1675" s="463">
        <v>1</v>
      </c>
      <c r="Q1675" s="463">
        <v>7</v>
      </c>
      <c r="R1675" s="463">
        <v>8</v>
      </c>
      <c r="S1675" s="463">
        <v>0</v>
      </c>
      <c r="T1675" s="463">
        <v>0</v>
      </c>
      <c r="U1675" s="463">
        <v>2</v>
      </c>
      <c r="V1675" s="463">
        <v>1</v>
      </c>
      <c r="W1675" s="463">
        <v>2</v>
      </c>
      <c r="X1675" s="463">
        <v>2</v>
      </c>
      <c r="Y1675" s="463">
        <v>0</v>
      </c>
      <c r="Z1675" s="463">
        <v>0</v>
      </c>
      <c r="AA1675" s="463">
        <v>0</v>
      </c>
      <c r="AB1675" s="466">
        <v>40</v>
      </c>
      <c r="AC1675" s="461"/>
    </row>
    <row r="1676" spans="1:29" s="467" customFormat="1" hidden="1">
      <c r="A1676" s="463" t="s">
        <v>2640</v>
      </c>
      <c r="B1676" s="463" t="s">
        <v>658</v>
      </c>
      <c r="C1676" s="463" t="s">
        <v>2641</v>
      </c>
      <c r="D1676" s="463" t="s">
        <v>552</v>
      </c>
      <c r="E1676" s="463">
        <v>2</v>
      </c>
      <c r="F1676" s="465" t="s">
        <v>1000</v>
      </c>
      <c r="G1676" s="463" t="s">
        <v>554</v>
      </c>
      <c r="H1676" s="576">
        <v>42370</v>
      </c>
      <c r="I1676" s="576">
        <v>42495</v>
      </c>
      <c r="J1676" s="228">
        <v>2015</v>
      </c>
      <c r="K1676" s="463" t="s">
        <v>769</v>
      </c>
      <c r="L1676" s="463" t="s">
        <v>1070</v>
      </c>
      <c r="M1676" s="463" t="s">
        <v>1000</v>
      </c>
      <c r="N1676" s="466">
        <v>4</v>
      </c>
      <c r="O1676" s="229">
        <v>10</v>
      </c>
      <c r="P1676" s="463">
        <v>5</v>
      </c>
      <c r="Q1676" s="463">
        <v>7</v>
      </c>
      <c r="R1676" s="463">
        <v>7</v>
      </c>
      <c r="S1676" s="463">
        <v>0</v>
      </c>
      <c r="T1676" s="463">
        <v>0</v>
      </c>
      <c r="U1676" s="463">
        <v>0</v>
      </c>
      <c r="V1676" s="463">
        <v>0</v>
      </c>
      <c r="W1676" s="463">
        <v>4</v>
      </c>
      <c r="X1676" s="463">
        <v>7</v>
      </c>
      <c r="Y1676" s="463">
        <v>0</v>
      </c>
      <c r="Z1676" s="463">
        <v>0</v>
      </c>
      <c r="AA1676" s="463">
        <v>0</v>
      </c>
      <c r="AB1676" s="466">
        <v>40</v>
      </c>
      <c r="AC1676" s="461"/>
    </row>
    <row r="1677" spans="1:29" s="467" customFormat="1" hidden="1">
      <c r="A1677" s="463" t="s">
        <v>2642</v>
      </c>
      <c r="B1677" s="463" t="s">
        <v>658</v>
      </c>
      <c r="C1677" s="463" t="s">
        <v>2643</v>
      </c>
      <c r="D1677" s="463" t="s">
        <v>552</v>
      </c>
      <c r="E1677" s="463">
        <v>3</v>
      </c>
      <c r="F1677" s="465" t="s">
        <v>1283</v>
      </c>
      <c r="G1677" s="463" t="s">
        <v>554</v>
      </c>
      <c r="H1677" s="576">
        <v>42400</v>
      </c>
      <c r="I1677" s="576">
        <v>42495</v>
      </c>
      <c r="J1677" s="228">
        <v>2015</v>
      </c>
      <c r="K1677" s="463" t="s">
        <v>769</v>
      </c>
      <c r="L1677" s="463" t="s">
        <v>1282</v>
      </c>
      <c r="M1677" s="463" t="s">
        <v>1283</v>
      </c>
      <c r="N1677" s="466">
        <v>1</v>
      </c>
      <c r="O1677" s="229">
        <v>6</v>
      </c>
      <c r="P1677" s="463">
        <v>6</v>
      </c>
      <c r="Q1677" s="463">
        <v>20</v>
      </c>
      <c r="R1677" s="463">
        <v>0</v>
      </c>
      <c r="S1677" s="463">
        <v>0</v>
      </c>
      <c r="T1677" s="463">
        <v>0</v>
      </c>
      <c r="U1677" s="463">
        <v>0</v>
      </c>
      <c r="V1677" s="463">
        <v>1</v>
      </c>
      <c r="W1677" s="463">
        <v>4</v>
      </c>
      <c r="X1677" s="463">
        <v>3</v>
      </c>
      <c r="Y1677" s="463">
        <v>0</v>
      </c>
      <c r="Z1677" s="463">
        <v>0</v>
      </c>
      <c r="AA1677" s="463">
        <v>0</v>
      </c>
      <c r="AB1677" s="466">
        <v>40</v>
      </c>
      <c r="AC1677" s="461"/>
    </row>
    <row r="1678" spans="1:29" s="467" customFormat="1" hidden="1">
      <c r="A1678" s="463" t="s">
        <v>2644</v>
      </c>
      <c r="B1678" s="463" t="s">
        <v>658</v>
      </c>
      <c r="C1678" s="463" t="s">
        <v>2645</v>
      </c>
      <c r="D1678" s="463" t="s">
        <v>552</v>
      </c>
      <c r="E1678" s="463">
        <v>3</v>
      </c>
      <c r="F1678" s="465" t="s">
        <v>1283</v>
      </c>
      <c r="G1678" s="463" t="s">
        <v>554</v>
      </c>
      <c r="H1678" s="576">
        <v>42400</v>
      </c>
      <c r="I1678" s="576">
        <v>42495</v>
      </c>
      <c r="J1678" s="228">
        <v>2015</v>
      </c>
      <c r="K1678" s="463" t="s">
        <v>769</v>
      </c>
      <c r="L1678" s="463" t="s">
        <v>1282</v>
      </c>
      <c r="M1678" s="463" t="s">
        <v>1283</v>
      </c>
      <c r="N1678" s="466">
        <v>2</v>
      </c>
      <c r="O1678" s="229">
        <v>1</v>
      </c>
      <c r="P1678" s="463">
        <v>10</v>
      </c>
      <c r="Q1678" s="463">
        <v>7</v>
      </c>
      <c r="R1678" s="463">
        <v>0</v>
      </c>
      <c r="S1678" s="463">
        <v>0</v>
      </c>
      <c r="T1678" s="463">
        <v>0</v>
      </c>
      <c r="U1678" s="463">
        <v>1</v>
      </c>
      <c r="V1678" s="463">
        <v>3</v>
      </c>
      <c r="W1678" s="463">
        <v>11</v>
      </c>
      <c r="X1678" s="463">
        <v>6</v>
      </c>
      <c r="Y1678" s="463">
        <v>1</v>
      </c>
      <c r="Z1678" s="463">
        <v>0</v>
      </c>
      <c r="AA1678" s="463">
        <v>0</v>
      </c>
      <c r="AB1678" s="466">
        <v>40</v>
      </c>
      <c r="AC1678" s="461"/>
    </row>
    <row r="1679" spans="1:29" s="467" customFormat="1" hidden="1">
      <c r="A1679" s="463" t="s">
        <v>2646</v>
      </c>
      <c r="B1679" s="463" t="s">
        <v>658</v>
      </c>
      <c r="C1679" s="463" t="s">
        <v>2647</v>
      </c>
      <c r="D1679" s="463" t="s">
        <v>552</v>
      </c>
      <c r="E1679" s="463">
        <v>3</v>
      </c>
      <c r="F1679" s="465" t="s">
        <v>1283</v>
      </c>
      <c r="G1679" s="463" t="s">
        <v>554</v>
      </c>
      <c r="H1679" s="576">
        <v>42400</v>
      </c>
      <c r="I1679" s="576">
        <v>42495</v>
      </c>
      <c r="J1679" s="228">
        <v>2015</v>
      </c>
      <c r="K1679" s="463" t="s">
        <v>769</v>
      </c>
      <c r="L1679" s="463" t="s">
        <v>1282</v>
      </c>
      <c r="M1679" s="463" t="s">
        <v>1283</v>
      </c>
      <c r="N1679" s="466">
        <v>3</v>
      </c>
      <c r="O1679" s="229">
        <v>3</v>
      </c>
      <c r="P1679" s="463">
        <v>4</v>
      </c>
      <c r="Q1679" s="463">
        <v>3</v>
      </c>
      <c r="R1679" s="463">
        <v>0</v>
      </c>
      <c r="S1679" s="463">
        <v>0</v>
      </c>
      <c r="T1679" s="463">
        <v>0</v>
      </c>
      <c r="U1679" s="463">
        <v>0</v>
      </c>
      <c r="V1679" s="463">
        <v>2</v>
      </c>
      <c r="W1679" s="463">
        <v>10</v>
      </c>
      <c r="X1679" s="463">
        <v>18</v>
      </c>
      <c r="Y1679" s="463">
        <v>0</v>
      </c>
      <c r="Z1679" s="463">
        <v>0</v>
      </c>
      <c r="AA1679" s="463">
        <v>0</v>
      </c>
      <c r="AB1679" s="466">
        <v>40</v>
      </c>
      <c r="AC1679" s="461"/>
    </row>
    <row r="1680" spans="1:29" s="467" customFormat="1" hidden="1">
      <c r="A1680" s="463" t="s">
        <v>2648</v>
      </c>
      <c r="B1680" s="463" t="s">
        <v>658</v>
      </c>
      <c r="C1680" s="463" t="s">
        <v>2649</v>
      </c>
      <c r="D1680" s="463" t="s">
        <v>552</v>
      </c>
      <c r="E1680" s="463">
        <v>3</v>
      </c>
      <c r="F1680" s="465" t="s">
        <v>1283</v>
      </c>
      <c r="G1680" s="463" t="s">
        <v>554</v>
      </c>
      <c r="H1680" s="576">
        <v>42400</v>
      </c>
      <c r="I1680" s="576">
        <v>42495</v>
      </c>
      <c r="J1680" s="228">
        <v>2015</v>
      </c>
      <c r="K1680" s="463" t="s">
        <v>769</v>
      </c>
      <c r="L1680" s="463" t="s">
        <v>1282</v>
      </c>
      <c r="M1680" s="463" t="s">
        <v>1283</v>
      </c>
      <c r="N1680" s="466">
        <v>4</v>
      </c>
      <c r="O1680" s="229">
        <v>0</v>
      </c>
      <c r="P1680" s="463">
        <v>14</v>
      </c>
      <c r="Q1680" s="463">
        <v>8</v>
      </c>
      <c r="R1680" s="463">
        <v>0</v>
      </c>
      <c r="S1680" s="463">
        <v>6</v>
      </c>
      <c r="T1680" s="463">
        <v>0</v>
      </c>
      <c r="U1680" s="463">
        <v>0</v>
      </c>
      <c r="V1680" s="463">
        <v>2</v>
      </c>
      <c r="W1680" s="463">
        <v>10</v>
      </c>
      <c r="X1680" s="463">
        <v>0</v>
      </c>
      <c r="Y1680" s="463">
        <v>0</v>
      </c>
      <c r="Z1680" s="463">
        <v>0</v>
      </c>
      <c r="AA1680" s="463">
        <v>0</v>
      </c>
      <c r="AB1680" s="466">
        <v>40</v>
      </c>
      <c r="AC1680" s="461"/>
    </row>
    <row r="1681" spans="1:29" s="467" customFormat="1" hidden="1">
      <c r="A1681" s="463" t="s">
        <v>2458</v>
      </c>
      <c r="B1681" s="463" t="s">
        <v>658</v>
      </c>
      <c r="C1681" s="463" t="s">
        <v>2459</v>
      </c>
      <c r="D1681" s="463" t="s">
        <v>552</v>
      </c>
      <c r="E1681" s="463">
        <v>4</v>
      </c>
      <c r="F1681" s="465" t="s">
        <v>817</v>
      </c>
      <c r="G1681" s="463" t="s">
        <v>554</v>
      </c>
      <c r="H1681" s="576">
        <v>42407</v>
      </c>
      <c r="I1681" s="576">
        <v>42495</v>
      </c>
      <c r="J1681" s="228">
        <v>2015</v>
      </c>
      <c r="K1681" s="463" t="s">
        <v>769</v>
      </c>
      <c r="L1681" s="463" t="s">
        <v>1282</v>
      </c>
      <c r="M1681" s="463" t="s">
        <v>1074</v>
      </c>
      <c r="N1681" s="466">
        <v>1</v>
      </c>
      <c r="O1681" s="229">
        <v>8</v>
      </c>
      <c r="P1681" s="463">
        <v>2</v>
      </c>
      <c r="Q1681" s="463">
        <v>8</v>
      </c>
      <c r="R1681" s="463">
        <v>0</v>
      </c>
      <c r="S1681" s="463">
        <v>0</v>
      </c>
      <c r="T1681" s="463">
        <v>0</v>
      </c>
      <c r="U1681" s="463">
        <v>1</v>
      </c>
      <c r="V1681" s="463">
        <v>1</v>
      </c>
      <c r="W1681" s="463">
        <v>14</v>
      </c>
      <c r="X1681" s="463">
        <v>3</v>
      </c>
      <c r="Y1681" s="463">
        <v>3</v>
      </c>
      <c r="Z1681" s="463">
        <v>0</v>
      </c>
      <c r="AA1681" s="463">
        <v>0</v>
      </c>
      <c r="AB1681" s="466">
        <v>40</v>
      </c>
      <c r="AC1681" s="461"/>
    </row>
    <row r="1682" spans="1:29" s="467" customFormat="1" hidden="1">
      <c r="A1682" s="463" t="s">
        <v>2460</v>
      </c>
      <c r="B1682" s="463" t="s">
        <v>658</v>
      </c>
      <c r="C1682" s="463" t="s">
        <v>2461</v>
      </c>
      <c r="D1682" s="463" t="s">
        <v>552</v>
      </c>
      <c r="E1682" s="463">
        <v>4</v>
      </c>
      <c r="F1682" s="465" t="s">
        <v>817</v>
      </c>
      <c r="G1682" s="463" t="s">
        <v>554</v>
      </c>
      <c r="H1682" s="576">
        <v>42407</v>
      </c>
      <c r="I1682" s="576">
        <v>42495</v>
      </c>
      <c r="J1682" s="228">
        <v>2015</v>
      </c>
      <c r="K1682" s="463" t="s">
        <v>769</v>
      </c>
      <c r="L1682" s="463" t="s">
        <v>1282</v>
      </c>
      <c r="M1682" s="463" t="s">
        <v>1074</v>
      </c>
      <c r="N1682" s="466">
        <v>2</v>
      </c>
      <c r="O1682" s="229">
        <v>2</v>
      </c>
      <c r="P1682" s="463">
        <v>5</v>
      </c>
      <c r="Q1682" s="463">
        <v>11</v>
      </c>
      <c r="R1682" s="463">
        <v>0</v>
      </c>
      <c r="S1682" s="463">
        <v>0</v>
      </c>
      <c r="T1682" s="463">
        <v>1</v>
      </c>
      <c r="U1682" s="463">
        <v>0</v>
      </c>
      <c r="V1682" s="463">
        <v>0</v>
      </c>
      <c r="W1682" s="463">
        <v>17</v>
      </c>
      <c r="X1682" s="463">
        <v>4</v>
      </c>
      <c r="Y1682" s="463">
        <v>0</v>
      </c>
      <c r="Z1682" s="463">
        <v>0</v>
      </c>
      <c r="AA1682" s="463">
        <v>0</v>
      </c>
      <c r="AB1682" s="466">
        <v>40</v>
      </c>
      <c r="AC1682" s="461"/>
    </row>
    <row r="1683" spans="1:29" s="467" customFormat="1" hidden="1">
      <c r="A1683" s="463" t="s">
        <v>2462</v>
      </c>
      <c r="B1683" s="463" t="s">
        <v>658</v>
      </c>
      <c r="C1683" s="463" t="s">
        <v>2463</v>
      </c>
      <c r="D1683" s="463" t="s">
        <v>552</v>
      </c>
      <c r="E1683" s="463">
        <v>4</v>
      </c>
      <c r="F1683" s="465" t="s">
        <v>817</v>
      </c>
      <c r="G1683" s="463" t="s">
        <v>554</v>
      </c>
      <c r="H1683" s="576">
        <v>42407</v>
      </c>
      <c r="I1683" s="576">
        <v>42495</v>
      </c>
      <c r="J1683" s="228">
        <v>2015</v>
      </c>
      <c r="K1683" s="463" t="s">
        <v>769</v>
      </c>
      <c r="L1683" s="463" t="s">
        <v>1282</v>
      </c>
      <c r="M1683" s="463" t="s">
        <v>1074</v>
      </c>
      <c r="N1683" s="466">
        <v>3</v>
      </c>
      <c r="O1683" s="229">
        <v>4</v>
      </c>
      <c r="P1683" s="463">
        <v>1</v>
      </c>
      <c r="Q1683" s="463">
        <v>10</v>
      </c>
      <c r="R1683" s="463">
        <v>0</v>
      </c>
      <c r="S1683" s="463">
        <v>4</v>
      </c>
      <c r="T1683" s="463">
        <v>0</v>
      </c>
      <c r="U1683" s="463">
        <v>0</v>
      </c>
      <c r="V1683" s="463">
        <v>1</v>
      </c>
      <c r="W1683" s="463">
        <v>17</v>
      </c>
      <c r="X1683" s="463">
        <v>0</v>
      </c>
      <c r="Y1683" s="463">
        <v>3</v>
      </c>
      <c r="Z1683" s="463">
        <v>0</v>
      </c>
      <c r="AA1683" s="463">
        <v>0</v>
      </c>
      <c r="AB1683" s="466">
        <v>40</v>
      </c>
      <c r="AC1683" s="461"/>
    </row>
    <row r="1684" spans="1:29" s="467" customFormat="1" hidden="1">
      <c r="A1684" s="463" t="s">
        <v>2464</v>
      </c>
      <c r="B1684" s="463" t="s">
        <v>658</v>
      </c>
      <c r="C1684" s="463" t="s">
        <v>2465</v>
      </c>
      <c r="D1684" s="463" t="s">
        <v>552</v>
      </c>
      <c r="E1684" s="463">
        <v>4</v>
      </c>
      <c r="F1684" s="465" t="s">
        <v>817</v>
      </c>
      <c r="G1684" s="463" t="s">
        <v>554</v>
      </c>
      <c r="H1684" s="576">
        <v>42407</v>
      </c>
      <c r="I1684" s="576">
        <v>42495</v>
      </c>
      <c r="J1684" s="228">
        <v>2015</v>
      </c>
      <c r="K1684" s="463" t="s">
        <v>769</v>
      </c>
      <c r="L1684" s="463" t="s">
        <v>1282</v>
      </c>
      <c r="M1684" s="463" t="s">
        <v>1074</v>
      </c>
      <c r="N1684" s="466">
        <v>4</v>
      </c>
      <c r="O1684" s="229">
        <v>9</v>
      </c>
      <c r="P1684" s="463">
        <v>1</v>
      </c>
      <c r="Q1684" s="463">
        <v>10</v>
      </c>
      <c r="R1684" s="463">
        <v>1</v>
      </c>
      <c r="S1684" s="463">
        <v>0</v>
      </c>
      <c r="T1684" s="463">
        <v>0</v>
      </c>
      <c r="U1684" s="463">
        <v>0</v>
      </c>
      <c r="V1684" s="463">
        <v>0</v>
      </c>
      <c r="W1684" s="463">
        <v>18</v>
      </c>
      <c r="X1684" s="463">
        <v>0</v>
      </c>
      <c r="Y1684" s="463">
        <v>1</v>
      </c>
      <c r="Z1684" s="463">
        <v>0</v>
      </c>
      <c r="AA1684" s="463">
        <v>0</v>
      </c>
      <c r="AB1684" s="466">
        <v>40</v>
      </c>
      <c r="AC1684" s="461"/>
    </row>
    <row r="1685" spans="1:29" s="467" customFormat="1" hidden="1">
      <c r="A1685" s="463" t="s">
        <v>2466</v>
      </c>
      <c r="B1685" s="463" t="s">
        <v>658</v>
      </c>
      <c r="C1685" s="463" t="s">
        <v>2467</v>
      </c>
      <c r="D1685" s="463" t="s">
        <v>552</v>
      </c>
      <c r="E1685" s="463">
        <v>5</v>
      </c>
      <c r="F1685" s="465" t="s">
        <v>818</v>
      </c>
      <c r="G1685" s="463" t="s">
        <v>554</v>
      </c>
      <c r="H1685" s="576">
        <v>42407</v>
      </c>
      <c r="I1685" s="576">
        <v>42495</v>
      </c>
      <c r="J1685" s="228">
        <v>2015</v>
      </c>
      <c r="K1685" s="463" t="s">
        <v>769</v>
      </c>
      <c r="L1685" s="463" t="s">
        <v>1282</v>
      </c>
      <c r="M1685" s="463" t="s">
        <v>818</v>
      </c>
      <c r="N1685" s="466">
        <v>1</v>
      </c>
      <c r="O1685" s="229">
        <v>0</v>
      </c>
      <c r="P1685" s="463">
        <v>0</v>
      </c>
      <c r="Q1685" s="463">
        <v>2</v>
      </c>
      <c r="R1685" s="463">
        <v>2</v>
      </c>
      <c r="S1685" s="463">
        <v>9</v>
      </c>
      <c r="T1685" s="463">
        <v>0</v>
      </c>
      <c r="U1685" s="463">
        <v>0</v>
      </c>
      <c r="V1685" s="463">
        <v>0</v>
      </c>
      <c r="W1685" s="463">
        <v>21</v>
      </c>
      <c r="X1685" s="463">
        <v>6</v>
      </c>
      <c r="Y1685" s="463">
        <v>0</v>
      </c>
      <c r="Z1685" s="463">
        <v>0</v>
      </c>
      <c r="AA1685" s="463">
        <v>0</v>
      </c>
      <c r="AB1685" s="466">
        <v>40</v>
      </c>
      <c r="AC1685" s="461"/>
    </row>
    <row r="1686" spans="1:29" s="467" customFormat="1" hidden="1">
      <c r="A1686" s="463" t="s">
        <v>2468</v>
      </c>
      <c r="B1686" s="463" t="s">
        <v>658</v>
      </c>
      <c r="C1686" s="463" t="s">
        <v>2469</v>
      </c>
      <c r="D1686" s="463" t="s">
        <v>552</v>
      </c>
      <c r="E1686" s="463">
        <v>5</v>
      </c>
      <c r="F1686" s="465" t="s">
        <v>818</v>
      </c>
      <c r="G1686" s="463" t="s">
        <v>554</v>
      </c>
      <c r="H1686" s="576">
        <v>42407</v>
      </c>
      <c r="I1686" s="576">
        <v>42495</v>
      </c>
      <c r="J1686" s="228">
        <v>2015</v>
      </c>
      <c r="K1686" s="463" t="s">
        <v>769</v>
      </c>
      <c r="L1686" s="463" t="s">
        <v>1282</v>
      </c>
      <c r="M1686" s="463" t="s">
        <v>818</v>
      </c>
      <c r="N1686" s="466">
        <v>2</v>
      </c>
      <c r="O1686" s="229">
        <v>1</v>
      </c>
      <c r="P1686" s="463">
        <v>0</v>
      </c>
      <c r="Q1686" s="463">
        <v>4</v>
      </c>
      <c r="R1686" s="463">
        <v>2</v>
      </c>
      <c r="S1686" s="463">
        <v>0</v>
      </c>
      <c r="T1686" s="463">
        <v>0</v>
      </c>
      <c r="U1686" s="463">
        <v>0</v>
      </c>
      <c r="V1686" s="463">
        <v>0</v>
      </c>
      <c r="W1686" s="463">
        <v>28</v>
      </c>
      <c r="X1686" s="463">
        <v>4</v>
      </c>
      <c r="Y1686" s="463">
        <v>1</v>
      </c>
      <c r="Z1686" s="463">
        <v>0</v>
      </c>
      <c r="AA1686" s="463">
        <v>0</v>
      </c>
      <c r="AB1686" s="466">
        <v>40</v>
      </c>
      <c r="AC1686" s="461"/>
    </row>
    <row r="1687" spans="1:29" s="467" customFormat="1" hidden="1">
      <c r="A1687" s="463" t="s">
        <v>2470</v>
      </c>
      <c r="B1687" s="463" t="s">
        <v>658</v>
      </c>
      <c r="C1687" s="463" t="s">
        <v>2471</v>
      </c>
      <c r="D1687" s="463" t="s">
        <v>552</v>
      </c>
      <c r="E1687" s="463">
        <v>5</v>
      </c>
      <c r="F1687" s="465" t="s">
        <v>818</v>
      </c>
      <c r="G1687" s="463" t="s">
        <v>554</v>
      </c>
      <c r="H1687" s="576">
        <v>42407</v>
      </c>
      <c r="I1687" s="576">
        <v>42495</v>
      </c>
      <c r="J1687" s="228">
        <v>2015</v>
      </c>
      <c r="K1687" s="463" t="s">
        <v>769</v>
      </c>
      <c r="L1687" s="463" t="s">
        <v>1282</v>
      </c>
      <c r="M1687" s="463" t="s">
        <v>818</v>
      </c>
      <c r="N1687" s="466">
        <v>3</v>
      </c>
      <c r="O1687" s="229">
        <v>1</v>
      </c>
      <c r="P1687" s="463">
        <v>0</v>
      </c>
      <c r="Q1687" s="463">
        <v>2</v>
      </c>
      <c r="R1687" s="463">
        <v>3</v>
      </c>
      <c r="S1687" s="463">
        <v>0</v>
      </c>
      <c r="T1687" s="463">
        <v>0</v>
      </c>
      <c r="U1687" s="463">
        <v>0</v>
      </c>
      <c r="V1687" s="463">
        <v>0</v>
      </c>
      <c r="W1687" s="463">
        <v>31</v>
      </c>
      <c r="X1687" s="463">
        <v>2</v>
      </c>
      <c r="Y1687" s="463">
        <v>1</v>
      </c>
      <c r="Z1687" s="463">
        <v>0</v>
      </c>
      <c r="AA1687" s="463">
        <v>0</v>
      </c>
      <c r="AB1687" s="466">
        <v>40</v>
      </c>
      <c r="AC1687" s="461"/>
    </row>
    <row r="1688" spans="1:29" s="467" customFormat="1" hidden="1">
      <c r="A1688" s="463" t="s">
        <v>2472</v>
      </c>
      <c r="B1688" s="463" t="s">
        <v>658</v>
      </c>
      <c r="C1688" s="463" t="s">
        <v>2473</v>
      </c>
      <c r="D1688" s="463" t="s">
        <v>552</v>
      </c>
      <c r="E1688" s="463">
        <v>5</v>
      </c>
      <c r="F1688" s="465" t="s">
        <v>818</v>
      </c>
      <c r="G1688" s="463" t="s">
        <v>554</v>
      </c>
      <c r="H1688" s="576">
        <v>42407</v>
      </c>
      <c r="I1688" s="576">
        <v>42495</v>
      </c>
      <c r="J1688" s="228">
        <v>2015</v>
      </c>
      <c r="K1688" s="463" t="s">
        <v>769</v>
      </c>
      <c r="L1688" s="463" t="s">
        <v>1282</v>
      </c>
      <c r="M1688" s="463" t="s">
        <v>818</v>
      </c>
      <c r="N1688" s="466">
        <v>4</v>
      </c>
      <c r="O1688" s="229">
        <v>0</v>
      </c>
      <c r="P1688" s="463">
        <v>1</v>
      </c>
      <c r="Q1688" s="463">
        <v>3</v>
      </c>
      <c r="R1688" s="463">
        <v>2</v>
      </c>
      <c r="S1688" s="463">
        <v>0</v>
      </c>
      <c r="T1688" s="463">
        <v>0</v>
      </c>
      <c r="U1688" s="463">
        <v>0</v>
      </c>
      <c r="V1688" s="463">
        <v>0</v>
      </c>
      <c r="W1688" s="463">
        <v>34</v>
      </c>
      <c r="X1688" s="463">
        <v>0</v>
      </c>
      <c r="Y1688" s="463">
        <v>0</v>
      </c>
      <c r="Z1688" s="463">
        <v>0</v>
      </c>
      <c r="AA1688" s="463">
        <v>0</v>
      </c>
      <c r="AB1688" s="466">
        <v>40</v>
      </c>
      <c r="AC1688" s="461"/>
    </row>
    <row r="1689" spans="1:29" s="467" customFormat="1" hidden="1">
      <c r="A1689" s="463" t="s">
        <v>2804</v>
      </c>
      <c r="B1689" s="463" t="s">
        <v>658</v>
      </c>
      <c r="C1689" s="463" t="s">
        <v>2805</v>
      </c>
      <c r="D1689" s="463">
        <v>0</v>
      </c>
      <c r="E1689" s="463">
        <v>6</v>
      </c>
      <c r="F1689" s="465" t="s">
        <v>819</v>
      </c>
      <c r="G1689" s="463" t="s">
        <v>554</v>
      </c>
      <c r="H1689" s="576">
        <v>42596</v>
      </c>
      <c r="I1689" s="576">
        <v>42598</v>
      </c>
      <c r="J1689" s="228">
        <v>2015</v>
      </c>
      <c r="K1689" s="463" t="s">
        <v>769</v>
      </c>
      <c r="L1689" s="463" t="s">
        <v>1072</v>
      </c>
      <c r="M1689" s="463" t="s">
        <v>819</v>
      </c>
      <c r="N1689" s="466">
        <v>1</v>
      </c>
      <c r="O1689" s="229">
        <v>8</v>
      </c>
      <c r="P1689" s="463">
        <v>0</v>
      </c>
      <c r="Q1689" s="463">
        <v>1</v>
      </c>
      <c r="R1689" s="463">
        <v>0</v>
      </c>
      <c r="S1689" s="463">
        <v>2</v>
      </c>
      <c r="T1689" s="463">
        <v>0</v>
      </c>
      <c r="U1689" s="463">
        <v>16</v>
      </c>
      <c r="V1689" s="463">
        <v>1</v>
      </c>
      <c r="W1689" s="463">
        <v>7</v>
      </c>
      <c r="X1689" s="463">
        <v>3</v>
      </c>
      <c r="Y1689" s="463">
        <v>2</v>
      </c>
      <c r="Z1689" s="463">
        <v>0</v>
      </c>
      <c r="AA1689" s="463">
        <v>0</v>
      </c>
      <c r="AB1689" s="466">
        <v>40</v>
      </c>
      <c r="AC1689" s="461"/>
    </row>
    <row r="1690" spans="1:29" s="467" customFormat="1" hidden="1">
      <c r="A1690" s="463" t="s">
        <v>2806</v>
      </c>
      <c r="B1690" s="463" t="s">
        <v>658</v>
      </c>
      <c r="C1690" s="463" t="s">
        <v>2807</v>
      </c>
      <c r="D1690" s="463">
        <v>0</v>
      </c>
      <c r="E1690" s="463">
        <v>6</v>
      </c>
      <c r="F1690" s="465" t="s">
        <v>819</v>
      </c>
      <c r="G1690" s="463" t="s">
        <v>554</v>
      </c>
      <c r="H1690" s="576">
        <v>42596</v>
      </c>
      <c r="I1690" s="576">
        <v>42598</v>
      </c>
      <c r="J1690" s="228">
        <v>2015</v>
      </c>
      <c r="K1690" s="463" t="s">
        <v>769</v>
      </c>
      <c r="L1690" s="463" t="s">
        <v>1072</v>
      </c>
      <c r="M1690" s="463" t="s">
        <v>819</v>
      </c>
      <c r="N1690" s="466">
        <v>2</v>
      </c>
      <c r="O1690" s="229">
        <v>5</v>
      </c>
      <c r="P1690" s="463">
        <v>0</v>
      </c>
      <c r="Q1690" s="463">
        <v>2</v>
      </c>
      <c r="R1690" s="463">
        <v>0</v>
      </c>
      <c r="S1690" s="463">
        <v>1</v>
      </c>
      <c r="T1690" s="463">
        <v>0</v>
      </c>
      <c r="U1690" s="463">
        <v>25</v>
      </c>
      <c r="V1690" s="463">
        <v>0</v>
      </c>
      <c r="W1690" s="463">
        <v>1</v>
      </c>
      <c r="X1690" s="463">
        <v>1</v>
      </c>
      <c r="Y1690" s="463">
        <v>5</v>
      </c>
      <c r="Z1690" s="463">
        <v>0</v>
      </c>
      <c r="AA1690" s="463">
        <v>0</v>
      </c>
      <c r="AB1690" s="466">
        <v>40</v>
      </c>
      <c r="AC1690" s="461"/>
    </row>
    <row r="1691" spans="1:29" s="467" customFormat="1" hidden="1">
      <c r="A1691" s="463" t="s">
        <v>2808</v>
      </c>
      <c r="B1691" s="463" t="s">
        <v>658</v>
      </c>
      <c r="C1691" s="463" t="s">
        <v>2809</v>
      </c>
      <c r="D1691" s="463">
        <v>0</v>
      </c>
      <c r="E1691" s="463">
        <v>6</v>
      </c>
      <c r="F1691" s="465" t="s">
        <v>819</v>
      </c>
      <c r="G1691" s="463" t="s">
        <v>554</v>
      </c>
      <c r="H1691" s="576">
        <v>42596</v>
      </c>
      <c r="I1691" s="576">
        <v>42598</v>
      </c>
      <c r="J1691" s="228">
        <v>2015</v>
      </c>
      <c r="K1691" s="463" t="s">
        <v>769</v>
      </c>
      <c r="L1691" s="463" t="s">
        <v>1072</v>
      </c>
      <c r="M1691" s="463" t="s">
        <v>819</v>
      </c>
      <c r="N1691" s="466">
        <v>3</v>
      </c>
      <c r="O1691" s="229">
        <v>3</v>
      </c>
      <c r="P1691" s="463">
        <v>0</v>
      </c>
      <c r="Q1691" s="463">
        <v>2</v>
      </c>
      <c r="R1691" s="463">
        <v>0</v>
      </c>
      <c r="S1691" s="463">
        <v>9</v>
      </c>
      <c r="T1691" s="463">
        <v>0</v>
      </c>
      <c r="U1691" s="463">
        <v>22</v>
      </c>
      <c r="V1691" s="463">
        <v>1</v>
      </c>
      <c r="W1691" s="463">
        <v>1</v>
      </c>
      <c r="X1691" s="463">
        <v>0</v>
      </c>
      <c r="Y1691" s="463">
        <v>0</v>
      </c>
      <c r="Z1691" s="463">
        <v>2</v>
      </c>
      <c r="AA1691" s="463">
        <v>0</v>
      </c>
      <c r="AB1691" s="466">
        <v>40</v>
      </c>
      <c r="AC1691" s="461"/>
    </row>
    <row r="1692" spans="1:29" s="467" customFormat="1" hidden="1">
      <c r="A1692" s="463" t="s">
        <v>2810</v>
      </c>
      <c r="B1692" s="463" t="s">
        <v>658</v>
      </c>
      <c r="C1692" s="463" t="s">
        <v>2811</v>
      </c>
      <c r="D1692" s="463">
        <v>0</v>
      </c>
      <c r="E1692" s="463">
        <v>6</v>
      </c>
      <c r="F1692" s="465" t="s">
        <v>819</v>
      </c>
      <c r="G1692" s="463" t="s">
        <v>554</v>
      </c>
      <c r="H1692" s="576">
        <v>42596</v>
      </c>
      <c r="I1692" s="576">
        <v>42598</v>
      </c>
      <c r="J1692" s="228">
        <v>2015</v>
      </c>
      <c r="K1692" s="463" t="s">
        <v>769</v>
      </c>
      <c r="L1692" s="463" t="s">
        <v>1072</v>
      </c>
      <c r="M1692" s="463" t="s">
        <v>819</v>
      </c>
      <c r="N1692" s="466">
        <v>4</v>
      </c>
      <c r="O1692" s="229">
        <v>5</v>
      </c>
      <c r="P1692" s="463">
        <v>0</v>
      </c>
      <c r="Q1692" s="463">
        <v>0</v>
      </c>
      <c r="R1692" s="463">
        <v>0</v>
      </c>
      <c r="S1692" s="463">
        <v>4</v>
      </c>
      <c r="T1692" s="463">
        <v>0</v>
      </c>
      <c r="U1692" s="463">
        <v>25</v>
      </c>
      <c r="V1692" s="463">
        <v>0</v>
      </c>
      <c r="W1692" s="463">
        <v>6</v>
      </c>
      <c r="X1692" s="463">
        <v>0</v>
      </c>
      <c r="Y1692" s="463">
        <v>0</v>
      </c>
      <c r="Z1692" s="463">
        <v>0</v>
      </c>
      <c r="AA1692" s="463">
        <v>0</v>
      </c>
      <c r="AB1692" s="466">
        <v>40</v>
      </c>
      <c r="AC1692" s="461"/>
    </row>
    <row r="1693" spans="1:29" s="467" customFormat="1" hidden="1">
      <c r="A1693" s="463" t="s">
        <v>2474</v>
      </c>
      <c r="B1693" s="463" t="s">
        <v>658</v>
      </c>
      <c r="C1693" s="463" t="s">
        <v>3843</v>
      </c>
      <c r="D1693" s="463" t="s">
        <v>552</v>
      </c>
      <c r="E1693" s="463">
        <v>7</v>
      </c>
      <c r="F1693" s="465" t="s">
        <v>3767</v>
      </c>
      <c r="G1693" s="463" t="s">
        <v>554</v>
      </c>
      <c r="H1693" s="576">
        <v>42393</v>
      </c>
      <c r="I1693" s="576">
        <v>42495</v>
      </c>
      <c r="J1693" s="228">
        <v>2015</v>
      </c>
      <c r="K1693" s="463" t="s">
        <v>769</v>
      </c>
      <c r="L1693" s="463" t="s">
        <v>1072</v>
      </c>
      <c r="M1693" s="463" t="s">
        <v>3767</v>
      </c>
      <c r="N1693" s="466">
        <v>1</v>
      </c>
      <c r="O1693" s="229">
        <v>0</v>
      </c>
      <c r="P1693" s="463">
        <v>0</v>
      </c>
      <c r="Q1693" s="463">
        <v>0</v>
      </c>
      <c r="R1693" s="463">
        <v>0</v>
      </c>
      <c r="S1693" s="463">
        <v>1</v>
      </c>
      <c r="T1693" s="463">
        <v>0</v>
      </c>
      <c r="U1693" s="463">
        <v>2</v>
      </c>
      <c r="V1693" s="463">
        <v>0</v>
      </c>
      <c r="W1693" s="463">
        <v>7</v>
      </c>
      <c r="X1693" s="463">
        <v>22</v>
      </c>
      <c r="Y1693" s="463">
        <v>8</v>
      </c>
      <c r="Z1693" s="463">
        <v>0</v>
      </c>
      <c r="AA1693" s="463">
        <v>0</v>
      </c>
      <c r="AB1693" s="466">
        <v>40</v>
      </c>
      <c r="AC1693" s="461"/>
    </row>
    <row r="1694" spans="1:29" s="467" customFormat="1" hidden="1">
      <c r="A1694" s="463" t="s">
        <v>2475</v>
      </c>
      <c r="B1694" s="463" t="s">
        <v>658</v>
      </c>
      <c r="C1694" s="463" t="s">
        <v>3844</v>
      </c>
      <c r="D1694" s="463" t="s">
        <v>552</v>
      </c>
      <c r="E1694" s="463">
        <v>7</v>
      </c>
      <c r="F1694" s="465" t="s">
        <v>3767</v>
      </c>
      <c r="G1694" s="463" t="s">
        <v>554</v>
      </c>
      <c r="H1694" s="576">
        <v>42393</v>
      </c>
      <c r="I1694" s="576">
        <v>42495</v>
      </c>
      <c r="J1694" s="228">
        <v>2015</v>
      </c>
      <c r="K1694" s="463" t="s">
        <v>769</v>
      </c>
      <c r="L1694" s="463" t="s">
        <v>1072</v>
      </c>
      <c r="M1694" s="463" t="s">
        <v>3767</v>
      </c>
      <c r="N1694" s="466">
        <v>2</v>
      </c>
      <c r="O1694" s="229">
        <v>1</v>
      </c>
      <c r="P1694" s="463">
        <v>0</v>
      </c>
      <c r="Q1694" s="463">
        <v>0</v>
      </c>
      <c r="R1694" s="463">
        <v>0</v>
      </c>
      <c r="S1694" s="463">
        <v>1</v>
      </c>
      <c r="T1694" s="463">
        <v>0</v>
      </c>
      <c r="U1694" s="463">
        <v>19</v>
      </c>
      <c r="V1694" s="463">
        <v>2</v>
      </c>
      <c r="W1694" s="463">
        <v>15</v>
      </c>
      <c r="X1694" s="463">
        <v>1</v>
      </c>
      <c r="Y1694" s="463">
        <v>1</v>
      </c>
      <c r="Z1694" s="463">
        <v>0</v>
      </c>
      <c r="AA1694" s="463">
        <v>0</v>
      </c>
      <c r="AB1694" s="466">
        <v>40</v>
      </c>
      <c r="AC1694" s="461"/>
    </row>
    <row r="1695" spans="1:29" s="467" customFormat="1" hidden="1">
      <c r="A1695" s="463" t="s">
        <v>2476</v>
      </c>
      <c r="B1695" s="463" t="s">
        <v>658</v>
      </c>
      <c r="C1695" s="463" t="s">
        <v>3845</v>
      </c>
      <c r="D1695" s="463" t="s">
        <v>552</v>
      </c>
      <c r="E1695" s="463">
        <v>7</v>
      </c>
      <c r="F1695" s="465" t="s">
        <v>3767</v>
      </c>
      <c r="G1695" s="463" t="s">
        <v>554</v>
      </c>
      <c r="H1695" s="576">
        <v>42393</v>
      </c>
      <c r="I1695" s="576">
        <v>42495</v>
      </c>
      <c r="J1695" s="228">
        <v>2015</v>
      </c>
      <c r="K1695" s="463" t="s">
        <v>769</v>
      </c>
      <c r="L1695" s="463" t="s">
        <v>1072</v>
      </c>
      <c r="M1695" s="463" t="s">
        <v>3767</v>
      </c>
      <c r="N1695" s="466">
        <v>3</v>
      </c>
      <c r="O1695" s="229">
        <v>0</v>
      </c>
      <c r="P1695" s="463">
        <v>0</v>
      </c>
      <c r="Q1695" s="463">
        <v>3</v>
      </c>
      <c r="R1695" s="463">
        <v>0</v>
      </c>
      <c r="S1695" s="463">
        <v>8</v>
      </c>
      <c r="T1695" s="463">
        <v>0</v>
      </c>
      <c r="U1695" s="463">
        <v>10</v>
      </c>
      <c r="V1695" s="463">
        <v>0</v>
      </c>
      <c r="W1695" s="463">
        <v>14</v>
      </c>
      <c r="X1695" s="463">
        <v>4</v>
      </c>
      <c r="Y1695" s="463">
        <v>1</v>
      </c>
      <c r="Z1695" s="463">
        <v>0</v>
      </c>
      <c r="AA1695" s="463">
        <v>0</v>
      </c>
      <c r="AB1695" s="466">
        <v>40</v>
      </c>
      <c r="AC1695" s="461"/>
    </row>
    <row r="1696" spans="1:29" s="467" customFormat="1" hidden="1">
      <c r="A1696" s="463" t="s">
        <v>2477</v>
      </c>
      <c r="B1696" s="463" t="s">
        <v>658</v>
      </c>
      <c r="C1696" s="463" t="s">
        <v>3846</v>
      </c>
      <c r="D1696" s="463" t="s">
        <v>552</v>
      </c>
      <c r="E1696" s="463">
        <v>7</v>
      </c>
      <c r="F1696" s="465" t="s">
        <v>3767</v>
      </c>
      <c r="G1696" s="463" t="s">
        <v>554</v>
      </c>
      <c r="H1696" s="576">
        <v>42393</v>
      </c>
      <c r="I1696" s="576">
        <v>42495</v>
      </c>
      <c r="J1696" s="228">
        <v>2015</v>
      </c>
      <c r="K1696" s="463" t="s">
        <v>769</v>
      </c>
      <c r="L1696" s="463" t="s">
        <v>1072</v>
      </c>
      <c r="M1696" s="463" t="s">
        <v>3767</v>
      </c>
      <c r="N1696" s="466">
        <v>4</v>
      </c>
      <c r="O1696" s="229">
        <v>1</v>
      </c>
      <c r="P1696" s="463">
        <v>1</v>
      </c>
      <c r="Q1696" s="463">
        <v>1</v>
      </c>
      <c r="R1696" s="463">
        <v>0</v>
      </c>
      <c r="S1696" s="463">
        <v>2</v>
      </c>
      <c r="T1696" s="463">
        <v>0</v>
      </c>
      <c r="U1696" s="463">
        <v>17</v>
      </c>
      <c r="V1696" s="463">
        <v>0</v>
      </c>
      <c r="W1696" s="463">
        <v>6</v>
      </c>
      <c r="X1696" s="463">
        <v>12</v>
      </c>
      <c r="Y1696" s="463">
        <v>0</v>
      </c>
      <c r="Z1696" s="463">
        <v>0</v>
      </c>
      <c r="AA1696" s="463">
        <v>0</v>
      </c>
      <c r="AB1696" s="466">
        <v>40</v>
      </c>
      <c r="AC1696" s="461"/>
    </row>
    <row r="1697" spans="1:29" s="467" customFormat="1" hidden="1">
      <c r="A1697" s="463" t="s">
        <v>2650</v>
      </c>
      <c r="B1697" s="463" t="s">
        <v>658</v>
      </c>
      <c r="C1697" s="463" t="s">
        <v>4279</v>
      </c>
      <c r="D1697" s="463" t="s">
        <v>552</v>
      </c>
      <c r="E1697" s="463">
        <v>8</v>
      </c>
      <c r="F1697" s="465" t="s">
        <v>3766</v>
      </c>
      <c r="G1697" s="463" t="s">
        <v>554</v>
      </c>
      <c r="H1697" s="576">
        <v>42393</v>
      </c>
      <c r="I1697" s="576">
        <v>42495</v>
      </c>
      <c r="J1697" s="228">
        <v>2015</v>
      </c>
      <c r="K1697" s="463" t="s">
        <v>769</v>
      </c>
      <c r="L1697" s="463" t="s">
        <v>1072</v>
      </c>
      <c r="M1697" s="463" t="s">
        <v>3766</v>
      </c>
      <c r="N1697" s="466">
        <v>1</v>
      </c>
      <c r="O1697" s="229">
        <v>0</v>
      </c>
      <c r="P1697" s="463">
        <v>8</v>
      </c>
      <c r="Q1697" s="463">
        <v>1</v>
      </c>
      <c r="R1697" s="463">
        <v>0</v>
      </c>
      <c r="S1697" s="463">
        <v>3</v>
      </c>
      <c r="T1697" s="463">
        <v>0</v>
      </c>
      <c r="U1697" s="463">
        <v>0</v>
      </c>
      <c r="V1697" s="463">
        <v>2</v>
      </c>
      <c r="W1697" s="463">
        <v>20</v>
      </c>
      <c r="X1697" s="463">
        <v>2</v>
      </c>
      <c r="Y1697" s="463">
        <v>4</v>
      </c>
      <c r="Z1697" s="463">
        <v>0</v>
      </c>
      <c r="AA1697" s="463">
        <v>0</v>
      </c>
      <c r="AB1697" s="466">
        <v>40</v>
      </c>
      <c r="AC1697" s="461"/>
    </row>
    <row r="1698" spans="1:29" s="467" customFormat="1" hidden="1">
      <c r="A1698" s="463" t="s">
        <v>2651</v>
      </c>
      <c r="B1698" s="463" t="s">
        <v>658</v>
      </c>
      <c r="C1698" s="463" t="s">
        <v>4280</v>
      </c>
      <c r="D1698" s="463" t="s">
        <v>552</v>
      </c>
      <c r="E1698" s="463">
        <v>8</v>
      </c>
      <c r="F1698" s="465" t="s">
        <v>3766</v>
      </c>
      <c r="G1698" s="463" t="s">
        <v>554</v>
      </c>
      <c r="H1698" s="576">
        <v>42393</v>
      </c>
      <c r="I1698" s="576">
        <v>42495</v>
      </c>
      <c r="J1698" s="228">
        <v>2015</v>
      </c>
      <c r="K1698" s="463" t="s">
        <v>769</v>
      </c>
      <c r="L1698" s="463" t="s">
        <v>1072</v>
      </c>
      <c r="M1698" s="463" t="s">
        <v>3766</v>
      </c>
      <c r="N1698" s="466">
        <v>2</v>
      </c>
      <c r="O1698" s="229">
        <v>1</v>
      </c>
      <c r="P1698" s="463">
        <v>16</v>
      </c>
      <c r="Q1698" s="463">
        <v>2</v>
      </c>
      <c r="R1698" s="463">
        <v>0</v>
      </c>
      <c r="S1698" s="463">
        <v>1</v>
      </c>
      <c r="T1698" s="463">
        <v>0</v>
      </c>
      <c r="U1698" s="463">
        <v>3</v>
      </c>
      <c r="V1698" s="463">
        <v>0</v>
      </c>
      <c r="W1698" s="463">
        <v>7</v>
      </c>
      <c r="X1698" s="463">
        <v>3</v>
      </c>
      <c r="Y1698" s="463">
        <v>7</v>
      </c>
      <c r="Z1698" s="463">
        <v>0</v>
      </c>
      <c r="AA1698" s="463">
        <v>0</v>
      </c>
      <c r="AB1698" s="466">
        <v>40</v>
      </c>
      <c r="AC1698" s="461"/>
    </row>
    <row r="1699" spans="1:29" s="467" customFormat="1" hidden="1">
      <c r="A1699" s="463" t="s">
        <v>2652</v>
      </c>
      <c r="B1699" s="463" t="s">
        <v>658</v>
      </c>
      <c r="C1699" s="463" t="s">
        <v>4281</v>
      </c>
      <c r="D1699" s="463" t="s">
        <v>552</v>
      </c>
      <c r="E1699" s="463">
        <v>8</v>
      </c>
      <c r="F1699" s="465" t="s">
        <v>3766</v>
      </c>
      <c r="G1699" s="463" t="s">
        <v>554</v>
      </c>
      <c r="H1699" s="576">
        <v>42393</v>
      </c>
      <c r="I1699" s="576">
        <v>42495</v>
      </c>
      <c r="J1699" s="228">
        <v>2015</v>
      </c>
      <c r="K1699" s="463" t="s">
        <v>769</v>
      </c>
      <c r="L1699" s="463" t="s">
        <v>1072</v>
      </c>
      <c r="M1699" s="463" t="s">
        <v>3766</v>
      </c>
      <c r="N1699" s="466">
        <v>3</v>
      </c>
      <c r="O1699" s="229">
        <v>0</v>
      </c>
      <c r="P1699" s="463">
        <v>15</v>
      </c>
      <c r="Q1699" s="463">
        <v>4</v>
      </c>
      <c r="R1699" s="463">
        <v>0</v>
      </c>
      <c r="S1699" s="463">
        <v>2</v>
      </c>
      <c r="T1699" s="463">
        <v>0</v>
      </c>
      <c r="U1699" s="463">
        <v>0</v>
      </c>
      <c r="V1699" s="463">
        <v>0</v>
      </c>
      <c r="W1699" s="463">
        <v>15</v>
      </c>
      <c r="X1699" s="463">
        <v>0</v>
      </c>
      <c r="Y1699" s="463">
        <v>4</v>
      </c>
      <c r="Z1699" s="463">
        <v>0</v>
      </c>
      <c r="AA1699" s="463">
        <v>0</v>
      </c>
      <c r="AB1699" s="466">
        <v>40</v>
      </c>
      <c r="AC1699" s="461"/>
    </row>
    <row r="1700" spans="1:29" s="467" customFormat="1" hidden="1">
      <c r="A1700" s="463" t="s">
        <v>2653</v>
      </c>
      <c r="B1700" s="463" t="s">
        <v>658</v>
      </c>
      <c r="C1700" s="463" t="s">
        <v>4282</v>
      </c>
      <c r="D1700" s="463" t="s">
        <v>552</v>
      </c>
      <c r="E1700" s="463">
        <v>8</v>
      </c>
      <c r="F1700" s="465" t="s">
        <v>3766</v>
      </c>
      <c r="G1700" s="463" t="s">
        <v>554</v>
      </c>
      <c r="H1700" s="576">
        <v>42393</v>
      </c>
      <c r="I1700" s="576">
        <v>42495</v>
      </c>
      <c r="J1700" s="228">
        <v>2015</v>
      </c>
      <c r="K1700" s="463" t="s">
        <v>769</v>
      </c>
      <c r="L1700" s="463" t="s">
        <v>1072</v>
      </c>
      <c r="M1700" s="463" t="s">
        <v>3766</v>
      </c>
      <c r="N1700" s="466">
        <v>4</v>
      </c>
      <c r="O1700" s="229">
        <v>0</v>
      </c>
      <c r="P1700" s="463">
        <v>7</v>
      </c>
      <c r="Q1700" s="463">
        <v>4</v>
      </c>
      <c r="R1700" s="463">
        <v>0</v>
      </c>
      <c r="S1700" s="463">
        <v>1</v>
      </c>
      <c r="T1700" s="463">
        <v>0</v>
      </c>
      <c r="U1700" s="463">
        <v>1</v>
      </c>
      <c r="V1700" s="463">
        <v>3</v>
      </c>
      <c r="W1700" s="463">
        <v>20</v>
      </c>
      <c r="X1700" s="463">
        <v>0</v>
      </c>
      <c r="Y1700" s="463">
        <v>4</v>
      </c>
      <c r="Z1700" s="463">
        <v>0</v>
      </c>
      <c r="AA1700" s="463">
        <v>0</v>
      </c>
      <c r="AB1700" s="466">
        <v>40</v>
      </c>
      <c r="AC1700" s="461"/>
    </row>
    <row r="1701" spans="1:29" s="467" customFormat="1" hidden="1">
      <c r="A1701" s="463" t="s">
        <v>2478</v>
      </c>
      <c r="B1701" s="463" t="s">
        <v>658</v>
      </c>
      <c r="C1701" s="463" t="s">
        <v>2479</v>
      </c>
      <c r="D1701" s="463" t="s">
        <v>552</v>
      </c>
      <c r="E1701" s="463">
        <v>9</v>
      </c>
      <c r="F1701" s="465" t="s">
        <v>822</v>
      </c>
      <c r="G1701" s="463" t="s">
        <v>554</v>
      </c>
      <c r="H1701" s="576">
        <v>42433</v>
      </c>
      <c r="I1701" s="576">
        <v>42495</v>
      </c>
      <c r="J1701" s="228">
        <v>2015</v>
      </c>
      <c r="K1701" s="463" t="s">
        <v>1281</v>
      </c>
      <c r="L1701" s="463" t="s">
        <v>1071</v>
      </c>
      <c r="M1701" s="463" t="s">
        <v>822</v>
      </c>
      <c r="N1701" s="466">
        <v>1</v>
      </c>
      <c r="O1701" s="229">
        <v>0</v>
      </c>
      <c r="P1701" s="463">
        <v>1</v>
      </c>
      <c r="Q1701" s="463">
        <v>9</v>
      </c>
      <c r="R1701" s="463">
        <v>0</v>
      </c>
      <c r="S1701" s="463">
        <v>2</v>
      </c>
      <c r="T1701" s="463">
        <v>3</v>
      </c>
      <c r="U1701" s="463">
        <v>11</v>
      </c>
      <c r="V1701" s="463">
        <v>1</v>
      </c>
      <c r="W1701" s="463">
        <v>5</v>
      </c>
      <c r="X1701" s="463">
        <v>0</v>
      </c>
      <c r="Y1701" s="463">
        <v>7</v>
      </c>
      <c r="Z1701" s="463">
        <v>1</v>
      </c>
      <c r="AA1701" s="463">
        <v>0</v>
      </c>
      <c r="AB1701" s="466">
        <v>40</v>
      </c>
      <c r="AC1701" s="461"/>
    </row>
    <row r="1702" spans="1:29" s="467" customFormat="1" hidden="1">
      <c r="A1702" s="463" t="s">
        <v>2480</v>
      </c>
      <c r="B1702" s="463" t="s">
        <v>658</v>
      </c>
      <c r="C1702" s="463" t="s">
        <v>2481</v>
      </c>
      <c r="D1702" s="463" t="s">
        <v>552</v>
      </c>
      <c r="E1702" s="463">
        <v>9</v>
      </c>
      <c r="F1702" s="465" t="s">
        <v>822</v>
      </c>
      <c r="G1702" s="463" t="s">
        <v>554</v>
      </c>
      <c r="H1702" s="576">
        <v>42433</v>
      </c>
      <c r="I1702" s="576">
        <v>42495</v>
      </c>
      <c r="J1702" s="228">
        <v>2015</v>
      </c>
      <c r="K1702" s="463" t="s">
        <v>1281</v>
      </c>
      <c r="L1702" s="463" t="s">
        <v>1071</v>
      </c>
      <c r="M1702" s="463" t="s">
        <v>822</v>
      </c>
      <c r="N1702" s="466">
        <v>2</v>
      </c>
      <c r="O1702" s="229">
        <v>1</v>
      </c>
      <c r="P1702" s="463">
        <v>1</v>
      </c>
      <c r="Q1702" s="463">
        <v>5</v>
      </c>
      <c r="R1702" s="463">
        <v>1</v>
      </c>
      <c r="S1702" s="463">
        <v>2</v>
      </c>
      <c r="T1702" s="463">
        <v>0</v>
      </c>
      <c r="U1702" s="463">
        <v>26</v>
      </c>
      <c r="V1702" s="463">
        <v>0</v>
      </c>
      <c r="W1702" s="463">
        <v>2</v>
      </c>
      <c r="X1702" s="463">
        <v>0</v>
      </c>
      <c r="Y1702" s="463">
        <v>1</v>
      </c>
      <c r="Z1702" s="463">
        <v>1</v>
      </c>
      <c r="AA1702" s="463">
        <v>0</v>
      </c>
      <c r="AB1702" s="466">
        <v>40</v>
      </c>
      <c r="AC1702" s="461"/>
    </row>
    <row r="1703" spans="1:29" s="467" customFormat="1" hidden="1">
      <c r="A1703" s="463" t="s">
        <v>2482</v>
      </c>
      <c r="B1703" s="463" t="s">
        <v>658</v>
      </c>
      <c r="C1703" s="463" t="s">
        <v>2483</v>
      </c>
      <c r="D1703" s="463" t="s">
        <v>552</v>
      </c>
      <c r="E1703" s="463">
        <v>9</v>
      </c>
      <c r="F1703" s="465" t="s">
        <v>822</v>
      </c>
      <c r="G1703" s="463" t="s">
        <v>554</v>
      </c>
      <c r="H1703" s="576">
        <v>42433</v>
      </c>
      <c r="I1703" s="576">
        <v>42495</v>
      </c>
      <c r="J1703" s="228">
        <v>2015</v>
      </c>
      <c r="K1703" s="463" t="s">
        <v>1281</v>
      </c>
      <c r="L1703" s="463" t="s">
        <v>1071</v>
      </c>
      <c r="M1703" s="463" t="s">
        <v>822</v>
      </c>
      <c r="N1703" s="466">
        <v>3</v>
      </c>
      <c r="O1703" s="229">
        <v>1</v>
      </c>
      <c r="P1703" s="463">
        <v>0</v>
      </c>
      <c r="Q1703" s="463">
        <v>9</v>
      </c>
      <c r="R1703" s="463">
        <v>3</v>
      </c>
      <c r="S1703" s="463">
        <v>0</v>
      </c>
      <c r="T1703" s="463">
        <v>0</v>
      </c>
      <c r="U1703" s="463">
        <v>16</v>
      </c>
      <c r="V1703" s="463">
        <v>0</v>
      </c>
      <c r="W1703" s="463">
        <v>3</v>
      </c>
      <c r="X1703" s="463">
        <v>0</v>
      </c>
      <c r="Y1703" s="463">
        <v>4</v>
      </c>
      <c r="Z1703" s="463">
        <v>4</v>
      </c>
      <c r="AA1703" s="463">
        <v>0</v>
      </c>
      <c r="AB1703" s="466">
        <v>40</v>
      </c>
      <c r="AC1703" s="461"/>
    </row>
    <row r="1704" spans="1:29" s="467" customFormat="1" hidden="1">
      <c r="A1704" s="463" t="s">
        <v>2484</v>
      </c>
      <c r="B1704" s="463" t="s">
        <v>658</v>
      </c>
      <c r="C1704" s="463" t="s">
        <v>2485</v>
      </c>
      <c r="D1704" s="463" t="s">
        <v>552</v>
      </c>
      <c r="E1704" s="463">
        <v>9</v>
      </c>
      <c r="F1704" s="465" t="s">
        <v>822</v>
      </c>
      <c r="G1704" s="463" t="s">
        <v>554</v>
      </c>
      <c r="H1704" s="576">
        <v>42433</v>
      </c>
      <c r="I1704" s="576">
        <v>42495</v>
      </c>
      <c r="J1704" s="228">
        <v>2015</v>
      </c>
      <c r="K1704" s="463" t="s">
        <v>1281</v>
      </c>
      <c r="L1704" s="463" t="s">
        <v>1071</v>
      </c>
      <c r="M1704" s="463" t="s">
        <v>822</v>
      </c>
      <c r="N1704" s="466">
        <v>4</v>
      </c>
      <c r="O1704" s="229">
        <v>2</v>
      </c>
      <c r="P1704" s="463">
        <v>1</v>
      </c>
      <c r="Q1704" s="463">
        <v>9</v>
      </c>
      <c r="R1704" s="463">
        <v>0</v>
      </c>
      <c r="S1704" s="463">
        <v>1</v>
      </c>
      <c r="T1704" s="463">
        <v>0</v>
      </c>
      <c r="U1704" s="463">
        <v>21</v>
      </c>
      <c r="V1704" s="463">
        <v>0</v>
      </c>
      <c r="W1704" s="463">
        <v>3</v>
      </c>
      <c r="X1704" s="463">
        <v>0</v>
      </c>
      <c r="Y1704" s="463">
        <v>2</v>
      </c>
      <c r="Z1704" s="463">
        <v>1</v>
      </c>
      <c r="AA1704" s="463">
        <v>0</v>
      </c>
      <c r="AB1704" s="466">
        <v>40</v>
      </c>
      <c r="AC1704" s="461"/>
    </row>
    <row r="1705" spans="1:29" s="467" customFormat="1" hidden="1">
      <c r="A1705" s="463" t="s">
        <v>2486</v>
      </c>
      <c r="B1705" s="463" t="s">
        <v>658</v>
      </c>
      <c r="C1705" s="463" t="s">
        <v>2487</v>
      </c>
      <c r="D1705" s="463" t="s">
        <v>552</v>
      </c>
      <c r="E1705" s="463">
        <v>10</v>
      </c>
      <c r="F1705" s="465" t="s">
        <v>823</v>
      </c>
      <c r="G1705" s="463" t="s">
        <v>554</v>
      </c>
      <c r="H1705" s="576">
        <v>42433</v>
      </c>
      <c r="I1705" s="576">
        <v>42495</v>
      </c>
      <c r="J1705" s="228">
        <v>2015</v>
      </c>
      <c r="K1705" s="463" t="s">
        <v>1281</v>
      </c>
      <c r="L1705" s="463" t="s">
        <v>1071</v>
      </c>
      <c r="M1705" s="463" t="s">
        <v>823</v>
      </c>
      <c r="N1705" s="466">
        <v>1</v>
      </c>
      <c r="O1705" s="229">
        <v>0</v>
      </c>
      <c r="P1705" s="463">
        <v>11</v>
      </c>
      <c r="Q1705" s="463">
        <v>3</v>
      </c>
      <c r="R1705" s="463">
        <v>0</v>
      </c>
      <c r="S1705" s="463">
        <v>8</v>
      </c>
      <c r="T1705" s="463">
        <v>0</v>
      </c>
      <c r="U1705" s="463">
        <v>0</v>
      </c>
      <c r="V1705" s="463">
        <v>0</v>
      </c>
      <c r="W1705" s="463">
        <v>15</v>
      </c>
      <c r="X1705" s="463">
        <v>3</v>
      </c>
      <c r="Y1705" s="463">
        <v>0</v>
      </c>
      <c r="Z1705" s="463">
        <v>0</v>
      </c>
      <c r="AA1705" s="463">
        <v>0</v>
      </c>
      <c r="AB1705" s="466">
        <v>40</v>
      </c>
      <c r="AC1705" s="461"/>
    </row>
    <row r="1706" spans="1:29" s="467" customFormat="1" hidden="1">
      <c r="A1706" s="463" t="s">
        <v>2488</v>
      </c>
      <c r="B1706" s="463" t="s">
        <v>658</v>
      </c>
      <c r="C1706" s="463" t="s">
        <v>2489</v>
      </c>
      <c r="D1706" s="463" t="s">
        <v>552</v>
      </c>
      <c r="E1706" s="463">
        <v>10</v>
      </c>
      <c r="F1706" s="465" t="s">
        <v>823</v>
      </c>
      <c r="G1706" s="463" t="s">
        <v>554</v>
      </c>
      <c r="H1706" s="576">
        <v>42433</v>
      </c>
      <c r="I1706" s="576">
        <v>42495</v>
      </c>
      <c r="J1706" s="228">
        <v>2015</v>
      </c>
      <c r="K1706" s="463" t="s">
        <v>1281</v>
      </c>
      <c r="L1706" s="463" t="s">
        <v>1071</v>
      </c>
      <c r="M1706" s="463" t="s">
        <v>823</v>
      </c>
      <c r="N1706" s="466">
        <v>2</v>
      </c>
      <c r="O1706" s="229">
        <v>5</v>
      </c>
      <c r="P1706" s="463">
        <v>2</v>
      </c>
      <c r="Q1706" s="463">
        <v>5</v>
      </c>
      <c r="R1706" s="463">
        <v>0</v>
      </c>
      <c r="S1706" s="463">
        <v>6</v>
      </c>
      <c r="T1706" s="463">
        <v>1</v>
      </c>
      <c r="U1706" s="463">
        <v>0</v>
      </c>
      <c r="V1706" s="463">
        <v>0</v>
      </c>
      <c r="W1706" s="463">
        <v>17</v>
      </c>
      <c r="X1706" s="463">
        <v>4</v>
      </c>
      <c r="Y1706" s="463">
        <v>0</v>
      </c>
      <c r="Z1706" s="463">
        <v>0</v>
      </c>
      <c r="AA1706" s="463">
        <v>0</v>
      </c>
      <c r="AB1706" s="466">
        <v>40</v>
      </c>
      <c r="AC1706" s="461"/>
    </row>
    <row r="1707" spans="1:29" s="467" customFormat="1" hidden="1">
      <c r="A1707" s="463" t="s">
        <v>2490</v>
      </c>
      <c r="B1707" s="463" t="s">
        <v>658</v>
      </c>
      <c r="C1707" s="463" t="s">
        <v>2491</v>
      </c>
      <c r="D1707" s="463" t="s">
        <v>552</v>
      </c>
      <c r="E1707" s="463">
        <v>10</v>
      </c>
      <c r="F1707" s="465" t="s">
        <v>823</v>
      </c>
      <c r="G1707" s="463" t="s">
        <v>554</v>
      </c>
      <c r="H1707" s="576">
        <v>42433</v>
      </c>
      <c r="I1707" s="576">
        <v>42495</v>
      </c>
      <c r="J1707" s="228">
        <v>2015</v>
      </c>
      <c r="K1707" s="463" t="s">
        <v>1281</v>
      </c>
      <c r="L1707" s="463" t="s">
        <v>1071</v>
      </c>
      <c r="M1707" s="463" t="s">
        <v>823</v>
      </c>
      <c r="N1707" s="466">
        <v>3</v>
      </c>
      <c r="O1707" s="229">
        <v>0</v>
      </c>
      <c r="P1707" s="463">
        <v>2</v>
      </c>
      <c r="Q1707" s="463">
        <v>3</v>
      </c>
      <c r="R1707" s="463">
        <v>1</v>
      </c>
      <c r="S1707" s="463">
        <v>13</v>
      </c>
      <c r="T1707" s="463">
        <v>1</v>
      </c>
      <c r="U1707" s="463">
        <v>0</v>
      </c>
      <c r="V1707" s="463">
        <v>0</v>
      </c>
      <c r="W1707" s="463">
        <v>17</v>
      </c>
      <c r="X1707" s="463">
        <v>3</v>
      </c>
      <c r="Y1707" s="463">
        <v>0</v>
      </c>
      <c r="Z1707" s="463">
        <v>0</v>
      </c>
      <c r="AA1707" s="463">
        <v>0</v>
      </c>
      <c r="AB1707" s="466">
        <v>40</v>
      </c>
      <c r="AC1707" s="461"/>
    </row>
    <row r="1708" spans="1:29" s="467" customFormat="1" hidden="1">
      <c r="A1708" s="463" t="s">
        <v>2492</v>
      </c>
      <c r="B1708" s="463" t="s">
        <v>658</v>
      </c>
      <c r="C1708" s="463" t="s">
        <v>2493</v>
      </c>
      <c r="D1708" s="463" t="s">
        <v>552</v>
      </c>
      <c r="E1708" s="463">
        <v>10</v>
      </c>
      <c r="F1708" s="465" t="s">
        <v>823</v>
      </c>
      <c r="G1708" s="463" t="s">
        <v>554</v>
      </c>
      <c r="H1708" s="576">
        <v>42433</v>
      </c>
      <c r="I1708" s="576">
        <v>42495</v>
      </c>
      <c r="J1708" s="228">
        <v>2015</v>
      </c>
      <c r="K1708" s="463" t="s">
        <v>1281</v>
      </c>
      <c r="L1708" s="463" t="s">
        <v>1071</v>
      </c>
      <c r="M1708" s="463" t="s">
        <v>823</v>
      </c>
      <c r="N1708" s="466">
        <v>4</v>
      </c>
      <c r="O1708" s="229">
        <v>0</v>
      </c>
      <c r="P1708" s="463">
        <v>0</v>
      </c>
      <c r="Q1708" s="463">
        <v>11</v>
      </c>
      <c r="R1708" s="463">
        <v>0</v>
      </c>
      <c r="S1708" s="463">
        <v>5</v>
      </c>
      <c r="T1708" s="463">
        <v>7</v>
      </c>
      <c r="U1708" s="463">
        <v>1</v>
      </c>
      <c r="V1708" s="463">
        <v>0</v>
      </c>
      <c r="W1708" s="463">
        <v>15</v>
      </c>
      <c r="X1708" s="463">
        <v>1</v>
      </c>
      <c r="Y1708" s="463">
        <v>0</v>
      </c>
      <c r="Z1708" s="463">
        <v>0</v>
      </c>
      <c r="AA1708" s="463">
        <v>0</v>
      </c>
      <c r="AB1708" s="466">
        <v>40</v>
      </c>
      <c r="AC1708" s="461"/>
    </row>
    <row r="1709" spans="1:29" s="467" customFormat="1" hidden="1">
      <c r="A1709" s="463" t="s">
        <v>2654</v>
      </c>
      <c r="B1709" s="463" t="s">
        <v>658</v>
      </c>
      <c r="C1709" s="463" t="s">
        <v>2655</v>
      </c>
      <c r="D1709" s="463" t="s">
        <v>552</v>
      </c>
      <c r="E1709" s="463">
        <v>11</v>
      </c>
      <c r="F1709" s="465" t="s">
        <v>824</v>
      </c>
      <c r="G1709" s="463" t="s">
        <v>554</v>
      </c>
      <c r="H1709" s="576">
        <v>42433</v>
      </c>
      <c r="I1709" s="576">
        <v>42495</v>
      </c>
      <c r="J1709" s="228">
        <v>2015</v>
      </c>
      <c r="K1709" s="463" t="s">
        <v>1281</v>
      </c>
      <c r="L1709" s="463" t="s">
        <v>1071</v>
      </c>
      <c r="M1709" s="463" t="s">
        <v>824</v>
      </c>
      <c r="N1709" s="466">
        <v>1</v>
      </c>
      <c r="O1709" s="229">
        <v>1</v>
      </c>
      <c r="P1709" s="463">
        <v>0</v>
      </c>
      <c r="Q1709" s="463">
        <v>14</v>
      </c>
      <c r="R1709" s="463">
        <v>0</v>
      </c>
      <c r="S1709" s="463">
        <v>0</v>
      </c>
      <c r="T1709" s="463">
        <v>0</v>
      </c>
      <c r="U1709" s="463">
        <v>0</v>
      </c>
      <c r="V1709" s="463">
        <v>0</v>
      </c>
      <c r="W1709" s="463">
        <v>25</v>
      </c>
      <c r="X1709" s="463">
        <v>0</v>
      </c>
      <c r="Y1709" s="463">
        <v>0</v>
      </c>
      <c r="Z1709" s="463">
        <v>0</v>
      </c>
      <c r="AA1709" s="463">
        <v>0</v>
      </c>
      <c r="AB1709" s="466">
        <v>40</v>
      </c>
      <c r="AC1709" s="461"/>
    </row>
    <row r="1710" spans="1:29" s="467" customFormat="1" hidden="1">
      <c r="A1710" s="463" t="s">
        <v>2656</v>
      </c>
      <c r="B1710" s="463" t="s">
        <v>658</v>
      </c>
      <c r="C1710" s="463" t="s">
        <v>2657</v>
      </c>
      <c r="D1710" s="463" t="s">
        <v>552</v>
      </c>
      <c r="E1710" s="463">
        <v>11</v>
      </c>
      <c r="F1710" s="465" t="s">
        <v>824</v>
      </c>
      <c r="G1710" s="463" t="s">
        <v>554</v>
      </c>
      <c r="H1710" s="576">
        <v>42433</v>
      </c>
      <c r="I1710" s="576">
        <v>42495</v>
      </c>
      <c r="J1710" s="228">
        <v>2015</v>
      </c>
      <c r="K1710" s="463" t="s">
        <v>1281</v>
      </c>
      <c r="L1710" s="463" t="s">
        <v>1071</v>
      </c>
      <c r="M1710" s="463" t="s">
        <v>824</v>
      </c>
      <c r="N1710" s="466">
        <v>2</v>
      </c>
      <c r="O1710" s="229">
        <v>0</v>
      </c>
      <c r="P1710" s="463">
        <v>1</v>
      </c>
      <c r="Q1710" s="463">
        <v>6</v>
      </c>
      <c r="R1710" s="463">
        <v>2</v>
      </c>
      <c r="S1710" s="463">
        <v>3</v>
      </c>
      <c r="T1710" s="463">
        <v>0</v>
      </c>
      <c r="U1710" s="463">
        <v>0</v>
      </c>
      <c r="V1710" s="463">
        <v>0</v>
      </c>
      <c r="W1710" s="463">
        <v>28</v>
      </c>
      <c r="X1710" s="463">
        <v>0</v>
      </c>
      <c r="Y1710" s="463">
        <v>0</v>
      </c>
      <c r="Z1710" s="463">
        <v>0</v>
      </c>
      <c r="AA1710" s="463">
        <v>0</v>
      </c>
      <c r="AB1710" s="466">
        <v>40</v>
      </c>
      <c r="AC1710" s="461"/>
    </row>
    <row r="1711" spans="1:29" s="467" customFormat="1" hidden="1">
      <c r="A1711" s="463" t="s">
        <v>2658</v>
      </c>
      <c r="B1711" s="463" t="s">
        <v>658</v>
      </c>
      <c r="C1711" s="463" t="s">
        <v>2659</v>
      </c>
      <c r="D1711" s="463" t="s">
        <v>552</v>
      </c>
      <c r="E1711" s="463">
        <v>11</v>
      </c>
      <c r="F1711" s="465" t="s">
        <v>824</v>
      </c>
      <c r="G1711" s="463" t="s">
        <v>554</v>
      </c>
      <c r="H1711" s="576">
        <v>42433</v>
      </c>
      <c r="I1711" s="576">
        <v>42495</v>
      </c>
      <c r="J1711" s="228">
        <v>2015</v>
      </c>
      <c r="K1711" s="463" t="s">
        <v>1281</v>
      </c>
      <c r="L1711" s="463" t="s">
        <v>1071</v>
      </c>
      <c r="M1711" s="463" t="s">
        <v>824</v>
      </c>
      <c r="N1711" s="466">
        <v>3</v>
      </c>
      <c r="O1711" s="229">
        <v>0</v>
      </c>
      <c r="P1711" s="463">
        <v>1</v>
      </c>
      <c r="Q1711" s="463">
        <v>5</v>
      </c>
      <c r="R1711" s="463">
        <v>3</v>
      </c>
      <c r="S1711" s="463">
        <v>4</v>
      </c>
      <c r="T1711" s="463">
        <v>1</v>
      </c>
      <c r="U1711" s="463">
        <v>0</v>
      </c>
      <c r="V1711" s="463">
        <v>0</v>
      </c>
      <c r="W1711" s="463">
        <v>26</v>
      </c>
      <c r="X1711" s="463">
        <v>0</v>
      </c>
      <c r="Y1711" s="463">
        <v>0</v>
      </c>
      <c r="Z1711" s="463">
        <v>0</v>
      </c>
      <c r="AA1711" s="463">
        <v>0</v>
      </c>
      <c r="AB1711" s="466">
        <v>40</v>
      </c>
      <c r="AC1711" s="461"/>
    </row>
    <row r="1712" spans="1:29" s="467" customFormat="1" hidden="1">
      <c r="A1712" s="463" t="s">
        <v>2660</v>
      </c>
      <c r="B1712" s="463" t="s">
        <v>658</v>
      </c>
      <c r="C1712" s="463" t="s">
        <v>2661</v>
      </c>
      <c r="D1712" s="463" t="s">
        <v>552</v>
      </c>
      <c r="E1712" s="463">
        <v>11</v>
      </c>
      <c r="F1712" s="465" t="s">
        <v>824</v>
      </c>
      <c r="G1712" s="463" t="s">
        <v>554</v>
      </c>
      <c r="H1712" s="576">
        <v>42433</v>
      </c>
      <c r="I1712" s="576">
        <v>42495</v>
      </c>
      <c r="J1712" s="228">
        <v>2015</v>
      </c>
      <c r="K1712" s="463" t="s">
        <v>1281</v>
      </c>
      <c r="L1712" s="463" t="s">
        <v>1071</v>
      </c>
      <c r="M1712" s="463" t="s">
        <v>824</v>
      </c>
      <c r="N1712" s="466">
        <v>4</v>
      </c>
      <c r="O1712" s="229">
        <v>0</v>
      </c>
      <c r="P1712" s="463">
        <v>2</v>
      </c>
      <c r="Q1712" s="463">
        <v>2</v>
      </c>
      <c r="R1712" s="463">
        <v>2</v>
      </c>
      <c r="S1712" s="463">
        <v>0</v>
      </c>
      <c r="T1712" s="463">
        <v>1</v>
      </c>
      <c r="U1712" s="463">
        <v>0</v>
      </c>
      <c r="V1712" s="463">
        <v>2</v>
      </c>
      <c r="W1712" s="463">
        <v>30</v>
      </c>
      <c r="X1712" s="463">
        <v>1</v>
      </c>
      <c r="Y1712" s="463">
        <v>0</v>
      </c>
      <c r="Z1712" s="463">
        <v>0</v>
      </c>
      <c r="AA1712" s="463">
        <v>0</v>
      </c>
      <c r="AB1712" s="466">
        <v>40</v>
      </c>
      <c r="AC1712" s="461"/>
    </row>
    <row r="1713" spans="1:29" s="467" customFormat="1" hidden="1">
      <c r="A1713" s="463" t="s">
        <v>2662</v>
      </c>
      <c r="B1713" s="463" t="s">
        <v>658</v>
      </c>
      <c r="C1713" s="463" t="s">
        <v>2663</v>
      </c>
      <c r="D1713" s="463" t="s">
        <v>552</v>
      </c>
      <c r="E1713" s="463">
        <v>12</v>
      </c>
      <c r="F1713" s="465" t="s">
        <v>825</v>
      </c>
      <c r="G1713" s="463" t="s">
        <v>554</v>
      </c>
      <c r="H1713" s="576">
        <v>42386</v>
      </c>
      <c r="I1713" s="576">
        <v>42495</v>
      </c>
      <c r="J1713" s="228">
        <v>2015</v>
      </c>
      <c r="K1713" s="463" t="s">
        <v>1281</v>
      </c>
      <c r="L1713" s="463" t="s">
        <v>2812</v>
      </c>
      <c r="M1713" s="463" t="s">
        <v>825</v>
      </c>
      <c r="N1713" s="466">
        <v>1</v>
      </c>
      <c r="O1713" s="229">
        <v>1</v>
      </c>
      <c r="P1713" s="463">
        <v>0</v>
      </c>
      <c r="Q1713" s="463">
        <v>0</v>
      </c>
      <c r="R1713" s="463">
        <v>0</v>
      </c>
      <c r="S1713" s="463">
        <v>2</v>
      </c>
      <c r="T1713" s="463">
        <v>0</v>
      </c>
      <c r="U1713" s="463">
        <v>17</v>
      </c>
      <c r="V1713" s="463">
        <v>4</v>
      </c>
      <c r="W1713" s="463">
        <v>1</v>
      </c>
      <c r="X1713" s="463">
        <v>2</v>
      </c>
      <c r="Y1713" s="463">
        <v>12</v>
      </c>
      <c r="Z1713" s="463">
        <v>0</v>
      </c>
      <c r="AA1713" s="463">
        <v>1</v>
      </c>
      <c r="AB1713" s="466">
        <v>40</v>
      </c>
      <c r="AC1713" s="461"/>
    </row>
    <row r="1714" spans="1:29" s="467" customFormat="1" hidden="1">
      <c r="A1714" s="463" t="s">
        <v>2664</v>
      </c>
      <c r="B1714" s="463" t="s">
        <v>658</v>
      </c>
      <c r="C1714" s="463" t="s">
        <v>2665</v>
      </c>
      <c r="D1714" s="463" t="s">
        <v>552</v>
      </c>
      <c r="E1714" s="463">
        <v>12</v>
      </c>
      <c r="F1714" s="465" t="s">
        <v>825</v>
      </c>
      <c r="G1714" s="463" t="s">
        <v>554</v>
      </c>
      <c r="H1714" s="576">
        <v>42386</v>
      </c>
      <c r="I1714" s="576">
        <v>42495</v>
      </c>
      <c r="J1714" s="228">
        <v>2015</v>
      </c>
      <c r="K1714" s="463" t="s">
        <v>1281</v>
      </c>
      <c r="L1714" s="463" t="s">
        <v>2812</v>
      </c>
      <c r="M1714" s="463" t="s">
        <v>825</v>
      </c>
      <c r="N1714" s="466">
        <v>2</v>
      </c>
      <c r="O1714" s="229">
        <v>0</v>
      </c>
      <c r="P1714" s="463">
        <v>0</v>
      </c>
      <c r="Q1714" s="463">
        <v>0</v>
      </c>
      <c r="R1714" s="463">
        <v>0</v>
      </c>
      <c r="S1714" s="463">
        <v>0</v>
      </c>
      <c r="T1714" s="463">
        <v>0</v>
      </c>
      <c r="U1714" s="463">
        <v>22</v>
      </c>
      <c r="V1714" s="463">
        <v>2</v>
      </c>
      <c r="W1714" s="463">
        <v>0</v>
      </c>
      <c r="X1714" s="463">
        <v>2</v>
      </c>
      <c r="Y1714" s="463">
        <v>14</v>
      </c>
      <c r="Z1714" s="463">
        <v>0</v>
      </c>
      <c r="AA1714" s="463">
        <v>0</v>
      </c>
      <c r="AB1714" s="466">
        <v>40</v>
      </c>
      <c r="AC1714" s="461"/>
    </row>
    <row r="1715" spans="1:29" s="467" customFormat="1" hidden="1">
      <c r="A1715" s="463" t="s">
        <v>2666</v>
      </c>
      <c r="B1715" s="463" t="s">
        <v>658</v>
      </c>
      <c r="C1715" s="463" t="s">
        <v>2667</v>
      </c>
      <c r="D1715" s="463" t="s">
        <v>552</v>
      </c>
      <c r="E1715" s="463">
        <v>12</v>
      </c>
      <c r="F1715" s="465" t="s">
        <v>825</v>
      </c>
      <c r="G1715" s="463" t="s">
        <v>554</v>
      </c>
      <c r="H1715" s="576">
        <v>42386</v>
      </c>
      <c r="I1715" s="576">
        <v>42495</v>
      </c>
      <c r="J1715" s="228">
        <v>2015</v>
      </c>
      <c r="K1715" s="463" t="s">
        <v>1281</v>
      </c>
      <c r="L1715" s="463" t="s">
        <v>2812</v>
      </c>
      <c r="M1715" s="463" t="s">
        <v>825</v>
      </c>
      <c r="N1715" s="466">
        <v>3</v>
      </c>
      <c r="O1715" s="229">
        <v>0</v>
      </c>
      <c r="P1715" s="463">
        <v>0</v>
      </c>
      <c r="Q1715" s="463">
        <v>0</v>
      </c>
      <c r="R1715" s="463">
        <v>0</v>
      </c>
      <c r="S1715" s="463">
        <v>0</v>
      </c>
      <c r="T1715" s="463">
        <v>0</v>
      </c>
      <c r="U1715" s="463">
        <v>10</v>
      </c>
      <c r="V1715" s="463">
        <v>0</v>
      </c>
      <c r="W1715" s="463">
        <v>0</v>
      </c>
      <c r="X1715" s="463">
        <v>4</v>
      </c>
      <c r="Y1715" s="463">
        <v>20</v>
      </c>
      <c r="Z1715" s="463">
        <v>5</v>
      </c>
      <c r="AA1715" s="463">
        <v>1</v>
      </c>
      <c r="AB1715" s="466">
        <v>40</v>
      </c>
      <c r="AC1715" s="461"/>
    </row>
    <row r="1716" spans="1:29" s="467" customFormat="1" hidden="1">
      <c r="A1716" s="463" t="s">
        <v>2668</v>
      </c>
      <c r="B1716" s="463" t="s">
        <v>658</v>
      </c>
      <c r="C1716" s="463" t="s">
        <v>2669</v>
      </c>
      <c r="D1716" s="463" t="s">
        <v>552</v>
      </c>
      <c r="E1716" s="463">
        <v>12</v>
      </c>
      <c r="F1716" s="465" t="s">
        <v>825</v>
      </c>
      <c r="G1716" s="463" t="s">
        <v>554</v>
      </c>
      <c r="H1716" s="576">
        <v>42386</v>
      </c>
      <c r="I1716" s="576">
        <v>42495</v>
      </c>
      <c r="J1716" s="228">
        <v>2015</v>
      </c>
      <c r="K1716" s="463" t="s">
        <v>1281</v>
      </c>
      <c r="L1716" s="463" t="s">
        <v>2812</v>
      </c>
      <c r="M1716" s="463" t="s">
        <v>825</v>
      </c>
      <c r="N1716" s="466">
        <v>4</v>
      </c>
      <c r="O1716" s="229">
        <v>0</v>
      </c>
      <c r="P1716" s="463">
        <v>3</v>
      </c>
      <c r="Q1716" s="463">
        <v>0</v>
      </c>
      <c r="R1716" s="463">
        <v>0</v>
      </c>
      <c r="S1716" s="463">
        <v>1</v>
      </c>
      <c r="T1716" s="463">
        <v>0</v>
      </c>
      <c r="U1716" s="463">
        <v>4</v>
      </c>
      <c r="V1716" s="463">
        <v>3</v>
      </c>
      <c r="W1716" s="463">
        <v>0</v>
      </c>
      <c r="X1716" s="463">
        <v>0</v>
      </c>
      <c r="Y1716" s="463">
        <v>11</v>
      </c>
      <c r="Z1716" s="463">
        <v>18</v>
      </c>
      <c r="AA1716" s="463">
        <v>0</v>
      </c>
      <c r="AB1716" s="466">
        <v>40</v>
      </c>
      <c r="AC1716" s="461"/>
    </row>
    <row r="1717" spans="1:29" s="467" customFormat="1" hidden="1">
      <c r="A1717" s="463" t="s">
        <v>2494</v>
      </c>
      <c r="B1717" s="463" t="s">
        <v>658</v>
      </c>
      <c r="C1717" s="463" t="s">
        <v>2495</v>
      </c>
      <c r="D1717" s="463" t="s">
        <v>552</v>
      </c>
      <c r="E1717" s="463">
        <v>13</v>
      </c>
      <c r="F1717" s="465" t="s">
        <v>1006</v>
      </c>
      <c r="G1717" s="463" t="s">
        <v>554</v>
      </c>
      <c r="H1717" s="576">
        <v>42386</v>
      </c>
      <c r="I1717" s="576">
        <v>42495</v>
      </c>
      <c r="J1717" s="228">
        <v>2015</v>
      </c>
      <c r="K1717" s="463" t="s">
        <v>1281</v>
      </c>
      <c r="L1717" s="463" t="s">
        <v>2812</v>
      </c>
      <c r="M1717" s="463" t="s">
        <v>1006</v>
      </c>
      <c r="N1717" s="466">
        <v>1</v>
      </c>
      <c r="O1717" s="229">
        <v>0</v>
      </c>
      <c r="P1717" s="463">
        <v>1</v>
      </c>
      <c r="Q1717" s="463">
        <v>2</v>
      </c>
      <c r="R1717" s="463">
        <v>0</v>
      </c>
      <c r="S1717" s="463">
        <v>6</v>
      </c>
      <c r="T1717" s="463">
        <v>0</v>
      </c>
      <c r="U1717" s="463">
        <v>13</v>
      </c>
      <c r="V1717" s="463">
        <v>1</v>
      </c>
      <c r="W1717" s="463">
        <v>3</v>
      </c>
      <c r="X1717" s="463">
        <v>14</v>
      </c>
      <c r="Y1717" s="463">
        <v>0</v>
      </c>
      <c r="Z1717" s="463">
        <v>0</v>
      </c>
      <c r="AA1717" s="463">
        <v>0</v>
      </c>
      <c r="AB1717" s="466">
        <v>40</v>
      </c>
      <c r="AC1717" s="461"/>
    </row>
    <row r="1718" spans="1:29" s="467" customFormat="1" hidden="1">
      <c r="A1718" s="463" t="s">
        <v>2496</v>
      </c>
      <c r="B1718" s="463" t="s">
        <v>658</v>
      </c>
      <c r="C1718" s="463" t="s">
        <v>2497</v>
      </c>
      <c r="D1718" s="463" t="s">
        <v>552</v>
      </c>
      <c r="E1718" s="463">
        <v>13</v>
      </c>
      <c r="F1718" s="465" t="s">
        <v>1006</v>
      </c>
      <c r="G1718" s="463" t="s">
        <v>554</v>
      </c>
      <c r="H1718" s="576">
        <v>42386</v>
      </c>
      <c r="I1718" s="576">
        <v>42495</v>
      </c>
      <c r="J1718" s="228">
        <v>2015</v>
      </c>
      <c r="K1718" s="463" t="s">
        <v>1281</v>
      </c>
      <c r="L1718" s="463" t="s">
        <v>2812</v>
      </c>
      <c r="M1718" s="463" t="s">
        <v>1006</v>
      </c>
      <c r="N1718" s="466">
        <v>2</v>
      </c>
      <c r="O1718" s="229">
        <v>0</v>
      </c>
      <c r="P1718" s="463">
        <v>0</v>
      </c>
      <c r="Q1718" s="463">
        <v>4</v>
      </c>
      <c r="R1718" s="463">
        <v>0</v>
      </c>
      <c r="S1718" s="463">
        <v>16</v>
      </c>
      <c r="T1718" s="463">
        <v>0</v>
      </c>
      <c r="U1718" s="463">
        <v>18</v>
      </c>
      <c r="V1718" s="463">
        <v>2</v>
      </c>
      <c r="W1718" s="463">
        <v>0</v>
      </c>
      <c r="X1718" s="463">
        <v>0</v>
      </c>
      <c r="Y1718" s="463">
        <v>0</v>
      </c>
      <c r="Z1718" s="463">
        <v>0</v>
      </c>
      <c r="AA1718" s="463">
        <v>0</v>
      </c>
      <c r="AB1718" s="466">
        <v>40</v>
      </c>
      <c r="AC1718" s="461"/>
    </row>
    <row r="1719" spans="1:29" s="467" customFormat="1" hidden="1">
      <c r="A1719" s="463" t="s">
        <v>2498</v>
      </c>
      <c r="B1719" s="463" t="s">
        <v>658</v>
      </c>
      <c r="C1719" s="463" t="s">
        <v>2499</v>
      </c>
      <c r="D1719" s="463" t="s">
        <v>552</v>
      </c>
      <c r="E1719" s="463">
        <v>13</v>
      </c>
      <c r="F1719" s="465" t="s">
        <v>1006</v>
      </c>
      <c r="G1719" s="463" t="s">
        <v>554</v>
      </c>
      <c r="H1719" s="576">
        <v>42386</v>
      </c>
      <c r="I1719" s="576">
        <v>42495</v>
      </c>
      <c r="J1719" s="228">
        <v>2015</v>
      </c>
      <c r="K1719" s="463" t="s">
        <v>1281</v>
      </c>
      <c r="L1719" s="463" t="s">
        <v>2812</v>
      </c>
      <c r="M1719" s="463" t="s">
        <v>1006</v>
      </c>
      <c r="N1719" s="466">
        <v>3</v>
      </c>
      <c r="O1719" s="229">
        <v>4</v>
      </c>
      <c r="P1719" s="463">
        <v>0</v>
      </c>
      <c r="Q1719" s="463">
        <v>0</v>
      </c>
      <c r="R1719" s="463">
        <v>0</v>
      </c>
      <c r="S1719" s="463">
        <v>13</v>
      </c>
      <c r="T1719" s="463">
        <v>0</v>
      </c>
      <c r="U1719" s="463">
        <v>12</v>
      </c>
      <c r="V1719" s="463">
        <v>2</v>
      </c>
      <c r="W1719" s="463">
        <v>0</v>
      </c>
      <c r="X1719" s="463">
        <v>5</v>
      </c>
      <c r="Y1719" s="463">
        <v>2</v>
      </c>
      <c r="Z1719" s="463">
        <v>1</v>
      </c>
      <c r="AA1719" s="463">
        <v>1</v>
      </c>
      <c r="AB1719" s="466">
        <v>40</v>
      </c>
      <c r="AC1719" s="461"/>
    </row>
    <row r="1720" spans="1:29" s="467" customFormat="1" hidden="1">
      <c r="A1720" s="463" t="s">
        <v>2500</v>
      </c>
      <c r="B1720" s="463" t="s">
        <v>658</v>
      </c>
      <c r="C1720" s="463" t="s">
        <v>2501</v>
      </c>
      <c r="D1720" s="463" t="s">
        <v>552</v>
      </c>
      <c r="E1720" s="463">
        <v>13</v>
      </c>
      <c r="F1720" s="465" t="s">
        <v>1006</v>
      </c>
      <c r="G1720" s="463" t="s">
        <v>554</v>
      </c>
      <c r="H1720" s="576">
        <v>42386</v>
      </c>
      <c r="I1720" s="576">
        <v>42495</v>
      </c>
      <c r="J1720" s="228">
        <v>2015</v>
      </c>
      <c r="K1720" s="463" t="s">
        <v>1281</v>
      </c>
      <c r="L1720" s="463" t="s">
        <v>2812</v>
      </c>
      <c r="M1720" s="463" t="s">
        <v>1006</v>
      </c>
      <c r="N1720" s="466">
        <v>4</v>
      </c>
      <c r="O1720" s="229">
        <v>1</v>
      </c>
      <c r="P1720" s="463">
        <v>0</v>
      </c>
      <c r="Q1720" s="463">
        <v>1</v>
      </c>
      <c r="R1720" s="463">
        <v>0</v>
      </c>
      <c r="S1720" s="463">
        <v>10</v>
      </c>
      <c r="T1720" s="463">
        <v>0</v>
      </c>
      <c r="U1720" s="463">
        <v>16</v>
      </c>
      <c r="V1720" s="463">
        <v>1</v>
      </c>
      <c r="W1720" s="463">
        <v>0</v>
      </c>
      <c r="X1720" s="463">
        <v>7</v>
      </c>
      <c r="Y1720" s="463">
        <v>4</v>
      </c>
      <c r="Z1720" s="463">
        <v>0</v>
      </c>
      <c r="AA1720" s="463">
        <v>0</v>
      </c>
      <c r="AB1720" s="466">
        <v>40</v>
      </c>
      <c r="AC1720" s="461"/>
    </row>
    <row r="1721" spans="1:29" s="467" customFormat="1" hidden="1">
      <c r="A1721" s="463" t="s">
        <v>2670</v>
      </c>
      <c r="B1721" s="463" t="s">
        <v>658</v>
      </c>
      <c r="C1721" s="463" t="s">
        <v>2671</v>
      </c>
      <c r="D1721" s="463" t="s">
        <v>552</v>
      </c>
      <c r="E1721" s="463">
        <v>14</v>
      </c>
      <c r="F1721" s="465" t="s">
        <v>1007</v>
      </c>
      <c r="G1721" s="463" t="s">
        <v>554</v>
      </c>
      <c r="H1721" s="576">
        <v>42386</v>
      </c>
      <c r="I1721" s="576">
        <v>42495</v>
      </c>
      <c r="J1721" s="228">
        <v>2015</v>
      </c>
      <c r="K1721" s="463" t="s">
        <v>1281</v>
      </c>
      <c r="L1721" s="463" t="s">
        <v>2812</v>
      </c>
      <c r="M1721" s="463" t="s">
        <v>1007</v>
      </c>
      <c r="N1721" s="466">
        <v>1</v>
      </c>
      <c r="O1721" s="229">
        <v>1</v>
      </c>
      <c r="P1721" s="463">
        <v>4</v>
      </c>
      <c r="Q1721" s="463">
        <v>15</v>
      </c>
      <c r="R1721" s="463">
        <v>0</v>
      </c>
      <c r="S1721" s="463">
        <v>0</v>
      </c>
      <c r="T1721" s="463">
        <v>0</v>
      </c>
      <c r="U1721" s="463">
        <v>0</v>
      </c>
      <c r="V1721" s="463">
        <v>0</v>
      </c>
      <c r="W1721" s="463">
        <v>11</v>
      </c>
      <c r="X1721" s="463">
        <v>9</v>
      </c>
      <c r="Y1721" s="463">
        <v>0</v>
      </c>
      <c r="Z1721" s="463">
        <v>0</v>
      </c>
      <c r="AA1721" s="463">
        <v>0</v>
      </c>
      <c r="AB1721" s="466">
        <v>40</v>
      </c>
      <c r="AC1721" s="461"/>
    </row>
    <row r="1722" spans="1:29" s="467" customFormat="1" hidden="1">
      <c r="A1722" s="463" t="s">
        <v>2672</v>
      </c>
      <c r="B1722" s="463" t="s">
        <v>658</v>
      </c>
      <c r="C1722" s="463" t="s">
        <v>2673</v>
      </c>
      <c r="D1722" s="463" t="s">
        <v>552</v>
      </c>
      <c r="E1722" s="463">
        <v>14</v>
      </c>
      <c r="F1722" s="465" t="s">
        <v>1007</v>
      </c>
      <c r="G1722" s="463" t="s">
        <v>554</v>
      </c>
      <c r="H1722" s="576">
        <v>42386</v>
      </c>
      <c r="I1722" s="576">
        <v>42495</v>
      </c>
      <c r="J1722" s="228">
        <v>2015</v>
      </c>
      <c r="K1722" s="463" t="s">
        <v>1281</v>
      </c>
      <c r="L1722" s="463" t="s">
        <v>2812</v>
      </c>
      <c r="M1722" s="463" t="s">
        <v>1007</v>
      </c>
      <c r="N1722" s="466">
        <v>2</v>
      </c>
      <c r="O1722" s="229">
        <v>0</v>
      </c>
      <c r="P1722" s="463">
        <v>6</v>
      </c>
      <c r="Q1722" s="463">
        <v>6</v>
      </c>
      <c r="R1722" s="463">
        <v>0</v>
      </c>
      <c r="S1722" s="463">
        <v>0</v>
      </c>
      <c r="T1722" s="463">
        <v>0</v>
      </c>
      <c r="U1722" s="463">
        <v>0</v>
      </c>
      <c r="V1722" s="463">
        <v>0</v>
      </c>
      <c r="W1722" s="463">
        <v>16</v>
      </c>
      <c r="X1722" s="463">
        <v>5</v>
      </c>
      <c r="Y1722" s="463">
        <v>6</v>
      </c>
      <c r="Z1722" s="463">
        <v>0</v>
      </c>
      <c r="AA1722" s="463">
        <v>1</v>
      </c>
      <c r="AB1722" s="466">
        <v>40</v>
      </c>
      <c r="AC1722" s="461"/>
    </row>
    <row r="1723" spans="1:29" s="467" customFormat="1" hidden="1">
      <c r="A1723" s="463" t="s">
        <v>2674</v>
      </c>
      <c r="B1723" s="463" t="s">
        <v>658</v>
      </c>
      <c r="C1723" s="463" t="s">
        <v>2675</v>
      </c>
      <c r="D1723" s="463" t="s">
        <v>552</v>
      </c>
      <c r="E1723" s="463">
        <v>14</v>
      </c>
      <c r="F1723" s="465" t="s">
        <v>1007</v>
      </c>
      <c r="G1723" s="463" t="s">
        <v>554</v>
      </c>
      <c r="H1723" s="576">
        <v>42386</v>
      </c>
      <c r="I1723" s="576">
        <v>42495</v>
      </c>
      <c r="J1723" s="228">
        <v>2015</v>
      </c>
      <c r="K1723" s="463" t="s">
        <v>1281</v>
      </c>
      <c r="L1723" s="463" t="s">
        <v>2812</v>
      </c>
      <c r="M1723" s="463" t="s">
        <v>1007</v>
      </c>
      <c r="N1723" s="466">
        <v>3</v>
      </c>
      <c r="O1723" s="229">
        <v>0</v>
      </c>
      <c r="P1723" s="463">
        <v>1</v>
      </c>
      <c r="Q1723" s="463">
        <v>15</v>
      </c>
      <c r="R1723" s="463">
        <v>0</v>
      </c>
      <c r="S1723" s="463">
        <v>0</v>
      </c>
      <c r="T1723" s="463">
        <v>0</v>
      </c>
      <c r="U1723" s="463">
        <v>0</v>
      </c>
      <c r="V1723" s="463">
        <v>0</v>
      </c>
      <c r="W1723" s="463">
        <v>13</v>
      </c>
      <c r="X1723" s="463">
        <v>7</v>
      </c>
      <c r="Y1723" s="463">
        <v>4</v>
      </c>
      <c r="Z1723" s="463">
        <v>0</v>
      </c>
      <c r="AA1723" s="463">
        <v>0</v>
      </c>
      <c r="AB1723" s="466">
        <v>40</v>
      </c>
      <c r="AC1723" s="461"/>
    </row>
    <row r="1724" spans="1:29" s="467" customFormat="1" hidden="1">
      <c r="A1724" s="463" t="s">
        <v>2676</v>
      </c>
      <c r="B1724" s="463" t="s">
        <v>658</v>
      </c>
      <c r="C1724" s="463" t="s">
        <v>2677</v>
      </c>
      <c r="D1724" s="463" t="s">
        <v>552</v>
      </c>
      <c r="E1724" s="463">
        <v>14</v>
      </c>
      <c r="F1724" s="465" t="s">
        <v>1007</v>
      </c>
      <c r="G1724" s="463" t="s">
        <v>554</v>
      </c>
      <c r="H1724" s="576">
        <v>42386</v>
      </c>
      <c r="I1724" s="576">
        <v>42495</v>
      </c>
      <c r="J1724" s="228">
        <v>2015</v>
      </c>
      <c r="K1724" s="463" t="s">
        <v>1281</v>
      </c>
      <c r="L1724" s="463" t="s">
        <v>2812</v>
      </c>
      <c r="M1724" s="463" t="s">
        <v>1007</v>
      </c>
      <c r="N1724" s="466">
        <v>4</v>
      </c>
      <c r="O1724" s="229">
        <v>0</v>
      </c>
      <c r="P1724" s="463">
        <v>0</v>
      </c>
      <c r="Q1724" s="463">
        <v>3</v>
      </c>
      <c r="R1724" s="463">
        <v>0</v>
      </c>
      <c r="S1724" s="463">
        <v>0</v>
      </c>
      <c r="T1724" s="463">
        <v>0</v>
      </c>
      <c r="U1724" s="463">
        <v>0</v>
      </c>
      <c r="V1724" s="463">
        <v>0</v>
      </c>
      <c r="W1724" s="463">
        <v>26</v>
      </c>
      <c r="X1724" s="463">
        <v>10</v>
      </c>
      <c r="Y1724" s="463">
        <v>1</v>
      </c>
      <c r="Z1724" s="463">
        <v>0</v>
      </c>
      <c r="AA1724" s="463">
        <v>0</v>
      </c>
      <c r="AB1724" s="466">
        <v>40</v>
      </c>
      <c r="AC1724" s="461"/>
    </row>
    <row r="1725" spans="1:29" s="467" customFormat="1" hidden="1">
      <c r="A1725" s="463" t="s">
        <v>2502</v>
      </c>
      <c r="B1725" s="463" t="s">
        <v>658</v>
      </c>
      <c r="C1725" s="463" t="s">
        <v>2503</v>
      </c>
      <c r="D1725" s="463" t="s">
        <v>552</v>
      </c>
      <c r="E1725" s="463">
        <v>16</v>
      </c>
      <c r="F1725" s="465" t="s">
        <v>1008</v>
      </c>
      <c r="G1725" s="463" t="s">
        <v>554</v>
      </c>
      <c r="H1725" s="576">
        <v>42385</v>
      </c>
      <c r="I1725" s="576">
        <v>42495</v>
      </c>
      <c r="J1725" s="228">
        <v>2015</v>
      </c>
      <c r="K1725" s="463" t="s">
        <v>1281</v>
      </c>
      <c r="L1725" s="463" t="s">
        <v>1069</v>
      </c>
      <c r="M1725" s="463" t="s">
        <v>1008</v>
      </c>
      <c r="N1725" s="466">
        <v>1</v>
      </c>
      <c r="O1725" s="229">
        <v>3</v>
      </c>
      <c r="P1725" s="463">
        <v>15</v>
      </c>
      <c r="Q1725" s="463">
        <v>4</v>
      </c>
      <c r="R1725" s="463">
        <v>3</v>
      </c>
      <c r="S1725" s="463">
        <v>5</v>
      </c>
      <c r="T1725" s="463">
        <v>0</v>
      </c>
      <c r="U1725" s="463">
        <v>0</v>
      </c>
      <c r="V1725" s="463">
        <v>0</v>
      </c>
      <c r="W1725" s="463">
        <v>9</v>
      </c>
      <c r="X1725" s="463">
        <v>1</v>
      </c>
      <c r="Y1725" s="463">
        <v>0</v>
      </c>
      <c r="Z1725" s="463">
        <v>0</v>
      </c>
      <c r="AA1725" s="463">
        <v>0</v>
      </c>
      <c r="AB1725" s="466">
        <v>40</v>
      </c>
      <c r="AC1725" s="461"/>
    </row>
    <row r="1726" spans="1:29" s="467" customFormat="1" hidden="1">
      <c r="A1726" s="463" t="s">
        <v>2504</v>
      </c>
      <c r="B1726" s="463" t="s">
        <v>658</v>
      </c>
      <c r="C1726" s="463" t="s">
        <v>2505</v>
      </c>
      <c r="D1726" s="463" t="s">
        <v>552</v>
      </c>
      <c r="E1726" s="463">
        <v>16</v>
      </c>
      <c r="F1726" s="465" t="s">
        <v>1008</v>
      </c>
      <c r="G1726" s="463" t="s">
        <v>554</v>
      </c>
      <c r="H1726" s="576">
        <v>42385</v>
      </c>
      <c r="I1726" s="576">
        <v>42495</v>
      </c>
      <c r="J1726" s="228">
        <v>2015</v>
      </c>
      <c r="K1726" s="463" t="s">
        <v>1281</v>
      </c>
      <c r="L1726" s="463" t="s">
        <v>1069</v>
      </c>
      <c r="M1726" s="463" t="s">
        <v>1008</v>
      </c>
      <c r="N1726" s="466">
        <v>2</v>
      </c>
      <c r="O1726" s="229">
        <v>3</v>
      </c>
      <c r="P1726" s="463">
        <v>11</v>
      </c>
      <c r="Q1726" s="463">
        <v>5</v>
      </c>
      <c r="R1726" s="463">
        <v>0</v>
      </c>
      <c r="S1726" s="463">
        <v>2</v>
      </c>
      <c r="T1726" s="463">
        <v>0</v>
      </c>
      <c r="U1726" s="463">
        <v>0</v>
      </c>
      <c r="V1726" s="463">
        <v>1</v>
      </c>
      <c r="W1726" s="463">
        <v>13</v>
      </c>
      <c r="X1726" s="463">
        <v>1</v>
      </c>
      <c r="Y1726" s="463">
        <v>4</v>
      </c>
      <c r="Z1726" s="463">
        <v>0</v>
      </c>
      <c r="AA1726" s="463">
        <v>0</v>
      </c>
      <c r="AB1726" s="466">
        <v>40</v>
      </c>
      <c r="AC1726" s="461"/>
    </row>
    <row r="1727" spans="1:29" s="467" customFormat="1" hidden="1">
      <c r="A1727" s="463" t="s">
        <v>2506</v>
      </c>
      <c r="B1727" s="463" t="s">
        <v>658</v>
      </c>
      <c r="C1727" s="463" t="s">
        <v>2507</v>
      </c>
      <c r="D1727" s="463" t="s">
        <v>552</v>
      </c>
      <c r="E1727" s="463">
        <v>16</v>
      </c>
      <c r="F1727" s="465" t="s">
        <v>1008</v>
      </c>
      <c r="G1727" s="463" t="s">
        <v>554</v>
      </c>
      <c r="H1727" s="576">
        <v>42385</v>
      </c>
      <c r="I1727" s="576">
        <v>42495</v>
      </c>
      <c r="J1727" s="228">
        <v>2015</v>
      </c>
      <c r="K1727" s="463" t="s">
        <v>1281</v>
      </c>
      <c r="L1727" s="463" t="s">
        <v>1069</v>
      </c>
      <c r="M1727" s="463" t="s">
        <v>1008</v>
      </c>
      <c r="N1727" s="466">
        <v>3</v>
      </c>
      <c r="O1727" s="229">
        <v>4</v>
      </c>
      <c r="P1727" s="463">
        <v>15</v>
      </c>
      <c r="Q1727" s="463">
        <v>1</v>
      </c>
      <c r="R1727" s="463">
        <v>0</v>
      </c>
      <c r="S1727" s="463">
        <v>5</v>
      </c>
      <c r="T1727" s="463">
        <v>0</v>
      </c>
      <c r="U1727" s="463">
        <v>0</v>
      </c>
      <c r="V1727" s="463">
        <v>2</v>
      </c>
      <c r="W1727" s="463">
        <v>7</v>
      </c>
      <c r="X1727" s="463">
        <v>0</v>
      </c>
      <c r="Y1727" s="463">
        <v>6</v>
      </c>
      <c r="Z1727" s="463">
        <v>0</v>
      </c>
      <c r="AA1727" s="463">
        <v>0</v>
      </c>
      <c r="AB1727" s="466">
        <v>40</v>
      </c>
      <c r="AC1727" s="461"/>
    </row>
    <row r="1728" spans="1:29" s="467" customFormat="1" hidden="1">
      <c r="A1728" s="463" t="s">
        <v>2508</v>
      </c>
      <c r="B1728" s="463" t="s">
        <v>658</v>
      </c>
      <c r="C1728" s="463" t="s">
        <v>2509</v>
      </c>
      <c r="D1728" s="463" t="s">
        <v>552</v>
      </c>
      <c r="E1728" s="463">
        <v>16</v>
      </c>
      <c r="F1728" s="465" t="s">
        <v>1008</v>
      </c>
      <c r="G1728" s="463" t="s">
        <v>554</v>
      </c>
      <c r="H1728" s="576">
        <v>42385</v>
      </c>
      <c r="I1728" s="576">
        <v>42495</v>
      </c>
      <c r="J1728" s="228">
        <v>2015</v>
      </c>
      <c r="K1728" s="463" t="s">
        <v>1281</v>
      </c>
      <c r="L1728" s="463" t="s">
        <v>1069</v>
      </c>
      <c r="M1728" s="463" t="s">
        <v>1008</v>
      </c>
      <c r="N1728" s="466">
        <v>4</v>
      </c>
      <c r="O1728" s="229">
        <v>3</v>
      </c>
      <c r="P1728" s="463">
        <v>22</v>
      </c>
      <c r="Q1728" s="463">
        <v>3</v>
      </c>
      <c r="R1728" s="463">
        <v>2</v>
      </c>
      <c r="S1728" s="463">
        <v>1</v>
      </c>
      <c r="T1728" s="463">
        <v>0</v>
      </c>
      <c r="U1728" s="463">
        <v>0</v>
      </c>
      <c r="V1728" s="463">
        <v>0</v>
      </c>
      <c r="W1728" s="463">
        <v>8</v>
      </c>
      <c r="X1728" s="463">
        <v>1</v>
      </c>
      <c r="Y1728" s="463">
        <v>0</v>
      </c>
      <c r="Z1728" s="463">
        <v>0</v>
      </c>
      <c r="AA1728" s="463">
        <v>0</v>
      </c>
      <c r="AB1728" s="466">
        <v>40</v>
      </c>
      <c r="AC1728" s="461"/>
    </row>
    <row r="1729" spans="1:29" s="467" customFormat="1" ht="26" hidden="1">
      <c r="A1729" s="463" t="s">
        <v>2678</v>
      </c>
      <c r="B1729" s="463" t="s">
        <v>658</v>
      </c>
      <c r="C1729" s="463" t="s">
        <v>4187</v>
      </c>
      <c r="D1729" s="463" t="s">
        <v>552</v>
      </c>
      <c r="E1729" s="463">
        <v>17</v>
      </c>
      <c r="F1729" s="465" t="s">
        <v>1568</v>
      </c>
      <c r="G1729" s="463" t="s">
        <v>554</v>
      </c>
      <c r="H1729" s="576">
        <v>42385</v>
      </c>
      <c r="I1729" s="576">
        <v>42495</v>
      </c>
      <c r="J1729" s="228">
        <v>2015</v>
      </c>
      <c r="K1729" s="463" t="s">
        <v>1281</v>
      </c>
      <c r="L1729" s="463" t="s">
        <v>1069</v>
      </c>
      <c r="M1729" s="463" t="s">
        <v>1568</v>
      </c>
      <c r="N1729" s="466">
        <v>1</v>
      </c>
      <c r="O1729" s="229">
        <v>0</v>
      </c>
      <c r="P1729" s="463">
        <v>1</v>
      </c>
      <c r="Q1729" s="463">
        <v>5</v>
      </c>
      <c r="R1729" s="463">
        <v>0</v>
      </c>
      <c r="S1729" s="463">
        <v>14</v>
      </c>
      <c r="T1729" s="463">
        <v>0</v>
      </c>
      <c r="U1729" s="463">
        <v>1</v>
      </c>
      <c r="V1729" s="463">
        <v>1</v>
      </c>
      <c r="W1729" s="463">
        <v>18</v>
      </c>
      <c r="X1729" s="463">
        <v>0</v>
      </c>
      <c r="Y1729" s="463">
        <v>0</v>
      </c>
      <c r="Z1729" s="463">
        <v>0</v>
      </c>
      <c r="AA1729" s="463">
        <v>0</v>
      </c>
      <c r="AB1729" s="466">
        <v>40</v>
      </c>
      <c r="AC1729" s="461"/>
    </row>
    <row r="1730" spans="1:29" s="467" customFormat="1" ht="26" hidden="1">
      <c r="A1730" s="463" t="s">
        <v>2679</v>
      </c>
      <c r="B1730" s="463" t="s">
        <v>658</v>
      </c>
      <c r="C1730" s="463" t="s">
        <v>4188</v>
      </c>
      <c r="D1730" s="463" t="s">
        <v>552</v>
      </c>
      <c r="E1730" s="463">
        <v>17</v>
      </c>
      <c r="F1730" s="465" t="s">
        <v>1568</v>
      </c>
      <c r="G1730" s="463" t="s">
        <v>554</v>
      </c>
      <c r="H1730" s="576">
        <v>42385</v>
      </c>
      <c r="I1730" s="576">
        <v>42495</v>
      </c>
      <c r="J1730" s="228">
        <v>2015</v>
      </c>
      <c r="K1730" s="463" t="s">
        <v>1281</v>
      </c>
      <c r="L1730" s="463" t="s">
        <v>1069</v>
      </c>
      <c r="M1730" s="463" t="s">
        <v>1568</v>
      </c>
      <c r="N1730" s="466">
        <v>2</v>
      </c>
      <c r="O1730" s="229">
        <v>0</v>
      </c>
      <c r="P1730" s="463">
        <v>1</v>
      </c>
      <c r="Q1730" s="463">
        <v>4</v>
      </c>
      <c r="R1730" s="463">
        <v>0</v>
      </c>
      <c r="S1730" s="463">
        <v>4</v>
      </c>
      <c r="T1730" s="463">
        <v>0</v>
      </c>
      <c r="U1730" s="463">
        <v>0</v>
      </c>
      <c r="V1730" s="463">
        <v>1</v>
      </c>
      <c r="W1730" s="463">
        <v>30</v>
      </c>
      <c r="X1730" s="463">
        <v>0</v>
      </c>
      <c r="Y1730" s="463">
        <v>0</v>
      </c>
      <c r="Z1730" s="463">
        <v>0</v>
      </c>
      <c r="AA1730" s="463">
        <v>0</v>
      </c>
      <c r="AB1730" s="466">
        <v>40</v>
      </c>
      <c r="AC1730" s="461"/>
    </row>
    <row r="1731" spans="1:29" s="467" customFormat="1" ht="26" hidden="1">
      <c r="A1731" s="463" t="s">
        <v>2680</v>
      </c>
      <c r="B1731" s="463" t="s">
        <v>658</v>
      </c>
      <c r="C1731" s="463" t="s">
        <v>4189</v>
      </c>
      <c r="D1731" s="463" t="s">
        <v>552</v>
      </c>
      <c r="E1731" s="463">
        <v>17</v>
      </c>
      <c r="F1731" s="465" t="s">
        <v>1568</v>
      </c>
      <c r="G1731" s="463" t="s">
        <v>554</v>
      </c>
      <c r="H1731" s="576">
        <v>42385</v>
      </c>
      <c r="I1731" s="576">
        <v>42495</v>
      </c>
      <c r="J1731" s="228">
        <v>2015</v>
      </c>
      <c r="K1731" s="463" t="s">
        <v>1281</v>
      </c>
      <c r="L1731" s="463" t="s">
        <v>1069</v>
      </c>
      <c r="M1731" s="463" t="s">
        <v>1568</v>
      </c>
      <c r="N1731" s="466">
        <v>3</v>
      </c>
      <c r="O1731" s="229">
        <v>0</v>
      </c>
      <c r="P1731" s="463">
        <v>0</v>
      </c>
      <c r="Q1731" s="463">
        <v>2</v>
      </c>
      <c r="R1731" s="463">
        <v>0</v>
      </c>
      <c r="S1731" s="463">
        <v>3</v>
      </c>
      <c r="T1731" s="463">
        <v>0</v>
      </c>
      <c r="U1731" s="463">
        <v>4</v>
      </c>
      <c r="V1731" s="463">
        <v>1</v>
      </c>
      <c r="W1731" s="463">
        <v>25</v>
      </c>
      <c r="X1731" s="463">
        <v>3</v>
      </c>
      <c r="Y1731" s="463">
        <v>1</v>
      </c>
      <c r="Z1731" s="463">
        <v>0</v>
      </c>
      <c r="AA1731" s="463">
        <v>1</v>
      </c>
      <c r="AB1731" s="466">
        <v>40</v>
      </c>
      <c r="AC1731" s="461"/>
    </row>
    <row r="1732" spans="1:29" s="467" customFormat="1" ht="26" hidden="1">
      <c r="A1732" s="463" t="s">
        <v>2681</v>
      </c>
      <c r="B1732" s="463" t="s">
        <v>658</v>
      </c>
      <c r="C1732" s="463" t="s">
        <v>4190</v>
      </c>
      <c r="D1732" s="463" t="s">
        <v>552</v>
      </c>
      <c r="E1732" s="463">
        <v>17</v>
      </c>
      <c r="F1732" s="465" t="s">
        <v>1568</v>
      </c>
      <c r="G1732" s="463" t="s">
        <v>554</v>
      </c>
      <c r="H1732" s="576">
        <v>42385</v>
      </c>
      <c r="I1732" s="576">
        <v>42495</v>
      </c>
      <c r="J1732" s="228">
        <v>2015</v>
      </c>
      <c r="K1732" s="463" t="s">
        <v>1281</v>
      </c>
      <c r="L1732" s="463" t="s">
        <v>1069</v>
      </c>
      <c r="M1732" s="463" t="s">
        <v>1568</v>
      </c>
      <c r="N1732" s="466">
        <v>4</v>
      </c>
      <c r="O1732" s="229">
        <v>0</v>
      </c>
      <c r="P1732" s="463">
        <v>0</v>
      </c>
      <c r="Q1732" s="463">
        <v>5</v>
      </c>
      <c r="R1732" s="463">
        <v>0</v>
      </c>
      <c r="S1732" s="463">
        <v>2</v>
      </c>
      <c r="T1732" s="463">
        <v>0</v>
      </c>
      <c r="U1732" s="463">
        <v>1</v>
      </c>
      <c r="V1732" s="463">
        <v>0</v>
      </c>
      <c r="W1732" s="463">
        <v>27</v>
      </c>
      <c r="X1732" s="463">
        <v>3</v>
      </c>
      <c r="Y1732" s="463">
        <v>1</v>
      </c>
      <c r="Z1732" s="463">
        <v>0</v>
      </c>
      <c r="AA1732" s="463">
        <v>1</v>
      </c>
      <c r="AB1732" s="466">
        <v>40</v>
      </c>
      <c r="AC1732" s="461"/>
    </row>
    <row r="1733" spans="1:29" s="467" customFormat="1" hidden="1">
      <c r="A1733" s="463" t="s">
        <v>2510</v>
      </c>
      <c r="B1733" s="463" t="s">
        <v>658</v>
      </c>
      <c r="C1733" s="463" t="s">
        <v>3991</v>
      </c>
      <c r="D1733" s="463" t="s">
        <v>552</v>
      </c>
      <c r="E1733" s="463">
        <v>18</v>
      </c>
      <c r="F1733" s="465" t="s">
        <v>1076</v>
      </c>
      <c r="G1733" s="463" t="s">
        <v>554</v>
      </c>
      <c r="H1733" s="576">
        <v>42468</v>
      </c>
      <c r="I1733" s="576">
        <v>42495</v>
      </c>
      <c r="J1733" s="228">
        <v>2015</v>
      </c>
      <c r="K1733" s="463" t="s">
        <v>4913</v>
      </c>
      <c r="L1733" s="463" t="s">
        <v>1076</v>
      </c>
      <c r="M1733" s="463" t="s">
        <v>1076</v>
      </c>
      <c r="N1733" s="466">
        <v>1</v>
      </c>
      <c r="O1733" s="229">
        <v>0</v>
      </c>
      <c r="P1733" s="463">
        <v>4</v>
      </c>
      <c r="Q1733" s="463">
        <v>9</v>
      </c>
      <c r="R1733" s="463">
        <v>1</v>
      </c>
      <c r="S1733" s="463">
        <v>0</v>
      </c>
      <c r="T1733" s="463">
        <v>0</v>
      </c>
      <c r="U1733" s="463">
        <v>4</v>
      </c>
      <c r="V1733" s="463">
        <v>0</v>
      </c>
      <c r="W1733" s="463">
        <v>22</v>
      </c>
      <c r="X1733" s="463">
        <v>0</v>
      </c>
      <c r="Y1733" s="463">
        <v>0</v>
      </c>
      <c r="Z1733" s="463">
        <v>0</v>
      </c>
      <c r="AA1733" s="463">
        <v>0</v>
      </c>
      <c r="AB1733" s="466">
        <v>40</v>
      </c>
      <c r="AC1733" s="461"/>
    </row>
    <row r="1734" spans="1:29" s="467" customFormat="1" hidden="1">
      <c r="A1734" s="463" t="s">
        <v>2511</v>
      </c>
      <c r="B1734" s="463" t="s">
        <v>658</v>
      </c>
      <c r="C1734" s="463" t="s">
        <v>3992</v>
      </c>
      <c r="D1734" s="463" t="s">
        <v>552</v>
      </c>
      <c r="E1734" s="463">
        <v>18</v>
      </c>
      <c r="F1734" s="465" t="s">
        <v>1076</v>
      </c>
      <c r="G1734" s="463" t="s">
        <v>554</v>
      </c>
      <c r="H1734" s="576">
        <v>42468</v>
      </c>
      <c r="I1734" s="576">
        <v>42495</v>
      </c>
      <c r="J1734" s="228">
        <v>2015</v>
      </c>
      <c r="K1734" s="463" t="s">
        <v>4913</v>
      </c>
      <c r="L1734" s="463" t="s">
        <v>1076</v>
      </c>
      <c r="M1734" s="463" t="s">
        <v>1076</v>
      </c>
      <c r="N1734" s="466">
        <v>2</v>
      </c>
      <c r="O1734" s="229">
        <v>0</v>
      </c>
      <c r="P1734" s="463">
        <v>0</v>
      </c>
      <c r="Q1734" s="463">
        <v>9</v>
      </c>
      <c r="R1734" s="463">
        <v>3</v>
      </c>
      <c r="S1734" s="463">
        <v>0</v>
      </c>
      <c r="T1734" s="463">
        <v>1</v>
      </c>
      <c r="U1734" s="463">
        <v>4</v>
      </c>
      <c r="V1734" s="463">
        <v>0</v>
      </c>
      <c r="W1734" s="463">
        <v>23</v>
      </c>
      <c r="X1734" s="463">
        <v>0</v>
      </c>
      <c r="Y1734" s="463">
        <v>0</v>
      </c>
      <c r="Z1734" s="463">
        <v>0</v>
      </c>
      <c r="AA1734" s="463">
        <v>0</v>
      </c>
      <c r="AB1734" s="466">
        <v>40</v>
      </c>
      <c r="AC1734" s="461"/>
    </row>
    <row r="1735" spans="1:29" s="467" customFormat="1" hidden="1">
      <c r="A1735" s="463" t="s">
        <v>2512</v>
      </c>
      <c r="B1735" s="463" t="s">
        <v>658</v>
      </c>
      <c r="C1735" s="463" t="s">
        <v>3993</v>
      </c>
      <c r="D1735" s="463" t="s">
        <v>552</v>
      </c>
      <c r="E1735" s="463">
        <v>18</v>
      </c>
      <c r="F1735" s="465" t="s">
        <v>1076</v>
      </c>
      <c r="G1735" s="463" t="s">
        <v>554</v>
      </c>
      <c r="H1735" s="576">
        <v>42468</v>
      </c>
      <c r="I1735" s="576">
        <v>42495</v>
      </c>
      <c r="J1735" s="228">
        <v>2015</v>
      </c>
      <c r="K1735" s="463" t="s">
        <v>4913</v>
      </c>
      <c r="L1735" s="463" t="s">
        <v>1076</v>
      </c>
      <c r="M1735" s="463" t="s">
        <v>1076</v>
      </c>
      <c r="N1735" s="466">
        <v>3</v>
      </c>
      <c r="O1735" s="229">
        <v>0</v>
      </c>
      <c r="P1735" s="463">
        <v>2</v>
      </c>
      <c r="Q1735" s="463">
        <v>3</v>
      </c>
      <c r="R1735" s="463">
        <v>0</v>
      </c>
      <c r="S1735" s="463">
        <v>1</v>
      </c>
      <c r="T1735" s="463">
        <v>0</v>
      </c>
      <c r="U1735" s="463">
        <v>10</v>
      </c>
      <c r="V1735" s="463">
        <v>0</v>
      </c>
      <c r="W1735" s="463">
        <v>24</v>
      </c>
      <c r="X1735" s="463">
        <v>0</v>
      </c>
      <c r="Y1735" s="463">
        <v>0</v>
      </c>
      <c r="Z1735" s="463">
        <v>0</v>
      </c>
      <c r="AA1735" s="463">
        <v>0</v>
      </c>
      <c r="AB1735" s="466">
        <v>40</v>
      </c>
      <c r="AC1735" s="461"/>
    </row>
    <row r="1736" spans="1:29" s="467" customFormat="1" hidden="1">
      <c r="A1736" s="463" t="s">
        <v>2513</v>
      </c>
      <c r="B1736" s="463" t="s">
        <v>658</v>
      </c>
      <c r="C1736" s="463" t="s">
        <v>3994</v>
      </c>
      <c r="D1736" s="463" t="s">
        <v>552</v>
      </c>
      <c r="E1736" s="463">
        <v>18</v>
      </c>
      <c r="F1736" s="465" t="s">
        <v>1076</v>
      </c>
      <c r="G1736" s="463" t="s">
        <v>554</v>
      </c>
      <c r="H1736" s="576">
        <v>42468</v>
      </c>
      <c r="I1736" s="576">
        <v>42495</v>
      </c>
      <c r="J1736" s="228">
        <v>2015</v>
      </c>
      <c r="K1736" s="463" t="s">
        <v>4913</v>
      </c>
      <c r="L1736" s="463" t="s">
        <v>1076</v>
      </c>
      <c r="M1736" s="463" t="s">
        <v>1076</v>
      </c>
      <c r="N1736" s="466">
        <v>4</v>
      </c>
      <c r="O1736" s="229">
        <v>0</v>
      </c>
      <c r="P1736" s="463">
        <v>0</v>
      </c>
      <c r="Q1736" s="463">
        <v>4</v>
      </c>
      <c r="R1736" s="463">
        <v>2</v>
      </c>
      <c r="S1736" s="463">
        <v>1</v>
      </c>
      <c r="T1736" s="463">
        <v>0</v>
      </c>
      <c r="U1736" s="463">
        <v>7</v>
      </c>
      <c r="V1736" s="463">
        <v>0</v>
      </c>
      <c r="W1736" s="463">
        <v>23</v>
      </c>
      <c r="X1736" s="463">
        <v>0</v>
      </c>
      <c r="Y1736" s="463">
        <v>3</v>
      </c>
      <c r="Z1736" s="463">
        <v>0</v>
      </c>
      <c r="AA1736" s="463">
        <v>0</v>
      </c>
      <c r="AB1736" s="466">
        <v>40</v>
      </c>
      <c r="AC1736" s="461"/>
    </row>
    <row r="1737" spans="1:29" s="467" customFormat="1" hidden="1">
      <c r="A1737" s="463" t="s">
        <v>2514</v>
      </c>
      <c r="B1737" s="463" t="s">
        <v>658</v>
      </c>
      <c r="C1737" s="463" t="s">
        <v>3963</v>
      </c>
      <c r="D1737" s="463" t="s">
        <v>552</v>
      </c>
      <c r="E1737" s="463">
        <v>19</v>
      </c>
      <c r="F1737" s="465" t="s">
        <v>3755</v>
      </c>
      <c r="G1737" s="463" t="s">
        <v>554</v>
      </c>
      <c r="H1737" s="576">
        <v>42468</v>
      </c>
      <c r="I1737" s="576">
        <v>42495</v>
      </c>
      <c r="J1737" s="228">
        <v>2015</v>
      </c>
      <c r="K1737" s="463" t="s">
        <v>4913</v>
      </c>
      <c r="L1737" s="463" t="s">
        <v>1076</v>
      </c>
      <c r="M1737" s="463" t="s">
        <v>3755</v>
      </c>
      <c r="N1737" s="466">
        <v>1</v>
      </c>
      <c r="O1737" s="229">
        <v>0</v>
      </c>
      <c r="P1737" s="463">
        <v>0</v>
      </c>
      <c r="Q1737" s="463">
        <v>0</v>
      </c>
      <c r="R1737" s="463">
        <v>0</v>
      </c>
      <c r="S1737" s="463">
        <v>0</v>
      </c>
      <c r="T1737" s="463">
        <v>0</v>
      </c>
      <c r="U1737" s="463">
        <v>0</v>
      </c>
      <c r="V1737" s="463">
        <v>0</v>
      </c>
      <c r="W1737" s="463">
        <v>1</v>
      </c>
      <c r="X1737" s="463">
        <v>0</v>
      </c>
      <c r="Y1737" s="463">
        <v>39</v>
      </c>
      <c r="Z1737" s="463">
        <v>0</v>
      </c>
      <c r="AA1737" s="463">
        <v>0</v>
      </c>
      <c r="AB1737" s="466">
        <v>40</v>
      </c>
      <c r="AC1737" s="461"/>
    </row>
    <row r="1738" spans="1:29" s="467" customFormat="1" hidden="1">
      <c r="A1738" s="463" t="s">
        <v>2515</v>
      </c>
      <c r="B1738" s="463" t="s">
        <v>658</v>
      </c>
      <c r="C1738" s="463" t="s">
        <v>3964</v>
      </c>
      <c r="D1738" s="463" t="s">
        <v>552</v>
      </c>
      <c r="E1738" s="463">
        <v>19</v>
      </c>
      <c r="F1738" s="465" t="s">
        <v>3755</v>
      </c>
      <c r="G1738" s="463" t="s">
        <v>554</v>
      </c>
      <c r="H1738" s="576">
        <v>42468</v>
      </c>
      <c r="I1738" s="576">
        <v>42495</v>
      </c>
      <c r="J1738" s="228">
        <v>2015</v>
      </c>
      <c r="K1738" s="463" t="s">
        <v>4913</v>
      </c>
      <c r="L1738" s="463" t="s">
        <v>1076</v>
      </c>
      <c r="M1738" s="463" t="s">
        <v>3755</v>
      </c>
      <c r="N1738" s="466">
        <v>2</v>
      </c>
      <c r="O1738" s="229">
        <v>0</v>
      </c>
      <c r="P1738" s="463">
        <v>0</v>
      </c>
      <c r="Q1738" s="463">
        <v>2</v>
      </c>
      <c r="R1738" s="463">
        <v>0</v>
      </c>
      <c r="S1738" s="463">
        <v>0</v>
      </c>
      <c r="T1738" s="463">
        <v>0</v>
      </c>
      <c r="U1738" s="463">
        <v>14</v>
      </c>
      <c r="V1738" s="463">
        <v>0</v>
      </c>
      <c r="W1738" s="463">
        <v>15</v>
      </c>
      <c r="X1738" s="463">
        <v>0</v>
      </c>
      <c r="Y1738" s="463">
        <v>9</v>
      </c>
      <c r="Z1738" s="463">
        <v>0</v>
      </c>
      <c r="AA1738" s="463">
        <v>0</v>
      </c>
      <c r="AB1738" s="466">
        <v>40</v>
      </c>
      <c r="AC1738" s="461"/>
    </row>
    <row r="1739" spans="1:29" s="467" customFormat="1" hidden="1">
      <c r="A1739" s="463" t="s">
        <v>2516</v>
      </c>
      <c r="B1739" s="463" t="s">
        <v>658</v>
      </c>
      <c r="C1739" s="463" t="s">
        <v>3965</v>
      </c>
      <c r="D1739" s="463" t="s">
        <v>552</v>
      </c>
      <c r="E1739" s="463">
        <v>19</v>
      </c>
      <c r="F1739" s="465" t="s">
        <v>3755</v>
      </c>
      <c r="G1739" s="463" t="s">
        <v>554</v>
      </c>
      <c r="H1739" s="576">
        <v>42468</v>
      </c>
      <c r="I1739" s="576">
        <v>42495</v>
      </c>
      <c r="J1739" s="228">
        <v>2015</v>
      </c>
      <c r="K1739" s="463" t="s">
        <v>4913</v>
      </c>
      <c r="L1739" s="463" t="s">
        <v>1076</v>
      </c>
      <c r="M1739" s="463" t="s">
        <v>3755</v>
      </c>
      <c r="N1739" s="466">
        <v>3</v>
      </c>
      <c r="O1739" s="229">
        <v>0</v>
      </c>
      <c r="P1739" s="463">
        <v>1</v>
      </c>
      <c r="Q1739" s="463">
        <v>1</v>
      </c>
      <c r="R1739" s="463">
        <v>0</v>
      </c>
      <c r="S1739" s="463">
        <v>0</v>
      </c>
      <c r="T1739" s="463">
        <v>1</v>
      </c>
      <c r="U1739" s="463">
        <v>9</v>
      </c>
      <c r="V1739" s="463">
        <v>0</v>
      </c>
      <c r="W1739" s="463">
        <v>26</v>
      </c>
      <c r="X1739" s="463">
        <v>1</v>
      </c>
      <c r="Y1739" s="463">
        <v>1</v>
      </c>
      <c r="Z1739" s="463">
        <v>0</v>
      </c>
      <c r="AA1739" s="463">
        <v>0</v>
      </c>
      <c r="AB1739" s="466">
        <v>40</v>
      </c>
      <c r="AC1739" s="461"/>
    </row>
    <row r="1740" spans="1:29" s="467" customFormat="1" hidden="1">
      <c r="A1740" s="463" t="s">
        <v>2517</v>
      </c>
      <c r="B1740" s="463" t="s">
        <v>658</v>
      </c>
      <c r="C1740" s="463" t="s">
        <v>3966</v>
      </c>
      <c r="D1740" s="463" t="s">
        <v>552</v>
      </c>
      <c r="E1740" s="463">
        <v>19</v>
      </c>
      <c r="F1740" s="465" t="s">
        <v>3755</v>
      </c>
      <c r="G1740" s="463" t="s">
        <v>554</v>
      </c>
      <c r="H1740" s="576">
        <v>42468</v>
      </c>
      <c r="I1740" s="576">
        <v>42495</v>
      </c>
      <c r="J1740" s="228">
        <v>2015</v>
      </c>
      <c r="K1740" s="463" t="s">
        <v>4913</v>
      </c>
      <c r="L1740" s="463" t="s">
        <v>1076</v>
      </c>
      <c r="M1740" s="463" t="s">
        <v>3755</v>
      </c>
      <c r="N1740" s="466">
        <v>4</v>
      </c>
      <c r="O1740" s="229">
        <v>3</v>
      </c>
      <c r="P1740" s="463">
        <v>1</v>
      </c>
      <c r="Q1740" s="463">
        <v>0</v>
      </c>
      <c r="R1740" s="463">
        <v>0</v>
      </c>
      <c r="S1740" s="463">
        <v>0</v>
      </c>
      <c r="T1740" s="463">
        <v>0</v>
      </c>
      <c r="U1740" s="463">
        <v>8</v>
      </c>
      <c r="V1740" s="463">
        <v>0</v>
      </c>
      <c r="W1740" s="463">
        <v>7</v>
      </c>
      <c r="X1740" s="463">
        <v>0</v>
      </c>
      <c r="Y1740" s="463">
        <v>21</v>
      </c>
      <c r="Z1740" s="463">
        <v>0</v>
      </c>
      <c r="AA1740" s="463">
        <v>0</v>
      </c>
      <c r="AB1740" s="466">
        <v>40</v>
      </c>
      <c r="AC1740" s="461"/>
    </row>
    <row r="1741" spans="1:29" s="467" customFormat="1" hidden="1">
      <c r="A1741" s="463" t="s">
        <v>2518</v>
      </c>
      <c r="B1741" s="463" t="s">
        <v>658</v>
      </c>
      <c r="C1741" s="463" t="s">
        <v>2519</v>
      </c>
      <c r="D1741" s="463" t="s">
        <v>552</v>
      </c>
      <c r="E1741" s="463">
        <v>20</v>
      </c>
      <c r="F1741" s="465" t="s">
        <v>1010</v>
      </c>
      <c r="G1741" s="463" t="s">
        <v>554</v>
      </c>
      <c r="H1741" s="576">
        <v>42467</v>
      </c>
      <c r="I1741" s="576">
        <v>42495</v>
      </c>
      <c r="J1741" s="228">
        <v>2015</v>
      </c>
      <c r="K1741" s="463" t="s">
        <v>4913</v>
      </c>
      <c r="L1741" s="463" t="s">
        <v>1075</v>
      </c>
      <c r="M1741" s="463" t="s">
        <v>1010</v>
      </c>
      <c r="N1741" s="466">
        <v>1</v>
      </c>
      <c r="O1741" s="229">
        <v>0</v>
      </c>
      <c r="P1741" s="463">
        <v>2</v>
      </c>
      <c r="Q1741" s="463">
        <v>10</v>
      </c>
      <c r="R1741" s="463">
        <v>0</v>
      </c>
      <c r="S1741" s="463">
        <v>0</v>
      </c>
      <c r="T1741" s="463">
        <v>0</v>
      </c>
      <c r="U1741" s="463">
        <v>1</v>
      </c>
      <c r="V1741" s="463">
        <v>0</v>
      </c>
      <c r="W1741" s="463">
        <v>17</v>
      </c>
      <c r="X1741" s="463">
        <v>10</v>
      </c>
      <c r="Y1741" s="463">
        <v>0</v>
      </c>
      <c r="Z1741" s="463">
        <v>0</v>
      </c>
      <c r="AA1741" s="463">
        <v>0</v>
      </c>
      <c r="AB1741" s="466">
        <v>40</v>
      </c>
      <c r="AC1741" s="461"/>
    </row>
    <row r="1742" spans="1:29" s="467" customFormat="1" hidden="1">
      <c r="A1742" s="463" t="s">
        <v>2520</v>
      </c>
      <c r="B1742" s="463" t="s">
        <v>658</v>
      </c>
      <c r="C1742" s="463" t="s">
        <v>2521</v>
      </c>
      <c r="D1742" s="463" t="s">
        <v>552</v>
      </c>
      <c r="E1742" s="463">
        <v>20</v>
      </c>
      <c r="F1742" s="465" t="s">
        <v>1010</v>
      </c>
      <c r="G1742" s="463" t="s">
        <v>554</v>
      </c>
      <c r="H1742" s="576">
        <v>42467</v>
      </c>
      <c r="I1742" s="576">
        <v>42495</v>
      </c>
      <c r="J1742" s="228">
        <v>2015</v>
      </c>
      <c r="K1742" s="463" t="s">
        <v>4913</v>
      </c>
      <c r="L1742" s="463" t="s">
        <v>1075</v>
      </c>
      <c r="M1742" s="463" t="s">
        <v>1010</v>
      </c>
      <c r="N1742" s="466">
        <v>2</v>
      </c>
      <c r="O1742" s="229">
        <v>0</v>
      </c>
      <c r="P1742" s="463">
        <v>1</v>
      </c>
      <c r="Q1742" s="463">
        <v>16</v>
      </c>
      <c r="R1742" s="463">
        <v>5</v>
      </c>
      <c r="S1742" s="463">
        <v>0</v>
      </c>
      <c r="T1742" s="463">
        <v>0</v>
      </c>
      <c r="U1742" s="463">
        <v>0</v>
      </c>
      <c r="V1742" s="463">
        <v>0</v>
      </c>
      <c r="W1742" s="463">
        <v>14</v>
      </c>
      <c r="X1742" s="463">
        <v>0</v>
      </c>
      <c r="Y1742" s="463">
        <v>4</v>
      </c>
      <c r="Z1742" s="463">
        <v>0</v>
      </c>
      <c r="AA1742" s="463">
        <v>0</v>
      </c>
      <c r="AB1742" s="466">
        <v>40</v>
      </c>
      <c r="AC1742" s="461"/>
    </row>
    <row r="1743" spans="1:29" s="467" customFormat="1" hidden="1">
      <c r="A1743" s="463" t="s">
        <v>2522</v>
      </c>
      <c r="B1743" s="463" t="s">
        <v>658</v>
      </c>
      <c r="C1743" s="463" t="s">
        <v>2523</v>
      </c>
      <c r="D1743" s="463" t="s">
        <v>552</v>
      </c>
      <c r="E1743" s="463">
        <v>20</v>
      </c>
      <c r="F1743" s="465" t="s">
        <v>1010</v>
      </c>
      <c r="G1743" s="463" t="s">
        <v>554</v>
      </c>
      <c r="H1743" s="576">
        <v>42467</v>
      </c>
      <c r="I1743" s="576">
        <v>42495</v>
      </c>
      <c r="J1743" s="228">
        <v>2015</v>
      </c>
      <c r="K1743" s="463" t="s">
        <v>4913</v>
      </c>
      <c r="L1743" s="463" t="s">
        <v>1075</v>
      </c>
      <c r="M1743" s="463" t="s">
        <v>1010</v>
      </c>
      <c r="N1743" s="466">
        <v>3</v>
      </c>
      <c r="O1743" s="229">
        <v>0</v>
      </c>
      <c r="P1743" s="463">
        <v>4</v>
      </c>
      <c r="Q1743" s="463">
        <v>4</v>
      </c>
      <c r="R1743" s="463">
        <v>2</v>
      </c>
      <c r="S1743" s="463">
        <v>0</v>
      </c>
      <c r="T1743" s="463">
        <v>2</v>
      </c>
      <c r="U1743" s="463">
        <v>0</v>
      </c>
      <c r="V1743" s="463">
        <v>0</v>
      </c>
      <c r="W1743" s="463">
        <v>18</v>
      </c>
      <c r="X1743" s="463">
        <v>10</v>
      </c>
      <c r="Y1743" s="463">
        <v>0</v>
      </c>
      <c r="Z1743" s="463">
        <v>0</v>
      </c>
      <c r="AA1743" s="463">
        <v>0</v>
      </c>
      <c r="AB1743" s="466">
        <v>40</v>
      </c>
      <c r="AC1743" s="461"/>
    </row>
    <row r="1744" spans="1:29" s="467" customFormat="1" hidden="1">
      <c r="A1744" s="463" t="s">
        <v>2524</v>
      </c>
      <c r="B1744" s="463" t="s">
        <v>658</v>
      </c>
      <c r="C1744" s="463" t="s">
        <v>2525</v>
      </c>
      <c r="D1744" s="463" t="s">
        <v>552</v>
      </c>
      <c r="E1744" s="463">
        <v>20</v>
      </c>
      <c r="F1744" s="465" t="s">
        <v>1010</v>
      </c>
      <c r="G1744" s="463" t="s">
        <v>554</v>
      </c>
      <c r="H1744" s="576">
        <v>42467</v>
      </c>
      <c r="I1744" s="576">
        <v>42495</v>
      </c>
      <c r="J1744" s="228">
        <v>2015</v>
      </c>
      <c r="K1744" s="463" t="s">
        <v>4913</v>
      </c>
      <c r="L1744" s="463" t="s">
        <v>1075</v>
      </c>
      <c r="M1744" s="463" t="s">
        <v>1010</v>
      </c>
      <c r="N1744" s="466">
        <v>4</v>
      </c>
      <c r="O1744" s="229">
        <v>3</v>
      </c>
      <c r="P1744" s="463">
        <v>3</v>
      </c>
      <c r="Q1744" s="463">
        <v>10</v>
      </c>
      <c r="R1744" s="463">
        <v>2</v>
      </c>
      <c r="S1744" s="463">
        <v>0</v>
      </c>
      <c r="T1744" s="463">
        <v>4</v>
      </c>
      <c r="U1744" s="463">
        <v>1</v>
      </c>
      <c r="V1744" s="463">
        <v>0</v>
      </c>
      <c r="W1744" s="463">
        <v>11</v>
      </c>
      <c r="X1744" s="463">
        <v>2</v>
      </c>
      <c r="Y1744" s="463">
        <v>4</v>
      </c>
      <c r="Z1744" s="463">
        <v>0</v>
      </c>
      <c r="AA1744" s="463">
        <v>0</v>
      </c>
      <c r="AB1744" s="466">
        <v>40</v>
      </c>
      <c r="AC1744" s="461"/>
    </row>
    <row r="1745" spans="1:29" s="467" customFormat="1" hidden="1">
      <c r="A1745" s="463" t="s">
        <v>2526</v>
      </c>
      <c r="B1745" s="463" t="s">
        <v>658</v>
      </c>
      <c r="C1745" s="463" t="s">
        <v>4223</v>
      </c>
      <c r="D1745" s="463" t="s">
        <v>552</v>
      </c>
      <c r="E1745" s="463">
        <v>21</v>
      </c>
      <c r="F1745" s="465" t="s">
        <v>3764</v>
      </c>
      <c r="G1745" s="463" t="s">
        <v>554</v>
      </c>
      <c r="H1745" s="576">
        <v>42467</v>
      </c>
      <c r="I1745" s="576">
        <v>42495</v>
      </c>
      <c r="J1745" s="228">
        <v>2015</v>
      </c>
      <c r="K1745" s="463" t="s">
        <v>4913</v>
      </c>
      <c r="L1745" s="463" t="s">
        <v>1075</v>
      </c>
      <c r="M1745" s="463" t="s">
        <v>3764</v>
      </c>
      <c r="N1745" s="466">
        <v>1</v>
      </c>
      <c r="O1745" s="229">
        <v>0</v>
      </c>
      <c r="P1745" s="463">
        <v>2</v>
      </c>
      <c r="Q1745" s="463">
        <v>6</v>
      </c>
      <c r="R1745" s="463">
        <v>0</v>
      </c>
      <c r="S1745" s="463">
        <v>0</v>
      </c>
      <c r="T1745" s="463">
        <v>1</v>
      </c>
      <c r="U1745" s="463">
        <v>0</v>
      </c>
      <c r="V1745" s="463">
        <v>5</v>
      </c>
      <c r="W1745" s="463">
        <v>20</v>
      </c>
      <c r="X1745" s="463">
        <v>3</v>
      </c>
      <c r="Y1745" s="463">
        <v>2</v>
      </c>
      <c r="Z1745" s="463">
        <v>0</v>
      </c>
      <c r="AA1745" s="463">
        <v>1</v>
      </c>
      <c r="AB1745" s="466">
        <v>40</v>
      </c>
      <c r="AC1745" s="461"/>
    </row>
    <row r="1746" spans="1:29" s="467" customFormat="1" hidden="1">
      <c r="A1746" s="463" t="s">
        <v>2527</v>
      </c>
      <c r="B1746" s="463" t="s">
        <v>658</v>
      </c>
      <c r="C1746" s="463" t="s">
        <v>4224</v>
      </c>
      <c r="D1746" s="463" t="s">
        <v>552</v>
      </c>
      <c r="E1746" s="463">
        <v>21</v>
      </c>
      <c r="F1746" s="465" t="s">
        <v>3764</v>
      </c>
      <c r="G1746" s="463" t="s">
        <v>554</v>
      </c>
      <c r="H1746" s="576">
        <v>42467</v>
      </c>
      <c r="I1746" s="576">
        <v>42495</v>
      </c>
      <c r="J1746" s="228">
        <v>2015</v>
      </c>
      <c r="K1746" s="463" t="s">
        <v>4913</v>
      </c>
      <c r="L1746" s="463" t="s">
        <v>1075</v>
      </c>
      <c r="M1746" s="463" t="s">
        <v>3764</v>
      </c>
      <c r="N1746" s="466">
        <v>2</v>
      </c>
      <c r="O1746" s="229">
        <v>0</v>
      </c>
      <c r="P1746" s="463">
        <v>1</v>
      </c>
      <c r="Q1746" s="463">
        <v>1</v>
      </c>
      <c r="R1746" s="463">
        <v>0</v>
      </c>
      <c r="S1746" s="463">
        <v>0</v>
      </c>
      <c r="T1746" s="463">
        <v>0</v>
      </c>
      <c r="U1746" s="463">
        <v>0</v>
      </c>
      <c r="V1746" s="463">
        <v>0</v>
      </c>
      <c r="W1746" s="463">
        <v>17</v>
      </c>
      <c r="X1746" s="463">
        <v>20</v>
      </c>
      <c r="Y1746" s="463">
        <v>1</v>
      </c>
      <c r="Z1746" s="463">
        <v>0</v>
      </c>
      <c r="AA1746" s="463">
        <v>0</v>
      </c>
      <c r="AB1746" s="466">
        <v>40</v>
      </c>
      <c r="AC1746" s="461"/>
    </row>
    <row r="1747" spans="1:29" s="467" customFormat="1" hidden="1">
      <c r="A1747" s="463" t="s">
        <v>2528</v>
      </c>
      <c r="B1747" s="463" t="s">
        <v>658</v>
      </c>
      <c r="C1747" s="463" t="s">
        <v>4225</v>
      </c>
      <c r="D1747" s="463" t="s">
        <v>552</v>
      </c>
      <c r="E1747" s="463">
        <v>21</v>
      </c>
      <c r="F1747" s="465" t="s">
        <v>3764</v>
      </c>
      <c r="G1747" s="463" t="s">
        <v>554</v>
      </c>
      <c r="H1747" s="576">
        <v>42467</v>
      </c>
      <c r="I1747" s="576">
        <v>42495</v>
      </c>
      <c r="J1747" s="228">
        <v>2015</v>
      </c>
      <c r="K1747" s="463" t="s">
        <v>4913</v>
      </c>
      <c r="L1747" s="463" t="s">
        <v>1075</v>
      </c>
      <c r="M1747" s="463" t="s">
        <v>3764</v>
      </c>
      <c r="N1747" s="466">
        <v>3</v>
      </c>
      <c r="O1747" s="229">
        <v>0</v>
      </c>
      <c r="P1747" s="463">
        <v>0</v>
      </c>
      <c r="Q1747" s="463">
        <v>3</v>
      </c>
      <c r="R1747" s="463">
        <v>0</v>
      </c>
      <c r="S1747" s="463">
        <v>0</v>
      </c>
      <c r="T1747" s="463">
        <v>1</v>
      </c>
      <c r="U1747" s="463">
        <v>0</v>
      </c>
      <c r="V1747" s="463">
        <v>1</v>
      </c>
      <c r="W1747" s="463">
        <v>18</v>
      </c>
      <c r="X1747" s="463">
        <v>10</v>
      </c>
      <c r="Y1747" s="463">
        <v>7</v>
      </c>
      <c r="Z1747" s="463">
        <v>0</v>
      </c>
      <c r="AA1747" s="463">
        <v>0</v>
      </c>
      <c r="AB1747" s="466">
        <v>40</v>
      </c>
      <c r="AC1747" s="461"/>
    </row>
    <row r="1748" spans="1:29" s="467" customFormat="1" hidden="1">
      <c r="A1748" s="463" t="s">
        <v>2529</v>
      </c>
      <c r="B1748" s="463" t="s">
        <v>658</v>
      </c>
      <c r="C1748" s="463" t="s">
        <v>4226</v>
      </c>
      <c r="D1748" s="463" t="s">
        <v>552</v>
      </c>
      <c r="E1748" s="463">
        <v>21</v>
      </c>
      <c r="F1748" s="465" t="s">
        <v>3764</v>
      </c>
      <c r="G1748" s="463" t="s">
        <v>554</v>
      </c>
      <c r="H1748" s="576">
        <v>42467</v>
      </c>
      <c r="I1748" s="576">
        <v>42495</v>
      </c>
      <c r="J1748" s="228">
        <v>2015</v>
      </c>
      <c r="K1748" s="463" t="s">
        <v>4913</v>
      </c>
      <c r="L1748" s="463" t="s">
        <v>1075</v>
      </c>
      <c r="M1748" s="463" t="s">
        <v>3764</v>
      </c>
      <c r="N1748" s="466">
        <v>4</v>
      </c>
      <c r="O1748" s="229">
        <v>0</v>
      </c>
      <c r="P1748" s="463">
        <v>10</v>
      </c>
      <c r="Q1748" s="463">
        <v>4</v>
      </c>
      <c r="R1748" s="463">
        <v>1</v>
      </c>
      <c r="S1748" s="463">
        <v>0</v>
      </c>
      <c r="T1748" s="463">
        <v>4</v>
      </c>
      <c r="U1748" s="463">
        <v>0</v>
      </c>
      <c r="V1748" s="463">
        <v>1</v>
      </c>
      <c r="W1748" s="463">
        <v>13</v>
      </c>
      <c r="X1748" s="463">
        <v>3</v>
      </c>
      <c r="Y1748" s="463">
        <v>4</v>
      </c>
      <c r="Z1748" s="463">
        <v>0</v>
      </c>
      <c r="AA1748" s="463">
        <v>0</v>
      </c>
      <c r="AB1748" s="466">
        <v>40</v>
      </c>
      <c r="AC1748" s="461"/>
    </row>
    <row r="1749" spans="1:29" s="467" customFormat="1" hidden="1">
      <c r="A1749" s="463" t="s">
        <v>2530</v>
      </c>
      <c r="B1749" s="463" t="s">
        <v>658</v>
      </c>
      <c r="C1749" s="463" t="s">
        <v>4251</v>
      </c>
      <c r="D1749" s="463" t="s">
        <v>552</v>
      </c>
      <c r="E1749" s="463">
        <v>22</v>
      </c>
      <c r="F1749" s="465" t="s">
        <v>3765</v>
      </c>
      <c r="G1749" s="463" t="s">
        <v>554</v>
      </c>
      <c r="H1749" s="576">
        <v>42407</v>
      </c>
      <c r="I1749" s="576">
        <v>42495</v>
      </c>
      <c r="J1749" s="228">
        <v>2015</v>
      </c>
      <c r="K1749" s="463" t="s">
        <v>4913</v>
      </c>
      <c r="L1749" s="463" t="s">
        <v>1075</v>
      </c>
      <c r="M1749" s="463" t="s">
        <v>3765</v>
      </c>
      <c r="N1749" s="466">
        <v>1</v>
      </c>
      <c r="O1749" s="229">
        <v>0</v>
      </c>
      <c r="P1749" s="463">
        <v>6</v>
      </c>
      <c r="Q1749" s="463">
        <v>1</v>
      </c>
      <c r="R1749" s="463">
        <v>0</v>
      </c>
      <c r="S1749" s="463">
        <v>0</v>
      </c>
      <c r="T1749" s="463">
        <v>0</v>
      </c>
      <c r="U1749" s="463">
        <v>1</v>
      </c>
      <c r="V1749" s="463">
        <v>0</v>
      </c>
      <c r="W1749" s="463">
        <v>21</v>
      </c>
      <c r="X1749" s="463">
        <v>10</v>
      </c>
      <c r="Y1749" s="463">
        <v>1</v>
      </c>
      <c r="Z1749" s="463">
        <v>0</v>
      </c>
      <c r="AA1749" s="463">
        <v>0</v>
      </c>
      <c r="AB1749" s="466">
        <v>40</v>
      </c>
      <c r="AC1749" s="461"/>
    </row>
    <row r="1750" spans="1:29" s="467" customFormat="1" hidden="1">
      <c r="A1750" s="463" t="s">
        <v>2531</v>
      </c>
      <c r="B1750" s="463" t="s">
        <v>658</v>
      </c>
      <c r="C1750" s="463" t="s">
        <v>4252</v>
      </c>
      <c r="D1750" s="463" t="s">
        <v>552</v>
      </c>
      <c r="E1750" s="463">
        <v>22</v>
      </c>
      <c r="F1750" s="465" t="s">
        <v>3765</v>
      </c>
      <c r="G1750" s="463" t="s">
        <v>554</v>
      </c>
      <c r="H1750" s="576">
        <v>42407</v>
      </c>
      <c r="I1750" s="576">
        <v>42495</v>
      </c>
      <c r="J1750" s="228">
        <v>2015</v>
      </c>
      <c r="K1750" s="463" t="s">
        <v>4913</v>
      </c>
      <c r="L1750" s="463" t="s">
        <v>1075</v>
      </c>
      <c r="M1750" s="463" t="s">
        <v>3765</v>
      </c>
      <c r="N1750" s="466">
        <v>2</v>
      </c>
      <c r="O1750" s="229">
        <v>0</v>
      </c>
      <c r="P1750" s="463">
        <v>5</v>
      </c>
      <c r="Q1750" s="463">
        <v>3</v>
      </c>
      <c r="R1750" s="463">
        <v>0</v>
      </c>
      <c r="S1750" s="463">
        <v>0</v>
      </c>
      <c r="T1750" s="463">
        <v>0</v>
      </c>
      <c r="U1750" s="463">
        <v>1</v>
      </c>
      <c r="V1750" s="463">
        <v>0</v>
      </c>
      <c r="W1750" s="463">
        <v>21</v>
      </c>
      <c r="X1750" s="463">
        <v>7</v>
      </c>
      <c r="Y1750" s="463">
        <v>2</v>
      </c>
      <c r="Z1750" s="463">
        <v>0</v>
      </c>
      <c r="AA1750" s="463">
        <v>1</v>
      </c>
      <c r="AB1750" s="466">
        <v>40</v>
      </c>
      <c r="AC1750" s="461"/>
    </row>
    <row r="1751" spans="1:29" s="467" customFormat="1" hidden="1">
      <c r="A1751" s="463" t="s">
        <v>2532</v>
      </c>
      <c r="B1751" s="463" t="s">
        <v>658</v>
      </c>
      <c r="C1751" s="463" t="s">
        <v>4253</v>
      </c>
      <c r="D1751" s="463" t="s">
        <v>552</v>
      </c>
      <c r="E1751" s="463">
        <v>22</v>
      </c>
      <c r="F1751" s="465" t="s">
        <v>3765</v>
      </c>
      <c r="G1751" s="463" t="s">
        <v>554</v>
      </c>
      <c r="H1751" s="576">
        <v>42407</v>
      </c>
      <c r="I1751" s="576">
        <v>42495</v>
      </c>
      <c r="J1751" s="228">
        <v>2015</v>
      </c>
      <c r="K1751" s="463" t="s">
        <v>4913</v>
      </c>
      <c r="L1751" s="463" t="s">
        <v>1075</v>
      </c>
      <c r="M1751" s="463" t="s">
        <v>3765</v>
      </c>
      <c r="N1751" s="466">
        <v>3</v>
      </c>
      <c r="O1751" s="229">
        <v>0</v>
      </c>
      <c r="P1751" s="463">
        <v>4</v>
      </c>
      <c r="Q1751" s="463">
        <v>3</v>
      </c>
      <c r="R1751" s="463">
        <v>0</v>
      </c>
      <c r="S1751" s="463">
        <v>0</v>
      </c>
      <c r="T1751" s="463">
        <v>0</v>
      </c>
      <c r="U1751" s="463">
        <v>4</v>
      </c>
      <c r="V1751" s="463">
        <v>0</v>
      </c>
      <c r="W1751" s="463">
        <v>15</v>
      </c>
      <c r="X1751" s="463">
        <v>9</v>
      </c>
      <c r="Y1751" s="463">
        <v>5</v>
      </c>
      <c r="Z1751" s="463">
        <v>0</v>
      </c>
      <c r="AA1751" s="463">
        <v>0</v>
      </c>
      <c r="AB1751" s="466">
        <v>40</v>
      </c>
      <c r="AC1751" s="461"/>
    </row>
    <row r="1752" spans="1:29" s="467" customFormat="1" hidden="1">
      <c r="A1752" s="463" t="s">
        <v>2533</v>
      </c>
      <c r="B1752" s="463" t="s">
        <v>658</v>
      </c>
      <c r="C1752" s="463" t="s">
        <v>4254</v>
      </c>
      <c r="D1752" s="463" t="s">
        <v>552</v>
      </c>
      <c r="E1752" s="463">
        <v>22</v>
      </c>
      <c r="F1752" s="465" t="s">
        <v>3765</v>
      </c>
      <c r="G1752" s="463" t="s">
        <v>554</v>
      </c>
      <c r="H1752" s="576">
        <v>42407</v>
      </c>
      <c r="I1752" s="576">
        <v>42495</v>
      </c>
      <c r="J1752" s="228">
        <v>2015</v>
      </c>
      <c r="K1752" s="463" t="s">
        <v>4913</v>
      </c>
      <c r="L1752" s="463" t="s">
        <v>1075</v>
      </c>
      <c r="M1752" s="463" t="s">
        <v>3765</v>
      </c>
      <c r="N1752" s="466">
        <v>4</v>
      </c>
      <c r="O1752" s="229">
        <v>0</v>
      </c>
      <c r="P1752" s="463">
        <v>1</v>
      </c>
      <c r="Q1752" s="463">
        <v>1</v>
      </c>
      <c r="R1752" s="463">
        <v>0</v>
      </c>
      <c r="S1752" s="463">
        <v>0</v>
      </c>
      <c r="T1752" s="463">
        <v>1</v>
      </c>
      <c r="U1752" s="463">
        <v>0</v>
      </c>
      <c r="V1752" s="463">
        <v>1</v>
      </c>
      <c r="W1752" s="463">
        <v>25</v>
      </c>
      <c r="X1752" s="463">
        <v>6</v>
      </c>
      <c r="Y1752" s="463">
        <v>5</v>
      </c>
      <c r="Z1752" s="463">
        <v>0</v>
      </c>
      <c r="AA1752" s="463">
        <v>0</v>
      </c>
      <c r="AB1752" s="466">
        <v>40</v>
      </c>
      <c r="AC1752" s="461"/>
    </row>
    <row r="1753" spans="1:29" s="467" customFormat="1" hidden="1">
      <c r="A1753" s="463" t="s">
        <v>2530</v>
      </c>
      <c r="B1753" s="463" t="s">
        <v>658</v>
      </c>
      <c r="C1753" s="463" t="s">
        <v>4251</v>
      </c>
      <c r="D1753" s="463" t="s">
        <v>552</v>
      </c>
      <c r="E1753" s="463">
        <v>22</v>
      </c>
      <c r="F1753" s="465" t="s">
        <v>3765</v>
      </c>
      <c r="G1753" s="463" t="s">
        <v>554</v>
      </c>
      <c r="H1753" s="576">
        <v>42407</v>
      </c>
      <c r="I1753" s="576">
        <v>42495</v>
      </c>
      <c r="J1753" s="228">
        <v>2015</v>
      </c>
      <c r="K1753" s="463" t="s">
        <v>4913</v>
      </c>
      <c r="L1753" s="463" t="s">
        <v>1075</v>
      </c>
      <c r="M1753" s="463" t="s">
        <v>3765</v>
      </c>
      <c r="N1753" s="466">
        <v>1</v>
      </c>
      <c r="O1753" s="229">
        <v>0</v>
      </c>
      <c r="P1753" s="463">
        <v>6</v>
      </c>
      <c r="Q1753" s="463">
        <v>1</v>
      </c>
      <c r="R1753" s="463">
        <v>0</v>
      </c>
      <c r="S1753" s="463">
        <v>0</v>
      </c>
      <c r="T1753" s="463">
        <v>0</v>
      </c>
      <c r="U1753" s="463">
        <v>1</v>
      </c>
      <c r="V1753" s="463">
        <v>0</v>
      </c>
      <c r="W1753" s="463">
        <v>21</v>
      </c>
      <c r="X1753" s="463">
        <v>10</v>
      </c>
      <c r="Y1753" s="463">
        <v>1</v>
      </c>
      <c r="Z1753" s="463">
        <v>0</v>
      </c>
      <c r="AA1753" s="463">
        <v>0</v>
      </c>
      <c r="AB1753" s="466">
        <v>40</v>
      </c>
      <c r="AC1753" s="461"/>
    </row>
    <row r="1754" spans="1:29" s="467" customFormat="1" hidden="1">
      <c r="A1754" s="463" t="s">
        <v>2531</v>
      </c>
      <c r="B1754" s="463" t="s">
        <v>658</v>
      </c>
      <c r="C1754" s="463" t="s">
        <v>4252</v>
      </c>
      <c r="D1754" s="463" t="s">
        <v>552</v>
      </c>
      <c r="E1754" s="463">
        <v>22</v>
      </c>
      <c r="F1754" s="465" t="s">
        <v>3765</v>
      </c>
      <c r="G1754" s="463" t="s">
        <v>554</v>
      </c>
      <c r="H1754" s="576">
        <v>42407</v>
      </c>
      <c r="I1754" s="576">
        <v>42495</v>
      </c>
      <c r="J1754" s="228">
        <v>2015</v>
      </c>
      <c r="K1754" s="463" t="s">
        <v>4913</v>
      </c>
      <c r="L1754" s="463" t="s">
        <v>1075</v>
      </c>
      <c r="M1754" s="463" t="s">
        <v>3765</v>
      </c>
      <c r="N1754" s="466">
        <v>2</v>
      </c>
      <c r="O1754" s="229">
        <v>0</v>
      </c>
      <c r="P1754" s="463">
        <v>5</v>
      </c>
      <c r="Q1754" s="463">
        <v>3</v>
      </c>
      <c r="R1754" s="463">
        <v>0</v>
      </c>
      <c r="S1754" s="463">
        <v>0</v>
      </c>
      <c r="T1754" s="463">
        <v>0</v>
      </c>
      <c r="U1754" s="463">
        <v>1</v>
      </c>
      <c r="V1754" s="463">
        <v>0</v>
      </c>
      <c r="W1754" s="463">
        <v>21</v>
      </c>
      <c r="X1754" s="463">
        <v>7</v>
      </c>
      <c r="Y1754" s="463">
        <v>2</v>
      </c>
      <c r="Z1754" s="463">
        <v>0</v>
      </c>
      <c r="AA1754" s="463">
        <v>1</v>
      </c>
      <c r="AB1754" s="466">
        <v>40</v>
      </c>
      <c r="AC1754" s="461"/>
    </row>
    <row r="1755" spans="1:29" s="467" customFormat="1" hidden="1">
      <c r="A1755" s="463" t="s">
        <v>2532</v>
      </c>
      <c r="B1755" s="463" t="s">
        <v>658</v>
      </c>
      <c r="C1755" s="463" t="s">
        <v>4253</v>
      </c>
      <c r="D1755" s="463" t="s">
        <v>552</v>
      </c>
      <c r="E1755" s="463">
        <v>22</v>
      </c>
      <c r="F1755" s="465" t="s">
        <v>3765</v>
      </c>
      <c r="G1755" s="463" t="s">
        <v>554</v>
      </c>
      <c r="H1755" s="576">
        <v>42407</v>
      </c>
      <c r="I1755" s="576">
        <v>42495</v>
      </c>
      <c r="J1755" s="228">
        <v>2015</v>
      </c>
      <c r="K1755" s="463" t="s">
        <v>4913</v>
      </c>
      <c r="L1755" s="463" t="s">
        <v>1075</v>
      </c>
      <c r="M1755" s="463" t="s">
        <v>3765</v>
      </c>
      <c r="N1755" s="466">
        <v>3</v>
      </c>
      <c r="O1755" s="229">
        <v>0</v>
      </c>
      <c r="P1755" s="463">
        <v>4</v>
      </c>
      <c r="Q1755" s="463">
        <v>3</v>
      </c>
      <c r="R1755" s="463">
        <v>0</v>
      </c>
      <c r="S1755" s="463">
        <v>0</v>
      </c>
      <c r="T1755" s="463">
        <v>0</v>
      </c>
      <c r="U1755" s="463">
        <v>4</v>
      </c>
      <c r="V1755" s="463">
        <v>0</v>
      </c>
      <c r="W1755" s="463">
        <v>15</v>
      </c>
      <c r="X1755" s="463">
        <v>9</v>
      </c>
      <c r="Y1755" s="463">
        <v>5</v>
      </c>
      <c r="Z1755" s="463">
        <v>0</v>
      </c>
      <c r="AA1755" s="463">
        <v>0</v>
      </c>
      <c r="AB1755" s="466">
        <v>40</v>
      </c>
      <c r="AC1755" s="461"/>
    </row>
    <row r="1756" spans="1:29" s="467" customFormat="1" hidden="1">
      <c r="A1756" s="463" t="s">
        <v>2533</v>
      </c>
      <c r="B1756" s="463" t="s">
        <v>658</v>
      </c>
      <c r="C1756" s="463" t="s">
        <v>4254</v>
      </c>
      <c r="D1756" s="463" t="s">
        <v>552</v>
      </c>
      <c r="E1756" s="463">
        <v>22</v>
      </c>
      <c r="F1756" s="465" t="s">
        <v>3765</v>
      </c>
      <c r="G1756" s="463" t="s">
        <v>554</v>
      </c>
      <c r="H1756" s="576">
        <v>42407</v>
      </c>
      <c r="I1756" s="576">
        <v>42495</v>
      </c>
      <c r="J1756" s="228">
        <v>2015</v>
      </c>
      <c r="K1756" s="463" t="s">
        <v>4913</v>
      </c>
      <c r="L1756" s="463" t="s">
        <v>1075</v>
      </c>
      <c r="M1756" s="463" t="s">
        <v>3765</v>
      </c>
      <c r="N1756" s="466">
        <v>4</v>
      </c>
      <c r="O1756" s="229">
        <v>0</v>
      </c>
      <c r="P1756" s="463">
        <v>1</v>
      </c>
      <c r="Q1756" s="463">
        <v>1</v>
      </c>
      <c r="R1756" s="463">
        <v>0</v>
      </c>
      <c r="S1756" s="463">
        <v>0</v>
      </c>
      <c r="T1756" s="463">
        <v>1</v>
      </c>
      <c r="U1756" s="463">
        <v>0</v>
      </c>
      <c r="V1756" s="463">
        <v>1</v>
      </c>
      <c r="W1756" s="463">
        <v>25</v>
      </c>
      <c r="X1756" s="463">
        <v>6</v>
      </c>
      <c r="Y1756" s="463">
        <v>5</v>
      </c>
      <c r="Z1756" s="463">
        <v>0</v>
      </c>
      <c r="AA1756" s="463">
        <v>0</v>
      </c>
      <c r="AB1756" s="466">
        <v>40</v>
      </c>
      <c r="AC1756" s="461"/>
    </row>
    <row r="1757" spans="1:29" s="467" customFormat="1" hidden="1">
      <c r="A1757" s="463" t="s">
        <v>2796</v>
      </c>
      <c r="B1757" s="463" t="s">
        <v>658</v>
      </c>
      <c r="C1757" s="463" t="s">
        <v>2797</v>
      </c>
      <c r="D1757" s="463">
        <v>0</v>
      </c>
      <c r="E1757" s="463">
        <v>23</v>
      </c>
      <c r="F1757" s="465" t="s">
        <v>1011</v>
      </c>
      <c r="G1757" s="463" t="s">
        <v>554</v>
      </c>
      <c r="H1757" s="576">
        <v>42517</v>
      </c>
      <c r="I1757" s="576">
        <v>42587</v>
      </c>
      <c r="J1757" s="228">
        <v>2015</v>
      </c>
      <c r="K1757" s="463" t="s">
        <v>4913</v>
      </c>
      <c r="L1757" s="463" t="s">
        <v>1282</v>
      </c>
      <c r="M1757" s="463" t="s">
        <v>1011</v>
      </c>
      <c r="N1757" s="466">
        <v>1</v>
      </c>
      <c r="O1757" s="229">
        <v>0</v>
      </c>
      <c r="P1757" s="463">
        <v>0</v>
      </c>
      <c r="Q1757" s="463">
        <v>31</v>
      </c>
      <c r="R1757" s="463">
        <v>0</v>
      </c>
      <c r="S1757" s="463">
        <v>0</v>
      </c>
      <c r="T1757" s="463">
        <v>0</v>
      </c>
      <c r="U1757" s="463">
        <v>0</v>
      </c>
      <c r="V1757" s="463">
        <v>0</v>
      </c>
      <c r="W1757" s="463">
        <v>7</v>
      </c>
      <c r="X1757" s="463">
        <v>1</v>
      </c>
      <c r="Y1757" s="463">
        <v>1</v>
      </c>
      <c r="Z1757" s="463">
        <v>0</v>
      </c>
      <c r="AA1757" s="463">
        <v>0</v>
      </c>
      <c r="AB1757" s="466">
        <v>40</v>
      </c>
      <c r="AC1757" s="461"/>
    </row>
    <row r="1758" spans="1:29" s="467" customFormat="1" hidden="1">
      <c r="A1758" s="463" t="s">
        <v>2798</v>
      </c>
      <c r="B1758" s="463" t="s">
        <v>658</v>
      </c>
      <c r="C1758" s="463" t="s">
        <v>2799</v>
      </c>
      <c r="D1758" s="463">
        <v>0</v>
      </c>
      <c r="E1758" s="463">
        <v>23</v>
      </c>
      <c r="F1758" s="465" t="s">
        <v>1011</v>
      </c>
      <c r="G1758" s="463" t="s">
        <v>554</v>
      </c>
      <c r="H1758" s="576">
        <v>42517</v>
      </c>
      <c r="I1758" s="576">
        <v>42587</v>
      </c>
      <c r="J1758" s="228">
        <v>2015</v>
      </c>
      <c r="K1758" s="463" t="s">
        <v>4913</v>
      </c>
      <c r="L1758" s="463" t="s">
        <v>1282</v>
      </c>
      <c r="M1758" s="463" t="s">
        <v>1011</v>
      </c>
      <c r="N1758" s="466">
        <v>2</v>
      </c>
      <c r="O1758" s="229">
        <v>0</v>
      </c>
      <c r="P1758" s="463">
        <v>0</v>
      </c>
      <c r="Q1758" s="463">
        <v>27</v>
      </c>
      <c r="R1758" s="463">
        <v>0</v>
      </c>
      <c r="S1758" s="463">
        <v>0</v>
      </c>
      <c r="T1758" s="463">
        <v>0</v>
      </c>
      <c r="U1758" s="463">
        <v>0</v>
      </c>
      <c r="V1758" s="463">
        <v>2</v>
      </c>
      <c r="W1758" s="463">
        <v>9</v>
      </c>
      <c r="X1758" s="463">
        <v>0</v>
      </c>
      <c r="Y1758" s="463">
        <v>2</v>
      </c>
      <c r="Z1758" s="463">
        <v>0</v>
      </c>
      <c r="AA1758" s="463">
        <v>0</v>
      </c>
      <c r="AB1758" s="466">
        <v>40</v>
      </c>
      <c r="AC1758" s="461"/>
    </row>
    <row r="1759" spans="1:29" s="467" customFormat="1" hidden="1">
      <c r="A1759" s="463" t="s">
        <v>2800</v>
      </c>
      <c r="B1759" s="463" t="s">
        <v>658</v>
      </c>
      <c r="C1759" s="463" t="s">
        <v>2801</v>
      </c>
      <c r="D1759" s="463">
        <v>0</v>
      </c>
      <c r="E1759" s="463">
        <v>23</v>
      </c>
      <c r="F1759" s="465" t="s">
        <v>1011</v>
      </c>
      <c r="G1759" s="463" t="s">
        <v>554</v>
      </c>
      <c r="H1759" s="576">
        <v>42517</v>
      </c>
      <c r="I1759" s="576">
        <v>42587</v>
      </c>
      <c r="J1759" s="228">
        <v>2015</v>
      </c>
      <c r="K1759" s="463" t="s">
        <v>4913</v>
      </c>
      <c r="L1759" s="463" t="s">
        <v>1282</v>
      </c>
      <c r="M1759" s="463" t="s">
        <v>1011</v>
      </c>
      <c r="N1759" s="466">
        <v>3</v>
      </c>
      <c r="O1759" s="229">
        <v>0</v>
      </c>
      <c r="P1759" s="463">
        <v>0</v>
      </c>
      <c r="Q1759" s="463">
        <v>25</v>
      </c>
      <c r="R1759" s="463">
        <v>0</v>
      </c>
      <c r="S1759" s="463">
        <v>5</v>
      </c>
      <c r="T1759" s="463">
        <v>0</v>
      </c>
      <c r="U1759" s="463">
        <v>0</v>
      </c>
      <c r="V1759" s="463">
        <v>0</v>
      </c>
      <c r="W1759" s="463">
        <v>9</v>
      </c>
      <c r="X1759" s="463">
        <v>1</v>
      </c>
      <c r="Y1759" s="463">
        <v>0</v>
      </c>
      <c r="Z1759" s="463">
        <v>0</v>
      </c>
      <c r="AA1759" s="463">
        <v>0</v>
      </c>
      <c r="AB1759" s="466">
        <v>40</v>
      </c>
      <c r="AC1759" s="461"/>
    </row>
    <row r="1760" spans="1:29" s="467" customFormat="1" hidden="1">
      <c r="A1760" s="463" t="s">
        <v>2802</v>
      </c>
      <c r="B1760" s="463" t="s">
        <v>658</v>
      </c>
      <c r="C1760" s="463" t="s">
        <v>2803</v>
      </c>
      <c r="D1760" s="463">
        <v>0</v>
      </c>
      <c r="E1760" s="463">
        <v>23</v>
      </c>
      <c r="F1760" s="465" t="s">
        <v>1011</v>
      </c>
      <c r="G1760" s="463" t="s">
        <v>554</v>
      </c>
      <c r="H1760" s="576">
        <v>42517</v>
      </c>
      <c r="I1760" s="576">
        <v>42587</v>
      </c>
      <c r="J1760" s="228">
        <v>2015</v>
      </c>
      <c r="K1760" s="463" t="s">
        <v>4913</v>
      </c>
      <c r="L1760" s="463" t="s">
        <v>1282</v>
      </c>
      <c r="M1760" s="463" t="s">
        <v>1011</v>
      </c>
      <c r="N1760" s="466">
        <v>4</v>
      </c>
      <c r="O1760" s="229">
        <v>1</v>
      </c>
      <c r="P1760" s="463">
        <v>0</v>
      </c>
      <c r="Q1760" s="463">
        <v>9</v>
      </c>
      <c r="R1760" s="463">
        <v>7</v>
      </c>
      <c r="S1760" s="463">
        <v>2</v>
      </c>
      <c r="T1760" s="463">
        <v>1</v>
      </c>
      <c r="U1760" s="463">
        <v>2</v>
      </c>
      <c r="V1760" s="463">
        <v>3</v>
      </c>
      <c r="W1760" s="463">
        <v>15</v>
      </c>
      <c r="X1760" s="463">
        <v>0</v>
      </c>
      <c r="Y1760" s="463">
        <v>0</v>
      </c>
      <c r="Z1760" s="463">
        <v>0</v>
      </c>
      <c r="AA1760" s="463">
        <v>0</v>
      </c>
      <c r="AB1760" s="466">
        <v>40</v>
      </c>
      <c r="AC1760" s="461"/>
    </row>
    <row r="1761" spans="1:29" s="467" customFormat="1" hidden="1">
      <c r="A1761" s="463" t="s">
        <v>2534</v>
      </c>
      <c r="B1761" s="463" t="s">
        <v>658</v>
      </c>
      <c r="C1761" s="463" t="s">
        <v>3770</v>
      </c>
      <c r="D1761" s="463" t="s">
        <v>552</v>
      </c>
      <c r="E1761" s="463">
        <v>24</v>
      </c>
      <c r="F1761" s="465" t="s">
        <v>3748</v>
      </c>
      <c r="G1761" s="463" t="s">
        <v>554</v>
      </c>
      <c r="H1761" s="576">
        <v>42466</v>
      </c>
      <c r="I1761" s="576">
        <v>42495</v>
      </c>
      <c r="J1761" s="228">
        <v>2015</v>
      </c>
      <c r="K1761" s="463" t="s">
        <v>4913</v>
      </c>
      <c r="L1761" s="463" t="s">
        <v>1073</v>
      </c>
      <c r="M1761" s="463" t="s">
        <v>3748</v>
      </c>
      <c r="N1761" s="466">
        <v>1</v>
      </c>
      <c r="O1761" s="229">
        <v>2</v>
      </c>
      <c r="P1761" s="463">
        <v>0</v>
      </c>
      <c r="Q1761" s="463">
        <v>2</v>
      </c>
      <c r="R1761" s="463">
        <v>4</v>
      </c>
      <c r="S1761" s="463">
        <v>14</v>
      </c>
      <c r="T1761" s="463">
        <v>0</v>
      </c>
      <c r="U1761" s="463">
        <v>0</v>
      </c>
      <c r="V1761" s="463">
        <v>0</v>
      </c>
      <c r="W1761" s="463">
        <v>16</v>
      </c>
      <c r="X1761" s="463">
        <v>0</v>
      </c>
      <c r="Y1761" s="463">
        <v>0</v>
      </c>
      <c r="Z1761" s="463">
        <v>0</v>
      </c>
      <c r="AA1761" s="463">
        <v>2</v>
      </c>
      <c r="AB1761" s="466">
        <v>40</v>
      </c>
      <c r="AC1761" s="461"/>
    </row>
    <row r="1762" spans="1:29" s="467" customFormat="1" hidden="1">
      <c r="A1762" s="463" t="s">
        <v>2535</v>
      </c>
      <c r="B1762" s="463" t="s">
        <v>658</v>
      </c>
      <c r="C1762" s="463" t="s">
        <v>3771</v>
      </c>
      <c r="D1762" s="463" t="s">
        <v>552</v>
      </c>
      <c r="E1762" s="463">
        <v>24</v>
      </c>
      <c r="F1762" s="465" t="s">
        <v>3748</v>
      </c>
      <c r="G1762" s="463" t="s">
        <v>554</v>
      </c>
      <c r="H1762" s="576">
        <v>42466</v>
      </c>
      <c r="I1762" s="576">
        <v>42495</v>
      </c>
      <c r="J1762" s="228">
        <v>2015</v>
      </c>
      <c r="K1762" s="463" t="s">
        <v>4913</v>
      </c>
      <c r="L1762" s="463" t="s">
        <v>1073</v>
      </c>
      <c r="M1762" s="463" t="s">
        <v>3748</v>
      </c>
      <c r="N1762" s="466">
        <v>2</v>
      </c>
      <c r="O1762" s="229">
        <v>0</v>
      </c>
      <c r="P1762" s="463">
        <v>0</v>
      </c>
      <c r="Q1762" s="463">
        <v>5</v>
      </c>
      <c r="R1762" s="463">
        <v>2</v>
      </c>
      <c r="S1762" s="463">
        <v>2</v>
      </c>
      <c r="T1762" s="463">
        <v>0</v>
      </c>
      <c r="U1762" s="463">
        <v>0</v>
      </c>
      <c r="V1762" s="463">
        <v>0</v>
      </c>
      <c r="W1762" s="463">
        <v>31</v>
      </c>
      <c r="X1762" s="463">
        <v>0</v>
      </c>
      <c r="Y1762" s="463">
        <v>0</v>
      </c>
      <c r="Z1762" s="463">
        <v>0</v>
      </c>
      <c r="AA1762" s="463">
        <v>0</v>
      </c>
      <c r="AB1762" s="466">
        <v>40</v>
      </c>
      <c r="AC1762" s="461"/>
    </row>
    <row r="1763" spans="1:29" s="467" customFormat="1" hidden="1">
      <c r="A1763" s="463" t="s">
        <v>2536</v>
      </c>
      <c r="B1763" s="463" t="s">
        <v>658</v>
      </c>
      <c r="C1763" s="463" t="s">
        <v>3772</v>
      </c>
      <c r="D1763" s="463" t="s">
        <v>552</v>
      </c>
      <c r="E1763" s="463">
        <v>24</v>
      </c>
      <c r="F1763" s="465" t="s">
        <v>3748</v>
      </c>
      <c r="G1763" s="463" t="s">
        <v>554</v>
      </c>
      <c r="H1763" s="576">
        <v>42466</v>
      </c>
      <c r="I1763" s="576">
        <v>42495</v>
      </c>
      <c r="J1763" s="228">
        <v>2015</v>
      </c>
      <c r="K1763" s="463" t="s">
        <v>4913</v>
      </c>
      <c r="L1763" s="463" t="s">
        <v>1073</v>
      </c>
      <c r="M1763" s="463" t="s">
        <v>3748</v>
      </c>
      <c r="N1763" s="466">
        <v>3</v>
      </c>
      <c r="O1763" s="229">
        <v>2</v>
      </c>
      <c r="P1763" s="463">
        <v>4</v>
      </c>
      <c r="Q1763" s="463">
        <v>5</v>
      </c>
      <c r="R1763" s="463">
        <v>0</v>
      </c>
      <c r="S1763" s="463">
        <v>13</v>
      </c>
      <c r="T1763" s="463">
        <v>0</v>
      </c>
      <c r="U1763" s="463">
        <v>0</v>
      </c>
      <c r="V1763" s="463">
        <v>0</v>
      </c>
      <c r="W1763" s="463">
        <v>13</v>
      </c>
      <c r="X1763" s="463">
        <v>3</v>
      </c>
      <c r="Y1763" s="463">
        <v>0</v>
      </c>
      <c r="Z1763" s="463">
        <v>0</v>
      </c>
      <c r="AA1763" s="463">
        <v>0</v>
      </c>
      <c r="AB1763" s="466">
        <v>40</v>
      </c>
      <c r="AC1763" s="461"/>
    </row>
    <row r="1764" spans="1:29" s="467" customFormat="1" hidden="1">
      <c r="A1764" s="463" t="s">
        <v>2537</v>
      </c>
      <c r="B1764" s="463" t="s">
        <v>658</v>
      </c>
      <c r="C1764" s="463" t="s">
        <v>3773</v>
      </c>
      <c r="D1764" s="463" t="s">
        <v>552</v>
      </c>
      <c r="E1764" s="463">
        <v>24</v>
      </c>
      <c r="F1764" s="465" t="s">
        <v>3748</v>
      </c>
      <c r="G1764" s="463" t="s">
        <v>554</v>
      </c>
      <c r="H1764" s="576">
        <v>42466</v>
      </c>
      <c r="I1764" s="576">
        <v>42495</v>
      </c>
      <c r="J1764" s="228">
        <v>2015</v>
      </c>
      <c r="K1764" s="463" t="s">
        <v>4913</v>
      </c>
      <c r="L1764" s="463" t="s">
        <v>1073</v>
      </c>
      <c r="M1764" s="463" t="s">
        <v>3748</v>
      </c>
      <c r="N1764" s="466">
        <v>4</v>
      </c>
      <c r="O1764" s="229">
        <v>3</v>
      </c>
      <c r="P1764" s="463">
        <v>1</v>
      </c>
      <c r="Q1764" s="463">
        <v>9</v>
      </c>
      <c r="R1764" s="463">
        <v>3</v>
      </c>
      <c r="S1764" s="463">
        <v>6</v>
      </c>
      <c r="T1764" s="463">
        <v>0</v>
      </c>
      <c r="U1764" s="463">
        <v>0</v>
      </c>
      <c r="V1764" s="463">
        <v>1</v>
      </c>
      <c r="W1764" s="463">
        <v>17</v>
      </c>
      <c r="X1764" s="463">
        <v>0</v>
      </c>
      <c r="Y1764" s="463">
        <v>0</v>
      </c>
      <c r="Z1764" s="463">
        <v>0</v>
      </c>
      <c r="AA1764" s="463">
        <v>0</v>
      </c>
      <c r="AB1764" s="466">
        <v>40</v>
      </c>
      <c r="AC1764" s="461"/>
    </row>
    <row r="1765" spans="1:29" s="467" customFormat="1" hidden="1">
      <c r="A1765" s="463" t="s">
        <v>2538</v>
      </c>
      <c r="B1765" s="463" t="s">
        <v>658</v>
      </c>
      <c r="C1765" s="463" t="s">
        <v>2539</v>
      </c>
      <c r="D1765" s="463" t="s">
        <v>552</v>
      </c>
      <c r="E1765" s="463">
        <v>25</v>
      </c>
      <c r="F1765" s="465" t="s">
        <v>1290</v>
      </c>
      <c r="G1765" s="463" t="s">
        <v>554</v>
      </c>
      <c r="H1765" s="576">
        <v>42402</v>
      </c>
      <c r="I1765" s="576">
        <v>42495</v>
      </c>
      <c r="J1765" s="228">
        <v>2015</v>
      </c>
      <c r="K1765" s="463" t="s">
        <v>1281</v>
      </c>
      <c r="L1765" s="463" t="s">
        <v>1099</v>
      </c>
      <c r="M1765" s="463" t="s">
        <v>1290</v>
      </c>
      <c r="N1765" s="466">
        <v>1</v>
      </c>
      <c r="O1765" s="229">
        <v>0</v>
      </c>
      <c r="P1765" s="463">
        <v>8</v>
      </c>
      <c r="Q1765" s="463">
        <v>10</v>
      </c>
      <c r="R1765" s="463">
        <v>0</v>
      </c>
      <c r="S1765" s="463">
        <v>4</v>
      </c>
      <c r="T1765" s="463">
        <v>0</v>
      </c>
      <c r="U1765" s="463">
        <v>1</v>
      </c>
      <c r="V1765" s="463">
        <v>0</v>
      </c>
      <c r="W1765" s="463">
        <v>15</v>
      </c>
      <c r="X1765" s="463">
        <v>1</v>
      </c>
      <c r="Y1765" s="463">
        <v>1</v>
      </c>
      <c r="Z1765" s="463">
        <v>0</v>
      </c>
      <c r="AA1765" s="463">
        <v>0</v>
      </c>
      <c r="AB1765" s="466">
        <v>40</v>
      </c>
      <c r="AC1765" s="461"/>
    </row>
    <row r="1766" spans="1:29" s="467" customFormat="1" hidden="1">
      <c r="A1766" s="463" t="s">
        <v>2540</v>
      </c>
      <c r="B1766" s="463" t="s">
        <v>658</v>
      </c>
      <c r="C1766" s="463" t="s">
        <v>2541</v>
      </c>
      <c r="D1766" s="463" t="s">
        <v>552</v>
      </c>
      <c r="E1766" s="463">
        <v>25</v>
      </c>
      <c r="F1766" s="465" t="s">
        <v>1290</v>
      </c>
      <c r="G1766" s="463" t="s">
        <v>554</v>
      </c>
      <c r="H1766" s="576">
        <v>42402</v>
      </c>
      <c r="I1766" s="576">
        <v>42495</v>
      </c>
      <c r="J1766" s="228">
        <v>2015</v>
      </c>
      <c r="K1766" s="463" t="s">
        <v>1281</v>
      </c>
      <c r="L1766" s="463" t="s">
        <v>1099</v>
      </c>
      <c r="M1766" s="463" t="s">
        <v>1290</v>
      </c>
      <c r="N1766" s="466">
        <v>2</v>
      </c>
      <c r="O1766" s="229">
        <v>13</v>
      </c>
      <c r="P1766" s="463">
        <v>1</v>
      </c>
      <c r="Q1766" s="463">
        <v>7</v>
      </c>
      <c r="R1766" s="463">
        <v>5</v>
      </c>
      <c r="S1766" s="463">
        <v>1</v>
      </c>
      <c r="T1766" s="463">
        <v>0</v>
      </c>
      <c r="U1766" s="463">
        <v>3</v>
      </c>
      <c r="V1766" s="463">
        <v>0</v>
      </c>
      <c r="W1766" s="463">
        <v>9</v>
      </c>
      <c r="X1766" s="463">
        <v>0</v>
      </c>
      <c r="Y1766" s="463">
        <v>1</v>
      </c>
      <c r="Z1766" s="463">
        <v>0</v>
      </c>
      <c r="AA1766" s="463">
        <v>0</v>
      </c>
      <c r="AB1766" s="466">
        <v>40</v>
      </c>
      <c r="AC1766" s="461"/>
    </row>
    <row r="1767" spans="1:29" s="467" customFormat="1" hidden="1">
      <c r="A1767" s="463" t="s">
        <v>2542</v>
      </c>
      <c r="B1767" s="463" t="s">
        <v>658</v>
      </c>
      <c r="C1767" s="463" t="s">
        <v>2543</v>
      </c>
      <c r="D1767" s="463" t="s">
        <v>552</v>
      </c>
      <c r="E1767" s="463">
        <v>25</v>
      </c>
      <c r="F1767" s="465" t="s">
        <v>1290</v>
      </c>
      <c r="G1767" s="463" t="s">
        <v>554</v>
      </c>
      <c r="H1767" s="576">
        <v>42402</v>
      </c>
      <c r="I1767" s="576">
        <v>42495</v>
      </c>
      <c r="J1767" s="228">
        <v>2015</v>
      </c>
      <c r="K1767" s="463" t="s">
        <v>1281</v>
      </c>
      <c r="L1767" s="463" t="s">
        <v>1099</v>
      </c>
      <c r="M1767" s="463" t="s">
        <v>1290</v>
      </c>
      <c r="N1767" s="466">
        <v>3</v>
      </c>
      <c r="O1767" s="229">
        <v>1</v>
      </c>
      <c r="P1767" s="463">
        <v>5</v>
      </c>
      <c r="Q1767" s="463">
        <v>16</v>
      </c>
      <c r="R1767" s="463">
        <v>1</v>
      </c>
      <c r="S1767" s="463">
        <v>1</v>
      </c>
      <c r="T1767" s="463">
        <v>0</v>
      </c>
      <c r="U1767" s="463">
        <v>2</v>
      </c>
      <c r="V1767" s="463">
        <v>0</v>
      </c>
      <c r="W1767" s="463">
        <v>13</v>
      </c>
      <c r="X1767" s="463">
        <v>0</v>
      </c>
      <c r="Y1767" s="463">
        <v>1</v>
      </c>
      <c r="Z1767" s="463">
        <v>0</v>
      </c>
      <c r="AA1767" s="463">
        <v>0</v>
      </c>
      <c r="AB1767" s="466">
        <v>40</v>
      </c>
      <c r="AC1767" s="461"/>
    </row>
    <row r="1768" spans="1:29" s="467" customFormat="1" hidden="1">
      <c r="A1768" s="463" t="s">
        <v>2544</v>
      </c>
      <c r="B1768" s="463" t="s">
        <v>658</v>
      </c>
      <c r="C1768" s="463" t="s">
        <v>2545</v>
      </c>
      <c r="D1768" s="463" t="s">
        <v>552</v>
      </c>
      <c r="E1768" s="463">
        <v>25</v>
      </c>
      <c r="F1768" s="465" t="s">
        <v>1290</v>
      </c>
      <c r="G1768" s="463" t="s">
        <v>554</v>
      </c>
      <c r="H1768" s="576">
        <v>42402</v>
      </c>
      <c r="I1768" s="576">
        <v>42495</v>
      </c>
      <c r="J1768" s="228">
        <v>2015</v>
      </c>
      <c r="K1768" s="463" t="s">
        <v>1281</v>
      </c>
      <c r="L1768" s="463" t="s">
        <v>1099</v>
      </c>
      <c r="M1768" s="463" t="s">
        <v>1290</v>
      </c>
      <c r="N1768" s="466">
        <v>4</v>
      </c>
      <c r="O1768" s="229">
        <v>9</v>
      </c>
      <c r="P1768" s="463">
        <v>14</v>
      </c>
      <c r="Q1768" s="463">
        <v>3</v>
      </c>
      <c r="R1768" s="463">
        <v>0</v>
      </c>
      <c r="S1768" s="463">
        <v>0</v>
      </c>
      <c r="T1768" s="463">
        <v>0</v>
      </c>
      <c r="U1768" s="463">
        <v>3</v>
      </c>
      <c r="V1768" s="463">
        <v>0</v>
      </c>
      <c r="W1768" s="463">
        <v>11</v>
      </c>
      <c r="X1768" s="463">
        <v>0</v>
      </c>
      <c r="Y1768" s="463">
        <v>0</v>
      </c>
      <c r="Z1768" s="463">
        <v>0</v>
      </c>
      <c r="AA1768" s="463">
        <v>0</v>
      </c>
      <c r="AB1768" s="466">
        <v>40</v>
      </c>
      <c r="AC1768" s="461"/>
    </row>
    <row r="1769" spans="1:29" s="467" customFormat="1" hidden="1">
      <c r="A1769" s="463" t="s">
        <v>2546</v>
      </c>
      <c r="B1769" s="463" t="s">
        <v>658</v>
      </c>
      <c r="C1769" s="463" t="s">
        <v>2547</v>
      </c>
      <c r="D1769" s="463" t="s">
        <v>552</v>
      </c>
      <c r="E1769" s="463">
        <v>26</v>
      </c>
      <c r="F1769" s="465" t="s">
        <v>1291</v>
      </c>
      <c r="G1769" s="463" t="s">
        <v>554</v>
      </c>
      <c r="H1769" s="576">
        <v>42401</v>
      </c>
      <c r="I1769" s="576">
        <v>42495</v>
      </c>
      <c r="J1769" s="228">
        <v>2015</v>
      </c>
      <c r="K1769" s="463" t="s">
        <v>1281</v>
      </c>
      <c r="L1769" s="463" t="s">
        <v>1099</v>
      </c>
      <c r="M1769" s="463" t="s">
        <v>1291</v>
      </c>
      <c r="N1769" s="466">
        <v>1</v>
      </c>
      <c r="O1769" s="229">
        <v>0</v>
      </c>
      <c r="P1769" s="463">
        <v>0</v>
      </c>
      <c r="Q1769" s="463">
        <v>0</v>
      </c>
      <c r="R1769" s="463">
        <v>0</v>
      </c>
      <c r="S1769" s="463">
        <v>6</v>
      </c>
      <c r="T1769" s="463">
        <v>0</v>
      </c>
      <c r="U1769" s="463">
        <v>0</v>
      </c>
      <c r="V1769" s="463">
        <v>0</v>
      </c>
      <c r="W1769" s="463">
        <v>28</v>
      </c>
      <c r="X1769" s="463">
        <v>6</v>
      </c>
      <c r="Y1769" s="463">
        <v>0</v>
      </c>
      <c r="Z1769" s="463">
        <v>0</v>
      </c>
      <c r="AA1769" s="463">
        <v>0</v>
      </c>
      <c r="AB1769" s="466">
        <v>40</v>
      </c>
      <c r="AC1769" s="461"/>
    </row>
    <row r="1770" spans="1:29" s="467" customFormat="1" hidden="1">
      <c r="A1770" s="463" t="s">
        <v>2548</v>
      </c>
      <c r="B1770" s="463" t="s">
        <v>658</v>
      </c>
      <c r="C1770" s="463" t="s">
        <v>2549</v>
      </c>
      <c r="D1770" s="463" t="s">
        <v>552</v>
      </c>
      <c r="E1770" s="463">
        <v>26</v>
      </c>
      <c r="F1770" s="465" t="s">
        <v>1291</v>
      </c>
      <c r="G1770" s="463" t="s">
        <v>554</v>
      </c>
      <c r="H1770" s="576">
        <v>42401</v>
      </c>
      <c r="I1770" s="576">
        <v>42495</v>
      </c>
      <c r="J1770" s="228">
        <v>2015</v>
      </c>
      <c r="K1770" s="463" t="s">
        <v>1281</v>
      </c>
      <c r="L1770" s="463" t="s">
        <v>1099</v>
      </c>
      <c r="M1770" s="463" t="s">
        <v>1291</v>
      </c>
      <c r="N1770" s="466">
        <v>2</v>
      </c>
      <c r="O1770" s="229">
        <v>0</v>
      </c>
      <c r="P1770" s="463">
        <v>0</v>
      </c>
      <c r="Q1770" s="463">
        <v>1</v>
      </c>
      <c r="R1770" s="463">
        <v>0</v>
      </c>
      <c r="S1770" s="463">
        <v>3</v>
      </c>
      <c r="T1770" s="463">
        <v>0</v>
      </c>
      <c r="U1770" s="463">
        <v>0</v>
      </c>
      <c r="V1770" s="463">
        <v>0</v>
      </c>
      <c r="W1770" s="463">
        <v>28</v>
      </c>
      <c r="X1770" s="463">
        <v>5</v>
      </c>
      <c r="Y1770" s="463">
        <v>3</v>
      </c>
      <c r="Z1770" s="463">
        <v>0</v>
      </c>
      <c r="AA1770" s="463">
        <v>0</v>
      </c>
      <c r="AB1770" s="466">
        <v>40</v>
      </c>
      <c r="AC1770" s="461"/>
    </row>
    <row r="1771" spans="1:29" s="467" customFormat="1" hidden="1">
      <c r="A1771" s="463" t="s">
        <v>2550</v>
      </c>
      <c r="B1771" s="463" t="s">
        <v>658</v>
      </c>
      <c r="C1771" s="463" t="s">
        <v>2551</v>
      </c>
      <c r="D1771" s="463" t="s">
        <v>552</v>
      </c>
      <c r="E1771" s="463">
        <v>26</v>
      </c>
      <c r="F1771" s="465" t="s">
        <v>1291</v>
      </c>
      <c r="G1771" s="463" t="s">
        <v>554</v>
      </c>
      <c r="H1771" s="576">
        <v>42401</v>
      </c>
      <c r="I1771" s="576">
        <v>42495</v>
      </c>
      <c r="J1771" s="228">
        <v>2015</v>
      </c>
      <c r="K1771" s="463" t="s">
        <v>1281</v>
      </c>
      <c r="L1771" s="463" t="s">
        <v>1099</v>
      </c>
      <c r="M1771" s="463" t="s">
        <v>1291</v>
      </c>
      <c r="N1771" s="466">
        <v>3</v>
      </c>
      <c r="O1771" s="229">
        <v>0</v>
      </c>
      <c r="P1771" s="463">
        <v>0</v>
      </c>
      <c r="Q1771" s="463">
        <v>2</v>
      </c>
      <c r="R1771" s="463">
        <v>0</v>
      </c>
      <c r="S1771" s="463">
        <v>7</v>
      </c>
      <c r="T1771" s="463">
        <v>0</v>
      </c>
      <c r="U1771" s="463">
        <v>0</v>
      </c>
      <c r="V1771" s="463">
        <v>1</v>
      </c>
      <c r="W1771" s="463">
        <v>18</v>
      </c>
      <c r="X1771" s="463">
        <v>9</v>
      </c>
      <c r="Y1771" s="463">
        <v>3</v>
      </c>
      <c r="Z1771" s="463">
        <v>0</v>
      </c>
      <c r="AA1771" s="463">
        <v>0</v>
      </c>
      <c r="AB1771" s="466">
        <v>40</v>
      </c>
      <c r="AC1771" s="461"/>
    </row>
    <row r="1772" spans="1:29" s="467" customFormat="1" hidden="1">
      <c r="A1772" s="463" t="s">
        <v>2552</v>
      </c>
      <c r="B1772" s="463" t="s">
        <v>658</v>
      </c>
      <c r="C1772" s="463" t="s">
        <v>2553</v>
      </c>
      <c r="D1772" s="463" t="s">
        <v>552</v>
      </c>
      <c r="E1772" s="463">
        <v>26</v>
      </c>
      <c r="F1772" s="465" t="s">
        <v>1291</v>
      </c>
      <c r="G1772" s="463" t="s">
        <v>554</v>
      </c>
      <c r="H1772" s="576">
        <v>42401</v>
      </c>
      <c r="I1772" s="576">
        <v>42495</v>
      </c>
      <c r="J1772" s="228">
        <v>2015</v>
      </c>
      <c r="K1772" s="463" t="s">
        <v>1281</v>
      </c>
      <c r="L1772" s="463" t="s">
        <v>1099</v>
      </c>
      <c r="M1772" s="463" t="s">
        <v>1291</v>
      </c>
      <c r="N1772" s="466">
        <v>4</v>
      </c>
      <c r="O1772" s="229">
        <v>0</v>
      </c>
      <c r="P1772" s="463">
        <v>0</v>
      </c>
      <c r="Q1772" s="463">
        <v>0</v>
      </c>
      <c r="R1772" s="463">
        <v>0</v>
      </c>
      <c r="S1772" s="463">
        <v>1</v>
      </c>
      <c r="T1772" s="463">
        <v>0</v>
      </c>
      <c r="U1772" s="463">
        <v>0</v>
      </c>
      <c r="V1772" s="463">
        <v>0</v>
      </c>
      <c r="W1772" s="463">
        <v>20</v>
      </c>
      <c r="X1772" s="463">
        <v>14</v>
      </c>
      <c r="Y1772" s="463">
        <v>5</v>
      </c>
      <c r="Z1772" s="463">
        <v>0</v>
      </c>
      <c r="AA1772" s="463">
        <v>0</v>
      </c>
      <c r="AB1772" s="466">
        <v>40</v>
      </c>
      <c r="AC1772" s="461"/>
    </row>
    <row r="1773" spans="1:29" s="467" customFormat="1" hidden="1">
      <c r="A1773" s="463" t="s">
        <v>2682</v>
      </c>
      <c r="B1773" s="463" t="s">
        <v>658</v>
      </c>
      <c r="C1773" s="463" t="s">
        <v>4155</v>
      </c>
      <c r="D1773" s="463" t="s">
        <v>552</v>
      </c>
      <c r="E1773" s="463">
        <v>27</v>
      </c>
      <c r="F1773" s="465" t="s">
        <v>3762</v>
      </c>
      <c r="G1773" s="463" t="s">
        <v>554</v>
      </c>
      <c r="H1773" s="576">
        <v>42401</v>
      </c>
      <c r="I1773" s="576">
        <v>42495</v>
      </c>
      <c r="J1773" s="228">
        <v>2015</v>
      </c>
      <c r="K1773" s="463" t="s">
        <v>1281</v>
      </c>
      <c r="L1773" s="463" t="s">
        <v>1099</v>
      </c>
      <c r="M1773" s="463" t="s">
        <v>3762</v>
      </c>
      <c r="N1773" s="466">
        <v>1</v>
      </c>
      <c r="O1773" s="229">
        <v>6</v>
      </c>
      <c r="P1773" s="463">
        <v>1</v>
      </c>
      <c r="Q1773" s="463">
        <v>4</v>
      </c>
      <c r="R1773" s="463">
        <v>0</v>
      </c>
      <c r="S1773" s="463">
        <v>0</v>
      </c>
      <c r="T1773" s="463">
        <v>0</v>
      </c>
      <c r="U1773" s="463">
        <v>20</v>
      </c>
      <c r="V1773" s="463">
        <v>0</v>
      </c>
      <c r="W1773" s="463">
        <v>8</v>
      </c>
      <c r="X1773" s="463">
        <v>0</v>
      </c>
      <c r="Y1773" s="463">
        <v>1</v>
      </c>
      <c r="Z1773" s="463">
        <v>0</v>
      </c>
      <c r="AA1773" s="463">
        <v>0</v>
      </c>
      <c r="AB1773" s="466">
        <v>40</v>
      </c>
      <c r="AC1773" s="461"/>
    </row>
    <row r="1774" spans="1:29" s="467" customFormat="1" hidden="1">
      <c r="A1774" s="463" t="s">
        <v>2683</v>
      </c>
      <c r="B1774" s="463" t="s">
        <v>658</v>
      </c>
      <c r="C1774" s="463" t="s">
        <v>4156</v>
      </c>
      <c r="D1774" s="463" t="s">
        <v>552</v>
      </c>
      <c r="E1774" s="463">
        <v>27</v>
      </c>
      <c r="F1774" s="465" t="s">
        <v>3762</v>
      </c>
      <c r="G1774" s="463" t="s">
        <v>554</v>
      </c>
      <c r="H1774" s="576">
        <v>42401</v>
      </c>
      <c r="I1774" s="576">
        <v>42495</v>
      </c>
      <c r="J1774" s="228">
        <v>2015</v>
      </c>
      <c r="K1774" s="463" t="s">
        <v>1281</v>
      </c>
      <c r="L1774" s="463" t="s">
        <v>1099</v>
      </c>
      <c r="M1774" s="463" t="s">
        <v>3762</v>
      </c>
      <c r="N1774" s="466">
        <v>2</v>
      </c>
      <c r="O1774" s="229">
        <v>22</v>
      </c>
      <c r="P1774" s="463">
        <v>1</v>
      </c>
      <c r="Q1774" s="463">
        <v>1</v>
      </c>
      <c r="R1774" s="463">
        <v>0</v>
      </c>
      <c r="S1774" s="463">
        <v>0</v>
      </c>
      <c r="T1774" s="463">
        <v>0</v>
      </c>
      <c r="U1774" s="463">
        <v>11</v>
      </c>
      <c r="V1774" s="463">
        <v>0</v>
      </c>
      <c r="W1774" s="463">
        <v>5</v>
      </c>
      <c r="X1774" s="463">
        <v>0</v>
      </c>
      <c r="Y1774" s="463">
        <v>0</v>
      </c>
      <c r="Z1774" s="463">
        <v>0</v>
      </c>
      <c r="AA1774" s="463">
        <v>0</v>
      </c>
      <c r="AB1774" s="466">
        <v>40</v>
      </c>
      <c r="AC1774" s="461"/>
    </row>
    <row r="1775" spans="1:29" s="467" customFormat="1" hidden="1">
      <c r="A1775" s="463" t="s">
        <v>2684</v>
      </c>
      <c r="B1775" s="463" t="s">
        <v>658</v>
      </c>
      <c r="C1775" s="463" t="s">
        <v>4157</v>
      </c>
      <c r="D1775" s="463" t="s">
        <v>552</v>
      </c>
      <c r="E1775" s="463">
        <v>27</v>
      </c>
      <c r="F1775" s="465" t="s">
        <v>3762</v>
      </c>
      <c r="G1775" s="463" t="s">
        <v>554</v>
      </c>
      <c r="H1775" s="576">
        <v>42401</v>
      </c>
      <c r="I1775" s="576">
        <v>42495</v>
      </c>
      <c r="J1775" s="228">
        <v>2015</v>
      </c>
      <c r="K1775" s="463" t="s">
        <v>1281</v>
      </c>
      <c r="L1775" s="463" t="s">
        <v>1099</v>
      </c>
      <c r="M1775" s="463" t="s">
        <v>3762</v>
      </c>
      <c r="N1775" s="466">
        <v>3</v>
      </c>
      <c r="O1775" s="229">
        <v>19</v>
      </c>
      <c r="P1775" s="463">
        <v>0</v>
      </c>
      <c r="Q1775" s="463">
        <v>0</v>
      </c>
      <c r="R1775" s="463">
        <v>3</v>
      </c>
      <c r="S1775" s="463">
        <v>0</v>
      </c>
      <c r="T1775" s="463">
        <v>0</v>
      </c>
      <c r="U1775" s="463">
        <v>12</v>
      </c>
      <c r="V1775" s="463">
        <v>0</v>
      </c>
      <c r="W1775" s="463">
        <v>6</v>
      </c>
      <c r="X1775" s="463">
        <v>0</v>
      </c>
      <c r="Y1775" s="463">
        <v>0</v>
      </c>
      <c r="Z1775" s="463">
        <v>0</v>
      </c>
      <c r="AA1775" s="463">
        <v>0</v>
      </c>
      <c r="AB1775" s="466">
        <v>40</v>
      </c>
      <c r="AC1775" s="461"/>
    </row>
    <row r="1776" spans="1:29" s="467" customFormat="1" hidden="1">
      <c r="A1776" s="463" t="s">
        <v>2685</v>
      </c>
      <c r="B1776" s="463" t="s">
        <v>658</v>
      </c>
      <c r="C1776" s="463" t="s">
        <v>4158</v>
      </c>
      <c r="D1776" s="463" t="s">
        <v>552</v>
      </c>
      <c r="E1776" s="463">
        <v>27</v>
      </c>
      <c r="F1776" s="465" t="s">
        <v>3762</v>
      </c>
      <c r="G1776" s="463" t="s">
        <v>554</v>
      </c>
      <c r="H1776" s="576">
        <v>42401</v>
      </c>
      <c r="I1776" s="576">
        <v>42495</v>
      </c>
      <c r="J1776" s="228">
        <v>2015</v>
      </c>
      <c r="K1776" s="463" t="s">
        <v>1281</v>
      </c>
      <c r="L1776" s="463" t="s">
        <v>1099</v>
      </c>
      <c r="M1776" s="463" t="s">
        <v>3762</v>
      </c>
      <c r="N1776" s="466">
        <v>4</v>
      </c>
      <c r="O1776" s="229">
        <v>17</v>
      </c>
      <c r="P1776" s="463">
        <v>0</v>
      </c>
      <c r="Q1776" s="463">
        <v>3</v>
      </c>
      <c r="R1776" s="463">
        <v>1</v>
      </c>
      <c r="S1776" s="463">
        <v>0</v>
      </c>
      <c r="T1776" s="463">
        <v>0</v>
      </c>
      <c r="U1776" s="463">
        <v>12</v>
      </c>
      <c r="V1776" s="463">
        <v>0</v>
      </c>
      <c r="W1776" s="463">
        <v>7</v>
      </c>
      <c r="X1776" s="463">
        <v>0</v>
      </c>
      <c r="Y1776" s="463">
        <v>0</v>
      </c>
      <c r="Z1776" s="463">
        <v>0</v>
      </c>
      <c r="AA1776" s="463">
        <v>0</v>
      </c>
      <c r="AB1776" s="466">
        <v>40</v>
      </c>
      <c r="AC1776" s="461"/>
    </row>
    <row r="1777" spans="1:29" s="467" customFormat="1" hidden="1">
      <c r="A1777" s="463" t="s">
        <v>2554</v>
      </c>
      <c r="B1777" s="463" t="s">
        <v>658</v>
      </c>
      <c r="C1777" s="463" t="s">
        <v>2555</v>
      </c>
      <c r="D1777" s="463" t="s">
        <v>552</v>
      </c>
      <c r="E1777" s="463">
        <v>28</v>
      </c>
      <c r="F1777" s="465" t="s">
        <v>1294</v>
      </c>
      <c r="G1777" s="463" t="s">
        <v>554</v>
      </c>
      <c r="H1777" s="576">
        <v>42434</v>
      </c>
      <c r="I1777" s="576">
        <v>42495</v>
      </c>
      <c r="J1777" s="228">
        <v>2015</v>
      </c>
      <c r="K1777" s="463" t="s">
        <v>1281</v>
      </c>
      <c r="L1777" s="463" t="s">
        <v>1293</v>
      </c>
      <c r="M1777" s="463" t="s">
        <v>1294</v>
      </c>
      <c r="N1777" s="466">
        <v>1</v>
      </c>
      <c r="O1777" s="229">
        <v>0</v>
      </c>
      <c r="P1777" s="463">
        <v>4</v>
      </c>
      <c r="Q1777" s="463">
        <v>15</v>
      </c>
      <c r="R1777" s="463">
        <v>0</v>
      </c>
      <c r="S1777" s="463">
        <v>0</v>
      </c>
      <c r="T1777" s="463">
        <v>0</v>
      </c>
      <c r="U1777" s="463">
        <v>4</v>
      </c>
      <c r="V1777" s="463">
        <v>0</v>
      </c>
      <c r="W1777" s="463">
        <v>8</v>
      </c>
      <c r="X1777" s="463">
        <v>2</v>
      </c>
      <c r="Y1777" s="463">
        <v>7</v>
      </c>
      <c r="Z1777" s="463">
        <v>0</v>
      </c>
      <c r="AA1777" s="463">
        <v>0</v>
      </c>
      <c r="AB1777" s="466">
        <v>40</v>
      </c>
      <c r="AC1777" s="461"/>
    </row>
    <row r="1778" spans="1:29" s="467" customFormat="1" hidden="1">
      <c r="A1778" s="463" t="s">
        <v>2556</v>
      </c>
      <c r="B1778" s="463" t="s">
        <v>658</v>
      </c>
      <c r="C1778" s="463" t="s">
        <v>2557</v>
      </c>
      <c r="D1778" s="463" t="s">
        <v>552</v>
      </c>
      <c r="E1778" s="463">
        <v>28</v>
      </c>
      <c r="F1778" s="465" t="s">
        <v>1294</v>
      </c>
      <c r="G1778" s="463" t="s">
        <v>554</v>
      </c>
      <c r="H1778" s="576">
        <v>42434</v>
      </c>
      <c r="I1778" s="576">
        <v>42495</v>
      </c>
      <c r="J1778" s="228">
        <v>2015</v>
      </c>
      <c r="K1778" s="463" t="s">
        <v>1281</v>
      </c>
      <c r="L1778" s="463" t="s">
        <v>1293</v>
      </c>
      <c r="M1778" s="463" t="s">
        <v>1294</v>
      </c>
      <c r="N1778" s="466">
        <v>2</v>
      </c>
      <c r="O1778" s="229">
        <v>1</v>
      </c>
      <c r="P1778" s="463">
        <v>1</v>
      </c>
      <c r="Q1778" s="463">
        <v>13</v>
      </c>
      <c r="R1778" s="463">
        <v>0</v>
      </c>
      <c r="S1778" s="463">
        <v>0</v>
      </c>
      <c r="T1778" s="463">
        <v>0</v>
      </c>
      <c r="U1778" s="463">
        <v>0</v>
      </c>
      <c r="V1778" s="463">
        <v>0</v>
      </c>
      <c r="W1778" s="463">
        <v>15</v>
      </c>
      <c r="X1778" s="463">
        <v>1</v>
      </c>
      <c r="Y1778" s="463">
        <v>9</v>
      </c>
      <c r="Z1778" s="463">
        <v>0</v>
      </c>
      <c r="AA1778" s="463">
        <v>0</v>
      </c>
      <c r="AB1778" s="466">
        <v>40</v>
      </c>
      <c r="AC1778" s="461"/>
    </row>
    <row r="1779" spans="1:29" s="467" customFormat="1" hidden="1">
      <c r="A1779" s="463" t="s">
        <v>2558</v>
      </c>
      <c r="B1779" s="463" t="s">
        <v>658</v>
      </c>
      <c r="C1779" s="463" t="s">
        <v>2559</v>
      </c>
      <c r="D1779" s="463" t="s">
        <v>552</v>
      </c>
      <c r="E1779" s="463">
        <v>28</v>
      </c>
      <c r="F1779" s="465" t="s">
        <v>1294</v>
      </c>
      <c r="G1779" s="463" t="s">
        <v>554</v>
      </c>
      <c r="H1779" s="576">
        <v>42434</v>
      </c>
      <c r="I1779" s="576">
        <v>42495</v>
      </c>
      <c r="J1779" s="228">
        <v>2015</v>
      </c>
      <c r="K1779" s="463" t="s">
        <v>1281</v>
      </c>
      <c r="L1779" s="463" t="s">
        <v>1293</v>
      </c>
      <c r="M1779" s="463" t="s">
        <v>1294</v>
      </c>
      <c r="N1779" s="466">
        <v>3</v>
      </c>
      <c r="O1779" s="229">
        <v>2</v>
      </c>
      <c r="P1779" s="463">
        <v>1</v>
      </c>
      <c r="Q1779" s="463">
        <v>12</v>
      </c>
      <c r="R1779" s="463">
        <v>1</v>
      </c>
      <c r="S1779" s="463">
        <v>0</v>
      </c>
      <c r="T1779" s="463">
        <v>0</v>
      </c>
      <c r="U1779" s="463">
        <v>0</v>
      </c>
      <c r="V1779" s="463">
        <v>0</v>
      </c>
      <c r="W1779" s="463">
        <v>13</v>
      </c>
      <c r="X1779" s="463">
        <v>9</v>
      </c>
      <c r="Y1779" s="463">
        <v>2</v>
      </c>
      <c r="Z1779" s="463">
        <v>0</v>
      </c>
      <c r="AA1779" s="463">
        <v>0</v>
      </c>
      <c r="AB1779" s="466">
        <v>40</v>
      </c>
      <c r="AC1779" s="461"/>
    </row>
    <row r="1780" spans="1:29" s="467" customFormat="1" hidden="1">
      <c r="A1780" s="463" t="s">
        <v>2560</v>
      </c>
      <c r="B1780" s="463" t="s">
        <v>658</v>
      </c>
      <c r="C1780" s="463" t="s">
        <v>2561</v>
      </c>
      <c r="D1780" s="463" t="s">
        <v>552</v>
      </c>
      <c r="E1780" s="463">
        <v>28</v>
      </c>
      <c r="F1780" s="465" t="s">
        <v>1294</v>
      </c>
      <c r="G1780" s="463" t="s">
        <v>554</v>
      </c>
      <c r="H1780" s="576">
        <v>42434</v>
      </c>
      <c r="I1780" s="576">
        <v>42495</v>
      </c>
      <c r="J1780" s="228">
        <v>2015</v>
      </c>
      <c r="K1780" s="463" t="s">
        <v>1281</v>
      </c>
      <c r="L1780" s="463" t="s">
        <v>1293</v>
      </c>
      <c r="M1780" s="463" t="s">
        <v>1294</v>
      </c>
      <c r="N1780" s="466">
        <v>4</v>
      </c>
      <c r="O1780" s="229">
        <v>0</v>
      </c>
      <c r="P1780" s="463">
        <v>0</v>
      </c>
      <c r="Q1780" s="463">
        <v>5</v>
      </c>
      <c r="R1780" s="463">
        <v>0</v>
      </c>
      <c r="S1780" s="463">
        <v>0</v>
      </c>
      <c r="T1780" s="463">
        <v>2</v>
      </c>
      <c r="U1780" s="463">
        <v>0</v>
      </c>
      <c r="V1780" s="463">
        <v>0</v>
      </c>
      <c r="W1780" s="463">
        <v>23</v>
      </c>
      <c r="X1780" s="463">
        <v>4</v>
      </c>
      <c r="Y1780" s="463">
        <v>6</v>
      </c>
      <c r="Z1780" s="463">
        <v>0</v>
      </c>
      <c r="AA1780" s="463">
        <v>0</v>
      </c>
      <c r="AB1780" s="466">
        <v>40</v>
      </c>
      <c r="AC1780" s="461"/>
    </row>
    <row r="1781" spans="1:29" s="467" customFormat="1" hidden="1">
      <c r="A1781" s="463" t="s">
        <v>2686</v>
      </c>
      <c r="B1781" s="463" t="s">
        <v>658</v>
      </c>
      <c r="C1781" s="463" t="s">
        <v>2687</v>
      </c>
      <c r="D1781" s="463" t="s">
        <v>552</v>
      </c>
      <c r="E1781" s="463">
        <v>29</v>
      </c>
      <c r="F1781" s="465" t="s">
        <v>1295</v>
      </c>
      <c r="G1781" s="463" t="s">
        <v>554</v>
      </c>
      <c r="H1781" s="576">
        <v>42434</v>
      </c>
      <c r="I1781" s="576">
        <v>42495</v>
      </c>
      <c r="J1781" s="228">
        <v>2015</v>
      </c>
      <c r="K1781" s="463" t="s">
        <v>1281</v>
      </c>
      <c r="L1781" s="463" t="s">
        <v>1293</v>
      </c>
      <c r="M1781" s="463" t="s">
        <v>1295</v>
      </c>
      <c r="N1781" s="466">
        <v>1</v>
      </c>
      <c r="O1781" s="229">
        <v>2</v>
      </c>
      <c r="P1781" s="463">
        <v>0</v>
      </c>
      <c r="Q1781" s="463">
        <v>9</v>
      </c>
      <c r="R1781" s="463">
        <v>0</v>
      </c>
      <c r="S1781" s="463">
        <v>0</v>
      </c>
      <c r="T1781" s="463">
        <v>5</v>
      </c>
      <c r="U1781" s="463">
        <v>7</v>
      </c>
      <c r="V1781" s="463">
        <v>0</v>
      </c>
      <c r="W1781" s="463">
        <v>8</v>
      </c>
      <c r="X1781" s="463">
        <v>6</v>
      </c>
      <c r="Y1781" s="463">
        <v>3</v>
      </c>
      <c r="Z1781" s="463">
        <v>0</v>
      </c>
      <c r="AA1781" s="463">
        <v>0</v>
      </c>
      <c r="AB1781" s="466">
        <v>40</v>
      </c>
      <c r="AC1781" s="461"/>
    </row>
    <row r="1782" spans="1:29" s="467" customFormat="1" hidden="1">
      <c r="A1782" s="463" t="s">
        <v>2688</v>
      </c>
      <c r="B1782" s="463" t="s">
        <v>658</v>
      </c>
      <c r="C1782" s="463" t="s">
        <v>2689</v>
      </c>
      <c r="D1782" s="463" t="s">
        <v>552</v>
      </c>
      <c r="E1782" s="463">
        <v>29</v>
      </c>
      <c r="F1782" s="465" t="s">
        <v>1295</v>
      </c>
      <c r="G1782" s="463" t="s">
        <v>554</v>
      </c>
      <c r="H1782" s="576">
        <v>42434</v>
      </c>
      <c r="I1782" s="576">
        <v>42495</v>
      </c>
      <c r="J1782" s="228">
        <v>2015</v>
      </c>
      <c r="K1782" s="463" t="s">
        <v>1281</v>
      </c>
      <c r="L1782" s="463" t="s">
        <v>1293</v>
      </c>
      <c r="M1782" s="463" t="s">
        <v>1295</v>
      </c>
      <c r="N1782" s="466">
        <v>2</v>
      </c>
      <c r="O1782" s="229">
        <v>5</v>
      </c>
      <c r="P1782" s="463">
        <v>0</v>
      </c>
      <c r="Q1782" s="463">
        <v>7</v>
      </c>
      <c r="R1782" s="463">
        <v>0</v>
      </c>
      <c r="S1782" s="463">
        <v>0</v>
      </c>
      <c r="T1782" s="463">
        <v>2</v>
      </c>
      <c r="U1782" s="463">
        <v>1</v>
      </c>
      <c r="V1782" s="463">
        <v>0</v>
      </c>
      <c r="W1782" s="463">
        <v>12</v>
      </c>
      <c r="X1782" s="463">
        <v>13</v>
      </c>
      <c r="Y1782" s="463">
        <v>0</v>
      </c>
      <c r="Z1782" s="463">
        <v>0</v>
      </c>
      <c r="AA1782" s="463">
        <v>0</v>
      </c>
      <c r="AB1782" s="466">
        <v>40</v>
      </c>
      <c r="AC1782" s="461"/>
    </row>
    <row r="1783" spans="1:29" s="467" customFormat="1" hidden="1">
      <c r="A1783" s="463" t="s">
        <v>2690</v>
      </c>
      <c r="B1783" s="463" t="s">
        <v>658</v>
      </c>
      <c r="C1783" s="463" t="s">
        <v>2691</v>
      </c>
      <c r="D1783" s="463" t="s">
        <v>552</v>
      </c>
      <c r="E1783" s="463">
        <v>29</v>
      </c>
      <c r="F1783" s="465" t="s">
        <v>1295</v>
      </c>
      <c r="G1783" s="463" t="s">
        <v>554</v>
      </c>
      <c r="H1783" s="576">
        <v>42434</v>
      </c>
      <c r="I1783" s="576">
        <v>42495</v>
      </c>
      <c r="J1783" s="228">
        <v>2015</v>
      </c>
      <c r="K1783" s="463" t="s">
        <v>1281</v>
      </c>
      <c r="L1783" s="463" t="s">
        <v>1293</v>
      </c>
      <c r="M1783" s="463" t="s">
        <v>1295</v>
      </c>
      <c r="N1783" s="466">
        <v>3</v>
      </c>
      <c r="O1783" s="229">
        <v>4</v>
      </c>
      <c r="P1783" s="463">
        <v>0</v>
      </c>
      <c r="Q1783" s="463">
        <v>2</v>
      </c>
      <c r="R1783" s="463">
        <v>1</v>
      </c>
      <c r="S1783" s="463">
        <v>0</v>
      </c>
      <c r="T1783" s="463">
        <v>3</v>
      </c>
      <c r="U1783" s="463">
        <v>0</v>
      </c>
      <c r="V1783" s="463">
        <v>0</v>
      </c>
      <c r="W1783" s="463">
        <v>10</v>
      </c>
      <c r="X1783" s="463">
        <v>18</v>
      </c>
      <c r="Y1783" s="463">
        <v>2</v>
      </c>
      <c r="Z1783" s="463">
        <v>0</v>
      </c>
      <c r="AA1783" s="463">
        <v>0</v>
      </c>
      <c r="AB1783" s="466">
        <v>40</v>
      </c>
      <c r="AC1783" s="461"/>
    </row>
    <row r="1784" spans="1:29" s="467" customFormat="1" hidden="1">
      <c r="A1784" s="463" t="s">
        <v>2692</v>
      </c>
      <c r="B1784" s="463" t="s">
        <v>658</v>
      </c>
      <c r="C1784" s="463" t="s">
        <v>2693</v>
      </c>
      <c r="D1784" s="463" t="s">
        <v>552</v>
      </c>
      <c r="E1784" s="463">
        <v>29</v>
      </c>
      <c r="F1784" s="465" t="s">
        <v>1295</v>
      </c>
      <c r="G1784" s="463" t="s">
        <v>554</v>
      </c>
      <c r="H1784" s="576">
        <v>42434</v>
      </c>
      <c r="I1784" s="576">
        <v>42495</v>
      </c>
      <c r="J1784" s="228">
        <v>2015</v>
      </c>
      <c r="K1784" s="463" t="s">
        <v>1281</v>
      </c>
      <c r="L1784" s="463" t="s">
        <v>1293</v>
      </c>
      <c r="M1784" s="463" t="s">
        <v>1295</v>
      </c>
      <c r="N1784" s="466">
        <v>4</v>
      </c>
      <c r="O1784" s="229">
        <v>4</v>
      </c>
      <c r="P1784" s="463">
        <v>0</v>
      </c>
      <c r="Q1784" s="463">
        <v>6</v>
      </c>
      <c r="R1784" s="463">
        <v>0</v>
      </c>
      <c r="S1784" s="463">
        <v>0</v>
      </c>
      <c r="T1784" s="463">
        <v>5</v>
      </c>
      <c r="U1784" s="463">
        <v>0</v>
      </c>
      <c r="V1784" s="463">
        <v>0</v>
      </c>
      <c r="W1784" s="463">
        <v>9</v>
      </c>
      <c r="X1784" s="463">
        <v>16</v>
      </c>
      <c r="Y1784" s="463">
        <v>0</v>
      </c>
      <c r="Z1784" s="463">
        <v>0</v>
      </c>
      <c r="AA1784" s="463">
        <v>0</v>
      </c>
      <c r="AB1784" s="466">
        <v>40</v>
      </c>
      <c r="AC1784" s="461"/>
    </row>
    <row r="1785" spans="1:29" s="467" customFormat="1" hidden="1">
      <c r="A1785" s="463" t="s">
        <v>2562</v>
      </c>
      <c r="B1785" s="463" t="s">
        <v>658</v>
      </c>
      <c r="C1785" s="463" t="s">
        <v>2563</v>
      </c>
      <c r="D1785" s="463" t="s">
        <v>552</v>
      </c>
      <c r="E1785" s="463">
        <v>30</v>
      </c>
      <c r="F1785" s="465" t="s">
        <v>1296</v>
      </c>
      <c r="G1785" s="463" t="s">
        <v>554</v>
      </c>
      <c r="H1785" s="576">
        <v>42434</v>
      </c>
      <c r="I1785" s="576">
        <v>42495</v>
      </c>
      <c r="J1785" s="228">
        <v>2015</v>
      </c>
      <c r="K1785" s="463" t="s">
        <v>1281</v>
      </c>
      <c r="L1785" s="463" t="s">
        <v>1293</v>
      </c>
      <c r="M1785" s="463" t="s">
        <v>1296</v>
      </c>
      <c r="N1785" s="466">
        <v>1</v>
      </c>
      <c r="O1785" s="229">
        <v>6</v>
      </c>
      <c r="P1785" s="463">
        <v>14</v>
      </c>
      <c r="Q1785" s="463">
        <v>0</v>
      </c>
      <c r="R1785" s="463">
        <v>0</v>
      </c>
      <c r="S1785" s="463">
        <v>0</v>
      </c>
      <c r="T1785" s="463">
        <v>0</v>
      </c>
      <c r="U1785" s="463">
        <v>2</v>
      </c>
      <c r="V1785" s="463">
        <v>1</v>
      </c>
      <c r="W1785" s="463">
        <v>17</v>
      </c>
      <c r="X1785" s="463">
        <v>0</v>
      </c>
      <c r="Y1785" s="463">
        <v>0</v>
      </c>
      <c r="Z1785" s="463">
        <v>0</v>
      </c>
      <c r="AA1785" s="463">
        <v>0</v>
      </c>
      <c r="AB1785" s="466">
        <v>40</v>
      </c>
      <c r="AC1785" s="461"/>
    </row>
    <row r="1786" spans="1:29" s="467" customFormat="1" hidden="1">
      <c r="A1786" s="463" t="s">
        <v>2564</v>
      </c>
      <c r="B1786" s="463" t="s">
        <v>658</v>
      </c>
      <c r="C1786" s="463" t="s">
        <v>2565</v>
      </c>
      <c r="D1786" s="463" t="s">
        <v>552</v>
      </c>
      <c r="E1786" s="463">
        <v>30</v>
      </c>
      <c r="F1786" s="465" t="s">
        <v>1296</v>
      </c>
      <c r="G1786" s="463" t="s">
        <v>554</v>
      </c>
      <c r="H1786" s="576">
        <v>42434</v>
      </c>
      <c r="I1786" s="576">
        <v>42495</v>
      </c>
      <c r="J1786" s="228">
        <v>2015</v>
      </c>
      <c r="K1786" s="463" t="s">
        <v>1281</v>
      </c>
      <c r="L1786" s="463" t="s">
        <v>1293</v>
      </c>
      <c r="M1786" s="463" t="s">
        <v>1296</v>
      </c>
      <c r="N1786" s="466">
        <v>2</v>
      </c>
      <c r="O1786" s="229">
        <v>0</v>
      </c>
      <c r="P1786" s="463">
        <v>9</v>
      </c>
      <c r="Q1786" s="463">
        <v>2</v>
      </c>
      <c r="R1786" s="463">
        <v>0</v>
      </c>
      <c r="S1786" s="463">
        <v>0</v>
      </c>
      <c r="T1786" s="463">
        <v>0</v>
      </c>
      <c r="U1786" s="463">
        <v>2</v>
      </c>
      <c r="V1786" s="463">
        <v>0</v>
      </c>
      <c r="W1786" s="463">
        <v>22</v>
      </c>
      <c r="X1786" s="463">
        <v>5</v>
      </c>
      <c r="Y1786" s="463">
        <v>0</v>
      </c>
      <c r="Z1786" s="463">
        <v>0</v>
      </c>
      <c r="AA1786" s="463">
        <v>0</v>
      </c>
      <c r="AB1786" s="466">
        <v>40</v>
      </c>
      <c r="AC1786" s="461"/>
    </row>
    <row r="1787" spans="1:29" s="467" customFormat="1" hidden="1">
      <c r="A1787" s="463" t="s">
        <v>2566</v>
      </c>
      <c r="B1787" s="463" t="s">
        <v>658</v>
      </c>
      <c r="C1787" s="463" t="s">
        <v>2567</v>
      </c>
      <c r="D1787" s="463" t="s">
        <v>552</v>
      </c>
      <c r="E1787" s="463">
        <v>30</v>
      </c>
      <c r="F1787" s="465" t="s">
        <v>1296</v>
      </c>
      <c r="G1787" s="463" t="s">
        <v>554</v>
      </c>
      <c r="H1787" s="576">
        <v>42434</v>
      </c>
      <c r="I1787" s="576">
        <v>42495</v>
      </c>
      <c r="J1787" s="228">
        <v>2015</v>
      </c>
      <c r="K1787" s="463" t="s">
        <v>1281</v>
      </c>
      <c r="L1787" s="463" t="s">
        <v>1293</v>
      </c>
      <c r="M1787" s="463" t="s">
        <v>1296</v>
      </c>
      <c r="N1787" s="466">
        <v>3</v>
      </c>
      <c r="O1787" s="229">
        <v>0</v>
      </c>
      <c r="P1787" s="463">
        <v>6</v>
      </c>
      <c r="Q1787" s="463">
        <v>0</v>
      </c>
      <c r="R1787" s="463">
        <v>0</v>
      </c>
      <c r="S1787" s="463">
        <v>0</v>
      </c>
      <c r="T1787" s="463">
        <v>0</v>
      </c>
      <c r="U1787" s="463">
        <v>2</v>
      </c>
      <c r="V1787" s="463">
        <v>0</v>
      </c>
      <c r="W1787" s="463">
        <v>27</v>
      </c>
      <c r="X1787" s="463">
        <v>5</v>
      </c>
      <c r="Y1787" s="463">
        <v>0</v>
      </c>
      <c r="Z1787" s="463">
        <v>0</v>
      </c>
      <c r="AA1787" s="463">
        <v>0</v>
      </c>
      <c r="AB1787" s="466">
        <v>40</v>
      </c>
      <c r="AC1787" s="461"/>
    </row>
    <row r="1788" spans="1:29" s="467" customFormat="1" hidden="1">
      <c r="A1788" s="463" t="s">
        <v>2568</v>
      </c>
      <c r="B1788" s="463" t="s">
        <v>658</v>
      </c>
      <c r="C1788" s="463" t="s">
        <v>2569</v>
      </c>
      <c r="D1788" s="463" t="s">
        <v>552</v>
      </c>
      <c r="E1788" s="463">
        <v>30</v>
      </c>
      <c r="F1788" s="465" t="s">
        <v>1296</v>
      </c>
      <c r="G1788" s="463" t="s">
        <v>554</v>
      </c>
      <c r="H1788" s="576">
        <v>42434</v>
      </c>
      <c r="I1788" s="576">
        <v>42495</v>
      </c>
      <c r="J1788" s="228">
        <v>2015</v>
      </c>
      <c r="K1788" s="463" t="s">
        <v>1281</v>
      </c>
      <c r="L1788" s="463" t="s">
        <v>1293</v>
      </c>
      <c r="M1788" s="463" t="s">
        <v>1296</v>
      </c>
      <c r="N1788" s="466">
        <v>4</v>
      </c>
      <c r="O1788" s="229">
        <v>0</v>
      </c>
      <c r="P1788" s="463">
        <v>5</v>
      </c>
      <c r="Q1788" s="463">
        <v>5</v>
      </c>
      <c r="R1788" s="463">
        <v>0</v>
      </c>
      <c r="S1788" s="463">
        <v>0</v>
      </c>
      <c r="T1788" s="463">
        <v>0</v>
      </c>
      <c r="U1788" s="463">
        <v>4</v>
      </c>
      <c r="V1788" s="463">
        <v>0</v>
      </c>
      <c r="W1788" s="463">
        <v>21</v>
      </c>
      <c r="X1788" s="463">
        <v>3</v>
      </c>
      <c r="Y1788" s="463">
        <v>1</v>
      </c>
      <c r="Z1788" s="463">
        <v>1</v>
      </c>
      <c r="AA1788" s="463">
        <v>0</v>
      </c>
      <c r="AB1788" s="466">
        <v>40</v>
      </c>
      <c r="AC1788" s="461"/>
    </row>
    <row r="1789" spans="1:29" s="467" customFormat="1" ht="26" hidden="1">
      <c r="A1789" s="463" t="s">
        <v>2694</v>
      </c>
      <c r="B1789" s="463" t="s">
        <v>658</v>
      </c>
      <c r="C1789" s="463" t="s">
        <v>3867</v>
      </c>
      <c r="D1789" s="463" t="s">
        <v>552</v>
      </c>
      <c r="E1789" s="463">
        <v>31</v>
      </c>
      <c r="F1789" s="465" t="s">
        <v>3749</v>
      </c>
      <c r="G1789" s="463" t="s">
        <v>554</v>
      </c>
      <c r="H1789" s="576">
        <v>42399</v>
      </c>
      <c r="I1789" s="576">
        <v>42495</v>
      </c>
      <c r="J1789" s="228">
        <v>2015</v>
      </c>
      <c r="K1789" s="463" t="s">
        <v>769</v>
      </c>
      <c r="L1789" s="463" t="s">
        <v>1297</v>
      </c>
      <c r="M1789" s="463" t="s">
        <v>3749</v>
      </c>
      <c r="N1789" s="466">
        <v>1</v>
      </c>
      <c r="O1789" s="229">
        <v>9</v>
      </c>
      <c r="P1789" s="463">
        <v>5</v>
      </c>
      <c r="Q1789" s="463">
        <v>2</v>
      </c>
      <c r="R1789" s="463">
        <v>0</v>
      </c>
      <c r="S1789" s="463">
        <v>0</v>
      </c>
      <c r="T1789" s="463">
        <v>0</v>
      </c>
      <c r="U1789" s="463">
        <v>3</v>
      </c>
      <c r="V1789" s="463">
        <v>0</v>
      </c>
      <c r="W1789" s="463">
        <v>6</v>
      </c>
      <c r="X1789" s="463">
        <v>3</v>
      </c>
      <c r="Y1789" s="463">
        <v>12</v>
      </c>
      <c r="Z1789" s="463">
        <v>0</v>
      </c>
      <c r="AA1789" s="463">
        <v>0</v>
      </c>
      <c r="AB1789" s="466">
        <v>40</v>
      </c>
      <c r="AC1789" s="461"/>
    </row>
    <row r="1790" spans="1:29" s="467" customFormat="1" ht="26" hidden="1">
      <c r="A1790" s="463" t="s">
        <v>2695</v>
      </c>
      <c r="B1790" s="463" t="s">
        <v>658</v>
      </c>
      <c r="C1790" s="463" t="s">
        <v>3868</v>
      </c>
      <c r="D1790" s="463" t="s">
        <v>552</v>
      </c>
      <c r="E1790" s="463">
        <v>31</v>
      </c>
      <c r="F1790" s="465" t="s">
        <v>3749</v>
      </c>
      <c r="G1790" s="463" t="s">
        <v>554</v>
      </c>
      <c r="H1790" s="576">
        <v>42399</v>
      </c>
      <c r="I1790" s="576">
        <v>42495</v>
      </c>
      <c r="J1790" s="228">
        <v>2015</v>
      </c>
      <c r="K1790" s="463" t="s">
        <v>769</v>
      </c>
      <c r="L1790" s="463" t="s">
        <v>1297</v>
      </c>
      <c r="M1790" s="463" t="s">
        <v>3749</v>
      </c>
      <c r="N1790" s="466">
        <v>2</v>
      </c>
      <c r="O1790" s="229">
        <v>2</v>
      </c>
      <c r="P1790" s="463">
        <v>3</v>
      </c>
      <c r="Q1790" s="463">
        <v>3</v>
      </c>
      <c r="R1790" s="463">
        <v>0</v>
      </c>
      <c r="S1790" s="463">
        <v>0</v>
      </c>
      <c r="T1790" s="463">
        <v>0</v>
      </c>
      <c r="U1790" s="463">
        <v>1</v>
      </c>
      <c r="V1790" s="463">
        <v>0</v>
      </c>
      <c r="W1790" s="463">
        <v>13</v>
      </c>
      <c r="X1790" s="463">
        <v>1</v>
      </c>
      <c r="Y1790" s="463">
        <v>17</v>
      </c>
      <c r="Z1790" s="463">
        <v>0</v>
      </c>
      <c r="AA1790" s="463">
        <v>0</v>
      </c>
      <c r="AB1790" s="466">
        <v>40</v>
      </c>
      <c r="AC1790" s="461"/>
    </row>
    <row r="1791" spans="1:29" s="467" customFormat="1" ht="26" hidden="1">
      <c r="A1791" s="463" t="s">
        <v>2696</v>
      </c>
      <c r="B1791" s="463" t="s">
        <v>658</v>
      </c>
      <c r="C1791" s="463" t="s">
        <v>3869</v>
      </c>
      <c r="D1791" s="463" t="s">
        <v>552</v>
      </c>
      <c r="E1791" s="463">
        <v>31</v>
      </c>
      <c r="F1791" s="465" t="s">
        <v>3749</v>
      </c>
      <c r="G1791" s="463" t="s">
        <v>554</v>
      </c>
      <c r="H1791" s="576">
        <v>42399</v>
      </c>
      <c r="I1791" s="576">
        <v>42495</v>
      </c>
      <c r="J1791" s="228">
        <v>2015</v>
      </c>
      <c r="K1791" s="463" t="s">
        <v>769</v>
      </c>
      <c r="L1791" s="463" t="s">
        <v>1297</v>
      </c>
      <c r="M1791" s="463" t="s">
        <v>3749</v>
      </c>
      <c r="N1791" s="466">
        <v>3</v>
      </c>
      <c r="O1791" s="229">
        <v>7</v>
      </c>
      <c r="P1791" s="463">
        <v>5</v>
      </c>
      <c r="Q1791" s="463">
        <v>2</v>
      </c>
      <c r="R1791" s="463">
        <v>0</v>
      </c>
      <c r="S1791" s="463">
        <v>0</v>
      </c>
      <c r="T1791" s="463">
        <v>0</v>
      </c>
      <c r="U1791" s="463">
        <v>0</v>
      </c>
      <c r="V1791" s="463">
        <v>0</v>
      </c>
      <c r="W1791" s="463">
        <v>8</v>
      </c>
      <c r="X1791" s="463">
        <v>2</v>
      </c>
      <c r="Y1791" s="463">
        <v>16</v>
      </c>
      <c r="Z1791" s="463">
        <v>0</v>
      </c>
      <c r="AA1791" s="463">
        <v>0</v>
      </c>
      <c r="AB1791" s="466">
        <v>40</v>
      </c>
      <c r="AC1791" s="461"/>
    </row>
    <row r="1792" spans="1:29" s="467" customFormat="1" ht="26" hidden="1">
      <c r="A1792" s="463" t="s">
        <v>2697</v>
      </c>
      <c r="B1792" s="463" t="s">
        <v>658</v>
      </c>
      <c r="C1792" s="463" t="s">
        <v>3870</v>
      </c>
      <c r="D1792" s="463" t="s">
        <v>552</v>
      </c>
      <c r="E1792" s="463">
        <v>31</v>
      </c>
      <c r="F1792" s="465" t="s">
        <v>3749</v>
      </c>
      <c r="G1792" s="463" t="s">
        <v>554</v>
      </c>
      <c r="H1792" s="576">
        <v>42399</v>
      </c>
      <c r="I1792" s="576">
        <v>42495</v>
      </c>
      <c r="J1792" s="228">
        <v>2015</v>
      </c>
      <c r="K1792" s="463" t="s">
        <v>769</v>
      </c>
      <c r="L1792" s="463" t="s">
        <v>1297</v>
      </c>
      <c r="M1792" s="463" t="s">
        <v>3749</v>
      </c>
      <c r="N1792" s="466">
        <v>4</v>
      </c>
      <c r="O1792" s="229">
        <v>11</v>
      </c>
      <c r="P1792" s="463">
        <v>1</v>
      </c>
      <c r="Q1792" s="463">
        <v>2</v>
      </c>
      <c r="R1792" s="463">
        <v>0</v>
      </c>
      <c r="S1792" s="463">
        <v>0</v>
      </c>
      <c r="T1792" s="463">
        <v>0</v>
      </c>
      <c r="U1792" s="463">
        <v>1</v>
      </c>
      <c r="V1792" s="463">
        <v>0</v>
      </c>
      <c r="W1792" s="463">
        <v>7</v>
      </c>
      <c r="X1792" s="463">
        <v>8</v>
      </c>
      <c r="Y1792" s="463">
        <v>10</v>
      </c>
      <c r="Z1792" s="463">
        <v>0</v>
      </c>
      <c r="AA1792" s="463">
        <v>0</v>
      </c>
      <c r="AB1792" s="466">
        <v>40</v>
      </c>
      <c r="AC1792" s="461"/>
    </row>
    <row r="1793" spans="1:29" s="467" customFormat="1" hidden="1">
      <c r="A1793" s="463" t="s">
        <v>2698</v>
      </c>
      <c r="B1793" s="463" t="s">
        <v>658</v>
      </c>
      <c r="C1793" s="463" t="s">
        <v>3891</v>
      </c>
      <c r="D1793" s="463" t="s">
        <v>552</v>
      </c>
      <c r="E1793" s="463">
        <v>32</v>
      </c>
      <c r="F1793" s="465" t="s">
        <v>3750</v>
      </c>
      <c r="G1793" s="463" t="s">
        <v>554</v>
      </c>
      <c r="H1793" s="576">
        <v>42400</v>
      </c>
      <c r="I1793" s="576">
        <v>42495</v>
      </c>
      <c r="J1793" s="228">
        <v>2015</v>
      </c>
      <c r="K1793" s="463" t="s">
        <v>769</v>
      </c>
      <c r="L1793" s="463" t="s">
        <v>1297</v>
      </c>
      <c r="M1793" s="463" t="s">
        <v>3750</v>
      </c>
      <c r="N1793" s="466">
        <v>1</v>
      </c>
      <c r="O1793" s="229">
        <v>1</v>
      </c>
      <c r="P1793" s="463">
        <v>6</v>
      </c>
      <c r="Q1793" s="463">
        <v>10</v>
      </c>
      <c r="R1793" s="463">
        <v>2</v>
      </c>
      <c r="S1793" s="463">
        <v>0</v>
      </c>
      <c r="T1793" s="463">
        <v>0</v>
      </c>
      <c r="U1793" s="463">
        <v>0</v>
      </c>
      <c r="V1793" s="463">
        <v>0</v>
      </c>
      <c r="W1793" s="463">
        <v>10</v>
      </c>
      <c r="X1793" s="463">
        <v>9</v>
      </c>
      <c r="Y1793" s="463">
        <v>2</v>
      </c>
      <c r="Z1793" s="463">
        <v>0</v>
      </c>
      <c r="AA1793" s="463">
        <v>0</v>
      </c>
      <c r="AB1793" s="466">
        <v>40</v>
      </c>
      <c r="AC1793" s="461"/>
    </row>
    <row r="1794" spans="1:29" s="467" customFormat="1" hidden="1">
      <c r="A1794" s="463" t="s">
        <v>2699</v>
      </c>
      <c r="B1794" s="463" t="s">
        <v>658</v>
      </c>
      <c r="C1794" s="463" t="s">
        <v>3892</v>
      </c>
      <c r="D1794" s="463" t="s">
        <v>552</v>
      </c>
      <c r="E1794" s="463">
        <v>32</v>
      </c>
      <c r="F1794" s="465" t="s">
        <v>3750</v>
      </c>
      <c r="G1794" s="463" t="s">
        <v>554</v>
      </c>
      <c r="H1794" s="576">
        <v>42400</v>
      </c>
      <c r="I1794" s="576">
        <v>42495</v>
      </c>
      <c r="J1794" s="228">
        <v>2015</v>
      </c>
      <c r="K1794" s="463" t="s">
        <v>769</v>
      </c>
      <c r="L1794" s="463" t="s">
        <v>1297</v>
      </c>
      <c r="M1794" s="463" t="s">
        <v>3750</v>
      </c>
      <c r="N1794" s="466">
        <v>2</v>
      </c>
      <c r="O1794" s="229">
        <v>0</v>
      </c>
      <c r="P1794" s="463">
        <v>4</v>
      </c>
      <c r="Q1794" s="463">
        <v>5</v>
      </c>
      <c r="R1794" s="463">
        <v>1</v>
      </c>
      <c r="S1794" s="463">
        <v>0</v>
      </c>
      <c r="T1794" s="463">
        <v>0</v>
      </c>
      <c r="U1794" s="463">
        <v>0</v>
      </c>
      <c r="V1794" s="463">
        <v>0</v>
      </c>
      <c r="W1794" s="463">
        <v>21</v>
      </c>
      <c r="X1794" s="463">
        <v>7</v>
      </c>
      <c r="Y1794" s="463">
        <v>2</v>
      </c>
      <c r="Z1794" s="463">
        <v>0</v>
      </c>
      <c r="AA1794" s="463">
        <v>0</v>
      </c>
      <c r="AB1794" s="466">
        <v>40</v>
      </c>
      <c r="AC1794" s="461"/>
    </row>
    <row r="1795" spans="1:29" s="467" customFormat="1" hidden="1">
      <c r="A1795" s="463" t="s">
        <v>2700</v>
      </c>
      <c r="B1795" s="463" t="s">
        <v>658</v>
      </c>
      <c r="C1795" s="463" t="s">
        <v>3893</v>
      </c>
      <c r="D1795" s="463" t="s">
        <v>552</v>
      </c>
      <c r="E1795" s="463">
        <v>32</v>
      </c>
      <c r="F1795" s="465" t="s">
        <v>3750</v>
      </c>
      <c r="G1795" s="463" t="s">
        <v>554</v>
      </c>
      <c r="H1795" s="576">
        <v>42400</v>
      </c>
      <c r="I1795" s="576">
        <v>42495</v>
      </c>
      <c r="J1795" s="228">
        <v>2015</v>
      </c>
      <c r="K1795" s="463" t="s">
        <v>769</v>
      </c>
      <c r="L1795" s="463" t="s">
        <v>1297</v>
      </c>
      <c r="M1795" s="463" t="s">
        <v>3750</v>
      </c>
      <c r="N1795" s="466">
        <v>3</v>
      </c>
      <c r="O1795" s="229">
        <v>0</v>
      </c>
      <c r="P1795" s="463">
        <v>3</v>
      </c>
      <c r="Q1795" s="463">
        <v>5</v>
      </c>
      <c r="R1795" s="463">
        <v>1</v>
      </c>
      <c r="S1795" s="463">
        <v>0</v>
      </c>
      <c r="T1795" s="463">
        <v>0</v>
      </c>
      <c r="U1795" s="463">
        <v>1</v>
      </c>
      <c r="V1795" s="463">
        <v>3</v>
      </c>
      <c r="W1795" s="463">
        <v>13</v>
      </c>
      <c r="X1795" s="463">
        <v>7</v>
      </c>
      <c r="Y1795" s="463">
        <v>7</v>
      </c>
      <c r="Z1795" s="463">
        <v>0</v>
      </c>
      <c r="AA1795" s="463">
        <v>0</v>
      </c>
      <c r="AB1795" s="466">
        <v>40</v>
      </c>
      <c r="AC1795" s="461"/>
    </row>
    <row r="1796" spans="1:29" s="467" customFormat="1" hidden="1">
      <c r="A1796" s="463" t="s">
        <v>2701</v>
      </c>
      <c r="B1796" s="463" t="s">
        <v>658</v>
      </c>
      <c r="C1796" s="463" t="s">
        <v>3894</v>
      </c>
      <c r="D1796" s="463" t="s">
        <v>552</v>
      </c>
      <c r="E1796" s="463">
        <v>32</v>
      </c>
      <c r="F1796" s="465" t="s">
        <v>3750</v>
      </c>
      <c r="G1796" s="463" t="s">
        <v>554</v>
      </c>
      <c r="H1796" s="576">
        <v>42400</v>
      </c>
      <c r="I1796" s="576">
        <v>42495</v>
      </c>
      <c r="J1796" s="228">
        <v>2015</v>
      </c>
      <c r="K1796" s="463" t="s">
        <v>769</v>
      </c>
      <c r="L1796" s="463" t="s">
        <v>1297</v>
      </c>
      <c r="M1796" s="463" t="s">
        <v>3750</v>
      </c>
      <c r="N1796" s="466">
        <v>4</v>
      </c>
      <c r="O1796" s="229">
        <v>0</v>
      </c>
      <c r="P1796" s="463">
        <v>6</v>
      </c>
      <c r="Q1796" s="463">
        <v>0</v>
      </c>
      <c r="R1796" s="463">
        <v>3</v>
      </c>
      <c r="S1796" s="463">
        <v>0</v>
      </c>
      <c r="T1796" s="463">
        <v>0</v>
      </c>
      <c r="U1796" s="463">
        <v>1</v>
      </c>
      <c r="V1796" s="463">
        <v>3</v>
      </c>
      <c r="W1796" s="463">
        <v>15</v>
      </c>
      <c r="X1796" s="463">
        <v>8</v>
      </c>
      <c r="Y1796" s="463">
        <v>4</v>
      </c>
      <c r="Z1796" s="463">
        <v>0</v>
      </c>
      <c r="AA1796" s="463">
        <v>0</v>
      </c>
      <c r="AB1796" s="466">
        <v>40</v>
      </c>
      <c r="AC1796" s="461"/>
    </row>
    <row r="1797" spans="1:29" s="467" customFormat="1" hidden="1">
      <c r="A1797" s="463" t="s">
        <v>2702</v>
      </c>
      <c r="B1797" s="463" t="s">
        <v>658</v>
      </c>
      <c r="C1797" s="463" t="s">
        <v>2703</v>
      </c>
      <c r="D1797" s="463" t="s">
        <v>552</v>
      </c>
      <c r="E1797" s="463">
        <v>33</v>
      </c>
      <c r="F1797" s="465" t="s">
        <v>1692</v>
      </c>
      <c r="G1797" s="463" t="s">
        <v>554</v>
      </c>
      <c r="H1797" s="576">
        <v>42399</v>
      </c>
      <c r="I1797" s="576">
        <v>42495</v>
      </c>
      <c r="J1797" s="228">
        <v>2015</v>
      </c>
      <c r="K1797" s="463" t="s">
        <v>769</v>
      </c>
      <c r="L1797" s="463" t="s">
        <v>1297</v>
      </c>
      <c r="M1797" s="463" t="s">
        <v>1692</v>
      </c>
      <c r="N1797" s="466">
        <v>1</v>
      </c>
      <c r="O1797" s="229">
        <v>6</v>
      </c>
      <c r="P1797" s="463">
        <v>0</v>
      </c>
      <c r="Q1797" s="463">
        <v>3</v>
      </c>
      <c r="R1797" s="463">
        <v>0</v>
      </c>
      <c r="S1797" s="463">
        <v>0</v>
      </c>
      <c r="T1797" s="463">
        <v>0</v>
      </c>
      <c r="U1797" s="463">
        <v>0</v>
      </c>
      <c r="V1797" s="463">
        <v>0</v>
      </c>
      <c r="W1797" s="463">
        <v>25</v>
      </c>
      <c r="X1797" s="463">
        <v>3</v>
      </c>
      <c r="Y1797" s="463">
        <v>3</v>
      </c>
      <c r="Z1797" s="463">
        <v>0</v>
      </c>
      <c r="AA1797" s="463">
        <v>0</v>
      </c>
      <c r="AB1797" s="466">
        <v>40</v>
      </c>
      <c r="AC1797" s="461"/>
    </row>
    <row r="1798" spans="1:29" s="467" customFormat="1" hidden="1">
      <c r="A1798" s="463" t="s">
        <v>2704</v>
      </c>
      <c r="B1798" s="463" t="s">
        <v>658</v>
      </c>
      <c r="C1798" s="463" t="s">
        <v>2705</v>
      </c>
      <c r="D1798" s="463" t="s">
        <v>552</v>
      </c>
      <c r="E1798" s="463">
        <v>33</v>
      </c>
      <c r="F1798" s="465" t="s">
        <v>1692</v>
      </c>
      <c r="G1798" s="463" t="s">
        <v>554</v>
      </c>
      <c r="H1798" s="576">
        <v>42399</v>
      </c>
      <c r="I1798" s="576">
        <v>42495</v>
      </c>
      <c r="J1798" s="228">
        <v>2015</v>
      </c>
      <c r="K1798" s="463" t="s">
        <v>769</v>
      </c>
      <c r="L1798" s="463" t="s">
        <v>1297</v>
      </c>
      <c r="M1798" s="463" t="s">
        <v>1692</v>
      </c>
      <c r="N1798" s="466">
        <v>2</v>
      </c>
      <c r="O1798" s="229">
        <v>0</v>
      </c>
      <c r="P1798" s="463">
        <v>0</v>
      </c>
      <c r="Q1798" s="463">
        <v>8</v>
      </c>
      <c r="R1798" s="463">
        <v>1</v>
      </c>
      <c r="S1798" s="463">
        <v>0</v>
      </c>
      <c r="T1798" s="463">
        <v>0</v>
      </c>
      <c r="U1798" s="463">
        <v>0</v>
      </c>
      <c r="V1798" s="463">
        <v>0</v>
      </c>
      <c r="W1798" s="463">
        <v>14</v>
      </c>
      <c r="X1798" s="463">
        <v>2</v>
      </c>
      <c r="Y1798" s="463">
        <v>15</v>
      </c>
      <c r="Z1798" s="463">
        <v>0</v>
      </c>
      <c r="AA1798" s="463">
        <v>0</v>
      </c>
      <c r="AB1798" s="466">
        <v>40</v>
      </c>
      <c r="AC1798" s="461"/>
    </row>
    <row r="1799" spans="1:29" s="467" customFormat="1" hidden="1">
      <c r="A1799" s="463" t="s">
        <v>2706</v>
      </c>
      <c r="B1799" s="463" t="s">
        <v>658</v>
      </c>
      <c r="C1799" s="463" t="s">
        <v>2707</v>
      </c>
      <c r="D1799" s="463" t="s">
        <v>552</v>
      </c>
      <c r="E1799" s="463">
        <v>33</v>
      </c>
      <c r="F1799" s="465" t="s">
        <v>1692</v>
      </c>
      <c r="G1799" s="463" t="s">
        <v>554</v>
      </c>
      <c r="H1799" s="576">
        <v>42399</v>
      </c>
      <c r="I1799" s="576">
        <v>42495</v>
      </c>
      <c r="J1799" s="228">
        <v>2015</v>
      </c>
      <c r="K1799" s="463" t="s">
        <v>769</v>
      </c>
      <c r="L1799" s="463" t="s">
        <v>1297</v>
      </c>
      <c r="M1799" s="463" t="s">
        <v>1692</v>
      </c>
      <c r="N1799" s="466">
        <v>3</v>
      </c>
      <c r="O1799" s="229">
        <v>12</v>
      </c>
      <c r="P1799" s="463">
        <v>0</v>
      </c>
      <c r="Q1799" s="463">
        <v>0</v>
      </c>
      <c r="R1799" s="463">
        <v>0</v>
      </c>
      <c r="S1799" s="463">
        <v>0</v>
      </c>
      <c r="T1799" s="463">
        <v>0</v>
      </c>
      <c r="U1799" s="463">
        <v>1</v>
      </c>
      <c r="V1799" s="463">
        <v>0</v>
      </c>
      <c r="W1799" s="463">
        <v>17</v>
      </c>
      <c r="X1799" s="463">
        <v>0</v>
      </c>
      <c r="Y1799" s="463">
        <v>10</v>
      </c>
      <c r="Z1799" s="463">
        <v>0</v>
      </c>
      <c r="AA1799" s="463">
        <v>0</v>
      </c>
      <c r="AB1799" s="466">
        <v>40</v>
      </c>
      <c r="AC1799" s="461"/>
    </row>
    <row r="1800" spans="1:29" s="467" customFormat="1" hidden="1">
      <c r="A1800" s="463" t="s">
        <v>2708</v>
      </c>
      <c r="B1800" s="463" t="s">
        <v>658</v>
      </c>
      <c r="C1800" s="463" t="s">
        <v>2709</v>
      </c>
      <c r="D1800" s="463" t="s">
        <v>552</v>
      </c>
      <c r="E1800" s="463">
        <v>33</v>
      </c>
      <c r="F1800" s="465" t="s">
        <v>1692</v>
      </c>
      <c r="G1800" s="463" t="s">
        <v>554</v>
      </c>
      <c r="H1800" s="576">
        <v>42399</v>
      </c>
      <c r="I1800" s="576">
        <v>42495</v>
      </c>
      <c r="J1800" s="228">
        <v>2015</v>
      </c>
      <c r="K1800" s="463" t="s">
        <v>769</v>
      </c>
      <c r="L1800" s="463" t="s">
        <v>1297</v>
      </c>
      <c r="M1800" s="463" t="s">
        <v>1692</v>
      </c>
      <c r="N1800" s="466">
        <v>4</v>
      </c>
      <c r="O1800" s="229">
        <v>3</v>
      </c>
      <c r="P1800" s="463">
        <v>0</v>
      </c>
      <c r="Q1800" s="463">
        <v>3</v>
      </c>
      <c r="R1800" s="463">
        <v>0</v>
      </c>
      <c r="S1800" s="463">
        <v>0</v>
      </c>
      <c r="T1800" s="463">
        <v>0</v>
      </c>
      <c r="U1800" s="463">
        <v>7</v>
      </c>
      <c r="V1800" s="463">
        <v>0</v>
      </c>
      <c r="W1800" s="463">
        <v>7</v>
      </c>
      <c r="X1800" s="463">
        <v>2</v>
      </c>
      <c r="Y1800" s="463">
        <v>18</v>
      </c>
      <c r="Z1800" s="463">
        <v>0</v>
      </c>
      <c r="AA1800" s="463">
        <v>0</v>
      </c>
      <c r="AB1800" s="466">
        <v>40</v>
      </c>
      <c r="AC1800" s="461"/>
    </row>
    <row r="1801" spans="1:29" s="467" customFormat="1" hidden="1">
      <c r="A1801" s="463" t="s">
        <v>2570</v>
      </c>
      <c r="B1801" s="463" t="s">
        <v>658</v>
      </c>
      <c r="C1801" s="463" t="s">
        <v>2571</v>
      </c>
      <c r="D1801" s="463" t="s">
        <v>552</v>
      </c>
      <c r="E1801" s="463">
        <v>37</v>
      </c>
      <c r="F1801" s="465" t="s">
        <v>358</v>
      </c>
      <c r="G1801" s="463" t="s">
        <v>554</v>
      </c>
      <c r="H1801" s="576">
        <v>42370</v>
      </c>
      <c r="I1801" s="576">
        <v>42495</v>
      </c>
      <c r="J1801" s="228">
        <v>2015</v>
      </c>
      <c r="K1801" s="463" t="s">
        <v>769</v>
      </c>
      <c r="L1801" s="463" t="s">
        <v>3726</v>
      </c>
      <c r="M1801" s="463" t="s">
        <v>358</v>
      </c>
      <c r="N1801" s="466">
        <v>1</v>
      </c>
      <c r="O1801" s="229">
        <v>0</v>
      </c>
      <c r="P1801" s="463">
        <v>0</v>
      </c>
      <c r="Q1801" s="463">
        <v>1</v>
      </c>
      <c r="R1801" s="463">
        <v>0</v>
      </c>
      <c r="S1801" s="463">
        <v>8</v>
      </c>
      <c r="T1801" s="463">
        <v>0</v>
      </c>
      <c r="U1801" s="463">
        <v>2</v>
      </c>
      <c r="V1801" s="463">
        <v>0</v>
      </c>
      <c r="W1801" s="463">
        <v>21</v>
      </c>
      <c r="X1801" s="463">
        <v>4</v>
      </c>
      <c r="Y1801" s="463">
        <v>4</v>
      </c>
      <c r="Z1801" s="463">
        <v>0</v>
      </c>
      <c r="AA1801" s="463">
        <v>0</v>
      </c>
      <c r="AB1801" s="466">
        <v>40</v>
      </c>
      <c r="AC1801" s="461"/>
    </row>
    <row r="1802" spans="1:29" s="467" customFormat="1" hidden="1">
      <c r="A1802" s="463" t="s">
        <v>2572</v>
      </c>
      <c r="B1802" s="463" t="s">
        <v>658</v>
      </c>
      <c r="C1802" s="463" t="s">
        <v>2573</v>
      </c>
      <c r="D1802" s="463" t="s">
        <v>552</v>
      </c>
      <c r="E1802" s="463">
        <v>37</v>
      </c>
      <c r="F1802" s="465" t="s">
        <v>358</v>
      </c>
      <c r="G1802" s="463" t="s">
        <v>554</v>
      </c>
      <c r="H1802" s="576">
        <v>42370</v>
      </c>
      <c r="I1802" s="576">
        <v>42495</v>
      </c>
      <c r="J1802" s="228">
        <v>2015</v>
      </c>
      <c r="K1802" s="463" t="s">
        <v>769</v>
      </c>
      <c r="L1802" s="463" t="s">
        <v>3726</v>
      </c>
      <c r="M1802" s="463" t="s">
        <v>358</v>
      </c>
      <c r="N1802" s="466">
        <v>2</v>
      </c>
      <c r="O1802" s="229">
        <v>0</v>
      </c>
      <c r="P1802" s="463">
        <v>0</v>
      </c>
      <c r="Q1802" s="463">
        <v>0</v>
      </c>
      <c r="R1802" s="463">
        <v>0</v>
      </c>
      <c r="S1802" s="463">
        <v>1</v>
      </c>
      <c r="T1802" s="463">
        <v>0</v>
      </c>
      <c r="U1802" s="463">
        <v>4</v>
      </c>
      <c r="V1802" s="463">
        <v>0</v>
      </c>
      <c r="W1802" s="463">
        <v>35</v>
      </c>
      <c r="X1802" s="463">
        <v>0</v>
      </c>
      <c r="Y1802" s="463">
        <v>0</v>
      </c>
      <c r="Z1802" s="463">
        <v>0</v>
      </c>
      <c r="AA1802" s="463">
        <v>0</v>
      </c>
      <c r="AB1802" s="466">
        <v>40</v>
      </c>
      <c r="AC1802" s="461"/>
    </row>
    <row r="1803" spans="1:29" s="467" customFormat="1" hidden="1">
      <c r="A1803" s="463" t="s">
        <v>2574</v>
      </c>
      <c r="B1803" s="463" t="s">
        <v>658</v>
      </c>
      <c r="C1803" s="463" t="s">
        <v>2575</v>
      </c>
      <c r="D1803" s="463" t="s">
        <v>552</v>
      </c>
      <c r="E1803" s="463">
        <v>37</v>
      </c>
      <c r="F1803" s="465" t="s">
        <v>358</v>
      </c>
      <c r="G1803" s="463" t="s">
        <v>554</v>
      </c>
      <c r="H1803" s="576">
        <v>42370</v>
      </c>
      <c r="I1803" s="576">
        <v>42495</v>
      </c>
      <c r="J1803" s="228">
        <v>2015</v>
      </c>
      <c r="K1803" s="463" t="s">
        <v>769</v>
      </c>
      <c r="L1803" s="463" t="s">
        <v>3726</v>
      </c>
      <c r="M1803" s="463" t="s">
        <v>358</v>
      </c>
      <c r="N1803" s="466">
        <v>3</v>
      </c>
      <c r="O1803" s="229">
        <v>0</v>
      </c>
      <c r="P1803" s="463">
        <v>0</v>
      </c>
      <c r="Q1803" s="463">
        <v>0</v>
      </c>
      <c r="R1803" s="463">
        <v>0</v>
      </c>
      <c r="S1803" s="463">
        <v>18</v>
      </c>
      <c r="T1803" s="463">
        <v>0</v>
      </c>
      <c r="U1803" s="463">
        <v>0</v>
      </c>
      <c r="V1803" s="463">
        <v>0</v>
      </c>
      <c r="W1803" s="463">
        <v>11</v>
      </c>
      <c r="X1803" s="463">
        <v>10</v>
      </c>
      <c r="Y1803" s="463">
        <v>1</v>
      </c>
      <c r="Z1803" s="463">
        <v>0</v>
      </c>
      <c r="AA1803" s="463">
        <v>0</v>
      </c>
      <c r="AB1803" s="466">
        <v>40</v>
      </c>
      <c r="AC1803" s="461"/>
    </row>
    <row r="1804" spans="1:29" s="467" customFormat="1" hidden="1">
      <c r="A1804" s="463" t="s">
        <v>2576</v>
      </c>
      <c r="B1804" s="463" t="s">
        <v>658</v>
      </c>
      <c r="C1804" s="463" t="s">
        <v>2577</v>
      </c>
      <c r="D1804" s="463" t="s">
        <v>552</v>
      </c>
      <c r="E1804" s="463">
        <v>37</v>
      </c>
      <c r="F1804" s="465" t="s">
        <v>358</v>
      </c>
      <c r="G1804" s="463" t="s">
        <v>554</v>
      </c>
      <c r="H1804" s="576">
        <v>42370</v>
      </c>
      <c r="I1804" s="576">
        <v>42495</v>
      </c>
      <c r="J1804" s="228">
        <v>2015</v>
      </c>
      <c r="K1804" s="463" t="s">
        <v>769</v>
      </c>
      <c r="L1804" s="463" t="s">
        <v>3726</v>
      </c>
      <c r="M1804" s="463" t="s">
        <v>358</v>
      </c>
      <c r="N1804" s="466">
        <v>4</v>
      </c>
      <c r="O1804" s="229">
        <v>0</v>
      </c>
      <c r="P1804" s="463">
        <v>0</v>
      </c>
      <c r="Q1804" s="463">
        <v>1</v>
      </c>
      <c r="R1804" s="463">
        <v>0</v>
      </c>
      <c r="S1804" s="463">
        <v>2</v>
      </c>
      <c r="T1804" s="463">
        <v>0</v>
      </c>
      <c r="U1804" s="463">
        <v>0</v>
      </c>
      <c r="V1804" s="463">
        <v>0</v>
      </c>
      <c r="W1804" s="463">
        <v>26</v>
      </c>
      <c r="X1804" s="463">
        <v>11</v>
      </c>
      <c r="Y1804" s="463">
        <v>0</v>
      </c>
      <c r="Z1804" s="463">
        <v>0</v>
      </c>
      <c r="AA1804" s="463">
        <v>0</v>
      </c>
      <c r="AB1804" s="466">
        <v>40</v>
      </c>
      <c r="AC1804" s="461"/>
    </row>
    <row r="1805" spans="1:29" s="467" customFormat="1" hidden="1">
      <c r="A1805" s="463" t="s">
        <v>2578</v>
      </c>
      <c r="B1805" s="463" t="s">
        <v>658</v>
      </c>
      <c r="C1805" s="463" t="s">
        <v>4091</v>
      </c>
      <c r="D1805" s="463" t="s">
        <v>552</v>
      </c>
      <c r="E1805" s="463">
        <v>38</v>
      </c>
      <c r="F1805" s="465" t="s">
        <v>3759</v>
      </c>
      <c r="G1805" s="463" t="s">
        <v>554</v>
      </c>
      <c r="H1805" s="576">
        <v>42370</v>
      </c>
      <c r="I1805" s="576">
        <v>42495</v>
      </c>
      <c r="J1805" s="228">
        <v>2015</v>
      </c>
      <c r="K1805" s="463" t="s">
        <v>769</v>
      </c>
      <c r="L1805" s="463" t="s">
        <v>3726</v>
      </c>
      <c r="M1805" s="463" t="s">
        <v>3759</v>
      </c>
      <c r="N1805" s="466">
        <v>1</v>
      </c>
      <c r="O1805" s="229">
        <v>8</v>
      </c>
      <c r="P1805" s="463">
        <v>5</v>
      </c>
      <c r="Q1805" s="463">
        <v>5</v>
      </c>
      <c r="R1805" s="463">
        <v>7</v>
      </c>
      <c r="S1805" s="463">
        <v>0</v>
      </c>
      <c r="T1805" s="463">
        <v>0</v>
      </c>
      <c r="U1805" s="463">
        <v>0</v>
      </c>
      <c r="V1805" s="463">
        <v>1</v>
      </c>
      <c r="W1805" s="463">
        <v>5</v>
      </c>
      <c r="X1805" s="463">
        <v>5</v>
      </c>
      <c r="Y1805" s="463">
        <v>4</v>
      </c>
      <c r="Z1805" s="463">
        <v>0</v>
      </c>
      <c r="AA1805" s="463">
        <v>0</v>
      </c>
      <c r="AB1805" s="466">
        <v>40</v>
      </c>
      <c r="AC1805" s="461"/>
    </row>
    <row r="1806" spans="1:29" s="467" customFormat="1" hidden="1">
      <c r="A1806" s="463" t="s">
        <v>2579</v>
      </c>
      <c r="B1806" s="463" t="s">
        <v>658</v>
      </c>
      <c r="C1806" s="463" t="s">
        <v>4092</v>
      </c>
      <c r="D1806" s="463" t="s">
        <v>552</v>
      </c>
      <c r="E1806" s="463">
        <v>38</v>
      </c>
      <c r="F1806" s="465" t="s">
        <v>3759</v>
      </c>
      <c r="G1806" s="463" t="s">
        <v>554</v>
      </c>
      <c r="H1806" s="576">
        <v>42370</v>
      </c>
      <c r="I1806" s="576">
        <v>42495</v>
      </c>
      <c r="J1806" s="228">
        <v>2015</v>
      </c>
      <c r="K1806" s="463" t="s">
        <v>769</v>
      </c>
      <c r="L1806" s="463" t="s">
        <v>3726</v>
      </c>
      <c r="M1806" s="463" t="s">
        <v>3759</v>
      </c>
      <c r="N1806" s="466">
        <v>2</v>
      </c>
      <c r="O1806" s="229">
        <v>9</v>
      </c>
      <c r="P1806" s="463">
        <v>5</v>
      </c>
      <c r="Q1806" s="463">
        <v>1</v>
      </c>
      <c r="R1806" s="463">
        <v>6</v>
      </c>
      <c r="S1806" s="463">
        <v>0</v>
      </c>
      <c r="T1806" s="463">
        <v>0</v>
      </c>
      <c r="U1806" s="463">
        <v>0</v>
      </c>
      <c r="V1806" s="463">
        <v>0</v>
      </c>
      <c r="W1806" s="463">
        <v>3</v>
      </c>
      <c r="X1806" s="463">
        <v>12</v>
      </c>
      <c r="Y1806" s="463">
        <v>4</v>
      </c>
      <c r="Z1806" s="463">
        <v>0</v>
      </c>
      <c r="AA1806" s="463">
        <v>0</v>
      </c>
      <c r="AB1806" s="466">
        <v>40</v>
      </c>
      <c r="AC1806" s="461"/>
    </row>
    <row r="1807" spans="1:29" s="467" customFormat="1" hidden="1">
      <c r="A1807" s="463" t="s">
        <v>2580</v>
      </c>
      <c r="B1807" s="463" t="s">
        <v>658</v>
      </c>
      <c r="C1807" s="463" t="s">
        <v>4093</v>
      </c>
      <c r="D1807" s="463" t="s">
        <v>552</v>
      </c>
      <c r="E1807" s="463">
        <v>38</v>
      </c>
      <c r="F1807" s="465" t="s">
        <v>3759</v>
      </c>
      <c r="G1807" s="463" t="s">
        <v>554</v>
      </c>
      <c r="H1807" s="576">
        <v>42370</v>
      </c>
      <c r="I1807" s="576">
        <v>42495</v>
      </c>
      <c r="J1807" s="228">
        <v>2015</v>
      </c>
      <c r="K1807" s="463" t="s">
        <v>769</v>
      </c>
      <c r="L1807" s="463" t="s">
        <v>3726</v>
      </c>
      <c r="M1807" s="463" t="s">
        <v>3759</v>
      </c>
      <c r="N1807" s="466">
        <v>3</v>
      </c>
      <c r="O1807" s="229">
        <v>11</v>
      </c>
      <c r="P1807" s="463">
        <v>3</v>
      </c>
      <c r="Q1807" s="463">
        <v>5</v>
      </c>
      <c r="R1807" s="463">
        <v>2</v>
      </c>
      <c r="S1807" s="463">
        <v>0</v>
      </c>
      <c r="T1807" s="463">
        <v>0</v>
      </c>
      <c r="U1807" s="463">
        <v>0</v>
      </c>
      <c r="V1807" s="463">
        <v>0</v>
      </c>
      <c r="W1807" s="463">
        <v>10</v>
      </c>
      <c r="X1807" s="463">
        <v>6</v>
      </c>
      <c r="Y1807" s="463">
        <v>3</v>
      </c>
      <c r="Z1807" s="463">
        <v>0</v>
      </c>
      <c r="AA1807" s="463">
        <v>0</v>
      </c>
      <c r="AB1807" s="466">
        <v>40</v>
      </c>
      <c r="AC1807" s="461"/>
    </row>
    <row r="1808" spans="1:29" s="467" customFormat="1" hidden="1">
      <c r="A1808" s="463" t="s">
        <v>2581</v>
      </c>
      <c r="B1808" s="463" t="s">
        <v>658</v>
      </c>
      <c r="C1808" s="463" t="s">
        <v>4094</v>
      </c>
      <c r="D1808" s="463" t="s">
        <v>552</v>
      </c>
      <c r="E1808" s="463">
        <v>38</v>
      </c>
      <c r="F1808" s="465" t="s">
        <v>3759</v>
      </c>
      <c r="G1808" s="463" t="s">
        <v>554</v>
      </c>
      <c r="H1808" s="576">
        <v>42370</v>
      </c>
      <c r="I1808" s="576">
        <v>42495</v>
      </c>
      <c r="J1808" s="228">
        <v>2015</v>
      </c>
      <c r="K1808" s="463" t="s">
        <v>769</v>
      </c>
      <c r="L1808" s="463" t="s">
        <v>3726</v>
      </c>
      <c r="M1808" s="463" t="s">
        <v>3759</v>
      </c>
      <c r="N1808" s="466">
        <v>4</v>
      </c>
      <c r="O1808" s="229">
        <v>5</v>
      </c>
      <c r="P1808" s="463">
        <v>8</v>
      </c>
      <c r="Q1808" s="463">
        <v>4</v>
      </c>
      <c r="R1808" s="463">
        <v>0</v>
      </c>
      <c r="S1808" s="463">
        <v>0</v>
      </c>
      <c r="T1808" s="463">
        <v>0</v>
      </c>
      <c r="U1808" s="463">
        <v>0</v>
      </c>
      <c r="V1808" s="463">
        <v>0</v>
      </c>
      <c r="W1808" s="463">
        <v>5</v>
      </c>
      <c r="X1808" s="463">
        <v>14</v>
      </c>
      <c r="Y1808" s="463">
        <v>4</v>
      </c>
      <c r="Z1808" s="463">
        <v>0</v>
      </c>
      <c r="AA1808" s="463">
        <v>0</v>
      </c>
      <c r="AB1808" s="466">
        <v>40</v>
      </c>
      <c r="AC1808" s="461"/>
    </row>
    <row r="1809" spans="1:29" s="467" customFormat="1" hidden="1">
      <c r="A1809" s="463" t="s">
        <v>2582</v>
      </c>
      <c r="B1809" s="463" t="s">
        <v>658</v>
      </c>
      <c r="C1809" s="463" t="s">
        <v>2583</v>
      </c>
      <c r="D1809" s="463" t="s">
        <v>552</v>
      </c>
      <c r="E1809" s="463">
        <v>39</v>
      </c>
      <c r="F1809" s="465" t="s">
        <v>1517</v>
      </c>
      <c r="G1809" s="463" t="s">
        <v>554</v>
      </c>
      <c r="H1809" s="576">
        <v>42370</v>
      </c>
      <c r="I1809" s="576">
        <v>42495</v>
      </c>
      <c r="J1809" s="228">
        <v>2015</v>
      </c>
      <c r="K1809" s="463" t="s">
        <v>769</v>
      </c>
      <c r="L1809" s="463" t="s">
        <v>3726</v>
      </c>
      <c r="M1809" s="463" t="s">
        <v>1517</v>
      </c>
      <c r="N1809" s="466">
        <v>1</v>
      </c>
      <c r="O1809" s="229">
        <v>6</v>
      </c>
      <c r="P1809" s="463">
        <v>4</v>
      </c>
      <c r="Q1809" s="463">
        <v>2</v>
      </c>
      <c r="R1809" s="463">
        <v>2</v>
      </c>
      <c r="S1809" s="463">
        <v>0</v>
      </c>
      <c r="T1809" s="463">
        <v>1</v>
      </c>
      <c r="U1809" s="463">
        <v>1</v>
      </c>
      <c r="V1809" s="463">
        <v>1</v>
      </c>
      <c r="W1809" s="463">
        <v>22</v>
      </c>
      <c r="X1809" s="463">
        <v>1</v>
      </c>
      <c r="Y1809" s="463">
        <v>0</v>
      </c>
      <c r="Z1809" s="463">
        <v>0</v>
      </c>
      <c r="AA1809" s="463">
        <v>0</v>
      </c>
      <c r="AB1809" s="466">
        <v>40</v>
      </c>
      <c r="AC1809" s="461"/>
    </row>
    <row r="1810" spans="1:29" s="467" customFormat="1" hidden="1">
      <c r="A1810" s="463" t="s">
        <v>2584</v>
      </c>
      <c r="B1810" s="463" t="s">
        <v>658</v>
      </c>
      <c r="C1810" s="463" t="s">
        <v>2585</v>
      </c>
      <c r="D1810" s="463" t="s">
        <v>552</v>
      </c>
      <c r="E1810" s="463">
        <v>39</v>
      </c>
      <c r="F1810" s="465" t="s">
        <v>1517</v>
      </c>
      <c r="G1810" s="463" t="s">
        <v>554</v>
      </c>
      <c r="H1810" s="576">
        <v>42370</v>
      </c>
      <c r="I1810" s="576">
        <v>42495</v>
      </c>
      <c r="J1810" s="228">
        <v>2015</v>
      </c>
      <c r="K1810" s="463" t="s">
        <v>769</v>
      </c>
      <c r="L1810" s="463" t="s">
        <v>3726</v>
      </c>
      <c r="M1810" s="463" t="s">
        <v>1517</v>
      </c>
      <c r="N1810" s="466">
        <v>2</v>
      </c>
      <c r="O1810" s="229">
        <v>2</v>
      </c>
      <c r="P1810" s="463">
        <v>13</v>
      </c>
      <c r="Q1810" s="463">
        <v>3</v>
      </c>
      <c r="R1810" s="463">
        <v>0</v>
      </c>
      <c r="S1810" s="463">
        <v>2</v>
      </c>
      <c r="T1810" s="463">
        <v>0</v>
      </c>
      <c r="U1810" s="463">
        <v>0</v>
      </c>
      <c r="V1810" s="463">
        <v>0</v>
      </c>
      <c r="W1810" s="463">
        <v>13</v>
      </c>
      <c r="X1810" s="463">
        <v>5</v>
      </c>
      <c r="Y1810" s="463">
        <v>2</v>
      </c>
      <c r="Z1810" s="463">
        <v>0</v>
      </c>
      <c r="AA1810" s="463">
        <v>0</v>
      </c>
      <c r="AB1810" s="466">
        <v>40</v>
      </c>
      <c r="AC1810" s="461"/>
    </row>
    <row r="1811" spans="1:29" s="467" customFormat="1" hidden="1">
      <c r="A1811" s="463" t="s">
        <v>2586</v>
      </c>
      <c r="B1811" s="463" t="s">
        <v>658</v>
      </c>
      <c r="C1811" s="463" t="s">
        <v>2587</v>
      </c>
      <c r="D1811" s="463" t="s">
        <v>552</v>
      </c>
      <c r="E1811" s="463">
        <v>39</v>
      </c>
      <c r="F1811" s="465" t="s">
        <v>1517</v>
      </c>
      <c r="G1811" s="463" t="s">
        <v>554</v>
      </c>
      <c r="H1811" s="576">
        <v>42370</v>
      </c>
      <c r="I1811" s="576">
        <v>42495</v>
      </c>
      <c r="J1811" s="228">
        <v>2015</v>
      </c>
      <c r="K1811" s="463" t="s">
        <v>769</v>
      </c>
      <c r="L1811" s="463" t="s">
        <v>3726</v>
      </c>
      <c r="M1811" s="463" t="s">
        <v>1517</v>
      </c>
      <c r="N1811" s="466">
        <v>3</v>
      </c>
      <c r="O1811" s="229">
        <v>3</v>
      </c>
      <c r="P1811" s="463">
        <v>0</v>
      </c>
      <c r="Q1811" s="463">
        <v>2</v>
      </c>
      <c r="R1811" s="463">
        <v>2</v>
      </c>
      <c r="S1811" s="463">
        <v>1</v>
      </c>
      <c r="T1811" s="463">
        <v>0</v>
      </c>
      <c r="U1811" s="463">
        <v>0</v>
      </c>
      <c r="V1811" s="463">
        <v>1</v>
      </c>
      <c r="W1811" s="463">
        <v>11</v>
      </c>
      <c r="X1811" s="463">
        <v>8</v>
      </c>
      <c r="Y1811" s="463">
        <v>12</v>
      </c>
      <c r="Z1811" s="463">
        <v>0</v>
      </c>
      <c r="AA1811" s="463">
        <v>0</v>
      </c>
      <c r="AB1811" s="466">
        <v>40</v>
      </c>
      <c r="AC1811" s="461"/>
    </row>
    <row r="1812" spans="1:29" s="467" customFormat="1" hidden="1">
      <c r="A1812" s="463" t="s">
        <v>2588</v>
      </c>
      <c r="B1812" s="463" t="s">
        <v>658</v>
      </c>
      <c r="C1812" s="463" t="s">
        <v>2589</v>
      </c>
      <c r="D1812" s="463" t="s">
        <v>552</v>
      </c>
      <c r="E1812" s="463">
        <v>39</v>
      </c>
      <c r="F1812" s="465" t="s">
        <v>1517</v>
      </c>
      <c r="G1812" s="463" t="s">
        <v>554</v>
      </c>
      <c r="H1812" s="576">
        <v>42370</v>
      </c>
      <c r="I1812" s="576">
        <v>42495</v>
      </c>
      <c r="J1812" s="228">
        <v>2015</v>
      </c>
      <c r="K1812" s="463" t="s">
        <v>769</v>
      </c>
      <c r="L1812" s="463" t="s">
        <v>3726</v>
      </c>
      <c r="M1812" s="463" t="s">
        <v>1517</v>
      </c>
      <c r="N1812" s="466">
        <v>4</v>
      </c>
      <c r="O1812" s="229">
        <v>18</v>
      </c>
      <c r="P1812" s="463">
        <v>0</v>
      </c>
      <c r="Q1812" s="463">
        <v>5</v>
      </c>
      <c r="R1812" s="463">
        <v>0</v>
      </c>
      <c r="S1812" s="463">
        <v>0</v>
      </c>
      <c r="T1812" s="463">
        <v>0</v>
      </c>
      <c r="U1812" s="463">
        <v>5</v>
      </c>
      <c r="V1812" s="463">
        <v>0</v>
      </c>
      <c r="W1812" s="463">
        <v>12</v>
      </c>
      <c r="X1812" s="463">
        <v>0</v>
      </c>
      <c r="Y1812" s="463">
        <v>0</v>
      </c>
      <c r="Z1812" s="463">
        <v>0</v>
      </c>
      <c r="AA1812" s="463">
        <v>0</v>
      </c>
      <c r="AB1812" s="466">
        <v>40</v>
      </c>
      <c r="AC1812" s="461"/>
    </row>
    <row r="1813" spans="1:29" s="467" customFormat="1" hidden="1">
      <c r="A1813" s="463" t="s">
        <v>2590</v>
      </c>
      <c r="B1813" s="463" t="s">
        <v>658</v>
      </c>
      <c r="C1813" s="463" t="s">
        <v>2591</v>
      </c>
      <c r="D1813" s="463" t="s">
        <v>552</v>
      </c>
      <c r="E1813" s="463">
        <v>40</v>
      </c>
      <c r="F1813" s="465" t="s">
        <v>550</v>
      </c>
      <c r="G1813" s="463" t="s">
        <v>554</v>
      </c>
      <c r="H1813" s="576">
        <v>42370</v>
      </c>
      <c r="I1813" s="576">
        <v>42495</v>
      </c>
      <c r="J1813" s="228">
        <v>2015</v>
      </c>
      <c r="K1813" s="463" t="s">
        <v>769</v>
      </c>
      <c r="L1813" s="463" t="s">
        <v>3727</v>
      </c>
      <c r="M1813" s="463" t="s">
        <v>550</v>
      </c>
      <c r="N1813" s="466">
        <v>1</v>
      </c>
      <c r="O1813" s="229">
        <v>0</v>
      </c>
      <c r="P1813" s="463">
        <v>1</v>
      </c>
      <c r="Q1813" s="463">
        <v>3</v>
      </c>
      <c r="R1813" s="463">
        <v>0</v>
      </c>
      <c r="S1813" s="463">
        <v>0</v>
      </c>
      <c r="T1813" s="463">
        <v>0</v>
      </c>
      <c r="U1813" s="463">
        <v>0</v>
      </c>
      <c r="V1813" s="463">
        <v>3</v>
      </c>
      <c r="W1813" s="463">
        <v>12</v>
      </c>
      <c r="X1813" s="463">
        <v>20</v>
      </c>
      <c r="Y1813" s="463">
        <v>1</v>
      </c>
      <c r="Z1813" s="463">
        <v>0</v>
      </c>
      <c r="AA1813" s="463">
        <v>0</v>
      </c>
      <c r="AB1813" s="466">
        <v>40</v>
      </c>
      <c r="AC1813" s="461"/>
    </row>
    <row r="1814" spans="1:29" s="467" customFormat="1" hidden="1">
      <c r="A1814" s="463" t="s">
        <v>2592</v>
      </c>
      <c r="B1814" s="463" t="s">
        <v>658</v>
      </c>
      <c r="C1814" s="463" t="s">
        <v>2593</v>
      </c>
      <c r="D1814" s="463" t="s">
        <v>552</v>
      </c>
      <c r="E1814" s="463">
        <v>40</v>
      </c>
      <c r="F1814" s="465" t="s">
        <v>550</v>
      </c>
      <c r="G1814" s="463" t="s">
        <v>554</v>
      </c>
      <c r="H1814" s="576">
        <v>42370</v>
      </c>
      <c r="I1814" s="576">
        <v>42495</v>
      </c>
      <c r="J1814" s="228">
        <v>2015</v>
      </c>
      <c r="K1814" s="463" t="s">
        <v>769</v>
      </c>
      <c r="L1814" s="463" t="s">
        <v>3727</v>
      </c>
      <c r="M1814" s="463" t="s">
        <v>550</v>
      </c>
      <c r="N1814" s="466">
        <v>2</v>
      </c>
      <c r="O1814" s="229">
        <v>0</v>
      </c>
      <c r="P1814" s="463">
        <v>0</v>
      </c>
      <c r="Q1814" s="463">
        <v>2</v>
      </c>
      <c r="R1814" s="463">
        <v>0</v>
      </c>
      <c r="S1814" s="463">
        <v>0</v>
      </c>
      <c r="T1814" s="463">
        <v>0</v>
      </c>
      <c r="U1814" s="463">
        <v>0</v>
      </c>
      <c r="V1814" s="463">
        <v>1</v>
      </c>
      <c r="W1814" s="463">
        <v>14</v>
      </c>
      <c r="X1814" s="463">
        <v>20</v>
      </c>
      <c r="Y1814" s="463">
        <v>3</v>
      </c>
      <c r="Z1814" s="463">
        <v>0</v>
      </c>
      <c r="AA1814" s="463">
        <v>0</v>
      </c>
      <c r="AB1814" s="466">
        <v>40</v>
      </c>
      <c r="AC1814" s="461"/>
    </row>
    <row r="1815" spans="1:29" s="467" customFormat="1" hidden="1">
      <c r="A1815" s="463" t="s">
        <v>2594</v>
      </c>
      <c r="B1815" s="463" t="s">
        <v>658</v>
      </c>
      <c r="C1815" s="463" t="s">
        <v>2595</v>
      </c>
      <c r="D1815" s="463" t="s">
        <v>552</v>
      </c>
      <c r="E1815" s="463">
        <v>40</v>
      </c>
      <c r="F1815" s="465" t="s">
        <v>550</v>
      </c>
      <c r="G1815" s="463" t="s">
        <v>554</v>
      </c>
      <c r="H1815" s="576">
        <v>42370</v>
      </c>
      <c r="I1815" s="576">
        <v>42495</v>
      </c>
      <c r="J1815" s="228">
        <v>2015</v>
      </c>
      <c r="K1815" s="463" t="s">
        <v>769</v>
      </c>
      <c r="L1815" s="463" t="s">
        <v>3727</v>
      </c>
      <c r="M1815" s="463" t="s">
        <v>550</v>
      </c>
      <c r="N1815" s="466">
        <v>3</v>
      </c>
      <c r="O1815" s="229">
        <v>2</v>
      </c>
      <c r="P1815" s="463">
        <v>1</v>
      </c>
      <c r="Q1815" s="463">
        <v>1</v>
      </c>
      <c r="R1815" s="463">
        <v>0</v>
      </c>
      <c r="S1815" s="463">
        <v>1</v>
      </c>
      <c r="T1815" s="463">
        <v>0</v>
      </c>
      <c r="U1815" s="463">
        <v>0</v>
      </c>
      <c r="V1815" s="463">
        <v>0</v>
      </c>
      <c r="W1815" s="463">
        <v>28</v>
      </c>
      <c r="X1815" s="463">
        <v>7</v>
      </c>
      <c r="Y1815" s="463">
        <v>0</v>
      </c>
      <c r="Z1815" s="463">
        <v>0</v>
      </c>
      <c r="AA1815" s="463">
        <v>0</v>
      </c>
      <c r="AB1815" s="466">
        <v>40</v>
      </c>
      <c r="AC1815" s="461"/>
    </row>
    <row r="1816" spans="1:29" s="467" customFormat="1" hidden="1">
      <c r="A1816" s="463" t="s">
        <v>2596</v>
      </c>
      <c r="B1816" s="463" t="s">
        <v>658</v>
      </c>
      <c r="C1816" s="463" t="s">
        <v>2597</v>
      </c>
      <c r="D1816" s="463" t="s">
        <v>552</v>
      </c>
      <c r="E1816" s="463">
        <v>40</v>
      </c>
      <c r="F1816" s="465" t="s">
        <v>550</v>
      </c>
      <c r="G1816" s="463" t="s">
        <v>554</v>
      </c>
      <c r="H1816" s="576">
        <v>42370</v>
      </c>
      <c r="I1816" s="576">
        <v>42495</v>
      </c>
      <c r="J1816" s="228">
        <v>2015</v>
      </c>
      <c r="K1816" s="463" t="s">
        <v>769</v>
      </c>
      <c r="L1816" s="463" t="s">
        <v>3727</v>
      </c>
      <c r="M1816" s="463" t="s">
        <v>550</v>
      </c>
      <c r="N1816" s="466">
        <v>4</v>
      </c>
      <c r="O1816" s="229">
        <v>0</v>
      </c>
      <c r="P1816" s="463">
        <v>1</v>
      </c>
      <c r="Q1816" s="463">
        <v>1</v>
      </c>
      <c r="R1816" s="463">
        <v>0</v>
      </c>
      <c r="S1816" s="463">
        <v>0</v>
      </c>
      <c r="T1816" s="463">
        <v>0</v>
      </c>
      <c r="U1816" s="463">
        <v>1</v>
      </c>
      <c r="V1816" s="463">
        <v>3</v>
      </c>
      <c r="W1816" s="463">
        <v>8</v>
      </c>
      <c r="X1816" s="463">
        <v>24</v>
      </c>
      <c r="Y1816" s="463">
        <v>1</v>
      </c>
      <c r="Z1816" s="463">
        <v>0</v>
      </c>
      <c r="AA1816" s="463">
        <v>1</v>
      </c>
      <c r="AB1816" s="466">
        <v>40</v>
      </c>
      <c r="AC1816" s="461"/>
    </row>
    <row r="1817" spans="1:29" s="467" customFormat="1" hidden="1">
      <c r="A1817" s="463" t="s">
        <v>2710</v>
      </c>
      <c r="B1817" s="463" t="s">
        <v>658</v>
      </c>
      <c r="C1817" s="463" t="s">
        <v>2711</v>
      </c>
      <c r="D1817" s="463" t="s">
        <v>552</v>
      </c>
      <c r="E1817" s="463">
        <v>41</v>
      </c>
      <c r="F1817" s="465" t="s">
        <v>1513</v>
      </c>
      <c r="G1817" s="463" t="s">
        <v>554</v>
      </c>
      <c r="H1817" s="576">
        <v>42370</v>
      </c>
      <c r="I1817" s="576">
        <v>42495</v>
      </c>
      <c r="J1817" s="228">
        <v>2015</v>
      </c>
      <c r="K1817" s="463" t="s">
        <v>769</v>
      </c>
      <c r="L1817" s="463" t="s">
        <v>3727</v>
      </c>
      <c r="M1817" s="463" t="s">
        <v>1513</v>
      </c>
      <c r="N1817" s="466">
        <v>1</v>
      </c>
      <c r="O1817" s="229">
        <v>18</v>
      </c>
      <c r="P1817" s="463">
        <v>0</v>
      </c>
      <c r="Q1817" s="463">
        <v>4</v>
      </c>
      <c r="R1817" s="463">
        <v>0</v>
      </c>
      <c r="S1817" s="463">
        <v>0</v>
      </c>
      <c r="T1817" s="463">
        <v>0</v>
      </c>
      <c r="U1817" s="463">
        <v>1</v>
      </c>
      <c r="V1817" s="463">
        <v>0</v>
      </c>
      <c r="W1817" s="463">
        <v>4</v>
      </c>
      <c r="X1817" s="463">
        <v>6</v>
      </c>
      <c r="Y1817" s="463">
        <v>7</v>
      </c>
      <c r="Z1817" s="463">
        <v>0</v>
      </c>
      <c r="AA1817" s="463">
        <v>0</v>
      </c>
      <c r="AB1817" s="466">
        <v>40</v>
      </c>
      <c r="AC1817" s="461"/>
    </row>
    <row r="1818" spans="1:29" s="467" customFormat="1" hidden="1">
      <c r="A1818" s="463" t="s">
        <v>2712</v>
      </c>
      <c r="B1818" s="463" t="s">
        <v>658</v>
      </c>
      <c r="C1818" s="463" t="s">
        <v>2713</v>
      </c>
      <c r="D1818" s="463" t="s">
        <v>552</v>
      </c>
      <c r="E1818" s="463">
        <v>41</v>
      </c>
      <c r="F1818" s="465" t="s">
        <v>1513</v>
      </c>
      <c r="G1818" s="463" t="s">
        <v>554</v>
      </c>
      <c r="H1818" s="576">
        <v>42370</v>
      </c>
      <c r="I1818" s="576">
        <v>42495</v>
      </c>
      <c r="J1818" s="228">
        <v>2015</v>
      </c>
      <c r="K1818" s="463" t="s">
        <v>769</v>
      </c>
      <c r="L1818" s="463" t="s">
        <v>3727</v>
      </c>
      <c r="M1818" s="463" t="s">
        <v>1513</v>
      </c>
      <c r="N1818" s="466">
        <v>2</v>
      </c>
      <c r="O1818" s="229">
        <v>11</v>
      </c>
      <c r="P1818" s="463">
        <v>0</v>
      </c>
      <c r="Q1818" s="463">
        <v>0</v>
      </c>
      <c r="R1818" s="463">
        <v>0</v>
      </c>
      <c r="S1818" s="463">
        <v>0</v>
      </c>
      <c r="T1818" s="463">
        <v>0</v>
      </c>
      <c r="U1818" s="463">
        <v>5</v>
      </c>
      <c r="V1818" s="463">
        <v>1</v>
      </c>
      <c r="W1818" s="463">
        <v>19</v>
      </c>
      <c r="X1818" s="463">
        <v>1</v>
      </c>
      <c r="Y1818" s="463">
        <v>3</v>
      </c>
      <c r="Z1818" s="463">
        <v>0</v>
      </c>
      <c r="AA1818" s="463">
        <v>0</v>
      </c>
      <c r="AB1818" s="466">
        <v>40</v>
      </c>
      <c r="AC1818" s="461"/>
    </row>
    <row r="1819" spans="1:29" s="467" customFormat="1" hidden="1">
      <c r="A1819" s="463" t="s">
        <v>2714</v>
      </c>
      <c r="B1819" s="463" t="s">
        <v>658</v>
      </c>
      <c r="C1819" s="463" t="s">
        <v>2715</v>
      </c>
      <c r="D1819" s="463" t="s">
        <v>552</v>
      </c>
      <c r="E1819" s="463">
        <v>41</v>
      </c>
      <c r="F1819" s="465" t="s">
        <v>1513</v>
      </c>
      <c r="G1819" s="463" t="s">
        <v>554</v>
      </c>
      <c r="H1819" s="576">
        <v>42370</v>
      </c>
      <c r="I1819" s="576">
        <v>42495</v>
      </c>
      <c r="J1819" s="228">
        <v>2015</v>
      </c>
      <c r="K1819" s="463" t="s">
        <v>769</v>
      </c>
      <c r="L1819" s="463" t="s">
        <v>3727</v>
      </c>
      <c r="M1819" s="463" t="s">
        <v>1513</v>
      </c>
      <c r="N1819" s="466">
        <v>3</v>
      </c>
      <c r="O1819" s="229">
        <v>17</v>
      </c>
      <c r="P1819" s="463">
        <v>0</v>
      </c>
      <c r="Q1819" s="463">
        <v>1</v>
      </c>
      <c r="R1819" s="463">
        <v>0</v>
      </c>
      <c r="S1819" s="463">
        <v>0</v>
      </c>
      <c r="T1819" s="463">
        <v>1</v>
      </c>
      <c r="U1819" s="463">
        <v>0</v>
      </c>
      <c r="V1819" s="463">
        <v>0</v>
      </c>
      <c r="W1819" s="463">
        <v>16</v>
      </c>
      <c r="X1819" s="463">
        <v>5</v>
      </c>
      <c r="Y1819" s="463">
        <v>0</v>
      </c>
      <c r="Z1819" s="463">
        <v>0</v>
      </c>
      <c r="AA1819" s="463">
        <v>0</v>
      </c>
      <c r="AB1819" s="466">
        <v>40</v>
      </c>
      <c r="AC1819" s="461"/>
    </row>
    <row r="1820" spans="1:29" s="467" customFormat="1" hidden="1">
      <c r="A1820" s="463" t="s">
        <v>2716</v>
      </c>
      <c r="B1820" s="463" t="s">
        <v>658</v>
      </c>
      <c r="C1820" s="463" t="s">
        <v>2717</v>
      </c>
      <c r="D1820" s="463" t="s">
        <v>552</v>
      </c>
      <c r="E1820" s="463">
        <v>41</v>
      </c>
      <c r="F1820" s="465" t="s">
        <v>1513</v>
      </c>
      <c r="G1820" s="463" t="s">
        <v>554</v>
      </c>
      <c r="H1820" s="576">
        <v>42370</v>
      </c>
      <c r="I1820" s="576">
        <v>42495</v>
      </c>
      <c r="J1820" s="228">
        <v>2015</v>
      </c>
      <c r="K1820" s="463" t="s">
        <v>769</v>
      </c>
      <c r="L1820" s="463" t="s">
        <v>3727</v>
      </c>
      <c r="M1820" s="463" t="s">
        <v>1513</v>
      </c>
      <c r="N1820" s="466">
        <v>4</v>
      </c>
      <c r="O1820" s="229">
        <v>13</v>
      </c>
      <c r="P1820" s="463">
        <v>0</v>
      </c>
      <c r="Q1820" s="463">
        <v>10</v>
      </c>
      <c r="R1820" s="463">
        <v>0</v>
      </c>
      <c r="S1820" s="463">
        <v>0</v>
      </c>
      <c r="T1820" s="463">
        <v>0</v>
      </c>
      <c r="U1820" s="463">
        <v>1</v>
      </c>
      <c r="V1820" s="463">
        <v>0</v>
      </c>
      <c r="W1820" s="463">
        <v>13</v>
      </c>
      <c r="X1820" s="463">
        <v>3</v>
      </c>
      <c r="Y1820" s="463">
        <v>0</v>
      </c>
      <c r="Z1820" s="463">
        <v>0</v>
      </c>
      <c r="AA1820" s="463">
        <v>0</v>
      </c>
      <c r="AB1820" s="466">
        <v>40</v>
      </c>
      <c r="AC1820" s="461"/>
    </row>
    <row r="1821" spans="1:29" s="467" customFormat="1" hidden="1">
      <c r="A1821" s="463" t="s">
        <v>2598</v>
      </c>
      <c r="B1821" s="463" t="s">
        <v>658</v>
      </c>
      <c r="C1821" s="463" t="s">
        <v>2599</v>
      </c>
      <c r="D1821" s="463" t="s">
        <v>552</v>
      </c>
      <c r="E1821" s="463">
        <v>42</v>
      </c>
      <c r="F1821" s="465" t="s">
        <v>1519</v>
      </c>
      <c r="G1821" s="463" t="s">
        <v>554</v>
      </c>
      <c r="H1821" s="576">
        <v>42370</v>
      </c>
      <c r="I1821" s="576">
        <v>42495</v>
      </c>
      <c r="J1821" s="228">
        <v>2015</v>
      </c>
      <c r="K1821" s="463" t="s">
        <v>769</v>
      </c>
      <c r="L1821" s="463" t="s">
        <v>3727</v>
      </c>
      <c r="M1821" s="463" t="s">
        <v>1519</v>
      </c>
      <c r="N1821" s="466">
        <v>1</v>
      </c>
      <c r="O1821" s="229">
        <v>16</v>
      </c>
      <c r="P1821" s="463">
        <v>0</v>
      </c>
      <c r="Q1821" s="463">
        <v>5</v>
      </c>
      <c r="R1821" s="463">
        <v>2</v>
      </c>
      <c r="S1821" s="463">
        <v>0</v>
      </c>
      <c r="T1821" s="463">
        <v>0</v>
      </c>
      <c r="U1821" s="463">
        <v>0</v>
      </c>
      <c r="V1821" s="463">
        <v>0</v>
      </c>
      <c r="W1821" s="463">
        <v>10</v>
      </c>
      <c r="X1821" s="463">
        <v>7</v>
      </c>
      <c r="Y1821" s="463">
        <v>0</v>
      </c>
      <c r="Z1821" s="463">
        <v>0</v>
      </c>
      <c r="AA1821" s="463">
        <v>0</v>
      </c>
      <c r="AB1821" s="466">
        <v>40</v>
      </c>
      <c r="AC1821" s="461"/>
    </row>
    <row r="1822" spans="1:29" s="467" customFormat="1" hidden="1">
      <c r="A1822" s="463" t="s">
        <v>2600</v>
      </c>
      <c r="B1822" s="463" t="s">
        <v>658</v>
      </c>
      <c r="C1822" s="463" t="s">
        <v>2601</v>
      </c>
      <c r="D1822" s="463" t="s">
        <v>552</v>
      </c>
      <c r="E1822" s="463">
        <v>42</v>
      </c>
      <c r="F1822" s="465" t="s">
        <v>1519</v>
      </c>
      <c r="G1822" s="463" t="s">
        <v>554</v>
      </c>
      <c r="H1822" s="576">
        <v>42370</v>
      </c>
      <c r="I1822" s="576">
        <v>42495</v>
      </c>
      <c r="J1822" s="228">
        <v>2015</v>
      </c>
      <c r="K1822" s="463" t="s">
        <v>769</v>
      </c>
      <c r="L1822" s="463" t="s">
        <v>3727</v>
      </c>
      <c r="M1822" s="463" t="s">
        <v>1519</v>
      </c>
      <c r="N1822" s="466">
        <v>2</v>
      </c>
      <c r="O1822" s="229">
        <v>0</v>
      </c>
      <c r="P1822" s="463">
        <v>0</v>
      </c>
      <c r="Q1822" s="463">
        <v>5</v>
      </c>
      <c r="R1822" s="463">
        <v>0</v>
      </c>
      <c r="S1822" s="463">
        <v>0</v>
      </c>
      <c r="T1822" s="463">
        <v>0</v>
      </c>
      <c r="U1822" s="463">
        <v>12</v>
      </c>
      <c r="V1822" s="463">
        <v>0</v>
      </c>
      <c r="W1822" s="463">
        <v>12</v>
      </c>
      <c r="X1822" s="463">
        <v>7</v>
      </c>
      <c r="Y1822" s="463">
        <v>3</v>
      </c>
      <c r="Z1822" s="463">
        <v>0</v>
      </c>
      <c r="AA1822" s="463">
        <v>1</v>
      </c>
      <c r="AB1822" s="466">
        <v>40</v>
      </c>
      <c r="AC1822" s="461"/>
    </row>
    <row r="1823" spans="1:29" s="467" customFormat="1" hidden="1">
      <c r="A1823" s="463" t="s">
        <v>2602</v>
      </c>
      <c r="B1823" s="463" t="s">
        <v>658</v>
      </c>
      <c r="C1823" s="463" t="s">
        <v>2603</v>
      </c>
      <c r="D1823" s="463" t="s">
        <v>552</v>
      </c>
      <c r="E1823" s="463">
        <v>42</v>
      </c>
      <c r="F1823" s="465" t="s">
        <v>1519</v>
      </c>
      <c r="G1823" s="463" t="s">
        <v>554</v>
      </c>
      <c r="H1823" s="576">
        <v>42370</v>
      </c>
      <c r="I1823" s="576">
        <v>42495</v>
      </c>
      <c r="J1823" s="228">
        <v>2015</v>
      </c>
      <c r="K1823" s="463" t="s">
        <v>769</v>
      </c>
      <c r="L1823" s="463" t="s">
        <v>3727</v>
      </c>
      <c r="M1823" s="463" t="s">
        <v>1519</v>
      </c>
      <c r="N1823" s="466">
        <v>3</v>
      </c>
      <c r="O1823" s="229">
        <v>9</v>
      </c>
      <c r="P1823" s="463">
        <v>1</v>
      </c>
      <c r="Q1823" s="463">
        <v>10</v>
      </c>
      <c r="R1823" s="463">
        <v>1</v>
      </c>
      <c r="S1823" s="463">
        <v>0</v>
      </c>
      <c r="T1823" s="463">
        <v>0</v>
      </c>
      <c r="U1823" s="463">
        <v>0</v>
      </c>
      <c r="V1823" s="463">
        <v>0</v>
      </c>
      <c r="W1823" s="463">
        <v>11</v>
      </c>
      <c r="X1823" s="463">
        <v>6</v>
      </c>
      <c r="Y1823" s="463">
        <v>2</v>
      </c>
      <c r="Z1823" s="463">
        <v>0</v>
      </c>
      <c r="AA1823" s="463">
        <v>0</v>
      </c>
      <c r="AB1823" s="466">
        <v>40</v>
      </c>
      <c r="AC1823" s="461"/>
    </row>
    <row r="1824" spans="1:29" s="467" customFormat="1" hidden="1">
      <c r="A1824" s="463" t="s">
        <v>2604</v>
      </c>
      <c r="B1824" s="463" t="s">
        <v>658</v>
      </c>
      <c r="C1824" s="463" t="s">
        <v>2605</v>
      </c>
      <c r="D1824" s="463" t="s">
        <v>552</v>
      </c>
      <c r="E1824" s="463">
        <v>42</v>
      </c>
      <c r="F1824" s="465" t="s">
        <v>1519</v>
      </c>
      <c r="G1824" s="463" t="s">
        <v>554</v>
      </c>
      <c r="H1824" s="576">
        <v>42370</v>
      </c>
      <c r="I1824" s="576">
        <v>42495</v>
      </c>
      <c r="J1824" s="228">
        <v>2015</v>
      </c>
      <c r="K1824" s="463" t="s">
        <v>769</v>
      </c>
      <c r="L1824" s="463" t="s">
        <v>3727</v>
      </c>
      <c r="M1824" s="463" t="s">
        <v>1519</v>
      </c>
      <c r="N1824" s="466">
        <v>4</v>
      </c>
      <c r="O1824" s="229">
        <v>14</v>
      </c>
      <c r="P1824" s="463">
        <v>0</v>
      </c>
      <c r="Q1824" s="463">
        <v>6</v>
      </c>
      <c r="R1824" s="463">
        <v>2</v>
      </c>
      <c r="S1824" s="463">
        <v>0</v>
      </c>
      <c r="T1824" s="463">
        <v>0</v>
      </c>
      <c r="U1824" s="463">
        <v>0</v>
      </c>
      <c r="V1824" s="463">
        <v>0</v>
      </c>
      <c r="W1824" s="463">
        <v>5</v>
      </c>
      <c r="X1824" s="463">
        <v>12</v>
      </c>
      <c r="Y1824" s="463">
        <v>1</v>
      </c>
      <c r="Z1824" s="463">
        <v>0</v>
      </c>
      <c r="AA1824" s="463">
        <v>0</v>
      </c>
      <c r="AB1824" s="466">
        <v>40</v>
      </c>
      <c r="AC1824" s="461"/>
    </row>
    <row r="1825" spans="1:29" s="467" customFormat="1" hidden="1">
      <c r="A1825" s="463" t="s">
        <v>2718</v>
      </c>
      <c r="B1825" s="463" t="s">
        <v>658</v>
      </c>
      <c r="C1825" s="463" t="s">
        <v>2719</v>
      </c>
      <c r="D1825" s="463" t="s">
        <v>552</v>
      </c>
      <c r="E1825" s="463">
        <v>43</v>
      </c>
      <c r="F1825" s="465" t="s">
        <v>1724</v>
      </c>
      <c r="G1825" s="463" t="s">
        <v>554</v>
      </c>
      <c r="H1825" s="576">
        <v>42482</v>
      </c>
      <c r="I1825" s="576">
        <v>42495</v>
      </c>
      <c r="J1825" s="228">
        <v>2015</v>
      </c>
      <c r="K1825" s="463" t="s">
        <v>769</v>
      </c>
      <c r="L1825" s="463" t="s">
        <v>1544</v>
      </c>
      <c r="M1825" s="463" t="s">
        <v>1724</v>
      </c>
      <c r="N1825" s="466">
        <v>1</v>
      </c>
      <c r="O1825" s="229">
        <v>3</v>
      </c>
      <c r="P1825" s="463">
        <v>0</v>
      </c>
      <c r="Q1825" s="463">
        <v>8</v>
      </c>
      <c r="R1825" s="463">
        <v>0</v>
      </c>
      <c r="S1825" s="463">
        <v>1</v>
      </c>
      <c r="T1825" s="463">
        <v>1</v>
      </c>
      <c r="U1825" s="463">
        <v>0</v>
      </c>
      <c r="V1825" s="463">
        <v>0</v>
      </c>
      <c r="W1825" s="463">
        <v>12</v>
      </c>
      <c r="X1825" s="463">
        <v>13</v>
      </c>
      <c r="Y1825" s="463">
        <v>2</v>
      </c>
      <c r="Z1825" s="463">
        <v>0</v>
      </c>
      <c r="AA1825" s="463">
        <v>0</v>
      </c>
      <c r="AB1825" s="466">
        <v>40</v>
      </c>
      <c r="AC1825" s="461"/>
    </row>
    <row r="1826" spans="1:29" s="467" customFormat="1" hidden="1">
      <c r="A1826" s="463" t="s">
        <v>2720</v>
      </c>
      <c r="B1826" s="463" t="s">
        <v>658</v>
      </c>
      <c r="C1826" s="463" t="s">
        <v>2721</v>
      </c>
      <c r="D1826" s="463" t="s">
        <v>552</v>
      </c>
      <c r="E1826" s="463">
        <v>43</v>
      </c>
      <c r="F1826" s="465" t="s">
        <v>1724</v>
      </c>
      <c r="G1826" s="463" t="s">
        <v>554</v>
      </c>
      <c r="H1826" s="576">
        <v>42482</v>
      </c>
      <c r="I1826" s="576">
        <v>42495</v>
      </c>
      <c r="J1826" s="228">
        <v>2015</v>
      </c>
      <c r="K1826" s="463" t="s">
        <v>769</v>
      </c>
      <c r="L1826" s="463" t="s">
        <v>1544</v>
      </c>
      <c r="M1826" s="463" t="s">
        <v>1724</v>
      </c>
      <c r="N1826" s="466">
        <v>2</v>
      </c>
      <c r="O1826" s="229">
        <v>7</v>
      </c>
      <c r="P1826" s="463">
        <v>0</v>
      </c>
      <c r="Q1826" s="463">
        <v>6</v>
      </c>
      <c r="R1826" s="463">
        <v>2</v>
      </c>
      <c r="S1826" s="463">
        <v>0</v>
      </c>
      <c r="T1826" s="463">
        <v>2</v>
      </c>
      <c r="U1826" s="463">
        <v>4</v>
      </c>
      <c r="V1826" s="463">
        <v>0</v>
      </c>
      <c r="W1826" s="463">
        <v>13</v>
      </c>
      <c r="X1826" s="463">
        <v>2</v>
      </c>
      <c r="Y1826" s="463">
        <v>0</v>
      </c>
      <c r="Z1826" s="463">
        <v>4</v>
      </c>
      <c r="AA1826" s="463">
        <v>0</v>
      </c>
      <c r="AB1826" s="466">
        <v>40</v>
      </c>
      <c r="AC1826" s="461"/>
    </row>
    <row r="1827" spans="1:29" s="467" customFormat="1" hidden="1">
      <c r="A1827" s="463" t="s">
        <v>2722</v>
      </c>
      <c r="B1827" s="463" t="s">
        <v>658</v>
      </c>
      <c r="C1827" s="463" t="s">
        <v>2723</v>
      </c>
      <c r="D1827" s="463" t="s">
        <v>552</v>
      </c>
      <c r="E1827" s="463">
        <v>43</v>
      </c>
      <c r="F1827" s="465" t="s">
        <v>1724</v>
      </c>
      <c r="G1827" s="463" t="s">
        <v>554</v>
      </c>
      <c r="H1827" s="576">
        <v>42482</v>
      </c>
      <c r="I1827" s="576">
        <v>42495</v>
      </c>
      <c r="J1827" s="228">
        <v>2015</v>
      </c>
      <c r="K1827" s="463" t="s">
        <v>769</v>
      </c>
      <c r="L1827" s="463" t="s">
        <v>1544</v>
      </c>
      <c r="M1827" s="463" t="s">
        <v>1724</v>
      </c>
      <c r="N1827" s="466">
        <v>3</v>
      </c>
      <c r="O1827" s="229">
        <v>0</v>
      </c>
      <c r="P1827" s="463">
        <v>0</v>
      </c>
      <c r="Q1827" s="463">
        <v>32</v>
      </c>
      <c r="R1827" s="463">
        <v>0</v>
      </c>
      <c r="S1827" s="463">
        <v>0</v>
      </c>
      <c r="T1827" s="463">
        <v>0</v>
      </c>
      <c r="U1827" s="463">
        <v>0</v>
      </c>
      <c r="V1827" s="463">
        <v>0</v>
      </c>
      <c r="W1827" s="463">
        <v>4</v>
      </c>
      <c r="X1827" s="463">
        <v>3</v>
      </c>
      <c r="Y1827" s="463">
        <v>0</v>
      </c>
      <c r="Z1827" s="463">
        <v>1</v>
      </c>
      <c r="AA1827" s="463">
        <v>0</v>
      </c>
      <c r="AB1827" s="466">
        <v>40</v>
      </c>
      <c r="AC1827" s="461"/>
    </row>
    <row r="1828" spans="1:29" s="467" customFormat="1" hidden="1">
      <c r="A1828" s="463" t="s">
        <v>2724</v>
      </c>
      <c r="B1828" s="463" t="s">
        <v>658</v>
      </c>
      <c r="C1828" s="463" t="s">
        <v>2725</v>
      </c>
      <c r="D1828" s="463" t="s">
        <v>552</v>
      </c>
      <c r="E1828" s="463">
        <v>43</v>
      </c>
      <c r="F1828" s="465" t="s">
        <v>1724</v>
      </c>
      <c r="G1828" s="463" t="s">
        <v>554</v>
      </c>
      <c r="H1828" s="576">
        <v>42482</v>
      </c>
      <c r="I1828" s="576">
        <v>42495</v>
      </c>
      <c r="J1828" s="228">
        <v>2015</v>
      </c>
      <c r="K1828" s="463" t="s">
        <v>769</v>
      </c>
      <c r="L1828" s="463" t="s">
        <v>1544</v>
      </c>
      <c r="M1828" s="463" t="s">
        <v>1724</v>
      </c>
      <c r="N1828" s="466">
        <v>4</v>
      </c>
      <c r="O1828" s="229">
        <v>2</v>
      </c>
      <c r="P1828" s="463">
        <v>0</v>
      </c>
      <c r="Q1828" s="463">
        <v>6</v>
      </c>
      <c r="R1828" s="463">
        <v>0</v>
      </c>
      <c r="S1828" s="463">
        <v>0</v>
      </c>
      <c r="T1828" s="463">
        <v>0</v>
      </c>
      <c r="U1828" s="463">
        <v>5</v>
      </c>
      <c r="V1828" s="463">
        <v>0</v>
      </c>
      <c r="W1828" s="463">
        <v>19</v>
      </c>
      <c r="X1828" s="463">
        <v>8</v>
      </c>
      <c r="Y1828" s="463">
        <v>0</v>
      </c>
      <c r="Z1828" s="463">
        <v>0</v>
      </c>
      <c r="AA1828" s="463">
        <v>0</v>
      </c>
      <c r="AB1828" s="466">
        <v>40</v>
      </c>
      <c r="AC1828" s="461"/>
    </row>
    <row r="1829" spans="1:29" s="467" customFormat="1" hidden="1">
      <c r="A1829" s="463" t="s">
        <v>2606</v>
      </c>
      <c r="B1829" s="463" t="s">
        <v>658</v>
      </c>
      <c r="C1829" s="463" t="s">
        <v>3811</v>
      </c>
      <c r="D1829" s="463" t="s">
        <v>552</v>
      </c>
      <c r="E1829" s="463">
        <v>44</v>
      </c>
      <c r="F1829" s="465" t="s">
        <v>3768</v>
      </c>
      <c r="G1829" s="463" t="s">
        <v>554</v>
      </c>
      <c r="H1829" s="576">
        <v>42480</v>
      </c>
      <c r="I1829" s="576">
        <v>42495</v>
      </c>
      <c r="J1829" s="228">
        <v>2015</v>
      </c>
      <c r="K1829" s="463" t="s">
        <v>769</v>
      </c>
      <c r="L1829" s="463" t="s">
        <v>1544</v>
      </c>
      <c r="M1829" s="465" t="s">
        <v>3768</v>
      </c>
      <c r="N1829" s="466">
        <v>1</v>
      </c>
      <c r="O1829" s="229">
        <v>4</v>
      </c>
      <c r="P1829" s="463">
        <v>9</v>
      </c>
      <c r="Q1829" s="463">
        <v>10</v>
      </c>
      <c r="R1829" s="463">
        <v>0</v>
      </c>
      <c r="S1829" s="463">
        <v>0</v>
      </c>
      <c r="T1829" s="463">
        <v>0</v>
      </c>
      <c r="U1829" s="463">
        <v>0</v>
      </c>
      <c r="V1829" s="463">
        <v>1</v>
      </c>
      <c r="W1829" s="463">
        <v>16</v>
      </c>
      <c r="X1829" s="463">
        <v>0</v>
      </c>
      <c r="Y1829" s="463">
        <v>0</v>
      </c>
      <c r="Z1829" s="463">
        <v>0</v>
      </c>
      <c r="AA1829" s="463">
        <v>0</v>
      </c>
      <c r="AB1829" s="466">
        <v>40</v>
      </c>
      <c r="AC1829" s="461"/>
    </row>
    <row r="1830" spans="1:29" s="467" customFormat="1" hidden="1">
      <c r="A1830" s="463" t="s">
        <v>2607</v>
      </c>
      <c r="B1830" s="463" t="s">
        <v>658</v>
      </c>
      <c r="C1830" s="463" t="s">
        <v>3812</v>
      </c>
      <c r="D1830" s="463" t="s">
        <v>552</v>
      </c>
      <c r="E1830" s="463">
        <v>44</v>
      </c>
      <c r="F1830" s="465" t="s">
        <v>3768</v>
      </c>
      <c r="G1830" s="463" t="s">
        <v>554</v>
      </c>
      <c r="H1830" s="576">
        <v>42480</v>
      </c>
      <c r="I1830" s="576">
        <v>42495</v>
      </c>
      <c r="J1830" s="228">
        <v>2015</v>
      </c>
      <c r="K1830" s="463" t="s">
        <v>769</v>
      </c>
      <c r="L1830" s="463" t="s">
        <v>1544</v>
      </c>
      <c r="M1830" s="465" t="s">
        <v>3768</v>
      </c>
      <c r="N1830" s="466">
        <v>2</v>
      </c>
      <c r="O1830" s="229">
        <v>1</v>
      </c>
      <c r="P1830" s="463">
        <v>3</v>
      </c>
      <c r="Q1830" s="463">
        <v>21</v>
      </c>
      <c r="R1830" s="463">
        <v>1</v>
      </c>
      <c r="S1830" s="463">
        <v>0</v>
      </c>
      <c r="T1830" s="463">
        <v>1</v>
      </c>
      <c r="U1830" s="463">
        <v>1</v>
      </c>
      <c r="V1830" s="463">
        <v>0</v>
      </c>
      <c r="W1830" s="463">
        <v>10</v>
      </c>
      <c r="X1830" s="463">
        <v>2</v>
      </c>
      <c r="Y1830" s="463">
        <v>0</v>
      </c>
      <c r="Z1830" s="463">
        <v>0</v>
      </c>
      <c r="AA1830" s="463">
        <v>0</v>
      </c>
      <c r="AB1830" s="466">
        <v>40</v>
      </c>
      <c r="AC1830" s="461"/>
    </row>
    <row r="1831" spans="1:29" s="467" customFormat="1" hidden="1">
      <c r="A1831" s="463" t="s">
        <v>2608</v>
      </c>
      <c r="B1831" s="463" t="s">
        <v>658</v>
      </c>
      <c r="C1831" s="463" t="s">
        <v>3813</v>
      </c>
      <c r="D1831" s="463" t="s">
        <v>552</v>
      </c>
      <c r="E1831" s="463">
        <v>44</v>
      </c>
      <c r="F1831" s="465" t="s">
        <v>3768</v>
      </c>
      <c r="G1831" s="463" t="s">
        <v>554</v>
      </c>
      <c r="H1831" s="576">
        <v>42480</v>
      </c>
      <c r="I1831" s="576">
        <v>42495</v>
      </c>
      <c r="J1831" s="228">
        <v>2015</v>
      </c>
      <c r="K1831" s="463" t="s">
        <v>769</v>
      </c>
      <c r="L1831" s="463" t="s">
        <v>1544</v>
      </c>
      <c r="M1831" s="465" t="s">
        <v>3768</v>
      </c>
      <c r="N1831" s="466">
        <v>3</v>
      </c>
      <c r="O1831" s="229">
        <v>6</v>
      </c>
      <c r="P1831" s="463">
        <v>2</v>
      </c>
      <c r="Q1831" s="463">
        <v>10</v>
      </c>
      <c r="R1831" s="463">
        <v>5</v>
      </c>
      <c r="S1831" s="463">
        <v>0</v>
      </c>
      <c r="T1831" s="463">
        <v>0</v>
      </c>
      <c r="U1831" s="463">
        <v>0</v>
      </c>
      <c r="V1831" s="463">
        <v>0</v>
      </c>
      <c r="W1831" s="463">
        <v>12</v>
      </c>
      <c r="X1831" s="463">
        <v>5</v>
      </c>
      <c r="Y1831" s="463">
        <v>0</v>
      </c>
      <c r="Z1831" s="463">
        <v>0</v>
      </c>
      <c r="AA1831" s="463">
        <v>0</v>
      </c>
      <c r="AB1831" s="466">
        <v>40</v>
      </c>
      <c r="AC1831" s="461"/>
    </row>
    <row r="1832" spans="1:29" s="467" customFormat="1" hidden="1">
      <c r="A1832" s="463" t="s">
        <v>2609</v>
      </c>
      <c r="B1832" s="463" t="s">
        <v>658</v>
      </c>
      <c r="C1832" s="463" t="s">
        <v>3814</v>
      </c>
      <c r="D1832" s="463" t="s">
        <v>552</v>
      </c>
      <c r="E1832" s="463">
        <v>44</v>
      </c>
      <c r="F1832" s="465" t="s">
        <v>3768</v>
      </c>
      <c r="G1832" s="463" t="s">
        <v>554</v>
      </c>
      <c r="H1832" s="576">
        <v>42480</v>
      </c>
      <c r="I1832" s="576">
        <v>42495</v>
      </c>
      <c r="J1832" s="228">
        <v>2015</v>
      </c>
      <c r="K1832" s="463" t="s">
        <v>769</v>
      </c>
      <c r="L1832" s="463" t="s">
        <v>1544</v>
      </c>
      <c r="M1832" s="465" t="s">
        <v>3768</v>
      </c>
      <c r="N1832" s="466">
        <v>4</v>
      </c>
      <c r="O1832" s="229">
        <v>0</v>
      </c>
      <c r="P1832" s="463">
        <v>4</v>
      </c>
      <c r="Q1832" s="463">
        <v>15</v>
      </c>
      <c r="R1832" s="463">
        <v>0</v>
      </c>
      <c r="S1832" s="463">
        <v>1</v>
      </c>
      <c r="T1832" s="463">
        <v>1</v>
      </c>
      <c r="U1832" s="463">
        <v>0</v>
      </c>
      <c r="V1832" s="463">
        <v>2</v>
      </c>
      <c r="W1832" s="463">
        <v>11</v>
      </c>
      <c r="X1832" s="463">
        <v>5</v>
      </c>
      <c r="Y1832" s="463">
        <v>1</v>
      </c>
      <c r="Z1832" s="463">
        <v>0</v>
      </c>
      <c r="AA1832" s="463">
        <v>0</v>
      </c>
      <c r="AB1832" s="466">
        <v>40</v>
      </c>
      <c r="AC1832" s="461"/>
    </row>
    <row r="1833" spans="1:29" s="467" customFormat="1" hidden="1">
      <c r="A1833" s="463" t="s">
        <v>2610</v>
      </c>
      <c r="B1833" s="463" t="s">
        <v>658</v>
      </c>
      <c r="C1833" s="463" t="s">
        <v>2611</v>
      </c>
      <c r="D1833" s="463" t="s">
        <v>552</v>
      </c>
      <c r="E1833" s="463">
        <v>45</v>
      </c>
      <c r="F1833" s="463" t="s">
        <v>1727</v>
      </c>
      <c r="G1833" s="463" t="s">
        <v>554</v>
      </c>
      <c r="H1833" s="576">
        <v>42480</v>
      </c>
      <c r="I1833" s="576">
        <v>42495</v>
      </c>
      <c r="J1833" s="228">
        <v>2015</v>
      </c>
      <c r="K1833" s="463" t="s">
        <v>769</v>
      </c>
      <c r="L1833" s="463" t="s">
        <v>1544</v>
      </c>
      <c r="M1833" s="463" t="s">
        <v>1727</v>
      </c>
      <c r="N1833" s="466">
        <v>1</v>
      </c>
      <c r="O1833" s="229">
        <v>0</v>
      </c>
      <c r="P1833" s="463">
        <v>0</v>
      </c>
      <c r="Q1833" s="463">
        <v>0</v>
      </c>
      <c r="R1833" s="463">
        <v>0</v>
      </c>
      <c r="S1833" s="463">
        <v>0</v>
      </c>
      <c r="T1833" s="463">
        <v>0</v>
      </c>
      <c r="U1833" s="463">
        <v>1</v>
      </c>
      <c r="V1833" s="463">
        <v>0</v>
      </c>
      <c r="W1833" s="463">
        <v>27</v>
      </c>
      <c r="X1833" s="463">
        <v>10</v>
      </c>
      <c r="Y1833" s="463">
        <v>2</v>
      </c>
      <c r="Z1833" s="463">
        <v>0</v>
      </c>
      <c r="AA1833" s="463">
        <v>0</v>
      </c>
      <c r="AB1833" s="466">
        <v>40</v>
      </c>
      <c r="AC1833" s="461"/>
    </row>
    <row r="1834" spans="1:29" s="467" customFormat="1" hidden="1">
      <c r="A1834" s="463" t="s">
        <v>2612</v>
      </c>
      <c r="B1834" s="463" t="s">
        <v>658</v>
      </c>
      <c r="C1834" s="463" t="s">
        <v>2613</v>
      </c>
      <c r="D1834" s="463" t="s">
        <v>552</v>
      </c>
      <c r="E1834" s="463">
        <v>45</v>
      </c>
      <c r="F1834" s="463" t="s">
        <v>1727</v>
      </c>
      <c r="G1834" s="463" t="s">
        <v>554</v>
      </c>
      <c r="H1834" s="576">
        <v>42480</v>
      </c>
      <c r="I1834" s="576">
        <v>42495</v>
      </c>
      <c r="J1834" s="228">
        <v>2015</v>
      </c>
      <c r="K1834" s="463" t="s">
        <v>769</v>
      </c>
      <c r="L1834" s="463" t="s">
        <v>1544</v>
      </c>
      <c r="M1834" s="463" t="s">
        <v>1727</v>
      </c>
      <c r="N1834" s="466">
        <v>2</v>
      </c>
      <c r="O1834" s="229">
        <v>0</v>
      </c>
      <c r="P1834" s="463">
        <v>1</v>
      </c>
      <c r="Q1834" s="463">
        <v>8</v>
      </c>
      <c r="R1834" s="463">
        <v>0</v>
      </c>
      <c r="S1834" s="463">
        <v>0</v>
      </c>
      <c r="T1834" s="463">
        <v>0</v>
      </c>
      <c r="U1834" s="463">
        <v>0</v>
      </c>
      <c r="V1834" s="463">
        <v>0</v>
      </c>
      <c r="W1834" s="463">
        <v>18</v>
      </c>
      <c r="X1834" s="463">
        <v>11</v>
      </c>
      <c r="Y1834" s="463">
        <v>2</v>
      </c>
      <c r="Z1834" s="463">
        <v>0</v>
      </c>
      <c r="AA1834" s="463">
        <v>0</v>
      </c>
      <c r="AB1834" s="466">
        <v>40</v>
      </c>
      <c r="AC1834" s="461"/>
    </row>
    <row r="1835" spans="1:29" s="467" customFormat="1" hidden="1">
      <c r="A1835" s="463" t="s">
        <v>2614</v>
      </c>
      <c r="B1835" s="463" t="s">
        <v>658</v>
      </c>
      <c r="C1835" s="463" t="s">
        <v>2615</v>
      </c>
      <c r="D1835" s="463" t="s">
        <v>552</v>
      </c>
      <c r="E1835" s="463">
        <v>45</v>
      </c>
      <c r="F1835" s="463" t="s">
        <v>1727</v>
      </c>
      <c r="G1835" s="463" t="s">
        <v>554</v>
      </c>
      <c r="H1835" s="576">
        <v>42480</v>
      </c>
      <c r="I1835" s="576">
        <v>42495</v>
      </c>
      <c r="J1835" s="228">
        <v>2015</v>
      </c>
      <c r="K1835" s="463" t="s">
        <v>769</v>
      </c>
      <c r="L1835" s="463" t="s">
        <v>1544</v>
      </c>
      <c r="M1835" s="463" t="s">
        <v>1727</v>
      </c>
      <c r="N1835" s="466">
        <v>3</v>
      </c>
      <c r="O1835" s="229">
        <v>0</v>
      </c>
      <c r="P1835" s="463">
        <v>6</v>
      </c>
      <c r="Q1835" s="463">
        <v>11</v>
      </c>
      <c r="R1835" s="463">
        <v>0</v>
      </c>
      <c r="S1835" s="463">
        <v>0</v>
      </c>
      <c r="T1835" s="463">
        <v>0</v>
      </c>
      <c r="U1835" s="463">
        <v>5</v>
      </c>
      <c r="V1835" s="463">
        <v>0</v>
      </c>
      <c r="W1835" s="463">
        <v>16</v>
      </c>
      <c r="X1835" s="463">
        <v>2</v>
      </c>
      <c r="Y1835" s="463">
        <v>0</v>
      </c>
      <c r="Z1835" s="463">
        <v>0</v>
      </c>
      <c r="AA1835" s="463">
        <v>0</v>
      </c>
      <c r="AB1835" s="466">
        <v>40</v>
      </c>
      <c r="AC1835" s="461"/>
    </row>
    <row r="1836" spans="1:29" s="467" customFormat="1" hidden="1">
      <c r="A1836" s="463" t="s">
        <v>2616</v>
      </c>
      <c r="B1836" s="463" t="s">
        <v>658</v>
      </c>
      <c r="C1836" s="463" t="s">
        <v>2617</v>
      </c>
      <c r="D1836" s="463" t="s">
        <v>552</v>
      </c>
      <c r="E1836" s="463">
        <v>45</v>
      </c>
      <c r="F1836" s="463" t="s">
        <v>1727</v>
      </c>
      <c r="G1836" s="463" t="s">
        <v>554</v>
      </c>
      <c r="H1836" s="576">
        <v>42480</v>
      </c>
      <c r="I1836" s="576">
        <v>42495</v>
      </c>
      <c r="J1836" s="228">
        <v>2015</v>
      </c>
      <c r="K1836" s="463" t="s">
        <v>769</v>
      </c>
      <c r="L1836" s="463" t="s">
        <v>1544</v>
      </c>
      <c r="M1836" s="463" t="s">
        <v>1727</v>
      </c>
      <c r="N1836" s="466">
        <v>4</v>
      </c>
      <c r="O1836" s="229">
        <v>0</v>
      </c>
      <c r="P1836" s="463">
        <v>3</v>
      </c>
      <c r="Q1836" s="463">
        <v>8</v>
      </c>
      <c r="R1836" s="463">
        <v>0</v>
      </c>
      <c r="S1836" s="463">
        <v>0</v>
      </c>
      <c r="T1836" s="463">
        <v>0</v>
      </c>
      <c r="U1836" s="463">
        <v>6</v>
      </c>
      <c r="V1836" s="463">
        <v>0</v>
      </c>
      <c r="W1836" s="463">
        <v>16</v>
      </c>
      <c r="X1836" s="463">
        <v>5</v>
      </c>
      <c r="Y1836" s="463">
        <v>2</v>
      </c>
      <c r="Z1836" s="463">
        <v>0</v>
      </c>
      <c r="AA1836" s="463">
        <v>0</v>
      </c>
      <c r="AB1836" s="466">
        <v>40</v>
      </c>
      <c r="AC1836" s="461"/>
    </row>
    <row r="1837" spans="1:29" s="467" customFormat="1" hidden="1">
      <c r="A1837" s="463" t="s">
        <v>2618</v>
      </c>
      <c r="B1837" s="463" t="s">
        <v>658</v>
      </c>
      <c r="C1837" s="463" t="s">
        <v>2619</v>
      </c>
      <c r="D1837" s="463" t="s">
        <v>552</v>
      </c>
      <c r="E1837" s="463">
        <v>46</v>
      </c>
      <c r="F1837" s="465" t="s">
        <v>1729</v>
      </c>
      <c r="G1837" s="463" t="s">
        <v>554</v>
      </c>
      <c r="H1837" s="576">
        <v>42450</v>
      </c>
      <c r="I1837" s="576">
        <v>42495</v>
      </c>
      <c r="J1837" s="228">
        <v>2015</v>
      </c>
      <c r="K1837" s="463" t="s">
        <v>769</v>
      </c>
      <c r="L1837" s="463" t="s">
        <v>1546</v>
      </c>
      <c r="M1837" s="463" t="s">
        <v>1729</v>
      </c>
      <c r="N1837" s="466">
        <v>1</v>
      </c>
      <c r="O1837" s="229">
        <v>1</v>
      </c>
      <c r="P1837" s="463">
        <v>0</v>
      </c>
      <c r="Q1837" s="463">
        <v>12</v>
      </c>
      <c r="R1837" s="463">
        <v>1</v>
      </c>
      <c r="S1837" s="463">
        <v>1</v>
      </c>
      <c r="T1837" s="463">
        <v>0</v>
      </c>
      <c r="U1837" s="463">
        <v>0</v>
      </c>
      <c r="V1837" s="463">
        <v>0</v>
      </c>
      <c r="W1837" s="463">
        <v>21</v>
      </c>
      <c r="X1837" s="463">
        <v>2</v>
      </c>
      <c r="Y1837" s="463">
        <v>1</v>
      </c>
      <c r="Z1837" s="463">
        <v>0</v>
      </c>
      <c r="AA1837" s="463">
        <v>1</v>
      </c>
      <c r="AB1837" s="466">
        <v>40</v>
      </c>
      <c r="AC1837" s="461"/>
    </row>
    <row r="1838" spans="1:29" s="467" customFormat="1" hidden="1">
      <c r="A1838" s="463" t="s">
        <v>2620</v>
      </c>
      <c r="B1838" s="463" t="s">
        <v>658</v>
      </c>
      <c r="C1838" s="463" t="s">
        <v>2621</v>
      </c>
      <c r="D1838" s="463" t="s">
        <v>552</v>
      </c>
      <c r="E1838" s="463">
        <v>46</v>
      </c>
      <c r="F1838" s="465" t="s">
        <v>1729</v>
      </c>
      <c r="G1838" s="463" t="s">
        <v>554</v>
      </c>
      <c r="H1838" s="576">
        <v>42450</v>
      </c>
      <c r="I1838" s="576">
        <v>42495</v>
      </c>
      <c r="J1838" s="228">
        <v>2015</v>
      </c>
      <c r="K1838" s="463" t="s">
        <v>769</v>
      </c>
      <c r="L1838" s="463" t="s">
        <v>1546</v>
      </c>
      <c r="M1838" s="463" t="s">
        <v>1729</v>
      </c>
      <c r="N1838" s="466">
        <v>2</v>
      </c>
      <c r="O1838" s="229">
        <v>15</v>
      </c>
      <c r="P1838" s="463">
        <v>0</v>
      </c>
      <c r="Q1838" s="463">
        <v>14</v>
      </c>
      <c r="R1838" s="463">
        <v>0</v>
      </c>
      <c r="S1838" s="463">
        <v>0</v>
      </c>
      <c r="T1838" s="463">
        <v>1</v>
      </c>
      <c r="U1838" s="463">
        <v>0</v>
      </c>
      <c r="V1838" s="463">
        <v>0</v>
      </c>
      <c r="W1838" s="463">
        <v>9</v>
      </c>
      <c r="X1838" s="463">
        <v>0</v>
      </c>
      <c r="Y1838" s="463">
        <v>1</v>
      </c>
      <c r="Z1838" s="463">
        <v>0</v>
      </c>
      <c r="AA1838" s="463">
        <v>0</v>
      </c>
      <c r="AB1838" s="466">
        <v>40</v>
      </c>
      <c r="AC1838" s="461"/>
    </row>
    <row r="1839" spans="1:29" s="467" customFormat="1" hidden="1">
      <c r="A1839" s="463" t="s">
        <v>2622</v>
      </c>
      <c r="B1839" s="463" t="s">
        <v>658</v>
      </c>
      <c r="C1839" s="463" t="s">
        <v>2623</v>
      </c>
      <c r="D1839" s="463" t="s">
        <v>552</v>
      </c>
      <c r="E1839" s="463">
        <v>46</v>
      </c>
      <c r="F1839" s="465" t="s">
        <v>1729</v>
      </c>
      <c r="G1839" s="463" t="s">
        <v>554</v>
      </c>
      <c r="H1839" s="576">
        <v>42450</v>
      </c>
      <c r="I1839" s="576">
        <v>42495</v>
      </c>
      <c r="J1839" s="228">
        <v>2015</v>
      </c>
      <c r="K1839" s="463" t="s">
        <v>769</v>
      </c>
      <c r="L1839" s="463" t="s">
        <v>1546</v>
      </c>
      <c r="M1839" s="463" t="s">
        <v>1729</v>
      </c>
      <c r="N1839" s="466">
        <v>3</v>
      </c>
      <c r="O1839" s="229">
        <v>3</v>
      </c>
      <c r="P1839" s="463">
        <v>1</v>
      </c>
      <c r="Q1839" s="463">
        <v>12</v>
      </c>
      <c r="R1839" s="463">
        <v>2</v>
      </c>
      <c r="S1839" s="463">
        <v>0</v>
      </c>
      <c r="T1839" s="463">
        <v>0</v>
      </c>
      <c r="U1839" s="463">
        <v>0</v>
      </c>
      <c r="V1839" s="463">
        <v>0</v>
      </c>
      <c r="W1839" s="463">
        <v>18</v>
      </c>
      <c r="X1839" s="463">
        <v>4</v>
      </c>
      <c r="Y1839" s="463">
        <v>0</v>
      </c>
      <c r="Z1839" s="463">
        <v>0</v>
      </c>
      <c r="AA1839" s="463">
        <v>0</v>
      </c>
      <c r="AB1839" s="466">
        <v>40</v>
      </c>
      <c r="AC1839" s="461"/>
    </row>
    <row r="1840" spans="1:29" s="467" customFormat="1" hidden="1">
      <c r="A1840" s="463" t="s">
        <v>2624</v>
      </c>
      <c r="B1840" s="463" t="s">
        <v>658</v>
      </c>
      <c r="C1840" s="463" t="s">
        <v>2625</v>
      </c>
      <c r="D1840" s="463" t="s">
        <v>552</v>
      </c>
      <c r="E1840" s="463">
        <v>46</v>
      </c>
      <c r="F1840" s="465" t="s">
        <v>1729</v>
      </c>
      <c r="G1840" s="463" t="s">
        <v>554</v>
      </c>
      <c r="H1840" s="576">
        <v>42450</v>
      </c>
      <c r="I1840" s="576">
        <v>42495</v>
      </c>
      <c r="J1840" s="228">
        <v>2015</v>
      </c>
      <c r="K1840" s="463" t="s">
        <v>769</v>
      </c>
      <c r="L1840" s="463" t="s">
        <v>1546</v>
      </c>
      <c r="M1840" s="463" t="s">
        <v>1729</v>
      </c>
      <c r="N1840" s="466">
        <v>4</v>
      </c>
      <c r="O1840" s="229">
        <v>3</v>
      </c>
      <c r="P1840" s="463">
        <v>1</v>
      </c>
      <c r="Q1840" s="463">
        <v>9</v>
      </c>
      <c r="R1840" s="463">
        <v>0</v>
      </c>
      <c r="S1840" s="463">
        <v>0</v>
      </c>
      <c r="T1840" s="463">
        <v>0</v>
      </c>
      <c r="U1840" s="463">
        <v>2</v>
      </c>
      <c r="V1840" s="463">
        <v>0</v>
      </c>
      <c r="W1840" s="463">
        <v>22</v>
      </c>
      <c r="X1840" s="463">
        <v>3</v>
      </c>
      <c r="Y1840" s="463">
        <v>0</v>
      </c>
      <c r="Z1840" s="463">
        <v>0</v>
      </c>
      <c r="AA1840" s="463">
        <v>0</v>
      </c>
      <c r="AB1840" s="466">
        <v>40</v>
      </c>
      <c r="AC1840" s="461"/>
    </row>
    <row r="1841" spans="1:29" s="467" customFormat="1" hidden="1">
      <c r="A1841" s="463" t="s">
        <v>2726</v>
      </c>
      <c r="B1841" s="463" t="s">
        <v>658</v>
      </c>
      <c r="C1841" s="463" t="s">
        <v>2727</v>
      </c>
      <c r="D1841" s="463" t="s">
        <v>552</v>
      </c>
      <c r="E1841" s="463">
        <v>47</v>
      </c>
      <c r="F1841" s="465" t="s">
        <v>1731</v>
      </c>
      <c r="G1841" s="463" t="s">
        <v>554</v>
      </c>
      <c r="H1841" s="576">
        <v>42450</v>
      </c>
      <c r="I1841" s="576">
        <v>42495</v>
      </c>
      <c r="J1841" s="228">
        <v>2015</v>
      </c>
      <c r="K1841" s="463" t="s">
        <v>769</v>
      </c>
      <c r="L1841" s="463" t="s">
        <v>1546</v>
      </c>
      <c r="M1841" s="463" t="s">
        <v>1731</v>
      </c>
      <c r="N1841" s="466">
        <v>1</v>
      </c>
      <c r="O1841" s="229">
        <v>0</v>
      </c>
      <c r="P1841" s="463">
        <v>1</v>
      </c>
      <c r="Q1841" s="463">
        <v>8</v>
      </c>
      <c r="R1841" s="463">
        <v>1</v>
      </c>
      <c r="S1841" s="463">
        <v>2</v>
      </c>
      <c r="T1841" s="463">
        <v>0</v>
      </c>
      <c r="U1841" s="463">
        <v>0</v>
      </c>
      <c r="V1841" s="463">
        <v>0</v>
      </c>
      <c r="W1841" s="463">
        <v>25</v>
      </c>
      <c r="X1841" s="463">
        <v>3</v>
      </c>
      <c r="Y1841" s="463">
        <v>0</v>
      </c>
      <c r="Z1841" s="463">
        <v>0</v>
      </c>
      <c r="AA1841" s="463">
        <v>0</v>
      </c>
      <c r="AB1841" s="466">
        <v>40</v>
      </c>
      <c r="AC1841" s="461"/>
    </row>
    <row r="1842" spans="1:29" s="467" customFormat="1" hidden="1">
      <c r="A1842" s="463" t="s">
        <v>2728</v>
      </c>
      <c r="B1842" s="463" t="s">
        <v>658</v>
      </c>
      <c r="C1842" s="463" t="s">
        <v>2729</v>
      </c>
      <c r="D1842" s="463" t="s">
        <v>552</v>
      </c>
      <c r="E1842" s="463">
        <v>47</v>
      </c>
      <c r="F1842" s="465" t="s">
        <v>1731</v>
      </c>
      <c r="G1842" s="463" t="s">
        <v>554</v>
      </c>
      <c r="H1842" s="576">
        <v>42450</v>
      </c>
      <c r="I1842" s="576">
        <v>42495</v>
      </c>
      <c r="J1842" s="228">
        <v>2015</v>
      </c>
      <c r="K1842" s="463" t="s">
        <v>769</v>
      </c>
      <c r="L1842" s="463" t="s">
        <v>1546</v>
      </c>
      <c r="M1842" s="463" t="s">
        <v>1731</v>
      </c>
      <c r="N1842" s="466">
        <v>2</v>
      </c>
      <c r="O1842" s="229">
        <v>4</v>
      </c>
      <c r="P1842" s="463">
        <v>3</v>
      </c>
      <c r="Q1842" s="463">
        <v>10</v>
      </c>
      <c r="R1842" s="463">
        <v>1</v>
      </c>
      <c r="S1842" s="463">
        <v>0</v>
      </c>
      <c r="T1842" s="463">
        <v>0</v>
      </c>
      <c r="U1842" s="463">
        <v>0</v>
      </c>
      <c r="V1842" s="463">
        <v>0</v>
      </c>
      <c r="W1842" s="463">
        <v>20</v>
      </c>
      <c r="X1842" s="463">
        <v>1</v>
      </c>
      <c r="Y1842" s="463">
        <v>1</v>
      </c>
      <c r="Z1842" s="463">
        <v>0</v>
      </c>
      <c r="AA1842" s="463">
        <v>0</v>
      </c>
      <c r="AB1842" s="466">
        <v>40</v>
      </c>
      <c r="AC1842" s="461"/>
    </row>
    <row r="1843" spans="1:29" s="467" customFormat="1" hidden="1">
      <c r="A1843" s="463" t="s">
        <v>2730</v>
      </c>
      <c r="B1843" s="463" t="s">
        <v>658</v>
      </c>
      <c r="C1843" s="463" t="s">
        <v>2731</v>
      </c>
      <c r="D1843" s="463" t="s">
        <v>552</v>
      </c>
      <c r="E1843" s="463">
        <v>47</v>
      </c>
      <c r="F1843" s="465" t="s">
        <v>1731</v>
      </c>
      <c r="G1843" s="463" t="s">
        <v>554</v>
      </c>
      <c r="H1843" s="576">
        <v>42450</v>
      </c>
      <c r="I1843" s="576">
        <v>42495</v>
      </c>
      <c r="J1843" s="228">
        <v>2015</v>
      </c>
      <c r="K1843" s="463" t="s">
        <v>769</v>
      </c>
      <c r="L1843" s="463" t="s">
        <v>1546</v>
      </c>
      <c r="M1843" s="463" t="s">
        <v>1731</v>
      </c>
      <c r="N1843" s="466">
        <v>3</v>
      </c>
      <c r="O1843" s="229">
        <v>7</v>
      </c>
      <c r="P1843" s="463">
        <v>0</v>
      </c>
      <c r="Q1843" s="463">
        <v>11</v>
      </c>
      <c r="R1843" s="463">
        <v>0</v>
      </c>
      <c r="S1843" s="463">
        <v>0</v>
      </c>
      <c r="T1843" s="463">
        <v>2</v>
      </c>
      <c r="U1843" s="463">
        <v>1</v>
      </c>
      <c r="V1843" s="463">
        <v>0</v>
      </c>
      <c r="W1843" s="463">
        <v>14</v>
      </c>
      <c r="X1843" s="463">
        <v>5</v>
      </c>
      <c r="Y1843" s="463">
        <v>0</v>
      </c>
      <c r="Z1843" s="463">
        <v>0</v>
      </c>
      <c r="AA1843" s="463">
        <v>0</v>
      </c>
      <c r="AB1843" s="466">
        <v>40</v>
      </c>
      <c r="AC1843" s="461"/>
    </row>
    <row r="1844" spans="1:29" s="467" customFormat="1" hidden="1">
      <c r="A1844" s="463" t="s">
        <v>2732</v>
      </c>
      <c r="B1844" s="463" t="s">
        <v>658</v>
      </c>
      <c r="C1844" s="463" t="s">
        <v>2733</v>
      </c>
      <c r="D1844" s="463" t="s">
        <v>552</v>
      </c>
      <c r="E1844" s="463">
        <v>47</v>
      </c>
      <c r="F1844" s="465" t="s">
        <v>1731</v>
      </c>
      <c r="G1844" s="463" t="s">
        <v>554</v>
      </c>
      <c r="H1844" s="576">
        <v>42450</v>
      </c>
      <c r="I1844" s="576">
        <v>42495</v>
      </c>
      <c r="J1844" s="228">
        <v>2015</v>
      </c>
      <c r="K1844" s="463" t="s">
        <v>769</v>
      </c>
      <c r="L1844" s="463" t="s">
        <v>1546</v>
      </c>
      <c r="M1844" s="463" t="s">
        <v>1731</v>
      </c>
      <c r="N1844" s="466">
        <v>4</v>
      </c>
      <c r="O1844" s="229">
        <v>0</v>
      </c>
      <c r="P1844" s="463">
        <v>2</v>
      </c>
      <c r="Q1844" s="463">
        <v>4</v>
      </c>
      <c r="R1844" s="463">
        <v>1</v>
      </c>
      <c r="S1844" s="463">
        <v>1</v>
      </c>
      <c r="T1844" s="463">
        <v>1</v>
      </c>
      <c r="U1844" s="463">
        <v>0</v>
      </c>
      <c r="V1844" s="463">
        <v>0</v>
      </c>
      <c r="W1844" s="463">
        <v>21</v>
      </c>
      <c r="X1844" s="463">
        <v>10</v>
      </c>
      <c r="Y1844" s="463">
        <v>0</v>
      </c>
      <c r="Z1844" s="463">
        <v>0</v>
      </c>
      <c r="AA1844" s="463">
        <v>0</v>
      </c>
      <c r="AB1844" s="466">
        <v>40</v>
      </c>
      <c r="AC1844" s="461"/>
    </row>
    <row r="1845" spans="1:29" s="467" customFormat="1" hidden="1">
      <c r="A1845" s="463" t="s">
        <v>2734</v>
      </c>
      <c r="B1845" s="463" t="s">
        <v>658</v>
      </c>
      <c r="C1845" s="463" t="s">
        <v>3787</v>
      </c>
      <c r="D1845" s="463" t="s">
        <v>552</v>
      </c>
      <c r="E1845" s="463">
        <v>48</v>
      </c>
      <c r="F1845" s="465" t="s">
        <v>3751</v>
      </c>
      <c r="G1845" s="463" t="s">
        <v>554</v>
      </c>
      <c r="H1845" s="576">
        <v>42418</v>
      </c>
      <c r="I1845" s="576">
        <v>42495</v>
      </c>
      <c r="J1845" s="228">
        <v>2015</v>
      </c>
      <c r="K1845" s="463" t="s">
        <v>769</v>
      </c>
      <c r="L1845" s="463" t="s">
        <v>1853</v>
      </c>
      <c r="M1845" s="463" t="s">
        <v>3751</v>
      </c>
      <c r="N1845" s="466">
        <v>1</v>
      </c>
      <c r="O1845" s="229">
        <v>12</v>
      </c>
      <c r="P1845" s="463">
        <v>0</v>
      </c>
      <c r="Q1845" s="463">
        <v>14</v>
      </c>
      <c r="R1845" s="463">
        <v>0</v>
      </c>
      <c r="S1845" s="463">
        <v>0</v>
      </c>
      <c r="T1845" s="463">
        <v>3</v>
      </c>
      <c r="U1845" s="463">
        <v>4</v>
      </c>
      <c r="V1845" s="463">
        <v>0</v>
      </c>
      <c r="W1845" s="463">
        <v>7</v>
      </c>
      <c r="X1845" s="463">
        <v>0</v>
      </c>
      <c r="Y1845" s="463">
        <v>0</v>
      </c>
      <c r="Z1845" s="463">
        <v>0</v>
      </c>
      <c r="AA1845" s="463">
        <v>0</v>
      </c>
      <c r="AB1845" s="466">
        <v>40</v>
      </c>
      <c r="AC1845" s="461"/>
    </row>
    <row r="1846" spans="1:29" s="467" customFormat="1" hidden="1">
      <c r="A1846" s="463" t="s">
        <v>2735</v>
      </c>
      <c r="B1846" s="463" t="s">
        <v>658</v>
      </c>
      <c r="C1846" s="463" t="s">
        <v>3788</v>
      </c>
      <c r="D1846" s="463" t="s">
        <v>552</v>
      </c>
      <c r="E1846" s="463">
        <v>48</v>
      </c>
      <c r="F1846" s="465" t="s">
        <v>3751</v>
      </c>
      <c r="G1846" s="463" t="s">
        <v>554</v>
      </c>
      <c r="H1846" s="576">
        <v>42418</v>
      </c>
      <c r="I1846" s="576">
        <v>42495</v>
      </c>
      <c r="J1846" s="228">
        <v>2015</v>
      </c>
      <c r="K1846" s="463" t="s">
        <v>769</v>
      </c>
      <c r="L1846" s="463" t="s">
        <v>1853</v>
      </c>
      <c r="M1846" s="463" t="s">
        <v>3751</v>
      </c>
      <c r="N1846" s="466">
        <v>2</v>
      </c>
      <c r="O1846" s="229">
        <v>13</v>
      </c>
      <c r="P1846" s="463">
        <v>1</v>
      </c>
      <c r="Q1846" s="463">
        <v>13</v>
      </c>
      <c r="R1846" s="463">
        <v>0</v>
      </c>
      <c r="S1846" s="463">
        <v>0</v>
      </c>
      <c r="T1846" s="463">
        <v>0</v>
      </c>
      <c r="U1846" s="463">
        <v>0</v>
      </c>
      <c r="V1846" s="463">
        <v>0</v>
      </c>
      <c r="W1846" s="463">
        <v>13</v>
      </c>
      <c r="X1846" s="463">
        <v>0</v>
      </c>
      <c r="Y1846" s="463">
        <v>0</v>
      </c>
      <c r="Z1846" s="463">
        <v>0</v>
      </c>
      <c r="AA1846" s="463">
        <v>0</v>
      </c>
      <c r="AB1846" s="466">
        <v>40</v>
      </c>
      <c r="AC1846" s="461"/>
    </row>
    <row r="1847" spans="1:29" s="467" customFormat="1" hidden="1">
      <c r="A1847" s="463" t="s">
        <v>2736</v>
      </c>
      <c r="B1847" s="463" t="s">
        <v>658</v>
      </c>
      <c r="C1847" s="463" t="s">
        <v>3789</v>
      </c>
      <c r="D1847" s="463" t="s">
        <v>552</v>
      </c>
      <c r="E1847" s="463">
        <v>48</v>
      </c>
      <c r="F1847" s="465" t="s">
        <v>3751</v>
      </c>
      <c r="G1847" s="463" t="s">
        <v>554</v>
      </c>
      <c r="H1847" s="576">
        <v>42418</v>
      </c>
      <c r="I1847" s="576">
        <v>42495</v>
      </c>
      <c r="J1847" s="228">
        <v>2015</v>
      </c>
      <c r="K1847" s="463" t="s">
        <v>769</v>
      </c>
      <c r="L1847" s="463" t="s">
        <v>1853</v>
      </c>
      <c r="M1847" s="463" t="s">
        <v>3751</v>
      </c>
      <c r="N1847" s="466">
        <v>3</v>
      </c>
      <c r="O1847" s="229">
        <v>17</v>
      </c>
      <c r="P1847" s="463">
        <v>0</v>
      </c>
      <c r="Q1847" s="463">
        <v>9</v>
      </c>
      <c r="R1847" s="463">
        <v>0</v>
      </c>
      <c r="S1847" s="463">
        <v>0</v>
      </c>
      <c r="T1847" s="463">
        <v>3</v>
      </c>
      <c r="U1847" s="463">
        <v>0</v>
      </c>
      <c r="V1847" s="463">
        <v>0</v>
      </c>
      <c r="W1847" s="463">
        <v>9</v>
      </c>
      <c r="X1847" s="463">
        <v>2</v>
      </c>
      <c r="Y1847" s="463">
        <v>0</v>
      </c>
      <c r="Z1847" s="463">
        <v>0</v>
      </c>
      <c r="AA1847" s="463">
        <v>0</v>
      </c>
      <c r="AB1847" s="466">
        <v>40</v>
      </c>
      <c r="AC1847" s="461"/>
    </row>
    <row r="1848" spans="1:29" s="467" customFormat="1" hidden="1">
      <c r="A1848" s="463" t="s">
        <v>2737</v>
      </c>
      <c r="B1848" s="463" t="s">
        <v>658</v>
      </c>
      <c r="C1848" s="463" t="s">
        <v>3790</v>
      </c>
      <c r="D1848" s="463" t="s">
        <v>552</v>
      </c>
      <c r="E1848" s="463">
        <v>48</v>
      </c>
      <c r="F1848" s="465" t="s">
        <v>3751</v>
      </c>
      <c r="G1848" s="463" t="s">
        <v>554</v>
      </c>
      <c r="H1848" s="576">
        <v>42418</v>
      </c>
      <c r="I1848" s="576">
        <v>42495</v>
      </c>
      <c r="J1848" s="228">
        <v>2015</v>
      </c>
      <c r="K1848" s="463" t="s">
        <v>769</v>
      </c>
      <c r="L1848" s="463" t="s">
        <v>1853</v>
      </c>
      <c r="M1848" s="463" t="s">
        <v>3751</v>
      </c>
      <c r="N1848" s="466">
        <v>4</v>
      </c>
      <c r="O1848" s="229">
        <v>13</v>
      </c>
      <c r="P1848" s="463">
        <v>2</v>
      </c>
      <c r="Q1848" s="463">
        <v>11</v>
      </c>
      <c r="R1848" s="463">
        <v>0</v>
      </c>
      <c r="S1848" s="463">
        <v>0</v>
      </c>
      <c r="T1848" s="463">
        <v>0</v>
      </c>
      <c r="U1848" s="463">
        <v>5</v>
      </c>
      <c r="V1848" s="463">
        <v>0</v>
      </c>
      <c r="W1848" s="463">
        <v>8</v>
      </c>
      <c r="X1848" s="463">
        <v>1</v>
      </c>
      <c r="Y1848" s="463">
        <v>0</v>
      </c>
      <c r="Z1848" s="463">
        <v>0</v>
      </c>
      <c r="AA1848" s="463">
        <v>0</v>
      </c>
      <c r="AB1848" s="466">
        <v>40</v>
      </c>
      <c r="AC1848" s="461"/>
    </row>
    <row r="1849" spans="1:29" s="467" customFormat="1" hidden="1">
      <c r="A1849" s="463" t="s">
        <v>2738</v>
      </c>
      <c r="B1849" s="463" t="s">
        <v>658</v>
      </c>
      <c r="C1849" s="463" t="s">
        <v>2739</v>
      </c>
      <c r="D1849" s="463" t="s">
        <v>552</v>
      </c>
      <c r="E1849" s="463">
        <v>49</v>
      </c>
      <c r="F1849" s="465" t="s">
        <v>1856</v>
      </c>
      <c r="G1849" s="463" t="s">
        <v>554</v>
      </c>
      <c r="H1849" s="576">
        <v>42418</v>
      </c>
      <c r="I1849" s="576">
        <v>42495</v>
      </c>
      <c r="J1849" s="228">
        <v>2015</v>
      </c>
      <c r="K1849" s="463" t="s">
        <v>769</v>
      </c>
      <c r="L1849" s="463" t="s">
        <v>1853</v>
      </c>
      <c r="M1849" s="463" t="s">
        <v>1856</v>
      </c>
      <c r="N1849" s="466">
        <v>1</v>
      </c>
      <c r="O1849" s="229">
        <v>7</v>
      </c>
      <c r="P1849" s="463">
        <v>5</v>
      </c>
      <c r="Q1849" s="463">
        <v>4</v>
      </c>
      <c r="R1849" s="463">
        <v>0</v>
      </c>
      <c r="S1849" s="463">
        <v>3</v>
      </c>
      <c r="T1849" s="463">
        <v>1</v>
      </c>
      <c r="U1849" s="463">
        <v>0</v>
      </c>
      <c r="V1849" s="463">
        <v>1</v>
      </c>
      <c r="W1849" s="463">
        <v>11</v>
      </c>
      <c r="X1849" s="463">
        <v>3</v>
      </c>
      <c r="Y1849" s="463">
        <v>5</v>
      </c>
      <c r="Z1849" s="463">
        <v>0</v>
      </c>
      <c r="AA1849" s="463">
        <v>0</v>
      </c>
      <c r="AB1849" s="466">
        <v>40</v>
      </c>
      <c r="AC1849" s="461"/>
    </row>
    <row r="1850" spans="1:29" s="467" customFormat="1" hidden="1">
      <c r="A1850" s="463" t="s">
        <v>2740</v>
      </c>
      <c r="B1850" s="463" t="s">
        <v>658</v>
      </c>
      <c r="C1850" s="463" t="s">
        <v>2741</v>
      </c>
      <c r="D1850" s="463" t="s">
        <v>552</v>
      </c>
      <c r="E1850" s="463">
        <v>49</v>
      </c>
      <c r="F1850" s="465" t="s">
        <v>1856</v>
      </c>
      <c r="G1850" s="463" t="s">
        <v>554</v>
      </c>
      <c r="H1850" s="576">
        <v>42418</v>
      </c>
      <c r="I1850" s="576">
        <v>42495</v>
      </c>
      <c r="J1850" s="228">
        <v>2015</v>
      </c>
      <c r="K1850" s="463" t="s">
        <v>769</v>
      </c>
      <c r="L1850" s="463" t="s">
        <v>1853</v>
      </c>
      <c r="M1850" s="463" t="s">
        <v>1856</v>
      </c>
      <c r="N1850" s="466">
        <v>2</v>
      </c>
      <c r="O1850" s="229">
        <v>5</v>
      </c>
      <c r="P1850" s="463">
        <v>7</v>
      </c>
      <c r="Q1850" s="463">
        <v>8</v>
      </c>
      <c r="R1850" s="463">
        <v>0</v>
      </c>
      <c r="S1850" s="463">
        <v>0</v>
      </c>
      <c r="T1850" s="463">
        <v>2</v>
      </c>
      <c r="U1850" s="463">
        <v>2</v>
      </c>
      <c r="V1850" s="463">
        <v>0</v>
      </c>
      <c r="W1850" s="463">
        <v>7</v>
      </c>
      <c r="X1850" s="463">
        <v>8</v>
      </c>
      <c r="Y1850" s="463">
        <v>1</v>
      </c>
      <c r="Z1850" s="463">
        <v>0</v>
      </c>
      <c r="AA1850" s="463">
        <v>0</v>
      </c>
      <c r="AB1850" s="466">
        <v>40</v>
      </c>
      <c r="AC1850" s="461"/>
    </row>
    <row r="1851" spans="1:29" s="467" customFormat="1" hidden="1">
      <c r="A1851" s="463" t="s">
        <v>2742</v>
      </c>
      <c r="B1851" s="463" t="s">
        <v>658</v>
      </c>
      <c r="C1851" s="463" t="s">
        <v>2743</v>
      </c>
      <c r="D1851" s="463" t="s">
        <v>552</v>
      </c>
      <c r="E1851" s="463">
        <v>49</v>
      </c>
      <c r="F1851" s="465" t="s">
        <v>1856</v>
      </c>
      <c r="G1851" s="463" t="s">
        <v>554</v>
      </c>
      <c r="H1851" s="576">
        <v>42418</v>
      </c>
      <c r="I1851" s="576">
        <v>42495</v>
      </c>
      <c r="J1851" s="228">
        <v>2015</v>
      </c>
      <c r="K1851" s="463" t="s">
        <v>769</v>
      </c>
      <c r="L1851" s="463" t="s">
        <v>1853</v>
      </c>
      <c r="M1851" s="463" t="s">
        <v>1856</v>
      </c>
      <c r="N1851" s="466">
        <v>3</v>
      </c>
      <c r="O1851" s="229">
        <v>3</v>
      </c>
      <c r="P1851" s="463">
        <v>14</v>
      </c>
      <c r="Q1851" s="463">
        <v>10</v>
      </c>
      <c r="R1851" s="463">
        <v>2</v>
      </c>
      <c r="S1851" s="463">
        <v>0</v>
      </c>
      <c r="T1851" s="463">
        <v>0</v>
      </c>
      <c r="U1851" s="463">
        <v>3</v>
      </c>
      <c r="V1851" s="463">
        <v>1</v>
      </c>
      <c r="W1851" s="463">
        <v>4</v>
      </c>
      <c r="X1851" s="463">
        <v>3</v>
      </c>
      <c r="Y1851" s="463">
        <v>0</v>
      </c>
      <c r="Z1851" s="463">
        <v>0</v>
      </c>
      <c r="AA1851" s="463">
        <v>0</v>
      </c>
      <c r="AB1851" s="466">
        <v>40</v>
      </c>
      <c r="AC1851" s="461"/>
    </row>
    <row r="1852" spans="1:29" s="467" customFormat="1" hidden="1">
      <c r="A1852" s="463" t="s">
        <v>2744</v>
      </c>
      <c r="B1852" s="463" t="s">
        <v>658</v>
      </c>
      <c r="C1852" s="463" t="s">
        <v>2745</v>
      </c>
      <c r="D1852" s="463" t="s">
        <v>552</v>
      </c>
      <c r="E1852" s="463">
        <v>49</v>
      </c>
      <c r="F1852" s="465" t="s">
        <v>1856</v>
      </c>
      <c r="G1852" s="463" t="s">
        <v>554</v>
      </c>
      <c r="H1852" s="576">
        <v>42418</v>
      </c>
      <c r="I1852" s="576">
        <v>42495</v>
      </c>
      <c r="J1852" s="228">
        <v>2015</v>
      </c>
      <c r="K1852" s="463" t="s">
        <v>769</v>
      </c>
      <c r="L1852" s="463" t="s">
        <v>1853</v>
      </c>
      <c r="M1852" s="463" t="s">
        <v>1856</v>
      </c>
      <c r="N1852" s="466">
        <v>4</v>
      </c>
      <c r="O1852" s="229">
        <v>5</v>
      </c>
      <c r="P1852" s="463">
        <v>1</v>
      </c>
      <c r="Q1852" s="463">
        <v>6</v>
      </c>
      <c r="R1852" s="463">
        <v>0</v>
      </c>
      <c r="S1852" s="463">
        <v>1</v>
      </c>
      <c r="T1852" s="463">
        <v>0</v>
      </c>
      <c r="U1852" s="463">
        <v>0</v>
      </c>
      <c r="V1852" s="463">
        <v>1</v>
      </c>
      <c r="W1852" s="463">
        <v>14</v>
      </c>
      <c r="X1852" s="463">
        <v>3</v>
      </c>
      <c r="Y1852" s="463">
        <v>9</v>
      </c>
      <c r="Z1852" s="463">
        <v>0</v>
      </c>
      <c r="AA1852" s="463">
        <v>0</v>
      </c>
      <c r="AB1852" s="466">
        <v>40</v>
      </c>
      <c r="AC1852" s="461"/>
    </row>
    <row r="1853" spans="1:29" s="467" customFormat="1" hidden="1">
      <c r="A1853" s="463" t="s">
        <v>2746</v>
      </c>
      <c r="B1853" s="463" t="s">
        <v>658</v>
      </c>
      <c r="C1853" s="463" t="s">
        <v>3915</v>
      </c>
      <c r="D1853" s="463" t="s">
        <v>552</v>
      </c>
      <c r="E1853" s="463">
        <v>50</v>
      </c>
      <c r="F1853" s="465" t="s">
        <v>3752</v>
      </c>
      <c r="G1853" s="463" t="s">
        <v>554</v>
      </c>
      <c r="H1853" s="576">
        <v>42418</v>
      </c>
      <c r="I1853" s="576">
        <v>42495</v>
      </c>
      <c r="J1853" s="228">
        <v>2015</v>
      </c>
      <c r="K1853" s="463" t="s">
        <v>769</v>
      </c>
      <c r="L1853" s="463" t="s">
        <v>1853</v>
      </c>
      <c r="M1853" s="463" t="s">
        <v>3752</v>
      </c>
      <c r="N1853" s="466">
        <v>1</v>
      </c>
      <c r="O1853" s="229">
        <v>22</v>
      </c>
      <c r="P1853" s="463">
        <v>0</v>
      </c>
      <c r="Q1853" s="463">
        <v>0</v>
      </c>
      <c r="R1853" s="463">
        <v>14</v>
      </c>
      <c r="S1853" s="463">
        <v>0</v>
      </c>
      <c r="T1853" s="463">
        <v>0</v>
      </c>
      <c r="U1853" s="463">
        <v>0</v>
      </c>
      <c r="V1853" s="463">
        <v>0</v>
      </c>
      <c r="W1853" s="463">
        <v>4</v>
      </c>
      <c r="X1853" s="463">
        <v>0</v>
      </c>
      <c r="Y1853" s="463">
        <v>0</v>
      </c>
      <c r="Z1853" s="463">
        <v>0</v>
      </c>
      <c r="AA1853" s="463">
        <v>0</v>
      </c>
      <c r="AB1853" s="466">
        <v>40</v>
      </c>
      <c r="AC1853" s="461"/>
    </row>
    <row r="1854" spans="1:29" s="467" customFormat="1" hidden="1">
      <c r="A1854" s="463" t="s">
        <v>2747</v>
      </c>
      <c r="B1854" s="463" t="s">
        <v>658</v>
      </c>
      <c r="C1854" s="463" t="s">
        <v>3916</v>
      </c>
      <c r="D1854" s="463" t="s">
        <v>552</v>
      </c>
      <c r="E1854" s="463">
        <v>50</v>
      </c>
      <c r="F1854" s="465" t="s">
        <v>3752</v>
      </c>
      <c r="G1854" s="463" t="s">
        <v>554</v>
      </c>
      <c r="H1854" s="576">
        <v>42418</v>
      </c>
      <c r="I1854" s="576">
        <v>42495</v>
      </c>
      <c r="J1854" s="228">
        <v>2015</v>
      </c>
      <c r="K1854" s="463" t="s">
        <v>769</v>
      </c>
      <c r="L1854" s="463" t="s">
        <v>1853</v>
      </c>
      <c r="M1854" s="463" t="s">
        <v>3752</v>
      </c>
      <c r="N1854" s="466">
        <v>2</v>
      </c>
      <c r="O1854" s="229">
        <v>18</v>
      </c>
      <c r="P1854" s="463">
        <v>0</v>
      </c>
      <c r="Q1854" s="463">
        <v>3</v>
      </c>
      <c r="R1854" s="463">
        <v>14</v>
      </c>
      <c r="S1854" s="463">
        <v>0</v>
      </c>
      <c r="T1854" s="463">
        <v>0</v>
      </c>
      <c r="U1854" s="463">
        <v>0</v>
      </c>
      <c r="V1854" s="463">
        <v>0</v>
      </c>
      <c r="W1854" s="463">
        <v>5</v>
      </c>
      <c r="X1854" s="463">
        <v>0</v>
      </c>
      <c r="Y1854" s="463">
        <v>0</v>
      </c>
      <c r="Z1854" s="463">
        <v>0</v>
      </c>
      <c r="AA1854" s="463">
        <v>0</v>
      </c>
      <c r="AB1854" s="466">
        <v>40</v>
      </c>
      <c r="AC1854" s="461"/>
    </row>
    <row r="1855" spans="1:29" s="467" customFormat="1" hidden="1">
      <c r="A1855" s="463" t="s">
        <v>2748</v>
      </c>
      <c r="B1855" s="463" t="s">
        <v>658</v>
      </c>
      <c r="C1855" s="463" t="s">
        <v>3917</v>
      </c>
      <c r="D1855" s="463" t="s">
        <v>552</v>
      </c>
      <c r="E1855" s="463">
        <v>50</v>
      </c>
      <c r="F1855" s="465" t="s">
        <v>3752</v>
      </c>
      <c r="G1855" s="463" t="s">
        <v>554</v>
      </c>
      <c r="H1855" s="576">
        <v>42418</v>
      </c>
      <c r="I1855" s="576">
        <v>42495</v>
      </c>
      <c r="J1855" s="228">
        <v>2015</v>
      </c>
      <c r="K1855" s="463" t="s">
        <v>769</v>
      </c>
      <c r="L1855" s="463" t="s">
        <v>1853</v>
      </c>
      <c r="M1855" s="463" t="s">
        <v>3752</v>
      </c>
      <c r="N1855" s="466">
        <v>3</v>
      </c>
      <c r="O1855" s="229">
        <v>18</v>
      </c>
      <c r="P1855" s="463">
        <v>0</v>
      </c>
      <c r="Q1855" s="463">
        <v>0</v>
      </c>
      <c r="R1855" s="463">
        <v>18</v>
      </c>
      <c r="S1855" s="463">
        <v>0</v>
      </c>
      <c r="T1855" s="463">
        <v>0</v>
      </c>
      <c r="U1855" s="463">
        <v>0</v>
      </c>
      <c r="V1855" s="463">
        <v>0</v>
      </c>
      <c r="W1855" s="463">
        <v>4</v>
      </c>
      <c r="X1855" s="463">
        <v>0</v>
      </c>
      <c r="Y1855" s="463">
        <v>0</v>
      </c>
      <c r="Z1855" s="463">
        <v>0</v>
      </c>
      <c r="AA1855" s="463">
        <v>0</v>
      </c>
      <c r="AB1855" s="466">
        <v>40</v>
      </c>
      <c r="AC1855" s="461"/>
    </row>
    <row r="1856" spans="1:29" s="467" customFormat="1" hidden="1">
      <c r="A1856" s="463" t="s">
        <v>2749</v>
      </c>
      <c r="B1856" s="463" t="s">
        <v>658</v>
      </c>
      <c r="C1856" s="463" t="s">
        <v>3918</v>
      </c>
      <c r="D1856" s="463" t="s">
        <v>552</v>
      </c>
      <c r="E1856" s="463">
        <v>50</v>
      </c>
      <c r="F1856" s="465" t="s">
        <v>3752</v>
      </c>
      <c r="G1856" s="463" t="s">
        <v>554</v>
      </c>
      <c r="H1856" s="576">
        <v>42418</v>
      </c>
      <c r="I1856" s="576">
        <v>42495</v>
      </c>
      <c r="J1856" s="228">
        <v>2015</v>
      </c>
      <c r="K1856" s="463" t="s">
        <v>769</v>
      </c>
      <c r="L1856" s="463" t="s">
        <v>1853</v>
      </c>
      <c r="M1856" s="463" t="s">
        <v>3752</v>
      </c>
      <c r="N1856" s="466">
        <v>4</v>
      </c>
      <c r="O1856" s="229">
        <v>20</v>
      </c>
      <c r="P1856" s="463">
        <v>0</v>
      </c>
      <c r="Q1856" s="463">
        <v>4</v>
      </c>
      <c r="R1856" s="463">
        <v>11</v>
      </c>
      <c r="S1856" s="463">
        <v>0</v>
      </c>
      <c r="T1856" s="463">
        <v>0</v>
      </c>
      <c r="U1856" s="463">
        <v>0</v>
      </c>
      <c r="V1856" s="463">
        <v>0</v>
      </c>
      <c r="W1856" s="463">
        <v>5</v>
      </c>
      <c r="X1856" s="463">
        <v>0</v>
      </c>
      <c r="Y1856" s="463">
        <v>0</v>
      </c>
      <c r="Z1856" s="463">
        <v>0</v>
      </c>
      <c r="AA1856" s="463">
        <v>0</v>
      </c>
      <c r="AB1856" s="466">
        <v>40</v>
      </c>
      <c r="AC1856" s="461"/>
    </row>
    <row r="1857" spans="1:29" s="467" customFormat="1" hidden="1">
      <c r="A1857" s="463" t="s">
        <v>2750</v>
      </c>
      <c r="B1857" s="463" t="s">
        <v>658</v>
      </c>
      <c r="C1857" s="463" t="s">
        <v>2751</v>
      </c>
      <c r="D1857" s="463" t="s">
        <v>552</v>
      </c>
      <c r="E1857" s="463">
        <v>51</v>
      </c>
      <c r="F1857" s="465" t="s">
        <v>182</v>
      </c>
      <c r="G1857" s="463" t="s">
        <v>554</v>
      </c>
      <c r="H1857" s="576">
        <v>42450</v>
      </c>
      <c r="I1857" s="576">
        <v>42495</v>
      </c>
      <c r="J1857" s="228">
        <v>2015</v>
      </c>
      <c r="K1857" s="463" t="s">
        <v>769</v>
      </c>
      <c r="L1857" s="463" t="s">
        <v>1546</v>
      </c>
      <c r="M1857" s="463" t="s">
        <v>182</v>
      </c>
      <c r="N1857" s="466">
        <v>1</v>
      </c>
      <c r="O1857" s="229">
        <v>1</v>
      </c>
      <c r="P1857" s="463">
        <v>3</v>
      </c>
      <c r="Q1857" s="463">
        <v>11</v>
      </c>
      <c r="R1857" s="463">
        <v>1</v>
      </c>
      <c r="S1857" s="463">
        <v>0</v>
      </c>
      <c r="T1857" s="463">
        <v>0</v>
      </c>
      <c r="U1857" s="463">
        <v>0</v>
      </c>
      <c r="V1857" s="463">
        <v>0</v>
      </c>
      <c r="W1857" s="463">
        <v>24</v>
      </c>
      <c r="X1857" s="463">
        <v>0</v>
      </c>
      <c r="Y1857" s="463">
        <v>0</v>
      </c>
      <c r="Z1857" s="463">
        <v>0</v>
      </c>
      <c r="AA1857" s="463">
        <v>0</v>
      </c>
      <c r="AB1857" s="466">
        <v>40</v>
      </c>
      <c r="AC1857" s="461"/>
    </row>
    <row r="1858" spans="1:29" s="467" customFormat="1" hidden="1">
      <c r="A1858" s="463" t="s">
        <v>2752</v>
      </c>
      <c r="B1858" s="463" t="s">
        <v>658</v>
      </c>
      <c r="C1858" s="463" t="s">
        <v>2753</v>
      </c>
      <c r="D1858" s="463" t="s">
        <v>552</v>
      </c>
      <c r="E1858" s="463">
        <v>51</v>
      </c>
      <c r="F1858" s="465" t="s">
        <v>182</v>
      </c>
      <c r="G1858" s="463" t="s">
        <v>554</v>
      </c>
      <c r="H1858" s="576">
        <v>42450</v>
      </c>
      <c r="I1858" s="576">
        <v>42495</v>
      </c>
      <c r="J1858" s="228">
        <v>2015</v>
      </c>
      <c r="K1858" s="463" t="s">
        <v>769</v>
      </c>
      <c r="L1858" s="463" t="s">
        <v>1546</v>
      </c>
      <c r="M1858" s="463" t="s">
        <v>182</v>
      </c>
      <c r="N1858" s="466">
        <v>2</v>
      </c>
      <c r="O1858" s="229">
        <v>0</v>
      </c>
      <c r="P1858" s="463">
        <v>2</v>
      </c>
      <c r="Q1858" s="463">
        <v>10</v>
      </c>
      <c r="R1858" s="463">
        <v>4</v>
      </c>
      <c r="S1858" s="463">
        <v>1</v>
      </c>
      <c r="T1858" s="463">
        <v>0</v>
      </c>
      <c r="U1858" s="463">
        <v>2</v>
      </c>
      <c r="V1858" s="463">
        <v>0</v>
      </c>
      <c r="W1858" s="463">
        <v>17</v>
      </c>
      <c r="X1858" s="463">
        <v>2</v>
      </c>
      <c r="Y1858" s="463">
        <v>1</v>
      </c>
      <c r="Z1858" s="463">
        <v>0</v>
      </c>
      <c r="AA1858" s="463">
        <v>1</v>
      </c>
      <c r="AB1858" s="466">
        <v>40</v>
      </c>
      <c r="AC1858" s="461"/>
    </row>
    <row r="1859" spans="1:29" s="467" customFormat="1" hidden="1">
      <c r="A1859" s="463" t="s">
        <v>2754</v>
      </c>
      <c r="B1859" s="463" t="s">
        <v>658</v>
      </c>
      <c r="C1859" s="463" t="s">
        <v>2755</v>
      </c>
      <c r="D1859" s="463" t="s">
        <v>552</v>
      </c>
      <c r="E1859" s="463">
        <v>51</v>
      </c>
      <c r="F1859" s="465" t="s">
        <v>182</v>
      </c>
      <c r="G1859" s="463" t="s">
        <v>554</v>
      </c>
      <c r="H1859" s="576">
        <v>42450</v>
      </c>
      <c r="I1859" s="576">
        <v>42495</v>
      </c>
      <c r="J1859" s="228">
        <v>2015</v>
      </c>
      <c r="K1859" s="463" t="s">
        <v>769</v>
      </c>
      <c r="L1859" s="463" t="s">
        <v>1546</v>
      </c>
      <c r="M1859" s="463" t="s">
        <v>182</v>
      </c>
      <c r="N1859" s="466">
        <v>3</v>
      </c>
      <c r="O1859" s="229">
        <v>1</v>
      </c>
      <c r="P1859" s="463">
        <v>1</v>
      </c>
      <c r="Q1859" s="463">
        <v>6</v>
      </c>
      <c r="R1859" s="463">
        <v>2</v>
      </c>
      <c r="S1859" s="463">
        <v>1</v>
      </c>
      <c r="T1859" s="463">
        <v>0</v>
      </c>
      <c r="U1859" s="463">
        <v>1</v>
      </c>
      <c r="V1859" s="463">
        <v>0</v>
      </c>
      <c r="W1859" s="463">
        <v>22</v>
      </c>
      <c r="X1859" s="463">
        <v>3</v>
      </c>
      <c r="Y1859" s="463">
        <v>3</v>
      </c>
      <c r="Z1859" s="463">
        <v>0</v>
      </c>
      <c r="AA1859" s="463">
        <v>0</v>
      </c>
      <c r="AB1859" s="466">
        <v>40</v>
      </c>
      <c r="AC1859" s="461"/>
    </row>
    <row r="1860" spans="1:29" s="467" customFormat="1" hidden="1">
      <c r="A1860" s="463" t="s">
        <v>2756</v>
      </c>
      <c r="B1860" s="463" t="s">
        <v>658</v>
      </c>
      <c r="C1860" s="463" t="s">
        <v>2757</v>
      </c>
      <c r="D1860" s="463" t="s">
        <v>552</v>
      </c>
      <c r="E1860" s="463">
        <v>51</v>
      </c>
      <c r="F1860" s="465" t="s">
        <v>182</v>
      </c>
      <c r="G1860" s="463" t="s">
        <v>554</v>
      </c>
      <c r="H1860" s="576">
        <v>42450</v>
      </c>
      <c r="I1860" s="576">
        <v>42495</v>
      </c>
      <c r="J1860" s="228">
        <v>2015</v>
      </c>
      <c r="K1860" s="463" t="s">
        <v>769</v>
      </c>
      <c r="L1860" s="463" t="s">
        <v>1546</v>
      </c>
      <c r="M1860" s="463" t="s">
        <v>182</v>
      </c>
      <c r="N1860" s="466">
        <v>4</v>
      </c>
      <c r="O1860" s="229">
        <v>1</v>
      </c>
      <c r="P1860" s="463">
        <v>1</v>
      </c>
      <c r="Q1860" s="463">
        <v>7</v>
      </c>
      <c r="R1860" s="463">
        <v>1</v>
      </c>
      <c r="S1860" s="463">
        <v>3</v>
      </c>
      <c r="T1860" s="463">
        <v>1</v>
      </c>
      <c r="U1860" s="463">
        <v>2</v>
      </c>
      <c r="V1860" s="463">
        <v>0</v>
      </c>
      <c r="W1860" s="463">
        <v>12</v>
      </c>
      <c r="X1860" s="463">
        <v>9</v>
      </c>
      <c r="Y1860" s="463">
        <v>3</v>
      </c>
      <c r="Z1860" s="463">
        <v>0</v>
      </c>
      <c r="AA1860" s="463">
        <v>0</v>
      </c>
      <c r="AB1860" s="466">
        <v>40</v>
      </c>
      <c r="AC1860" s="461"/>
    </row>
    <row r="1861" spans="1:29" s="467" customFormat="1" hidden="1">
      <c r="A1861" s="463" t="s">
        <v>2760</v>
      </c>
      <c r="B1861" s="463" t="s">
        <v>658</v>
      </c>
      <c r="C1861" s="463" t="s">
        <v>2761</v>
      </c>
      <c r="D1861" s="463">
        <v>0</v>
      </c>
      <c r="E1861" s="463">
        <v>52</v>
      </c>
      <c r="F1861" s="465" t="s">
        <v>1946</v>
      </c>
      <c r="G1861" s="463" t="s">
        <v>554</v>
      </c>
      <c r="H1861" s="576">
        <v>42493</v>
      </c>
      <c r="I1861" s="576">
        <v>42569</v>
      </c>
      <c r="J1861" s="228">
        <v>2015</v>
      </c>
      <c r="K1861" s="463" t="s">
        <v>769</v>
      </c>
      <c r="L1861" s="463" t="s">
        <v>3728</v>
      </c>
      <c r="M1861" s="463" t="s">
        <v>1946</v>
      </c>
      <c r="N1861" s="466">
        <v>1</v>
      </c>
      <c r="O1861" s="229">
        <v>0</v>
      </c>
      <c r="P1861" s="463">
        <v>4</v>
      </c>
      <c r="Q1861" s="463">
        <v>11</v>
      </c>
      <c r="R1861" s="463">
        <v>0</v>
      </c>
      <c r="S1861" s="463">
        <v>0</v>
      </c>
      <c r="T1861" s="463">
        <v>0</v>
      </c>
      <c r="U1861" s="463">
        <v>1</v>
      </c>
      <c r="V1861" s="463">
        <v>0</v>
      </c>
      <c r="W1861" s="463">
        <v>4</v>
      </c>
      <c r="X1861" s="463">
        <v>4</v>
      </c>
      <c r="Y1861" s="463">
        <v>16</v>
      </c>
      <c r="Z1861" s="463">
        <v>0</v>
      </c>
      <c r="AA1861" s="463">
        <v>0</v>
      </c>
      <c r="AB1861" s="466">
        <v>40</v>
      </c>
      <c r="AC1861" s="461"/>
    </row>
    <row r="1862" spans="1:29" s="467" customFormat="1" hidden="1">
      <c r="A1862" s="463" t="s">
        <v>2762</v>
      </c>
      <c r="B1862" s="463" t="s">
        <v>658</v>
      </c>
      <c r="C1862" s="463" t="s">
        <v>2763</v>
      </c>
      <c r="D1862" s="463">
        <v>0</v>
      </c>
      <c r="E1862" s="463">
        <v>52</v>
      </c>
      <c r="F1862" s="465" t="s">
        <v>1946</v>
      </c>
      <c r="G1862" s="463" t="s">
        <v>554</v>
      </c>
      <c r="H1862" s="576">
        <v>42493</v>
      </c>
      <c r="I1862" s="576">
        <v>42569</v>
      </c>
      <c r="J1862" s="228">
        <v>2015</v>
      </c>
      <c r="K1862" s="463" t="s">
        <v>769</v>
      </c>
      <c r="L1862" s="463" t="s">
        <v>3728</v>
      </c>
      <c r="M1862" s="463" t="s">
        <v>1946</v>
      </c>
      <c r="N1862" s="466">
        <v>2</v>
      </c>
      <c r="O1862" s="229">
        <v>0</v>
      </c>
      <c r="P1862" s="463">
        <v>6</v>
      </c>
      <c r="Q1862" s="463">
        <v>9</v>
      </c>
      <c r="R1862" s="463">
        <v>0</v>
      </c>
      <c r="S1862" s="463">
        <v>2</v>
      </c>
      <c r="T1862" s="463">
        <v>0</v>
      </c>
      <c r="U1862" s="463">
        <v>2</v>
      </c>
      <c r="V1862" s="463">
        <v>2</v>
      </c>
      <c r="W1862" s="463">
        <v>11</v>
      </c>
      <c r="X1862" s="463">
        <v>6</v>
      </c>
      <c r="Y1862" s="463">
        <v>1</v>
      </c>
      <c r="Z1862" s="463">
        <v>0</v>
      </c>
      <c r="AA1862" s="463">
        <v>1</v>
      </c>
      <c r="AB1862" s="466">
        <v>40</v>
      </c>
      <c r="AC1862" s="461"/>
    </row>
    <row r="1863" spans="1:29" s="467" customFormat="1" hidden="1">
      <c r="A1863" s="463" t="s">
        <v>2764</v>
      </c>
      <c r="B1863" s="463" t="s">
        <v>658</v>
      </c>
      <c r="C1863" s="463" t="s">
        <v>2765</v>
      </c>
      <c r="D1863" s="463">
        <v>0</v>
      </c>
      <c r="E1863" s="463">
        <v>52</v>
      </c>
      <c r="F1863" s="465" t="s">
        <v>1946</v>
      </c>
      <c r="G1863" s="463" t="s">
        <v>554</v>
      </c>
      <c r="H1863" s="576">
        <v>42493</v>
      </c>
      <c r="I1863" s="576">
        <v>42569</v>
      </c>
      <c r="J1863" s="228">
        <v>2015</v>
      </c>
      <c r="K1863" s="463" t="s">
        <v>769</v>
      </c>
      <c r="L1863" s="463" t="s">
        <v>3728</v>
      </c>
      <c r="M1863" s="463" t="s">
        <v>1946</v>
      </c>
      <c r="N1863" s="466">
        <v>3</v>
      </c>
      <c r="O1863" s="229">
        <v>0</v>
      </c>
      <c r="P1863" s="463">
        <v>14</v>
      </c>
      <c r="Q1863" s="463">
        <v>5</v>
      </c>
      <c r="R1863" s="463">
        <v>0</v>
      </c>
      <c r="S1863" s="463">
        <v>0</v>
      </c>
      <c r="T1863" s="463">
        <v>0</v>
      </c>
      <c r="U1863" s="463">
        <v>2</v>
      </c>
      <c r="V1863" s="463">
        <v>2</v>
      </c>
      <c r="W1863" s="463">
        <v>11</v>
      </c>
      <c r="X1863" s="463">
        <v>6</v>
      </c>
      <c r="Y1863" s="463">
        <v>0</v>
      </c>
      <c r="Z1863" s="463">
        <v>0</v>
      </c>
      <c r="AA1863" s="463">
        <v>0</v>
      </c>
      <c r="AB1863" s="466">
        <v>40</v>
      </c>
      <c r="AC1863" s="461"/>
    </row>
    <row r="1864" spans="1:29" s="467" customFormat="1" hidden="1">
      <c r="A1864" s="463" t="s">
        <v>2766</v>
      </c>
      <c r="B1864" s="463" t="s">
        <v>658</v>
      </c>
      <c r="C1864" s="463" t="s">
        <v>2767</v>
      </c>
      <c r="D1864" s="463">
        <v>0</v>
      </c>
      <c r="E1864" s="463">
        <v>52</v>
      </c>
      <c r="F1864" s="465" t="s">
        <v>1946</v>
      </c>
      <c r="G1864" s="463" t="s">
        <v>554</v>
      </c>
      <c r="H1864" s="576">
        <v>42493</v>
      </c>
      <c r="I1864" s="576">
        <v>42569</v>
      </c>
      <c r="J1864" s="228">
        <v>2015</v>
      </c>
      <c r="K1864" s="463" t="s">
        <v>769</v>
      </c>
      <c r="L1864" s="463" t="s">
        <v>3728</v>
      </c>
      <c r="M1864" s="463" t="s">
        <v>1946</v>
      </c>
      <c r="N1864" s="466">
        <v>4</v>
      </c>
      <c r="O1864" s="229">
        <v>0</v>
      </c>
      <c r="P1864" s="463">
        <v>1</v>
      </c>
      <c r="Q1864" s="463">
        <v>11</v>
      </c>
      <c r="R1864" s="463">
        <v>0</v>
      </c>
      <c r="S1864" s="463">
        <v>0</v>
      </c>
      <c r="T1864" s="463">
        <v>1</v>
      </c>
      <c r="U1864" s="463">
        <v>2</v>
      </c>
      <c r="V1864" s="463">
        <v>1</v>
      </c>
      <c r="W1864" s="463">
        <v>14</v>
      </c>
      <c r="X1864" s="463">
        <v>4</v>
      </c>
      <c r="Y1864" s="463">
        <v>4</v>
      </c>
      <c r="Z1864" s="463">
        <v>0</v>
      </c>
      <c r="AA1864" s="463">
        <v>2</v>
      </c>
      <c r="AB1864" s="466">
        <v>40</v>
      </c>
      <c r="AC1864" s="461"/>
    </row>
    <row r="1865" spans="1:29" s="467" customFormat="1" hidden="1">
      <c r="A1865" s="463" t="s">
        <v>2768</v>
      </c>
      <c r="B1865" s="463" t="s">
        <v>658</v>
      </c>
      <c r="C1865" s="463" t="s">
        <v>2769</v>
      </c>
      <c r="D1865" s="463">
        <v>0</v>
      </c>
      <c r="E1865" s="463">
        <v>53</v>
      </c>
      <c r="F1865" s="465" t="s">
        <v>2099</v>
      </c>
      <c r="G1865" s="463" t="s">
        <v>554</v>
      </c>
      <c r="H1865" s="576">
        <v>42493</v>
      </c>
      <c r="I1865" s="576">
        <v>42569</v>
      </c>
      <c r="J1865" s="228">
        <v>2015</v>
      </c>
      <c r="K1865" s="463" t="s">
        <v>4913</v>
      </c>
      <c r="L1865" s="463" t="s">
        <v>1075</v>
      </c>
      <c r="M1865" s="463" t="s">
        <v>2099</v>
      </c>
      <c r="N1865" s="466">
        <v>1</v>
      </c>
      <c r="O1865" s="229">
        <v>0</v>
      </c>
      <c r="P1865" s="463">
        <v>5</v>
      </c>
      <c r="Q1865" s="463">
        <v>3</v>
      </c>
      <c r="R1865" s="463">
        <v>1</v>
      </c>
      <c r="S1865" s="463">
        <v>0</v>
      </c>
      <c r="T1865" s="463">
        <v>1</v>
      </c>
      <c r="U1865" s="463">
        <v>0</v>
      </c>
      <c r="V1865" s="463">
        <v>0</v>
      </c>
      <c r="W1865" s="463">
        <v>6</v>
      </c>
      <c r="X1865" s="463">
        <v>5</v>
      </c>
      <c r="Y1865" s="463">
        <v>19</v>
      </c>
      <c r="Z1865" s="463">
        <v>0</v>
      </c>
      <c r="AA1865" s="463">
        <v>0</v>
      </c>
      <c r="AB1865" s="466">
        <v>40</v>
      </c>
      <c r="AC1865" s="461"/>
    </row>
    <row r="1866" spans="1:29" s="467" customFormat="1" hidden="1">
      <c r="A1866" s="463" t="s">
        <v>2770</v>
      </c>
      <c r="B1866" s="463" t="s">
        <v>658</v>
      </c>
      <c r="C1866" s="463" t="s">
        <v>2771</v>
      </c>
      <c r="D1866" s="463">
        <v>0</v>
      </c>
      <c r="E1866" s="463">
        <v>53</v>
      </c>
      <c r="F1866" s="465" t="s">
        <v>2099</v>
      </c>
      <c r="G1866" s="463" t="s">
        <v>554</v>
      </c>
      <c r="H1866" s="576">
        <v>42493</v>
      </c>
      <c r="I1866" s="576">
        <v>42569</v>
      </c>
      <c r="J1866" s="228">
        <v>2015</v>
      </c>
      <c r="K1866" s="463" t="s">
        <v>4913</v>
      </c>
      <c r="L1866" s="463" t="s">
        <v>1075</v>
      </c>
      <c r="M1866" s="463" t="s">
        <v>2099</v>
      </c>
      <c r="N1866" s="466">
        <v>2</v>
      </c>
      <c r="O1866" s="229">
        <v>1</v>
      </c>
      <c r="P1866" s="463">
        <v>4</v>
      </c>
      <c r="Q1866" s="463">
        <v>9</v>
      </c>
      <c r="R1866" s="463">
        <v>1</v>
      </c>
      <c r="S1866" s="463">
        <v>0</v>
      </c>
      <c r="T1866" s="463">
        <v>2</v>
      </c>
      <c r="U1866" s="463">
        <v>0</v>
      </c>
      <c r="V1866" s="463">
        <v>0</v>
      </c>
      <c r="W1866" s="463">
        <v>2</v>
      </c>
      <c r="X1866" s="463">
        <v>4</v>
      </c>
      <c r="Y1866" s="463">
        <v>17</v>
      </c>
      <c r="Z1866" s="463">
        <v>0</v>
      </c>
      <c r="AA1866" s="463">
        <v>0</v>
      </c>
      <c r="AB1866" s="466">
        <v>40</v>
      </c>
      <c r="AC1866" s="461"/>
    </row>
    <row r="1867" spans="1:29" s="467" customFormat="1" hidden="1">
      <c r="A1867" s="463" t="s">
        <v>2772</v>
      </c>
      <c r="B1867" s="463" t="s">
        <v>658</v>
      </c>
      <c r="C1867" s="463" t="s">
        <v>2773</v>
      </c>
      <c r="D1867" s="463">
        <v>0</v>
      </c>
      <c r="E1867" s="463">
        <v>53</v>
      </c>
      <c r="F1867" s="465" t="s">
        <v>2099</v>
      </c>
      <c r="G1867" s="463" t="s">
        <v>554</v>
      </c>
      <c r="H1867" s="576">
        <v>42493</v>
      </c>
      <c r="I1867" s="576">
        <v>42569</v>
      </c>
      <c r="J1867" s="228">
        <v>2015</v>
      </c>
      <c r="K1867" s="463" t="s">
        <v>4913</v>
      </c>
      <c r="L1867" s="463" t="s">
        <v>1075</v>
      </c>
      <c r="M1867" s="463" t="s">
        <v>2099</v>
      </c>
      <c r="N1867" s="466">
        <v>3</v>
      </c>
      <c r="O1867" s="229">
        <v>3</v>
      </c>
      <c r="P1867" s="463">
        <v>5</v>
      </c>
      <c r="Q1867" s="463">
        <v>5</v>
      </c>
      <c r="R1867" s="463">
        <v>1</v>
      </c>
      <c r="S1867" s="463">
        <v>0</v>
      </c>
      <c r="T1867" s="463">
        <v>2</v>
      </c>
      <c r="U1867" s="463">
        <v>0</v>
      </c>
      <c r="V1867" s="463">
        <v>1</v>
      </c>
      <c r="W1867" s="463">
        <v>4</v>
      </c>
      <c r="X1867" s="463">
        <v>6</v>
      </c>
      <c r="Y1867" s="463">
        <v>12</v>
      </c>
      <c r="Z1867" s="463">
        <v>0</v>
      </c>
      <c r="AA1867" s="463">
        <v>1</v>
      </c>
      <c r="AB1867" s="466">
        <v>40</v>
      </c>
      <c r="AC1867" s="461"/>
    </row>
    <row r="1868" spans="1:29" s="467" customFormat="1" hidden="1">
      <c r="A1868" s="463" t="s">
        <v>2774</v>
      </c>
      <c r="B1868" s="463" t="s">
        <v>658</v>
      </c>
      <c r="C1868" s="463" t="s">
        <v>2775</v>
      </c>
      <c r="D1868" s="463">
        <v>0</v>
      </c>
      <c r="E1868" s="463">
        <v>53</v>
      </c>
      <c r="F1868" s="465" t="s">
        <v>2099</v>
      </c>
      <c r="G1868" s="463" t="s">
        <v>554</v>
      </c>
      <c r="H1868" s="576">
        <v>42493</v>
      </c>
      <c r="I1868" s="576">
        <v>42569</v>
      </c>
      <c r="J1868" s="228">
        <v>2015</v>
      </c>
      <c r="K1868" s="463" t="s">
        <v>4913</v>
      </c>
      <c r="L1868" s="463" t="s">
        <v>1075</v>
      </c>
      <c r="M1868" s="463" t="s">
        <v>2099</v>
      </c>
      <c r="N1868" s="466">
        <v>4</v>
      </c>
      <c r="O1868" s="229">
        <v>1</v>
      </c>
      <c r="P1868" s="463">
        <v>11</v>
      </c>
      <c r="Q1868" s="463">
        <v>8</v>
      </c>
      <c r="R1868" s="463">
        <v>0</v>
      </c>
      <c r="S1868" s="463">
        <v>0</v>
      </c>
      <c r="T1868" s="463">
        <v>0</v>
      </c>
      <c r="U1868" s="463">
        <v>0</v>
      </c>
      <c r="V1868" s="463">
        <v>0</v>
      </c>
      <c r="W1868" s="463">
        <v>6</v>
      </c>
      <c r="X1868" s="463">
        <v>4</v>
      </c>
      <c r="Y1868" s="463">
        <v>10</v>
      </c>
      <c r="Z1868" s="463">
        <v>0</v>
      </c>
      <c r="AA1868" s="463">
        <v>0</v>
      </c>
      <c r="AB1868" s="466">
        <v>40</v>
      </c>
      <c r="AC1868" s="461"/>
    </row>
    <row r="1869" spans="1:29" s="467" customFormat="1" hidden="1">
      <c r="A1869" s="463" t="s">
        <v>2776</v>
      </c>
      <c r="B1869" s="463" t="s">
        <v>658</v>
      </c>
      <c r="C1869" s="463" t="s">
        <v>4035</v>
      </c>
      <c r="D1869" s="463">
        <v>0</v>
      </c>
      <c r="E1869" s="463">
        <v>54</v>
      </c>
      <c r="F1869" s="465" t="s">
        <v>3758</v>
      </c>
      <c r="G1869" s="463" t="s">
        <v>554</v>
      </c>
      <c r="H1869" s="576">
        <v>42493</v>
      </c>
      <c r="I1869" s="576">
        <v>42569</v>
      </c>
      <c r="J1869" s="228">
        <v>2015</v>
      </c>
      <c r="K1869" s="463" t="s">
        <v>769</v>
      </c>
      <c r="L1869" s="463" t="s">
        <v>3728</v>
      </c>
      <c r="M1869" s="463" t="s">
        <v>3758</v>
      </c>
      <c r="N1869" s="466">
        <v>1</v>
      </c>
      <c r="O1869" s="229">
        <v>0</v>
      </c>
      <c r="P1869" s="463">
        <v>4</v>
      </c>
      <c r="Q1869" s="463">
        <v>7</v>
      </c>
      <c r="R1869" s="463">
        <v>0</v>
      </c>
      <c r="S1869" s="463">
        <v>2</v>
      </c>
      <c r="T1869" s="463">
        <v>1</v>
      </c>
      <c r="U1869" s="463">
        <v>0</v>
      </c>
      <c r="V1869" s="463">
        <v>0</v>
      </c>
      <c r="W1869" s="463">
        <v>9</v>
      </c>
      <c r="X1869" s="463">
        <v>7</v>
      </c>
      <c r="Y1869" s="463">
        <v>10</v>
      </c>
      <c r="Z1869" s="463">
        <v>0</v>
      </c>
      <c r="AA1869" s="463">
        <v>0</v>
      </c>
      <c r="AB1869" s="466">
        <v>40</v>
      </c>
      <c r="AC1869" s="461"/>
    </row>
    <row r="1870" spans="1:29" s="467" customFormat="1" hidden="1">
      <c r="A1870" s="463" t="s">
        <v>2777</v>
      </c>
      <c r="B1870" s="463" t="s">
        <v>658</v>
      </c>
      <c r="C1870" s="463" t="s">
        <v>4036</v>
      </c>
      <c r="D1870" s="463">
        <v>0</v>
      </c>
      <c r="E1870" s="463">
        <v>54</v>
      </c>
      <c r="F1870" s="465" t="s">
        <v>3758</v>
      </c>
      <c r="G1870" s="463" t="s">
        <v>554</v>
      </c>
      <c r="H1870" s="576">
        <v>42493</v>
      </c>
      <c r="I1870" s="576">
        <v>42569</v>
      </c>
      <c r="J1870" s="228">
        <v>2015</v>
      </c>
      <c r="K1870" s="463" t="s">
        <v>769</v>
      </c>
      <c r="L1870" s="463" t="s">
        <v>3728</v>
      </c>
      <c r="M1870" s="463" t="s">
        <v>3758</v>
      </c>
      <c r="N1870" s="466">
        <v>2</v>
      </c>
      <c r="O1870" s="229">
        <v>0</v>
      </c>
      <c r="P1870" s="463">
        <v>2</v>
      </c>
      <c r="Q1870" s="463">
        <v>4</v>
      </c>
      <c r="R1870" s="463">
        <v>0</v>
      </c>
      <c r="S1870" s="463">
        <v>2</v>
      </c>
      <c r="T1870" s="463">
        <v>0</v>
      </c>
      <c r="U1870" s="463">
        <v>1</v>
      </c>
      <c r="V1870" s="463">
        <v>0</v>
      </c>
      <c r="W1870" s="463">
        <v>13</v>
      </c>
      <c r="X1870" s="463">
        <v>5</v>
      </c>
      <c r="Y1870" s="463">
        <v>13</v>
      </c>
      <c r="Z1870" s="463">
        <v>0</v>
      </c>
      <c r="AA1870" s="463">
        <v>0</v>
      </c>
      <c r="AB1870" s="466">
        <v>40</v>
      </c>
      <c r="AC1870" s="461"/>
    </row>
    <row r="1871" spans="1:29" s="467" customFormat="1" hidden="1">
      <c r="A1871" s="463" t="s">
        <v>2778</v>
      </c>
      <c r="B1871" s="463" t="s">
        <v>658</v>
      </c>
      <c r="C1871" s="463" t="s">
        <v>4037</v>
      </c>
      <c r="D1871" s="463">
        <v>0</v>
      </c>
      <c r="E1871" s="463">
        <v>54</v>
      </c>
      <c r="F1871" s="465" t="s">
        <v>3758</v>
      </c>
      <c r="G1871" s="463" t="s">
        <v>554</v>
      </c>
      <c r="H1871" s="576">
        <v>42493</v>
      </c>
      <c r="I1871" s="576">
        <v>42569</v>
      </c>
      <c r="J1871" s="228">
        <v>2015</v>
      </c>
      <c r="K1871" s="463" t="s">
        <v>769</v>
      </c>
      <c r="L1871" s="463" t="s">
        <v>3728</v>
      </c>
      <c r="M1871" s="463" t="s">
        <v>3758</v>
      </c>
      <c r="N1871" s="466">
        <v>3</v>
      </c>
      <c r="O1871" s="229">
        <v>0</v>
      </c>
      <c r="P1871" s="463">
        <v>1</v>
      </c>
      <c r="Q1871" s="463">
        <v>8</v>
      </c>
      <c r="R1871" s="463">
        <v>0</v>
      </c>
      <c r="S1871" s="463">
        <v>14</v>
      </c>
      <c r="T1871" s="463">
        <v>0</v>
      </c>
      <c r="U1871" s="463">
        <v>0</v>
      </c>
      <c r="V1871" s="463">
        <v>0</v>
      </c>
      <c r="W1871" s="463">
        <v>11</v>
      </c>
      <c r="X1871" s="463">
        <v>2</v>
      </c>
      <c r="Y1871" s="463">
        <v>4</v>
      </c>
      <c r="Z1871" s="463">
        <v>0</v>
      </c>
      <c r="AA1871" s="463">
        <v>0</v>
      </c>
      <c r="AB1871" s="466">
        <v>40</v>
      </c>
      <c r="AC1871" s="461"/>
    </row>
    <row r="1872" spans="1:29" s="467" customFormat="1" hidden="1">
      <c r="A1872" s="463" t="s">
        <v>2779</v>
      </c>
      <c r="B1872" s="463" t="s">
        <v>658</v>
      </c>
      <c r="C1872" s="463" t="s">
        <v>4038</v>
      </c>
      <c r="D1872" s="463">
        <v>0</v>
      </c>
      <c r="E1872" s="463">
        <v>54</v>
      </c>
      <c r="F1872" s="465" t="s">
        <v>3758</v>
      </c>
      <c r="G1872" s="463" t="s">
        <v>554</v>
      </c>
      <c r="H1872" s="576">
        <v>42493</v>
      </c>
      <c r="I1872" s="576">
        <v>42569</v>
      </c>
      <c r="J1872" s="228">
        <v>2015</v>
      </c>
      <c r="K1872" s="463" t="s">
        <v>769</v>
      </c>
      <c r="L1872" s="463" t="s">
        <v>3728</v>
      </c>
      <c r="M1872" s="463" t="s">
        <v>3758</v>
      </c>
      <c r="N1872" s="466">
        <v>4</v>
      </c>
      <c r="O1872" s="229">
        <v>0</v>
      </c>
      <c r="P1872" s="463">
        <v>2</v>
      </c>
      <c r="Q1872" s="463">
        <v>12</v>
      </c>
      <c r="R1872" s="463">
        <v>0</v>
      </c>
      <c r="S1872" s="463">
        <v>0</v>
      </c>
      <c r="T1872" s="463">
        <v>1</v>
      </c>
      <c r="U1872" s="463">
        <v>2</v>
      </c>
      <c r="V1872" s="463">
        <v>0</v>
      </c>
      <c r="W1872" s="463">
        <v>8</v>
      </c>
      <c r="X1872" s="463">
        <v>10</v>
      </c>
      <c r="Y1872" s="463">
        <v>5</v>
      </c>
      <c r="Z1872" s="463">
        <v>0</v>
      </c>
      <c r="AA1872" s="463">
        <v>0</v>
      </c>
      <c r="AB1872" s="466">
        <v>40</v>
      </c>
      <c r="AC1872" s="461"/>
    </row>
    <row r="1873" spans="1:29" s="467" customFormat="1" hidden="1">
      <c r="A1873" s="463" t="s">
        <v>2780</v>
      </c>
      <c r="B1873" s="463" t="s">
        <v>658</v>
      </c>
      <c r="C1873" s="463" t="s">
        <v>4003</v>
      </c>
      <c r="D1873" s="463">
        <v>0</v>
      </c>
      <c r="E1873" s="463">
        <v>55</v>
      </c>
      <c r="F1873" s="465" t="s">
        <v>3756</v>
      </c>
      <c r="G1873" s="463" t="s">
        <v>554</v>
      </c>
      <c r="H1873" s="576">
        <v>42494</v>
      </c>
      <c r="I1873" s="576">
        <v>42569</v>
      </c>
      <c r="J1873" s="228">
        <v>2015</v>
      </c>
      <c r="K1873" s="463" t="s">
        <v>769</v>
      </c>
      <c r="L1873" s="463" t="s">
        <v>1945</v>
      </c>
      <c r="M1873" s="463" t="s">
        <v>3756</v>
      </c>
      <c r="N1873" s="466">
        <v>1</v>
      </c>
      <c r="O1873" s="229">
        <v>3</v>
      </c>
      <c r="P1873" s="463">
        <v>0</v>
      </c>
      <c r="Q1873" s="463">
        <v>3</v>
      </c>
      <c r="R1873" s="463">
        <v>0</v>
      </c>
      <c r="S1873" s="463">
        <v>3</v>
      </c>
      <c r="T1873" s="463">
        <v>7</v>
      </c>
      <c r="U1873" s="463">
        <v>1</v>
      </c>
      <c r="V1873" s="463">
        <v>3</v>
      </c>
      <c r="W1873" s="463">
        <v>14</v>
      </c>
      <c r="X1873" s="463">
        <v>5</v>
      </c>
      <c r="Y1873" s="463">
        <v>1</v>
      </c>
      <c r="Z1873" s="463">
        <v>0</v>
      </c>
      <c r="AA1873" s="463">
        <v>0</v>
      </c>
      <c r="AB1873" s="466">
        <v>40</v>
      </c>
      <c r="AC1873" s="461"/>
    </row>
    <row r="1874" spans="1:29" s="467" customFormat="1" hidden="1">
      <c r="A1874" s="463" t="s">
        <v>2781</v>
      </c>
      <c r="B1874" s="463" t="s">
        <v>658</v>
      </c>
      <c r="C1874" s="463" t="s">
        <v>4004</v>
      </c>
      <c r="D1874" s="463">
        <v>0</v>
      </c>
      <c r="E1874" s="463">
        <v>55</v>
      </c>
      <c r="F1874" s="465" t="s">
        <v>3756</v>
      </c>
      <c r="G1874" s="463" t="s">
        <v>554</v>
      </c>
      <c r="H1874" s="576">
        <v>42494</v>
      </c>
      <c r="I1874" s="576">
        <v>42569</v>
      </c>
      <c r="J1874" s="228">
        <v>2015</v>
      </c>
      <c r="K1874" s="463" t="s">
        <v>769</v>
      </c>
      <c r="L1874" s="463" t="s">
        <v>1945</v>
      </c>
      <c r="M1874" s="463" t="s">
        <v>3756</v>
      </c>
      <c r="N1874" s="466">
        <v>2</v>
      </c>
      <c r="O1874" s="229">
        <v>2</v>
      </c>
      <c r="P1874" s="463">
        <v>5</v>
      </c>
      <c r="Q1874" s="463">
        <v>5</v>
      </c>
      <c r="R1874" s="463">
        <v>0</v>
      </c>
      <c r="S1874" s="463">
        <v>1</v>
      </c>
      <c r="T1874" s="463">
        <v>4</v>
      </c>
      <c r="U1874" s="463">
        <v>3</v>
      </c>
      <c r="V1874" s="463">
        <v>1</v>
      </c>
      <c r="W1874" s="463">
        <v>15</v>
      </c>
      <c r="X1874" s="463">
        <v>4</v>
      </c>
      <c r="Y1874" s="463">
        <v>0</v>
      </c>
      <c r="Z1874" s="463">
        <v>0</v>
      </c>
      <c r="AA1874" s="463">
        <v>0</v>
      </c>
      <c r="AB1874" s="466">
        <v>40</v>
      </c>
      <c r="AC1874" s="461"/>
    </row>
    <row r="1875" spans="1:29" s="467" customFormat="1" hidden="1">
      <c r="A1875" s="463" t="s">
        <v>2782</v>
      </c>
      <c r="B1875" s="463" t="s">
        <v>658</v>
      </c>
      <c r="C1875" s="463" t="s">
        <v>4005</v>
      </c>
      <c r="D1875" s="463">
        <v>0</v>
      </c>
      <c r="E1875" s="463">
        <v>55</v>
      </c>
      <c r="F1875" s="465" t="s">
        <v>3756</v>
      </c>
      <c r="G1875" s="463" t="s">
        <v>554</v>
      </c>
      <c r="H1875" s="576">
        <v>42494</v>
      </c>
      <c r="I1875" s="576">
        <v>42569</v>
      </c>
      <c r="J1875" s="228">
        <v>2015</v>
      </c>
      <c r="K1875" s="463" t="s">
        <v>769</v>
      </c>
      <c r="L1875" s="463" t="s">
        <v>1945</v>
      </c>
      <c r="M1875" s="463" t="s">
        <v>3756</v>
      </c>
      <c r="N1875" s="466">
        <v>3</v>
      </c>
      <c r="O1875" s="229">
        <v>1</v>
      </c>
      <c r="P1875" s="463">
        <v>1</v>
      </c>
      <c r="Q1875" s="463">
        <v>8</v>
      </c>
      <c r="R1875" s="463">
        <v>0</v>
      </c>
      <c r="S1875" s="463">
        <v>1</v>
      </c>
      <c r="T1875" s="463">
        <v>2</v>
      </c>
      <c r="U1875" s="463">
        <v>4</v>
      </c>
      <c r="V1875" s="463">
        <v>0</v>
      </c>
      <c r="W1875" s="463">
        <v>13</v>
      </c>
      <c r="X1875" s="463">
        <v>10</v>
      </c>
      <c r="Y1875" s="463">
        <v>0</v>
      </c>
      <c r="Z1875" s="463">
        <v>0</v>
      </c>
      <c r="AA1875" s="463">
        <v>0</v>
      </c>
      <c r="AB1875" s="466">
        <v>40</v>
      </c>
      <c r="AC1875" s="461"/>
    </row>
    <row r="1876" spans="1:29" s="467" customFormat="1" hidden="1">
      <c r="A1876" s="463" t="s">
        <v>2783</v>
      </c>
      <c r="B1876" s="463" t="s">
        <v>658</v>
      </c>
      <c r="C1876" s="463" t="s">
        <v>4006</v>
      </c>
      <c r="D1876" s="463">
        <v>0</v>
      </c>
      <c r="E1876" s="463">
        <v>55</v>
      </c>
      <c r="F1876" s="465" t="s">
        <v>3756</v>
      </c>
      <c r="G1876" s="463" t="s">
        <v>554</v>
      </c>
      <c r="H1876" s="576">
        <v>42494</v>
      </c>
      <c r="I1876" s="576">
        <v>42569</v>
      </c>
      <c r="J1876" s="228">
        <v>2015</v>
      </c>
      <c r="K1876" s="463" t="s">
        <v>769</v>
      </c>
      <c r="L1876" s="463" t="s">
        <v>1945</v>
      </c>
      <c r="M1876" s="463" t="s">
        <v>3756</v>
      </c>
      <c r="N1876" s="466">
        <v>4</v>
      </c>
      <c r="O1876" s="229">
        <v>8</v>
      </c>
      <c r="P1876" s="463">
        <v>0</v>
      </c>
      <c r="Q1876" s="463">
        <v>6</v>
      </c>
      <c r="R1876" s="463">
        <v>0</v>
      </c>
      <c r="S1876" s="463">
        <v>1</v>
      </c>
      <c r="T1876" s="463">
        <v>2</v>
      </c>
      <c r="U1876" s="463">
        <v>5</v>
      </c>
      <c r="V1876" s="463">
        <v>0</v>
      </c>
      <c r="W1876" s="463">
        <v>11</v>
      </c>
      <c r="X1876" s="463">
        <v>7</v>
      </c>
      <c r="Y1876" s="463">
        <v>0</v>
      </c>
      <c r="Z1876" s="463">
        <v>0</v>
      </c>
      <c r="AA1876" s="463">
        <v>0</v>
      </c>
      <c r="AB1876" s="466">
        <v>40</v>
      </c>
      <c r="AC1876" s="461"/>
    </row>
    <row r="1877" spans="1:29" s="467" customFormat="1" hidden="1">
      <c r="A1877" s="463" t="s">
        <v>2784</v>
      </c>
      <c r="B1877" s="463" t="s">
        <v>658</v>
      </c>
      <c r="C1877" s="463" t="s">
        <v>2785</v>
      </c>
      <c r="D1877" s="463">
        <v>0</v>
      </c>
      <c r="E1877" s="463">
        <v>56</v>
      </c>
      <c r="F1877" s="465" t="s">
        <v>1944</v>
      </c>
      <c r="G1877" s="463" t="s">
        <v>554</v>
      </c>
      <c r="H1877" s="576">
        <v>42494</v>
      </c>
      <c r="I1877" s="576">
        <v>42569</v>
      </c>
      <c r="J1877" s="228">
        <v>2015</v>
      </c>
      <c r="K1877" s="463" t="s">
        <v>769</v>
      </c>
      <c r="L1877" s="463" t="s">
        <v>1945</v>
      </c>
      <c r="M1877" s="463" t="s">
        <v>1944</v>
      </c>
      <c r="N1877" s="466">
        <v>1</v>
      </c>
      <c r="O1877" s="229">
        <v>1</v>
      </c>
      <c r="P1877" s="463">
        <v>7</v>
      </c>
      <c r="Q1877" s="463">
        <v>2</v>
      </c>
      <c r="R1877" s="463">
        <v>0</v>
      </c>
      <c r="S1877" s="463">
        <v>0</v>
      </c>
      <c r="T1877" s="463">
        <v>1</v>
      </c>
      <c r="U1877" s="463">
        <v>1</v>
      </c>
      <c r="V1877" s="463">
        <v>1</v>
      </c>
      <c r="W1877" s="463">
        <v>13</v>
      </c>
      <c r="X1877" s="463">
        <v>12</v>
      </c>
      <c r="Y1877" s="463">
        <v>2</v>
      </c>
      <c r="Z1877" s="463">
        <v>0</v>
      </c>
      <c r="AA1877" s="463">
        <v>0</v>
      </c>
      <c r="AB1877" s="466">
        <v>40</v>
      </c>
      <c r="AC1877" s="461"/>
    </row>
    <row r="1878" spans="1:29" s="467" customFormat="1" hidden="1">
      <c r="A1878" s="463" t="s">
        <v>2786</v>
      </c>
      <c r="B1878" s="463" t="s">
        <v>658</v>
      </c>
      <c r="C1878" s="463" t="s">
        <v>2787</v>
      </c>
      <c r="D1878" s="463">
        <v>0</v>
      </c>
      <c r="E1878" s="463">
        <v>56</v>
      </c>
      <c r="F1878" s="465" t="s">
        <v>1944</v>
      </c>
      <c r="G1878" s="463" t="s">
        <v>554</v>
      </c>
      <c r="H1878" s="576">
        <v>42494</v>
      </c>
      <c r="I1878" s="576">
        <v>42569</v>
      </c>
      <c r="J1878" s="228">
        <v>2015</v>
      </c>
      <c r="K1878" s="463" t="s">
        <v>769</v>
      </c>
      <c r="L1878" s="463" t="s">
        <v>1945</v>
      </c>
      <c r="M1878" s="463" t="s">
        <v>1944</v>
      </c>
      <c r="N1878" s="466">
        <v>2</v>
      </c>
      <c r="O1878" s="229">
        <v>7</v>
      </c>
      <c r="P1878" s="463">
        <v>7</v>
      </c>
      <c r="Q1878" s="463">
        <v>1</v>
      </c>
      <c r="R1878" s="463">
        <v>0</v>
      </c>
      <c r="S1878" s="463">
        <v>0</v>
      </c>
      <c r="T1878" s="463">
        <v>1</v>
      </c>
      <c r="U1878" s="463">
        <v>10</v>
      </c>
      <c r="V1878" s="463">
        <v>0</v>
      </c>
      <c r="W1878" s="463">
        <v>8</v>
      </c>
      <c r="X1878" s="463">
        <v>6</v>
      </c>
      <c r="Y1878" s="463">
        <v>0</v>
      </c>
      <c r="Z1878" s="463">
        <v>0</v>
      </c>
      <c r="AA1878" s="463">
        <v>0</v>
      </c>
      <c r="AB1878" s="466">
        <v>40</v>
      </c>
      <c r="AC1878" s="461"/>
    </row>
    <row r="1879" spans="1:29" s="467" customFormat="1" hidden="1">
      <c r="A1879" s="463" t="s">
        <v>2788</v>
      </c>
      <c r="B1879" s="463" t="s">
        <v>658</v>
      </c>
      <c r="C1879" s="463" t="s">
        <v>2789</v>
      </c>
      <c r="D1879" s="463">
        <v>0</v>
      </c>
      <c r="E1879" s="463">
        <v>56</v>
      </c>
      <c r="F1879" s="465" t="s">
        <v>1944</v>
      </c>
      <c r="G1879" s="463" t="s">
        <v>554</v>
      </c>
      <c r="H1879" s="576">
        <v>42494</v>
      </c>
      <c r="I1879" s="576">
        <v>42569</v>
      </c>
      <c r="J1879" s="228">
        <v>2015</v>
      </c>
      <c r="K1879" s="463" t="s">
        <v>769</v>
      </c>
      <c r="L1879" s="463" t="s">
        <v>1945</v>
      </c>
      <c r="M1879" s="463" t="s">
        <v>1944</v>
      </c>
      <c r="N1879" s="466">
        <v>3</v>
      </c>
      <c r="O1879" s="229">
        <v>11</v>
      </c>
      <c r="P1879" s="463">
        <v>9</v>
      </c>
      <c r="Q1879" s="463">
        <v>3</v>
      </c>
      <c r="R1879" s="463">
        <v>0</v>
      </c>
      <c r="S1879" s="463">
        <v>1</v>
      </c>
      <c r="T1879" s="463">
        <v>1</v>
      </c>
      <c r="U1879" s="463">
        <v>1</v>
      </c>
      <c r="V1879" s="463">
        <v>3</v>
      </c>
      <c r="W1879" s="463">
        <v>7</v>
      </c>
      <c r="X1879" s="463">
        <v>1</v>
      </c>
      <c r="Y1879" s="463">
        <v>3</v>
      </c>
      <c r="Z1879" s="463">
        <v>0</v>
      </c>
      <c r="AA1879" s="463">
        <v>0</v>
      </c>
      <c r="AB1879" s="466">
        <v>40</v>
      </c>
      <c r="AC1879" s="461"/>
    </row>
    <row r="1880" spans="1:29" s="467" customFormat="1" hidden="1">
      <c r="A1880" s="463" t="s">
        <v>2790</v>
      </c>
      <c r="B1880" s="463" t="s">
        <v>658</v>
      </c>
      <c r="C1880" s="463" t="s">
        <v>2791</v>
      </c>
      <c r="D1880" s="463">
        <v>0</v>
      </c>
      <c r="E1880" s="463">
        <v>56</v>
      </c>
      <c r="F1880" s="465" t="s">
        <v>1944</v>
      </c>
      <c r="G1880" s="463" t="s">
        <v>554</v>
      </c>
      <c r="H1880" s="576">
        <v>42494</v>
      </c>
      <c r="I1880" s="576">
        <v>42569</v>
      </c>
      <c r="J1880" s="228">
        <v>2015</v>
      </c>
      <c r="K1880" s="463" t="s">
        <v>769</v>
      </c>
      <c r="L1880" s="463" t="s">
        <v>1945</v>
      </c>
      <c r="M1880" s="463" t="s">
        <v>1944</v>
      </c>
      <c r="N1880" s="466">
        <v>4</v>
      </c>
      <c r="O1880" s="229">
        <v>2</v>
      </c>
      <c r="P1880" s="463">
        <v>5</v>
      </c>
      <c r="Q1880" s="463">
        <v>2</v>
      </c>
      <c r="R1880" s="463">
        <v>0</v>
      </c>
      <c r="S1880" s="463">
        <v>0</v>
      </c>
      <c r="T1880" s="463">
        <v>1</v>
      </c>
      <c r="U1880" s="463">
        <v>2</v>
      </c>
      <c r="V1880" s="463">
        <v>3</v>
      </c>
      <c r="W1880" s="463">
        <v>12</v>
      </c>
      <c r="X1880" s="463">
        <v>8</v>
      </c>
      <c r="Y1880" s="463">
        <v>5</v>
      </c>
      <c r="Z1880" s="463">
        <v>0</v>
      </c>
      <c r="AA1880" s="463">
        <v>0</v>
      </c>
      <c r="AB1880" s="466">
        <v>40</v>
      </c>
      <c r="AC1880" s="461"/>
    </row>
    <row r="1881" spans="1:29" s="467" customFormat="1" hidden="1">
      <c r="A1881" s="463" t="s">
        <v>2792</v>
      </c>
      <c r="B1881" s="463" t="s">
        <v>658</v>
      </c>
      <c r="C1881" s="463" t="s">
        <v>4019</v>
      </c>
      <c r="D1881" s="463">
        <v>0</v>
      </c>
      <c r="E1881" s="463">
        <v>57</v>
      </c>
      <c r="F1881" s="465" t="s">
        <v>3757</v>
      </c>
      <c r="G1881" s="463" t="s">
        <v>554</v>
      </c>
      <c r="H1881" s="576">
        <v>42494</v>
      </c>
      <c r="I1881" s="576">
        <v>42569</v>
      </c>
      <c r="J1881" s="228">
        <v>2015</v>
      </c>
      <c r="K1881" s="463" t="s">
        <v>769</v>
      </c>
      <c r="L1881" s="463" t="s">
        <v>1945</v>
      </c>
      <c r="M1881" s="463" t="s">
        <v>3757</v>
      </c>
      <c r="N1881" s="466">
        <v>1</v>
      </c>
      <c r="O1881" s="229">
        <v>0</v>
      </c>
      <c r="P1881" s="463">
        <v>6</v>
      </c>
      <c r="Q1881" s="463">
        <v>6</v>
      </c>
      <c r="R1881" s="463">
        <v>0</v>
      </c>
      <c r="S1881" s="463">
        <v>2</v>
      </c>
      <c r="T1881" s="463">
        <v>1</v>
      </c>
      <c r="U1881" s="463">
        <v>0</v>
      </c>
      <c r="V1881" s="463">
        <v>0</v>
      </c>
      <c r="W1881" s="463">
        <v>22</v>
      </c>
      <c r="X1881" s="463">
        <v>1</v>
      </c>
      <c r="Y1881" s="463">
        <v>1</v>
      </c>
      <c r="Z1881" s="463">
        <v>0</v>
      </c>
      <c r="AA1881" s="463">
        <v>1</v>
      </c>
      <c r="AB1881" s="466">
        <v>40</v>
      </c>
      <c r="AC1881" s="461"/>
    </row>
    <row r="1882" spans="1:29" s="467" customFormat="1" hidden="1">
      <c r="A1882" s="463" t="s">
        <v>2793</v>
      </c>
      <c r="B1882" s="463" t="s">
        <v>658</v>
      </c>
      <c r="C1882" s="463" t="s">
        <v>4020</v>
      </c>
      <c r="D1882" s="463">
        <v>0</v>
      </c>
      <c r="E1882" s="463">
        <v>57</v>
      </c>
      <c r="F1882" s="465" t="s">
        <v>3757</v>
      </c>
      <c r="G1882" s="463" t="s">
        <v>554</v>
      </c>
      <c r="H1882" s="576">
        <v>42494</v>
      </c>
      <c r="I1882" s="576">
        <v>42569</v>
      </c>
      <c r="J1882" s="228">
        <v>2015</v>
      </c>
      <c r="K1882" s="463" t="s">
        <v>769</v>
      </c>
      <c r="L1882" s="463" t="s">
        <v>1945</v>
      </c>
      <c r="M1882" s="463" t="s">
        <v>3757</v>
      </c>
      <c r="N1882" s="466">
        <v>2</v>
      </c>
      <c r="O1882" s="229">
        <v>0</v>
      </c>
      <c r="P1882" s="463">
        <v>1</v>
      </c>
      <c r="Q1882" s="463">
        <v>5</v>
      </c>
      <c r="R1882" s="463">
        <v>0</v>
      </c>
      <c r="S1882" s="463">
        <v>1</v>
      </c>
      <c r="T1882" s="463">
        <v>0</v>
      </c>
      <c r="U1882" s="463">
        <v>0</v>
      </c>
      <c r="V1882" s="463">
        <v>0</v>
      </c>
      <c r="W1882" s="463">
        <v>24</v>
      </c>
      <c r="X1882" s="463">
        <v>5</v>
      </c>
      <c r="Y1882" s="463">
        <v>4</v>
      </c>
      <c r="Z1882" s="463">
        <v>0</v>
      </c>
      <c r="AA1882" s="463">
        <v>0</v>
      </c>
      <c r="AB1882" s="466">
        <v>40</v>
      </c>
      <c r="AC1882" s="461"/>
    </row>
    <row r="1883" spans="1:29" s="467" customFormat="1" hidden="1">
      <c r="A1883" s="463" t="s">
        <v>2794</v>
      </c>
      <c r="B1883" s="463" t="s">
        <v>658</v>
      </c>
      <c r="C1883" s="463" t="s">
        <v>4021</v>
      </c>
      <c r="D1883" s="463">
        <v>0</v>
      </c>
      <c r="E1883" s="463">
        <v>57</v>
      </c>
      <c r="F1883" s="465" t="s">
        <v>3757</v>
      </c>
      <c r="G1883" s="463" t="s">
        <v>554</v>
      </c>
      <c r="H1883" s="576">
        <v>42494</v>
      </c>
      <c r="I1883" s="576">
        <v>42569</v>
      </c>
      <c r="J1883" s="228">
        <v>2015</v>
      </c>
      <c r="K1883" s="463" t="s">
        <v>769</v>
      </c>
      <c r="L1883" s="463" t="s">
        <v>1945</v>
      </c>
      <c r="M1883" s="463" t="s">
        <v>3757</v>
      </c>
      <c r="N1883" s="466">
        <v>3</v>
      </c>
      <c r="O1883" s="229">
        <v>0</v>
      </c>
      <c r="P1883" s="463">
        <v>1</v>
      </c>
      <c r="Q1883" s="463">
        <v>4</v>
      </c>
      <c r="R1883" s="463">
        <v>0</v>
      </c>
      <c r="S1883" s="463">
        <v>3</v>
      </c>
      <c r="T1883" s="463">
        <v>0</v>
      </c>
      <c r="U1883" s="463">
        <v>0</v>
      </c>
      <c r="V1883" s="463">
        <v>0</v>
      </c>
      <c r="W1883" s="463">
        <v>18</v>
      </c>
      <c r="X1883" s="463">
        <v>2</v>
      </c>
      <c r="Y1883" s="463">
        <v>12</v>
      </c>
      <c r="Z1883" s="463">
        <v>0</v>
      </c>
      <c r="AA1883" s="463">
        <v>0</v>
      </c>
      <c r="AB1883" s="466">
        <v>40</v>
      </c>
      <c r="AC1883" s="461"/>
    </row>
    <row r="1884" spans="1:29" s="467" customFormat="1" hidden="1">
      <c r="A1884" s="463" t="s">
        <v>2795</v>
      </c>
      <c r="B1884" s="463" t="s">
        <v>658</v>
      </c>
      <c r="C1884" s="463" t="s">
        <v>4022</v>
      </c>
      <c r="D1884" s="463">
        <v>0</v>
      </c>
      <c r="E1884" s="463">
        <v>57</v>
      </c>
      <c r="F1884" s="465" t="s">
        <v>3757</v>
      </c>
      <c r="G1884" s="463" t="s">
        <v>554</v>
      </c>
      <c r="H1884" s="576">
        <v>42494</v>
      </c>
      <c r="I1884" s="576">
        <v>42569</v>
      </c>
      <c r="J1884" s="228">
        <v>2015</v>
      </c>
      <c r="K1884" s="463" t="s">
        <v>769</v>
      </c>
      <c r="L1884" s="463" t="s">
        <v>1945</v>
      </c>
      <c r="M1884" s="463" t="s">
        <v>3757</v>
      </c>
      <c r="N1884" s="466">
        <v>4</v>
      </c>
      <c r="O1884" s="229">
        <v>0</v>
      </c>
      <c r="P1884" s="463">
        <v>2</v>
      </c>
      <c r="Q1884" s="463">
        <v>8</v>
      </c>
      <c r="R1884" s="463">
        <v>0</v>
      </c>
      <c r="S1884" s="463">
        <v>2</v>
      </c>
      <c r="T1884" s="463">
        <v>0</v>
      </c>
      <c r="U1884" s="463">
        <v>1</v>
      </c>
      <c r="V1884" s="463">
        <v>0</v>
      </c>
      <c r="W1884" s="463">
        <v>16</v>
      </c>
      <c r="X1884" s="463">
        <v>2</v>
      </c>
      <c r="Y1884" s="463">
        <v>9</v>
      </c>
      <c r="Z1884" s="463">
        <v>0</v>
      </c>
      <c r="AA1884" s="463">
        <v>0</v>
      </c>
      <c r="AB1884" s="466">
        <v>40</v>
      </c>
      <c r="AC1884" s="461"/>
    </row>
    <row r="1885" spans="1:29" s="467" customFormat="1" hidden="1">
      <c r="A1885" s="463" t="s">
        <v>2815</v>
      </c>
      <c r="B1885" s="463" t="s">
        <v>658</v>
      </c>
      <c r="C1885" s="463" t="s">
        <v>2839</v>
      </c>
      <c r="D1885" s="463">
        <v>0</v>
      </c>
      <c r="E1885" s="463">
        <v>1</v>
      </c>
      <c r="F1885" s="465" t="s">
        <v>999</v>
      </c>
      <c r="G1885" s="463" t="s">
        <v>554</v>
      </c>
      <c r="H1885" s="576">
        <v>42739</v>
      </c>
      <c r="I1885" s="576">
        <v>42802</v>
      </c>
      <c r="J1885" s="228">
        <v>2016</v>
      </c>
      <c r="K1885" s="463" t="s">
        <v>769</v>
      </c>
      <c r="L1885" s="463" t="s">
        <v>1070</v>
      </c>
      <c r="M1885" s="463" t="s">
        <v>999</v>
      </c>
      <c r="N1885" s="466">
        <v>1</v>
      </c>
      <c r="O1885" s="229">
        <v>11</v>
      </c>
      <c r="P1885" s="463">
        <v>1</v>
      </c>
      <c r="Q1885" s="463">
        <v>3</v>
      </c>
      <c r="R1885" s="463">
        <v>0</v>
      </c>
      <c r="S1885" s="463">
        <v>0</v>
      </c>
      <c r="T1885" s="463">
        <v>0</v>
      </c>
      <c r="U1885" s="463">
        <v>0</v>
      </c>
      <c r="V1885" s="463">
        <v>1</v>
      </c>
      <c r="W1885" s="463">
        <v>9</v>
      </c>
      <c r="X1885" s="463">
        <v>9</v>
      </c>
      <c r="Y1885" s="463">
        <v>6</v>
      </c>
      <c r="Z1885" s="463">
        <v>0</v>
      </c>
      <c r="AA1885" s="463">
        <v>0</v>
      </c>
      <c r="AB1885" s="466">
        <v>40</v>
      </c>
      <c r="AC1885" s="461"/>
    </row>
    <row r="1886" spans="1:29" s="467" customFormat="1" hidden="1">
      <c r="A1886" s="463" t="s">
        <v>2816</v>
      </c>
      <c r="B1886" s="463" t="s">
        <v>658</v>
      </c>
      <c r="C1886" s="463" t="s">
        <v>2840</v>
      </c>
      <c r="D1886" s="463">
        <v>0</v>
      </c>
      <c r="E1886" s="463">
        <v>1</v>
      </c>
      <c r="F1886" s="465" t="s">
        <v>999</v>
      </c>
      <c r="G1886" s="463" t="s">
        <v>554</v>
      </c>
      <c r="H1886" s="576">
        <v>42739</v>
      </c>
      <c r="I1886" s="576">
        <v>42802</v>
      </c>
      <c r="J1886" s="228">
        <v>2016</v>
      </c>
      <c r="K1886" s="463" t="s">
        <v>769</v>
      </c>
      <c r="L1886" s="463" t="s">
        <v>1070</v>
      </c>
      <c r="M1886" s="463" t="s">
        <v>999</v>
      </c>
      <c r="N1886" s="466">
        <v>2</v>
      </c>
      <c r="O1886" s="229">
        <v>20</v>
      </c>
      <c r="P1886" s="463">
        <v>0</v>
      </c>
      <c r="Q1886" s="463">
        <v>4</v>
      </c>
      <c r="R1886" s="463">
        <v>0</v>
      </c>
      <c r="S1886" s="463">
        <v>0</v>
      </c>
      <c r="T1886" s="463">
        <v>1</v>
      </c>
      <c r="U1886" s="463">
        <v>4</v>
      </c>
      <c r="V1886" s="463">
        <v>0</v>
      </c>
      <c r="W1886" s="463">
        <v>5</v>
      </c>
      <c r="X1886" s="463">
        <v>6</v>
      </c>
      <c r="Y1886" s="463">
        <v>0</v>
      </c>
      <c r="Z1886" s="463">
        <v>0</v>
      </c>
      <c r="AA1886" s="463">
        <v>0</v>
      </c>
      <c r="AB1886" s="466">
        <v>40</v>
      </c>
      <c r="AC1886" s="461"/>
    </row>
    <row r="1887" spans="1:29" s="467" customFormat="1" hidden="1">
      <c r="A1887" s="463" t="s">
        <v>2817</v>
      </c>
      <c r="B1887" s="463" t="s">
        <v>658</v>
      </c>
      <c r="C1887" s="463" t="s">
        <v>2841</v>
      </c>
      <c r="D1887" s="463">
        <v>0</v>
      </c>
      <c r="E1887" s="463">
        <v>1</v>
      </c>
      <c r="F1887" s="465" t="s">
        <v>999</v>
      </c>
      <c r="G1887" s="463" t="s">
        <v>554</v>
      </c>
      <c r="H1887" s="576">
        <v>42739</v>
      </c>
      <c r="I1887" s="576">
        <v>42802</v>
      </c>
      <c r="J1887" s="228">
        <v>2016</v>
      </c>
      <c r="K1887" s="463" t="s">
        <v>769</v>
      </c>
      <c r="L1887" s="463" t="s">
        <v>1070</v>
      </c>
      <c r="M1887" s="463" t="s">
        <v>999</v>
      </c>
      <c r="N1887" s="466">
        <v>3</v>
      </c>
      <c r="O1887" s="229">
        <v>10</v>
      </c>
      <c r="P1887" s="463">
        <v>0</v>
      </c>
      <c r="Q1887" s="463">
        <v>9</v>
      </c>
      <c r="R1887" s="463">
        <v>2</v>
      </c>
      <c r="S1887" s="463">
        <v>0</v>
      </c>
      <c r="T1887" s="463">
        <v>0</v>
      </c>
      <c r="U1887" s="463">
        <v>0</v>
      </c>
      <c r="V1887" s="463">
        <v>0</v>
      </c>
      <c r="W1887" s="463">
        <v>19</v>
      </c>
      <c r="X1887" s="463">
        <v>0</v>
      </c>
      <c r="Y1887" s="463">
        <v>0</v>
      </c>
      <c r="Z1887" s="463">
        <v>0</v>
      </c>
      <c r="AA1887" s="463">
        <v>0</v>
      </c>
      <c r="AB1887" s="466">
        <v>40</v>
      </c>
      <c r="AC1887" s="461"/>
    </row>
    <row r="1888" spans="1:29" s="467" customFormat="1" hidden="1">
      <c r="A1888" s="463" t="s">
        <v>2818</v>
      </c>
      <c r="B1888" s="463" t="s">
        <v>658</v>
      </c>
      <c r="C1888" s="463" t="s">
        <v>2842</v>
      </c>
      <c r="D1888" s="463">
        <v>0</v>
      </c>
      <c r="E1888" s="463">
        <v>1</v>
      </c>
      <c r="F1888" s="465" t="s">
        <v>999</v>
      </c>
      <c r="G1888" s="463" t="s">
        <v>554</v>
      </c>
      <c r="H1888" s="576">
        <v>42739</v>
      </c>
      <c r="I1888" s="576">
        <v>42802</v>
      </c>
      <c r="J1888" s="228">
        <v>2016</v>
      </c>
      <c r="K1888" s="463" t="s">
        <v>769</v>
      </c>
      <c r="L1888" s="463" t="s">
        <v>1070</v>
      </c>
      <c r="M1888" s="463" t="s">
        <v>999</v>
      </c>
      <c r="N1888" s="466">
        <v>4</v>
      </c>
      <c r="O1888" s="229">
        <v>8</v>
      </c>
      <c r="P1888" s="463">
        <v>0</v>
      </c>
      <c r="Q1888" s="463">
        <v>8</v>
      </c>
      <c r="R1888" s="463">
        <v>1</v>
      </c>
      <c r="S1888" s="463">
        <v>0</v>
      </c>
      <c r="T1888" s="463">
        <v>0</v>
      </c>
      <c r="U1888" s="463">
        <v>0</v>
      </c>
      <c r="V1888" s="463">
        <v>0</v>
      </c>
      <c r="W1888" s="463">
        <v>19</v>
      </c>
      <c r="X1888" s="463">
        <v>3</v>
      </c>
      <c r="Y1888" s="463">
        <v>1</v>
      </c>
      <c r="Z1888" s="463">
        <v>0</v>
      </c>
      <c r="AA1888" s="463">
        <v>0</v>
      </c>
      <c r="AB1888" s="466">
        <v>40</v>
      </c>
      <c r="AC1888" s="461"/>
    </row>
    <row r="1889" spans="1:29" s="467" customFormat="1" hidden="1">
      <c r="A1889" s="463" t="s">
        <v>2819</v>
      </c>
      <c r="B1889" s="463" t="s">
        <v>658</v>
      </c>
      <c r="C1889" s="463" t="s">
        <v>2843</v>
      </c>
      <c r="D1889" s="463">
        <v>0</v>
      </c>
      <c r="E1889" s="463">
        <v>2</v>
      </c>
      <c r="F1889" s="465" t="s">
        <v>1000</v>
      </c>
      <c r="G1889" s="463" t="s">
        <v>554</v>
      </c>
      <c r="H1889" s="576">
        <v>42739</v>
      </c>
      <c r="I1889" s="576">
        <v>42802</v>
      </c>
      <c r="J1889" s="228">
        <v>2016</v>
      </c>
      <c r="K1889" s="463" t="s">
        <v>769</v>
      </c>
      <c r="L1889" s="463" t="s">
        <v>1070</v>
      </c>
      <c r="M1889" s="463" t="s">
        <v>1000</v>
      </c>
      <c r="N1889" s="466">
        <v>1</v>
      </c>
      <c r="O1889" s="229">
        <v>4</v>
      </c>
      <c r="P1889" s="463">
        <v>3</v>
      </c>
      <c r="Q1889" s="463">
        <v>2</v>
      </c>
      <c r="R1889" s="463">
        <v>0</v>
      </c>
      <c r="S1889" s="463">
        <v>3</v>
      </c>
      <c r="T1889" s="463">
        <v>0</v>
      </c>
      <c r="U1889" s="463">
        <v>0</v>
      </c>
      <c r="V1889" s="463">
        <v>2</v>
      </c>
      <c r="W1889" s="463">
        <v>9</v>
      </c>
      <c r="X1889" s="463">
        <v>9</v>
      </c>
      <c r="Y1889" s="463">
        <v>8</v>
      </c>
      <c r="Z1889" s="463">
        <v>0</v>
      </c>
      <c r="AA1889" s="463">
        <v>0</v>
      </c>
      <c r="AB1889" s="466">
        <v>40</v>
      </c>
      <c r="AC1889" s="461"/>
    </row>
    <row r="1890" spans="1:29" s="467" customFormat="1" hidden="1">
      <c r="A1890" s="463" t="s">
        <v>2820</v>
      </c>
      <c r="B1890" s="463" t="s">
        <v>658</v>
      </c>
      <c r="C1890" s="463" t="s">
        <v>2844</v>
      </c>
      <c r="D1890" s="463">
        <v>0</v>
      </c>
      <c r="E1890" s="463">
        <v>2</v>
      </c>
      <c r="F1890" s="465" t="s">
        <v>1000</v>
      </c>
      <c r="G1890" s="463" t="s">
        <v>554</v>
      </c>
      <c r="H1890" s="576">
        <v>42739</v>
      </c>
      <c r="I1890" s="576">
        <v>42802</v>
      </c>
      <c r="J1890" s="228">
        <v>2016</v>
      </c>
      <c r="K1890" s="463" t="s">
        <v>769</v>
      </c>
      <c r="L1890" s="463" t="s">
        <v>1070</v>
      </c>
      <c r="M1890" s="463" t="s">
        <v>1000</v>
      </c>
      <c r="N1890" s="466">
        <v>2</v>
      </c>
      <c r="O1890" s="229">
        <v>12</v>
      </c>
      <c r="P1890" s="463">
        <v>6</v>
      </c>
      <c r="Q1890" s="463">
        <v>3</v>
      </c>
      <c r="R1890" s="463">
        <v>4</v>
      </c>
      <c r="S1890" s="463">
        <v>5</v>
      </c>
      <c r="T1890" s="463">
        <v>0</v>
      </c>
      <c r="U1890" s="463">
        <v>3</v>
      </c>
      <c r="V1890" s="463">
        <v>0</v>
      </c>
      <c r="W1890" s="463">
        <v>7</v>
      </c>
      <c r="X1890" s="463">
        <v>0</v>
      </c>
      <c r="Y1890" s="463">
        <v>0</v>
      </c>
      <c r="Z1890" s="463">
        <v>0</v>
      </c>
      <c r="AA1890" s="463">
        <v>0</v>
      </c>
      <c r="AB1890" s="466">
        <v>40</v>
      </c>
      <c r="AC1890" s="461"/>
    </row>
    <row r="1891" spans="1:29" s="467" customFormat="1" hidden="1">
      <c r="A1891" s="463" t="s">
        <v>2821</v>
      </c>
      <c r="B1891" s="463" t="s">
        <v>658</v>
      </c>
      <c r="C1891" s="463" t="s">
        <v>2845</v>
      </c>
      <c r="D1891" s="463">
        <v>0</v>
      </c>
      <c r="E1891" s="463">
        <v>2</v>
      </c>
      <c r="F1891" s="465" t="s">
        <v>1000</v>
      </c>
      <c r="G1891" s="463" t="s">
        <v>554</v>
      </c>
      <c r="H1891" s="576">
        <v>42739</v>
      </c>
      <c r="I1891" s="576">
        <v>42802</v>
      </c>
      <c r="J1891" s="228">
        <v>2016</v>
      </c>
      <c r="K1891" s="463" t="s">
        <v>769</v>
      </c>
      <c r="L1891" s="463" t="s">
        <v>1070</v>
      </c>
      <c r="M1891" s="463" t="s">
        <v>1000</v>
      </c>
      <c r="N1891" s="466">
        <v>3</v>
      </c>
      <c r="O1891" s="229">
        <v>19</v>
      </c>
      <c r="P1891" s="463">
        <v>3</v>
      </c>
      <c r="Q1891" s="463">
        <v>6</v>
      </c>
      <c r="R1891" s="463">
        <v>3</v>
      </c>
      <c r="S1891" s="463">
        <v>3</v>
      </c>
      <c r="T1891" s="463">
        <v>0</v>
      </c>
      <c r="U1891" s="463">
        <v>1</v>
      </c>
      <c r="V1891" s="463">
        <v>0</v>
      </c>
      <c r="W1891" s="463">
        <v>4</v>
      </c>
      <c r="X1891" s="463">
        <v>1</v>
      </c>
      <c r="Y1891" s="463">
        <v>0</v>
      </c>
      <c r="Z1891" s="463">
        <v>0</v>
      </c>
      <c r="AA1891" s="463">
        <v>0</v>
      </c>
      <c r="AB1891" s="466">
        <v>40</v>
      </c>
      <c r="AC1891" s="461"/>
    </row>
    <row r="1892" spans="1:29" s="467" customFormat="1" hidden="1">
      <c r="A1892" s="463" t="s">
        <v>2822</v>
      </c>
      <c r="B1892" s="463" t="s">
        <v>658</v>
      </c>
      <c r="C1892" s="463" t="s">
        <v>2846</v>
      </c>
      <c r="D1892" s="463">
        <v>0</v>
      </c>
      <c r="E1892" s="463">
        <v>2</v>
      </c>
      <c r="F1892" s="465" t="s">
        <v>1000</v>
      </c>
      <c r="G1892" s="463" t="s">
        <v>554</v>
      </c>
      <c r="H1892" s="576">
        <v>42739</v>
      </c>
      <c r="I1892" s="576">
        <v>42802</v>
      </c>
      <c r="J1892" s="228">
        <v>2016</v>
      </c>
      <c r="K1892" s="463" t="s">
        <v>769</v>
      </c>
      <c r="L1892" s="463" t="s">
        <v>1070</v>
      </c>
      <c r="M1892" s="463" t="s">
        <v>1000</v>
      </c>
      <c r="N1892" s="466">
        <v>4</v>
      </c>
      <c r="O1892" s="229">
        <v>14</v>
      </c>
      <c r="P1892" s="463">
        <v>5</v>
      </c>
      <c r="Q1892" s="463">
        <v>2</v>
      </c>
      <c r="R1892" s="463">
        <v>5</v>
      </c>
      <c r="S1892" s="463">
        <v>1</v>
      </c>
      <c r="T1892" s="463">
        <v>0</v>
      </c>
      <c r="U1892" s="463">
        <v>0</v>
      </c>
      <c r="V1892" s="463">
        <v>1</v>
      </c>
      <c r="W1892" s="463">
        <v>12</v>
      </c>
      <c r="X1892" s="463">
        <v>0</v>
      </c>
      <c r="Y1892" s="463">
        <v>0</v>
      </c>
      <c r="Z1892" s="463">
        <v>0</v>
      </c>
      <c r="AA1892" s="463">
        <v>0</v>
      </c>
      <c r="AB1892" s="466">
        <v>40</v>
      </c>
      <c r="AC1892" s="461"/>
    </row>
    <row r="1893" spans="1:29" s="467" customFormat="1" hidden="1">
      <c r="A1893" s="463" t="s">
        <v>2859</v>
      </c>
      <c r="B1893" s="463" t="s">
        <v>658</v>
      </c>
      <c r="C1893" s="463" t="s">
        <v>2860</v>
      </c>
      <c r="D1893" s="463">
        <v>0</v>
      </c>
      <c r="E1893" s="463">
        <v>3</v>
      </c>
      <c r="F1893" s="465" t="s">
        <v>1283</v>
      </c>
      <c r="G1893" s="463" t="s">
        <v>554</v>
      </c>
      <c r="H1893" s="576">
        <v>42740</v>
      </c>
      <c r="I1893" s="576">
        <v>42803</v>
      </c>
      <c r="J1893" s="228">
        <v>2016</v>
      </c>
      <c r="K1893" s="463" t="s">
        <v>769</v>
      </c>
      <c r="L1893" s="463" t="s">
        <v>1282</v>
      </c>
      <c r="M1893" s="463" t="s">
        <v>1283</v>
      </c>
      <c r="N1893" s="466">
        <v>1</v>
      </c>
      <c r="O1893" s="229">
        <v>7</v>
      </c>
      <c r="P1893" s="463">
        <v>12</v>
      </c>
      <c r="Q1893" s="463">
        <v>12</v>
      </c>
      <c r="R1893" s="463">
        <v>0</v>
      </c>
      <c r="S1893" s="463">
        <v>1</v>
      </c>
      <c r="T1893" s="463">
        <v>0</v>
      </c>
      <c r="U1893" s="463">
        <v>0</v>
      </c>
      <c r="V1893" s="463">
        <v>0</v>
      </c>
      <c r="W1893" s="463">
        <v>5</v>
      </c>
      <c r="X1893" s="463">
        <v>3</v>
      </c>
      <c r="Y1893" s="463">
        <v>0</v>
      </c>
      <c r="Z1893" s="463">
        <v>0</v>
      </c>
      <c r="AA1893" s="463">
        <v>0</v>
      </c>
      <c r="AB1893" s="466">
        <v>40</v>
      </c>
      <c r="AC1893" s="461"/>
    </row>
    <row r="1894" spans="1:29" s="467" customFormat="1" hidden="1">
      <c r="A1894" s="463" t="s">
        <v>2861</v>
      </c>
      <c r="B1894" s="463" t="s">
        <v>658</v>
      </c>
      <c r="C1894" s="463" t="s">
        <v>2862</v>
      </c>
      <c r="D1894" s="463">
        <v>0</v>
      </c>
      <c r="E1894" s="463">
        <v>3</v>
      </c>
      <c r="F1894" s="465" t="s">
        <v>1283</v>
      </c>
      <c r="G1894" s="463" t="s">
        <v>554</v>
      </c>
      <c r="H1894" s="576">
        <v>42740</v>
      </c>
      <c r="I1894" s="576">
        <v>42803</v>
      </c>
      <c r="J1894" s="228">
        <v>2016</v>
      </c>
      <c r="K1894" s="463" t="s">
        <v>769</v>
      </c>
      <c r="L1894" s="463" t="s">
        <v>1282</v>
      </c>
      <c r="M1894" s="463" t="s">
        <v>1283</v>
      </c>
      <c r="N1894" s="466">
        <v>2</v>
      </c>
      <c r="O1894" s="229">
        <v>0</v>
      </c>
      <c r="P1894" s="463">
        <v>12</v>
      </c>
      <c r="Q1894" s="463">
        <v>7</v>
      </c>
      <c r="R1894" s="463">
        <v>0</v>
      </c>
      <c r="S1894" s="463">
        <v>0</v>
      </c>
      <c r="T1894" s="463">
        <v>0</v>
      </c>
      <c r="U1894" s="463">
        <v>1</v>
      </c>
      <c r="V1894" s="463">
        <v>2</v>
      </c>
      <c r="W1894" s="463">
        <v>15</v>
      </c>
      <c r="X1894" s="463">
        <v>3</v>
      </c>
      <c r="Y1894" s="463">
        <v>0</v>
      </c>
      <c r="Z1894" s="463">
        <v>0</v>
      </c>
      <c r="AA1894" s="463">
        <v>0</v>
      </c>
      <c r="AB1894" s="466">
        <v>40</v>
      </c>
      <c r="AC1894" s="461"/>
    </row>
    <row r="1895" spans="1:29" s="467" customFormat="1" hidden="1">
      <c r="A1895" s="463" t="s">
        <v>2863</v>
      </c>
      <c r="B1895" s="463" t="s">
        <v>658</v>
      </c>
      <c r="C1895" s="463" t="s">
        <v>2864</v>
      </c>
      <c r="D1895" s="463">
        <v>0</v>
      </c>
      <c r="E1895" s="463">
        <v>3</v>
      </c>
      <c r="F1895" s="465" t="s">
        <v>1283</v>
      </c>
      <c r="G1895" s="463" t="s">
        <v>554</v>
      </c>
      <c r="H1895" s="576">
        <v>42740</v>
      </c>
      <c r="I1895" s="576">
        <v>42803</v>
      </c>
      <c r="J1895" s="228">
        <v>2016</v>
      </c>
      <c r="K1895" s="463" t="s">
        <v>769</v>
      </c>
      <c r="L1895" s="463" t="s">
        <v>1282</v>
      </c>
      <c r="M1895" s="463" t="s">
        <v>1283</v>
      </c>
      <c r="N1895" s="466">
        <v>3</v>
      </c>
      <c r="O1895" s="229">
        <v>3</v>
      </c>
      <c r="P1895" s="463">
        <v>5</v>
      </c>
      <c r="Q1895" s="463">
        <v>2</v>
      </c>
      <c r="R1895" s="463">
        <v>0</v>
      </c>
      <c r="S1895" s="463">
        <v>0</v>
      </c>
      <c r="T1895" s="463">
        <v>0</v>
      </c>
      <c r="U1895" s="463">
        <v>1</v>
      </c>
      <c r="V1895" s="463">
        <v>2</v>
      </c>
      <c r="W1895" s="463">
        <v>9</v>
      </c>
      <c r="X1895" s="463">
        <v>17</v>
      </c>
      <c r="Y1895" s="463">
        <v>0</v>
      </c>
      <c r="Z1895" s="463">
        <v>1</v>
      </c>
      <c r="AA1895" s="463">
        <v>0</v>
      </c>
      <c r="AB1895" s="466">
        <v>40</v>
      </c>
      <c r="AC1895" s="461"/>
    </row>
    <row r="1896" spans="1:29" s="467" customFormat="1" hidden="1">
      <c r="A1896" s="463" t="s">
        <v>2865</v>
      </c>
      <c r="B1896" s="463" t="s">
        <v>658</v>
      </c>
      <c r="C1896" s="463" t="s">
        <v>2866</v>
      </c>
      <c r="D1896" s="463">
        <v>0</v>
      </c>
      <c r="E1896" s="463">
        <v>3</v>
      </c>
      <c r="F1896" s="465" t="s">
        <v>1283</v>
      </c>
      <c r="G1896" s="463" t="s">
        <v>554</v>
      </c>
      <c r="H1896" s="576">
        <v>42740</v>
      </c>
      <c r="I1896" s="576">
        <v>42803</v>
      </c>
      <c r="J1896" s="228">
        <v>2016</v>
      </c>
      <c r="K1896" s="463" t="s">
        <v>769</v>
      </c>
      <c r="L1896" s="463" t="s">
        <v>1282</v>
      </c>
      <c r="M1896" s="463" t="s">
        <v>1283</v>
      </c>
      <c r="N1896" s="466">
        <v>4</v>
      </c>
      <c r="O1896" s="229">
        <v>0</v>
      </c>
      <c r="P1896" s="463">
        <v>11</v>
      </c>
      <c r="Q1896" s="463">
        <v>8</v>
      </c>
      <c r="R1896" s="463">
        <v>0</v>
      </c>
      <c r="S1896" s="463">
        <v>8</v>
      </c>
      <c r="T1896" s="463">
        <v>0</v>
      </c>
      <c r="U1896" s="463">
        <v>0</v>
      </c>
      <c r="V1896" s="463">
        <v>3</v>
      </c>
      <c r="W1896" s="463">
        <v>10</v>
      </c>
      <c r="X1896" s="463">
        <v>0</v>
      </c>
      <c r="Y1896" s="463">
        <v>0</v>
      </c>
      <c r="Z1896" s="463">
        <v>0</v>
      </c>
      <c r="AA1896" s="463">
        <v>0</v>
      </c>
      <c r="AB1896" s="466">
        <v>40</v>
      </c>
      <c r="AC1896" s="461"/>
    </row>
    <row r="1897" spans="1:29" s="467" customFormat="1" hidden="1">
      <c r="A1897" s="463" t="s">
        <v>2867</v>
      </c>
      <c r="B1897" s="463" t="s">
        <v>658</v>
      </c>
      <c r="C1897" s="463" t="s">
        <v>2868</v>
      </c>
      <c r="D1897" s="463">
        <v>0</v>
      </c>
      <c r="E1897" s="463">
        <v>4</v>
      </c>
      <c r="F1897" s="465" t="s">
        <v>817</v>
      </c>
      <c r="G1897" s="463" t="s">
        <v>554</v>
      </c>
      <c r="H1897" s="576">
        <v>42740</v>
      </c>
      <c r="I1897" s="576">
        <v>42803</v>
      </c>
      <c r="J1897" s="228">
        <v>2016</v>
      </c>
      <c r="K1897" s="463" t="s">
        <v>769</v>
      </c>
      <c r="L1897" s="463" t="s">
        <v>1282</v>
      </c>
      <c r="M1897" s="463" t="s">
        <v>817</v>
      </c>
      <c r="N1897" s="466">
        <v>1</v>
      </c>
      <c r="O1897" s="229">
        <v>11</v>
      </c>
      <c r="P1897" s="463">
        <v>2</v>
      </c>
      <c r="Q1897" s="463">
        <v>4</v>
      </c>
      <c r="R1897" s="463">
        <v>0</v>
      </c>
      <c r="S1897" s="463">
        <v>0</v>
      </c>
      <c r="T1897" s="463">
        <v>0</v>
      </c>
      <c r="U1897" s="463">
        <v>0</v>
      </c>
      <c r="V1897" s="463">
        <v>3</v>
      </c>
      <c r="W1897" s="463">
        <v>18</v>
      </c>
      <c r="X1897" s="463">
        <v>2</v>
      </c>
      <c r="Y1897" s="463">
        <v>0</v>
      </c>
      <c r="Z1897" s="463">
        <v>0</v>
      </c>
      <c r="AA1897" s="463">
        <v>0</v>
      </c>
      <c r="AB1897" s="466">
        <v>40</v>
      </c>
      <c r="AC1897" s="461"/>
    </row>
    <row r="1898" spans="1:29" s="467" customFormat="1" hidden="1">
      <c r="A1898" s="463" t="s">
        <v>2869</v>
      </c>
      <c r="B1898" s="463" t="s">
        <v>658</v>
      </c>
      <c r="C1898" s="463" t="s">
        <v>2870</v>
      </c>
      <c r="D1898" s="463">
        <v>0</v>
      </c>
      <c r="E1898" s="463">
        <v>4</v>
      </c>
      <c r="F1898" s="465" t="s">
        <v>817</v>
      </c>
      <c r="G1898" s="463" t="s">
        <v>554</v>
      </c>
      <c r="H1898" s="576">
        <v>42740</v>
      </c>
      <c r="I1898" s="576">
        <v>42803</v>
      </c>
      <c r="J1898" s="228">
        <v>2016</v>
      </c>
      <c r="K1898" s="463" t="s">
        <v>769</v>
      </c>
      <c r="L1898" s="463" t="s">
        <v>1282</v>
      </c>
      <c r="M1898" s="463" t="s">
        <v>817</v>
      </c>
      <c r="N1898" s="466">
        <v>2</v>
      </c>
      <c r="O1898" s="229">
        <v>6</v>
      </c>
      <c r="P1898" s="463">
        <v>6</v>
      </c>
      <c r="Q1898" s="463">
        <v>7</v>
      </c>
      <c r="R1898" s="463">
        <v>0</v>
      </c>
      <c r="S1898" s="463">
        <v>1</v>
      </c>
      <c r="T1898" s="463">
        <v>0</v>
      </c>
      <c r="U1898" s="463">
        <v>0</v>
      </c>
      <c r="V1898" s="463">
        <v>0</v>
      </c>
      <c r="W1898" s="463">
        <v>16</v>
      </c>
      <c r="X1898" s="463">
        <v>1</v>
      </c>
      <c r="Y1898" s="463">
        <v>3</v>
      </c>
      <c r="Z1898" s="463">
        <v>0</v>
      </c>
      <c r="AA1898" s="463">
        <v>0</v>
      </c>
      <c r="AB1898" s="466">
        <v>40</v>
      </c>
      <c r="AC1898" s="461"/>
    </row>
    <row r="1899" spans="1:29" s="467" customFormat="1" hidden="1">
      <c r="A1899" s="463" t="s">
        <v>2871</v>
      </c>
      <c r="B1899" s="463" t="s">
        <v>658</v>
      </c>
      <c r="C1899" s="463" t="s">
        <v>2872</v>
      </c>
      <c r="D1899" s="463">
        <v>0</v>
      </c>
      <c r="E1899" s="463">
        <v>4</v>
      </c>
      <c r="F1899" s="465" t="s">
        <v>817</v>
      </c>
      <c r="G1899" s="463" t="s">
        <v>554</v>
      </c>
      <c r="H1899" s="576">
        <v>42740</v>
      </c>
      <c r="I1899" s="576">
        <v>42803</v>
      </c>
      <c r="J1899" s="228">
        <v>2016</v>
      </c>
      <c r="K1899" s="463" t="s">
        <v>769</v>
      </c>
      <c r="L1899" s="463" t="s">
        <v>1282</v>
      </c>
      <c r="M1899" s="463" t="s">
        <v>817</v>
      </c>
      <c r="N1899" s="466">
        <v>3</v>
      </c>
      <c r="O1899" s="229">
        <v>6</v>
      </c>
      <c r="P1899" s="463">
        <v>3</v>
      </c>
      <c r="Q1899" s="463">
        <v>11</v>
      </c>
      <c r="R1899" s="463">
        <v>0</v>
      </c>
      <c r="S1899" s="463">
        <v>6</v>
      </c>
      <c r="T1899" s="463">
        <v>0</v>
      </c>
      <c r="U1899" s="463">
        <v>0</v>
      </c>
      <c r="V1899" s="463">
        <v>1</v>
      </c>
      <c r="W1899" s="463">
        <v>8</v>
      </c>
      <c r="X1899" s="463">
        <v>1</v>
      </c>
      <c r="Y1899" s="463">
        <v>4</v>
      </c>
      <c r="Z1899" s="463">
        <v>0</v>
      </c>
      <c r="AA1899" s="463">
        <v>0</v>
      </c>
      <c r="AB1899" s="466">
        <v>40</v>
      </c>
      <c r="AC1899" s="461"/>
    </row>
    <row r="1900" spans="1:29" s="467" customFormat="1" hidden="1">
      <c r="A1900" s="463" t="s">
        <v>2873</v>
      </c>
      <c r="B1900" s="463" t="s">
        <v>658</v>
      </c>
      <c r="C1900" s="463" t="s">
        <v>2874</v>
      </c>
      <c r="D1900" s="463">
        <v>0</v>
      </c>
      <c r="E1900" s="463">
        <v>4</v>
      </c>
      <c r="F1900" s="465" t="s">
        <v>817</v>
      </c>
      <c r="G1900" s="463" t="s">
        <v>554</v>
      </c>
      <c r="H1900" s="576">
        <v>42740</v>
      </c>
      <c r="I1900" s="576">
        <v>42803</v>
      </c>
      <c r="J1900" s="228">
        <v>2016</v>
      </c>
      <c r="K1900" s="463" t="s">
        <v>769</v>
      </c>
      <c r="L1900" s="463" t="s">
        <v>1282</v>
      </c>
      <c r="M1900" s="463" t="s">
        <v>817</v>
      </c>
      <c r="N1900" s="466">
        <v>4</v>
      </c>
      <c r="O1900" s="229">
        <v>7</v>
      </c>
      <c r="P1900" s="463">
        <v>3</v>
      </c>
      <c r="Q1900" s="463">
        <v>10</v>
      </c>
      <c r="R1900" s="463">
        <v>0</v>
      </c>
      <c r="S1900" s="463">
        <v>0</v>
      </c>
      <c r="T1900" s="463">
        <v>0</v>
      </c>
      <c r="U1900" s="463">
        <v>0</v>
      </c>
      <c r="V1900" s="463">
        <v>0</v>
      </c>
      <c r="W1900" s="463">
        <v>17</v>
      </c>
      <c r="X1900" s="463">
        <v>2</v>
      </c>
      <c r="Y1900" s="463">
        <v>1</v>
      </c>
      <c r="Z1900" s="463">
        <v>0</v>
      </c>
      <c r="AA1900" s="463">
        <v>0</v>
      </c>
      <c r="AB1900" s="466">
        <v>40</v>
      </c>
      <c r="AC1900" s="461"/>
    </row>
    <row r="1901" spans="1:29" s="467" customFormat="1" hidden="1">
      <c r="A1901" s="463" t="s">
        <v>2875</v>
      </c>
      <c r="B1901" s="463" t="s">
        <v>658</v>
      </c>
      <c r="C1901" s="463" t="s">
        <v>2876</v>
      </c>
      <c r="D1901" s="463">
        <v>0</v>
      </c>
      <c r="E1901" s="463">
        <v>5</v>
      </c>
      <c r="F1901" s="465" t="s">
        <v>818</v>
      </c>
      <c r="G1901" s="463" t="s">
        <v>554</v>
      </c>
      <c r="H1901" s="576">
        <v>42740</v>
      </c>
      <c r="I1901" s="576">
        <v>42803</v>
      </c>
      <c r="J1901" s="228">
        <v>2016</v>
      </c>
      <c r="K1901" s="463" t="s">
        <v>769</v>
      </c>
      <c r="L1901" s="463" t="s">
        <v>1282</v>
      </c>
      <c r="M1901" s="463" t="s">
        <v>818</v>
      </c>
      <c r="N1901" s="466">
        <v>1</v>
      </c>
      <c r="O1901" s="229">
        <v>0</v>
      </c>
      <c r="P1901" s="463">
        <v>0</v>
      </c>
      <c r="Q1901" s="463">
        <v>2</v>
      </c>
      <c r="R1901" s="463">
        <v>1</v>
      </c>
      <c r="S1901" s="463">
        <v>15</v>
      </c>
      <c r="T1901" s="463">
        <v>0</v>
      </c>
      <c r="U1901" s="463">
        <v>0</v>
      </c>
      <c r="V1901" s="463">
        <v>0</v>
      </c>
      <c r="W1901" s="463">
        <v>22</v>
      </c>
      <c r="X1901" s="463">
        <v>0</v>
      </c>
      <c r="Y1901" s="463">
        <v>0</v>
      </c>
      <c r="Z1901" s="463">
        <v>0</v>
      </c>
      <c r="AA1901" s="463">
        <v>0</v>
      </c>
      <c r="AB1901" s="466">
        <v>40</v>
      </c>
      <c r="AC1901" s="461"/>
    </row>
    <row r="1902" spans="1:29" s="467" customFormat="1" hidden="1">
      <c r="A1902" s="463" t="s">
        <v>2877</v>
      </c>
      <c r="B1902" s="463" t="s">
        <v>658</v>
      </c>
      <c r="C1902" s="463" t="s">
        <v>2878</v>
      </c>
      <c r="D1902" s="463">
        <v>0</v>
      </c>
      <c r="E1902" s="463">
        <v>5</v>
      </c>
      <c r="F1902" s="465" t="s">
        <v>818</v>
      </c>
      <c r="G1902" s="463" t="s">
        <v>554</v>
      </c>
      <c r="H1902" s="576">
        <v>42740</v>
      </c>
      <c r="I1902" s="576">
        <v>42803</v>
      </c>
      <c r="J1902" s="228">
        <v>2016</v>
      </c>
      <c r="K1902" s="463" t="s">
        <v>769</v>
      </c>
      <c r="L1902" s="463" t="s">
        <v>1282</v>
      </c>
      <c r="M1902" s="463" t="s">
        <v>818</v>
      </c>
      <c r="N1902" s="466">
        <v>2</v>
      </c>
      <c r="O1902" s="229">
        <v>0</v>
      </c>
      <c r="P1902" s="463">
        <v>0</v>
      </c>
      <c r="Q1902" s="463">
        <v>5</v>
      </c>
      <c r="R1902" s="463">
        <v>2</v>
      </c>
      <c r="S1902" s="463">
        <v>0</v>
      </c>
      <c r="T1902" s="463">
        <v>0</v>
      </c>
      <c r="U1902" s="463">
        <v>0</v>
      </c>
      <c r="V1902" s="463">
        <v>0</v>
      </c>
      <c r="W1902" s="463">
        <v>28</v>
      </c>
      <c r="X1902" s="463">
        <v>5</v>
      </c>
      <c r="Y1902" s="463">
        <v>0</v>
      </c>
      <c r="Z1902" s="463">
        <v>0</v>
      </c>
      <c r="AA1902" s="463">
        <v>0</v>
      </c>
      <c r="AB1902" s="466">
        <v>40</v>
      </c>
      <c r="AC1902" s="461"/>
    </row>
    <row r="1903" spans="1:29" s="467" customFormat="1" hidden="1">
      <c r="A1903" s="463" t="s">
        <v>2879</v>
      </c>
      <c r="B1903" s="463" t="s">
        <v>658</v>
      </c>
      <c r="C1903" s="463" t="s">
        <v>2880</v>
      </c>
      <c r="D1903" s="463">
        <v>0</v>
      </c>
      <c r="E1903" s="463">
        <v>5</v>
      </c>
      <c r="F1903" s="465" t="s">
        <v>818</v>
      </c>
      <c r="G1903" s="463" t="s">
        <v>554</v>
      </c>
      <c r="H1903" s="576">
        <v>42740</v>
      </c>
      <c r="I1903" s="576">
        <v>42803</v>
      </c>
      <c r="J1903" s="228">
        <v>2016</v>
      </c>
      <c r="K1903" s="463" t="s">
        <v>769</v>
      </c>
      <c r="L1903" s="463" t="s">
        <v>1282</v>
      </c>
      <c r="M1903" s="463" t="s">
        <v>818</v>
      </c>
      <c r="N1903" s="466">
        <v>3</v>
      </c>
      <c r="O1903" s="229">
        <v>0</v>
      </c>
      <c r="P1903" s="463">
        <v>0</v>
      </c>
      <c r="Q1903" s="463">
        <v>7</v>
      </c>
      <c r="R1903" s="463">
        <v>1</v>
      </c>
      <c r="S1903" s="463">
        <v>0</v>
      </c>
      <c r="T1903" s="463">
        <v>0</v>
      </c>
      <c r="U1903" s="463">
        <v>2</v>
      </c>
      <c r="V1903" s="463">
        <v>0</v>
      </c>
      <c r="W1903" s="463">
        <v>27</v>
      </c>
      <c r="X1903" s="463">
        <v>1</v>
      </c>
      <c r="Y1903" s="463">
        <v>2</v>
      </c>
      <c r="Z1903" s="463">
        <v>0</v>
      </c>
      <c r="AA1903" s="463">
        <v>0</v>
      </c>
      <c r="AB1903" s="466">
        <v>40</v>
      </c>
      <c r="AC1903" s="461"/>
    </row>
    <row r="1904" spans="1:29" s="467" customFormat="1" hidden="1">
      <c r="A1904" s="463" t="s">
        <v>2881</v>
      </c>
      <c r="B1904" s="463" t="s">
        <v>658</v>
      </c>
      <c r="C1904" s="463" t="s">
        <v>2882</v>
      </c>
      <c r="D1904" s="463">
        <v>0</v>
      </c>
      <c r="E1904" s="463">
        <v>5</v>
      </c>
      <c r="F1904" s="465" t="s">
        <v>818</v>
      </c>
      <c r="G1904" s="463" t="s">
        <v>554</v>
      </c>
      <c r="H1904" s="576">
        <v>42740</v>
      </c>
      <c r="I1904" s="576">
        <v>42803</v>
      </c>
      <c r="J1904" s="228">
        <v>2016</v>
      </c>
      <c r="K1904" s="463" t="s">
        <v>769</v>
      </c>
      <c r="L1904" s="463" t="s">
        <v>1282</v>
      </c>
      <c r="M1904" s="463" t="s">
        <v>818</v>
      </c>
      <c r="N1904" s="466">
        <v>4</v>
      </c>
      <c r="O1904" s="229">
        <v>0</v>
      </c>
      <c r="P1904" s="463">
        <v>0</v>
      </c>
      <c r="Q1904" s="463">
        <v>3</v>
      </c>
      <c r="R1904" s="463">
        <v>3</v>
      </c>
      <c r="S1904" s="463">
        <v>0</v>
      </c>
      <c r="T1904" s="463">
        <v>0</v>
      </c>
      <c r="U1904" s="463">
        <v>0</v>
      </c>
      <c r="V1904" s="463">
        <v>0</v>
      </c>
      <c r="W1904" s="463">
        <v>25</v>
      </c>
      <c r="X1904" s="463">
        <v>8</v>
      </c>
      <c r="Y1904" s="463">
        <v>1</v>
      </c>
      <c r="Z1904" s="463">
        <v>0</v>
      </c>
      <c r="AA1904" s="463">
        <v>0</v>
      </c>
      <c r="AB1904" s="466">
        <v>40</v>
      </c>
      <c r="AC1904" s="461"/>
    </row>
    <row r="1905" spans="1:29" s="467" customFormat="1" hidden="1">
      <c r="A1905" s="463" t="s">
        <v>3097</v>
      </c>
      <c r="B1905" s="463" t="s">
        <v>658</v>
      </c>
      <c r="C1905" s="463" t="s">
        <v>3098</v>
      </c>
      <c r="D1905" s="463" t="s">
        <v>552</v>
      </c>
      <c r="E1905" s="463">
        <v>6</v>
      </c>
      <c r="F1905" s="465" t="s">
        <v>819</v>
      </c>
      <c r="G1905" s="463" t="s">
        <v>554</v>
      </c>
      <c r="H1905" s="576">
        <v>42893</v>
      </c>
      <c r="I1905" s="576">
        <v>42929</v>
      </c>
      <c r="J1905" s="228">
        <v>2016</v>
      </c>
      <c r="K1905" s="463" t="s">
        <v>769</v>
      </c>
      <c r="L1905" s="463" t="s">
        <v>1072</v>
      </c>
      <c r="M1905" s="463" t="s">
        <v>819</v>
      </c>
      <c r="N1905" s="466">
        <v>1</v>
      </c>
      <c r="O1905" s="229">
        <v>1</v>
      </c>
      <c r="P1905" s="463">
        <v>0</v>
      </c>
      <c r="Q1905" s="463">
        <v>0</v>
      </c>
      <c r="R1905" s="463">
        <v>0</v>
      </c>
      <c r="S1905" s="463">
        <v>1</v>
      </c>
      <c r="T1905" s="463">
        <v>0</v>
      </c>
      <c r="U1905" s="463">
        <v>10</v>
      </c>
      <c r="V1905" s="463">
        <v>0</v>
      </c>
      <c r="W1905" s="463">
        <v>12</v>
      </c>
      <c r="X1905" s="463">
        <v>15</v>
      </c>
      <c r="Y1905" s="463">
        <v>1</v>
      </c>
      <c r="Z1905" s="463">
        <v>0</v>
      </c>
      <c r="AA1905" s="463">
        <v>0</v>
      </c>
      <c r="AB1905" s="466">
        <v>40</v>
      </c>
      <c r="AC1905" s="461"/>
    </row>
    <row r="1906" spans="1:29" s="467" customFormat="1" hidden="1">
      <c r="A1906" s="463" t="s">
        <v>3099</v>
      </c>
      <c r="B1906" s="463" t="s">
        <v>658</v>
      </c>
      <c r="C1906" s="463" t="s">
        <v>3100</v>
      </c>
      <c r="D1906" s="463" t="s">
        <v>552</v>
      </c>
      <c r="E1906" s="463">
        <v>6</v>
      </c>
      <c r="F1906" s="465" t="s">
        <v>819</v>
      </c>
      <c r="G1906" s="463" t="s">
        <v>554</v>
      </c>
      <c r="H1906" s="576">
        <v>42893</v>
      </c>
      <c r="I1906" s="576">
        <v>42929</v>
      </c>
      <c r="J1906" s="228">
        <v>2016</v>
      </c>
      <c r="K1906" s="463" t="s">
        <v>769</v>
      </c>
      <c r="L1906" s="463" t="s">
        <v>1072</v>
      </c>
      <c r="M1906" s="463" t="s">
        <v>819</v>
      </c>
      <c r="N1906" s="466">
        <v>2</v>
      </c>
      <c r="O1906" s="229">
        <v>0</v>
      </c>
      <c r="P1906" s="463">
        <v>1</v>
      </c>
      <c r="Q1906" s="463">
        <v>0</v>
      </c>
      <c r="R1906" s="463">
        <v>0</v>
      </c>
      <c r="S1906" s="463">
        <v>2</v>
      </c>
      <c r="T1906" s="463">
        <v>0</v>
      </c>
      <c r="U1906" s="463">
        <v>16</v>
      </c>
      <c r="V1906" s="463">
        <v>1</v>
      </c>
      <c r="W1906" s="463">
        <v>8</v>
      </c>
      <c r="X1906" s="463">
        <v>10</v>
      </c>
      <c r="Y1906" s="463">
        <v>2</v>
      </c>
      <c r="Z1906" s="463">
        <v>0</v>
      </c>
      <c r="AA1906" s="463">
        <v>0</v>
      </c>
      <c r="AB1906" s="466">
        <v>40</v>
      </c>
      <c r="AC1906" s="461"/>
    </row>
    <row r="1907" spans="1:29" s="467" customFormat="1" hidden="1">
      <c r="A1907" s="463" t="s">
        <v>3101</v>
      </c>
      <c r="B1907" s="463" t="s">
        <v>658</v>
      </c>
      <c r="C1907" s="463" t="s">
        <v>3102</v>
      </c>
      <c r="D1907" s="463" t="s">
        <v>552</v>
      </c>
      <c r="E1907" s="463">
        <v>6</v>
      </c>
      <c r="F1907" s="465" t="s">
        <v>819</v>
      </c>
      <c r="G1907" s="463" t="s">
        <v>554</v>
      </c>
      <c r="H1907" s="576">
        <v>42893</v>
      </c>
      <c r="I1907" s="576">
        <v>42929</v>
      </c>
      <c r="J1907" s="228">
        <v>2016</v>
      </c>
      <c r="K1907" s="463" t="s">
        <v>769</v>
      </c>
      <c r="L1907" s="463" t="s">
        <v>1072</v>
      </c>
      <c r="M1907" s="463" t="s">
        <v>819</v>
      </c>
      <c r="N1907" s="466">
        <v>3</v>
      </c>
      <c r="O1907" s="229">
        <v>0</v>
      </c>
      <c r="P1907" s="463">
        <v>2</v>
      </c>
      <c r="Q1907" s="463">
        <v>4</v>
      </c>
      <c r="R1907" s="463">
        <v>0</v>
      </c>
      <c r="S1907" s="463">
        <v>3</v>
      </c>
      <c r="T1907" s="463">
        <v>0</v>
      </c>
      <c r="U1907" s="463">
        <v>10</v>
      </c>
      <c r="V1907" s="463">
        <v>0</v>
      </c>
      <c r="W1907" s="463">
        <v>12</v>
      </c>
      <c r="X1907" s="463">
        <v>9</v>
      </c>
      <c r="Y1907" s="463">
        <v>0</v>
      </c>
      <c r="Z1907" s="463">
        <v>0</v>
      </c>
      <c r="AA1907" s="463">
        <v>0</v>
      </c>
      <c r="AB1907" s="466">
        <v>40</v>
      </c>
      <c r="AC1907" s="461"/>
    </row>
    <row r="1908" spans="1:29" s="467" customFormat="1" hidden="1">
      <c r="A1908" s="463" t="s">
        <v>3103</v>
      </c>
      <c r="B1908" s="463" t="s">
        <v>658</v>
      </c>
      <c r="C1908" s="463" t="s">
        <v>3104</v>
      </c>
      <c r="D1908" s="463" t="s">
        <v>552</v>
      </c>
      <c r="E1908" s="463">
        <v>6</v>
      </c>
      <c r="F1908" s="465" t="s">
        <v>819</v>
      </c>
      <c r="G1908" s="463" t="s">
        <v>554</v>
      </c>
      <c r="H1908" s="576">
        <v>42893</v>
      </c>
      <c r="I1908" s="576">
        <v>42929</v>
      </c>
      <c r="J1908" s="228">
        <v>2016</v>
      </c>
      <c r="K1908" s="463" t="s">
        <v>769</v>
      </c>
      <c r="L1908" s="463" t="s">
        <v>1072</v>
      </c>
      <c r="M1908" s="463" t="s">
        <v>819</v>
      </c>
      <c r="N1908" s="466">
        <v>4</v>
      </c>
      <c r="O1908" s="229">
        <v>1</v>
      </c>
      <c r="P1908" s="463">
        <v>0</v>
      </c>
      <c r="Q1908" s="463">
        <v>0</v>
      </c>
      <c r="R1908" s="463">
        <v>0</v>
      </c>
      <c r="S1908" s="463">
        <v>1</v>
      </c>
      <c r="T1908" s="463">
        <v>0</v>
      </c>
      <c r="U1908" s="463">
        <v>15</v>
      </c>
      <c r="V1908" s="463">
        <v>0</v>
      </c>
      <c r="W1908" s="463">
        <v>19</v>
      </c>
      <c r="X1908" s="463">
        <v>3</v>
      </c>
      <c r="Y1908" s="463">
        <v>1</v>
      </c>
      <c r="Z1908" s="463">
        <v>0</v>
      </c>
      <c r="AA1908" s="463">
        <v>0</v>
      </c>
      <c r="AB1908" s="466">
        <v>40</v>
      </c>
      <c r="AC1908" s="461"/>
    </row>
    <row r="1909" spans="1:29" s="467" customFormat="1" hidden="1">
      <c r="A1909" s="463" t="s">
        <v>3105</v>
      </c>
      <c r="B1909" s="463" t="s">
        <v>658</v>
      </c>
      <c r="C1909" s="463" t="s">
        <v>3847</v>
      </c>
      <c r="D1909" s="463" t="s">
        <v>552</v>
      </c>
      <c r="E1909" s="463">
        <v>7</v>
      </c>
      <c r="F1909" s="465" t="s">
        <v>3767</v>
      </c>
      <c r="G1909" s="463" t="s">
        <v>554</v>
      </c>
      <c r="H1909" s="576">
        <v>42893</v>
      </c>
      <c r="I1909" s="576">
        <v>42929</v>
      </c>
      <c r="J1909" s="228">
        <v>2016</v>
      </c>
      <c r="K1909" s="463" t="s">
        <v>769</v>
      </c>
      <c r="L1909" s="463" t="s">
        <v>1072</v>
      </c>
      <c r="M1909" s="463" t="s">
        <v>3767</v>
      </c>
      <c r="N1909" s="466">
        <v>1</v>
      </c>
      <c r="O1909" s="229">
        <v>0</v>
      </c>
      <c r="P1909" s="463">
        <v>0</v>
      </c>
      <c r="Q1909" s="463">
        <v>0</v>
      </c>
      <c r="R1909" s="463">
        <v>0</v>
      </c>
      <c r="S1909" s="463">
        <v>1</v>
      </c>
      <c r="T1909" s="463">
        <v>0</v>
      </c>
      <c r="U1909" s="463">
        <v>0</v>
      </c>
      <c r="V1909" s="463">
        <v>0</v>
      </c>
      <c r="W1909" s="463">
        <v>7</v>
      </c>
      <c r="X1909" s="463">
        <v>26</v>
      </c>
      <c r="Y1909" s="463">
        <v>6</v>
      </c>
      <c r="Z1909" s="463">
        <v>0</v>
      </c>
      <c r="AA1909" s="463">
        <v>0</v>
      </c>
      <c r="AB1909" s="466">
        <v>40</v>
      </c>
      <c r="AC1909" s="461"/>
    </row>
    <row r="1910" spans="1:29" s="467" customFormat="1" hidden="1">
      <c r="A1910" s="463" t="s">
        <v>3106</v>
      </c>
      <c r="B1910" s="463" t="s">
        <v>658</v>
      </c>
      <c r="C1910" s="463" t="s">
        <v>3848</v>
      </c>
      <c r="D1910" s="463" t="s">
        <v>552</v>
      </c>
      <c r="E1910" s="463">
        <v>7</v>
      </c>
      <c r="F1910" s="465" t="s">
        <v>3767</v>
      </c>
      <c r="G1910" s="463" t="s">
        <v>554</v>
      </c>
      <c r="H1910" s="576">
        <v>42893</v>
      </c>
      <c r="I1910" s="576">
        <v>42929</v>
      </c>
      <c r="J1910" s="228">
        <v>2016</v>
      </c>
      <c r="K1910" s="463" t="s">
        <v>769</v>
      </c>
      <c r="L1910" s="463" t="s">
        <v>1072</v>
      </c>
      <c r="M1910" s="463" t="s">
        <v>3767</v>
      </c>
      <c r="N1910" s="466">
        <v>2</v>
      </c>
      <c r="O1910" s="229">
        <v>0</v>
      </c>
      <c r="P1910" s="463">
        <v>0</v>
      </c>
      <c r="Q1910" s="463">
        <v>4</v>
      </c>
      <c r="R1910" s="463">
        <v>0</v>
      </c>
      <c r="S1910" s="463">
        <v>0</v>
      </c>
      <c r="T1910" s="463">
        <v>0</v>
      </c>
      <c r="U1910" s="463">
        <v>4</v>
      </c>
      <c r="V1910" s="463">
        <v>2</v>
      </c>
      <c r="W1910" s="463">
        <v>21</v>
      </c>
      <c r="X1910" s="463">
        <v>8</v>
      </c>
      <c r="Y1910" s="463">
        <v>1</v>
      </c>
      <c r="Z1910" s="463">
        <v>0</v>
      </c>
      <c r="AA1910" s="463">
        <v>0</v>
      </c>
      <c r="AB1910" s="466">
        <v>40</v>
      </c>
      <c r="AC1910" s="461"/>
    </row>
    <row r="1911" spans="1:29" s="467" customFormat="1" hidden="1">
      <c r="A1911" s="463" t="s">
        <v>3107</v>
      </c>
      <c r="B1911" s="463" t="s">
        <v>658</v>
      </c>
      <c r="C1911" s="463" t="s">
        <v>3849</v>
      </c>
      <c r="D1911" s="463" t="s">
        <v>552</v>
      </c>
      <c r="E1911" s="463">
        <v>7</v>
      </c>
      <c r="F1911" s="465" t="s">
        <v>3767</v>
      </c>
      <c r="G1911" s="463" t="s">
        <v>554</v>
      </c>
      <c r="H1911" s="576">
        <v>42893</v>
      </c>
      <c r="I1911" s="576">
        <v>42929</v>
      </c>
      <c r="J1911" s="228">
        <v>2016</v>
      </c>
      <c r="K1911" s="463" t="s">
        <v>769</v>
      </c>
      <c r="L1911" s="463" t="s">
        <v>1072</v>
      </c>
      <c r="M1911" s="463" t="s">
        <v>3767</v>
      </c>
      <c r="N1911" s="466">
        <v>3</v>
      </c>
      <c r="O1911" s="229">
        <v>0</v>
      </c>
      <c r="P1911" s="463">
        <v>0</v>
      </c>
      <c r="Q1911" s="463">
        <v>1</v>
      </c>
      <c r="R1911" s="463">
        <v>0</v>
      </c>
      <c r="S1911" s="463">
        <v>5</v>
      </c>
      <c r="T1911" s="463">
        <v>0</v>
      </c>
      <c r="U1911" s="463">
        <v>0</v>
      </c>
      <c r="V1911" s="463">
        <v>0</v>
      </c>
      <c r="W1911" s="463">
        <v>17</v>
      </c>
      <c r="X1911" s="463">
        <v>13</v>
      </c>
      <c r="Y1911" s="463">
        <v>4</v>
      </c>
      <c r="Z1911" s="463">
        <v>0</v>
      </c>
      <c r="AA1911" s="463">
        <v>0</v>
      </c>
      <c r="AB1911" s="466">
        <v>40</v>
      </c>
      <c r="AC1911" s="461"/>
    </row>
    <row r="1912" spans="1:29" s="467" customFormat="1" hidden="1">
      <c r="A1912" s="463" t="s">
        <v>3108</v>
      </c>
      <c r="B1912" s="463" t="s">
        <v>658</v>
      </c>
      <c r="C1912" s="463" t="s">
        <v>3850</v>
      </c>
      <c r="D1912" s="463" t="s">
        <v>552</v>
      </c>
      <c r="E1912" s="463">
        <v>7</v>
      </c>
      <c r="F1912" s="465" t="s">
        <v>3767</v>
      </c>
      <c r="G1912" s="463" t="s">
        <v>554</v>
      </c>
      <c r="H1912" s="576">
        <v>42893</v>
      </c>
      <c r="I1912" s="576">
        <v>42929</v>
      </c>
      <c r="J1912" s="228">
        <v>2016</v>
      </c>
      <c r="K1912" s="463" t="s">
        <v>769</v>
      </c>
      <c r="L1912" s="463" t="s">
        <v>1072</v>
      </c>
      <c r="M1912" s="463" t="s">
        <v>3767</v>
      </c>
      <c r="N1912" s="466">
        <v>4</v>
      </c>
      <c r="O1912" s="229">
        <v>0</v>
      </c>
      <c r="P1912" s="463">
        <v>1</v>
      </c>
      <c r="Q1912" s="463">
        <v>0</v>
      </c>
      <c r="R1912" s="463">
        <v>0</v>
      </c>
      <c r="S1912" s="463">
        <v>1</v>
      </c>
      <c r="T1912" s="463">
        <v>0</v>
      </c>
      <c r="U1912" s="463">
        <v>0</v>
      </c>
      <c r="V1912" s="463">
        <v>0</v>
      </c>
      <c r="W1912" s="463">
        <v>13</v>
      </c>
      <c r="X1912" s="463">
        <v>21</v>
      </c>
      <c r="Y1912" s="463">
        <v>3</v>
      </c>
      <c r="Z1912" s="463">
        <v>0</v>
      </c>
      <c r="AA1912" s="463">
        <v>1</v>
      </c>
      <c r="AB1912" s="466">
        <v>40</v>
      </c>
      <c r="AC1912" s="461"/>
    </row>
    <row r="1913" spans="1:29" s="467" customFormat="1" hidden="1">
      <c r="A1913" s="463" t="s">
        <v>3109</v>
      </c>
      <c r="B1913" s="463" t="s">
        <v>658</v>
      </c>
      <c r="C1913" s="463" t="s">
        <v>4283</v>
      </c>
      <c r="D1913" s="463" t="s">
        <v>552</v>
      </c>
      <c r="E1913" s="463">
        <v>8</v>
      </c>
      <c r="F1913" s="465" t="s">
        <v>3766</v>
      </c>
      <c r="G1913" s="463" t="s">
        <v>554</v>
      </c>
      <c r="H1913" s="576">
        <v>42893</v>
      </c>
      <c r="I1913" s="576">
        <v>42927</v>
      </c>
      <c r="J1913" s="228">
        <v>2016</v>
      </c>
      <c r="K1913" s="463" t="s">
        <v>769</v>
      </c>
      <c r="L1913" s="463" t="s">
        <v>1072</v>
      </c>
      <c r="M1913" s="463" t="s">
        <v>3766</v>
      </c>
      <c r="N1913" s="466">
        <v>1</v>
      </c>
      <c r="O1913" s="229">
        <v>0</v>
      </c>
      <c r="P1913" s="463">
        <v>11</v>
      </c>
      <c r="Q1913" s="463">
        <v>0</v>
      </c>
      <c r="R1913" s="463">
        <v>0</v>
      </c>
      <c r="S1913" s="463">
        <v>0</v>
      </c>
      <c r="T1913" s="463">
        <v>0</v>
      </c>
      <c r="U1913" s="463">
        <v>0</v>
      </c>
      <c r="V1913" s="463">
        <v>4</v>
      </c>
      <c r="W1913" s="463">
        <v>19</v>
      </c>
      <c r="X1913" s="463">
        <v>3</v>
      </c>
      <c r="Y1913" s="463">
        <v>3</v>
      </c>
      <c r="Z1913" s="463">
        <v>0</v>
      </c>
      <c r="AA1913" s="463">
        <v>0</v>
      </c>
      <c r="AB1913" s="466">
        <v>40</v>
      </c>
      <c r="AC1913" s="461"/>
    </row>
    <row r="1914" spans="1:29" s="467" customFormat="1" hidden="1">
      <c r="A1914" s="463" t="s">
        <v>3110</v>
      </c>
      <c r="B1914" s="463" t="s">
        <v>658</v>
      </c>
      <c r="C1914" s="463" t="s">
        <v>4284</v>
      </c>
      <c r="D1914" s="463" t="s">
        <v>552</v>
      </c>
      <c r="E1914" s="463">
        <v>8</v>
      </c>
      <c r="F1914" s="465" t="s">
        <v>3766</v>
      </c>
      <c r="G1914" s="463" t="s">
        <v>554</v>
      </c>
      <c r="H1914" s="576">
        <v>42893</v>
      </c>
      <c r="I1914" s="576">
        <v>42927</v>
      </c>
      <c r="J1914" s="228">
        <v>2016</v>
      </c>
      <c r="K1914" s="463" t="s">
        <v>769</v>
      </c>
      <c r="L1914" s="463" t="s">
        <v>1072</v>
      </c>
      <c r="M1914" s="463" t="s">
        <v>3766</v>
      </c>
      <c r="N1914" s="466">
        <v>2</v>
      </c>
      <c r="O1914" s="229">
        <v>2</v>
      </c>
      <c r="P1914" s="463">
        <v>15</v>
      </c>
      <c r="Q1914" s="463">
        <v>1</v>
      </c>
      <c r="R1914" s="463">
        <v>0</v>
      </c>
      <c r="S1914" s="463">
        <v>3</v>
      </c>
      <c r="T1914" s="463">
        <v>0</v>
      </c>
      <c r="U1914" s="463">
        <v>1</v>
      </c>
      <c r="V1914" s="463">
        <v>0</v>
      </c>
      <c r="W1914" s="463">
        <v>11</v>
      </c>
      <c r="X1914" s="463">
        <v>3</v>
      </c>
      <c r="Y1914" s="463">
        <v>4</v>
      </c>
      <c r="Z1914" s="463">
        <v>0</v>
      </c>
      <c r="AA1914" s="463">
        <v>0</v>
      </c>
      <c r="AB1914" s="466">
        <v>40</v>
      </c>
      <c r="AC1914" s="461"/>
    </row>
    <row r="1915" spans="1:29" s="467" customFormat="1" hidden="1">
      <c r="A1915" s="463" t="s">
        <v>3111</v>
      </c>
      <c r="B1915" s="463" t="s">
        <v>658</v>
      </c>
      <c r="C1915" s="463" t="s">
        <v>4285</v>
      </c>
      <c r="D1915" s="463" t="s">
        <v>552</v>
      </c>
      <c r="E1915" s="463">
        <v>8</v>
      </c>
      <c r="F1915" s="465" t="s">
        <v>3766</v>
      </c>
      <c r="G1915" s="463" t="s">
        <v>554</v>
      </c>
      <c r="H1915" s="576">
        <v>42893</v>
      </c>
      <c r="I1915" s="576">
        <v>42927</v>
      </c>
      <c r="J1915" s="228">
        <v>2016</v>
      </c>
      <c r="K1915" s="463" t="s">
        <v>769</v>
      </c>
      <c r="L1915" s="463" t="s">
        <v>1072</v>
      </c>
      <c r="M1915" s="463" t="s">
        <v>3766</v>
      </c>
      <c r="N1915" s="466">
        <v>3</v>
      </c>
      <c r="O1915" s="229">
        <v>0</v>
      </c>
      <c r="P1915" s="463">
        <v>12</v>
      </c>
      <c r="Q1915" s="463">
        <v>4</v>
      </c>
      <c r="R1915" s="463">
        <v>0</v>
      </c>
      <c r="S1915" s="463">
        <v>3</v>
      </c>
      <c r="T1915" s="463">
        <v>0</v>
      </c>
      <c r="U1915" s="463">
        <v>0</v>
      </c>
      <c r="V1915" s="463">
        <v>1</v>
      </c>
      <c r="W1915" s="463">
        <v>18</v>
      </c>
      <c r="X1915" s="463">
        <v>0</v>
      </c>
      <c r="Y1915" s="463">
        <v>2</v>
      </c>
      <c r="Z1915" s="463">
        <v>0</v>
      </c>
      <c r="AA1915" s="463">
        <v>0</v>
      </c>
      <c r="AB1915" s="466">
        <v>40</v>
      </c>
      <c r="AC1915" s="461"/>
    </row>
    <row r="1916" spans="1:29" s="467" customFormat="1" hidden="1">
      <c r="A1916" s="463" t="s">
        <v>3112</v>
      </c>
      <c r="B1916" s="463" t="s">
        <v>658</v>
      </c>
      <c r="C1916" s="463" t="s">
        <v>4286</v>
      </c>
      <c r="D1916" s="463" t="s">
        <v>552</v>
      </c>
      <c r="E1916" s="463">
        <v>8</v>
      </c>
      <c r="F1916" s="465" t="s">
        <v>3766</v>
      </c>
      <c r="G1916" s="463" t="s">
        <v>554</v>
      </c>
      <c r="H1916" s="576">
        <v>42893</v>
      </c>
      <c r="I1916" s="576">
        <v>42927</v>
      </c>
      <c r="J1916" s="228">
        <v>2016</v>
      </c>
      <c r="K1916" s="463" t="s">
        <v>769</v>
      </c>
      <c r="L1916" s="463" t="s">
        <v>1072</v>
      </c>
      <c r="M1916" s="463" t="s">
        <v>3766</v>
      </c>
      <c r="N1916" s="466">
        <v>4</v>
      </c>
      <c r="O1916" s="229">
        <v>1</v>
      </c>
      <c r="P1916" s="463">
        <v>2</v>
      </c>
      <c r="Q1916" s="463">
        <v>7</v>
      </c>
      <c r="R1916" s="463">
        <v>1</v>
      </c>
      <c r="S1916" s="463">
        <v>3</v>
      </c>
      <c r="T1916" s="463">
        <v>0</v>
      </c>
      <c r="U1916" s="463">
        <v>0</v>
      </c>
      <c r="V1916" s="463">
        <v>1</v>
      </c>
      <c r="W1916" s="463">
        <v>20</v>
      </c>
      <c r="X1916" s="463">
        <v>1</v>
      </c>
      <c r="Y1916" s="463">
        <v>4</v>
      </c>
      <c r="Z1916" s="463">
        <v>0</v>
      </c>
      <c r="AA1916" s="463">
        <v>0</v>
      </c>
      <c r="AB1916" s="466">
        <v>40</v>
      </c>
      <c r="AC1916" s="461"/>
    </row>
    <row r="1917" spans="1:29" s="467" customFormat="1" hidden="1">
      <c r="A1917" s="463" t="s">
        <v>2883</v>
      </c>
      <c r="B1917" s="463" t="s">
        <v>658</v>
      </c>
      <c r="C1917" s="463" t="s">
        <v>2884</v>
      </c>
      <c r="D1917" s="463">
        <v>0</v>
      </c>
      <c r="E1917" s="463">
        <v>9</v>
      </c>
      <c r="F1917" s="465" t="s">
        <v>822</v>
      </c>
      <c r="G1917" s="463" t="s">
        <v>554</v>
      </c>
      <c r="H1917" s="576">
        <v>42776</v>
      </c>
      <c r="I1917" s="576">
        <v>42803</v>
      </c>
      <c r="J1917" s="228">
        <v>2016</v>
      </c>
      <c r="K1917" s="463" t="s">
        <v>1281</v>
      </c>
      <c r="L1917" s="463" t="s">
        <v>2814</v>
      </c>
      <c r="M1917" s="463" t="s">
        <v>822</v>
      </c>
      <c r="N1917" s="466">
        <v>1</v>
      </c>
      <c r="O1917" s="229">
        <v>0</v>
      </c>
      <c r="P1917" s="463">
        <v>1</v>
      </c>
      <c r="Q1917" s="463">
        <v>10</v>
      </c>
      <c r="R1917" s="463">
        <v>0</v>
      </c>
      <c r="S1917" s="463">
        <v>0</v>
      </c>
      <c r="T1917" s="463">
        <v>0</v>
      </c>
      <c r="U1917" s="463">
        <v>8</v>
      </c>
      <c r="V1917" s="463">
        <v>2</v>
      </c>
      <c r="W1917" s="463">
        <v>12</v>
      </c>
      <c r="X1917" s="463">
        <v>0</v>
      </c>
      <c r="Y1917" s="463">
        <v>7</v>
      </c>
      <c r="Z1917" s="463">
        <v>0</v>
      </c>
      <c r="AA1917" s="463">
        <v>0</v>
      </c>
      <c r="AB1917" s="466">
        <v>40</v>
      </c>
      <c r="AC1917" s="461"/>
    </row>
    <row r="1918" spans="1:29" s="467" customFormat="1" hidden="1">
      <c r="A1918" s="463" t="s">
        <v>2885</v>
      </c>
      <c r="B1918" s="463" t="s">
        <v>658</v>
      </c>
      <c r="C1918" s="463" t="s">
        <v>2886</v>
      </c>
      <c r="D1918" s="463">
        <v>0</v>
      </c>
      <c r="E1918" s="463">
        <v>9</v>
      </c>
      <c r="F1918" s="465" t="s">
        <v>822</v>
      </c>
      <c r="G1918" s="463" t="s">
        <v>554</v>
      </c>
      <c r="H1918" s="576">
        <v>42776</v>
      </c>
      <c r="I1918" s="576">
        <v>42803</v>
      </c>
      <c r="J1918" s="228">
        <v>2016</v>
      </c>
      <c r="K1918" s="463" t="s">
        <v>1281</v>
      </c>
      <c r="L1918" s="463" t="s">
        <v>2814</v>
      </c>
      <c r="M1918" s="463" t="s">
        <v>822</v>
      </c>
      <c r="N1918" s="466">
        <v>2</v>
      </c>
      <c r="O1918" s="229">
        <v>0</v>
      </c>
      <c r="P1918" s="463">
        <v>2</v>
      </c>
      <c r="Q1918" s="463">
        <v>8</v>
      </c>
      <c r="R1918" s="463">
        <v>1</v>
      </c>
      <c r="S1918" s="463">
        <v>2</v>
      </c>
      <c r="T1918" s="463">
        <v>0</v>
      </c>
      <c r="U1918" s="463">
        <v>18</v>
      </c>
      <c r="V1918" s="463">
        <v>0</v>
      </c>
      <c r="W1918" s="463">
        <v>6</v>
      </c>
      <c r="X1918" s="463">
        <v>0</v>
      </c>
      <c r="Y1918" s="463">
        <v>3</v>
      </c>
      <c r="Z1918" s="463">
        <v>0</v>
      </c>
      <c r="AA1918" s="463">
        <v>0</v>
      </c>
      <c r="AB1918" s="466">
        <v>40</v>
      </c>
      <c r="AC1918" s="461"/>
    </row>
    <row r="1919" spans="1:29" s="467" customFormat="1" hidden="1">
      <c r="A1919" s="463" t="s">
        <v>2887</v>
      </c>
      <c r="B1919" s="463" t="s">
        <v>658</v>
      </c>
      <c r="C1919" s="463" t="s">
        <v>2888</v>
      </c>
      <c r="D1919" s="463">
        <v>0</v>
      </c>
      <c r="E1919" s="463">
        <v>9</v>
      </c>
      <c r="F1919" s="465" t="s">
        <v>822</v>
      </c>
      <c r="G1919" s="463" t="s">
        <v>554</v>
      </c>
      <c r="H1919" s="576">
        <v>42776</v>
      </c>
      <c r="I1919" s="576">
        <v>42803</v>
      </c>
      <c r="J1919" s="228">
        <v>2016</v>
      </c>
      <c r="K1919" s="463" t="s">
        <v>1281</v>
      </c>
      <c r="L1919" s="463" t="s">
        <v>2814</v>
      </c>
      <c r="M1919" s="463" t="s">
        <v>822</v>
      </c>
      <c r="N1919" s="466">
        <v>3</v>
      </c>
      <c r="O1919" s="229">
        <v>0</v>
      </c>
      <c r="P1919" s="463">
        <v>0</v>
      </c>
      <c r="Q1919" s="463">
        <v>5</v>
      </c>
      <c r="R1919" s="463">
        <v>0</v>
      </c>
      <c r="S1919" s="463">
        <v>0</v>
      </c>
      <c r="T1919" s="463">
        <v>0</v>
      </c>
      <c r="U1919" s="463">
        <v>18</v>
      </c>
      <c r="V1919" s="463">
        <v>0</v>
      </c>
      <c r="W1919" s="463">
        <v>6</v>
      </c>
      <c r="X1919" s="463">
        <v>0</v>
      </c>
      <c r="Y1919" s="463">
        <v>11</v>
      </c>
      <c r="Z1919" s="463">
        <v>0</v>
      </c>
      <c r="AA1919" s="463">
        <v>0</v>
      </c>
      <c r="AB1919" s="466">
        <v>40</v>
      </c>
      <c r="AC1919" s="461"/>
    </row>
    <row r="1920" spans="1:29" s="467" customFormat="1" hidden="1">
      <c r="A1920" s="463" t="s">
        <v>2889</v>
      </c>
      <c r="B1920" s="463" t="s">
        <v>658</v>
      </c>
      <c r="C1920" s="463" t="s">
        <v>2890</v>
      </c>
      <c r="D1920" s="463">
        <v>0</v>
      </c>
      <c r="E1920" s="463">
        <v>9</v>
      </c>
      <c r="F1920" s="465" t="s">
        <v>822</v>
      </c>
      <c r="G1920" s="463" t="s">
        <v>554</v>
      </c>
      <c r="H1920" s="576">
        <v>42776</v>
      </c>
      <c r="I1920" s="576">
        <v>42803</v>
      </c>
      <c r="J1920" s="228">
        <v>2016</v>
      </c>
      <c r="K1920" s="463" t="s">
        <v>1281</v>
      </c>
      <c r="L1920" s="463" t="s">
        <v>2814</v>
      </c>
      <c r="M1920" s="463" t="s">
        <v>822</v>
      </c>
      <c r="N1920" s="466">
        <v>4</v>
      </c>
      <c r="O1920" s="229">
        <v>1</v>
      </c>
      <c r="P1920" s="463">
        <v>2</v>
      </c>
      <c r="Q1920" s="463">
        <v>4</v>
      </c>
      <c r="R1920" s="463">
        <v>0</v>
      </c>
      <c r="S1920" s="463">
        <v>0</v>
      </c>
      <c r="T1920" s="463">
        <v>0</v>
      </c>
      <c r="U1920" s="463">
        <v>12</v>
      </c>
      <c r="V1920" s="463">
        <v>0</v>
      </c>
      <c r="W1920" s="463">
        <v>9</v>
      </c>
      <c r="X1920" s="463">
        <v>0</v>
      </c>
      <c r="Y1920" s="463">
        <v>12</v>
      </c>
      <c r="Z1920" s="463">
        <v>0</v>
      </c>
      <c r="AA1920" s="463">
        <v>0</v>
      </c>
      <c r="AB1920" s="466">
        <v>40</v>
      </c>
      <c r="AC1920" s="461"/>
    </row>
    <row r="1921" spans="1:29" s="467" customFormat="1" hidden="1">
      <c r="A1921" s="463" t="s">
        <v>2891</v>
      </c>
      <c r="B1921" s="463" t="s">
        <v>658</v>
      </c>
      <c r="C1921" s="463" t="s">
        <v>2892</v>
      </c>
      <c r="D1921" s="463">
        <v>0</v>
      </c>
      <c r="E1921" s="463">
        <v>10</v>
      </c>
      <c r="F1921" s="465" t="s">
        <v>823</v>
      </c>
      <c r="G1921" s="463" t="s">
        <v>554</v>
      </c>
      <c r="H1921" s="576">
        <v>42776</v>
      </c>
      <c r="I1921" s="576">
        <v>42803</v>
      </c>
      <c r="J1921" s="228">
        <v>2016</v>
      </c>
      <c r="K1921" s="463" t="s">
        <v>1281</v>
      </c>
      <c r="L1921" s="463" t="s">
        <v>2814</v>
      </c>
      <c r="M1921" s="463" t="s">
        <v>823</v>
      </c>
      <c r="N1921" s="466">
        <v>1</v>
      </c>
      <c r="O1921" s="229">
        <v>0</v>
      </c>
      <c r="P1921" s="463">
        <v>11</v>
      </c>
      <c r="Q1921" s="463">
        <v>4</v>
      </c>
      <c r="R1921" s="463">
        <v>0</v>
      </c>
      <c r="S1921" s="463">
        <v>6</v>
      </c>
      <c r="T1921" s="463">
        <v>0</v>
      </c>
      <c r="U1921" s="463">
        <v>0</v>
      </c>
      <c r="V1921" s="463">
        <v>0</v>
      </c>
      <c r="W1921" s="463">
        <v>19</v>
      </c>
      <c r="X1921" s="463">
        <v>0</v>
      </c>
      <c r="Y1921" s="463">
        <v>0</v>
      </c>
      <c r="Z1921" s="463">
        <v>0</v>
      </c>
      <c r="AA1921" s="463">
        <v>0</v>
      </c>
      <c r="AB1921" s="466">
        <v>40</v>
      </c>
      <c r="AC1921" s="461"/>
    </row>
    <row r="1922" spans="1:29" s="467" customFormat="1" hidden="1">
      <c r="A1922" s="463" t="s">
        <v>2893</v>
      </c>
      <c r="B1922" s="463" t="s">
        <v>658</v>
      </c>
      <c r="C1922" s="463" t="s">
        <v>2894</v>
      </c>
      <c r="D1922" s="463">
        <v>0</v>
      </c>
      <c r="E1922" s="463">
        <v>10</v>
      </c>
      <c r="F1922" s="465" t="s">
        <v>823</v>
      </c>
      <c r="G1922" s="463" t="s">
        <v>554</v>
      </c>
      <c r="H1922" s="576">
        <v>42776</v>
      </c>
      <c r="I1922" s="576">
        <v>42803</v>
      </c>
      <c r="J1922" s="228">
        <v>2016</v>
      </c>
      <c r="K1922" s="463" t="s">
        <v>1281</v>
      </c>
      <c r="L1922" s="463" t="s">
        <v>2814</v>
      </c>
      <c r="M1922" s="463" t="s">
        <v>823</v>
      </c>
      <c r="N1922" s="466">
        <v>2</v>
      </c>
      <c r="O1922" s="229">
        <v>7</v>
      </c>
      <c r="P1922" s="463">
        <v>3</v>
      </c>
      <c r="Q1922" s="463">
        <v>4</v>
      </c>
      <c r="R1922" s="463">
        <v>0</v>
      </c>
      <c r="S1922" s="463">
        <v>7</v>
      </c>
      <c r="T1922" s="463">
        <v>0</v>
      </c>
      <c r="U1922" s="463">
        <v>1</v>
      </c>
      <c r="V1922" s="463">
        <v>0</v>
      </c>
      <c r="W1922" s="463">
        <v>17</v>
      </c>
      <c r="X1922" s="463">
        <v>1</v>
      </c>
      <c r="Y1922" s="463">
        <v>0</v>
      </c>
      <c r="Z1922" s="463">
        <v>0</v>
      </c>
      <c r="AA1922" s="463">
        <v>0</v>
      </c>
      <c r="AB1922" s="466">
        <v>40</v>
      </c>
      <c r="AC1922" s="461"/>
    </row>
    <row r="1923" spans="1:29" s="467" customFormat="1" hidden="1">
      <c r="A1923" s="463" t="s">
        <v>2895</v>
      </c>
      <c r="B1923" s="463" t="s">
        <v>658</v>
      </c>
      <c r="C1923" s="463" t="s">
        <v>2896</v>
      </c>
      <c r="D1923" s="463">
        <v>0</v>
      </c>
      <c r="E1923" s="463">
        <v>10</v>
      </c>
      <c r="F1923" s="465" t="s">
        <v>823</v>
      </c>
      <c r="G1923" s="463" t="s">
        <v>554</v>
      </c>
      <c r="H1923" s="576">
        <v>42776</v>
      </c>
      <c r="I1923" s="576">
        <v>42803</v>
      </c>
      <c r="J1923" s="228">
        <v>2016</v>
      </c>
      <c r="K1923" s="463" t="s">
        <v>1281</v>
      </c>
      <c r="L1923" s="463" t="s">
        <v>2814</v>
      </c>
      <c r="M1923" s="463" t="s">
        <v>823</v>
      </c>
      <c r="N1923" s="466">
        <v>3</v>
      </c>
      <c r="O1923" s="229">
        <v>0</v>
      </c>
      <c r="P1923" s="463">
        <v>2</v>
      </c>
      <c r="Q1923" s="463">
        <v>5</v>
      </c>
      <c r="R1923" s="463">
        <v>0</v>
      </c>
      <c r="S1923" s="463">
        <v>14</v>
      </c>
      <c r="T1923" s="463">
        <v>0</v>
      </c>
      <c r="U1923" s="463">
        <v>0</v>
      </c>
      <c r="V1923" s="463">
        <v>0</v>
      </c>
      <c r="W1923" s="463">
        <v>19</v>
      </c>
      <c r="X1923" s="463">
        <v>0</v>
      </c>
      <c r="Y1923" s="463">
        <v>0</v>
      </c>
      <c r="Z1923" s="463">
        <v>0</v>
      </c>
      <c r="AA1923" s="463">
        <v>0</v>
      </c>
      <c r="AB1923" s="466">
        <v>40</v>
      </c>
      <c r="AC1923" s="461"/>
    </row>
    <row r="1924" spans="1:29" s="467" customFormat="1" hidden="1">
      <c r="A1924" s="463" t="s">
        <v>2897</v>
      </c>
      <c r="B1924" s="463" t="s">
        <v>658</v>
      </c>
      <c r="C1924" s="463" t="s">
        <v>2898</v>
      </c>
      <c r="D1924" s="463">
        <v>0</v>
      </c>
      <c r="E1924" s="463">
        <v>10</v>
      </c>
      <c r="F1924" s="465" t="s">
        <v>823</v>
      </c>
      <c r="G1924" s="463" t="s">
        <v>554</v>
      </c>
      <c r="H1924" s="576">
        <v>42776</v>
      </c>
      <c r="I1924" s="576">
        <v>42803</v>
      </c>
      <c r="J1924" s="228">
        <v>2016</v>
      </c>
      <c r="K1924" s="463" t="s">
        <v>1281</v>
      </c>
      <c r="L1924" s="463" t="s">
        <v>2814</v>
      </c>
      <c r="M1924" s="463" t="s">
        <v>823</v>
      </c>
      <c r="N1924" s="466">
        <v>4</v>
      </c>
      <c r="O1924" s="229">
        <v>2</v>
      </c>
      <c r="P1924" s="463">
        <v>4</v>
      </c>
      <c r="Q1924" s="463">
        <v>9</v>
      </c>
      <c r="R1924" s="463">
        <v>0</v>
      </c>
      <c r="S1924" s="463">
        <v>3</v>
      </c>
      <c r="T1924" s="463">
        <v>0</v>
      </c>
      <c r="U1924" s="463">
        <v>1</v>
      </c>
      <c r="V1924" s="463">
        <v>0</v>
      </c>
      <c r="W1924" s="463">
        <v>19</v>
      </c>
      <c r="X1924" s="463">
        <v>2</v>
      </c>
      <c r="Y1924" s="463">
        <v>0</v>
      </c>
      <c r="Z1924" s="463">
        <v>0</v>
      </c>
      <c r="AA1924" s="463">
        <v>0</v>
      </c>
      <c r="AB1924" s="466">
        <v>40</v>
      </c>
      <c r="AC1924" s="461"/>
    </row>
    <row r="1925" spans="1:29" s="467" customFormat="1" hidden="1">
      <c r="A1925" s="463" t="s">
        <v>2899</v>
      </c>
      <c r="B1925" s="463" t="s">
        <v>658</v>
      </c>
      <c r="C1925" s="463" t="s">
        <v>2900</v>
      </c>
      <c r="D1925" s="463">
        <v>0</v>
      </c>
      <c r="E1925" s="463">
        <v>11</v>
      </c>
      <c r="F1925" s="465" t="s">
        <v>824</v>
      </c>
      <c r="G1925" s="463" t="s">
        <v>554</v>
      </c>
      <c r="H1925" s="576">
        <v>42776</v>
      </c>
      <c r="I1925" s="576">
        <v>42803</v>
      </c>
      <c r="J1925" s="228">
        <v>2016</v>
      </c>
      <c r="K1925" s="463" t="s">
        <v>1281</v>
      </c>
      <c r="L1925" s="463" t="s">
        <v>2814</v>
      </c>
      <c r="M1925" s="463" t="s">
        <v>824</v>
      </c>
      <c r="N1925" s="466">
        <v>1</v>
      </c>
      <c r="O1925" s="229">
        <v>0</v>
      </c>
      <c r="P1925" s="463">
        <v>0</v>
      </c>
      <c r="Q1925" s="463">
        <v>9</v>
      </c>
      <c r="R1925" s="463">
        <v>0</v>
      </c>
      <c r="S1925" s="463">
        <v>2</v>
      </c>
      <c r="T1925" s="463">
        <v>0</v>
      </c>
      <c r="U1925" s="463">
        <v>0</v>
      </c>
      <c r="V1925" s="463">
        <v>0</v>
      </c>
      <c r="W1925" s="463">
        <v>29</v>
      </c>
      <c r="X1925" s="463">
        <v>0</v>
      </c>
      <c r="Y1925" s="463">
        <v>0</v>
      </c>
      <c r="Z1925" s="463">
        <v>0</v>
      </c>
      <c r="AA1925" s="463">
        <v>0</v>
      </c>
      <c r="AB1925" s="466">
        <v>40</v>
      </c>
      <c r="AC1925" s="461"/>
    </row>
    <row r="1926" spans="1:29" s="467" customFormat="1" hidden="1">
      <c r="A1926" s="463" t="s">
        <v>2901</v>
      </c>
      <c r="B1926" s="463" t="s">
        <v>658</v>
      </c>
      <c r="C1926" s="463" t="s">
        <v>2902</v>
      </c>
      <c r="D1926" s="463">
        <v>0</v>
      </c>
      <c r="E1926" s="463">
        <v>11</v>
      </c>
      <c r="F1926" s="465" t="s">
        <v>824</v>
      </c>
      <c r="G1926" s="463" t="s">
        <v>554</v>
      </c>
      <c r="H1926" s="576">
        <v>42776</v>
      </c>
      <c r="I1926" s="576">
        <v>42803</v>
      </c>
      <c r="J1926" s="228">
        <v>2016</v>
      </c>
      <c r="K1926" s="463" t="s">
        <v>1281</v>
      </c>
      <c r="L1926" s="463" t="s">
        <v>2814</v>
      </c>
      <c r="M1926" s="463" t="s">
        <v>824</v>
      </c>
      <c r="N1926" s="466">
        <v>2</v>
      </c>
      <c r="O1926" s="229">
        <v>1</v>
      </c>
      <c r="P1926" s="463">
        <v>0</v>
      </c>
      <c r="Q1926" s="463">
        <v>11</v>
      </c>
      <c r="R1926" s="463">
        <v>0</v>
      </c>
      <c r="S1926" s="463">
        <v>2</v>
      </c>
      <c r="T1926" s="463">
        <v>0</v>
      </c>
      <c r="U1926" s="463">
        <v>0</v>
      </c>
      <c r="V1926" s="463">
        <v>0</v>
      </c>
      <c r="W1926" s="463">
        <v>26</v>
      </c>
      <c r="X1926" s="463">
        <v>0</v>
      </c>
      <c r="Y1926" s="463">
        <v>0</v>
      </c>
      <c r="Z1926" s="463">
        <v>0</v>
      </c>
      <c r="AA1926" s="463">
        <v>0</v>
      </c>
      <c r="AB1926" s="466">
        <v>40</v>
      </c>
      <c r="AC1926" s="461"/>
    </row>
    <row r="1927" spans="1:29" s="467" customFormat="1" hidden="1">
      <c r="A1927" s="463" t="s">
        <v>2903</v>
      </c>
      <c r="B1927" s="463" t="s">
        <v>658</v>
      </c>
      <c r="C1927" s="463" t="s">
        <v>2904</v>
      </c>
      <c r="D1927" s="463">
        <v>0</v>
      </c>
      <c r="E1927" s="463">
        <v>11</v>
      </c>
      <c r="F1927" s="465" t="s">
        <v>824</v>
      </c>
      <c r="G1927" s="463" t="s">
        <v>554</v>
      </c>
      <c r="H1927" s="576">
        <v>42776</v>
      </c>
      <c r="I1927" s="576">
        <v>42803</v>
      </c>
      <c r="J1927" s="228">
        <v>2016</v>
      </c>
      <c r="K1927" s="463" t="s">
        <v>1281</v>
      </c>
      <c r="L1927" s="463" t="s">
        <v>2814</v>
      </c>
      <c r="M1927" s="463" t="s">
        <v>824</v>
      </c>
      <c r="N1927" s="466">
        <v>3</v>
      </c>
      <c r="O1927" s="229">
        <v>2</v>
      </c>
      <c r="P1927" s="463">
        <v>2</v>
      </c>
      <c r="Q1927" s="463">
        <v>9</v>
      </c>
      <c r="R1927" s="463">
        <v>0</v>
      </c>
      <c r="S1927" s="463">
        <v>1</v>
      </c>
      <c r="T1927" s="463">
        <v>0</v>
      </c>
      <c r="U1927" s="463">
        <v>0</v>
      </c>
      <c r="V1927" s="463">
        <v>0</v>
      </c>
      <c r="W1927" s="463">
        <v>26</v>
      </c>
      <c r="X1927" s="463">
        <v>0</v>
      </c>
      <c r="Y1927" s="463">
        <v>0</v>
      </c>
      <c r="Z1927" s="463">
        <v>0</v>
      </c>
      <c r="AA1927" s="463">
        <v>0</v>
      </c>
      <c r="AB1927" s="466">
        <v>40</v>
      </c>
      <c r="AC1927" s="461"/>
    </row>
    <row r="1928" spans="1:29" s="467" customFormat="1" hidden="1">
      <c r="A1928" s="463" t="s">
        <v>2905</v>
      </c>
      <c r="B1928" s="463" t="s">
        <v>658</v>
      </c>
      <c r="C1928" s="463" t="s">
        <v>2906</v>
      </c>
      <c r="D1928" s="463">
        <v>0</v>
      </c>
      <c r="E1928" s="463">
        <v>11</v>
      </c>
      <c r="F1928" s="465" t="s">
        <v>824</v>
      </c>
      <c r="G1928" s="463" t="s">
        <v>554</v>
      </c>
      <c r="H1928" s="576">
        <v>42776</v>
      </c>
      <c r="I1928" s="576">
        <v>42803</v>
      </c>
      <c r="J1928" s="228">
        <v>2016</v>
      </c>
      <c r="K1928" s="463" t="s">
        <v>1281</v>
      </c>
      <c r="L1928" s="463" t="s">
        <v>2814</v>
      </c>
      <c r="M1928" s="463" t="s">
        <v>824</v>
      </c>
      <c r="N1928" s="466">
        <v>4</v>
      </c>
      <c r="O1928" s="229">
        <v>0</v>
      </c>
      <c r="P1928" s="463">
        <v>2</v>
      </c>
      <c r="Q1928" s="463">
        <v>11</v>
      </c>
      <c r="R1928" s="463">
        <v>0</v>
      </c>
      <c r="S1928" s="463">
        <v>0</v>
      </c>
      <c r="T1928" s="463">
        <v>0</v>
      </c>
      <c r="U1928" s="463">
        <v>0</v>
      </c>
      <c r="V1928" s="463">
        <v>4</v>
      </c>
      <c r="W1928" s="463">
        <v>23</v>
      </c>
      <c r="X1928" s="463">
        <v>0</v>
      </c>
      <c r="Y1928" s="463">
        <v>0</v>
      </c>
      <c r="Z1928" s="463">
        <v>0</v>
      </c>
      <c r="AA1928" s="463">
        <v>0</v>
      </c>
      <c r="AB1928" s="466">
        <v>40</v>
      </c>
      <c r="AC1928" s="461"/>
    </row>
    <row r="1929" spans="1:29" s="467" customFormat="1" hidden="1">
      <c r="A1929" s="463" t="s">
        <v>3133</v>
      </c>
      <c r="B1929" s="463" t="s">
        <v>658</v>
      </c>
      <c r="C1929" s="463" t="s">
        <v>3134</v>
      </c>
      <c r="D1929" s="463" t="s">
        <v>552</v>
      </c>
      <c r="E1929" s="463">
        <v>12</v>
      </c>
      <c r="F1929" s="465" t="s">
        <v>825</v>
      </c>
      <c r="G1929" s="463" t="s">
        <v>554</v>
      </c>
      <c r="H1929" s="576">
        <v>42750</v>
      </c>
      <c r="I1929" s="576">
        <v>42807</v>
      </c>
      <c r="J1929" s="228">
        <v>2016</v>
      </c>
      <c r="K1929" s="463" t="s">
        <v>1281</v>
      </c>
      <c r="L1929" s="463" t="s">
        <v>2812</v>
      </c>
      <c r="M1929" s="463" t="s">
        <v>825</v>
      </c>
      <c r="N1929" s="466">
        <v>1</v>
      </c>
      <c r="O1929" s="229">
        <v>0</v>
      </c>
      <c r="P1929" s="463">
        <v>0</v>
      </c>
      <c r="Q1929" s="463">
        <v>1</v>
      </c>
      <c r="R1929" s="463">
        <v>0</v>
      </c>
      <c r="S1929" s="463">
        <v>2</v>
      </c>
      <c r="T1929" s="463">
        <v>0</v>
      </c>
      <c r="U1929" s="463">
        <v>5</v>
      </c>
      <c r="V1929" s="463">
        <v>2</v>
      </c>
      <c r="W1929" s="463">
        <v>1</v>
      </c>
      <c r="X1929" s="463">
        <v>7</v>
      </c>
      <c r="Y1929" s="463">
        <v>22</v>
      </c>
      <c r="Z1929" s="463">
        <v>0</v>
      </c>
      <c r="AA1929" s="463">
        <v>0</v>
      </c>
      <c r="AB1929" s="466">
        <v>40</v>
      </c>
      <c r="AC1929" s="461"/>
    </row>
    <row r="1930" spans="1:29" s="467" customFormat="1" hidden="1">
      <c r="A1930" s="463" t="s">
        <v>3135</v>
      </c>
      <c r="B1930" s="463" t="s">
        <v>658</v>
      </c>
      <c r="C1930" s="463" t="s">
        <v>3136</v>
      </c>
      <c r="D1930" s="463" t="s">
        <v>552</v>
      </c>
      <c r="E1930" s="463">
        <v>12</v>
      </c>
      <c r="F1930" s="465" t="s">
        <v>825</v>
      </c>
      <c r="G1930" s="463" t="s">
        <v>554</v>
      </c>
      <c r="H1930" s="576">
        <v>42750</v>
      </c>
      <c r="I1930" s="576">
        <v>42807</v>
      </c>
      <c r="J1930" s="228">
        <v>2016</v>
      </c>
      <c r="K1930" s="463" t="s">
        <v>1281</v>
      </c>
      <c r="L1930" s="463" t="s">
        <v>2812</v>
      </c>
      <c r="M1930" s="463" t="s">
        <v>825</v>
      </c>
      <c r="N1930" s="466">
        <v>2</v>
      </c>
      <c r="O1930" s="229">
        <v>0</v>
      </c>
      <c r="P1930" s="463">
        <v>0</v>
      </c>
      <c r="Q1930" s="463">
        <v>0</v>
      </c>
      <c r="R1930" s="463">
        <v>0</v>
      </c>
      <c r="S1930" s="463">
        <v>0</v>
      </c>
      <c r="T1930" s="463">
        <v>0</v>
      </c>
      <c r="U1930" s="463">
        <v>4</v>
      </c>
      <c r="V1930" s="463">
        <v>1</v>
      </c>
      <c r="W1930" s="463">
        <v>5</v>
      </c>
      <c r="X1930" s="463">
        <v>12</v>
      </c>
      <c r="Y1930" s="463">
        <v>18</v>
      </c>
      <c r="Z1930" s="463">
        <v>0</v>
      </c>
      <c r="AA1930" s="463">
        <v>0</v>
      </c>
      <c r="AB1930" s="466">
        <v>40</v>
      </c>
      <c r="AC1930" s="461"/>
    </row>
    <row r="1931" spans="1:29" s="467" customFormat="1" hidden="1">
      <c r="A1931" s="463" t="s">
        <v>3137</v>
      </c>
      <c r="B1931" s="463" t="s">
        <v>658</v>
      </c>
      <c r="C1931" s="463" t="s">
        <v>3138</v>
      </c>
      <c r="D1931" s="463" t="s">
        <v>552</v>
      </c>
      <c r="E1931" s="463">
        <v>12</v>
      </c>
      <c r="F1931" s="465" t="s">
        <v>825</v>
      </c>
      <c r="G1931" s="463" t="s">
        <v>554</v>
      </c>
      <c r="H1931" s="576">
        <v>42750</v>
      </c>
      <c r="I1931" s="576">
        <v>42807</v>
      </c>
      <c r="J1931" s="228">
        <v>2016</v>
      </c>
      <c r="K1931" s="463" t="s">
        <v>1281</v>
      </c>
      <c r="L1931" s="463" t="s">
        <v>2812</v>
      </c>
      <c r="M1931" s="463" t="s">
        <v>825</v>
      </c>
      <c r="N1931" s="466">
        <v>3</v>
      </c>
      <c r="O1931" s="229">
        <v>0</v>
      </c>
      <c r="P1931" s="463">
        <v>1</v>
      </c>
      <c r="Q1931" s="463">
        <v>1</v>
      </c>
      <c r="R1931" s="463">
        <v>0</v>
      </c>
      <c r="S1931" s="463">
        <v>0</v>
      </c>
      <c r="T1931" s="463">
        <v>0</v>
      </c>
      <c r="U1931" s="463">
        <v>8</v>
      </c>
      <c r="V1931" s="463">
        <v>0</v>
      </c>
      <c r="W1931" s="463">
        <v>5</v>
      </c>
      <c r="X1931" s="463">
        <v>11</v>
      </c>
      <c r="Y1931" s="463">
        <v>10</v>
      </c>
      <c r="Z1931" s="463">
        <v>4</v>
      </c>
      <c r="AA1931" s="463">
        <v>0</v>
      </c>
      <c r="AB1931" s="466">
        <v>40</v>
      </c>
      <c r="AC1931" s="461"/>
    </row>
    <row r="1932" spans="1:29" s="467" customFormat="1" hidden="1">
      <c r="A1932" s="463" t="s">
        <v>3139</v>
      </c>
      <c r="B1932" s="463" t="s">
        <v>658</v>
      </c>
      <c r="C1932" s="463" t="s">
        <v>3140</v>
      </c>
      <c r="D1932" s="463" t="s">
        <v>552</v>
      </c>
      <c r="E1932" s="463">
        <v>12</v>
      </c>
      <c r="F1932" s="465" t="s">
        <v>825</v>
      </c>
      <c r="G1932" s="463" t="s">
        <v>554</v>
      </c>
      <c r="H1932" s="576">
        <v>42750</v>
      </c>
      <c r="I1932" s="576">
        <v>42807</v>
      </c>
      <c r="J1932" s="228">
        <v>2016</v>
      </c>
      <c r="K1932" s="463" t="s">
        <v>1281</v>
      </c>
      <c r="L1932" s="463" t="s">
        <v>2812</v>
      </c>
      <c r="M1932" s="463" t="s">
        <v>825</v>
      </c>
      <c r="N1932" s="466">
        <v>4</v>
      </c>
      <c r="O1932" s="229">
        <v>0</v>
      </c>
      <c r="P1932" s="463">
        <v>3</v>
      </c>
      <c r="Q1932" s="463">
        <v>0</v>
      </c>
      <c r="R1932" s="463">
        <v>0</v>
      </c>
      <c r="S1932" s="463">
        <v>2</v>
      </c>
      <c r="T1932" s="463">
        <v>0</v>
      </c>
      <c r="U1932" s="463">
        <v>3</v>
      </c>
      <c r="V1932" s="463">
        <v>4</v>
      </c>
      <c r="W1932" s="463">
        <v>5</v>
      </c>
      <c r="X1932" s="463">
        <v>1</v>
      </c>
      <c r="Y1932" s="463">
        <v>10</v>
      </c>
      <c r="Z1932" s="463">
        <v>12</v>
      </c>
      <c r="AA1932" s="463">
        <v>0</v>
      </c>
      <c r="AB1932" s="466">
        <v>40</v>
      </c>
      <c r="AC1932" s="461"/>
    </row>
    <row r="1933" spans="1:29" s="467" customFormat="1" hidden="1">
      <c r="A1933" s="463" t="s">
        <v>2907</v>
      </c>
      <c r="B1933" s="463" t="s">
        <v>658</v>
      </c>
      <c r="C1933" s="463" t="s">
        <v>2908</v>
      </c>
      <c r="D1933" s="463">
        <v>0</v>
      </c>
      <c r="E1933" s="463">
        <v>13</v>
      </c>
      <c r="F1933" s="465" t="s">
        <v>1006</v>
      </c>
      <c r="G1933" s="463" t="s">
        <v>554</v>
      </c>
      <c r="H1933" s="576">
        <v>42750</v>
      </c>
      <c r="I1933" s="576">
        <v>42803</v>
      </c>
      <c r="J1933" s="228">
        <v>2016</v>
      </c>
      <c r="K1933" s="463" t="s">
        <v>1281</v>
      </c>
      <c r="L1933" s="463" t="s">
        <v>2812</v>
      </c>
      <c r="M1933" s="463" t="s">
        <v>1006</v>
      </c>
      <c r="N1933" s="466">
        <v>1</v>
      </c>
      <c r="O1933" s="229">
        <v>0</v>
      </c>
      <c r="P1933" s="463">
        <v>1</v>
      </c>
      <c r="Q1933" s="463">
        <v>0</v>
      </c>
      <c r="R1933" s="463">
        <v>0</v>
      </c>
      <c r="S1933" s="463">
        <v>11</v>
      </c>
      <c r="T1933" s="463">
        <v>0</v>
      </c>
      <c r="U1933" s="463">
        <v>3</v>
      </c>
      <c r="V1933" s="463">
        <v>1</v>
      </c>
      <c r="W1933" s="463">
        <v>6</v>
      </c>
      <c r="X1933" s="463">
        <v>18</v>
      </c>
      <c r="Y1933" s="463">
        <v>0</v>
      </c>
      <c r="Z1933" s="463">
        <v>0</v>
      </c>
      <c r="AA1933" s="463">
        <v>0</v>
      </c>
      <c r="AB1933" s="466">
        <v>40</v>
      </c>
      <c r="AC1933" s="461"/>
    </row>
    <row r="1934" spans="1:29" s="467" customFormat="1" hidden="1">
      <c r="A1934" s="463" t="s">
        <v>2909</v>
      </c>
      <c r="B1934" s="463" t="s">
        <v>658</v>
      </c>
      <c r="C1934" s="463" t="s">
        <v>2910</v>
      </c>
      <c r="D1934" s="463">
        <v>0</v>
      </c>
      <c r="E1934" s="463">
        <v>13</v>
      </c>
      <c r="F1934" s="465" t="s">
        <v>1006</v>
      </c>
      <c r="G1934" s="463" t="s">
        <v>554</v>
      </c>
      <c r="H1934" s="576">
        <v>42750</v>
      </c>
      <c r="I1934" s="576">
        <v>42803</v>
      </c>
      <c r="J1934" s="228">
        <v>2016</v>
      </c>
      <c r="K1934" s="463" t="s">
        <v>1281</v>
      </c>
      <c r="L1934" s="463" t="s">
        <v>2812</v>
      </c>
      <c r="M1934" s="463" t="s">
        <v>1006</v>
      </c>
      <c r="N1934" s="466">
        <v>2</v>
      </c>
      <c r="O1934" s="229">
        <v>1</v>
      </c>
      <c r="P1934" s="463">
        <v>0</v>
      </c>
      <c r="Q1934" s="463">
        <v>2</v>
      </c>
      <c r="R1934" s="463">
        <v>0</v>
      </c>
      <c r="S1934" s="463">
        <v>5</v>
      </c>
      <c r="T1934" s="463">
        <v>0</v>
      </c>
      <c r="U1934" s="463">
        <v>8</v>
      </c>
      <c r="V1934" s="463">
        <v>0</v>
      </c>
      <c r="W1934" s="463">
        <v>5</v>
      </c>
      <c r="X1934" s="463">
        <v>18</v>
      </c>
      <c r="Y1934" s="463">
        <v>1</v>
      </c>
      <c r="Z1934" s="463">
        <v>0</v>
      </c>
      <c r="AA1934" s="463">
        <v>0</v>
      </c>
      <c r="AB1934" s="466">
        <v>40</v>
      </c>
      <c r="AC1934" s="461"/>
    </row>
    <row r="1935" spans="1:29" s="467" customFormat="1" hidden="1">
      <c r="A1935" s="463" t="s">
        <v>2911</v>
      </c>
      <c r="B1935" s="463" t="s">
        <v>658</v>
      </c>
      <c r="C1935" s="463" t="s">
        <v>2912</v>
      </c>
      <c r="D1935" s="463">
        <v>0</v>
      </c>
      <c r="E1935" s="463">
        <v>13</v>
      </c>
      <c r="F1935" s="465" t="s">
        <v>1006</v>
      </c>
      <c r="G1935" s="463" t="s">
        <v>554</v>
      </c>
      <c r="H1935" s="576">
        <v>42750</v>
      </c>
      <c r="I1935" s="576">
        <v>42803</v>
      </c>
      <c r="J1935" s="228">
        <v>2016</v>
      </c>
      <c r="K1935" s="463" t="s">
        <v>1281</v>
      </c>
      <c r="L1935" s="463" t="s">
        <v>2812</v>
      </c>
      <c r="M1935" s="463" t="s">
        <v>1006</v>
      </c>
      <c r="N1935" s="466">
        <v>3</v>
      </c>
      <c r="O1935" s="229">
        <v>0</v>
      </c>
      <c r="P1935" s="463">
        <v>0</v>
      </c>
      <c r="Q1935" s="463">
        <v>1</v>
      </c>
      <c r="R1935" s="463">
        <v>0</v>
      </c>
      <c r="S1935" s="463">
        <v>11</v>
      </c>
      <c r="T1935" s="463">
        <v>0</v>
      </c>
      <c r="U1935" s="463">
        <v>4</v>
      </c>
      <c r="V1935" s="463">
        <v>1</v>
      </c>
      <c r="W1935" s="463">
        <v>3</v>
      </c>
      <c r="X1935" s="463">
        <v>18</v>
      </c>
      <c r="Y1935" s="463">
        <v>2</v>
      </c>
      <c r="Z1935" s="463">
        <v>0</v>
      </c>
      <c r="AA1935" s="463">
        <v>0</v>
      </c>
      <c r="AB1935" s="466">
        <v>40</v>
      </c>
      <c r="AC1935" s="461"/>
    </row>
    <row r="1936" spans="1:29" s="467" customFormat="1" hidden="1">
      <c r="A1936" s="463" t="s">
        <v>2913</v>
      </c>
      <c r="B1936" s="463" t="s">
        <v>658</v>
      </c>
      <c r="C1936" s="463" t="s">
        <v>2914</v>
      </c>
      <c r="D1936" s="463">
        <v>0</v>
      </c>
      <c r="E1936" s="463">
        <v>13</v>
      </c>
      <c r="F1936" s="465" t="s">
        <v>1006</v>
      </c>
      <c r="G1936" s="463" t="s">
        <v>554</v>
      </c>
      <c r="H1936" s="576">
        <v>42750</v>
      </c>
      <c r="I1936" s="576">
        <v>42803</v>
      </c>
      <c r="J1936" s="228">
        <v>2016</v>
      </c>
      <c r="K1936" s="463" t="s">
        <v>1281</v>
      </c>
      <c r="L1936" s="463" t="s">
        <v>2812</v>
      </c>
      <c r="M1936" s="463" t="s">
        <v>1006</v>
      </c>
      <c r="N1936" s="466">
        <v>4</v>
      </c>
      <c r="O1936" s="229">
        <v>0</v>
      </c>
      <c r="P1936" s="463">
        <v>0</v>
      </c>
      <c r="Q1936" s="463">
        <v>3</v>
      </c>
      <c r="R1936" s="463">
        <v>0</v>
      </c>
      <c r="S1936" s="463">
        <v>12</v>
      </c>
      <c r="T1936" s="463">
        <v>0</v>
      </c>
      <c r="U1936" s="463">
        <v>5</v>
      </c>
      <c r="V1936" s="463">
        <v>2</v>
      </c>
      <c r="W1936" s="463">
        <v>5</v>
      </c>
      <c r="X1936" s="463">
        <v>10</v>
      </c>
      <c r="Y1936" s="463">
        <v>3</v>
      </c>
      <c r="Z1936" s="463">
        <v>0</v>
      </c>
      <c r="AA1936" s="463">
        <v>0</v>
      </c>
      <c r="AB1936" s="466">
        <v>40</v>
      </c>
      <c r="AC1936" s="461"/>
    </row>
    <row r="1937" spans="1:29" s="467" customFormat="1" hidden="1">
      <c r="A1937" s="463" t="s">
        <v>2915</v>
      </c>
      <c r="B1937" s="463" t="s">
        <v>658</v>
      </c>
      <c r="C1937" s="463" t="s">
        <v>2916</v>
      </c>
      <c r="D1937" s="463">
        <v>0</v>
      </c>
      <c r="E1937" s="463">
        <v>14</v>
      </c>
      <c r="F1937" s="465" t="s">
        <v>1007</v>
      </c>
      <c r="G1937" s="463" t="s">
        <v>554</v>
      </c>
      <c r="H1937" s="576">
        <v>42750</v>
      </c>
      <c r="I1937" s="576">
        <v>42803</v>
      </c>
      <c r="J1937" s="228">
        <v>2016</v>
      </c>
      <c r="K1937" s="463" t="s">
        <v>1281</v>
      </c>
      <c r="L1937" s="463" t="s">
        <v>2812</v>
      </c>
      <c r="M1937" s="463" t="s">
        <v>1007</v>
      </c>
      <c r="N1937" s="466">
        <v>1</v>
      </c>
      <c r="O1937" s="229">
        <v>0</v>
      </c>
      <c r="P1937" s="463">
        <v>2</v>
      </c>
      <c r="Q1937" s="463">
        <v>13</v>
      </c>
      <c r="R1937" s="463">
        <v>0</v>
      </c>
      <c r="S1937" s="463">
        <v>2</v>
      </c>
      <c r="T1937" s="463">
        <v>0</v>
      </c>
      <c r="U1937" s="463">
        <v>0</v>
      </c>
      <c r="V1937" s="463">
        <v>0</v>
      </c>
      <c r="W1937" s="463">
        <v>12</v>
      </c>
      <c r="X1937" s="463">
        <v>10</v>
      </c>
      <c r="Y1937" s="463">
        <v>1</v>
      </c>
      <c r="Z1937" s="463">
        <v>0</v>
      </c>
      <c r="AA1937" s="463">
        <v>0</v>
      </c>
      <c r="AB1937" s="466">
        <v>40</v>
      </c>
      <c r="AC1937" s="461"/>
    </row>
    <row r="1938" spans="1:29" s="467" customFormat="1" hidden="1">
      <c r="A1938" s="463" t="s">
        <v>2917</v>
      </c>
      <c r="B1938" s="463" t="s">
        <v>658</v>
      </c>
      <c r="C1938" s="463" t="s">
        <v>2918</v>
      </c>
      <c r="D1938" s="463">
        <v>0</v>
      </c>
      <c r="E1938" s="463">
        <v>14</v>
      </c>
      <c r="F1938" s="465" t="s">
        <v>1007</v>
      </c>
      <c r="G1938" s="463" t="s">
        <v>554</v>
      </c>
      <c r="H1938" s="576">
        <v>42750</v>
      </c>
      <c r="I1938" s="576">
        <v>42803</v>
      </c>
      <c r="J1938" s="228">
        <v>2016</v>
      </c>
      <c r="K1938" s="463" t="s">
        <v>1281</v>
      </c>
      <c r="L1938" s="463" t="s">
        <v>2812</v>
      </c>
      <c r="M1938" s="463" t="s">
        <v>1007</v>
      </c>
      <c r="N1938" s="466">
        <v>2</v>
      </c>
      <c r="O1938" s="229">
        <v>0</v>
      </c>
      <c r="P1938" s="463">
        <v>6</v>
      </c>
      <c r="Q1938" s="463">
        <v>11</v>
      </c>
      <c r="R1938" s="463">
        <v>0</v>
      </c>
      <c r="S1938" s="463">
        <v>0</v>
      </c>
      <c r="T1938" s="463">
        <v>0</v>
      </c>
      <c r="U1938" s="463">
        <v>0</v>
      </c>
      <c r="V1938" s="463">
        <v>0</v>
      </c>
      <c r="W1938" s="463">
        <v>12</v>
      </c>
      <c r="X1938" s="463">
        <v>6</v>
      </c>
      <c r="Y1938" s="463">
        <v>5</v>
      </c>
      <c r="Z1938" s="463">
        <v>0</v>
      </c>
      <c r="AA1938" s="463">
        <v>0</v>
      </c>
      <c r="AB1938" s="466">
        <v>40</v>
      </c>
      <c r="AC1938" s="461"/>
    </row>
    <row r="1939" spans="1:29" s="467" customFormat="1" hidden="1">
      <c r="A1939" s="463" t="s">
        <v>2919</v>
      </c>
      <c r="B1939" s="463" t="s">
        <v>658</v>
      </c>
      <c r="C1939" s="463" t="s">
        <v>2920</v>
      </c>
      <c r="D1939" s="463">
        <v>0</v>
      </c>
      <c r="E1939" s="463">
        <v>14</v>
      </c>
      <c r="F1939" s="465" t="s">
        <v>1007</v>
      </c>
      <c r="G1939" s="463" t="s">
        <v>554</v>
      </c>
      <c r="H1939" s="576">
        <v>42750</v>
      </c>
      <c r="I1939" s="576">
        <v>42803</v>
      </c>
      <c r="J1939" s="228">
        <v>2016</v>
      </c>
      <c r="K1939" s="463" t="s">
        <v>1281</v>
      </c>
      <c r="L1939" s="463" t="s">
        <v>2812</v>
      </c>
      <c r="M1939" s="463" t="s">
        <v>1007</v>
      </c>
      <c r="N1939" s="466">
        <v>3</v>
      </c>
      <c r="O1939" s="229">
        <v>1</v>
      </c>
      <c r="P1939" s="463">
        <v>5</v>
      </c>
      <c r="Q1939" s="463">
        <v>7</v>
      </c>
      <c r="R1939" s="463">
        <v>2</v>
      </c>
      <c r="S1939" s="463">
        <v>0</v>
      </c>
      <c r="T1939" s="463">
        <v>0</v>
      </c>
      <c r="U1939" s="463">
        <v>0</v>
      </c>
      <c r="V1939" s="463">
        <v>0</v>
      </c>
      <c r="W1939" s="463">
        <v>20</v>
      </c>
      <c r="X1939" s="463">
        <v>3</v>
      </c>
      <c r="Y1939" s="463">
        <v>2</v>
      </c>
      <c r="Z1939" s="463">
        <v>0</v>
      </c>
      <c r="AA1939" s="463">
        <v>0</v>
      </c>
      <c r="AB1939" s="466">
        <v>40</v>
      </c>
      <c r="AC1939" s="461"/>
    </row>
    <row r="1940" spans="1:29" s="467" customFormat="1" hidden="1">
      <c r="A1940" s="463" t="s">
        <v>2921</v>
      </c>
      <c r="B1940" s="463" t="s">
        <v>658</v>
      </c>
      <c r="C1940" s="463" t="s">
        <v>2922</v>
      </c>
      <c r="D1940" s="463">
        <v>0</v>
      </c>
      <c r="E1940" s="463">
        <v>14</v>
      </c>
      <c r="F1940" s="465" t="s">
        <v>1007</v>
      </c>
      <c r="G1940" s="463" t="s">
        <v>554</v>
      </c>
      <c r="H1940" s="576">
        <v>42750</v>
      </c>
      <c r="I1940" s="576">
        <v>42803</v>
      </c>
      <c r="J1940" s="228">
        <v>2016</v>
      </c>
      <c r="K1940" s="463" t="s">
        <v>1281</v>
      </c>
      <c r="L1940" s="463" t="s">
        <v>2812</v>
      </c>
      <c r="M1940" s="463" t="s">
        <v>1007</v>
      </c>
      <c r="N1940" s="466">
        <v>4</v>
      </c>
      <c r="O1940" s="229">
        <v>0</v>
      </c>
      <c r="P1940" s="463">
        <v>1</v>
      </c>
      <c r="Q1940" s="463">
        <v>3</v>
      </c>
      <c r="R1940" s="463">
        <v>1</v>
      </c>
      <c r="S1940" s="463">
        <v>0</v>
      </c>
      <c r="T1940" s="463">
        <v>0</v>
      </c>
      <c r="U1940" s="463">
        <v>0</v>
      </c>
      <c r="V1940" s="463">
        <v>0</v>
      </c>
      <c r="W1940" s="463">
        <v>21</v>
      </c>
      <c r="X1940" s="463">
        <v>8</v>
      </c>
      <c r="Y1940" s="463">
        <v>6</v>
      </c>
      <c r="Z1940" s="463">
        <v>0</v>
      </c>
      <c r="AA1940" s="463">
        <v>0</v>
      </c>
      <c r="AB1940" s="466">
        <v>40</v>
      </c>
      <c r="AC1940" s="461"/>
    </row>
    <row r="1941" spans="1:29" s="467" customFormat="1" hidden="1">
      <c r="A1941" s="463" t="s">
        <v>2923</v>
      </c>
      <c r="B1941" s="463" t="s">
        <v>658</v>
      </c>
      <c r="C1941" s="463" t="s">
        <v>2924</v>
      </c>
      <c r="D1941" s="463">
        <v>0</v>
      </c>
      <c r="E1941" s="463">
        <v>16</v>
      </c>
      <c r="F1941" s="465" t="s">
        <v>1008</v>
      </c>
      <c r="G1941" s="463" t="s">
        <v>554</v>
      </c>
      <c r="H1941" s="576">
        <v>42749</v>
      </c>
      <c r="I1941" s="576">
        <v>42803</v>
      </c>
      <c r="J1941" s="228">
        <v>2016</v>
      </c>
      <c r="K1941" s="463" t="s">
        <v>1281</v>
      </c>
      <c r="L1941" s="463" t="s">
        <v>1069</v>
      </c>
      <c r="M1941" s="463" t="s">
        <v>1008</v>
      </c>
      <c r="N1941" s="466">
        <v>1</v>
      </c>
      <c r="O1941" s="229">
        <v>1</v>
      </c>
      <c r="P1941" s="463">
        <v>19</v>
      </c>
      <c r="Q1941" s="463">
        <v>3</v>
      </c>
      <c r="R1941" s="463">
        <v>0</v>
      </c>
      <c r="S1941" s="463">
        <v>9</v>
      </c>
      <c r="T1941" s="463">
        <v>0</v>
      </c>
      <c r="U1941" s="463">
        <v>1</v>
      </c>
      <c r="V1941" s="463">
        <v>2</v>
      </c>
      <c r="W1941" s="463">
        <v>5</v>
      </c>
      <c r="X1941" s="463">
        <v>0</v>
      </c>
      <c r="Y1941" s="463">
        <v>0</v>
      </c>
      <c r="Z1941" s="463">
        <v>0</v>
      </c>
      <c r="AA1941" s="463">
        <v>0</v>
      </c>
      <c r="AB1941" s="466">
        <v>40</v>
      </c>
      <c r="AC1941" s="461"/>
    </row>
    <row r="1942" spans="1:29" s="467" customFormat="1" hidden="1">
      <c r="A1942" s="463" t="s">
        <v>2925</v>
      </c>
      <c r="B1942" s="463" t="s">
        <v>658</v>
      </c>
      <c r="C1942" s="463" t="s">
        <v>2926</v>
      </c>
      <c r="D1942" s="463">
        <v>0</v>
      </c>
      <c r="E1942" s="463">
        <v>16</v>
      </c>
      <c r="F1942" s="465" t="s">
        <v>1008</v>
      </c>
      <c r="G1942" s="463" t="s">
        <v>554</v>
      </c>
      <c r="H1942" s="576">
        <v>42749</v>
      </c>
      <c r="I1942" s="576">
        <v>42803</v>
      </c>
      <c r="J1942" s="228">
        <v>2016</v>
      </c>
      <c r="K1942" s="463" t="s">
        <v>1281</v>
      </c>
      <c r="L1942" s="463" t="s">
        <v>1069</v>
      </c>
      <c r="M1942" s="463" t="s">
        <v>1008</v>
      </c>
      <c r="N1942" s="466">
        <v>2</v>
      </c>
      <c r="O1942" s="229">
        <v>4</v>
      </c>
      <c r="P1942" s="463">
        <v>11</v>
      </c>
      <c r="Q1942" s="463">
        <v>4</v>
      </c>
      <c r="R1942" s="463">
        <v>1</v>
      </c>
      <c r="S1942" s="463">
        <v>1</v>
      </c>
      <c r="T1942" s="463">
        <v>0</v>
      </c>
      <c r="U1942" s="463">
        <v>0</v>
      </c>
      <c r="V1942" s="463">
        <v>3</v>
      </c>
      <c r="W1942" s="463">
        <v>14</v>
      </c>
      <c r="X1942" s="463">
        <v>0</v>
      </c>
      <c r="Y1942" s="463">
        <v>2</v>
      </c>
      <c r="Z1942" s="463">
        <v>0</v>
      </c>
      <c r="AA1942" s="463">
        <v>0</v>
      </c>
      <c r="AB1942" s="466">
        <v>40</v>
      </c>
      <c r="AC1942" s="461"/>
    </row>
    <row r="1943" spans="1:29" s="467" customFormat="1" hidden="1">
      <c r="A1943" s="463" t="s">
        <v>2927</v>
      </c>
      <c r="B1943" s="463" t="s">
        <v>658</v>
      </c>
      <c r="C1943" s="463" t="s">
        <v>2928</v>
      </c>
      <c r="D1943" s="463">
        <v>0</v>
      </c>
      <c r="E1943" s="463">
        <v>16</v>
      </c>
      <c r="F1943" s="465" t="s">
        <v>1008</v>
      </c>
      <c r="G1943" s="463" t="s">
        <v>554</v>
      </c>
      <c r="H1943" s="576">
        <v>42749</v>
      </c>
      <c r="I1943" s="576">
        <v>42803</v>
      </c>
      <c r="J1943" s="228">
        <v>2016</v>
      </c>
      <c r="K1943" s="463" t="s">
        <v>1281</v>
      </c>
      <c r="L1943" s="463" t="s">
        <v>1069</v>
      </c>
      <c r="M1943" s="463" t="s">
        <v>1008</v>
      </c>
      <c r="N1943" s="466">
        <v>3</v>
      </c>
      <c r="O1943" s="229">
        <v>2</v>
      </c>
      <c r="P1943" s="463">
        <v>11</v>
      </c>
      <c r="Q1943" s="463">
        <v>7</v>
      </c>
      <c r="R1943" s="463">
        <v>0</v>
      </c>
      <c r="S1943" s="463">
        <v>4</v>
      </c>
      <c r="T1943" s="463">
        <v>0</v>
      </c>
      <c r="U1943" s="463">
        <v>0</v>
      </c>
      <c r="V1943" s="463">
        <v>1</v>
      </c>
      <c r="W1943" s="463">
        <v>9</v>
      </c>
      <c r="X1943" s="463">
        <v>0</v>
      </c>
      <c r="Y1943" s="463">
        <v>6</v>
      </c>
      <c r="Z1943" s="463">
        <v>0</v>
      </c>
      <c r="AA1943" s="463">
        <v>0</v>
      </c>
      <c r="AB1943" s="466">
        <v>40</v>
      </c>
      <c r="AC1943" s="461"/>
    </row>
    <row r="1944" spans="1:29" s="467" customFormat="1" hidden="1">
      <c r="A1944" s="463" t="s">
        <v>2929</v>
      </c>
      <c r="B1944" s="463" t="s">
        <v>658</v>
      </c>
      <c r="C1944" s="463" t="s">
        <v>2930</v>
      </c>
      <c r="D1944" s="463">
        <v>0</v>
      </c>
      <c r="E1944" s="463">
        <v>16</v>
      </c>
      <c r="F1944" s="465" t="s">
        <v>1008</v>
      </c>
      <c r="G1944" s="463" t="s">
        <v>554</v>
      </c>
      <c r="H1944" s="576">
        <v>42749</v>
      </c>
      <c r="I1944" s="576">
        <v>42803</v>
      </c>
      <c r="J1944" s="228">
        <v>2016</v>
      </c>
      <c r="K1944" s="463" t="s">
        <v>1281</v>
      </c>
      <c r="L1944" s="463" t="s">
        <v>1069</v>
      </c>
      <c r="M1944" s="463" t="s">
        <v>1008</v>
      </c>
      <c r="N1944" s="466">
        <v>4</v>
      </c>
      <c r="O1944" s="229">
        <v>1</v>
      </c>
      <c r="P1944" s="463">
        <v>13</v>
      </c>
      <c r="Q1944" s="463">
        <v>5</v>
      </c>
      <c r="R1944" s="463">
        <v>2</v>
      </c>
      <c r="S1944" s="463">
        <v>1</v>
      </c>
      <c r="T1944" s="463">
        <v>0</v>
      </c>
      <c r="U1944" s="463">
        <v>1</v>
      </c>
      <c r="V1944" s="463">
        <v>2</v>
      </c>
      <c r="W1944" s="463">
        <v>11</v>
      </c>
      <c r="X1944" s="463">
        <v>2</v>
      </c>
      <c r="Y1944" s="463">
        <v>1</v>
      </c>
      <c r="Z1944" s="463">
        <v>0</v>
      </c>
      <c r="AA1944" s="463">
        <v>1</v>
      </c>
      <c r="AB1944" s="466">
        <v>40</v>
      </c>
      <c r="AC1944" s="461"/>
    </row>
    <row r="1945" spans="1:29" s="467" customFormat="1" ht="26" hidden="1">
      <c r="A1945" s="463" t="s">
        <v>2931</v>
      </c>
      <c r="B1945" s="463" t="s">
        <v>658</v>
      </c>
      <c r="C1945" s="463" t="s">
        <v>4191</v>
      </c>
      <c r="D1945" s="463">
        <v>0</v>
      </c>
      <c r="E1945" s="463">
        <v>17</v>
      </c>
      <c r="F1945" s="465" t="s">
        <v>1568</v>
      </c>
      <c r="G1945" s="463" t="s">
        <v>554</v>
      </c>
      <c r="H1945" s="576">
        <v>42749</v>
      </c>
      <c r="I1945" s="576">
        <v>42803</v>
      </c>
      <c r="J1945" s="228">
        <v>2016</v>
      </c>
      <c r="K1945" s="463" t="s">
        <v>1281</v>
      </c>
      <c r="L1945" s="463" t="s">
        <v>1069</v>
      </c>
      <c r="M1945" s="463" t="s">
        <v>1568</v>
      </c>
      <c r="N1945" s="466">
        <v>1</v>
      </c>
      <c r="O1945" s="229">
        <v>0</v>
      </c>
      <c r="P1945" s="463">
        <v>0</v>
      </c>
      <c r="Q1945" s="463">
        <v>7</v>
      </c>
      <c r="R1945" s="463">
        <v>0</v>
      </c>
      <c r="S1945" s="463">
        <v>11</v>
      </c>
      <c r="T1945" s="463">
        <v>0</v>
      </c>
      <c r="U1945" s="463">
        <v>0</v>
      </c>
      <c r="V1945" s="463">
        <v>1</v>
      </c>
      <c r="W1945" s="463">
        <v>19</v>
      </c>
      <c r="X1945" s="463">
        <v>2</v>
      </c>
      <c r="Y1945" s="463">
        <v>0</v>
      </c>
      <c r="Z1945" s="463">
        <v>0</v>
      </c>
      <c r="AA1945" s="463">
        <v>0</v>
      </c>
      <c r="AB1945" s="466">
        <v>40</v>
      </c>
      <c r="AC1945" s="461"/>
    </row>
    <row r="1946" spans="1:29" s="467" customFormat="1" ht="26" hidden="1">
      <c r="A1946" s="463" t="s">
        <v>2932</v>
      </c>
      <c r="B1946" s="463" t="s">
        <v>658</v>
      </c>
      <c r="C1946" s="463" t="s">
        <v>4192</v>
      </c>
      <c r="D1946" s="463">
        <v>0</v>
      </c>
      <c r="E1946" s="463">
        <v>17</v>
      </c>
      <c r="F1946" s="465" t="s">
        <v>1568</v>
      </c>
      <c r="G1946" s="463" t="s">
        <v>554</v>
      </c>
      <c r="H1946" s="576">
        <v>42749</v>
      </c>
      <c r="I1946" s="576">
        <v>42803</v>
      </c>
      <c r="J1946" s="228">
        <v>2016</v>
      </c>
      <c r="K1946" s="463" t="s">
        <v>1281</v>
      </c>
      <c r="L1946" s="463" t="s">
        <v>1069</v>
      </c>
      <c r="M1946" s="463" t="s">
        <v>1568</v>
      </c>
      <c r="N1946" s="466">
        <v>2</v>
      </c>
      <c r="O1946" s="229">
        <v>0</v>
      </c>
      <c r="P1946" s="463">
        <v>2</v>
      </c>
      <c r="Q1946" s="463">
        <v>2</v>
      </c>
      <c r="R1946" s="463">
        <v>0</v>
      </c>
      <c r="S1946" s="463">
        <v>3</v>
      </c>
      <c r="T1946" s="463">
        <v>0</v>
      </c>
      <c r="U1946" s="463">
        <v>0</v>
      </c>
      <c r="V1946" s="463">
        <v>1</v>
      </c>
      <c r="W1946" s="463">
        <v>30</v>
      </c>
      <c r="X1946" s="463">
        <v>2</v>
      </c>
      <c r="Y1946" s="463">
        <v>0</v>
      </c>
      <c r="Z1946" s="463">
        <v>0</v>
      </c>
      <c r="AA1946" s="463">
        <v>0</v>
      </c>
      <c r="AB1946" s="466">
        <v>40</v>
      </c>
      <c r="AC1946" s="461"/>
    </row>
    <row r="1947" spans="1:29" s="467" customFormat="1" ht="26" hidden="1">
      <c r="A1947" s="463" t="s">
        <v>2933</v>
      </c>
      <c r="B1947" s="463" t="s">
        <v>658</v>
      </c>
      <c r="C1947" s="463" t="s">
        <v>4193</v>
      </c>
      <c r="D1947" s="463">
        <v>0</v>
      </c>
      <c r="E1947" s="463">
        <v>17</v>
      </c>
      <c r="F1947" s="465" t="s">
        <v>1568</v>
      </c>
      <c r="G1947" s="463" t="s">
        <v>554</v>
      </c>
      <c r="H1947" s="576">
        <v>42749</v>
      </c>
      <c r="I1947" s="576">
        <v>42803</v>
      </c>
      <c r="J1947" s="228">
        <v>2016</v>
      </c>
      <c r="K1947" s="463" t="s">
        <v>1281</v>
      </c>
      <c r="L1947" s="463" t="s">
        <v>1069</v>
      </c>
      <c r="M1947" s="463" t="s">
        <v>1568</v>
      </c>
      <c r="N1947" s="466">
        <v>3</v>
      </c>
      <c r="O1947" s="229">
        <v>0</v>
      </c>
      <c r="P1947" s="463">
        <v>1</v>
      </c>
      <c r="Q1947" s="463">
        <v>3</v>
      </c>
      <c r="R1947" s="463">
        <v>0</v>
      </c>
      <c r="S1947" s="463">
        <v>3</v>
      </c>
      <c r="T1947" s="463">
        <v>0</v>
      </c>
      <c r="U1947" s="463">
        <v>1</v>
      </c>
      <c r="V1947" s="463">
        <v>1</v>
      </c>
      <c r="W1947" s="463">
        <v>30</v>
      </c>
      <c r="X1947" s="463">
        <v>0</v>
      </c>
      <c r="Y1947" s="463">
        <v>0</v>
      </c>
      <c r="Z1947" s="463">
        <v>0</v>
      </c>
      <c r="AA1947" s="463">
        <v>1</v>
      </c>
      <c r="AB1947" s="466">
        <v>40</v>
      </c>
      <c r="AC1947" s="461"/>
    </row>
    <row r="1948" spans="1:29" s="467" customFormat="1" ht="26" hidden="1">
      <c r="A1948" s="463" t="s">
        <v>2934</v>
      </c>
      <c r="B1948" s="463" t="s">
        <v>658</v>
      </c>
      <c r="C1948" s="463" t="s">
        <v>4194</v>
      </c>
      <c r="D1948" s="463">
        <v>0</v>
      </c>
      <c r="E1948" s="463">
        <v>17</v>
      </c>
      <c r="F1948" s="465" t="s">
        <v>1568</v>
      </c>
      <c r="G1948" s="463" t="s">
        <v>554</v>
      </c>
      <c r="H1948" s="576">
        <v>42749</v>
      </c>
      <c r="I1948" s="576">
        <v>42803</v>
      </c>
      <c r="J1948" s="228">
        <v>2016</v>
      </c>
      <c r="K1948" s="463" t="s">
        <v>1281</v>
      </c>
      <c r="L1948" s="463" t="s">
        <v>1069</v>
      </c>
      <c r="M1948" s="463" t="s">
        <v>1568</v>
      </c>
      <c r="N1948" s="466">
        <v>4</v>
      </c>
      <c r="O1948" s="229">
        <v>0</v>
      </c>
      <c r="P1948" s="463">
        <v>1</v>
      </c>
      <c r="Q1948" s="463">
        <v>4</v>
      </c>
      <c r="R1948" s="463">
        <v>0</v>
      </c>
      <c r="S1948" s="463">
        <v>0</v>
      </c>
      <c r="T1948" s="463">
        <v>0</v>
      </c>
      <c r="U1948" s="463">
        <v>0</v>
      </c>
      <c r="V1948" s="463">
        <v>0</v>
      </c>
      <c r="W1948" s="463">
        <v>32</v>
      </c>
      <c r="X1948" s="463">
        <v>2</v>
      </c>
      <c r="Y1948" s="463">
        <v>1</v>
      </c>
      <c r="Z1948" s="463">
        <v>0</v>
      </c>
      <c r="AA1948" s="463">
        <v>0</v>
      </c>
      <c r="AB1948" s="466">
        <v>40</v>
      </c>
      <c r="AC1948" s="461"/>
    </row>
    <row r="1949" spans="1:29" s="467" customFormat="1" hidden="1">
      <c r="A1949" s="463" t="s">
        <v>2935</v>
      </c>
      <c r="B1949" s="463" t="s">
        <v>658</v>
      </c>
      <c r="C1949" s="463" t="s">
        <v>2936</v>
      </c>
      <c r="D1949" s="463">
        <v>0</v>
      </c>
      <c r="E1949" s="463">
        <v>25</v>
      </c>
      <c r="F1949" s="465" t="s">
        <v>1290</v>
      </c>
      <c r="G1949" s="463" t="s">
        <v>554</v>
      </c>
      <c r="H1949" s="576">
        <v>42766</v>
      </c>
      <c r="I1949" s="576">
        <v>42803</v>
      </c>
      <c r="J1949" s="228">
        <v>2016</v>
      </c>
      <c r="K1949" s="463" t="s">
        <v>1281</v>
      </c>
      <c r="L1949" s="463" t="s">
        <v>2813</v>
      </c>
      <c r="M1949" s="463" t="s">
        <v>1290</v>
      </c>
      <c r="N1949" s="466">
        <v>1</v>
      </c>
      <c r="O1949" s="229">
        <v>1</v>
      </c>
      <c r="P1949" s="463">
        <v>8</v>
      </c>
      <c r="Q1949" s="463">
        <v>3</v>
      </c>
      <c r="R1949" s="463">
        <v>0</v>
      </c>
      <c r="S1949" s="463">
        <v>2</v>
      </c>
      <c r="T1949" s="463">
        <v>0</v>
      </c>
      <c r="U1949" s="463">
        <v>1</v>
      </c>
      <c r="V1949" s="463">
        <v>0</v>
      </c>
      <c r="W1949" s="463">
        <v>24</v>
      </c>
      <c r="X1949" s="463">
        <v>0</v>
      </c>
      <c r="Y1949" s="463">
        <v>1</v>
      </c>
      <c r="Z1949" s="463">
        <v>0</v>
      </c>
      <c r="AA1949" s="463">
        <v>0</v>
      </c>
      <c r="AB1949" s="466">
        <v>40</v>
      </c>
      <c r="AC1949" s="461"/>
    </row>
    <row r="1950" spans="1:29" s="467" customFormat="1" hidden="1">
      <c r="A1950" s="463" t="s">
        <v>2937</v>
      </c>
      <c r="B1950" s="463" t="s">
        <v>658</v>
      </c>
      <c r="C1950" s="463" t="s">
        <v>2938</v>
      </c>
      <c r="D1950" s="463">
        <v>0</v>
      </c>
      <c r="E1950" s="463">
        <v>25</v>
      </c>
      <c r="F1950" s="465" t="s">
        <v>1290</v>
      </c>
      <c r="G1950" s="463" t="s">
        <v>554</v>
      </c>
      <c r="H1950" s="576">
        <v>42766</v>
      </c>
      <c r="I1950" s="576">
        <v>42803</v>
      </c>
      <c r="J1950" s="228">
        <v>2016</v>
      </c>
      <c r="K1950" s="463" t="s">
        <v>1281</v>
      </c>
      <c r="L1950" s="463" t="s">
        <v>2813</v>
      </c>
      <c r="M1950" s="463" t="s">
        <v>1290</v>
      </c>
      <c r="N1950" s="466">
        <v>2</v>
      </c>
      <c r="O1950" s="229">
        <v>0</v>
      </c>
      <c r="P1950" s="463">
        <v>0</v>
      </c>
      <c r="Q1950" s="463">
        <v>10</v>
      </c>
      <c r="R1950" s="463">
        <v>0</v>
      </c>
      <c r="S1950" s="463">
        <v>2</v>
      </c>
      <c r="T1950" s="463">
        <v>0</v>
      </c>
      <c r="U1950" s="463">
        <v>2</v>
      </c>
      <c r="V1950" s="463">
        <v>0</v>
      </c>
      <c r="W1950" s="463">
        <v>25</v>
      </c>
      <c r="X1950" s="463">
        <v>0</v>
      </c>
      <c r="Y1950" s="463">
        <v>1</v>
      </c>
      <c r="Z1950" s="463">
        <v>0</v>
      </c>
      <c r="AA1950" s="463">
        <v>0</v>
      </c>
      <c r="AB1950" s="466">
        <v>40</v>
      </c>
      <c r="AC1950" s="461"/>
    </row>
    <row r="1951" spans="1:29" s="467" customFormat="1" hidden="1">
      <c r="A1951" s="463" t="s">
        <v>2939</v>
      </c>
      <c r="B1951" s="463" t="s">
        <v>658</v>
      </c>
      <c r="C1951" s="463" t="s">
        <v>2940</v>
      </c>
      <c r="D1951" s="463">
        <v>0</v>
      </c>
      <c r="E1951" s="463">
        <v>25</v>
      </c>
      <c r="F1951" s="465" t="s">
        <v>1290</v>
      </c>
      <c r="G1951" s="463" t="s">
        <v>554</v>
      </c>
      <c r="H1951" s="576">
        <v>42766</v>
      </c>
      <c r="I1951" s="576">
        <v>42803</v>
      </c>
      <c r="J1951" s="228">
        <v>2016</v>
      </c>
      <c r="K1951" s="463" t="s">
        <v>1281</v>
      </c>
      <c r="L1951" s="463" t="s">
        <v>2813</v>
      </c>
      <c r="M1951" s="463" t="s">
        <v>1290</v>
      </c>
      <c r="N1951" s="466">
        <v>3</v>
      </c>
      <c r="O1951" s="229">
        <v>0</v>
      </c>
      <c r="P1951" s="463">
        <v>4</v>
      </c>
      <c r="Q1951" s="463">
        <v>9</v>
      </c>
      <c r="R1951" s="463">
        <v>0</v>
      </c>
      <c r="S1951" s="463">
        <v>2</v>
      </c>
      <c r="T1951" s="463">
        <v>0</v>
      </c>
      <c r="U1951" s="463">
        <v>0</v>
      </c>
      <c r="V1951" s="463">
        <v>0</v>
      </c>
      <c r="W1951" s="463">
        <v>24</v>
      </c>
      <c r="X1951" s="463">
        <v>1</v>
      </c>
      <c r="Y1951" s="463">
        <v>0</v>
      </c>
      <c r="Z1951" s="463">
        <v>0</v>
      </c>
      <c r="AA1951" s="463">
        <v>0</v>
      </c>
      <c r="AB1951" s="466">
        <v>40</v>
      </c>
      <c r="AC1951" s="461"/>
    </row>
    <row r="1952" spans="1:29" s="467" customFormat="1" hidden="1">
      <c r="A1952" s="463" t="s">
        <v>2941</v>
      </c>
      <c r="B1952" s="463" t="s">
        <v>658</v>
      </c>
      <c r="C1952" s="463" t="s">
        <v>2942</v>
      </c>
      <c r="D1952" s="463">
        <v>0</v>
      </c>
      <c r="E1952" s="463">
        <v>25</v>
      </c>
      <c r="F1952" s="465" t="s">
        <v>1290</v>
      </c>
      <c r="G1952" s="463" t="s">
        <v>554</v>
      </c>
      <c r="H1952" s="576">
        <v>42766</v>
      </c>
      <c r="I1952" s="576">
        <v>42803</v>
      </c>
      <c r="J1952" s="228">
        <v>2016</v>
      </c>
      <c r="K1952" s="463" t="s">
        <v>1281</v>
      </c>
      <c r="L1952" s="463" t="s">
        <v>2813</v>
      </c>
      <c r="M1952" s="463" t="s">
        <v>1290</v>
      </c>
      <c r="N1952" s="466">
        <v>4</v>
      </c>
      <c r="O1952" s="229">
        <v>3</v>
      </c>
      <c r="P1952" s="463">
        <v>7</v>
      </c>
      <c r="Q1952" s="463">
        <v>6</v>
      </c>
      <c r="R1952" s="463">
        <v>0</v>
      </c>
      <c r="S1952" s="463">
        <v>1</v>
      </c>
      <c r="T1952" s="463">
        <v>0</v>
      </c>
      <c r="U1952" s="463">
        <v>0</v>
      </c>
      <c r="V1952" s="463">
        <v>0</v>
      </c>
      <c r="W1952" s="463">
        <v>23</v>
      </c>
      <c r="X1952" s="463">
        <v>0</v>
      </c>
      <c r="Y1952" s="463">
        <v>0</v>
      </c>
      <c r="Z1952" s="463">
        <v>0</v>
      </c>
      <c r="AA1952" s="463">
        <v>0</v>
      </c>
      <c r="AB1952" s="466">
        <v>40</v>
      </c>
      <c r="AC1952" s="461"/>
    </row>
    <row r="1953" spans="1:29" s="467" customFormat="1" hidden="1">
      <c r="A1953" s="463" t="s">
        <v>2943</v>
      </c>
      <c r="B1953" s="463" t="s">
        <v>658</v>
      </c>
      <c r="C1953" s="463" t="s">
        <v>2944</v>
      </c>
      <c r="D1953" s="463">
        <v>0</v>
      </c>
      <c r="E1953" s="463">
        <v>26</v>
      </c>
      <c r="F1953" s="465" t="s">
        <v>1291</v>
      </c>
      <c r="G1953" s="463" t="s">
        <v>554</v>
      </c>
      <c r="H1953" s="576">
        <v>42765</v>
      </c>
      <c r="I1953" s="576">
        <v>42803</v>
      </c>
      <c r="J1953" s="228">
        <v>2016</v>
      </c>
      <c r="K1953" s="463" t="s">
        <v>1281</v>
      </c>
      <c r="L1953" s="463" t="s">
        <v>2813</v>
      </c>
      <c r="M1953" s="463" t="s">
        <v>1291</v>
      </c>
      <c r="N1953" s="466">
        <v>1</v>
      </c>
      <c r="O1953" s="229">
        <v>0</v>
      </c>
      <c r="P1953" s="463">
        <v>0</v>
      </c>
      <c r="Q1953" s="463">
        <v>0</v>
      </c>
      <c r="R1953" s="463">
        <v>0</v>
      </c>
      <c r="S1953" s="463">
        <v>5</v>
      </c>
      <c r="T1953" s="463">
        <v>0</v>
      </c>
      <c r="U1953" s="463">
        <v>4</v>
      </c>
      <c r="V1953" s="463">
        <v>0</v>
      </c>
      <c r="W1953" s="463">
        <v>26</v>
      </c>
      <c r="X1953" s="463">
        <v>5</v>
      </c>
      <c r="Y1953" s="463">
        <v>0</v>
      </c>
      <c r="Z1953" s="463">
        <v>0</v>
      </c>
      <c r="AA1953" s="463">
        <v>0</v>
      </c>
      <c r="AB1953" s="466">
        <v>40</v>
      </c>
      <c r="AC1953" s="461"/>
    </row>
    <row r="1954" spans="1:29" s="467" customFormat="1" hidden="1">
      <c r="A1954" s="463" t="s">
        <v>2945</v>
      </c>
      <c r="B1954" s="463" t="s">
        <v>658</v>
      </c>
      <c r="C1954" s="463" t="s">
        <v>2946</v>
      </c>
      <c r="D1954" s="463">
        <v>0</v>
      </c>
      <c r="E1954" s="463">
        <v>26</v>
      </c>
      <c r="F1954" s="465" t="s">
        <v>1291</v>
      </c>
      <c r="G1954" s="463" t="s">
        <v>554</v>
      </c>
      <c r="H1954" s="576">
        <v>42765</v>
      </c>
      <c r="I1954" s="576">
        <v>42803</v>
      </c>
      <c r="J1954" s="228">
        <v>2016</v>
      </c>
      <c r="K1954" s="463" t="s">
        <v>1281</v>
      </c>
      <c r="L1954" s="463" t="s">
        <v>2813</v>
      </c>
      <c r="M1954" s="463" t="s">
        <v>1291</v>
      </c>
      <c r="N1954" s="466">
        <v>2</v>
      </c>
      <c r="O1954" s="229">
        <v>0</v>
      </c>
      <c r="P1954" s="463">
        <v>0</v>
      </c>
      <c r="Q1954" s="463">
        <v>0</v>
      </c>
      <c r="R1954" s="463">
        <v>0</v>
      </c>
      <c r="S1954" s="463">
        <v>2</v>
      </c>
      <c r="T1954" s="463">
        <v>0</v>
      </c>
      <c r="U1954" s="463">
        <v>0</v>
      </c>
      <c r="V1954" s="463">
        <v>1</v>
      </c>
      <c r="W1954" s="463">
        <v>30</v>
      </c>
      <c r="X1954" s="463">
        <v>6</v>
      </c>
      <c r="Y1954" s="463">
        <v>1</v>
      </c>
      <c r="Z1954" s="463">
        <v>0</v>
      </c>
      <c r="AA1954" s="463">
        <v>0</v>
      </c>
      <c r="AB1954" s="466">
        <v>40</v>
      </c>
      <c r="AC1954" s="461"/>
    </row>
    <row r="1955" spans="1:29" s="467" customFormat="1" hidden="1">
      <c r="A1955" s="463" t="s">
        <v>2947</v>
      </c>
      <c r="B1955" s="463" t="s">
        <v>658</v>
      </c>
      <c r="C1955" s="463" t="s">
        <v>2948</v>
      </c>
      <c r="D1955" s="463">
        <v>0</v>
      </c>
      <c r="E1955" s="463">
        <v>26</v>
      </c>
      <c r="F1955" s="465" t="s">
        <v>1291</v>
      </c>
      <c r="G1955" s="463" t="s">
        <v>554</v>
      </c>
      <c r="H1955" s="576">
        <v>42765</v>
      </c>
      <c r="I1955" s="576">
        <v>42803</v>
      </c>
      <c r="J1955" s="228">
        <v>2016</v>
      </c>
      <c r="K1955" s="463" t="s">
        <v>1281</v>
      </c>
      <c r="L1955" s="463" t="s">
        <v>2813</v>
      </c>
      <c r="M1955" s="463" t="s">
        <v>1291</v>
      </c>
      <c r="N1955" s="466">
        <v>3</v>
      </c>
      <c r="O1955" s="229">
        <v>0</v>
      </c>
      <c r="P1955" s="463">
        <v>0</v>
      </c>
      <c r="Q1955" s="463">
        <v>0</v>
      </c>
      <c r="R1955" s="463">
        <v>0</v>
      </c>
      <c r="S1955" s="463">
        <v>8</v>
      </c>
      <c r="T1955" s="463">
        <v>0</v>
      </c>
      <c r="U1955" s="463">
        <v>0</v>
      </c>
      <c r="V1955" s="463">
        <v>1</v>
      </c>
      <c r="W1955" s="463">
        <v>23</v>
      </c>
      <c r="X1955" s="463">
        <v>8</v>
      </c>
      <c r="Y1955" s="463">
        <v>0</v>
      </c>
      <c r="Z1955" s="463">
        <v>0</v>
      </c>
      <c r="AA1955" s="463">
        <v>0</v>
      </c>
      <c r="AB1955" s="466">
        <v>40</v>
      </c>
      <c r="AC1955" s="461"/>
    </row>
    <row r="1956" spans="1:29" s="467" customFormat="1" hidden="1">
      <c r="A1956" s="463" t="s">
        <v>2949</v>
      </c>
      <c r="B1956" s="463" t="s">
        <v>658</v>
      </c>
      <c r="C1956" s="463" t="s">
        <v>2950</v>
      </c>
      <c r="D1956" s="463">
        <v>0</v>
      </c>
      <c r="E1956" s="463">
        <v>26</v>
      </c>
      <c r="F1956" s="465" t="s">
        <v>1291</v>
      </c>
      <c r="G1956" s="463" t="s">
        <v>554</v>
      </c>
      <c r="H1956" s="576">
        <v>42765</v>
      </c>
      <c r="I1956" s="576">
        <v>42803</v>
      </c>
      <c r="J1956" s="228">
        <v>2016</v>
      </c>
      <c r="K1956" s="463" t="s">
        <v>1281</v>
      </c>
      <c r="L1956" s="463" t="s">
        <v>2813</v>
      </c>
      <c r="M1956" s="463" t="s">
        <v>1291</v>
      </c>
      <c r="N1956" s="466">
        <v>4</v>
      </c>
      <c r="O1956" s="229">
        <v>0</v>
      </c>
      <c r="P1956" s="463">
        <v>0</v>
      </c>
      <c r="Q1956" s="463">
        <v>0</v>
      </c>
      <c r="R1956" s="463">
        <v>0</v>
      </c>
      <c r="S1956" s="463">
        <v>1</v>
      </c>
      <c r="T1956" s="463">
        <v>0</v>
      </c>
      <c r="U1956" s="463">
        <v>4</v>
      </c>
      <c r="V1956" s="463">
        <v>3</v>
      </c>
      <c r="W1956" s="463">
        <v>21</v>
      </c>
      <c r="X1956" s="463">
        <v>11</v>
      </c>
      <c r="Y1956" s="463">
        <v>0</v>
      </c>
      <c r="Z1956" s="463">
        <v>0</v>
      </c>
      <c r="AA1956" s="463">
        <v>0</v>
      </c>
      <c r="AB1956" s="466">
        <v>40</v>
      </c>
      <c r="AC1956" s="461"/>
    </row>
    <row r="1957" spans="1:29" s="467" customFormat="1" hidden="1">
      <c r="A1957" s="463" t="s">
        <v>2951</v>
      </c>
      <c r="B1957" s="463" t="s">
        <v>658</v>
      </c>
      <c r="C1957" s="463" t="s">
        <v>4159</v>
      </c>
      <c r="D1957" s="463">
        <v>0</v>
      </c>
      <c r="E1957" s="463">
        <v>27</v>
      </c>
      <c r="F1957" s="465" t="s">
        <v>3762</v>
      </c>
      <c r="G1957" s="463" t="s">
        <v>554</v>
      </c>
      <c r="H1957" s="576">
        <v>42765</v>
      </c>
      <c r="I1957" s="576">
        <v>42803</v>
      </c>
      <c r="J1957" s="228">
        <v>2016</v>
      </c>
      <c r="K1957" s="463" t="s">
        <v>1281</v>
      </c>
      <c r="L1957" s="463" t="s">
        <v>2813</v>
      </c>
      <c r="M1957" s="463" t="s">
        <v>3762</v>
      </c>
      <c r="N1957" s="466">
        <v>1</v>
      </c>
      <c r="O1957" s="229">
        <v>2</v>
      </c>
      <c r="P1957" s="463">
        <v>1</v>
      </c>
      <c r="Q1957" s="463">
        <v>3</v>
      </c>
      <c r="R1957" s="463">
        <v>0</v>
      </c>
      <c r="S1957" s="463">
        <v>0</v>
      </c>
      <c r="T1957" s="463">
        <v>0</v>
      </c>
      <c r="U1957" s="463">
        <v>18</v>
      </c>
      <c r="V1957" s="463">
        <v>0</v>
      </c>
      <c r="W1957" s="463">
        <v>14</v>
      </c>
      <c r="X1957" s="463">
        <v>0</v>
      </c>
      <c r="Y1957" s="463">
        <v>2</v>
      </c>
      <c r="Z1957" s="463">
        <v>0</v>
      </c>
      <c r="AA1957" s="463">
        <v>0</v>
      </c>
      <c r="AB1957" s="466">
        <v>40</v>
      </c>
      <c r="AC1957" s="461"/>
    </row>
    <row r="1958" spans="1:29" s="467" customFormat="1" hidden="1">
      <c r="A1958" s="463" t="s">
        <v>2952</v>
      </c>
      <c r="B1958" s="463" t="s">
        <v>658</v>
      </c>
      <c r="C1958" s="463" t="s">
        <v>4160</v>
      </c>
      <c r="D1958" s="463">
        <v>0</v>
      </c>
      <c r="E1958" s="463">
        <v>27</v>
      </c>
      <c r="F1958" s="465" t="s">
        <v>3762</v>
      </c>
      <c r="G1958" s="463" t="s">
        <v>554</v>
      </c>
      <c r="H1958" s="576">
        <v>42765</v>
      </c>
      <c r="I1958" s="576">
        <v>42803</v>
      </c>
      <c r="J1958" s="228">
        <v>2016</v>
      </c>
      <c r="K1958" s="463" t="s">
        <v>1281</v>
      </c>
      <c r="L1958" s="463" t="s">
        <v>2813</v>
      </c>
      <c r="M1958" s="463" t="s">
        <v>3762</v>
      </c>
      <c r="N1958" s="466">
        <v>2</v>
      </c>
      <c r="O1958" s="229">
        <v>1</v>
      </c>
      <c r="P1958" s="463">
        <v>1</v>
      </c>
      <c r="Q1958" s="463">
        <v>0</v>
      </c>
      <c r="R1958" s="463">
        <v>0</v>
      </c>
      <c r="S1958" s="463">
        <v>0</v>
      </c>
      <c r="T1958" s="463">
        <v>0</v>
      </c>
      <c r="U1958" s="463">
        <v>21</v>
      </c>
      <c r="V1958" s="463">
        <v>0</v>
      </c>
      <c r="W1958" s="463">
        <v>17</v>
      </c>
      <c r="X1958" s="463">
        <v>0</v>
      </c>
      <c r="Y1958" s="463">
        <v>0</v>
      </c>
      <c r="Z1958" s="463">
        <v>0</v>
      </c>
      <c r="AA1958" s="463">
        <v>0</v>
      </c>
      <c r="AB1958" s="466">
        <v>40</v>
      </c>
      <c r="AC1958" s="461"/>
    </row>
    <row r="1959" spans="1:29" s="467" customFormat="1" hidden="1">
      <c r="A1959" s="463" t="s">
        <v>2953</v>
      </c>
      <c r="B1959" s="463" t="s">
        <v>658</v>
      </c>
      <c r="C1959" s="463" t="s">
        <v>4161</v>
      </c>
      <c r="D1959" s="463">
        <v>0</v>
      </c>
      <c r="E1959" s="463">
        <v>27</v>
      </c>
      <c r="F1959" s="465" t="s">
        <v>3762</v>
      </c>
      <c r="G1959" s="463" t="s">
        <v>554</v>
      </c>
      <c r="H1959" s="576">
        <v>42765</v>
      </c>
      <c r="I1959" s="576">
        <v>42803</v>
      </c>
      <c r="J1959" s="228">
        <v>2016</v>
      </c>
      <c r="K1959" s="463" t="s">
        <v>1281</v>
      </c>
      <c r="L1959" s="463" t="s">
        <v>2813</v>
      </c>
      <c r="M1959" s="463" t="s">
        <v>3762</v>
      </c>
      <c r="N1959" s="466">
        <v>3</v>
      </c>
      <c r="O1959" s="229">
        <v>4</v>
      </c>
      <c r="P1959" s="463">
        <v>0</v>
      </c>
      <c r="Q1959" s="463">
        <v>1</v>
      </c>
      <c r="R1959" s="463">
        <v>0</v>
      </c>
      <c r="S1959" s="463">
        <v>0</v>
      </c>
      <c r="T1959" s="463">
        <v>0</v>
      </c>
      <c r="U1959" s="463">
        <v>15</v>
      </c>
      <c r="V1959" s="463">
        <v>0</v>
      </c>
      <c r="W1959" s="463">
        <v>17</v>
      </c>
      <c r="X1959" s="463">
        <v>3</v>
      </c>
      <c r="Y1959" s="463">
        <v>0</v>
      </c>
      <c r="Z1959" s="463">
        <v>0</v>
      </c>
      <c r="AA1959" s="463">
        <v>0</v>
      </c>
      <c r="AB1959" s="466">
        <v>40</v>
      </c>
      <c r="AC1959" s="461"/>
    </row>
    <row r="1960" spans="1:29" s="467" customFormat="1" hidden="1">
      <c r="A1960" s="463" t="s">
        <v>2954</v>
      </c>
      <c r="B1960" s="463" t="s">
        <v>658</v>
      </c>
      <c r="C1960" s="463" t="s">
        <v>4162</v>
      </c>
      <c r="D1960" s="463">
        <v>0</v>
      </c>
      <c r="E1960" s="463">
        <v>27</v>
      </c>
      <c r="F1960" s="465" t="s">
        <v>3762</v>
      </c>
      <c r="G1960" s="463" t="s">
        <v>554</v>
      </c>
      <c r="H1960" s="576">
        <v>42765</v>
      </c>
      <c r="I1960" s="576">
        <v>42803</v>
      </c>
      <c r="J1960" s="228">
        <v>2016</v>
      </c>
      <c r="K1960" s="463" t="s">
        <v>1281</v>
      </c>
      <c r="L1960" s="463" t="s">
        <v>2813</v>
      </c>
      <c r="M1960" s="463" t="s">
        <v>3762</v>
      </c>
      <c r="N1960" s="466">
        <v>4</v>
      </c>
      <c r="O1960" s="229">
        <v>7</v>
      </c>
      <c r="P1960" s="463">
        <v>0</v>
      </c>
      <c r="Q1960" s="463">
        <v>0</v>
      </c>
      <c r="R1960" s="463">
        <v>0</v>
      </c>
      <c r="S1960" s="463">
        <v>0</v>
      </c>
      <c r="T1960" s="463">
        <v>0</v>
      </c>
      <c r="U1960" s="463">
        <v>21</v>
      </c>
      <c r="V1960" s="463">
        <v>0</v>
      </c>
      <c r="W1960" s="463">
        <v>10</v>
      </c>
      <c r="X1960" s="463">
        <v>0</v>
      </c>
      <c r="Y1960" s="463">
        <v>2</v>
      </c>
      <c r="Z1960" s="463">
        <v>0</v>
      </c>
      <c r="AA1960" s="463">
        <v>0</v>
      </c>
      <c r="AB1960" s="466">
        <v>40</v>
      </c>
      <c r="AC1960" s="461"/>
    </row>
    <row r="1961" spans="1:29" s="467" customFormat="1" hidden="1">
      <c r="A1961" s="463" t="s">
        <v>2955</v>
      </c>
      <c r="B1961" s="463" t="s">
        <v>658</v>
      </c>
      <c r="C1961" s="463" t="s">
        <v>2956</v>
      </c>
      <c r="D1961" s="463">
        <v>0</v>
      </c>
      <c r="E1961" s="463">
        <v>28</v>
      </c>
      <c r="F1961" s="465" t="s">
        <v>1294</v>
      </c>
      <c r="G1961" s="463" t="s">
        <v>554</v>
      </c>
      <c r="H1961" s="576">
        <v>42765</v>
      </c>
      <c r="I1961" s="576">
        <v>42803</v>
      </c>
      <c r="J1961" s="228">
        <v>2016</v>
      </c>
      <c r="K1961" s="463" t="s">
        <v>1281</v>
      </c>
      <c r="L1961" s="463" t="s">
        <v>1293</v>
      </c>
      <c r="M1961" s="463" t="s">
        <v>1294</v>
      </c>
      <c r="N1961" s="466">
        <v>1</v>
      </c>
      <c r="O1961" s="229">
        <v>3</v>
      </c>
      <c r="P1961" s="463">
        <v>3</v>
      </c>
      <c r="Q1961" s="463">
        <v>10</v>
      </c>
      <c r="R1961" s="463">
        <v>1</v>
      </c>
      <c r="S1961" s="463">
        <v>0</v>
      </c>
      <c r="T1961" s="463">
        <v>0</v>
      </c>
      <c r="U1961" s="463">
        <v>4</v>
      </c>
      <c r="V1961" s="463">
        <v>0</v>
      </c>
      <c r="W1961" s="463">
        <v>10</v>
      </c>
      <c r="X1961" s="463">
        <v>5</v>
      </c>
      <c r="Y1961" s="463">
        <v>4</v>
      </c>
      <c r="Z1961" s="463">
        <v>0</v>
      </c>
      <c r="AA1961" s="463">
        <v>0</v>
      </c>
      <c r="AB1961" s="466">
        <v>40</v>
      </c>
      <c r="AC1961" s="461"/>
    </row>
    <row r="1962" spans="1:29" s="467" customFormat="1" hidden="1">
      <c r="A1962" s="463" t="s">
        <v>2957</v>
      </c>
      <c r="B1962" s="463" t="s">
        <v>658</v>
      </c>
      <c r="C1962" s="463" t="s">
        <v>2958</v>
      </c>
      <c r="D1962" s="463">
        <v>0</v>
      </c>
      <c r="E1962" s="463">
        <v>28</v>
      </c>
      <c r="F1962" s="465" t="s">
        <v>1294</v>
      </c>
      <c r="G1962" s="463" t="s">
        <v>554</v>
      </c>
      <c r="H1962" s="576">
        <v>42765</v>
      </c>
      <c r="I1962" s="576">
        <v>42803</v>
      </c>
      <c r="J1962" s="228">
        <v>2016</v>
      </c>
      <c r="K1962" s="463" t="s">
        <v>1281</v>
      </c>
      <c r="L1962" s="463" t="s">
        <v>1293</v>
      </c>
      <c r="M1962" s="463" t="s">
        <v>1294</v>
      </c>
      <c r="N1962" s="466">
        <v>2</v>
      </c>
      <c r="O1962" s="229">
        <v>1</v>
      </c>
      <c r="P1962" s="463">
        <v>0</v>
      </c>
      <c r="Q1962" s="463">
        <v>16</v>
      </c>
      <c r="R1962" s="463">
        <v>0</v>
      </c>
      <c r="S1962" s="463">
        <v>0</v>
      </c>
      <c r="T1962" s="463">
        <v>0</v>
      </c>
      <c r="U1962" s="463">
        <v>0</v>
      </c>
      <c r="V1962" s="463">
        <v>0</v>
      </c>
      <c r="W1962" s="463">
        <v>12</v>
      </c>
      <c r="X1962" s="463">
        <v>0</v>
      </c>
      <c r="Y1962" s="463">
        <v>11</v>
      </c>
      <c r="Z1962" s="463">
        <v>0</v>
      </c>
      <c r="AA1962" s="463">
        <v>0</v>
      </c>
      <c r="AB1962" s="466">
        <v>40</v>
      </c>
      <c r="AC1962" s="461"/>
    </row>
    <row r="1963" spans="1:29" s="467" customFormat="1" hidden="1">
      <c r="A1963" s="463" t="s">
        <v>2959</v>
      </c>
      <c r="B1963" s="463" t="s">
        <v>658</v>
      </c>
      <c r="C1963" s="463" t="s">
        <v>2960</v>
      </c>
      <c r="D1963" s="463">
        <v>0</v>
      </c>
      <c r="E1963" s="463">
        <v>28</v>
      </c>
      <c r="F1963" s="465" t="s">
        <v>1294</v>
      </c>
      <c r="G1963" s="463" t="s">
        <v>554</v>
      </c>
      <c r="H1963" s="576">
        <v>42765</v>
      </c>
      <c r="I1963" s="576">
        <v>42803</v>
      </c>
      <c r="J1963" s="228">
        <v>2016</v>
      </c>
      <c r="K1963" s="463" t="s">
        <v>1281</v>
      </c>
      <c r="L1963" s="463" t="s">
        <v>1293</v>
      </c>
      <c r="M1963" s="463" t="s">
        <v>1294</v>
      </c>
      <c r="N1963" s="466">
        <v>3</v>
      </c>
      <c r="O1963" s="229">
        <v>7</v>
      </c>
      <c r="P1963" s="463">
        <v>1</v>
      </c>
      <c r="Q1963" s="463">
        <v>7</v>
      </c>
      <c r="R1963" s="463">
        <v>3</v>
      </c>
      <c r="S1963" s="463">
        <v>0</v>
      </c>
      <c r="T1963" s="463">
        <v>0</v>
      </c>
      <c r="U1963" s="463">
        <v>0</v>
      </c>
      <c r="V1963" s="463">
        <v>0</v>
      </c>
      <c r="W1963" s="463">
        <v>12</v>
      </c>
      <c r="X1963" s="463">
        <v>7</v>
      </c>
      <c r="Y1963" s="463">
        <v>3</v>
      </c>
      <c r="Z1963" s="463">
        <v>0</v>
      </c>
      <c r="AA1963" s="463">
        <v>0</v>
      </c>
      <c r="AB1963" s="466">
        <v>40</v>
      </c>
      <c r="AC1963" s="461"/>
    </row>
    <row r="1964" spans="1:29" s="467" customFormat="1" hidden="1">
      <c r="A1964" s="463" t="s">
        <v>2961</v>
      </c>
      <c r="B1964" s="463" t="s">
        <v>658</v>
      </c>
      <c r="C1964" s="463" t="s">
        <v>2962</v>
      </c>
      <c r="D1964" s="463">
        <v>0</v>
      </c>
      <c r="E1964" s="463">
        <v>28</v>
      </c>
      <c r="F1964" s="465" t="s">
        <v>1294</v>
      </c>
      <c r="G1964" s="463" t="s">
        <v>554</v>
      </c>
      <c r="H1964" s="576">
        <v>42765</v>
      </c>
      <c r="I1964" s="576">
        <v>42803</v>
      </c>
      <c r="J1964" s="228">
        <v>2016</v>
      </c>
      <c r="K1964" s="463" t="s">
        <v>1281</v>
      </c>
      <c r="L1964" s="463" t="s">
        <v>1293</v>
      </c>
      <c r="M1964" s="463" t="s">
        <v>1294</v>
      </c>
      <c r="N1964" s="466">
        <v>4</v>
      </c>
      <c r="O1964" s="229">
        <v>2</v>
      </c>
      <c r="P1964" s="463">
        <v>0</v>
      </c>
      <c r="Q1964" s="463">
        <v>7</v>
      </c>
      <c r="R1964" s="463">
        <v>0</v>
      </c>
      <c r="S1964" s="463">
        <v>0</v>
      </c>
      <c r="T1964" s="463">
        <v>0</v>
      </c>
      <c r="U1964" s="463">
        <v>0</v>
      </c>
      <c r="V1964" s="463">
        <v>0</v>
      </c>
      <c r="W1964" s="463">
        <v>22</v>
      </c>
      <c r="X1964" s="463">
        <v>2</v>
      </c>
      <c r="Y1964" s="463">
        <v>7</v>
      </c>
      <c r="Z1964" s="463">
        <v>0</v>
      </c>
      <c r="AA1964" s="463">
        <v>0</v>
      </c>
      <c r="AB1964" s="466">
        <v>40</v>
      </c>
      <c r="AC1964" s="461"/>
    </row>
    <row r="1965" spans="1:29" s="467" customFormat="1" hidden="1">
      <c r="A1965" s="463" t="s">
        <v>2963</v>
      </c>
      <c r="B1965" s="463" t="s">
        <v>658</v>
      </c>
      <c r="C1965" s="463" t="s">
        <v>2964</v>
      </c>
      <c r="D1965" s="463">
        <v>0</v>
      </c>
      <c r="E1965" s="463">
        <v>29</v>
      </c>
      <c r="F1965" s="465" t="s">
        <v>1295</v>
      </c>
      <c r="G1965" s="463" t="s">
        <v>554</v>
      </c>
      <c r="H1965" s="576">
        <v>42764</v>
      </c>
      <c r="I1965" s="576">
        <v>42803</v>
      </c>
      <c r="J1965" s="228">
        <v>2016</v>
      </c>
      <c r="K1965" s="463" t="s">
        <v>1281</v>
      </c>
      <c r="L1965" s="463" t="s">
        <v>1293</v>
      </c>
      <c r="M1965" s="463" t="s">
        <v>1295</v>
      </c>
      <c r="N1965" s="466">
        <v>1</v>
      </c>
      <c r="O1965" s="229">
        <v>9</v>
      </c>
      <c r="P1965" s="463">
        <v>0</v>
      </c>
      <c r="Q1965" s="463">
        <v>6</v>
      </c>
      <c r="R1965" s="463">
        <v>0</v>
      </c>
      <c r="S1965" s="463">
        <v>0</v>
      </c>
      <c r="T1965" s="463">
        <v>0</v>
      </c>
      <c r="U1965" s="463">
        <v>9</v>
      </c>
      <c r="V1965" s="463">
        <v>0</v>
      </c>
      <c r="W1965" s="463">
        <v>10</v>
      </c>
      <c r="X1965" s="463">
        <v>5</v>
      </c>
      <c r="Y1965" s="463">
        <v>1</v>
      </c>
      <c r="Z1965" s="463">
        <v>0</v>
      </c>
      <c r="AA1965" s="463">
        <v>0</v>
      </c>
      <c r="AB1965" s="466">
        <v>40</v>
      </c>
      <c r="AC1965" s="461"/>
    </row>
    <row r="1966" spans="1:29" s="467" customFormat="1" hidden="1">
      <c r="A1966" s="463" t="s">
        <v>2965</v>
      </c>
      <c r="B1966" s="463" t="s">
        <v>658</v>
      </c>
      <c r="C1966" s="463" t="s">
        <v>2966</v>
      </c>
      <c r="D1966" s="463">
        <v>0</v>
      </c>
      <c r="E1966" s="463">
        <v>29</v>
      </c>
      <c r="F1966" s="465" t="s">
        <v>1295</v>
      </c>
      <c r="G1966" s="463" t="s">
        <v>554</v>
      </c>
      <c r="H1966" s="576">
        <v>42764</v>
      </c>
      <c r="I1966" s="576">
        <v>42803</v>
      </c>
      <c r="J1966" s="228">
        <v>2016</v>
      </c>
      <c r="K1966" s="463" t="s">
        <v>1281</v>
      </c>
      <c r="L1966" s="463" t="s">
        <v>1293</v>
      </c>
      <c r="M1966" s="463" t="s">
        <v>1295</v>
      </c>
      <c r="N1966" s="466">
        <v>2</v>
      </c>
      <c r="O1966" s="229">
        <v>2</v>
      </c>
      <c r="P1966" s="463">
        <v>0</v>
      </c>
      <c r="Q1966" s="463">
        <v>8</v>
      </c>
      <c r="R1966" s="463">
        <v>0</v>
      </c>
      <c r="S1966" s="463">
        <v>0</v>
      </c>
      <c r="T1966" s="463">
        <v>0</v>
      </c>
      <c r="U1966" s="463">
        <v>18</v>
      </c>
      <c r="V1966" s="463">
        <v>0</v>
      </c>
      <c r="W1966" s="463">
        <v>4</v>
      </c>
      <c r="X1966" s="463">
        <v>8</v>
      </c>
      <c r="Y1966" s="463">
        <v>0</v>
      </c>
      <c r="Z1966" s="463">
        <v>0</v>
      </c>
      <c r="AA1966" s="463">
        <v>0</v>
      </c>
      <c r="AB1966" s="466">
        <v>40</v>
      </c>
      <c r="AC1966" s="461"/>
    </row>
    <row r="1967" spans="1:29" s="467" customFormat="1" hidden="1">
      <c r="A1967" s="463" t="s">
        <v>2967</v>
      </c>
      <c r="B1967" s="463" t="s">
        <v>658</v>
      </c>
      <c r="C1967" s="463" t="s">
        <v>2968</v>
      </c>
      <c r="D1967" s="463">
        <v>0</v>
      </c>
      <c r="E1967" s="463">
        <v>29</v>
      </c>
      <c r="F1967" s="465" t="s">
        <v>1295</v>
      </c>
      <c r="G1967" s="463" t="s">
        <v>554</v>
      </c>
      <c r="H1967" s="576">
        <v>42764</v>
      </c>
      <c r="I1967" s="576">
        <v>42803</v>
      </c>
      <c r="J1967" s="228">
        <v>2016</v>
      </c>
      <c r="K1967" s="463" t="s">
        <v>1281</v>
      </c>
      <c r="L1967" s="463" t="s">
        <v>1293</v>
      </c>
      <c r="M1967" s="463" t="s">
        <v>1295</v>
      </c>
      <c r="N1967" s="466">
        <v>3</v>
      </c>
      <c r="O1967" s="229">
        <v>3</v>
      </c>
      <c r="P1967" s="463">
        <v>1</v>
      </c>
      <c r="Q1967" s="463">
        <v>7</v>
      </c>
      <c r="R1967" s="463">
        <v>0</v>
      </c>
      <c r="S1967" s="463">
        <v>0</v>
      </c>
      <c r="T1967" s="463">
        <v>0</v>
      </c>
      <c r="U1967" s="463">
        <v>13</v>
      </c>
      <c r="V1967" s="463">
        <v>0</v>
      </c>
      <c r="W1967" s="463">
        <v>3</v>
      </c>
      <c r="X1967" s="463">
        <v>7</v>
      </c>
      <c r="Y1967" s="463">
        <v>5</v>
      </c>
      <c r="Z1967" s="463">
        <v>1</v>
      </c>
      <c r="AA1967" s="463">
        <v>0</v>
      </c>
      <c r="AB1967" s="466">
        <v>40</v>
      </c>
      <c r="AC1967" s="461"/>
    </row>
    <row r="1968" spans="1:29" s="467" customFormat="1" hidden="1">
      <c r="A1968" s="463" t="s">
        <v>2969</v>
      </c>
      <c r="B1968" s="463" t="s">
        <v>658</v>
      </c>
      <c r="C1968" s="463" t="s">
        <v>2970</v>
      </c>
      <c r="D1968" s="463">
        <v>0</v>
      </c>
      <c r="E1968" s="463">
        <v>29</v>
      </c>
      <c r="F1968" s="465" t="s">
        <v>1295</v>
      </c>
      <c r="G1968" s="463" t="s">
        <v>554</v>
      </c>
      <c r="H1968" s="576">
        <v>42764</v>
      </c>
      <c r="I1968" s="576">
        <v>42803</v>
      </c>
      <c r="J1968" s="228">
        <v>2016</v>
      </c>
      <c r="K1968" s="463" t="s">
        <v>1281</v>
      </c>
      <c r="L1968" s="463" t="s">
        <v>1293</v>
      </c>
      <c r="M1968" s="463" t="s">
        <v>1295</v>
      </c>
      <c r="N1968" s="466">
        <v>4</v>
      </c>
      <c r="O1968" s="229">
        <v>15</v>
      </c>
      <c r="P1968" s="463">
        <v>0</v>
      </c>
      <c r="Q1968" s="463">
        <v>7</v>
      </c>
      <c r="R1968" s="463">
        <v>0</v>
      </c>
      <c r="S1968" s="463">
        <v>0</v>
      </c>
      <c r="T1968" s="463">
        <v>0</v>
      </c>
      <c r="U1968" s="463">
        <v>6</v>
      </c>
      <c r="V1968" s="463">
        <v>0</v>
      </c>
      <c r="W1968" s="463">
        <v>5</v>
      </c>
      <c r="X1968" s="463">
        <v>6</v>
      </c>
      <c r="Y1968" s="463">
        <v>1</v>
      </c>
      <c r="Z1968" s="463">
        <v>0</v>
      </c>
      <c r="AA1968" s="463">
        <v>0</v>
      </c>
      <c r="AB1968" s="466">
        <v>40</v>
      </c>
      <c r="AC1968" s="461"/>
    </row>
    <row r="1969" spans="1:29" s="467" customFormat="1" hidden="1">
      <c r="A1969" s="463" t="s">
        <v>2971</v>
      </c>
      <c r="B1969" s="463" t="s">
        <v>658</v>
      </c>
      <c r="C1969" s="463" t="s">
        <v>2972</v>
      </c>
      <c r="D1969" s="463">
        <v>0</v>
      </c>
      <c r="E1969" s="463">
        <v>30</v>
      </c>
      <c r="F1969" s="465" t="s">
        <v>1296</v>
      </c>
      <c r="G1969" s="463" t="s">
        <v>554</v>
      </c>
      <c r="H1969" s="576">
        <v>42764</v>
      </c>
      <c r="I1969" s="576">
        <v>42803</v>
      </c>
      <c r="J1969" s="228">
        <v>2016</v>
      </c>
      <c r="K1969" s="463" t="s">
        <v>1281</v>
      </c>
      <c r="L1969" s="463" t="s">
        <v>1293</v>
      </c>
      <c r="M1969" s="463" t="s">
        <v>1296</v>
      </c>
      <c r="N1969" s="466">
        <v>1</v>
      </c>
      <c r="O1969" s="229">
        <v>6</v>
      </c>
      <c r="P1969" s="463">
        <v>9</v>
      </c>
      <c r="Q1969" s="463">
        <v>2</v>
      </c>
      <c r="R1969" s="463">
        <v>0</v>
      </c>
      <c r="S1969" s="463">
        <v>0</v>
      </c>
      <c r="T1969" s="463">
        <v>1</v>
      </c>
      <c r="U1969" s="463">
        <v>1</v>
      </c>
      <c r="V1969" s="463">
        <v>0</v>
      </c>
      <c r="W1969" s="463">
        <v>17</v>
      </c>
      <c r="X1969" s="463">
        <v>4</v>
      </c>
      <c r="Y1969" s="463">
        <v>0</v>
      </c>
      <c r="Z1969" s="463">
        <v>0</v>
      </c>
      <c r="AA1969" s="463">
        <v>0</v>
      </c>
      <c r="AB1969" s="466">
        <v>40</v>
      </c>
      <c r="AC1969" s="461"/>
    </row>
    <row r="1970" spans="1:29" s="467" customFormat="1" hidden="1">
      <c r="A1970" s="463" t="s">
        <v>2973</v>
      </c>
      <c r="B1970" s="463" t="s">
        <v>658</v>
      </c>
      <c r="C1970" s="463" t="s">
        <v>2974</v>
      </c>
      <c r="D1970" s="463">
        <v>0</v>
      </c>
      <c r="E1970" s="463">
        <v>30</v>
      </c>
      <c r="F1970" s="465" t="s">
        <v>1296</v>
      </c>
      <c r="G1970" s="463" t="s">
        <v>554</v>
      </c>
      <c r="H1970" s="576">
        <v>42764</v>
      </c>
      <c r="I1970" s="576">
        <v>42803</v>
      </c>
      <c r="J1970" s="228">
        <v>2016</v>
      </c>
      <c r="K1970" s="463" t="s">
        <v>1281</v>
      </c>
      <c r="L1970" s="463" t="s">
        <v>1293</v>
      </c>
      <c r="M1970" s="463" t="s">
        <v>1296</v>
      </c>
      <c r="N1970" s="466">
        <v>2</v>
      </c>
      <c r="O1970" s="229">
        <v>0</v>
      </c>
      <c r="P1970" s="463">
        <v>8</v>
      </c>
      <c r="Q1970" s="463">
        <v>1</v>
      </c>
      <c r="R1970" s="463">
        <v>0</v>
      </c>
      <c r="S1970" s="463">
        <v>0</v>
      </c>
      <c r="T1970" s="463">
        <v>0</v>
      </c>
      <c r="U1970" s="463">
        <v>1</v>
      </c>
      <c r="V1970" s="463">
        <v>1</v>
      </c>
      <c r="W1970" s="463">
        <v>16</v>
      </c>
      <c r="X1970" s="463">
        <v>12</v>
      </c>
      <c r="Y1970" s="463">
        <v>1</v>
      </c>
      <c r="Z1970" s="463">
        <v>0</v>
      </c>
      <c r="AA1970" s="463">
        <v>0</v>
      </c>
      <c r="AB1970" s="466">
        <v>40</v>
      </c>
      <c r="AC1970" s="461"/>
    </row>
    <row r="1971" spans="1:29" s="467" customFormat="1" hidden="1">
      <c r="A1971" s="463" t="s">
        <v>2975</v>
      </c>
      <c r="B1971" s="463" t="s">
        <v>658</v>
      </c>
      <c r="C1971" s="463" t="s">
        <v>2976</v>
      </c>
      <c r="D1971" s="463">
        <v>0</v>
      </c>
      <c r="E1971" s="463">
        <v>30</v>
      </c>
      <c r="F1971" s="465" t="s">
        <v>1296</v>
      </c>
      <c r="G1971" s="463" t="s">
        <v>554</v>
      </c>
      <c r="H1971" s="576">
        <v>42764</v>
      </c>
      <c r="I1971" s="576">
        <v>42803</v>
      </c>
      <c r="J1971" s="228">
        <v>2016</v>
      </c>
      <c r="K1971" s="463" t="s">
        <v>1281</v>
      </c>
      <c r="L1971" s="463" t="s">
        <v>1293</v>
      </c>
      <c r="M1971" s="463" t="s">
        <v>1296</v>
      </c>
      <c r="N1971" s="466">
        <v>3</v>
      </c>
      <c r="O1971" s="229">
        <v>0</v>
      </c>
      <c r="P1971" s="463">
        <v>5</v>
      </c>
      <c r="Q1971" s="463">
        <v>2</v>
      </c>
      <c r="R1971" s="463">
        <v>0</v>
      </c>
      <c r="S1971" s="463">
        <v>0</v>
      </c>
      <c r="T1971" s="463">
        <v>0</v>
      </c>
      <c r="U1971" s="463">
        <v>0</v>
      </c>
      <c r="V1971" s="463">
        <v>1</v>
      </c>
      <c r="W1971" s="463">
        <v>21</v>
      </c>
      <c r="X1971" s="463">
        <v>11</v>
      </c>
      <c r="Y1971" s="463">
        <v>0</v>
      </c>
      <c r="Z1971" s="463">
        <v>0</v>
      </c>
      <c r="AA1971" s="463">
        <v>0</v>
      </c>
      <c r="AB1971" s="466">
        <v>40</v>
      </c>
      <c r="AC1971" s="461"/>
    </row>
    <row r="1972" spans="1:29" s="467" customFormat="1" hidden="1">
      <c r="A1972" s="463" t="s">
        <v>2977</v>
      </c>
      <c r="B1972" s="463" t="s">
        <v>658</v>
      </c>
      <c r="C1972" s="463" t="s">
        <v>2978</v>
      </c>
      <c r="D1972" s="463">
        <v>0</v>
      </c>
      <c r="E1972" s="463">
        <v>30</v>
      </c>
      <c r="F1972" s="465" t="s">
        <v>1296</v>
      </c>
      <c r="G1972" s="463" t="s">
        <v>554</v>
      </c>
      <c r="H1972" s="576">
        <v>42764</v>
      </c>
      <c r="I1972" s="576">
        <v>42803</v>
      </c>
      <c r="J1972" s="228">
        <v>2016</v>
      </c>
      <c r="K1972" s="463" t="s">
        <v>1281</v>
      </c>
      <c r="L1972" s="463" t="s">
        <v>1293</v>
      </c>
      <c r="M1972" s="463" t="s">
        <v>1296</v>
      </c>
      <c r="N1972" s="466">
        <v>4</v>
      </c>
      <c r="O1972" s="229">
        <v>0</v>
      </c>
      <c r="P1972" s="463">
        <v>8</v>
      </c>
      <c r="Q1972" s="463">
        <v>7</v>
      </c>
      <c r="R1972" s="463">
        <v>0</v>
      </c>
      <c r="S1972" s="463">
        <v>0</v>
      </c>
      <c r="T1972" s="463">
        <v>0</v>
      </c>
      <c r="U1972" s="463">
        <v>1</v>
      </c>
      <c r="V1972" s="463">
        <v>0</v>
      </c>
      <c r="W1972" s="463">
        <v>12</v>
      </c>
      <c r="X1972" s="463">
        <v>10</v>
      </c>
      <c r="Y1972" s="463">
        <v>2</v>
      </c>
      <c r="Z1972" s="463">
        <v>0</v>
      </c>
      <c r="AA1972" s="463">
        <v>0</v>
      </c>
      <c r="AB1972" s="466">
        <v>40</v>
      </c>
      <c r="AC1972" s="461"/>
    </row>
    <row r="1973" spans="1:29" s="467" customFormat="1" ht="26" hidden="1">
      <c r="A1973" s="463" t="s">
        <v>2979</v>
      </c>
      <c r="B1973" s="463" t="s">
        <v>658</v>
      </c>
      <c r="C1973" s="463" t="s">
        <v>3871</v>
      </c>
      <c r="D1973" s="463">
        <v>0</v>
      </c>
      <c r="E1973" s="463">
        <v>31</v>
      </c>
      <c r="F1973" s="465" t="s">
        <v>3749</v>
      </c>
      <c r="G1973" s="463" t="s">
        <v>554</v>
      </c>
      <c r="H1973" s="576">
        <v>42756</v>
      </c>
      <c r="I1973" s="576">
        <v>42803</v>
      </c>
      <c r="J1973" s="228">
        <v>2016</v>
      </c>
      <c r="K1973" s="463" t="s">
        <v>769</v>
      </c>
      <c r="L1973" s="463" t="s">
        <v>1297</v>
      </c>
      <c r="M1973" s="463" t="s">
        <v>3749</v>
      </c>
      <c r="N1973" s="466">
        <v>1</v>
      </c>
      <c r="O1973" s="229">
        <v>9</v>
      </c>
      <c r="P1973" s="463">
        <v>7</v>
      </c>
      <c r="Q1973" s="463">
        <v>2</v>
      </c>
      <c r="R1973" s="463">
        <v>0</v>
      </c>
      <c r="S1973" s="463">
        <v>0</v>
      </c>
      <c r="T1973" s="463">
        <v>0</v>
      </c>
      <c r="U1973" s="463">
        <v>0</v>
      </c>
      <c r="V1973" s="463">
        <v>0</v>
      </c>
      <c r="W1973" s="463">
        <v>9</v>
      </c>
      <c r="X1973" s="463">
        <v>6</v>
      </c>
      <c r="Y1973" s="463">
        <v>7</v>
      </c>
      <c r="Z1973" s="463">
        <v>0</v>
      </c>
      <c r="AA1973" s="463">
        <v>0</v>
      </c>
      <c r="AB1973" s="466">
        <v>40</v>
      </c>
      <c r="AC1973" s="461"/>
    </row>
    <row r="1974" spans="1:29" s="467" customFormat="1" ht="26" hidden="1">
      <c r="A1974" s="463" t="s">
        <v>2980</v>
      </c>
      <c r="B1974" s="463" t="s">
        <v>658</v>
      </c>
      <c r="C1974" s="463" t="s">
        <v>3872</v>
      </c>
      <c r="D1974" s="463">
        <v>0</v>
      </c>
      <c r="E1974" s="463">
        <v>31</v>
      </c>
      <c r="F1974" s="465" t="s">
        <v>3749</v>
      </c>
      <c r="G1974" s="463" t="s">
        <v>554</v>
      </c>
      <c r="H1974" s="576">
        <v>42756</v>
      </c>
      <c r="I1974" s="576">
        <v>42803</v>
      </c>
      <c r="J1974" s="228">
        <v>2016</v>
      </c>
      <c r="K1974" s="463" t="s">
        <v>769</v>
      </c>
      <c r="L1974" s="463" t="s">
        <v>1297</v>
      </c>
      <c r="M1974" s="463" t="s">
        <v>3749</v>
      </c>
      <c r="N1974" s="466">
        <v>2</v>
      </c>
      <c r="O1974" s="229">
        <v>3</v>
      </c>
      <c r="P1974" s="463">
        <v>1</v>
      </c>
      <c r="Q1974" s="463">
        <v>5</v>
      </c>
      <c r="R1974" s="463">
        <v>0</v>
      </c>
      <c r="S1974" s="463">
        <v>0</v>
      </c>
      <c r="T1974" s="463">
        <v>0</v>
      </c>
      <c r="U1974" s="463">
        <v>0</v>
      </c>
      <c r="V1974" s="463">
        <v>0</v>
      </c>
      <c r="W1974" s="463">
        <v>17</v>
      </c>
      <c r="X1974" s="463">
        <v>1</v>
      </c>
      <c r="Y1974" s="463">
        <v>13</v>
      </c>
      <c r="Z1974" s="463">
        <v>0</v>
      </c>
      <c r="AA1974" s="463">
        <v>0</v>
      </c>
      <c r="AB1974" s="466">
        <v>40</v>
      </c>
      <c r="AC1974" s="461"/>
    </row>
    <row r="1975" spans="1:29" s="467" customFormat="1" ht="26" hidden="1">
      <c r="A1975" s="463" t="s">
        <v>2981</v>
      </c>
      <c r="B1975" s="463" t="s">
        <v>658</v>
      </c>
      <c r="C1975" s="463" t="s">
        <v>3873</v>
      </c>
      <c r="D1975" s="463">
        <v>0</v>
      </c>
      <c r="E1975" s="463">
        <v>31</v>
      </c>
      <c r="F1975" s="465" t="s">
        <v>3749</v>
      </c>
      <c r="G1975" s="463" t="s">
        <v>554</v>
      </c>
      <c r="H1975" s="576">
        <v>42756</v>
      </c>
      <c r="I1975" s="576">
        <v>42803</v>
      </c>
      <c r="J1975" s="228">
        <v>2016</v>
      </c>
      <c r="K1975" s="463" t="s">
        <v>769</v>
      </c>
      <c r="L1975" s="463" t="s">
        <v>1297</v>
      </c>
      <c r="M1975" s="463" t="s">
        <v>3749</v>
      </c>
      <c r="N1975" s="466">
        <v>3</v>
      </c>
      <c r="O1975" s="229">
        <v>10</v>
      </c>
      <c r="P1975" s="463">
        <v>7</v>
      </c>
      <c r="Q1975" s="463">
        <v>3</v>
      </c>
      <c r="R1975" s="463">
        <v>0</v>
      </c>
      <c r="S1975" s="463">
        <v>0</v>
      </c>
      <c r="T1975" s="463">
        <v>0</v>
      </c>
      <c r="U1975" s="463">
        <v>0</v>
      </c>
      <c r="V1975" s="463">
        <v>0</v>
      </c>
      <c r="W1975" s="463">
        <v>5</v>
      </c>
      <c r="X1975" s="463">
        <v>1</v>
      </c>
      <c r="Y1975" s="463">
        <v>14</v>
      </c>
      <c r="Z1975" s="463">
        <v>0</v>
      </c>
      <c r="AA1975" s="463">
        <v>0</v>
      </c>
      <c r="AB1975" s="466">
        <v>40</v>
      </c>
      <c r="AC1975" s="461"/>
    </row>
    <row r="1976" spans="1:29" s="467" customFormat="1" ht="26" hidden="1">
      <c r="A1976" s="463" t="s">
        <v>2982</v>
      </c>
      <c r="B1976" s="463" t="s">
        <v>658</v>
      </c>
      <c r="C1976" s="463" t="s">
        <v>3874</v>
      </c>
      <c r="D1976" s="463">
        <v>0</v>
      </c>
      <c r="E1976" s="463">
        <v>31</v>
      </c>
      <c r="F1976" s="465" t="s">
        <v>3749</v>
      </c>
      <c r="G1976" s="463" t="s">
        <v>554</v>
      </c>
      <c r="H1976" s="576">
        <v>42756</v>
      </c>
      <c r="I1976" s="576">
        <v>42803</v>
      </c>
      <c r="J1976" s="228">
        <v>2016</v>
      </c>
      <c r="K1976" s="463" t="s">
        <v>769</v>
      </c>
      <c r="L1976" s="463" t="s">
        <v>1297</v>
      </c>
      <c r="M1976" s="463" t="s">
        <v>3749</v>
      </c>
      <c r="N1976" s="466">
        <v>4</v>
      </c>
      <c r="O1976" s="229">
        <v>10</v>
      </c>
      <c r="P1976" s="463">
        <v>0</v>
      </c>
      <c r="Q1976" s="463">
        <v>3</v>
      </c>
      <c r="R1976" s="463">
        <v>0</v>
      </c>
      <c r="S1976" s="463">
        <v>0</v>
      </c>
      <c r="T1976" s="463">
        <v>0</v>
      </c>
      <c r="U1976" s="463">
        <v>1</v>
      </c>
      <c r="V1976" s="463">
        <v>0</v>
      </c>
      <c r="W1976" s="463">
        <v>11</v>
      </c>
      <c r="X1976" s="463">
        <v>8</v>
      </c>
      <c r="Y1976" s="463">
        <v>7</v>
      </c>
      <c r="Z1976" s="463">
        <v>0</v>
      </c>
      <c r="AA1976" s="463">
        <v>0</v>
      </c>
      <c r="AB1976" s="466">
        <v>40</v>
      </c>
      <c r="AC1976" s="461"/>
    </row>
    <row r="1977" spans="1:29" s="467" customFormat="1" hidden="1">
      <c r="A1977" s="463" t="s">
        <v>2983</v>
      </c>
      <c r="B1977" s="463" t="s">
        <v>658</v>
      </c>
      <c r="C1977" s="463" t="s">
        <v>3895</v>
      </c>
      <c r="D1977" s="463">
        <v>0</v>
      </c>
      <c r="E1977" s="463">
        <v>32</v>
      </c>
      <c r="F1977" s="465" t="s">
        <v>3750</v>
      </c>
      <c r="G1977" s="463" t="s">
        <v>554</v>
      </c>
      <c r="H1977" s="576">
        <v>42757</v>
      </c>
      <c r="I1977" s="576">
        <v>42803</v>
      </c>
      <c r="J1977" s="228">
        <v>2016</v>
      </c>
      <c r="K1977" s="463" t="s">
        <v>769</v>
      </c>
      <c r="L1977" s="463" t="s">
        <v>1297</v>
      </c>
      <c r="M1977" s="463" t="s">
        <v>3750</v>
      </c>
      <c r="N1977" s="466">
        <v>1</v>
      </c>
      <c r="O1977" s="229">
        <v>3</v>
      </c>
      <c r="P1977" s="463">
        <v>5</v>
      </c>
      <c r="Q1977" s="463">
        <v>7</v>
      </c>
      <c r="R1977" s="463">
        <v>2</v>
      </c>
      <c r="S1977" s="463">
        <v>0</v>
      </c>
      <c r="T1977" s="463">
        <v>0</v>
      </c>
      <c r="U1977" s="463">
        <v>0</v>
      </c>
      <c r="V1977" s="463">
        <v>0</v>
      </c>
      <c r="W1977" s="463">
        <v>17</v>
      </c>
      <c r="X1977" s="463">
        <v>6</v>
      </c>
      <c r="Y1977" s="463">
        <v>0</v>
      </c>
      <c r="Z1977" s="463">
        <v>0</v>
      </c>
      <c r="AA1977" s="463">
        <v>0</v>
      </c>
      <c r="AB1977" s="466">
        <v>40</v>
      </c>
      <c r="AC1977" s="461"/>
    </row>
    <row r="1978" spans="1:29" s="467" customFormat="1" hidden="1">
      <c r="A1978" s="463" t="s">
        <v>2984</v>
      </c>
      <c r="B1978" s="463" t="s">
        <v>658</v>
      </c>
      <c r="C1978" s="463" t="s">
        <v>3896</v>
      </c>
      <c r="D1978" s="463">
        <v>0</v>
      </c>
      <c r="E1978" s="463">
        <v>32</v>
      </c>
      <c r="F1978" s="465" t="s">
        <v>3750</v>
      </c>
      <c r="G1978" s="463" t="s">
        <v>554</v>
      </c>
      <c r="H1978" s="576">
        <v>42757</v>
      </c>
      <c r="I1978" s="576">
        <v>42803</v>
      </c>
      <c r="J1978" s="228">
        <v>2016</v>
      </c>
      <c r="K1978" s="463" t="s">
        <v>769</v>
      </c>
      <c r="L1978" s="463" t="s">
        <v>1297</v>
      </c>
      <c r="M1978" s="463" t="s">
        <v>3750</v>
      </c>
      <c r="N1978" s="466">
        <v>2</v>
      </c>
      <c r="O1978" s="229">
        <v>0</v>
      </c>
      <c r="P1978" s="463">
        <v>3</v>
      </c>
      <c r="Q1978" s="463">
        <v>4</v>
      </c>
      <c r="R1978" s="463">
        <v>2</v>
      </c>
      <c r="S1978" s="463">
        <v>0</v>
      </c>
      <c r="T1978" s="463">
        <v>0</v>
      </c>
      <c r="U1978" s="463">
        <v>1</v>
      </c>
      <c r="V1978" s="463">
        <v>1</v>
      </c>
      <c r="W1978" s="463">
        <v>19</v>
      </c>
      <c r="X1978" s="463">
        <v>9</v>
      </c>
      <c r="Y1978" s="463">
        <v>1</v>
      </c>
      <c r="Z1978" s="463">
        <v>0</v>
      </c>
      <c r="AA1978" s="463">
        <v>0</v>
      </c>
      <c r="AB1978" s="466">
        <v>40</v>
      </c>
      <c r="AC1978" s="461"/>
    </row>
    <row r="1979" spans="1:29" s="467" customFormat="1" hidden="1">
      <c r="A1979" s="463" t="s">
        <v>2985</v>
      </c>
      <c r="B1979" s="463" t="s">
        <v>658</v>
      </c>
      <c r="C1979" s="463" t="s">
        <v>3897</v>
      </c>
      <c r="D1979" s="463">
        <v>0</v>
      </c>
      <c r="E1979" s="463">
        <v>32</v>
      </c>
      <c r="F1979" s="465" t="s">
        <v>3750</v>
      </c>
      <c r="G1979" s="463" t="s">
        <v>554</v>
      </c>
      <c r="H1979" s="576">
        <v>42757</v>
      </c>
      <c r="I1979" s="576">
        <v>42803</v>
      </c>
      <c r="J1979" s="228">
        <v>2016</v>
      </c>
      <c r="K1979" s="463" t="s">
        <v>769</v>
      </c>
      <c r="L1979" s="463" t="s">
        <v>1297</v>
      </c>
      <c r="M1979" s="463" t="s">
        <v>3750</v>
      </c>
      <c r="N1979" s="466">
        <v>3</v>
      </c>
      <c r="O1979" s="229">
        <v>0</v>
      </c>
      <c r="P1979" s="463">
        <v>3</v>
      </c>
      <c r="Q1979" s="463">
        <v>5</v>
      </c>
      <c r="R1979" s="463">
        <v>6</v>
      </c>
      <c r="S1979" s="463">
        <v>0</v>
      </c>
      <c r="T1979" s="463">
        <v>0</v>
      </c>
      <c r="U1979" s="463">
        <v>0</v>
      </c>
      <c r="V1979" s="463">
        <v>5</v>
      </c>
      <c r="W1979" s="463">
        <v>12</v>
      </c>
      <c r="X1979" s="463">
        <v>5</v>
      </c>
      <c r="Y1979" s="463">
        <v>4</v>
      </c>
      <c r="Z1979" s="463">
        <v>0</v>
      </c>
      <c r="AA1979" s="463">
        <v>0</v>
      </c>
      <c r="AB1979" s="466">
        <v>40</v>
      </c>
      <c r="AC1979" s="461"/>
    </row>
    <row r="1980" spans="1:29" s="467" customFormat="1" hidden="1">
      <c r="A1980" s="463" t="s">
        <v>2986</v>
      </c>
      <c r="B1980" s="463" t="s">
        <v>658</v>
      </c>
      <c r="C1980" s="463" t="s">
        <v>3898</v>
      </c>
      <c r="D1980" s="463">
        <v>0</v>
      </c>
      <c r="E1980" s="463">
        <v>32</v>
      </c>
      <c r="F1980" s="465" t="s">
        <v>3750</v>
      </c>
      <c r="G1980" s="463" t="s">
        <v>554</v>
      </c>
      <c r="H1980" s="576">
        <v>42757</v>
      </c>
      <c r="I1980" s="576">
        <v>42803</v>
      </c>
      <c r="J1980" s="228">
        <v>2016</v>
      </c>
      <c r="K1980" s="463" t="s">
        <v>769</v>
      </c>
      <c r="L1980" s="463" t="s">
        <v>1297</v>
      </c>
      <c r="M1980" s="463" t="s">
        <v>3750</v>
      </c>
      <c r="N1980" s="466">
        <v>4</v>
      </c>
      <c r="O1980" s="229">
        <v>0</v>
      </c>
      <c r="P1980" s="463">
        <v>2</v>
      </c>
      <c r="Q1980" s="463">
        <v>5</v>
      </c>
      <c r="R1980" s="463">
        <v>3</v>
      </c>
      <c r="S1980" s="463">
        <v>0</v>
      </c>
      <c r="T1980" s="463">
        <v>1</v>
      </c>
      <c r="U1980" s="463">
        <v>0</v>
      </c>
      <c r="V1980" s="463">
        <v>1</v>
      </c>
      <c r="W1980" s="463">
        <v>14</v>
      </c>
      <c r="X1980" s="463">
        <v>7</v>
      </c>
      <c r="Y1980" s="463">
        <v>7</v>
      </c>
      <c r="Z1980" s="463">
        <v>0</v>
      </c>
      <c r="AA1980" s="463">
        <v>0</v>
      </c>
      <c r="AB1980" s="466">
        <v>40</v>
      </c>
      <c r="AC1980" s="461"/>
    </row>
    <row r="1981" spans="1:29" s="467" customFormat="1" hidden="1">
      <c r="A1981" s="463" t="s">
        <v>3003</v>
      </c>
      <c r="B1981" s="463" t="s">
        <v>658</v>
      </c>
      <c r="C1981" s="463" t="s">
        <v>3004</v>
      </c>
      <c r="D1981" s="463">
        <v>0</v>
      </c>
      <c r="E1981" s="463">
        <v>33</v>
      </c>
      <c r="F1981" s="465" t="s">
        <v>1692</v>
      </c>
      <c r="G1981" s="463" t="s">
        <v>554</v>
      </c>
      <c r="H1981" s="576">
        <v>42756</v>
      </c>
      <c r="I1981" s="576">
        <v>42807</v>
      </c>
      <c r="J1981" s="228">
        <v>2016</v>
      </c>
      <c r="K1981" s="463" t="s">
        <v>769</v>
      </c>
      <c r="L1981" s="463" t="s">
        <v>1297</v>
      </c>
      <c r="M1981" s="463" t="s">
        <v>1692</v>
      </c>
      <c r="N1981" s="466">
        <v>1</v>
      </c>
      <c r="O1981" s="229">
        <v>1</v>
      </c>
      <c r="P1981" s="463">
        <v>0</v>
      </c>
      <c r="Q1981" s="463">
        <v>3</v>
      </c>
      <c r="R1981" s="463">
        <v>0</v>
      </c>
      <c r="S1981" s="463">
        <v>1</v>
      </c>
      <c r="T1981" s="463">
        <v>0</v>
      </c>
      <c r="U1981" s="463">
        <v>3</v>
      </c>
      <c r="V1981" s="463">
        <v>0</v>
      </c>
      <c r="W1981" s="463">
        <v>28</v>
      </c>
      <c r="X1981" s="463">
        <v>0</v>
      </c>
      <c r="Y1981" s="463">
        <v>4</v>
      </c>
      <c r="Z1981" s="463">
        <v>0</v>
      </c>
      <c r="AA1981" s="463">
        <v>0</v>
      </c>
      <c r="AB1981" s="466">
        <v>40</v>
      </c>
      <c r="AC1981" s="461"/>
    </row>
    <row r="1982" spans="1:29" s="467" customFormat="1" hidden="1">
      <c r="A1982" s="463" t="s">
        <v>3005</v>
      </c>
      <c r="B1982" s="463" t="s">
        <v>658</v>
      </c>
      <c r="C1982" s="463" t="s">
        <v>3006</v>
      </c>
      <c r="D1982" s="463">
        <v>0</v>
      </c>
      <c r="E1982" s="463">
        <v>33</v>
      </c>
      <c r="F1982" s="465" t="s">
        <v>1692</v>
      </c>
      <c r="G1982" s="463" t="s">
        <v>554</v>
      </c>
      <c r="H1982" s="576">
        <v>42756</v>
      </c>
      <c r="I1982" s="576">
        <v>42807</v>
      </c>
      <c r="J1982" s="228">
        <v>2016</v>
      </c>
      <c r="K1982" s="463" t="s">
        <v>769</v>
      </c>
      <c r="L1982" s="463" t="s">
        <v>1297</v>
      </c>
      <c r="M1982" s="463" t="s">
        <v>1692</v>
      </c>
      <c r="N1982" s="466">
        <v>2</v>
      </c>
      <c r="O1982" s="229">
        <v>0</v>
      </c>
      <c r="P1982" s="463">
        <v>0</v>
      </c>
      <c r="Q1982" s="463">
        <v>9</v>
      </c>
      <c r="R1982" s="463">
        <v>1</v>
      </c>
      <c r="S1982" s="463">
        <v>0</v>
      </c>
      <c r="T1982" s="463">
        <v>0</v>
      </c>
      <c r="U1982" s="463">
        <v>1</v>
      </c>
      <c r="V1982" s="463">
        <v>0</v>
      </c>
      <c r="W1982" s="463">
        <v>16</v>
      </c>
      <c r="X1982" s="463">
        <v>0</v>
      </c>
      <c r="Y1982" s="463">
        <v>13</v>
      </c>
      <c r="Z1982" s="463">
        <v>0</v>
      </c>
      <c r="AA1982" s="463">
        <v>0</v>
      </c>
      <c r="AB1982" s="466">
        <v>40</v>
      </c>
      <c r="AC1982" s="461"/>
    </row>
    <row r="1983" spans="1:29" s="467" customFormat="1" hidden="1">
      <c r="A1983" s="463" t="s">
        <v>3007</v>
      </c>
      <c r="B1983" s="463" t="s">
        <v>658</v>
      </c>
      <c r="C1983" s="463" t="s">
        <v>3008</v>
      </c>
      <c r="D1983" s="463">
        <v>0</v>
      </c>
      <c r="E1983" s="463">
        <v>33</v>
      </c>
      <c r="F1983" s="465" t="s">
        <v>1692</v>
      </c>
      <c r="G1983" s="463" t="s">
        <v>554</v>
      </c>
      <c r="H1983" s="576">
        <v>42756</v>
      </c>
      <c r="I1983" s="576">
        <v>42807</v>
      </c>
      <c r="J1983" s="228">
        <v>2016</v>
      </c>
      <c r="K1983" s="463" t="s">
        <v>769</v>
      </c>
      <c r="L1983" s="463" t="s">
        <v>1297</v>
      </c>
      <c r="M1983" s="463" t="s">
        <v>1692</v>
      </c>
      <c r="N1983" s="466">
        <v>3</v>
      </c>
      <c r="O1983" s="229">
        <v>2</v>
      </c>
      <c r="P1983" s="463">
        <v>0</v>
      </c>
      <c r="Q1983" s="463">
        <v>3</v>
      </c>
      <c r="R1983" s="463">
        <v>0</v>
      </c>
      <c r="S1983" s="463">
        <v>0</v>
      </c>
      <c r="T1983" s="463">
        <v>0</v>
      </c>
      <c r="U1983" s="463">
        <v>5</v>
      </c>
      <c r="V1983" s="463">
        <v>0</v>
      </c>
      <c r="W1983" s="463">
        <v>18</v>
      </c>
      <c r="X1983" s="463">
        <v>1</v>
      </c>
      <c r="Y1983" s="463">
        <v>11</v>
      </c>
      <c r="Z1983" s="463">
        <v>0</v>
      </c>
      <c r="AA1983" s="463">
        <v>0</v>
      </c>
      <c r="AB1983" s="466">
        <v>40</v>
      </c>
      <c r="AC1983" s="461"/>
    </row>
    <row r="1984" spans="1:29" s="467" customFormat="1" hidden="1">
      <c r="A1984" s="463" t="s">
        <v>3009</v>
      </c>
      <c r="B1984" s="463" t="s">
        <v>658</v>
      </c>
      <c r="C1984" s="463" t="s">
        <v>3010</v>
      </c>
      <c r="D1984" s="463">
        <v>0</v>
      </c>
      <c r="E1984" s="463">
        <v>33</v>
      </c>
      <c r="F1984" s="465" t="s">
        <v>1692</v>
      </c>
      <c r="G1984" s="463" t="s">
        <v>554</v>
      </c>
      <c r="H1984" s="576">
        <v>42756</v>
      </c>
      <c r="I1984" s="576">
        <v>42807</v>
      </c>
      <c r="J1984" s="228">
        <v>2016</v>
      </c>
      <c r="K1984" s="463" t="s">
        <v>769</v>
      </c>
      <c r="L1984" s="463" t="s">
        <v>1297</v>
      </c>
      <c r="M1984" s="463" t="s">
        <v>1692</v>
      </c>
      <c r="N1984" s="466">
        <v>4</v>
      </c>
      <c r="O1984" s="229">
        <v>0</v>
      </c>
      <c r="P1984" s="463">
        <v>0</v>
      </c>
      <c r="Q1984" s="463">
        <v>2</v>
      </c>
      <c r="R1984" s="463">
        <v>0</v>
      </c>
      <c r="S1984" s="463">
        <v>0</v>
      </c>
      <c r="T1984" s="463">
        <v>0</v>
      </c>
      <c r="U1984" s="463">
        <v>2</v>
      </c>
      <c r="V1984" s="463">
        <v>0</v>
      </c>
      <c r="W1984" s="463">
        <v>11</v>
      </c>
      <c r="X1984" s="463">
        <v>3</v>
      </c>
      <c r="Y1984" s="463">
        <v>22</v>
      </c>
      <c r="Z1984" s="463">
        <v>0</v>
      </c>
      <c r="AA1984" s="463">
        <v>0</v>
      </c>
      <c r="AB1984" s="466">
        <v>40</v>
      </c>
      <c r="AC1984" s="461"/>
    </row>
    <row r="1985" spans="1:29" s="467" customFormat="1" hidden="1">
      <c r="A1985" s="463" t="s">
        <v>2987</v>
      </c>
      <c r="B1985" s="463" t="s">
        <v>658</v>
      </c>
      <c r="C1985" s="463" t="s">
        <v>4135</v>
      </c>
      <c r="D1985" s="463">
        <v>0</v>
      </c>
      <c r="E1985" s="463">
        <v>34</v>
      </c>
      <c r="F1985" s="465" t="s">
        <v>3760</v>
      </c>
      <c r="G1985" s="463" t="s">
        <v>554</v>
      </c>
      <c r="H1985" s="576">
        <v>42777</v>
      </c>
      <c r="I1985" s="576">
        <v>42803</v>
      </c>
      <c r="J1985" s="228">
        <v>2016</v>
      </c>
      <c r="K1985" s="463" t="s">
        <v>1281</v>
      </c>
      <c r="L1985" s="463" t="s">
        <v>773</v>
      </c>
      <c r="M1985" s="463" t="s">
        <v>3760</v>
      </c>
      <c r="N1985" s="466">
        <v>1</v>
      </c>
      <c r="O1985" s="229">
        <v>0</v>
      </c>
      <c r="P1985" s="463">
        <v>0</v>
      </c>
      <c r="Q1985" s="463">
        <v>0</v>
      </c>
      <c r="R1985" s="463">
        <v>0</v>
      </c>
      <c r="S1985" s="463">
        <v>0</v>
      </c>
      <c r="T1985" s="463">
        <v>0</v>
      </c>
      <c r="U1985" s="463">
        <v>0</v>
      </c>
      <c r="V1985" s="463">
        <v>0</v>
      </c>
      <c r="W1985" s="463">
        <v>38</v>
      </c>
      <c r="X1985" s="463">
        <v>2</v>
      </c>
      <c r="Y1985" s="463">
        <v>0</v>
      </c>
      <c r="Z1985" s="463">
        <v>0</v>
      </c>
      <c r="AA1985" s="463">
        <v>0</v>
      </c>
      <c r="AB1985" s="466">
        <v>40</v>
      </c>
      <c r="AC1985" s="461"/>
    </row>
    <row r="1986" spans="1:29" s="467" customFormat="1" hidden="1">
      <c r="A1986" s="463" t="s">
        <v>2988</v>
      </c>
      <c r="B1986" s="463" t="s">
        <v>658</v>
      </c>
      <c r="C1986" s="463" t="s">
        <v>4136</v>
      </c>
      <c r="D1986" s="463">
        <v>0</v>
      </c>
      <c r="E1986" s="463">
        <v>34</v>
      </c>
      <c r="F1986" s="465" t="s">
        <v>3760</v>
      </c>
      <c r="G1986" s="463" t="s">
        <v>554</v>
      </c>
      <c r="H1986" s="576">
        <v>42777</v>
      </c>
      <c r="I1986" s="576">
        <v>42803</v>
      </c>
      <c r="J1986" s="228">
        <v>2016</v>
      </c>
      <c r="K1986" s="463" t="s">
        <v>1281</v>
      </c>
      <c r="L1986" s="463" t="s">
        <v>773</v>
      </c>
      <c r="M1986" s="463" t="s">
        <v>3760</v>
      </c>
      <c r="N1986" s="466">
        <v>2</v>
      </c>
      <c r="O1986" s="229">
        <v>0</v>
      </c>
      <c r="P1986" s="463">
        <v>0</v>
      </c>
      <c r="Q1986" s="463">
        <v>0</v>
      </c>
      <c r="R1986" s="463">
        <v>0</v>
      </c>
      <c r="S1986" s="463">
        <v>2</v>
      </c>
      <c r="T1986" s="463">
        <v>0</v>
      </c>
      <c r="U1986" s="463">
        <v>0</v>
      </c>
      <c r="V1986" s="463">
        <v>0</v>
      </c>
      <c r="W1986" s="463">
        <v>33</v>
      </c>
      <c r="X1986" s="463">
        <v>5</v>
      </c>
      <c r="Y1986" s="463">
        <v>0</v>
      </c>
      <c r="Z1986" s="463">
        <v>0</v>
      </c>
      <c r="AA1986" s="463">
        <v>0</v>
      </c>
      <c r="AB1986" s="466">
        <v>40</v>
      </c>
      <c r="AC1986" s="461"/>
    </row>
    <row r="1987" spans="1:29" s="467" customFormat="1" hidden="1">
      <c r="A1987" s="463" t="s">
        <v>2989</v>
      </c>
      <c r="B1987" s="463" t="s">
        <v>658</v>
      </c>
      <c r="C1987" s="463" t="s">
        <v>4137</v>
      </c>
      <c r="D1987" s="463">
        <v>0</v>
      </c>
      <c r="E1987" s="463">
        <v>34</v>
      </c>
      <c r="F1987" s="465" t="s">
        <v>3760</v>
      </c>
      <c r="G1987" s="463" t="s">
        <v>554</v>
      </c>
      <c r="H1987" s="576">
        <v>42777</v>
      </c>
      <c r="I1987" s="576">
        <v>42803</v>
      </c>
      <c r="J1987" s="228">
        <v>2016</v>
      </c>
      <c r="K1987" s="463" t="s">
        <v>1281</v>
      </c>
      <c r="L1987" s="463" t="s">
        <v>773</v>
      </c>
      <c r="M1987" s="463" t="s">
        <v>3760</v>
      </c>
      <c r="N1987" s="466">
        <v>3</v>
      </c>
      <c r="O1987" s="229">
        <v>0</v>
      </c>
      <c r="P1987" s="463">
        <v>0</v>
      </c>
      <c r="Q1987" s="463">
        <v>0</v>
      </c>
      <c r="R1987" s="463">
        <v>0</v>
      </c>
      <c r="S1987" s="463">
        <v>0</v>
      </c>
      <c r="T1987" s="463">
        <v>0</v>
      </c>
      <c r="U1987" s="463">
        <v>0</v>
      </c>
      <c r="V1987" s="463">
        <v>0</v>
      </c>
      <c r="W1987" s="463">
        <v>31</v>
      </c>
      <c r="X1987" s="463">
        <v>5</v>
      </c>
      <c r="Y1987" s="463">
        <v>4</v>
      </c>
      <c r="Z1987" s="463">
        <v>0</v>
      </c>
      <c r="AA1987" s="463">
        <v>0</v>
      </c>
      <c r="AB1987" s="466">
        <v>40</v>
      </c>
      <c r="AC1987" s="461"/>
    </row>
    <row r="1988" spans="1:29" s="467" customFormat="1" hidden="1">
      <c r="A1988" s="463" t="s">
        <v>2990</v>
      </c>
      <c r="B1988" s="463" t="s">
        <v>658</v>
      </c>
      <c r="C1988" s="463" t="s">
        <v>4138</v>
      </c>
      <c r="D1988" s="463">
        <v>0</v>
      </c>
      <c r="E1988" s="463">
        <v>34</v>
      </c>
      <c r="F1988" s="465" t="s">
        <v>3760</v>
      </c>
      <c r="G1988" s="463" t="s">
        <v>554</v>
      </c>
      <c r="H1988" s="576">
        <v>42777</v>
      </c>
      <c r="I1988" s="576">
        <v>42803</v>
      </c>
      <c r="J1988" s="228">
        <v>2016</v>
      </c>
      <c r="K1988" s="463" t="s">
        <v>1281</v>
      </c>
      <c r="L1988" s="463" t="s">
        <v>773</v>
      </c>
      <c r="M1988" s="463" t="s">
        <v>3760</v>
      </c>
      <c r="N1988" s="466">
        <v>4</v>
      </c>
      <c r="O1988" s="229">
        <v>0</v>
      </c>
      <c r="P1988" s="463">
        <v>0</v>
      </c>
      <c r="Q1988" s="463">
        <v>0</v>
      </c>
      <c r="R1988" s="463">
        <v>0</v>
      </c>
      <c r="S1988" s="463">
        <v>1</v>
      </c>
      <c r="T1988" s="463">
        <v>0</v>
      </c>
      <c r="U1988" s="463">
        <v>0</v>
      </c>
      <c r="V1988" s="463">
        <v>0</v>
      </c>
      <c r="W1988" s="463">
        <v>38</v>
      </c>
      <c r="X1988" s="463">
        <v>0</v>
      </c>
      <c r="Y1988" s="463">
        <v>1</v>
      </c>
      <c r="Z1988" s="463">
        <v>0</v>
      </c>
      <c r="AA1988" s="463">
        <v>0</v>
      </c>
      <c r="AB1988" s="466">
        <v>40</v>
      </c>
      <c r="AC1988" s="461"/>
    </row>
    <row r="1989" spans="1:29" s="467" customFormat="1" hidden="1">
      <c r="A1989" s="463" t="s">
        <v>2991</v>
      </c>
      <c r="B1989" s="463" t="s">
        <v>658</v>
      </c>
      <c r="C1989" s="463" t="s">
        <v>2992</v>
      </c>
      <c r="D1989" s="463">
        <v>0</v>
      </c>
      <c r="E1989" s="463">
        <v>35</v>
      </c>
      <c r="F1989" s="465" t="s">
        <v>1511</v>
      </c>
      <c r="G1989" s="463" t="s">
        <v>554</v>
      </c>
      <c r="H1989" s="576">
        <v>42777</v>
      </c>
      <c r="I1989" s="576">
        <v>42803</v>
      </c>
      <c r="J1989" s="228">
        <v>2016</v>
      </c>
      <c r="K1989" s="463" t="s">
        <v>1281</v>
      </c>
      <c r="L1989" s="463" t="s">
        <v>773</v>
      </c>
      <c r="M1989" s="463" t="s">
        <v>1511</v>
      </c>
      <c r="N1989" s="466">
        <v>1</v>
      </c>
      <c r="O1989" s="229">
        <v>0</v>
      </c>
      <c r="P1989" s="463">
        <v>2</v>
      </c>
      <c r="Q1989" s="463">
        <v>5</v>
      </c>
      <c r="R1989" s="463">
        <v>0</v>
      </c>
      <c r="S1989" s="463">
        <v>0</v>
      </c>
      <c r="T1989" s="463">
        <v>0</v>
      </c>
      <c r="U1989" s="463">
        <v>6</v>
      </c>
      <c r="V1989" s="463">
        <v>1</v>
      </c>
      <c r="W1989" s="463">
        <v>15</v>
      </c>
      <c r="X1989" s="463">
        <v>8</v>
      </c>
      <c r="Y1989" s="463">
        <v>3</v>
      </c>
      <c r="Z1989" s="463">
        <v>0</v>
      </c>
      <c r="AA1989" s="463">
        <v>0</v>
      </c>
      <c r="AB1989" s="466">
        <v>40</v>
      </c>
      <c r="AC1989" s="461"/>
    </row>
    <row r="1990" spans="1:29" s="467" customFormat="1" hidden="1">
      <c r="A1990" s="463" t="s">
        <v>2993</v>
      </c>
      <c r="B1990" s="463" t="s">
        <v>658</v>
      </c>
      <c r="C1990" s="463" t="s">
        <v>2994</v>
      </c>
      <c r="D1990" s="463">
        <v>0</v>
      </c>
      <c r="E1990" s="463">
        <v>35</v>
      </c>
      <c r="F1990" s="465" t="s">
        <v>1511</v>
      </c>
      <c r="G1990" s="463" t="s">
        <v>554</v>
      </c>
      <c r="H1990" s="576">
        <v>42777</v>
      </c>
      <c r="I1990" s="576">
        <v>42803</v>
      </c>
      <c r="J1990" s="228">
        <v>2016</v>
      </c>
      <c r="K1990" s="463" t="s">
        <v>1281</v>
      </c>
      <c r="L1990" s="463" t="s">
        <v>773</v>
      </c>
      <c r="M1990" s="463" t="s">
        <v>1511</v>
      </c>
      <c r="N1990" s="466">
        <v>2</v>
      </c>
      <c r="O1990" s="229">
        <v>0</v>
      </c>
      <c r="P1990" s="463">
        <v>2</v>
      </c>
      <c r="Q1990" s="463">
        <v>1</v>
      </c>
      <c r="R1990" s="463">
        <v>0</v>
      </c>
      <c r="S1990" s="463">
        <v>0</v>
      </c>
      <c r="T1990" s="463">
        <v>0</v>
      </c>
      <c r="U1990" s="463">
        <v>21</v>
      </c>
      <c r="V1990" s="463">
        <v>0</v>
      </c>
      <c r="W1990" s="463">
        <v>9</v>
      </c>
      <c r="X1990" s="463">
        <v>5</v>
      </c>
      <c r="Y1990" s="463">
        <v>2</v>
      </c>
      <c r="Z1990" s="463">
        <v>0</v>
      </c>
      <c r="AA1990" s="463">
        <v>0</v>
      </c>
      <c r="AB1990" s="466">
        <v>40</v>
      </c>
      <c r="AC1990" s="461"/>
    </row>
    <row r="1991" spans="1:29" s="467" customFormat="1" hidden="1">
      <c r="A1991" s="463" t="s">
        <v>2995</v>
      </c>
      <c r="B1991" s="463" t="s">
        <v>658</v>
      </c>
      <c r="C1991" s="463" t="s">
        <v>2996</v>
      </c>
      <c r="D1991" s="463">
        <v>0</v>
      </c>
      <c r="E1991" s="463">
        <v>35</v>
      </c>
      <c r="F1991" s="465" t="s">
        <v>1511</v>
      </c>
      <c r="G1991" s="463" t="s">
        <v>554</v>
      </c>
      <c r="H1991" s="576">
        <v>42777</v>
      </c>
      <c r="I1991" s="576">
        <v>42803</v>
      </c>
      <c r="J1991" s="228">
        <v>2016</v>
      </c>
      <c r="K1991" s="463" t="s">
        <v>1281</v>
      </c>
      <c r="L1991" s="463" t="s">
        <v>773</v>
      </c>
      <c r="M1991" s="463" t="s">
        <v>1511</v>
      </c>
      <c r="N1991" s="466">
        <v>3</v>
      </c>
      <c r="O1991" s="229">
        <v>0</v>
      </c>
      <c r="P1991" s="463">
        <v>9</v>
      </c>
      <c r="Q1991" s="463">
        <v>1</v>
      </c>
      <c r="R1991" s="463">
        <v>0</v>
      </c>
      <c r="S1991" s="463">
        <v>0</v>
      </c>
      <c r="T1991" s="463">
        <v>1</v>
      </c>
      <c r="U1991" s="463">
        <v>13</v>
      </c>
      <c r="V1991" s="463">
        <v>0</v>
      </c>
      <c r="W1991" s="463">
        <v>14</v>
      </c>
      <c r="X1991" s="463">
        <v>2</v>
      </c>
      <c r="Y1991" s="463">
        <v>0</v>
      </c>
      <c r="Z1991" s="463">
        <v>0</v>
      </c>
      <c r="AA1991" s="463">
        <v>0</v>
      </c>
      <c r="AB1991" s="466">
        <v>40</v>
      </c>
      <c r="AC1991" s="461"/>
    </row>
    <row r="1992" spans="1:29" s="467" customFormat="1" hidden="1">
      <c r="A1992" s="463" t="s">
        <v>2997</v>
      </c>
      <c r="B1992" s="463" t="s">
        <v>658</v>
      </c>
      <c r="C1992" s="463" t="s">
        <v>2998</v>
      </c>
      <c r="D1992" s="463">
        <v>0</v>
      </c>
      <c r="E1992" s="463">
        <v>35</v>
      </c>
      <c r="F1992" s="465" t="s">
        <v>1511</v>
      </c>
      <c r="G1992" s="463" t="s">
        <v>554</v>
      </c>
      <c r="H1992" s="576">
        <v>42777</v>
      </c>
      <c r="I1992" s="576">
        <v>42803</v>
      </c>
      <c r="J1992" s="228">
        <v>2016</v>
      </c>
      <c r="K1992" s="463" t="s">
        <v>1281</v>
      </c>
      <c r="L1992" s="463" t="s">
        <v>773</v>
      </c>
      <c r="M1992" s="463" t="s">
        <v>1511</v>
      </c>
      <c r="N1992" s="466">
        <v>4</v>
      </c>
      <c r="O1992" s="229">
        <v>0</v>
      </c>
      <c r="P1992" s="463">
        <v>3</v>
      </c>
      <c r="Q1992" s="463">
        <v>1</v>
      </c>
      <c r="R1992" s="463">
        <v>0</v>
      </c>
      <c r="S1992" s="463">
        <v>0</v>
      </c>
      <c r="T1992" s="463">
        <v>0</v>
      </c>
      <c r="U1992" s="463">
        <v>18</v>
      </c>
      <c r="V1992" s="463">
        <v>1</v>
      </c>
      <c r="W1992" s="463">
        <v>6</v>
      </c>
      <c r="X1992" s="463">
        <v>9</v>
      </c>
      <c r="Y1992" s="463">
        <v>1</v>
      </c>
      <c r="Z1992" s="463">
        <v>0</v>
      </c>
      <c r="AA1992" s="463">
        <v>1</v>
      </c>
      <c r="AB1992" s="466">
        <v>40</v>
      </c>
      <c r="AC1992" s="461"/>
    </row>
    <row r="1993" spans="1:29" s="467" customFormat="1" hidden="1">
      <c r="A1993" s="463" t="s">
        <v>2999</v>
      </c>
      <c r="B1993" s="463" t="s">
        <v>658</v>
      </c>
      <c r="C1993" s="463" t="s">
        <v>4115</v>
      </c>
      <c r="D1993" s="463">
        <v>0</v>
      </c>
      <c r="E1993" s="463">
        <v>36</v>
      </c>
      <c r="F1993" s="465" t="s">
        <v>1516</v>
      </c>
      <c r="G1993" s="463" t="s">
        <v>554</v>
      </c>
      <c r="H1993" s="576">
        <v>42777</v>
      </c>
      <c r="I1993" s="576">
        <v>42803</v>
      </c>
      <c r="J1993" s="228">
        <v>2016</v>
      </c>
      <c r="K1993" s="463" t="s">
        <v>1281</v>
      </c>
      <c r="L1993" s="463" t="s">
        <v>773</v>
      </c>
      <c r="M1993" s="463" t="s">
        <v>1516</v>
      </c>
      <c r="N1993" s="466">
        <v>1</v>
      </c>
      <c r="O1993" s="229">
        <v>0</v>
      </c>
      <c r="P1993" s="463">
        <v>2</v>
      </c>
      <c r="Q1993" s="463">
        <v>2</v>
      </c>
      <c r="R1993" s="463">
        <v>0</v>
      </c>
      <c r="S1993" s="463">
        <v>1</v>
      </c>
      <c r="T1993" s="463">
        <v>0</v>
      </c>
      <c r="U1993" s="463">
        <v>0</v>
      </c>
      <c r="V1993" s="463">
        <v>0</v>
      </c>
      <c r="W1993" s="463">
        <v>15</v>
      </c>
      <c r="X1993" s="463">
        <v>13</v>
      </c>
      <c r="Y1993" s="463">
        <v>6</v>
      </c>
      <c r="Z1993" s="463">
        <v>0</v>
      </c>
      <c r="AA1993" s="463">
        <v>1</v>
      </c>
      <c r="AB1993" s="466">
        <v>40</v>
      </c>
      <c r="AC1993" s="461"/>
    </row>
    <row r="1994" spans="1:29" s="467" customFormat="1" hidden="1">
      <c r="A1994" s="463" t="s">
        <v>3000</v>
      </c>
      <c r="B1994" s="463" t="s">
        <v>658</v>
      </c>
      <c r="C1994" s="463" t="s">
        <v>4116</v>
      </c>
      <c r="D1994" s="463">
        <v>0</v>
      </c>
      <c r="E1994" s="463">
        <v>36</v>
      </c>
      <c r="F1994" s="465" t="s">
        <v>1516</v>
      </c>
      <c r="G1994" s="463" t="s">
        <v>554</v>
      </c>
      <c r="H1994" s="576">
        <v>42777</v>
      </c>
      <c r="I1994" s="576">
        <v>42803</v>
      </c>
      <c r="J1994" s="228">
        <v>2016</v>
      </c>
      <c r="K1994" s="463" t="s">
        <v>1281</v>
      </c>
      <c r="L1994" s="463" t="s">
        <v>773</v>
      </c>
      <c r="M1994" s="463" t="s">
        <v>1516</v>
      </c>
      <c r="N1994" s="466">
        <v>2</v>
      </c>
      <c r="O1994" s="229">
        <v>0</v>
      </c>
      <c r="P1994" s="463">
        <v>1</v>
      </c>
      <c r="Q1994" s="463">
        <v>1</v>
      </c>
      <c r="R1994" s="463">
        <v>0</v>
      </c>
      <c r="S1994" s="463">
        <v>5</v>
      </c>
      <c r="T1994" s="463">
        <v>0</v>
      </c>
      <c r="U1994" s="463">
        <v>1</v>
      </c>
      <c r="V1994" s="463">
        <v>1</v>
      </c>
      <c r="W1994" s="463">
        <v>18</v>
      </c>
      <c r="X1994" s="463">
        <v>9</v>
      </c>
      <c r="Y1994" s="463">
        <v>1</v>
      </c>
      <c r="Z1994" s="463">
        <v>0</v>
      </c>
      <c r="AA1994" s="463">
        <v>3</v>
      </c>
      <c r="AB1994" s="466">
        <v>40</v>
      </c>
      <c r="AC1994" s="461"/>
    </row>
    <row r="1995" spans="1:29" s="467" customFormat="1" hidden="1">
      <c r="A1995" s="463" t="s">
        <v>3001</v>
      </c>
      <c r="B1995" s="463" t="s">
        <v>658</v>
      </c>
      <c r="C1995" s="463" t="s">
        <v>4117</v>
      </c>
      <c r="D1995" s="463">
        <v>0</v>
      </c>
      <c r="E1995" s="463">
        <v>36</v>
      </c>
      <c r="F1995" s="465" t="s">
        <v>1516</v>
      </c>
      <c r="G1995" s="463" t="s">
        <v>554</v>
      </c>
      <c r="H1995" s="576">
        <v>42777</v>
      </c>
      <c r="I1995" s="576">
        <v>42803</v>
      </c>
      <c r="J1995" s="228">
        <v>2016</v>
      </c>
      <c r="K1995" s="463" t="s">
        <v>1281</v>
      </c>
      <c r="L1995" s="463" t="s">
        <v>773</v>
      </c>
      <c r="M1995" s="463" t="s">
        <v>1516</v>
      </c>
      <c r="N1995" s="466">
        <v>3</v>
      </c>
      <c r="O1995" s="229">
        <v>0</v>
      </c>
      <c r="P1995" s="463">
        <v>0</v>
      </c>
      <c r="Q1995" s="463">
        <v>5</v>
      </c>
      <c r="R1995" s="463">
        <v>0</v>
      </c>
      <c r="S1995" s="463">
        <v>3</v>
      </c>
      <c r="T1995" s="463">
        <v>0</v>
      </c>
      <c r="U1995" s="463">
        <v>4</v>
      </c>
      <c r="V1995" s="463">
        <v>0</v>
      </c>
      <c r="W1995" s="463">
        <v>14</v>
      </c>
      <c r="X1995" s="463">
        <v>9</v>
      </c>
      <c r="Y1995" s="463">
        <v>3</v>
      </c>
      <c r="Z1995" s="463">
        <v>0</v>
      </c>
      <c r="AA1995" s="463">
        <v>2</v>
      </c>
      <c r="AB1995" s="466">
        <v>40</v>
      </c>
      <c r="AC1995" s="461"/>
    </row>
    <row r="1996" spans="1:29" s="467" customFormat="1" hidden="1">
      <c r="A1996" s="463" t="s">
        <v>3002</v>
      </c>
      <c r="B1996" s="463" t="s">
        <v>658</v>
      </c>
      <c r="C1996" s="463" t="s">
        <v>4118</v>
      </c>
      <c r="D1996" s="463">
        <v>0</v>
      </c>
      <c r="E1996" s="463">
        <v>36</v>
      </c>
      <c r="F1996" s="465" t="s">
        <v>1516</v>
      </c>
      <c r="G1996" s="463" t="s">
        <v>554</v>
      </c>
      <c r="H1996" s="576">
        <v>42777</v>
      </c>
      <c r="I1996" s="576">
        <v>42803</v>
      </c>
      <c r="J1996" s="228">
        <v>2016</v>
      </c>
      <c r="K1996" s="463" t="s">
        <v>1281</v>
      </c>
      <c r="L1996" s="463" t="s">
        <v>773</v>
      </c>
      <c r="M1996" s="463" t="s">
        <v>1516</v>
      </c>
      <c r="N1996" s="466">
        <v>4</v>
      </c>
      <c r="O1996" s="229">
        <v>0</v>
      </c>
      <c r="P1996" s="463">
        <v>6</v>
      </c>
      <c r="Q1996" s="463">
        <v>8</v>
      </c>
      <c r="R1996" s="463">
        <v>0</v>
      </c>
      <c r="S1996" s="463">
        <v>2</v>
      </c>
      <c r="T1996" s="463">
        <v>0</v>
      </c>
      <c r="U1996" s="463">
        <v>0</v>
      </c>
      <c r="V1996" s="463">
        <v>0</v>
      </c>
      <c r="W1996" s="463">
        <v>11</v>
      </c>
      <c r="X1996" s="463">
        <v>11</v>
      </c>
      <c r="Y1996" s="463">
        <v>2</v>
      </c>
      <c r="Z1996" s="463">
        <v>0</v>
      </c>
      <c r="AA1996" s="463">
        <v>0</v>
      </c>
      <c r="AB1996" s="466">
        <v>40</v>
      </c>
      <c r="AC1996" s="461"/>
    </row>
    <row r="1997" spans="1:29" s="467" customFormat="1" hidden="1">
      <c r="A1997" s="463" t="s">
        <v>3141</v>
      </c>
      <c r="B1997" s="463" t="s">
        <v>658</v>
      </c>
      <c r="C1997" s="463" t="s">
        <v>3142</v>
      </c>
      <c r="D1997" s="463" t="s">
        <v>552</v>
      </c>
      <c r="E1997" s="463">
        <v>37</v>
      </c>
      <c r="F1997" s="465" t="s">
        <v>358</v>
      </c>
      <c r="G1997" s="463" t="s">
        <v>554</v>
      </c>
      <c r="H1997" s="576">
        <v>42370</v>
      </c>
      <c r="I1997" s="576">
        <v>42929</v>
      </c>
      <c r="J1997" s="228">
        <v>2016</v>
      </c>
      <c r="K1997" s="463" t="s">
        <v>769</v>
      </c>
      <c r="L1997" s="463" t="s">
        <v>3726</v>
      </c>
      <c r="M1997" s="463" t="s">
        <v>358</v>
      </c>
      <c r="N1997" s="466">
        <v>1</v>
      </c>
      <c r="O1997" s="229">
        <v>0</v>
      </c>
      <c r="P1997" s="463">
        <v>0</v>
      </c>
      <c r="Q1997" s="463">
        <v>1</v>
      </c>
      <c r="R1997" s="463">
        <v>0</v>
      </c>
      <c r="S1997" s="463">
        <v>8</v>
      </c>
      <c r="T1997" s="463">
        <v>0</v>
      </c>
      <c r="U1997" s="463">
        <v>2</v>
      </c>
      <c r="V1997" s="463">
        <v>0</v>
      </c>
      <c r="W1997" s="463">
        <v>21</v>
      </c>
      <c r="X1997" s="463">
        <v>4</v>
      </c>
      <c r="Y1997" s="463">
        <v>4</v>
      </c>
      <c r="Z1997" s="463">
        <v>0</v>
      </c>
      <c r="AA1997" s="463">
        <v>0</v>
      </c>
      <c r="AB1997" s="466">
        <v>40</v>
      </c>
      <c r="AC1997" s="461"/>
    </row>
    <row r="1998" spans="1:29" s="467" customFormat="1" hidden="1">
      <c r="A1998" s="463" t="s">
        <v>3143</v>
      </c>
      <c r="B1998" s="463" t="s">
        <v>658</v>
      </c>
      <c r="C1998" s="463" t="s">
        <v>3144</v>
      </c>
      <c r="D1998" s="463" t="s">
        <v>552</v>
      </c>
      <c r="E1998" s="463">
        <v>37</v>
      </c>
      <c r="F1998" s="465" t="s">
        <v>358</v>
      </c>
      <c r="G1998" s="463" t="s">
        <v>554</v>
      </c>
      <c r="H1998" s="576">
        <v>42370</v>
      </c>
      <c r="I1998" s="576">
        <v>42929</v>
      </c>
      <c r="J1998" s="228">
        <v>2016</v>
      </c>
      <c r="K1998" s="463" t="s">
        <v>769</v>
      </c>
      <c r="L1998" s="463" t="s">
        <v>3726</v>
      </c>
      <c r="M1998" s="463" t="s">
        <v>358</v>
      </c>
      <c r="N1998" s="466">
        <v>2</v>
      </c>
      <c r="O1998" s="229">
        <v>0</v>
      </c>
      <c r="P1998" s="463">
        <v>0</v>
      </c>
      <c r="Q1998" s="463">
        <v>0</v>
      </c>
      <c r="R1998" s="463">
        <v>0</v>
      </c>
      <c r="S1998" s="463">
        <v>1</v>
      </c>
      <c r="T1998" s="463">
        <v>0</v>
      </c>
      <c r="U1998" s="463">
        <v>4</v>
      </c>
      <c r="V1998" s="463">
        <v>0</v>
      </c>
      <c r="W1998" s="463">
        <v>35</v>
      </c>
      <c r="X1998" s="463">
        <v>0</v>
      </c>
      <c r="Y1998" s="463">
        <v>0</v>
      </c>
      <c r="Z1998" s="463">
        <v>0</v>
      </c>
      <c r="AA1998" s="463">
        <v>0</v>
      </c>
      <c r="AB1998" s="466">
        <v>40</v>
      </c>
      <c r="AC1998" s="461"/>
    </row>
    <row r="1999" spans="1:29" s="467" customFormat="1" hidden="1">
      <c r="A1999" s="463" t="s">
        <v>3145</v>
      </c>
      <c r="B1999" s="463" t="s">
        <v>658</v>
      </c>
      <c r="C1999" s="463" t="s">
        <v>3146</v>
      </c>
      <c r="D1999" s="463" t="s">
        <v>552</v>
      </c>
      <c r="E1999" s="463">
        <v>37</v>
      </c>
      <c r="F1999" s="465" t="s">
        <v>358</v>
      </c>
      <c r="G1999" s="463" t="s">
        <v>554</v>
      </c>
      <c r="H1999" s="576">
        <v>42370</v>
      </c>
      <c r="I1999" s="576">
        <v>42929</v>
      </c>
      <c r="J1999" s="228">
        <v>2016</v>
      </c>
      <c r="K1999" s="463" t="s">
        <v>769</v>
      </c>
      <c r="L1999" s="463" t="s">
        <v>3726</v>
      </c>
      <c r="M1999" s="463" t="s">
        <v>358</v>
      </c>
      <c r="N1999" s="466">
        <v>3</v>
      </c>
      <c r="O1999" s="229">
        <v>0</v>
      </c>
      <c r="P1999" s="463">
        <v>0</v>
      </c>
      <c r="Q1999" s="463">
        <v>0</v>
      </c>
      <c r="R1999" s="463">
        <v>0</v>
      </c>
      <c r="S1999" s="463">
        <v>18</v>
      </c>
      <c r="T1999" s="463">
        <v>0</v>
      </c>
      <c r="U1999" s="463">
        <v>0</v>
      </c>
      <c r="V1999" s="463">
        <v>0</v>
      </c>
      <c r="W1999" s="463">
        <v>11</v>
      </c>
      <c r="X1999" s="463">
        <v>10</v>
      </c>
      <c r="Y1999" s="463">
        <v>1</v>
      </c>
      <c r="Z1999" s="463">
        <v>0</v>
      </c>
      <c r="AA1999" s="463">
        <v>0</v>
      </c>
      <c r="AB1999" s="466">
        <v>40</v>
      </c>
      <c r="AC1999" s="461"/>
    </row>
    <row r="2000" spans="1:29" s="467" customFormat="1" hidden="1">
      <c r="A2000" s="463" t="s">
        <v>3147</v>
      </c>
      <c r="B2000" s="463" t="s">
        <v>658</v>
      </c>
      <c r="C2000" s="463" t="s">
        <v>3148</v>
      </c>
      <c r="D2000" s="463" t="s">
        <v>552</v>
      </c>
      <c r="E2000" s="463">
        <v>37</v>
      </c>
      <c r="F2000" s="465" t="s">
        <v>358</v>
      </c>
      <c r="G2000" s="463" t="s">
        <v>554</v>
      </c>
      <c r="H2000" s="576">
        <v>42370</v>
      </c>
      <c r="I2000" s="576">
        <v>42929</v>
      </c>
      <c r="J2000" s="228">
        <v>2016</v>
      </c>
      <c r="K2000" s="463" t="s">
        <v>769</v>
      </c>
      <c r="L2000" s="463" t="s">
        <v>3726</v>
      </c>
      <c r="M2000" s="463" t="s">
        <v>358</v>
      </c>
      <c r="N2000" s="466">
        <v>4</v>
      </c>
      <c r="O2000" s="229">
        <v>0</v>
      </c>
      <c r="P2000" s="463">
        <v>0</v>
      </c>
      <c r="Q2000" s="463">
        <v>1</v>
      </c>
      <c r="R2000" s="463">
        <v>0</v>
      </c>
      <c r="S2000" s="463">
        <v>2</v>
      </c>
      <c r="T2000" s="463">
        <v>0</v>
      </c>
      <c r="U2000" s="463">
        <v>0</v>
      </c>
      <c r="V2000" s="463">
        <v>0</v>
      </c>
      <c r="W2000" s="463">
        <v>26</v>
      </c>
      <c r="X2000" s="463">
        <v>11</v>
      </c>
      <c r="Y2000" s="463">
        <v>0</v>
      </c>
      <c r="Z2000" s="463">
        <v>0</v>
      </c>
      <c r="AA2000" s="463">
        <v>0</v>
      </c>
      <c r="AB2000" s="466">
        <v>40</v>
      </c>
      <c r="AC2000" s="461"/>
    </row>
    <row r="2001" spans="1:29" s="467" customFormat="1" hidden="1">
      <c r="A2001" s="463" t="s">
        <v>2823</v>
      </c>
      <c r="B2001" s="463" t="s">
        <v>658</v>
      </c>
      <c r="C2001" s="463" t="s">
        <v>4095</v>
      </c>
      <c r="D2001" s="463">
        <v>0</v>
      </c>
      <c r="E2001" s="463">
        <v>38</v>
      </c>
      <c r="F2001" s="465" t="s">
        <v>3759</v>
      </c>
      <c r="G2001" s="463" t="s">
        <v>554</v>
      </c>
      <c r="H2001" s="576">
        <v>42736</v>
      </c>
      <c r="I2001" s="576">
        <v>42802</v>
      </c>
      <c r="J2001" s="228">
        <v>2016</v>
      </c>
      <c r="K2001" s="463" t="s">
        <v>769</v>
      </c>
      <c r="L2001" s="463" t="s">
        <v>3726</v>
      </c>
      <c r="M2001" s="463" t="s">
        <v>3759</v>
      </c>
      <c r="N2001" s="466">
        <v>1</v>
      </c>
      <c r="O2001" s="229">
        <v>5</v>
      </c>
      <c r="P2001" s="463">
        <v>9</v>
      </c>
      <c r="Q2001" s="463">
        <v>3</v>
      </c>
      <c r="R2001" s="463">
        <v>7</v>
      </c>
      <c r="S2001" s="463">
        <v>0</v>
      </c>
      <c r="T2001" s="463">
        <v>0</v>
      </c>
      <c r="U2001" s="463">
        <v>0</v>
      </c>
      <c r="V2001" s="463">
        <v>1</v>
      </c>
      <c r="W2001" s="463">
        <v>6</v>
      </c>
      <c r="X2001" s="463">
        <v>6</v>
      </c>
      <c r="Y2001" s="463">
        <v>3</v>
      </c>
      <c r="Z2001" s="463">
        <v>0</v>
      </c>
      <c r="AA2001" s="463">
        <v>0</v>
      </c>
      <c r="AB2001" s="466">
        <v>40</v>
      </c>
      <c r="AC2001" s="461"/>
    </row>
    <row r="2002" spans="1:29" s="467" customFormat="1" hidden="1">
      <c r="A2002" s="463" t="s">
        <v>2824</v>
      </c>
      <c r="B2002" s="463" t="s">
        <v>658</v>
      </c>
      <c r="C2002" s="463" t="s">
        <v>4096</v>
      </c>
      <c r="D2002" s="463">
        <v>0</v>
      </c>
      <c r="E2002" s="463">
        <v>38</v>
      </c>
      <c r="F2002" s="465" t="s">
        <v>3759</v>
      </c>
      <c r="G2002" s="463" t="s">
        <v>554</v>
      </c>
      <c r="H2002" s="576">
        <v>42736</v>
      </c>
      <c r="I2002" s="576">
        <v>42802</v>
      </c>
      <c r="J2002" s="228">
        <v>2016</v>
      </c>
      <c r="K2002" s="463" t="s">
        <v>769</v>
      </c>
      <c r="L2002" s="463" t="s">
        <v>3726</v>
      </c>
      <c r="M2002" s="463" t="s">
        <v>3759</v>
      </c>
      <c r="N2002" s="466">
        <v>2</v>
      </c>
      <c r="O2002" s="229">
        <v>16</v>
      </c>
      <c r="P2002" s="463">
        <v>4</v>
      </c>
      <c r="Q2002" s="463">
        <v>4</v>
      </c>
      <c r="R2002" s="463">
        <v>3</v>
      </c>
      <c r="S2002" s="463">
        <v>0</v>
      </c>
      <c r="T2002" s="463">
        <v>0</v>
      </c>
      <c r="U2002" s="463">
        <v>0</v>
      </c>
      <c r="V2002" s="463">
        <v>1</v>
      </c>
      <c r="W2002" s="463">
        <v>3</v>
      </c>
      <c r="X2002" s="463">
        <v>9</v>
      </c>
      <c r="Y2002" s="463">
        <v>0</v>
      </c>
      <c r="Z2002" s="463">
        <v>0</v>
      </c>
      <c r="AA2002" s="463">
        <v>0</v>
      </c>
      <c r="AB2002" s="466">
        <v>40</v>
      </c>
      <c r="AC2002" s="461"/>
    </row>
    <row r="2003" spans="1:29" s="467" customFormat="1" hidden="1">
      <c r="A2003" s="463" t="s">
        <v>2825</v>
      </c>
      <c r="B2003" s="463" t="s">
        <v>658</v>
      </c>
      <c r="C2003" s="463" t="s">
        <v>4097</v>
      </c>
      <c r="D2003" s="463">
        <v>0</v>
      </c>
      <c r="E2003" s="463">
        <v>38</v>
      </c>
      <c r="F2003" s="465" t="s">
        <v>3759</v>
      </c>
      <c r="G2003" s="463" t="s">
        <v>554</v>
      </c>
      <c r="H2003" s="576">
        <v>42736</v>
      </c>
      <c r="I2003" s="576">
        <v>42802</v>
      </c>
      <c r="J2003" s="228">
        <v>2016</v>
      </c>
      <c r="K2003" s="463" t="s">
        <v>769</v>
      </c>
      <c r="L2003" s="463" t="s">
        <v>3726</v>
      </c>
      <c r="M2003" s="463" t="s">
        <v>3759</v>
      </c>
      <c r="N2003" s="466">
        <v>3</v>
      </c>
      <c r="O2003" s="229">
        <v>12</v>
      </c>
      <c r="P2003" s="463">
        <v>4</v>
      </c>
      <c r="Q2003" s="463">
        <v>7</v>
      </c>
      <c r="R2003" s="463">
        <v>2</v>
      </c>
      <c r="S2003" s="463">
        <v>0</v>
      </c>
      <c r="T2003" s="463">
        <v>0</v>
      </c>
      <c r="U2003" s="463">
        <v>0</v>
      </c>
      <c r="V2003" s="463">
        <v>0</v>
      </c>
      <c r="W2003" s="463">
        <v>9</v>
      </c>
      <c r="X2003" s="463">
        <v>5</v>
      </c>
      <c r="Y2003" s="463">
        <v>1</v>
      </c>
      <c r="Z2003" s="463">
        <v>0</v>
      </c>
      <c r="AA2003" s="463">
        <v>0</v>
      </c>
      <c r="AB2003" s="466">
        <v>40</v>
      </c>
      <c r="AC2003" s="461"/>
    </row>
    <row r="2004" spans="1:29" s="467" customFormat="1" hidden="1">
      <c r="A2004" s="463" t="s">
        <v>2826</v>
      </c>
      <c r="B2004" s="463" t="s">
        <v>658</v>
      </c>
      <c r="C2004" s="463" t="s">
        <v>4098</v>
      </c>
      <c r="D2004" s="463">
        <v>0</v>
      </c>
      <c r="E2004" s="463">
        <v>38</v>
      </c>
      <c r="F2004" s="465" t="s">
        <v>3759</v>
      </c>
      <c r="G2004" s="463" t="s">
        <v>554</v>
      </c>
      <c r="H2004" s="576">
        <v>42736</v>
      </c>
      <c r="I2004" s="576">
        <v>42802</v>
      </c>
      <c r="J2004" s="228">
        <v>2016</v>
      </c>
      <c r="K2004" s="463" t="s">
        <v>769</v>
      </c>
      <c r="L2004" s="463" t="s">
        <v>3726</v>
      </c>
      <c r="M2004" s="463" t="s">
        <v>3759</v>
      </c>
      <c r="N2004" s="466">
        <v>4</v>
      </c>
      <c r="O2004" s="229">
        <v>9</v>
      </c>
      <c r="P2004" s="463">
        <v>9</v>
      </c>
      <c r="Q2004" s="463">
        <v>2</v>
      </c>
      <c r="R2004" s="463">
        <v>2</v>
      </c>
      <c r="S2004" s="463">
        <v>0</v>
      </c>
      <c r="T2004" s="463">
        <v>0</v>
      </c>
      <c r="U2004" s="463">
        <v>0</v>
      </c>
      <c r="V2004" s="463">
        <v>0</v>
      </c>
      <c r="W2004" s="463">
        <v>3</v>
      </c>
      <c r="X2004" s="463">
        <v>12</v>
      </c>
      <c r="Y2004" s="463">
        <v>3</v>
      </c>
      <c r="Z2004" s="463">
        <v>0</v>
      </c>
      <c r="AA2004" s="463">
        <v>0</v>
      </c>
      <c r="AB2004" s="466">
        <v>40</v>
      </c>
      <c r="AC2004" s="461"/>
    </row>
    <row r="2005" spans="1:29" s="467" customFormat="1" hidden="1">
      <c r="A2005" s="463" t="s">
        <v>2827</v>
      </c>
      <c r="B2005" s="463" t="s">
        <v>658</v>
      </c>
      <c r="C2005" s="463" t="s">
        <v>2847</v>
      </c>
      <c r="D2005" s="463">
        <v>0</v>
      </c>
      <c r="E2005" s="463">
        <v>39</v>
      </c>
      <c r="F2005" s="465" t="s">
        <v>1517</v>
      </c>
      <c r="G2005" s="463" t="s">
        <v>554</v>
      </c>
      <c r="H2005" s="576">
        <v>42736</v>
      </c>
      <c r="I2005" s="576">
        <v>42802</v>
      </c>
      <c r="J2005" s="228">
        <v>2016</v>
      </c>
      <c r="K2005" s="463" t="s">
        <v>769</v>
      </c>
      <c r="L2005" s="463" t="s">
        <v>3726</v>
      </c>
      <c r="M2005" s="463" t="s">
        <v>1517</v>
      </c>
      <c r="N2005" s="466">
        <v>1</v>
      </c>
      <c r="O2005" s="229">
        <v>1</v>
      </c>
      <c r="P2005" s="463">
        <v>3</v>
      </c>
      <c r="Q2005" s="463">
        <v>3</v>
      </c>
      <c r="R2005" s="463">
        <v>0</v>
      </c>
      <c r="S2005" s="463">
        <v>0</v>
      </c>
      <c r="T2005" s="463">
        <v>0</v>
      </c>
      <c r="U2005" s="463">
        <v>0</v>
      </c>
      <c r="V2005" s="463">
        <v>2</v>
      </c>
      <c r="W2005" s="463">
        <v>24</v>
      </c>
      <c r="X2005" s="463">
        <v>4</v>
      </c>
      <c r="Y2005" s="463">
        <v>3</v>
      </c>
      <c r="Z2005" s="463">
        <v>0</v>
      </c>
      <c r="AA2005" s="463">
        <v>0</v>
      </c>
      <c r="AB2005" s="466">
        <v>40</v>
      </c>
      <c r="AC2005" s="461"/>
    </row>
    <row r="2006" spans="1:29" s="467" customFormat="1" hidden="1">
      <c r="A2006" s="463" t="s">
        <v>2828</v>
      </c>
      <c r="B2006" s="463" t="s">
        <v>658</v>
      </c>
      <c r="C2006" s="463" t="s">
        <v>2848</v>
      </c>
      <c r="D2006" s="463">
        <v>0</v>
      </c>
      <c r="E2006" s="463">
        <v>39</v>
      </c>
      <c r="F2006" s="465" t="s">
        <v>1517</v>
      </c>
      <c r="G2006" s="463" t="s">
        <v>554</v>
      </c>
      <c r="H2006" s="576">
        <v>42736</v>
      </c>
      <c r="I2006" s="576">
        <v>42802</v>
      </c>
      <c r="J2006" s="228">
        <v>2016</v>
      </c>
      <c r="K2006" s="463" t="s">
        <v>769</v>
      </c>
      <c r="L2006" s="463" t="s">
        <v>3726</v>
      </c>
      <c r="M2006" s="463" t="s">
        <v>1517</v>
      </c>
      <c r="N2006" s="466">
        <v>2</v>
      </c>
      <c r="O2006" s="229">
        <v>0</v>
      </c>
      <c r="P2006" s="463">
        <v>8</v>
      </c>
      <c r="Q2006" s="463">
        <v>2</v>
      </c>
      <c r="R2006" s="463">
        <v>0</v>
      </c>
      <c r="S2006" s="463">
        <v>2</v>
      </c>
      <c r="T2006" s="463">
        <v>0</v>
      </c>
      <c r="U2006" s="463">
        <v>0</v>
      </c>
      <c r="V2006" s="463">
        <v>1</v>
      </c>
      <c r="W2006" s="463">
        <v>17</v>
      </c>
      <c r="X2006" s="463">
        <v>7</v>
      </c>
      <c r="Y2006" s="463">
        <v>3</v>
      </c>
      <c r="Z2006" s="463">
        <v>0</v>
      </c>
      <c r="AA2006" s="463">
        <v>0</v>
      </c>
      <c r="AB2006" s="466">
        <v>40</v>
      </c>
      <c r="AC2006" s="461"/>
    </row>
    <row r="2007" spans="1:29" s="467" customFormat="1" hidden="1">
      <c r="A2007" s="463" t="s">
        <v>2829</v>
      </c>
      <c r="B2007" s="463" t="s">
        <v>658</v>
      </c>
      <c r="C2007" s="463" t="s">
        <v>2849</v>
      </c>
      <c r="D2007" s="463">
        <v>0</v>
      </c>
      <c r="E2007" s="463">
        <v>39</v>
      </c>
      <c r="F2007" s="465" t="s">
        <v>1517</v>
      </c>
      <c r="G2007" s="463" t="s">
        <v>554</v>
      </c>
      <c r="H2007" s="576">
        <v>42736</v>
      </c>
      <c r="I2007" s="576">
        <v>42802</v>
      </c>
      <c r="J2007" s="228">
        <v>2016</v>
      </c>
      <c r="K2007" s="463" t="s">
        <v>769</v>
      </c>
      <c r="L2007" s="463" t="s">
        <v>3726</v>
      </c>
      <c r="M2007" s="463" t="s">
        <v>1517</v>
      </c>
      <c r="N2007" s="466">
        <v>3</v>
      </c>
      <c r="O2007" s="229">
        <v>0</v>
      </c>
      <c r="P2007" s="463">
        <v>3</v>
      </c>
      <c r="Q2007" s="463">
        <v>0</v>
      </c>
      <c r="R2007" s="463">
        <v>0</v>
      </c>
      <c r="S2007" s="463">
        <v>0</v>
      </c>
      <c r="T2007" s="463">
        <v>0</v>
      </c>
      <c r="U2007" s="463">
        <v>0</v>
      </c>
      <c r="V2007" s="463">
        <v>2</v>
      </c>
      <c r="W2007" s="463">
        <v>17</v>
      </c>
      <c r="X2007" s="463">
        <v>9</v>
      </c>
      <c r="Y2007" s="463">
        <v>9</v>
      </c>
      <c r="Z2007" s="463">
        <v>0</v>
      </c>
      <c r="AA2007" s="463">
        <v>0</v>
      </c>
      <c r="AB2007" s="466">
        <v>40</v>
      </c>
      <c r="AC2007" s="461"/>
    </row>
    <row r="2008" spans="1:29" s="467" customFormat="1" hidden="1">
      <c r="A2008" s="463" t="s">
        <v>2830</v>
      </c>
      <c r="B2008" s="463" t="s">
        <v>658</v>
      </c>
      <c r="C2008" s="463" t="s">
        <v>2850</v>
      </c>
      <c r="D2008" s="463">
        <v>0</v>
      </c>
      <c r="E2008" s="463">
        <v>39</v>
      </c>
      <c r="F2008" s="465" t="s">
        <v>1517</v>
      </c>
      <c r="G2008" s="463" t="s">
        <v>554</v>
      </c>
      <c r="H2008" s="576">
        <v>42736</v>
      </c>
      <c r="I2008" s="576">
        <v>42802</v>
      </c>
      <c r="J2008" s="228">
        <v>2016</v>
      </c>
      <c r="K2008" s="463" t="s">
        <v>769</v>
      </c>
      <c r="L2008" s="463" t="s">
        <v>3726</v>
      </c>
      <c r="M2008" s="463" t="s">
        <v>1517</v>
      </c>
      <c r="N2008" s="466">
        <v>4</v>
      </c>
      <c r="O2008" s="229">
        <v>0</v>
      </c>
      <c r="P2008" s="463">
        <v>2</v>
      </c>
      <c r="Q2008" s="463">
        <v>7</v>
      </c>
      <c r="R2008" s="463">
        <v>0</v>
      </c>
      <c r="S2008" s="463">
        <v>0</v>
      </c>
      <c r="T2008" s="463">
        <v>0</v>
      </c>
      <c r="U2008" s="463">
        <v>12</v>
      </c>
      <c r="V2008" s="463">
        <v>0</v>
      </c>
      <c r="W2008" s="463">
        <v>17</v>
      </c>
      <c r="X2008" s="463">
        <v>2</v>
      </c>
      <c r="Y2008" s="463">
        <v>0</v>
      </c>
      <c r="Z2008" s="463">
        <v>0</v>
      </c>
      <c r="AA2008" s="463">
        <v>0</v>
      </c>
      <c r="AB2008" s="466">
        <v>40</v>
      </c>
      <c r="AC2008" s="461"/>
    </row>
    <row r="2009" spans="1:29" s="467" customFormat="1" hidden="1">
      <c r="A2009" s="463" t="s">
        <v>2831</v>
      </c>
      <c r="B2009" s="463" t="s">
        <v>658</v>
      </c>
      <c r="C2009" s="463" t="s">
        <v>2851</v>
      </c>
      <c r="D2009" s="463">
        <v>0</v>
      </c>
      <c r="E2009" s="463">
        <v>40</v>
      </c>
      <c r="F2009" s="465" t="s">
        <v>550</v>
      </c>
      <c r="G2009" s="463" t="s">
        <v>554</v>
      </c>
      <c r="H2009" s="576">
        <v>42736</v>
      </c>
      <c r="I2009" s="576">
        <v>42802</v>
      </c>
      <c r="J2009" s="228">
        <v>2016</v>
      </c>
      <c r="K2009" s="463" t="s">
        <v>769</v>
      </c>
      <c r="L2009" s="463" t="s">
        <v>3727</v>
      </c>
      <c r="M2009" s="463" t="s">
        <v>550</v>
      </c>
      <c r="N2009" s="466">
        <v>1</v>
      </c>
      <c r="O2009" s="229">
        <v>0</v>
      </c>
      <c r="P2009" s="463">
        <v>1</v>
      </c>
      <c r="Q2009" s="463">
        <v>2</v>
      </c>
      <c r="R2009" s="463">
        <v>0</v>
      </c>
      <c r="S2009" s="463">
        <v>1</v>
      </c>
      <c r="T2009" s="463">
        <v>0</v>
      </c>
      <c r="U2009" s="463">
        <v>0</v>
      </c>
      <c r="V2009" s="463">
        <v>6</v>
      </c>
      <c r="W2009" s="463">
        <v>10</v>
      </c>
      <c r="X2009" s="463">
        <v>18</v>
      </c>
      <c r="Y2009" s="463">
        <v>2</v>
      </c>
      <c r="Z2009" s="463">
        <v>0</v>
      </c>
      <c r="AA2009" s="463">
        <v>0</v>
      </c>
      <c r="AB2009" s="466">
        <v>40</v>
      </c>
      <c r="AC2009" s="461"/>
    </row>
    <row r="2010" spans="1:29" s="467" customFormat="1" hidden="1">
      <c r="A2010" s="463" t="s">
        <v>2832</v>
      </c>
      <c r="B2010" s="463" t="s">
        <v>658</v>
      </c>
      <c r="C2010" s="463" t="s">
        <v>2852</v>
      </c>
      <c r="D2010" s="463">
        <v>0</v>
      </c>
      <c r="E2010" s="463">
        <v>40</v>
      </c>
      <c r="F2010" s="465" t="s">
        <v>550</v>
      </c>
      <c r="G2010" s="463" t="s">
        <v>554</v>
      </c>
      <c r="H2010" s="576">
        <v>42736</v>
      </c>
      <c r="I2010" s="576">
        <v>42802</v>
      </c>
      <c r="J2010" s="228">
        <v>2016</v>
      </c>
      <c r="K2010" s="463" t="s">
        <v>769</v>
      </c>
      <c r="L2010" s="463" t="s">
        <v>3727</v>
      </c>
      <c r="M2010" s="463" t="s">
        <v>550</v>
      </c>
      <c r="N2010" s="466">
        <v>2</v>
      </c>
      <c r="O2010" s="229">
        <v>0</v>
      </c>
      <c r="P2010" s="463">
        <v>0</v>
      </c>
      <c r="Q2010" s="463">
        <v>5</v>
      </c>
      <c r="R2010" s="463">
        <v>0</v>
      </c>
      <c r="S2010" s="463">
        <v>0</v>
      </c>
      <c r="T2010" s="463">
        <v>0</v>
      </c>
      <c r="U2010" s="463">
        <v>0</v>
      </c>
      <c r="V2010" s="463">
        <v>2</v>
      </c>
      <c r="W2010" s="463">
        <v>7</v>
      </c>
      <c r="X2010" s="463">
        <v>21</v>
      </c>
      <c r="Y2010" s="463">
        <v>5</v>
      </c>
      <c r="Z2010" s="463">
        <v>0</v>
      </c>
      <c r="AA2010" s="463">
        <v>0</v>
      </c>
      <c r="AB2010" s="466">
        <v>40</v>
      </c>
      <c r="AC2010" s="461"/>
    </row>
    <row r="2011" spans="1:29" s="467" customFormat="1" hidden="1">
      <c r="A2011" s="463" t="s">
        <v>2833</v>
      </c>
      <c r="B2011" s="463" t="s">
        <v>658</v>
      </c>
      <c r="C2011" s="463" t="s">
        <v>2853</v>
      </c>
      <c r="D2011" s="463">
        <v>0</v>
      </c>
      <c r="E2011" s="463">
        <v>40</v>
      </c>
      <c r="F2011" s="465" t="s">
        <v>550</v>
      </c>
      <c r="G2011" s="463" t="s">
        <v>554</v>
      </c>
      <c r="H2011" s="576">
        <v>42736</v>
      </c>
      <c r="I2011" s="576">
        <v>42802</v>
      </c>
      <c r="J2011" s="228">
        <v>2016</v>
      </c>
      <c r="K2011" s="463" t="s">
        <v>769</v>
      </c>
      <c r="L2011" s="463" t="s">
        <v>3727</v>
      </c>
      <c r="M2011" s="463" t="s">
        <v>550</v>
      </c>
      <c r="N2011" s="466">
        <v>3</v>
      </c>
      <c r="O2011" s="229">
        <v>7</v>
      </c>
      <c r="P2011" s="463">
        <v>1</v>
      </c>
      <c r="Q2011" s="463">
        <v>2</v>
      </c>
      <c r="R2011" s="463">
        <v>0</v>
      </c>
      <c r="S2011" s="463">
        <v>1</v>
      </c>
      <c r="T2011" s="463">
        <v>0</v>
      </c>
      <c r="U2011" s="463">
        <v>3</v>
      </c>
      <c r="V2011" s="463">
        <v>0</v>
      </c>
      <c r="W2011" s="463">
        <v>16</v>
      </c>
      <c r="X2011" s="463">
        <v>10</v>
      </c>
      <c r="Y2011" s="463">
        <v>0</v>
      </c>
      <c r="Z2011" s="463">
        <v>0</v>
      </c>
      <c r="AA2011" s="463">
        <v>0</v>
      </c>
      <c r="AB2011" s="466">
        <v>40</v>
      </c>
      <c r="AC2011" s="461"/>
    </row>
    <row r="2012" spans="1:29" s="467" customFormat="1" hidden="1">
      <c r="A2012" s="463" t="s">
        <v>2834</v>
      </c>
      <c r="B2012" s="463" t="s">
        <v>658</v>
      </c>
      <c r="C2012" s="463" t="s">
        <v>2854</v>
      </c>
      <c r="D2012" s="463">
        <v>0</v>
      </c>
      <c r="E2012" s="463">
        <v>40</v>
      </c>
      <c r="F2012" s="465" t="s">
        <v>550</v>
      </c>
      <c r="G2012" s="463" t="s">
        <v>554</v>
      </c>
      <c r="H2012" s="576">
        <v>42736</v>
      </c>
      <c r="I2012" s="576">
        <v>42802</v>
      </c>
      <c r="J2012" s="228">
        <v>2016</v>
      </c>
      <c r="K2012" s="463" t="s">
        <v>769</v>
      </c>
      <c r="L2012" s="463" t="s">
        <v>3727</v>
      </c>
      <c r="M2012" s="463" t="s">
        <v>550</v>
      </c>
      <c r="N2012" s="466">
        <v>4</v>
      </c>
      <c r="O2012" s="229">
        <v>1</v>
      </c>
      <c r="P2012" s="463">
        <v>0</v>
      </c>
      <c r="Q2012" s="463">
        <v>3</v>
      </c>
      <c r="R2012" s="463">
        <v>0</v>
      </c>
      <c r="S2012" s="463">
        <v>0</v>
      </c>
      <c r="T2012" s="463">
        <v>0</v>
      </c>
      <c r="U2012" s="463">
        <v>0</v>
      </c>
      <c r="V2012" s="463">
        <v>0</v>
      </c>
      <c r="W2012" s="463">
        <v>15</v>
      </c>
      <c r="X2012" s="463">
        <v>20</v>
      </c>
      <c r="Y2012" s="463">
        <v>0</v>
      </c>
      <c r="Z2012" s="463">
        <v>0</v>
      </c>
      <c r="AA2012" s="463">
        <v>1</v>
      </c>
      <c r="AB2012" s="466">
        <v>40</v>
      </c>
      <c r="AC2012" s="461"/>
    </row>
    <row r="2013" spans="1:29" s="467" customFormat="1" hidden="1">
      <c r="A2013" s="463" t="s">
        <v>3113</v>
      </c>
      <c r="B2013" s="463" t="s">
        <v>658</v>
      </c>
      <c r="C2013" s="463" t="s">
        <v>3114</v>
      </c>
      <c r="D2013" s="463" t="s">
        <v>552</v>
      </c>
      <c r="E2013" s="463">
        <v>41</v>
      </c>
      <c r="F2013" s="465" t="s">
        <v>1513</v>
      </c>
      <c r="G2013" s="463" t="s">
        <v>554</v>
      </c>
      <c r="H2013" s="576">
        <v>42736</v>
      </c>
      <c r="I2013" s="576">
        <v>42929</v>
      </c>
      <c r="J2013" s="228">
        <v>2016</v>
      </c>
      <c r="K2013" s="463" t="s">
        <v>769</v>
      </c>
      <c r="L2013" s="463" t="s">
        <v>3727</v>
      </c>
      <c r="M2013" s="463" t="s">
        <v>1513</v>
      </c>
      <c r="N2013" s="466">
        <v>1</v>
      </c>
      <c r="O2013" s="229">
        <v>26</v>
      </c>
      <c r="P2013" s="463">
        <v>0</v>
      </c>
      <c r="Q2013" s="463">
        <v>1</v>
      </c>
      <c r="R2013" s="463">
        <v>0</v>
      </c>
      <c r="S2013" s="463">
        <v>0</v>
      </c>
      <c r="T2013" s="463">
        <v>0</v>
      </c>
      <c r="U2013" s="463">
        <v>0</v>
      </c>
      <c r="V2013" s="463">
        <v>0</v>
      </c>
      <c r="W2013" s="463">
        <v>2</v>
      </c>
      <c r="X2013" s="463">
        <v>5</v>
      </c>
      <c r="Y2013" s="463">
        <v>6</v>
      </c>
      <c r="Z2013" s="463">
        <v>0</v>
      </c>
      <c r="AA2013" s="463">
        <v>0</v>
      </c>
      <c r="AB2013" s="466">
        <v>40</v>
      </c>
      <c r="AC2013" s="461"/>
    </row>
    <row r="2014" spans="1:29" s="467" customFormat="1" hidden="1">
      <c r="A2014" s="463" t="s">
        <v>3115</v>
      </c>
      <c r="B2014" s="463" t="s">
        <v>658</v>
      </c>
      <c r="C2014" s="463" t="s">
        <v>3116</v>
      </c>
      <c r="D2014" s="463" t="s">
        <v>552</v>
      </c>
      <c r="E2014" s="463">
        <v>41</v>
      </c>
      <c r="F2014" s="465" t="s">
        <v>1513</v>
      </c>
      <c r="G2014" s="463" t="s">
        <v>554</v>
      </c>
      <c r="H2014" s="576">
        <v>42736</v>
      </c>
      <c r="I2014" s="576">
        <v>42929</v>
      </c>
      <c r="J2014" s="228">
        <v>2016</v>
      </c>
      <c r="K2014" s="463" t="s">
        <v>769</v>
      </c>
      <c r="L2014" s="463" t="s">
        <v>3727</v>
      </c>
      <c r="M2014" s="463" t="s">
        <v>1513</v>
      </c>
      <c r="N2014" s="466">
        <v>2</v>
      </c>
      <c r="O2014" s="229">
        <v>19</v>
      </c>
      <c r="P2014" s="463">
        <v>0</v>
      </c>
      <c r="Q2014" s="463">
        <v>1</v>
      </c>
      <c r="R2014" s="463">
        <v>0</v>
      </c>
      <c r="S2014" s="463">
        <v>0</v>
      </c>
      <c r="T2014" s="463">
        <v>0</v>
      </c>
      <c r="U2014" s="463">
        <v>8</v>
      </c>
      <c r="V2014" s="463">
        <v>0</v>
      </c>
      <c r="W2014" s="463">
        <v>9</v>
      </c>
      <c r="X2014" s="463">
        <v>3</v>
      </c>
      <c r="Y2014" s="463">
        <v>0</v>
      </c>
      <c r="Z2014" s="463">
        <v>0</v>
      </c>
      <c r="AA2014" s="463">
        <v>0</v>
      </c>
      <c r="AB2014" s="466">
        <v>40</v>
      </c>
      <c r="AC2014" s="461"/>
    </row>
    <row r="2015" spans="1:29" s="467" customFormat="1" hidden="1">
      <c r="A2015" s="463" t="s">
        <v>3117</v>
      </c>
      <c r="B2015" s="463" t="s">
        <v>658</v>
      </c>
      <c r="C2015" s="463" t="s">
        <v>3118</v>
      </c>
      <c r="D2015" s="463" t="s">
        <v>552</v>
      </c>
      <c r="E2015" s="463">
        <v>41</v>
      </c>
      <c r="F2015" s="465" t="s">
        <v>1513</v>
      </c>
      <c r="G2015" s="463" t="s">
        <v>554</v>
      </c>
      <c r="H2015" s="576">
        <v>42736</v>
      </c>
      <c r="I2015" s="576">
        <v>42929</v>
      </c>
      <c r="J2015" s="228">
        <v>2016</v>
      </c>
      <c r="K2015" s="463" t="s">
        <v>769</v>
      </c>
      <c r="L2015" s="463" t="s">
        <v>3727</v>
      </c>
      <c r="M2015" s="463" t="s">
        <v>1513</v>
      </c>
      <c r="N2015" s="466">
        <v>3</v>
      </c>
      <c r="O2015" s="229">
        <v>21</v>
      </c>
      <c r="P2015" s="463">
        <v>0</v>
      </c>
      <c r="Q2015" s="463">
        <v>3</v>
      </c>
      <c r="R2015" s="463">
        <v>0</v>
      </c>
      <c r="S2015" s="463">
        <v>0</v>
      </c>
      <c r="T2015" s="463">
        <v>0</v>
      </c>
      <c r="U2015" s="463">
        <v>6</v>
      </c>
      <c r="V2015" s="463">
        <v>0</v>
      </c>
      <c r="W2015" s="463">
        <v>10</v>
      </c>
      <c r="X2015" s="463">
        <v>0</v>
      </c>
      <c r="Y2015" s="463">
        <v>0</v>
      </c>
      <c r="Z2015" s="463">
        <v>0</v>
      </c>
      <c r="AA2015" s="463">
        <v>0</v>
      </c>
      <c r="AB2015" s="466">
        <v>40</v>
      </c>
      <c r="AC2015" s="461"/>
    </row>
    <row r="2016" spans="1:29" s="467" customFormat="1" hidden="1">
      <c r="A2016" s="463" t="s">
        <v>3119</v>
      </c>
      <c r="B2016" s="463" t="s">
        <v>658</v>
      </c>
      <c r="C2016" s="463" t="s">
        <v>3120</v>
      </c>
      <c r="D2016" s="463" t="s">
        <v>552</v>
      </c>
      <c r="E2016" s="463">
        <v>41</v>
      </c>
      <c r="F2016" s="465" t="s">
        <v>1513</v>
      </c>
      <c r="G2016" s="463" t="s">
        <v>554</v>
      </c>
      <c r="H2016" s="576">
        <v>42736</v>
      </c>
      <c r="I2016" s="576">
        <v>42929</v>
      </c>
      <c r="J2016" s="228">
        <v>2016</v>
      </c>
      <c r="K2016" s="463" t="s">
        <v>769</v>
      </c>
      <c r="L2016" s="463" t="s">
        <v>3727</v>
      </c>
      <c r="M2016" s="463" t="s">
        <v>1513</v>
      </c>
      <c r="N2016" s="466">
        <v>4</v>
      </c>
      <c r="O2016" s="229">
        <v>23</v>
      </c>
      <c r="P2016" s="463">
        <v>0</v>
      </c>
      <c r="Q2016" s="463">
        <v>1</v>
      </c>
      <c r="R2016" s="463">
        <v>0</v>
      </c>
      <c r="S2016" s="463">
        <v>0</v>
      </c>
      <c r="T2016" s="463">
        <v>0</v>
      </c>
      <c r="U2016" s="463">
        <v>4</v>
      </c>
      <c r="V2016" s="463">
        <v>0</v>
      </c>
      <c r="W2016" s="463">
        <v>4</v>
      </c>
      <c r="X2016" s="463">
        <v>8</v>
      </c>
      <c r="Y2016" s="463">
        <v>0</v>
      </c>
      <c r="Z2016" s="463">
        <v>0</v>
      </c>
      <c r="AA2016" s="463">
        <v>0</v>
      </c>
      <c r="AB2016" s="466">
        <v>40</v>
      </c>
      <c r="AC2016" s="461"/>
    </row>
    <row r="2017" spans="1:29" s="467" customFormat="1" hidden="1">
      <c r="A2017" s="463" t="s">
        <v>2835</v>
      </c>
      <c r="B2017" s="463" t="s">
        <v>658</v>
      </c>
      <c r="C2017" s="463" t="s">
        <v>2855</v>
      </c>
      <c r="D2017" s="463">
        <v>0</v>
      </c>
      <c r="E2017" s="463">
        <v>42</v>
      </c>
      <c r="F2017" s="465" t="s">
        <v>1519</v>
      </c>
      <c r="G2017" s="463" t="s">
        <v>554</v>
      </c>
      <c r="H2017" s="576">
        <v>42736</v>
      </c>
      <c r="I2017" s="576">
        <v>42802</v>
      </c>
      <c r="J2017" s="228">
        <v>2016</v>
      </c>
      <c r="K2017" s="463" t="s">
        <v>769</v>
      </c>
      <c r="L2017" s="463" t="s">
        <v>3727</v>
      </c>
      <c r="M2017" s="463" t="s">
        <v>1519</v>
      </c>
      <c r="N2017" s="466">
        <v>1</v>
      </c>
      <c r="O2017" s="229">
        <v>14</v>
      </c>
      <c r="P2017" s="463">
        <v>0</v>
      </c>
      <c r="Q2017" s="463">
        <v>5</v>
      </c>
      <c r="R2017" s="463">
        <v>1</v>
      </c>
      <c r="S2017" s="463">
        <v>0</v>
      </c>
      <c r="T2017" s="463">
        <v>0</v>
      </c>
      <c r="U2017" s="463">
        <v>0</v>
      </c>
      <c r="V2017" s="463">
        <v>0</v>
      </c>
      <c r="W2017" s="463">
        <v>15</v>
      </c>
      <c r="X2017" s="463">
        <v>5</v>
      </c>
      <c r="Y2017" s="463">
        <v>0</v>
      </c>
      <c r="Z2017" s="463">
        <v>0</v>
      </c>
      <c r="AA2017" s="463">
        <v>0</v>
      </c>
      <c r="AB2017" s="466">
        <v>40</v>
      </c>
      <c r="AC2017" s="461"/>
    </row>
    <row r="2018" spans="1:29" s="467" customFormat="1" hidden="1">
      <c r="A2018" s="463" t="s">
        <v>2836</v>
      </c>
      <c r="B2018" s="463" t="s">
        <v>658</v>
      </c>
      <c r="C2018" s="463" t="s">
        <v>2856</v>
      </c>
      <c r="D2018" s="463">
        <v>0</v>
      </c>
      <c r="E2018" s="463">
        <v>42</v>
      </c>
      <c r="F2018" s="465" t="s">
        <v>1519</v>
      </c>
      <c r="G2018" s="463" t="s">
        <v>554</v>
      </c>
      <c r="H2018" s="576">
        <v>42736</v>
      </c>
      <c r="I2018" s="576">
        <v>42802</v>
      </c>
      <c r="J2018" s="228">
        <v>2016</v>
      </c>
      <c r="K2018" s="463" t="s">
        <v>769</v>
      </c>
      <c r="L2018" s="463" t="s">
        <v>3727</v>
      </c>
      <c r="M2018" s="463" t="s">
        <v>1519</v>
      </c>
      <c r="N2018" s="466">
        <v>2</v>
      </c>
      <c r="O2018" s="229">
        <v>1</v>
      </c>
      <c r="P2018" s="463">
        <v>0</v>
      </c>
      <c r="Q2018" s="463">
        <v>2</v>
      </c>
      <c r="R2018" s="463">
        <v>1</v>
      </c>
      <c r="S2018" s="463">
        <v>0</v>
      </c>
      <c r="T2018" s="463">
        <v>0</v>
      </c>
      <c r="U2018" s="463">
        <v>0</v>
      </c>
      <c r="V2018" s="463">
        <v>1</v>
      </c>
      <c r="W2018" s="463">
        <v>16</v>
      </c>
      <c r="X2018" s="463">
        <v>15</v>
      </c>
      <c r="Y2018" s="463">
        <v>4</v>
      </c>
      <c r="Z2018" s="463">
        <v>0</v>
      </c>
      <c r="AA2018" s="463">
        <v>0</v>
      </c>
      <c r="AB2018" s="466">
        <v>40</v>
      </c>
      <c r="AC2018" s="461"/>
    </row>
    <row r="2019" spans="1:29" s="467" customFormat="1" hidden="1">
      <c r="A2019" s="463" t="s">
        <v>2837</v>
      </c>
      <c r="B2019" s="463" t="s">
        <v>658</v>
      </c>
      <c r="C2019" s="463" t="s">
        <v>2857</v>
      </c>
      <c r="D2019" s="463">
        <v>0</v>
      </c>
      <c r="E2019" s="463">
        <v>42</v>
      </c>
      <c r="F2019" s="465" t="s">
        <v>1519</v>
      </c>
      <c r="G2019" s="463" t="s">
        <v>554</v>
      </c>
      <c r="H2019" s="576">
        <v>42736</v>
      </c>
      <c r="I2019" s="576">
        <v>42802</v>
      </c>
      <c r="J2019" s="228">
        <v>2016</v>
      </c>
      <c r="K2019" s="463" t="s">
        <v>769</v>
      </c>
      <c r="L2019" s="463" t="s">
        <v>3727</v>
      </c>
      <c r="M2019" s="463" t="s">
        <v>1519</v>
      </c>
      <c r="N2019" s="466">
        <v>3</v>
      </c>
      <c r="O2019" s="229">
        <v>17</v>
      </c>
      <c r="P2019" s="463">
        <v>0</v>
      </c>
      <c r="Q2019" s="463">
        <v>7</v>
      </c>
      <c r="R2019" s="463">
        <v>1</v>
      </c>
      <c r="S2019" s="463">
        <v>0</v>
      </c>
      <c r="T2019" s="463">
        <v>0</v>
      </c>
      <c r="U2019" s="463">
        <v>0</v>
      </c>
      <c r="V2019" s="463">
        <v>0</v>
      </c>
      <c r="W2019" s="463">
        <v>11</v>
      </c>
      <c r="X2019" s="463">
        <v>4</v>
      </c>
      <c r="Y2019" s="463">
        <v>0</v>
      </c>
      <c r="Z2019" s="463">
        <v>0</v>
      </c>
      <c r="AA2019" s="463">
        <v>0</v>
      </c>
      <c r="AB2019" s="466">
        <v>40</v>
      </c>
      <c r="AC2019" s="461"/>
    </row>
    <row r="2020" spans="1:29" s="467" customFormat="1" hidden="1">
      <c r="A2020" s="463" t="s">
        <v>2838</v>
      </c>
      <c r="B2020" s="463" t="s">
        <v>658</v>
      </c>
      <c r="C2020" s="463" t="s">
        <v>2858</v>
      </c>
      <c r="D2020" s="463">
        <v>0</v>
      </c>
      <c r="E2020" s="463">
        <v>42</v>
      </c>
      <c r="F2020" s="465" t="s">
        <v>1519</v>
      </c>
      <c r="G2020" s="463" t="s">
        <v>554</v>
      </c>
      <c r="H2020" s="576">
        <v>42736</v>
      </c>
      <c r="I2020" s="576">
        <v>42802</v>
      </c>
      <c r="J2020" s="228">
        <v>2016</v>
      </c>
      <c r="K2020" s="463" t="s">
        <v>769</v>
      </c>
      <c r="L2020" s="463" t="s">
        <v>3727</v>
      </c>
      <c r="M2020" s="463" t="s">
        <v>1519</v>
      </c>
      <c r="N2020" s="466">
        <v>4</v>
      </c>
      <c r="O2020" s="229">
        <v>14</v>
      </c>
      <c r="P2020" s="463">
        <v>0</v>
      </c>
      <c r="Q2020" s="463">
        <v>6</v>
      </c>
      <c r="R2020" s="463">
        <v>3</v>
      </c>
      <c r="S2020" s="463">
        <v>0</v>
      </c>
      <c r="T2020" s="463">
        <v>0</v>
      </c>
      <c r="U2020" s="463">
        <v>0</v>
      </c>
      <c r="V2020" s="463">
        <v>0</v>
      </c>
      <c r="W2020" s="463">
        <v>10</v>
      </c>
      <c r="X2020" s="463">
        <v>7</v>
      </c>
      <c r="Y2020" s="463">
        <v>0</v>
      </c>
      <c r="Z2020" s="463">
        <v>0</v>
      </c>
      <c r="AA2020" s="463">
        <v>0</v>
      </c>
      <c r="AB2020" s="466">
        <v>40</v>
      </c>
      <c r="AC2020" s="461"/>
    </row>
    <row r="2021" spans="1:29" s="467" customFormat="1" hidden="1">
      <c r="A2021" s="463" t="s">
        <v>3052</v>
      </c>
      <c r="B2021" s="463" t="s">
        <v>658</v>
      </c>
      <c r="C2021" s="463" t="s">
        <v>3053</v>
      </c>
      <c r="D2021" s="463">
        <v>0</v>
      </c>
      <c r="E2021" s="463">
        <v>43</v>
      </c>
      <c r="F2021" s="465" t="s">
        <v>1724</v>
      </c>
      <c r="G2021" s="463" t="s">
        <v>554</v>
      </c>
      <c r="H2021" s="576">
        <v>42843</v>
      </c>
      <c r="I2021" s="576">
        <v>42860</v>
      </c>
      <c r="J2021" s="228">
        <v>2016</v>
      </c>
      <c r="K2021" s="463" t="s">
        <v>769</v>
      </c>
      <c r="L2021" s="463" t="s">
        <v>3051</v>
      </c>
      <c r="M2021" s="463" t="s">
        <v>1724</v>
      </c>
      <c r="N2021" s="466">
        <v>1</v>
      </c>
      <c r="O2021" s="229">
        <v>0</v>
      </c>
      <c r="P2021" s="463">
        <v>0</v>
      </c>
      <c r="Q2021" s="463">
        <v>6</v>
      </c>
      <c r="R2021" s="463">
        <v>0</v>
      </c>
      <c r="S2021" s="463">
        <v>0</v>
      </c>
      <c r="T2021" s="463">
        <v>0</v>
      </c>
      <c r="U2021" s="463">
        <v>0</v>
      </c>
      <c r="V2021" s="463">
        <v>0</v>
      </c>
      <c r="W2021" s="463">
        <v>17</v>
      </c>
      <c r="X2021" s="463">
        <v>16</v>
      </c>
      <c r="Y2021" s="463">
        <v>1</v>
      </c>
      <c r="Z2021" s="463">
        <v>0</v>
      </c>
      <c r="AA2021" s="463">
        <v>0</v>
      </c>
      <c r="AB2021" s="466">
        <v>40</v>
      </c>
      <c r="AC2021" s="461"/>
    </row>
    <row r="2022" spans="1:29" s="467" customFormat="1" hidden="1">
      <c r="A2022" s="463" t="s">
        <v>3054</v>
      </c>
      <c r="B2022" s="463" t="s">
        <v>658</v>
      </c>
      <c r="C2022" s="463" t="s">
        <v>3055</v>
      </c>
      <c r="D2022" s="463">
        <v>0</v>
      </c>
      <c r="E2022" s="463">
        <v>43</v>
      </c>
      <c r="F2022" s="465" t="s">
        <v>1724</v>
      </c>
      <c r="G2022" s="463" t="s">
        <v>554</v>
      </c>
      <c r="H2022" s="576">
        <v>42843</v>
      </c>
      <c r="I2022" s="576">
        <v>42860</v>
      </c>
      <c r="J2022" s="228">
        <v>2016</v>
      </c>
      <c r="K2022" s="463" t="s">
        <v>769</v>
      </c>
      <c r="L2022" s="463" t="s">
        <v>3051</v>
      </c>
      <c r="M2022" s="463" t="s">
        <v>1724</v>
      </c>
      <c r="N2022" s="466">
        <v>2</v>
      </c>
      <c r="O2022" s="229">
        <v>2</v>
      </c>
      <c r="P2022" s="463">
        <v>0</v>
      </c>
      <c r="Q2022" s="463">
        <v>12</v>
      </c>
      <c r="R2022" s="463">
        <v>2</v>
      </c>
      <c r="S2022" s="463">
        <v>0</v>
      </c>
      <c r="T2022" s="463">
        <v>0</v>
      </c>
      <c r="U2022" s="463">
        <v>6</v>
      </c>
      <c r="V2022" s="463">
        <v>0</v>
      </c>
      <c r="W2022" s="463">
        <v>13</v>
      </c>
      <c r="X2022" s="463">
        <v>1</v>
      </c>
      <c r="Y2022" s="463">
        <v>2</v>
      </c>
      <c r="Z2022" s="463">
        <v>2</v>
      </c>
      <c r="AA2022" s="463">
        <v>0</v>
      </c>
      <c r="AB2022" s="466">
        <v>40</v>
      </c>
      <c r="AC2022" s="461"/>
    </row>
    <row r="2023" spans="1:29" s="467" customFormat="1" hidden="1">
      <c r="A2023" s="463" t="s">
        <v>3056</v>
      </c>
      <c r="B2023" s="463" t="s">
        <v>658</v>
      </c>
      <c r="C2023" s="463" t="s">
        <v>3057</v>
      </c>
      <c r="D2023" s="463">
        <v>0</v>
      </c>
      <c r="E2023" s="463">
        <v>43</v>
      </c>
      <c r="F2023" s="465" t="s">
        <v>1724</v>
      </c>
      <c r="G2023" s="463" t="s">
        <v>554</v>
      </c>
      <c r="H2023" s="576">
        <v>42843</v>
      </c>
      <c r="I2023" s="576">
        <v>42860</v>
      </c>
      <c r="J2023" s="228">
        <v>2016</v>
      </c>
      <c r="K2023" s="463" t="s">
        <v>769</v>
      </c>
      <c r="L2023" s="463" t="s">
        <v>3051</v>
      </c>
      <c r="M2023" s="463" t="s">
        <v>1724</v>
      </c>
      <c r="N2023" s="466">
        <v>3</v>
      </c>
      <c r="O2023" s="229">
        <v>0</v>
      </c>
      <c r="P2023" s="463">
        <v>0</v>
      </c>
      <c r="Q2023" s="463">
        <v>32</v>
      </c>
      <c r="R2023" s="463">
        <v>0</v>
      </c>
      <c r="S2023" s="463">
        <v>0</v>
      </c>
      <c r="T2023" s="463">
        <v>0</v>
      </c>
      <c r="U2023" s="463">
        <v>0</v>
      </c>
      <c r="V2023" s="463">
        <v>0</v>
      </c>
      <c r="W2023" s="463">
        <v>3</v>
      </c>
      <c r="X2023" s="463">
        <v>4</v>
      </c>
      <c r="Y2023" s="463">
        <v>1</v>
      </c>
      <c r="Z2023" s="463">
        <v>0</v>
      </c>
      <c r="AA2023" s="463">
        <v>0</v>
      </c>
      <c r="AB2023" s="466">
        <v>40</v>
      </c>
      <c r="AC2023" s="461"/>
    </row>
    <row r="2024" spans="1:29" s="467" customFormat="1" hidden="1">
      <c r="A2024" s="463" t="s">
        <v>3058</v>
      </c>
      <c r="B2024" s="463" t="s">
        <v>658</v>
      </c>
      <c r="C2024" s="463" t="s">
        <v>3059</v>
      </c>
      <c r="D2024" s="463">
        <v>0</v>
      </c>
      <c r="E2024" s="463">
        <v>43</v>
      </c>
      <c r="F2024" s="465" t="s">
        <v>1724</v>
      </c>
      <c r="G2024" s="463" t="s">
        <v>554</v>
      </c>
      <c r="H2024" s="576">
        <v>42843</v>
      </c>
      <c r="I2024" s="576">
        <v>42860</v>
      </c>
      <c r="J2024" s="228">
        <v>2016</v>
      </c>
      <c r="K2024" s="463" t="s">
        <v>769</v>
      </c>
      <c r="L2024" s="463" t="s">
        <v>3051</v>
      </c>
      <c r="M2024" s="463" t="s">
        <v>1724</v>
      </c>
      <c r="N2024" s="466">
        <v>4</v>
      </c>
      <c r="O2024" s="229">
        <v>3</v>
      </c>
      <c r="P2024" s="463">
        <v>0</v>
      </c>
      <c r="Q2024" s="463">
        <v>5</v>
      </c>
      <c r="R2024" s="463">
        <v>0</v>
      </c>
      <c r="S2024" s="463">
        <v>0</v>
      </c>
      <c r="T2024" s="463">
        <v>0</v>
      </c>
      <c r="U2024" s="463">
        <v>3</v>
      </c>
      <c r="V2024" s="463">
        <v>1</v>
      </c>
      <c r="W2024" s="463">
        <v>19</v>
      </c>
      <c r="X2024" s="463">
        <v>9</v>
      </c>
      <c r="Y2024" s="463">
        <v>0</v>
      </c>
      <c r="Z2024" s="463">
        <v>0</v>
      </c>
      <c r="AA2024" s="463">
        <v>0</v>
      </c>
      <c r="AB2024" s="466">
        <v>40</v>
      </c>
      <c r="AC2024" s="461"/>
    </row>
    <row r="2025" spans="1:29" s="467" customFormat="1" hidden="1">
      <c r="A2025" s="463" t="s">
        <v>3060</v>
      </c>
      <c r="B2025" s="463" t="s">
        <v>658</v>
      </c>
      <c r="C2025" s="463" t="s">
        <v>3815</v>
      </c>
      <c r="D2025" s="463">
        <v>0</v>
      </c>
      <c r="E2025" s="463">
        <v>44</v>
      </c>
      <c r="F2025" s="465" t="s">
        <v>3768</v>
      </c>
      <c r="G2025" s="463" t="s">
        <v>554</v>
      </c>
      <c r="H2025" s="576">
        <v>42843</v>
      </c>
      <c r="I2025" s="576">
        <v>42860</v>
      </c>
      <c r="J2025" s="228">
        <v>2016</v>
      </c>
      <c r="K2025" s="463" t="s">
        <v>769</v>
      </c>
      <c r="L2025" s="463" t="s">
        <v>3051</v>
      </c>
      <c r="M2025" s="463" t="s">
        <v>3768</v>
      </c>
      <c r="N2025" s="466">
        <v>1</v>
      </c>
      <c r="O2025" s="229">
        <v>2</v>
      </c>
      <c r="P2025" s="463">
        <v>8</v>
      </c>
      <c r="Q2025" s="463">
        <v>12</v>
      </c>
      <c r="R2025" s="463">
        <v>3</v>
      </c>
      <c r="S2025" s="463">
        <v>0</v>
      </c>
      <c r="T2025" s="463">
        <v>0</v>
      </c>
      <c r="U2025" s="463">
        <v>0</v>
      </c>
      <c r="V2025" s="463">
        <v>0</v>
      </c>
      <c r="W2025" s="463">
        <v>15</v>
      </c>
      <c r="X2025" s="463">
        <v>0</v>
      </c>
      <c r="Y2025" s="463">
        <v>0</v>
      </c>
      <c r="Z2025" s="463">
        <v>0</v>
      </c>
      <c r="AA2025" s="463">
        <v>0</v>
      </c>
      <c r="AB2025" s="466">
        <v>40</v>
      </c>
      <c r="AC2025" s="461"/>
    </row>
    <row r="2026" spans="1:29" s="467" customFormat="1" hidden="1">
      <c r="A2026" s="463" t="s">
        <v>3061</v>
      </c>
      <c r="B2026" s="463" t="s">
        <v>658</v>
      </c>
      <c r="C2026" s="463" t="s">
        <v>3816</v>
      </c>
      <c r="D2026" s="463">
        <v>0</v>
      </c>
      <c r="E2026" s="463">
        <v>44</v>
      </c>
      <c r="F2026" s="465" t="s">
        <v>3768</v>
      </c>
      <c r="G2026" s="463" t="s">
        <v>554</v>
      </c>
      <c r="H2026" s="576">
        <v>42843</v>
      </c>
      <c r="I2026" s="576">
        <v>42860</v>
      </c>
      <c r="J2026" s="228">
        <v>2016</v>
      </c>
      <c r="K2026" s="463" t="s">
        <v>769</v>
      </c>
      <c r="L2026" s="463" t="s">
        <v>3051</v>
      </c>
      <c r="M2026" s="463" t="s">
        <v>3768</v>
      </c>
      <c r="N2026" s="466">
        <v>2</v>
      </c>
      <c r="O2026" s="229">
        <v>0</v>
      </c>
      <c r="P2026" s="463">
        <v>1</v>
      </c>
      <c r="Q2026" s="463">
        <v>21</v>
      </c>
      <c r="R2026" s="463">
        <v>1</v>
      </c>
      <c r="S2026" s="463">
        <v>0</v>
      </c>
      <c r="T2026" s="463">
        <v>0</v>
      </c>
      <c r="U2026" s="463">
        <v>0</v>
      </c>
      <c r="V2026" s="463">
        <v>0</v>
      </c>
      <c r="W2026" s="463">
        <v>12</v>
      </c>
      <c r="X2026" s="463">
        <v>5</v>
      </c>
      <c r="Y2026" s="463">
        <v>0</v>
      </c>
      <c r="Z2026" s="463">
        <v>0</v>
      </c>
      <c r="AA2026" s="463">
        <v>0</v>
      </c>
      <c r="AB2026" s="466">
        <v>40</v>
      </c>
      <c r="AC2026" s="461"/>
    </row>
    <row r="2027" spans="1:29" s="467" customFormat="1" hidden="1">
      <c r="A2027" s="463" t="s">
        <v>3062</v>
      </c>
      <c r="B2027" s="463" t="s">
        <v>658</v>
      </c>
      <c r="C2027" s="463" t="s">
        <v>3817</v>
      </c>
      <c r="D2027" s="463">
        <v>0</v>
      </c>
      <c r="E2027" s="463">
        <v>44</v>
      </c>
      <c r="F2027" s="465" t="s">
        <v>3768</v>
      </c>
      <c r="G2027" s="463" t="s">
        <v>554</v>
      </c>
      <c r="H2027" s="576">
        <v>42843</v>
      </c>
      <c r="I2027" s="576">
        <v>42860</v>
      </c>
      <c r="J2027" s="228">
        <v>2016</v>
      </c>
      <c r="K2027" s="463" t="s">
        <v>769</v>
      </c>
      <c r="L2027" s="463" t="s">
        <v>3051</v>
      </c>
      <c r="M2027" s="463" t="s">
        <v>3768</v>
      </c>
      <c r="N2027" s="466">
        <v>3</v>
      </c>
      <c r="O2027" s="229">
        <v>5</v>
      </c>
      <c r="P2027" s="463">
        <v>1</v>
      </c>
      <c r="Q2027" s="463">
        <v>13</v>
      </c>
      <c r="R2027" s="463">
        <v>4</v>
      </c>
      <c r="S2027" s="463">
        <v>1</v>
      </c>
      <c r="T2027" s="463">
        <v>0</v>
      </c>
      <c r="U2027" s="463">
        <v>0</v>
      </c>
      <c r="V2027" s="463">
        <v>1</v>
      </c>
      <c r="W2027" s="463">
        <v>9</v>
      </c>
      <c r="X2027" s="463">
        <v>6</v>
      </c>
      <c r="Y2027" s="463">
        <v>0</v>
      </c>
      <c r="Z2027" s="463">
        <v>0</v>
      </c>
      <c r="AA2027" s="463">
        <v>0</v>
      </c>
      <c r="AB2027" s="466">
        <v>40</v>
      </c>
      <c r="AC2027" s="461"/>
    </row>
    <row r="2028" spans="1:29" s="467" customFormat="1" hidden="1">
      <c r="A2028" s="463" t="s">
        <v>3063</v>
      </c>
      <c r="B2028" s="463" t="s">
        <v>658</v>
      </c>
      <c r="C2028" s="463" t="s">
        <v>3818</v>
      </c>
      <c r="D2028" s="463">
        <v>0</v>
      </c>
      <c r="E2028" s="463">
        <v>44</v>
      </c>
      <c r="F2028" s="465" t="s">
        <v>3768</v>
      </c>
      <c r="G2028" s="463" t="s">
        <v>554</v>
      </c>
      <c r="H2028" s="576">
        <v>42843</v>
      </c>
      <c r="I2028" s="576">
        <v>42860</v>
      </c>
      <c r="J2028" s="228">
        <v>2016</v>
      </c>
      <c r="K2028" s="463" t="s">
        <v>769</v>
      </c>
      <c r="L2028" s="463" t="s">
        <v>3051</v>
      </c>
      <c r="M2028" s="463" t="s">
        <v>3768</v>
      </c>
      <c r="N2028" s="466">
        <v>4</v>
      </c>
      <c r="O2028" s="229">
        <v>0</v>
      </c>
      <c r="P2028" s="463">
        <v>1</v>
      </c>
      <c r="Q2028" s="463">
        <v>16</v>
      </c>
      <c r="R2028" s="463">
        <v>0</v>
      </c>
      <c r="S2028" s="463">
        <v>0</v>
      </c>
      <c r="T2028" s="463">
        <v>0</v>
      </c>
      <c r="U2028" s="463">
        <v>0</v>
      </c>
      <c r="V2028" s="463">
        <v>4</v>
      </c>
      <c r="W2028" s="463">
        <v>14</v>
      </c>
      <c r="X2028" s="463">
        <v>5</v>
      </c>
      <c r="Y2028" s="463">
        <v>0</v>
      </c>
      <c r="Z2028" s="463">
        <v>0</v>
      </c>
      <c r="AA2028" s="463">
        <v>0</v>
      </c>
      <c r="AB2028" s="466">
        <v>40</v>
      </c>
      <c r="AC2028" s="461"/>
    </row>
    <row r="2029" spans="1:29" s="467" customFormat="1" hidden="1">
      <c r="A2029" s="463" t="s">
        <v>3064</v>
      </c>
      <c r="B2029" s="463" t="s">
        <v>658</v>
      </c>
      <c r="C2029" s="463" t="s">
        <v>3065</v>
      </c>
      <c r="D2029" s="463">
        <v>0</v>
      </c>
      <c r="E2029" s="463">
        <v>45</v>
      </c>
      <c r="F2029" s="465" t="s">
        <v>1727</v>
      </c>
      <c r="G2029" s="463" t="s">
        <v>554</v>
      </c>
      <c r="H2029" s="576">
        <v>42843</v>
      </c>
      <c r="I2029" s="576">
        <v>42860</v>
      </c>
      <c r="J2029" s="228">
        <v>2016</v>
      </c>
      <c r="K2029" s="463" t="s">
        <v>769</v>
      </c>
      <c r="L2029" s="463" t="s">
        <v>3051</v>
      </c>
      <c r="M2029" s="463" t="s">
        <v>1727</v>
      </c>
      <c r="N2029" s="466">
        <v>1</v>
      </c>
      <c r="O2029" s="229">
        <v>0</v>
      </c>
      <c r="P2029" s="463">
        <v>0</v>
      </c>
      <c r="Q2029" s="463">
        <v>0</v>
      </c>
      <c r="R2029" s="463">
        <v>0</v>
      </c>
      <c r="S2029" s="463">
        <v>0</v>
      </c>
      <c r="T2029" s="463">
        <v>0</v>
      </c>
      <c r="U2029" s="463">
        <v>0</v>
      </c>
      <c r="V2029" s="463">
        <v>0</v>
      </c>
      <c r="W2029" s="463">
        <v>29</v>
      </c>
      <c r="X2029" s="463">
        <v>8</v>
      </c>
      <c r="Y2029" s="463">
        <v>3</v>
      </c>
      <c r="Z2029" s="463">
        <v>0</v>
      </c>
      <c r="AA2029" s="463">
        <v>0</v>
      </c>
      <c r="AB2029" s="466">
        <v>40</v>
      </c>
      <c r="AC2029" s="461"/>
    </row>
    <row r="2030" spans="1:29" s="467" customFormat="1" hidden="1">
      <c r="A2030" s="463" t="s">
        <v>3066</v>
      </c>
      <c r="B2030" s="463" t="s">
        <v>658</v>
      </c>
      <c r="C2030" s="463" t="s">
        <v>3067</v>
      </c>
      <c r="D2030" s="463">
        <v>0</v>
      </c>
      <c r="E2030" s="463">
        <v>45</v>
      </c>
      <c r="F2030" s="465" t="s">
        <v>1727</v>
      </c>
      <c r="G2030" s="463" t="s">
        <v>554</v>
      </c>
      <c r="H2030" s="576">
        <v>42843</v>
      </c>
      <c r="I2030" s="576">
        <v>42860</v>
      </c>
      <c r="J2030" s="228">
        <v>2016</v>
      </c>
      <c r="K2030" s="463" t="s">
        <v>769</v>
      </c>
      <c r="L2030" s="463" t="s">
        <v>3051</v>
      </c>
      <c r="M2030" s="463" t="s">
        <v>1727</v>
      </c>
      <c r="N2030" s="466">
        <v>2</v>
      </c>
      <c r="O2030" s="229">
        <v>0</v>
      </c>
      <c r="P2030" s="463">
        <v>1</v>
      </c>
      <c r="Q2030" s="463">
        <v>7</v>
      </c>
      <c r="R2030" s="463">
        <v>0</v>
      </c>
      <c r="S2030" s="463">
        <v>0</v>
      </c>
      <c r="T2030" s="463">
        <v>0</v>
      </c>
      <c r="U2030" s="463">
        <v>0</v>
      </c>
      <c r="V2030" s="463">
        <v>0</v>
      </c>
      <c r="W2030" s="463">
        <v>14</v>
      </c>
      <c r="X2030" s="463">
        <v>16</v>
      </c>
      <c r="Y2030" s="463">
        <v>2</v>
      </c>
      <c r="Z2030" s="463">
        <v>0</v>
      </c>
      <c r="AA2030" s="463">
        <v>0</v>
      </c>
      <c r="AB2030" s="466">
        <v>40</v>
      </c>
      <c r="AC2030" s="461"/>
    </row>
    <row r="2031" spans="1:29" s="467" customFormat="1" hidden="1">
      <c r="A2031" s="463" t="s">
        <v>3068</v>
      </c>
      <c r="B2031" s="463" t="s">
        <v>658</v>
      </c>
      <c r="C2031" s="463" t="s">
        <v>3069</v>
      </c>
      <c r="D2031" s="463">
        <v>0</v>
      </c>
      <c r="E2031" s="463">
        <v>45</v>
      </c>
      <c r="F2031" s="465" t="s">
        <v>1727</v>
      </c>
      <c r="G2031" s="463" t="s">
        <v>554</v>
      </c>
      <c r="H2031" s="576">
        <v>42843</v>
      </c>
      <c r="I2031" s="576">
        <v>42860</v>
      </c>
      <c r="J2031" s="228">
        <v>2016</v>
      </c>
      <c r="K2031" s="463" t="s">
        <v>769</v>
      </c>
      <c r="L2031" s="463" t="s">
        <v>3051</v>
      </c>
      <c r="M2031" s="463" t="s">
        <v>1727</v>
      </c>
      <c r="N2031" s="466">
        <v>3</v>
      </c>
      <c r="O2031" s="229">
        <v>0</v>
      </c>
      <c r="P2031" s="463">
        <v>6</v>
      </c>
      <c r="Q2031" s="463">
        <v>12</v>
      </c>
      <c r="R2031" s="463">
        <v>1</v>
      </c>
      <c r="S2031" s="463">
        <v>0</v>
      </c>
      <c r="T2031" s="463">
        <v>0</v>
      </c>
      <c r="U2031" s="463">
        <v>3</v>
      </c>
      <c r="V2031" s="463">
        <v>0</v>
      </c>
      <c r="W2031" s="463">
        <v>15</v>
      </c>
      <c r="X2031" s="463">
        <v>2</v>
      </c>
      <c r="Y2031" s="463">
        <v>0</v>
      </c>
      <c r="Z2031" s="463">
        <v>0</v>
      </c>
      <c r="AA2031" s="463">
        <v>1</v>
      </c>
      <c r="AB2031" s="466">
        <v>40</v>
      </c>
      <c r="AC2031" s="461"/>
    </row>
    <row r="2032" spans="1:29" s="467" customFormat="1" hidden="1">
      <c r="A2032" s="463" t="s">
        <v>3070</v>
      </c>
      <c r="B2032" s="463" t="s">
        <v>658</v>
      </c>
      <c r="C2032" s="463" t="s">
        <v>3071</v>
      </c>
      <c r="D2032" s="463">
        <v>0</v>
      </c>
      <c r="E2032" s="463">
        <v>45</v>
      </c>
      <c r="F2032" s="465" t="s">
        <v>1727</v>
      </c>
      <c r="G2032" s="463" t="s">
        <v>554</v>
      </c>
      <c r="H2032" s="576">
        <v>42843</v>
      </c>
      <c r="I2032" s="576">
        <v>42860</v>
      </c>
      <c r="J2032" s="228">
        <v>2016</v>
      </c>
      <c r="K2032" s="463" t="s">
        <v>769</v>
      </c>
      <c r="L2032" s="463" t="s">
        <v>3051</v>
      </c>
      <c r="M2032" s="463" t="s">
        <v>1727</v>
      </c>
      <c r="N2032" s="466">
        <v>4</v>
      </c>
      <c r="O2032" s="229">
        <v>0</v>
      </c>
      <c r="P2032" s="463">
        <v>1</v>
      </c>
      <c r="Q2032" s="463">
        <v>6</v>
      </c>
      <c r="R2032" s="463">
        <v>0</v>
      </c>
      <c r="S2032" s="463">
        <v>0</v>
      </c>
      <c r="T2032" s="463">
        <v>0</v>
      </c>
      <c r="U2032" s="463">
        <v>5</v>
      </c>
      <c r="V2032" s="463">
        <v>0</v>
      </c>
      <c r="W2032" s="463">
        <v>13</v>
      </c>
      <c r="X2032" s="463">
        <v>11</v>
      </c>
      <c r="Y2032" s="463">
        <v>4</v>
      </c>
      <c r="Z2032" s="463">
        <v>0</v>
      </c>
      <c r="AA2032" s="463">
        <v>0</v>
      </c>
      <c r="AB2032" s="466">
        <v>40</v>
      </c>
      <c r="AC2032" s="461"/>
    </row>
    <row r="2033" spans="1:29" s="467" customFormat="1" hidden="1">
      <c r="A2033" s="463" t="s">
        <v>3011</v>
      </c>
      <c r="B2033" s="463" t="s">
        <v>658</v>
      </c>
      <c r="C2033" s="463" t="s">
        <v>3012</v>
      </c>
      <c r="D2033" s="463" t="s">
        <v>552</v>
      </c>
      <c r="E2033" s="463">
        <v>46</v>
      </c>
      <c r="F2033" s="465" t="s">
        <v>1729</v>
      </c>
      <c r="G2033" s="463" t="s">
        <v>554</v>
      </c>
      <c r="H2033" s="576">
        <v>42825</v>
      </c>
      <c r="I2033" s="576">
        <v>42968</v>
      </c>
      <c r="J2033" s="228">
        <v>2016</v>
      </c>
      <c r="K2033" s="463" t="s">
        <v>769</v>
      </c>
      <c r="L2033" s="463" t="s">
        <v>1546</v>
      </c>
      <c r="M2033" s="463" t="s">
        <v>1729</v>
      </c>
      <c r="N2033" s="466">
        <v>1</v>
      </c>
      <c r="O2033" s="229">
        <v>2</v>
      </c>
      <c r="P2033" s="463">
        <v>0</v>
      </c>
      <c r="Q2033" s="463">
        <v>11</v>
      </c>
      <c r="R2033" s="463">
        <v>1</v>
      </c>
      <c r="S2033" s="463">
        <v>0</v>
      </c>
      <c r="T2033" s="463">
        <v>0</v>
      </c>
      <c r="U2033" s="463">
        <v>1</v>
      </c>
      <c r="V2033" s="463">
        <v>0</v>
      </c>
      <c r="W2033" s="463">
        <v>22</v>
      </c>
      <c r="X2033" s="463">
        <v>2</v>
      </c>
      <c r="Y2033" s="463">
        <v>1</v>
      </c>
      <c r="Z2033" s="463">
        <v>0</v>
      </c>
      <c r="AA2033" s="463">
        <v>0</v>
      </c>
      <c r="AB2033" s="466">
        <v>40</v>
      </c>
      <c r="AC2033" s="461"/>
    </row>
    <row r="2034" spans="1:29" s="467" customFormat="1" hidden="1">
      <c r="A2034" s="463" t="s">
        <v>3013</v>
      </c>
      <c r="B2034" s="463" t="s">
        <v>658</v>
      </c>
      <c r="C2034" s="463" t="s">
        <v>3014</v>
      </c>
      <c r="D2034" s="463" t="s">
        <v>552</v>
      </c>
      <c r="E2034" s="463">
        <v>46</v>
      </c>
      <c r="F2034" s="465" t="s">
        <v>1729</v>
      </c>
      <c r="G2034" s="463" t="s">
        <v>554</v>
      </c>
      <c r="H2034" s="576">
        <v>42825</v>
      </c>
      <c r="I2034" s="576">
        <v>42968</v>
      </c>
      <c r="J2034" s="228">
        <v>2016</v>
      </c>
      <c r="K2034" s="463" t="s">
        <v>769</v>
      </c>
      <c r="L2034" s="463" t="s">
        <v>1546</v>
      </c>
      <c r="M2034" s="463" t="s">
        <v>1729</v>
      </c>
      <c r="N2034" s="466">
        <v>2</v>
      </c>
      <c r="O2034" s="229">
        <v>15</v>
      </c>
      <c r="P2034" s="463">
        <v>1</v>
      </c>
      <c r="Q2034" s="463">
        <v>13</v>
      </c>
      <c r="R2034" s="463">
        <v>0</v>
      </c>
      <c r="S2034" s="463">
        <v>0</v>
      </c>
      <c r="T2034" s="463">
        <v>0</v>
      </c>
      <c r="U2034" s="463">
        <v>2</v>
      </c>
      <c r="V2034" s="463">
        <v>0</v>
      </c>
      <c r="W2034" s="463">
        <v>8</v>
      </c>
      <c r="X2034" s="463">
        <v>1</v>
      </c>
      <c r="Y2034" s="463">
        <v>0</v>
      </c>
      <c r="Z2034" s="463">
        <v>0</v>
      </c>
      <c r="AA2034" s="463">
        <v>0</v>
      </c>
      <c r="AB2034" s="466">
        <v>40</v>
      </c>
      <c r="AC2034" s="461"/>
    </row>
    <row r="2035" spans="1:29" s="467" customFormat="1" hidden="1">
      <c r="A2035" s="463" t="s">
        <v>3015</v>
      </c>
      <c r="B2035" s="463" t="s">
        <v>658</v>
      </c>
      <c r="C2035" s="463" t="s">
        <v>3016</v>
      </c>
      <c r="D2035" s="463" t="s">
        <v>552</v>
      </c>
      <c r="E2035" s="463">
        <v>46</v>
      </c>
      <c r="F2035" s="465" t="s">
        <v>1729</v>
      </c>
      <c r="G2035" s="463" t="s">
        <v>554</v>
      </c>
      <c r="H2035" s="576">
        <v>42825</v>
      </c>
      <c r="I2035" s="576">
        <v>42968</v>
      </c>
      <c r="J2035" s="228">
        <v>2016</v>
      </c>
      <c r="K2035" s="463" t="s">
        <v>769</v>
      </c>
      <c r="L2035" s="463" t="s">
        <v>1546</v>
      </c>
      <c r="M2035" s="463" t="s">
        <v>1729</v>
      </c>
      <c r="N2035" s="466">
        <v>3</v>
      </c>
      <c r="O2035" s="229">
        <v>0</v>
      </c>
      <c r="P2035" s="463">
        <v>0</v>
      </c>
      <c r="Q2035" s="463">
        <v>20</v>
      </c>
      <c r="R2035" s="463">
        <v>1</v>
      </c>
      <c r="S2035" s="463">
        <v>0</v>
      </c>
      <c r="T2035" s="463">
        <v>1</v>
      </c>
      <c r="U2035" s="463">
        <v>1</v>
      </c>
      <c r="V2035" s="463">
        <v>0</v>
      </c>
      <c r="W2035" s="463">
        <v>16</v>
      </c>
      <c r="X2035" s="463">
        <v>0</v>
      </c>
      <c r="Y2035" s="463">
        <v>0</v>
      </c>
      <c r="Z2035" s="463">
        <v>0</v>
      </c>
      <c r="AA2035" s="463">
        <v>1</v>
      </c>
      <c r="AB2035" s="466">
        <v>40</v>
      </c>
      <c r="AC2035" s="461"/>
    </row>
    <row r="2036" spans="1:29" s="467" customFormat="1" hidden="1">
      <c r="A2036" s="463" t="s">
        <v>3017</v>
      </c>
      <c r="B2036" s="463" t="s">
        <v>658</v>
      </c>
      <c r="C2036" s="463" t="s">
        <v>3018</v>
      </c>
      <c r="D2036" s="463" t="s">
        <v>552</v>
      </c>
      <c r="E2036" s="463">
        <v>46</v>
      </c>
      <c r="F2036" s="465" t="s">
        <v>1729</v>
      </c>
      <c r="G2036" s="463" t="s">
        <v>554</v>
      </c>
      <c r="H2036" s="576">
        <v>42825</v>
      </c>
      <c r="I2036" s="576">
        <v>42968</v>
      </c>
      <c r="J2036" s="228">
        <v>2016</v>
      </c>
      <c r="K2036" s="463" t="s">
        <v>769</v>
      </c>
      <c r="L2036" s="463" t="s">
        <v>1546</v>
      </c>
      <c r="M2036" s="463" t="s">
        <v>1729</v>
      </c>
      <c r="N2036" s="466">
        <v>4</v>
      </c>
      <c r="O2036" s="229">
        <v>3</v>
      </c>
      <c r="P2036" s="463">
        <v>0</v>
      </c>
      <c r="Q2036" s="463">
        <v>11</v>
      </c>
      <c r="R2036" s="463">
        <v>1</v>
      </c>
      <c r="S2036" s="463">
        <v>0</v>
      </c>
      <c r="T2036" s="463">
        <v>0</v>
      </c>
      <c r="U2036" s="463">
        <v>2</v>
      </c>
      <c r="V2036" s="463">
        <v>0</v>
      </c>
      <c r="W2036" s="463">
        <v>20</v>
      </c>
      <c r="X2036" s="463">
        <v>1</v>
      </c>
      <c r="Y2036" s="463">
        <v>1</v>
      </c>
      <c r="Z2036" s="463">
        <v>0</v>
      </c>
      <c r="AA2036" s="463">
        <v>1</v>
      </c>
      <c r="AB2036" s="466">
        <v>40</v>
      </c>
      <c r="AC2036" s="461"/>
    </row>
    <row r="2037" spans="1:29" s="467" customFormat="1" hidden="1">
      <c r="A2037" s="463" t="s">
        <v>3019</v>
      </c>
      <c r="B2037" s="463" t="s">
        <v>658</v>
      </c>
      <c r="C2037" s="463" t="s">
        <v>3020</v>
      </c>
      <c r="D2037" s="463" t="s">
        <v>552</v>
      </c>
      <c r="E2037" s="463">
        <v>47</v>
      </c>
      <c r="F2037" s="465" t="s">
        <v>1731</v>
      </c>
      <c r="G2037" s="463" t="s">
        <v>554</v>
      </c>
      <c r="H2037" s="576">
        <v>42824</v>
      </c>
      <c r="I2037" s="576">
        <v>42968</v>
      </c>
      <c r="J2037" s="228">
        <v>2016</v>
      </c>
      <c r="K2037" s="463" t="s">
        <v>769</v>
      </c>
      <c r="L2037" s="463" t="s">
        <v>1546</v>
      </c>
      <c r="M2037" s="463" t="s">
        <v>1731</v>
      </c>
      <c r="N2037" s="466">
        <v>1</v>
      </c>
      <c r="O2037" s="229">
        <v>0</v>
      </c>
      <c r="P2037" s="463">
        <v>2</v>
      </c>
      <c r="Q2037" s="463">
        <v>11</v>
      </c>
      <c r="R2037" s="463">
        <v>0</v>
      </c>
      <c r="S2037" s="463">
        <v>2</v>
      </c>
      <c r="T2037" s="463">
        <v>0</v>
      </c>
      <c r="U2037" s="463">
        <v>0</v>
      </c>
      <c r="V2037" s="463">
        <v>0</v>
      </c>
      <c r="W2037" s="463">
        <v>23</v>
      </c>
      <c r="X2037" s="463">
        <v>1</v>
      </c>
      <c r="Y2037" s="463">
        <v>1</v>
      </c>
      <c r="Z2037" s="463">
        <v>0</v>
      </c>
      <c r="AA2037" s="463">
        <v>0</v>
      </c>
      <c r="AB2037" s="466">
        <v>40</v>
      </c>
      <c r="AC2037" s="461"/>
    </row>
    <row r="2038" spans="1:29" s="467" customFormat="1" hidden="1">
      <c r="A2038" s="463" t="s">
        <v>3021</v>
      </c>
      <c r="B2038" s="463" t="s">
        <v>658</v>
      </c>
      <c r="C2038" s="463" t="s">
        <v>3022</v>
      </c>
      <c r="D2038" s="463" t="s">
        <v>552</v>
      </c>
      <c r="E2038" s="463">
        <v>47</v>
      </c>
      <c r="F2038" s="465" t="s">
        <v>1731</v>
      </c>
      <c r="G2038" s="463" t="s">
        <v>554</v>
      </c>
      <c r="H2038" s="576">
        <v>42824</v>
      </c>
      <c r="I2038" s="576">
        <v>42968</v>
      </c>
      <c r="J2038" s="228">
        <v>2016</v>
      </c>
      <c r="K2038" s="463" t="s">
        <v>769</v>
      </c>
      <c r="L2038" s="463" t="s">
        <v>1546</v>
      </c>
      <c r="M2038" s="463" t="s">
        <v>1731</v>
      </c>
      <c r="N2038" s="466">
        <v>2</v>
      </c>
      <c r="O2038" s="229">
        <v>3</v>
      </c>
      <c r="P2038" s="463">
        <v>0</v>
      </c>
      <c r="Q2038" s="463">
        <v>7</v>
      </c>
      <c r="R2038" s="463">
        <v>0</v>
      </c>
      <c r="S2038" s="463">
        <v>0</v>
      </c>
      <c r="T2038" s="463">
        <v>0</v>
      </c>
      <c r="U2038" s="463">
        <v>0</v>
      </c>
      <c r="V2038" s="463">
        <v>0</v>
      </c>
      <c r="W2038" s="463">
        <v>28</v>
      </c>
      <c r="X2038" s="463">
        <v>1</v>
      </c>
      <c r="Y2038" s="463">
        <v>1</v>
      </c>
      <c r="Z2038" s="463">
        <v>0</v>
      </c>
      <c r="AA2038" s="463">
        <v>0</v>
      </c>
      <c r="AB2038" s="466">
        <v>40</v>
      </c>
      <c r="AC2038" s="461"/>
    </row>
    <row r="2039" spans="1:29" s="467" customFormat="1" hidden="1">
      <c r="A2039" s="463" t="s">
        <v>3023</v>
      </c>
      <c r="B2039" s="463" t="s">
        <v>658</v>
      </c>
      <c r="C2039" s="463" t="s">
        <v>3024</v>
      </c>
      <c r="D2039" s="463" t="s">
        <v>552</v>
      </c>
      <c r="E2039" s="463">
        <v>47</v>
      </c>
      <c r="F2039" s="465" t="s">
        <v>1731</v>
      </c>
      <c r="G2039" s="463" t="s">
        <v>554</v>
      </c>
      <c r="H2039" s="576">
        <v>42824</v>
      </c>
      <c r="I2039" s="576">
        <v>42968</v>
      </c>
      <c r="J2039" s="228">
        <v>2016</v>
      </c>
      <c r="K2039" s="463" t="s">
        <v>769</v>
      </c>
      <c r="L2039" s="463" t="s">
        <v>1546</v>
      </c>
      <c r="M2039" s="463" t="s">
        <v>1731</v>
      </c>
      <c r="N2039" s="466">
        <v>3</v>
      </c>
      <c r="O2039" s="229">
        <v>4</v>
      </c>
      <c r="P2039" s="463">
        <v>1</v>
      </c>
      <c r="Q2039" s="463">
        <v>10</v>
      </c>
      <c r="R2039" s="463">
        <v>0</v>
      </c>
      <c r="S2039" s="463">
        <v>0</v>
      </c>
      <c r="T2039" s="463">
        <v>0</v>
      </c>
      <c r="U2039" s="463">
        <v>0</v>
      </c>
      <c r="V2039" s="463">
        <v>0</v>
      </c>
      <c r="W2039" s="463">
        <v>23</v>
      </c>
      <c r="X2039" s="463">
        <v>1</v>
      </c>
      <c r="Y2039" s="463">
        <v>1</v>
      </c>
      <c r="Z2039" s="463">
        <v>0</v>
      </c>
      <c r="AA2039" s="463">
        <v>0</v>
      </c>
      <c r="AB2039" s="466">
        <v>40</v>
      </c>
      <c r="AC2039" s="461"/>
    </row>
    <row r="2040" spans="1:29" s="467" customFormat="1" hidden="1">
      <c r="A2040" s="463" t="s">
        <v>3025</v>
      </c>
      <c r="B2040" s="463" t="s">
        <v>658</v>
      </c>
      <c r="C2040" s="463" t="s">
        <v>3026</v>
      </c>
      <c r="D2040" s="463" t="s">
        <v>552</v>
      </c>
      <c r="E2040" s="463">
        <v>47</v>
      </c>
      <c r="F2040" s="465" t="s">
        <v>1731</v>
      </c>
      <c r="G2040" s="463" t="s">
        <v>554</v>
      </c>
      <c r="H2040" s="576">
        <v>42824</v>
      </c>
      <c r="I2040" s="576">
        <v>42968</v>
      </c>
      <c r="J2040" s="228">
        <v>2016</v>
      </c>
      <c r="K2040" s="463" t="s">
        <v>769</v>
      </c>
      <c r="L2040" s="463" t="s">
        <v>1546</v>
      </c>
      <c r="M2040" s="463" t="s">
        <v>1731</v>
      </c>
      <c r="N2040" s="466">
        <v>4</v>
      </c>
      <c r="O2040" s="229">
        <v>1</v>
      </c>
      <c r="P2040" s="463">
        <v>2</v>
      </c>
      <c r="Q2040" s="463">
        <v>9</v>
      </c>
      <c r="R2040" s="463">
        <v>0</v>
      </c>
      <c r="S2040" s="463">
        <v>0</v>
      </c>
      <c r="T2040" s="463">
        <v>0</v>
      </c>
      <c r="U2040" s="463">
        <v>0</v>
      </c>
      <c r="V2040" s="463">
        <v>0</v>
      </c>
      <c r="W2040" s="463">
        <v>20</v>
      </c>
      <c r="X2040" s="463">
        <v>7</v>
      </c>
      <c r="Y2040" s="463">
        <v>1</v>
      </c>
      <c r="Z2040" s="463">
        <v>0</v>
      </c>
      <c r="AA2040" s="463">
        <v>0</v>
      </c>
      <c r="AB2040" s="466">
        <v>40</v>
      </c>
      <c r="AC2040" s="461"/>
    </row>
    <row r="2041" spans="1:29" s="467" customFormat="1" hidden="1">
      <c r="A2041" s="463" t="s">
        <v>3027</v>
      </c>
      <c r="B2041" s="463" t="s">
        <v>658</v>
      </c>
      <c r="C2041" s="463" t="s">
        <v>3791</v>
      </c>
      <c r="D2041" s="463">
        <v>0</v>
      </c>
      <c r="E2041" s="463">
        <v>48</v>
      </c>
      <c r="F2041" s="465" t="s">
        <v>3751</v>
      </c>
      <c r="G2041" s="463" t="s">
        <v>554</v>
      </c>
      <c r="H2041" s="576">
        <v>42810</v>
      </c>
      <c r="I2041" s="576">
        <v>42821</v>
      </c>
      <c r="J2041" s="228">
        <v>2016</v>
      </c>
      <c r="K2041" s="463" t="s">
        <v>769</v>
      </c>
      <c r="L2041" s="463" t="s">
        <v>1853</v>
      </c>
      <c r="M2041" s="463" t="s">
        <v>3751</v>
      </c>
      <c r="N2041" s="466">
        <v>1</v>
      </c>
      <c r="O2041" s="229">
        <v>9</v>
      </c>
      <c r="P2041" s="463">
        <v>0</v>
      </c>
      <c r="Q2041" s="463">
        <v>9</v>
      </c>
      <c r="R2041" s="463">
        <v>0</v>
      </c>
      <c r="S2041" s="463">
        <v>0</v>
      </c>
      <c r="T2041" s="463">
        <v>0</v>
      </c>
      <c r="U2041" s="463">
        <v>3</v>
      </c>
      <c r="V2041" s="463">
        <v>0</v>
      </c>
      <c r="W2041" s="463">
        <v>19</v>
      </c>
      <c r="X2041" s="463">
        <v>0</v>
      </c>
      <c r="Y2041" s="463">
        <v>0</v>
      </c>
      <c r="Z2041" s="463">
        <v>0</v>
      </c>
      <c r="AA2041" s="463">
        <v>0</v>
      </c>
      <c r="AB2041" s="466">
        <v>40</v>
      </c>
      <c r="AC2041" s="461"/>
    </row>
    <row r="2042" spans="1:29" s="467" customFormat="1" hidden="1">
      <c r="A2042" s="463" t="s">
        <v>3028</v>
      </c>
      <c r="B2042" s="463" t="s">
        <v>658</v>
      </c>
      <c r="C2042" s="463" t="s">
        <v>3792</v>
      </c>
      <c r="D2042" s="463">
        <v>0</v>
      </c>
      <c r="E2042" s="463">
        <v>48</v>
      </c>
      <c r="F2042" s="465" t="s">
        <v>3751</v>
      </c>
      <c r="G2042" s="463" t="s">
        <v>554</v>
      </c>
      <c r="H2042" s="576">
        <v>42810</v>
      </c>
      <c r="I2042" s="576">
        <v>42821</v>
      </c>
      <c r="J2042" s="228">
        <v>2016</v>
      </c>
      <c r="K2042" s="463" t="s">
        <v>769</v>
      </c>
      <c r="L2042" s="463" t="s">
        <v>1853</v>
      </c>
      <c r="M2042" s="463" t="s">
        <v>3751</v>
      </c>
      <c r="N2042" s="466">
        <v>2</v>
      </c>
      <c r="O2042" s="229">
        <v>8</v>
      </c>
      <c r="P2042" s="463">
        <v>2</v>
      </c>
      <c r="Q2042" s="463">
        <v>12</v>
      </c>
      <c r="R2042" s="463">
        <v>0</v>
      </c>
      <c r="S2042" s="463">
        <v>0</v>
      </c>
      <c r="T2042" s="463">
        <v>0</v>
      </c>
      <c r="U2042" s="463">
        <v>1</v>
      </c>
      <c r="V2042" s="463">
        <v>0</v>
      </c>
      <c r="W2042" s="463">
        <v>16</v>
      </c>
      <c r="X2042" s="463">
        <v>1</v>
      </c>
      <c r="Y2042" s="463">
        <v>0</v>
      </c>
      <c r="Z2042" s="463">
        <v>0</v>
      </c>
      <c r="AA2042" s="463">
        <v>0</v>
      </c>
      <c r="AB2042" s="466">
        <v>40</v>
      </c>
      <c r="AC2042" s="461"/>
    </row>
    <row r="2043" spans="1:29" s="467" customFormat="1" hidden="1">
      <c r="A2043" s="463" t="s">
        <v>3029</v>
      </c>
      <c r="B2043" s="463" t="s">
        <v>658</v>
      </c>
      <c r="C2043" s="463" t="s">
        <v>3793</v>
      </c>
      <c r="D2043" s="463">
        <v>0</v>
      </c>
      <c r="E2043" s="463">
        <v>48</v>
      </c>
      <c r="F2043" s="465" t="s">
        <v>3751</v>
      </c>
      <c r="G2043" s="463" t="s">
        <v>554</v>
      </c>
      <c r="H2043" s="576">
        <v>42810</v>
      </c>
      <c r="I2043" s="576">
        <v>42821</v>
      </c>
      <c r="J2043" s="228">
        <v>2016</v>
      </c>
      <c r="K2043" s="463" t="s">
        <v>769</v>
      </c>
      <c r="L2043" s="463" t="s">
        <v>1853</v>
      </c>
      <c r="M2043" s="463" t="s">
        <v>3751</v>
      </c>
      <c r="N2043" s="466">
        <v>3</v>
      </c>
      <c r="O2043" s="229">
        <v>8</v>
      </c>
      <c r="P2043" s="463">
        <v>0</v>
      </c>
      <c r="Q2043" s="463">
        <v>12</v>
      </c>
      <c r="R2043" s="463">
        <v>0</v>
      </c>
      <c r="S2043" s="463">
        <v>0</v>
      </c>
      <c r="T2043" s="463">
        <v>0</v>
      </c>
      <c r="U2043" s="463">
        <v>4</v>
      </c>
      <c r="V2043" s="463">
        <v>0</v>
      </c>
      <c r="W2043" s="463">
        <v>16</v>
      </c>
      <c r="X2043" s="463">
        <v>0</v>
      </c>
      <c r="Y2043" s="463">
        <v>0</v>
      </c>
      <c r="Z2043" s="463">
        <v>0</v>
      </c>
      <c r="AA2043" s="463">
        <v>0</v>
      </c>
      <c r="AB2043" s="466">
        <v>40</v>
      </c>
      <c r="AC2043" s="461"/>
    </row>
    <row r="2044" spans="1:29" s="467" customFormat="1" hidden="1">
      <c r="A2044" s="463" t="s">
        <v>3030</v>
      </c>
      <c r="B2044" s="463" t="s">
        <v>658</v>
      </c>
      <c r="C2044" s="463" t="s">
        <v>3794</v>
      </c>
      <c r="D2044" s="463">
        <v>0</v>
      </c>
      <c r="E2044" s="463">
        <v>48</v>
      </c>
      <c r="F2044" s="465" t="s">
        <v>3751</v>
      </c>
      <c r="G2044" s="463" t="s">
        <v>554</v>
      </c>
      <c r="H2044" s="576">
        <v>42810</v>
      </c>
      <c r="I2044" s="576">
        <v>42821</v>
      </c>
      <c r="J2044" s="228">
        <v>2016</v>
      </c>
      <c r="K2044" s="463" t="s">
        <v>769</v>
      </c>
      <c r="L2044" s="463" t="s">
        <v>1853</v>
      </c>
      <c r="M2044" s="463" t="s">
        <v>3751</v>
      </c>
      <c r="N2044" s="466">
        <v>4</v>
      </c>
      <c r="O2044" s="229">
        <v>8</v>
      </c>
      <c r="P2044" s="463">
        <v>0</v>
      </c>
      <c r="Q2044" s="463">
        <v>14</v>
      </c>
      <c r="R2044" s="463">
        <v>0</v>
      </c>
      <c r="S2044" s="463">
        <v>0</v>
      </c>
      <c r="T2044" s="463">
        <v>0</v>
      </c>
      <c r="U2044" s="463">
        <v>8</v>
      </c>
      <c r="V2044" s="463">
        <v>0</v>
      </c>
      <c r="W2044" s="463">
        <v>10</v>
      </c>
      <c r="X2044" s="463">
        <v>0</v>
      </c>
      <c r="Y2044" s="463">
        <v>0</v>
      </c>
      <c r="Z2044" s="463">
        <v>0</v>
      </c>
      <c r="AA2044" s="463">
        <v>0</v>
      </c>
      <c r="AB2044" s="466">
        <v>40</v>
      </c>
      <c r="AC2044" s="461"/>
    </row>
    <row r="2045" spans="1:29" s="467" customFormat="1" hidden="1">
      <c r="A2045" s="463" t="s">
        <v>3031</v>
      </c>
      <c r="B2045" s="463" t="s">
        <v>658</v>
      </c>
      <c r="C2045" s="463" t="s">
        <v>3032</v>
      </c>
      <c r="D2045" s="463">
        <v>0</v>
      </c>
      <c r="E2045" s="463">
        <v>49</v>
      </c>
      <c r="F2045" s="465" t="s">
        <v>1856</v>
      </c>
      <c r="G2045" s="463" t="s">
        <v>554</v>
      </c>
      <c r="H2045" s="576">
        <v>42810</v>
      </c>
      <c r="I2045" s="576">
        <v>42821</v>
      </c>
      <c r="J2045" s="228">
        <v>2016</v>
      </c>
      <c r="K2045" s="463" t="s">
        <v>769</v>
      </c>
      <c r="L2045" s="463" t="s">
        <v>1853</v>
      </c>
      <c r="M2045" s="463" t="s">
        <v>1856</v>
      </c>
      <c r="N2045" s="466">
        <v>1</v>
      </c>
      <c r="O2045" s="229">
        <v>4</v>
      </c>
      <c r="P2045" s="463">
        <v>4</v>
      </c>
      <c r="Q2045" s="463">
        <v>6</v>
      </c>
      <c r="R2045" s="463">
        <v>1</v>
      </c>
      <c r="S2045" s="463">
        <v>3</v>
      </c>
      <c r="T2045" s="463">
        <v>1</v>
      </c>
      <c r="U2045" s="463">
        <v>1</v>
      </c>
      <c r="V2045" s="463">
        <v>0</v>
      </c>
      <c r="W2045" s="463">
        <v>8</v>
      </c>
      <c r="X2045" s="463">
        <v>6</v>
      </c>
      <c r="Y2045" s="463">
        <v>6</v>
      </c>
      <c r="Z2045" s="463">
        <v>0</v>
      </c>
      <c r="AA2045" s="463">
        <v>0</v>
      </c>
      <c r="AB2045" s="466">
        <v>40</v>
      </c>
      <c r="AC2045" s="461"/>
    </row>
    <row r="2046" spans="1:29" s="467" customFormat="1" hidden="1">
      <c r="A2046" s="463" t="s">
        <v>3033</v>
      </c>
      <c r="B2046" s="463" t="s">
        <v>658</v>
      </c>
      <c r="C2046" s="463" t="s">
        <v>3034</v>
      </c>
      <c r="D2046" s="463">
        <v>0</v>
      </c>
      <c r="E2046" s="463">
        <v>49</v>
      </c>
      <c r="F2046" s="465" t="s">
        <v>1856</v>
      </c>
      <c r="G2046" s="463" t="s">
        <v>554</v>
      </c>
      <c r="H2046" s="576">
        <v>42810</v>
      </c>
      <c r="I2046" s="576">
        <v>42821</v>
      </c>
      <c r="J2046" s="228">
        <v>2016</v>
      </c>
      <c r="K2046" s="463" t="s">
        <v>769</v>
      </c>
      <c r="L2046" s="463" t="s">
        <v>1853</v>
      </c>
      <c r="M2046" s="463" t="s">
        <v>1856</v>
      </c>
      <c r="N2046" s="466">
        <v>2</v>
      </c>
      <c r="O2046" s="229">
        <v>5</v>
      </c>
      <c r="P2046" s="463">
        <v>10</v>
      </c>
      <c r="Q2046" s="463">
        <v>7</v>
      </c>
      <c r="R2046" s="463">
        <v>1</v>
      </c>
      <c r="S2046" s="463">
        <v>0</v>
      </c>
      <c r="T2046" s="463">
        <v>0</v>
      </c>
      <c r="U2046" s="463">
        <v>4</v>
      </c>
      <c r="V2046" s="463">
        <v>0</v>
      </c>
      <c r="W2046" s="463">
        <v>7</v>
      </c>
      <c r="X2046" s="463">
        <v>5</v>
      </c>
      <c r="Y2046" s="463">
        <v>1</v>
      </c>
      <c r="Z2046" s="463">
        <v>0</v>
      </c>
      <c r="AA2046" s="463">
        <v>0</v>
      </c>
      <c r="AB2046" s="466">
        <v>40</v>
      </c>
      <c r="AC2046" s="461"/>
    </row>
    <row r="2047" spans="1:29" s="467" customFormat="1" hidden="1">
      <c r="A2047" s="463" t="s">
        <v>3035</v>
      </c>
      <c r="B2047" s="463" t="s">
        <v>658</v>
      </c>
      <c r="C2047" s="463" t="s">
        <v>3036</v>
      </c>
      <c r="D2047" s="463">
        <v>0</v>
      </c>
      <c r="E2047" s="463">
        <v>49</v>
      </c>
      <c r="F2047" s="465" t="s">
        <v>1856</v>
      </c>
      <c r="G2047" s="463" t="s">
        <v>554</v>
      </c>
      <c r="H2047" s="576">
        <v>42810</v>
      </c>
      <c r="I2047" s="576">
        <v>42821</v>
      </c>
      <c r="J2047" s="228">
        <v>2016</v>
      </c>
      <c r="K2047" s="463" t="s">
        <v>769</v>
      </c>
      <c r="L2047" s="463" t="s">
        <v>1853</v>
      </c>
      <c r="M2047" s="463" t="s">
        <v>1856</v>
      </c>
      <c r="N2047" s="466">
        <v>3</v>
      </c>
      <c r="O2047" s="229">
        <v>2</v>
      </c>
      <c r="P2047" s="463">
        <v>11</v>
      </c>
      <c r="Q2047" s="463">
        <v>10</v>
      </c>
      <c r="R2047" s="463">
        <v>0</v>
      </c>
      <c r="S2047" s="463">
        <v>0</v>
      </c>
      <c r="T2047" s="463">
        <v>0</v>
      </c>
      <c r="U2047" s="463">
        <v>4</v>
      </c>
      <c r="V2047" s="463">
        <v>0</v>
      </c>
      <c r="W2047" s="463">
        <v>10</v>
      </c>
      <c r="X2047" s="463">
        <v>3</v>
      </c>
      <c r="Y2047" s="463">
        <v>0</v>
      </c>
      <c r="Z2047" s="463">
        <v>0</v>
      </c>
      <c r="AA2047" s="463">
        <v>0</v>
      </c>
      <c r="AB2047" s="466">
        <v>40</v>
      </c>
      <c r="AC2047" s="461"/>
    </row>
    <row r="2048" spans="1:29" s="467" customFormat="1" hidden="1">
      <c r="A2048" s="463" t="s">
        <v>3037</v>
      </c>
      <c r="B2048" s="463" t="s">
        <v>658</v>
      </c>
      <c r="C2048" s="463" t="s">
        <v>3038</v>
      </c>
      <c r="D2048" s="463">
        <v>0</v>
      </c>
      <c r="E2048" s="463">
        <v>49</v>
      </c>
      <c r="F2048" s="465" t="s">
        <v>1856</v>
      </c>
      <c r="G2048" s="463" t="s">
        <v>554</v>
      </c>
      <c r="H2048" s="576">
        <v>42810</v>
      </c>
      <c r="I2048" s="576">
        <v>42821</v>
      </c>
      <c r="J2048" s="228">
        <v>2016</v>
      </c>
      <c r="K2048" s="463" t="s">
        <v>769</v>
      </c>
      <c r="L2048" s="463" t="s">
        <v>1853</v>
      </c>
      <c r="M2048" s="463" t="s">
        <v>1856</v>
      </c>
      <c r="N2048" s="466">
        <v>4</v>
      </c>
      <c r="O2048" s="229">
        <v>7</v>
      </c>
      <c r="P2048" s="463">
        <v>1</v>
      </c>
      <c r="Q2048" s="463">
        <v>9</v>
      </c>
      <c r="R2048" s="463">
        <v>0</v>
      </c>
      <c r="S2048" s="463">
        <v>1</v>
      </c>
      <c r="T2048" s="463">
        <v>0</v>
      </c>
      <c r="U2048" s="463">
        <v>0</v>
      </c>
      <c r="V2048" s="463">
        <v>0</v>
      </c>
      <c r="W2048" s="463">
        <v>8</v>
      </c>
      <c r="X2048" s="463">
        <v>8</v>
      </c>
      <c r="Y2048" s="463">
        <v>6</v>
      </c>
      <c r="Z2048" s="463">
        <v>0</v>
      </c>
      <c r="AA2048" s="463">
        <v>0</v>
      </c>
      <c r="AB2048" s="466">
        <v>40</v>
      </c>
      <c r="AC2048" s="461"/>
    </row>
    <row r="2049" spans="1:29" s="467" customFormat="1" hidden="1">
      <c r="A2049" s="463" t="s">
        <v>3039</v>
      </c>
      <c r="B2049" s="463" t="s">
        <v>658</v>
      </c>
      <c r="C2049" s="463" t="s">
        <v>3919</v>
      </c>
      <c r="D2049" s="463">
        <v>0</v>
      </c>
      <c r="E2049" s="463">
        <v>50</v>
      </c>
      <c r="F2049" s="465" t="s">
        <v>3752</v>
      </c>
      <c r="G2049" s="463" t="s">
        <v>554</v>
      </c>
      <c r="H2049" s="576">
        <v>42796</v>
      </c>
      <c r="I2049" s="576">
        <v>42821</v>
      </c>
      <c r="J2049" s="228">
        <v>2016</v>
      </c>
      <c r="K2049" s="463" t="s">
        <v>769</v>
      </c>
      <c r="L2049" s="463" t="s">
        <v>1853</v>
      </c>
      <c r="M2049" s="463" t="s">
        <v>3752</v>
      </c>
      <c r="N2049" s="466">
        <v>1</v>
      </c>
      <c r="O2049" s="229">
        <v>27</v>
      </c>
      <c r="P2049" s="463">
        <v>0</v>
      </c>
      <c r="Q2049" s="463">
        <v>1</v>
      </c>
      <c r="R2049" s="463">
        <v>8</v>
      </c>
      <c r="S2049" s="463">
        <v>0</v>
      </c>
      <c r="T2049" s="463">
        <v>0</v>
      </c>
      <c r="U2049" s="463">
        <v>0</v>
      </c>
      <c r="V2049" s="463">
        <v>0</v>
      </c>
      <c r="W2049" s="463">
        <v>4</v>
      </c>
      <c r="X2049" s="463">
        <v>0</v>
      </c>
      <c r="Y2049" s="463">
        <v>0</v>
      </c>
      <c r="Z2049" s="463">
        <v>0</v>
      </c>
      <c r="AA2049" s="463">
        <v>0</v>
      </c>
      <c r="AB2049" s="466">
        <v>40</v>
      </c>
      <c r="AC2049" s="461"/>
    </row>
    <row r="2050" spans="1:29" s="467" customFormat="1" hidden="1">
      <c r="A2050" s="463" t="s">
        <v>3040</v>
      </c>
      <c r="B2050" s="463" t="s">
        <v>658</v>
      </c>
      <c r="C2050" s="463" t="s">
        <v>3920</v>
      </c>
      <c r="D2050" s="463">
        <v>0</v>
      </c>
      <c r="E2050" s="463">
        <v>50</v>
      </c>
      <c r="F2050" s="465" t="s">
        <v>3752</v>
      </c>
      <c r="G2050" s="463" t="s">
        <v>554</v>
      </c>
      <c r="H2050" s="576">
        <v>42796</v>
      </c>
      <c r="I2050" s="576">
        <v>42821</v>
      </c>
      <c r="J2050" s="228">
        <v>2016</v>
      </c>
      <c r="K2050" s="463" t="s">
        <v>769</v>
      </c>
      <c r="L2050" s="463" t="s">
        <v>1853</v>
      </c>
      <c r="M2050" s="463" t="s">
        <v>3752</v>
      </c>
      <c r="N2050" s="466">
        <v>2</v>
      </c>
      <c r="O2050" s="229">
        <v>22</v>
      </c>
      <c r="P2050" s="463">
        <v>0</v>
      </c>
      <c r="Q2050" s="463">
        <v>1</v>
      </c>
      <c r="R2050" s="463">
        <v>11</v>
      </c>
      <c r="S2050" s="463">
        <v>0</v>
      </c>
      <c r="T2050" s="463">
        <v>1</v>
      </c>
      <c r="U2050" s="463">
        <v>0</v>
      </c>
      <c r="V2050" s="463">
        <v>0</v>
      </c>
      <c r="W2050" s="463">
        <v>5</v>
      </c>
      <c r="X2050" s="463">
        <v>0</v>
      </c>
      <c r="Y2050" s="463">
        <v>0</v>
      </c>
      <c r="Z2050" s="463">
        <v>0</v>
      </c>
      <c r="AA2050" s="463">
        <v>0</v>
      </c>
      <c r="AB2050" s="466">
        <v>40</v>
      </c>
      <c r="AC2050" s="461"/>
    </row>
    <row r="2051" spans="1:29" s="467" customFormat="1" hidden="1">
      <c r="A2051" s="463" t="s">
        <v>3041</v>
      </c>
      <c r="B2051" s="463" t="s">
        <v>658</v>
      </c>
      <c r="C2051" s="463" t="s">
        <v>3921</v>
      </c>
      <c r="D2051" s="463">
        <v>0</v>
      </c>
      <c r="E2051" s="463">
        <v>50</v>
      </c>
      <c r="F2051" s="465" t="s">
        <v>3752</v>
      </c>
      <c r="G2051" s="463" t="s">
        <v>554</v>
      </c>
      <c r="H2051" s="576">
        <v>42796</v>
      </c>
      <c r="I2051" s="576">
        <v>42821</v>
      </c>
      <c r="J2051" s="228">
        <v>2016</v>
      </c>
      <c r="K2051" s="463" t="s">
        <v>769</v>
      </c>
      <c r="L2051" s="463" t="s">
        <v>1853</v>
      </c>
      <c r="M2051" s="463" t="s">
        <v>3752</v>
      </c>
      <c r="N2051" s="466">
        <v>3</v>
      </c>
      <c r="O2051" s="229">
        <v>24</v>
      </c>
      <c r="P2051" s="463">
        <v>0</v>
      </c>
      <c r="Q2051" s="463">
        <v>0</v>
      </c>
      <c r="R2051" s="463">
        <v>11</v>
      </c>
      <c r="S2051" s="463">
        <v>0</v>
      </c>
      <c r="T2051" s="463">
        <v>0</v>
      </c>
      <c r="U2051" s="463">
        <v>0</v>
      </c>
      <c r="V2051" s="463">
        <v>0</v>
      </c>
      <c r="W2051" s="463">
        <v>5</v>
      </c>
      <c r="X2051" s="463">
        <v>0</v>
      </c>
      <c r="Y2051" s="463">
        <v>0</v>
      </c>
      <c r="Z2051" s="463">
        <v>0</v>
      </c>
      <c r="AA2051" s="463">
        <v>0</v>
      </c>
      <c r="AB2051" s="466">
        <v>40</v>
      </c>
      <c r="AC2051" s="461"/>
    </row>
    <row r="2052" spans="1:29" s="467" customFormat="1" hidden="1">
      <c r="A2052" s="463" t="s">
        <v>3042</v>
      </c>
      <c r="B2052" s="463" t="s">
        <v>658</v>
      </c>
      <c r="C2052" s="463" t="s">
        <v>3922</v>
      </c>
      <c r="D2052" s="463">
        <v>0</v>
      </c>
      <c r="E2052" s="463">
        <v>50</v>
      </c>
      <c r="F2052" s="465" t="s">
        <v>3752</v>
      </c>
      <c r="G2052" s="463" t="s">
        <v>554</v>
      </c>
      <c r="H2052" s="576">
        <v>42796</v>
      </c>
      <c r="I2052" s="576">
        <v>42821</v>
      </c>
      <c r="J2052" s="228">
        <v>2016</v>
      </c>
      <c r="K2052" s="463" t="s">
        <v>769</v>
      </c>
      <c r="L2052" s="463" t="s">
        <v>1853</v>
      </c>
      <c r="M2052" s="463" t="s">
        <v>3752</v>
      </c>
      <c r="N2052" s="466">
        <v>4</v>
      </c>
      <c r="O2052" s="229">
        <v>21</v>
      </c>
      <c r="P2052" s="463">
        <v>0</v>
      </c>
      <c r="Q2052" s="463">
        <v>4</v>
      </c>
      <c r="R2052" s="463">
        <v>13</v>
      </c>
      <c r="S2052" s="463">
        <v>0</v>
      </c>
      <c r="T2052" s="463">
        <v>0</v>
      </c>
      <c r="U2052" s="463">
        <v>0</v>
      </c>
      <c r="V2052" s="463">
        <v>0</v>
      </c>
      <c r="W2052" s="463">
        <v>2</v>
      </c>
      <c r="X2052" s="463">
        <v>0</v>
      </c>
      <c r="Y2052" s="463">
        <v>0</v>
      </c>
      <c r="Z2052" s="463">
        <v>0</v>
      </c>
      <c r="AA2052" s="463">
        <v>0</v>
      </c>
      <c r="AB2052" s="466">
        <v>40</v>
      </c>
      <c r="AC2052" s="461"/>
    </row>
    <row r="2053" spans="1:29" s="467" customFormat="1" hidden="1">
      <c r="A2053" s="463" t="s">
        <v>3043</v>
      </c>
      <c r="B2053" s="463" t="s">
        <v>658</v>
      </c>
      <c r="C2053" s="463" t="s">
        <v>3044</v>
      </c>
      <c r="D2053" s="463">
        <v>0</v>
      </c>
      <c r="E2053" s="463">
        <v>51</v>
      </c>
      <c r="F2053" s="465" t="s">
        <v>182</v>
      </c>
      <c r="G2053" s="463" t="s">
        <v>554</v>
      </c>
      <c r="H2053" s="576">
        <v>42825</v>
      </c>
      <c r="I2053" s="576">
        <v>42826</v>
      </c>
      <c r="J2053" s="228">
        <v>2016</v>
      </c>
      <c r="K2053" s="463" t="s">
        <v>769</v>
      </c>
      <c r="L2053" s="463" t="s">
        <v>1546</v>
      </c>
      <c r="M2053" s="463" t="s">
        <v>182</v>
      </c>
      <c r="N2053" s="466">
        <v>1</v>
      </c>
      <c r="O2053" s="229">
        <v>0</v>
      </c>
      <c r="P2053" s="463">
        <v>3</v>
      </c>
      <c r="Q2053" s="463">
        <v>7</v>
      </c>
      <c r="R2053" s="463">
        <v>1</v>
      </c>
      <c r="S2053" s="463">
        <v>0</v>
      </c>
      <c r="T2053" s="463">
        <v>0</v>
      </c>
      <c r="U2053" s="463">
        <v>1</v>
      </c>
      <c r="V2053" s="463">
        <v>0</v>
      </c>
      <c r="W2053" s="463">
        <v>26</v>
      </c>
      <c r="X2053" s="463">
        <v>1</v>
      </c>
      <c r="Y2053" s="463">
        <v>0</v>
      </c>
      <c r="Z2053" s="463">
        <v>0</v>
      </c>
      <c r="AA2053" s="463">
        <v>1</v>
      </c>
      <c r="AB2053" s="466">
        <v>40</v>
      </c>
      <c r="AC2053" s="461"/>
    </row>
    <row r="2054" spans="1:29" s="467" customFormat="1" hidden="1">
      <c r="A2054" s="463" t="s">
        <v>3045</v>
      </c>
      <c r="B2054" s="463" t="s">
        <v>658</v>
      </c>
      <c r="C2054" s="463" t="s">
        <v>3046</v>
      </c>
      <c r="D2054" s="463">
        <v>0</v>
      </c>
      <c r="E2054" s="463">
        <v>51</v>
      </c>
      <c r="F2054" s="465" t="s">
        <v>182</v>
      </c>
      <c r="G2054" s="463" t="s">
        <v>554</v>
      </c>
      <c r="H2054" s="576">
        <v>42825</v>
      </c>
      <c r="I2054" s="576">
        <v>42826</v>
      </c>
      <c r="J2054" s="228">
        <v>2016</v>
      </c>
      <c r="K2054" s="463" t="s">
        <v>769</v>
      </c>
      <c r="L2054" s="463" t="s">
        <v>1546</v>
      </c>
      <c r="M2054" s="463" t="s">
        <v>182</v>
      </c>
      <c r="N2054" s="466">
        <v>2</v>
      </c>
      <c r="O2054" s="229">
        <v>0</v>
      </c>
      <c r="P2054" s="463">
        <v>4</v>
      </c>
      <c r="Q2054" s="463">
        <v>10</v>
      </c>
      <c r="R2054" s="463">
        <v>2</v>
      </c>
      <c r="S2054" s="463">
        <v>2</v>
      </c>
      <c r="T2054" s="463">
        <v>0</v>
      </c>
      <c r="U2054" s="463">
        <v>0</v>
      </c>
      <c r="V2054" s="463">
        <v>0</v>
      </c>
      <c r="W2054" s="463">
        <v>19</v>
      </c>
      <c r="X2054" s="463">
        <v>1</v>
      </c>
      <c r="Y2054" s="463">
        <v>2</v>
      </c>
      <c r="Z2054" s="463">
        <v>0</v>
      </c>
      <c r="AA2054" s="463">
        <v>0</v>
      </c>
      <c r="AB2054" s="466">
        <v>40</v>
      </c>
      <c r="AC2054" s="461"/>
    </row>
    <row r="2055" spans="1:29" s="467" customFormat="1" hidden="1">
      <c r="A2055" s="463" t="s">
        <v>3047</v>
      </c>
      <c r="B2055" s="463" t="s">
        <v>658</v>
      </c>
      <c r="C2055" s="463" t="s">
        <v>3048</v>
      </c>
      <c r="D2055" s="463">
        <v>0</v>
      </c>
      <c r="E2055" s="463">
        <v>51</v>
      </c>
      <c r="F2055" s="465" t="s">
        <v>182</v>
      </c>
      <c r="G2055" s="463" t="s">
        <v>554</v>
      </c>
      <c r="H2055" s="576">
        <v>42825</v>
      </c>
      <c r="I2055" s="576">
        <v>42826</v>
      </c>
      <c r="J2055" s="228">
        <v>2016</v>
      </c>
      <c r="K2055" s="463" t="s">
        <v>769</v>
      </c>
      <c r="L2055" s="463" t="s">
        <v>1546</v>
      </c>
      <c r="M2055" s="463" t="s">
        <v>182</v>
      </c>
      <c r="N2055" s="466">
        <v>3</v>
      </c>
      <c r="O2055" s="229">
        <v>3</v>
      </c>
      <c r="P2055" s="463">
        <v>0</v>
      </c>
      <c r="Q2055" s="463">
        <v>7</v>
      </c>
      <c r="R2055" s="463">
        <v>1</v>
      </c>
      <c r="S2055" s="463">
        <v>0</v>
      </c>
      <c r="T2055" s="463">
        <v>1</v>
      </c>
      <c r="U2055" s="463">
        <v>1</v>
      </c>
      <c r="V2055" s="463">
        <v>0</v>
      </c>
      <c r="W2055" s="463">
        <v>22</v>
      </c>
      <c r="X2055" s="463">
        <v>2</v>
      </c>
      <c r="Y2055" s="463">
        <v>3</v>
      </c>
      <c r="Z2055" s="463">
        <v>0</v>
      </c>
      <c r="AA2055" s="463">
        <v>0</v>
      </c>
      <c r="AB2055" s="466">
        <v>40</v>
      </c>
      <c r="AC2055" s="461"/>
    </row>
    <row r="2056" spans="1:29" s="467" customFormat="1" hidden="1">
      <c r="A2056" s="463" t="s">
        <v>3049</v>
      </c>
      <c r="B2056" s="463" t="s">
        <v>658</v>
      </c>
      <c r="C2056" s="463" t="s">
        <v>3050</v>
      </c>
      <c r="D2056" s="463">
        <v>0</v>
      </c>
      <c r="E2056" s="463">
        <v>51</v>
      </c>
      <c r="F2056" s="465" t="s">
        <v>182</v>
      </c>
      <c r="G2056" s="463" t="s">
        <v>554</v>
      </c>
      <c r="H2056" s="576">
        <v>42825</v>
      </c>
      <c r="I2056" s="576">
        <v>42826</v>
      </c>
      <c r="J2056" s="228">
        <v>2016</v>
      </c>
      <c r="K2056" s="463" t="s">
        <v>769</v>
      </c>
      <c r="L2056" s="463" t="s">
        <v>1546</v>
      </c>
      <c r="M2056" s="463" t="s">
        <v>182</v>
      </c>
      <c r="N2056" s="466">
        <v>4</v>
      </c>
      <c r="O2056" s="229">
        <v>2</v>
      </c>
      <c r="P2056" s="463">
        <v>0</v>
      </c>
      <c r="Q2056" s="463">
        <v>7</v>
      </c>
      <c r="R2056" s="463">
        <v>4</v>
      </c>
      <c r="S2056" s="463">
        <v>0</v>
      </c>
      <c r="T2056" s="463">
        <v>0</v>
      </c>
      <c r="U2056" s="463">
        <v>1</v>
      </c>
      <c r="V2056" s="463">
        <v>0</v>
      </c>
      <c r="W2056" s="463">
        <v>20</v>
      </c>
      <c r="X2056" s="463">
        <v>4</v>
      </c>
      <c r="Y2056" s="463">
        <v>2</v>
      </c>
      <c r="Z2056" s="463">
        <v>0</v>
      </c>
      <c r="AA2056" s="463">
        <v>0</v>
      </c>
      <c r="AB2056" s="466">
        <v>40</v>
      </c>
      <c r="AC2056" s="461"/>
    </row>
    <row r="2057" spans="1:29" s="467" customFormat="1" hidden="1">
      <c r="A2057" s="463" t="s">
        <v>3149</v>
      </c>
      <c r="B2057" s="463" t="s">
        <v>658</v>
      </c>
      <c r="C2057" s="463" t="s">
        <v>3150</v>
      </c>
      <c r="D2057" s="463" t="s">
        <v>552</v>
      </c>
      <c r="E2057" s="463">
        <v>52</v>
      </c>
      <c r="F2057" s="465" t="s">
        <v>1946</v>
      </c>
      <c r="G2057" s="463" t="s">
        <v>554</v>
      </c>
      <c r="H2057" s="576">
        <v>42872</v>
      </c>
      <c r="I2057" s="576">
        <v>42929</v>
      </c>
      <c r="J2057" s="228">
        <v>2016</v>
      </c>
      <c r="K2057" s="463" t="s">
        <v>769</v>
      </c>
      <c r="L2057" s="463" t="s">
        <v>3728</v>
      </c>
      <c r="M2057" s="463" t="s">
        <v>1946</v>
      </c>
      <c r="N2057" s="466">
        <v>1</v>
      </c>
      <c r="O2057" s="229">
        <v>0</v>
      </c>
      <c r="P2057" s="463">
        <v>5</v>
      </c>
      <c r="Q2057" s="463">
        <v>11</v>
      </c>
      <c r="R2057" s="463">
        <v>0</v>
      </c>
      <c r="S2057" s="463">
        <v>0</v>
      </c>
      <c r="T2057" s="463">
        <v>0</v>
      </c>
      <c r="U2057" s="463">
        <v>2</v>
      </c>
      <c r="V2057" s="463">
        <v>2</v>
      </c>
      <c r="W2057" s="463">
        <v>2</v>
      </c>
      <c r="X2057" s="463">
        <v>6</v>
      </c>
      <c r="Y2057" s="463">
        <v>12</v>
      </c>
      <c r="Z2057" s="463">
        <v>0</v>
      </c>
      <c r="AA2057" s="463">
        <v>0</v>
      </c>
      <c r="AB2057" s="466">
        <v>40</v>
      </c>
      <c r="AC2057" s="461"/>
    </row>
    <row r="2058" spans="1:29" s="467" customFormat="1" hidden="1">
      <c r="A2058" s="463" t="s">
        <v>3151</v>
      </c>
      <c r="B2058" s="463" t="s">
        <v>658</v>
      </c>
      <c r="C2058" s="463" t="s">
        <v>3152</v>
      </c>
      <c r="D2058" s="463" t="s">
        <v>552</v>
      </c>
      <c r="E2058" s="463">
        <v>52</v>
      </c>
      <c r="F2058" s="465" t="s">
        <v>1946</v>
      </c>
      <c r="G2058" s="463" t="s">
        <v>554</v>
      </c>
      <c r="H2058" s="576">
        <v>42872</v>
      </c>
      <c r="I2058" s="576">
        <v>42929</v>
      </c>
      <c r="J2058" s="228">
        <v>2016</v>
      </c>
      <c r="K2058" s="463" t="s">
        <v>769</v>
      </c>
      <c r="L2058" s="463" t="s">
        <v>3728</v>
      </c>
      <c r="M2058" s="463" t="s">
        <v>1946</v>
      </c>
      <c r="N2058" s="466">
        <v>2</v>
      </c>
      <c r="O2058" s="229">
        <v>0</v>
      </c>
      <c r="P2058" s="463">
        <v>7</v>
      </c>
      <c r="Q2058" s="463">
        <v>7</v>
      </c>
      <c r="R2058" s="463">
        <v>0</v>
      </c>
      <c r="S2058" s="463">
        <v>2</v>
      </c>
      <c r="T2058" s="463">
        <v>0</v>
      </c>
      <c r="U2058" s="463">
        <v>1</v>
      </c>
      <c r="V2058" s="463">
        <v>2</v>
      </c>
      <c r="W2058" s="463">
        <v>12</v>
      </c>
      <c r="X2058" s="463">
        <v>3</v>
      </c>
      <c r="Y2058" s="463">
        <v>5</v>
      </c>
      <c r="Z2058" s="463">
        <v>0</v>
      </c>
      <c r="AA2058" s="463">
        <v>1</v>
      </c>
      <c r="AB2058" s="466">
        <v>40</v>
      </c>
      <c r="AC2058" s="461"/>
    </row>
    <row r="2059" spans="1:29" s="467" customFormat="1" hidden="1">
      <c r="A2059" s="463" t="s">
        <v>3153</v>
      </c>
      <c r="B2059" s="463" t="s">
        <v>658</v>
      </c>
      <c r="C2059" s="463" t="s">
        <v>3154</v>
      </c>
      <c r="D2059" s="463" t="s">
        <v>552</v>
      </c>
      <c r="E2059" s="463">
        <v>52</v>
      </c>
      <c r="F2059" s="465" t="s">
        <v>1946</v>
      </c>
      <c r="G2059" s="463" t="s">
        <v>554</v>
      </c>
      <c r="H2059" s="576">
        <v>42872</v>
      </c>
      <c r="I2059" s="576">
        <v>42929</v>
      </c>
      <c r="J2059" s="228">
        <v>2016</v>
      </c>
      <c r="K2059" s="463" t="s">
        <v>769</v>
      </c>
      <c r="L2059" s="463" t="s">
        <v>3728</v>
      </c>
      <c r="M2059" s="463" t="s">
        <v>1946</v>
      </c>
      <c r="N2059" s="466">
        <v>3</v>
      </c>
      <c r="O2059" s="229">
        <v>0</v>
      </c>
      <c r="P2059" s="463">
        <v>14</v>
      </c>
      <c r="Q2059" s="463">
        <v>0</v>
      </c>
      <c r="R2059" s="463">
        <v>0</v>
      </c>
      <c r="S2059" s="463">
        <v>0</v>
      </c>
      <c r="T2059" s="463">
        <v>0</v>
      </c>
      <c r="U2059" s="463">
        <v>2</v>
      </c>
      <c r="V2059" s="463">
        <v>1</v>
      </c>
      <c r="W2059" s="463">
        <v>11</v>
      </c>
      <c r="X2059" s="463">
        <v>4</v>
      </c>
      <c r="Y2059" s="463">
        <v>8</v>
      </c>
      <c r="Z2059" s="463">
        <v>0</v>
      </c>
      <c r="AA2059" s="463">
        <v>0</v>
      </c>
      <c r="AB2059" s="466">
        <v>40</v>
      </c>
      <c r="AC2059" s="461"/>
    </row>
    <row r="2060" spans="1:29" s="467" customFormat="1" hidden="1">
      <c r="A2060" s="463" t="s">
        <v>3155</v>
      </c>
      <c r="B2060" s="463" t="s">
        <v>658</v>
      </c>
      <c r="C2060" s="463" t="s">
        <v>3156</v>
      </c>
      <c r="D2060" s="463" t="s">
        <v>552</v>
      </c>
      <c r="E2060" s="463">
        <v>52</v>
      </c>
      <c r="F2060" s="465" t="s">
        <v>1946</v>
      </c>
      <c r="G2060" s="463" t="s">
        <v>554</v>
      </c>
      <c r="H2060" s="576">
        <v>42872</v>
      </c>
      <c r="I2060" s="576">
        <v>42929</v>
      </c>
      <c r="J2060" s="228">
        <v>2016</v>
      </c>
      <c r="K2060" s="463" t="s">
        <v>769</v>
      </c>
      <c r="L2060" s="463" t="s">
        <v>3728</v>
      </c>
      <c r="M2060" s="463" t="s">
        <v>1946</v>
      </c>
      <c r="N2060" s="466">
        <v>4</v>
      </c>
      <c r="O2060" s="229">
        <v>1</v>
      </c>
      <c r="P2060" s="463">
        <v>4</v>
      </c>
      <c r="Q2060" s="463">
        <v>8</v>
      </c>
      <c r="R2060" s="463">
        <v>0</v>
      </c>
      <c r="S2060" s="463">
        <v>0</v>
      </c>
      <c r="T2060" s="463">
        <v>0</v>
      </c>
      <c r="U2060" s="463">
        <v>1</v>
      </c>
      <c r="V2060" s="463">
        <v>0</v>
      </c>
      <c r="W2060" s="463">
        <v>15</v>
      </c>
      <c r="X2060" s="463">
        <v>1</v>
      </c>
      <c r="Y2060" s="463">
        <v>7</v>
      </c>
      <c r="Z2060" s="463">
        <v>0</v>
      </c>
      <c r="AA2060" s="463">
        <v>3</v>
      </c>
      <c r="AB2060" s="466">
        <v>40</v>
      </c>
      <c r="AC2060" s="461"/>
    </row>
    <row r="2061" spans="1:29" s="467" customFormat="1" hidden="1">
      <c r="A2061" s="463" t="s">
        <v>3157</v>
      </c>
      <c r="B2061" s="463" t="s">
        <v>658</v>
      </c>
      <c r="C2061" s="463" t="s">
        <v>3158</v>
      </c>
      <c r="D2061" s="463" t="s">
        <v>552</v>
      </c>
      <c r="E2061" s="463">
        <v>53</v>
      </c>
      <c r="F2061" s="465" t="s">
        <v>2099</v>
      </c>
      <c r="G2061" s="463" t="s">
        <v>554</v>
      </c>
      <c r="H2061" s="576">
        <v>42872</v>
      </c>
      <c r="I2061" s="576">
        <v>42929</v>
      </c>
      <c r="J2061" s="228">
        <v>2016</v>
      </c>
      <c r="K2061" s="463" t="s">
        <v>769</v>
      </c>
      <c r="L2061" s="463" t="s">
        <v>3728</v>
      </c>
      <c r="M2061" s="463" t="s">
        <v>2099</v>
      </c>
      <c r="N2061" s="466">
        <v>1</v>
      </c>
      <c r="O2061" s="229">
        <v>4</v>
      </c>
      <c r="P2061" s="463">
        <v>3</v>
      </c>
      <c r="Q2061" s="463">
        <v>5</v>
      </c>
      <c r="R2061" s="463">
        <v>0</v>
      </c>
      <c r="S2061" s="463">
        <v>0</v>
      </c>
      <c r="T2061" s="463">
        <v>0</v>
      </c>
      <c r="U2061" s="463">
        <v>0</v>
      </c>
      <c r="V2061" s="463">
        <v>2</v>
      </c>
      <c r="W2061" s="463">
        <v>6</v>
      </c>
      <c r="X2061" s="463">
        <v>2</v>
      </c>
      <c r="Y2061" s="463">
        <v>18</v>
      </c>
      <c r="Z2061" s="463">
        <v>0</v>
      </c>
      <c r="AA2061" s="463">
        <v>0</v>
      </c>
      <c r="AB2061" s="466">
        <v>40</v>
      </c>
      <c r="AC2061" s="461"/>
    </row>
    <row r="2062" spans="1:29" s="467" customFormat="1" hidden="1">
      <c r="A2062" s="463" t="s">
        <v>3159</v>
      </c>
      <c r="B2062" s="463" t="s">
        <v>658</v>
      </c>
      <c r="C2062" s="463" t="s">
        <v>3160</v>
      </c>
      <c r="D2062" s="463" t="s">
        <v>552</v>
      </c>
      <c r="E2062" s="463">
        <v>53</v>
      </c>
      <c r="F2062" s="465" t="s">
        <v>2099</v>
      </c>
      <c r="G2062" s="463" t="s">
        <v>554</v>
      </c>
      <c r="H2062" s="576">
        <v>42872</v>
      </c>
      <c r="I2062" s="576">
        <v>42929</v>
      </c>
      <c r="J2062" s="228">
        <v>2016</v>
      </c>
      <c r="K2062" s="463" t="s">
        <v>769</v>
      </c>
      <c r="L2062" s="463" t="s">
        <v>3728</v>
      </c>
      <c r="M2062" s="463" t="s">
        <v>2099</v>
      </c>
      <c r="N2062" s="466">
        <v>2</v>
      </c>
      <c r="O2062" s="229">
        <v>3</v>
      </c>
      <c r="P2062" s="463">
        <v>4</v>
      </c>
      <c r="Q2062" s="463">
        <v>7</v>
      </c>
      <c r="R2062" s="463">
        <v>0</v>
      </c>
      <c r="S2062" s="463">
        <v>0</v>
      </c>
      <c r="T2062" s="463">
        <v>0</v>
      </c>
      <c r="U2062" s="463">
        <v>0</v>
      </c>
      <c r="V2062" s="463">
        <v>2</v>
      </c>
      <c r="W2062" s="463">
        <v>2</v>
      </c>
      <c r="X2062" s="463">
        <v>4</v>
      </c>
      <c r="Y2062" s="463">
        <v>18</v>
      </c>
      <c r="Z2062" s="463">
        <v>0</v>
      </c>
      <c r="AA2062" s="463">
        <v>0</v>
      </c>
      <c r="AB2062" s="466">
        <v>40</v>
      </c>
      <c r="AC2062" s="461"/>
    </row>
    <row r="2063" spans="1:29" s="467" customFormat="1" hidden="1">
      <c r="A2063" s="463" t="s">
        <v>3161</v>
      </c>
      <c r="B2063" s="463" t="s">
        <v>658</v>
      </c>
      <c r="C2063" s="463" t="s">
        <v>3162</v>
      </c>
      <c r="D2063" s="463" t="s">
        <v>552</v>
      </c>
      <c r="E2063" s="463">
        <v>53</v>
      </c>
      <c r="F2063" s="465" t="s">
        <v>2099</v>
      </c>
      <c r="G2063" s="463" t="s">
        <v>554</v>
      </c>
      <c r="H2063" s="576">
        <v>42872</v>
      </c>
      <c r="I2063" s="576">
        <v>42929</v>
      </c>
      <c r="J2063" s="228">
        <v>2016</v>
      </c>
      <c r="K2063" s="463" t="s">
        <v>769</v>
      </c>
      <c r="L2063" s="463" t="s">
        <v>3728</v>
      </c>
      <c r="M2063" s="463" t="s">
        <v>2099</v>
      </c>
      <c r="N2063" s="466">
        <v>3</v>
      </c>
      <c r="O2063" s="229">
        <v>2</v>
      </c>
      <c r="P2063" s="463">
        <v>12</v>
      </c>
      <c r="Q2063" s="463">
        <v>10</v>
      </c>
      <c r="R2063" s="463">
        <v>0</v>
      </c>
      <c r="S2063" s="463">
        <v>0</v>
      </c>
      <c r="T2063" s="463">
        <v>0</v>
      </c>
      <c r="U2063" s="463">
        <v>0</v>
      </c>
      <c r="V2063" s="463">
        <v>0</v>
      </c>
      <c r="W2063" s="463">
        <v>7</v>
      </c>
      <c r="X2063" s="463">
        <v>2</v>
      </c>
      <c r="Y2063" s="463">
        <v>7</v>
      </c>
      <c r="Z2063" s="463">
        <v>0</v>
      </c>
      <c r="AA2063" s="463">
        <v>0</v>
      </c>
      <c r="AB2063" s="466">
        <v>40</v>
      </c>
      <c r="AC2063" s="461"/>
    </row>
    <row r="2064" spans="1:29" s="467" customFormat="1" hidden="1">
      <c r="A2064" s="463" t="s">
        <v>3163</v>
      </c>
      <c r="B2064" s="463" t="s">
        <v>658</v>
      </c>
      <c r="C2064" s="463" t="s">
        <v>3164</v>
      </c>
      <c r="D2064" s="463" t="s">
        <v>552</v>
      </c>
      <c r="E2064" s="463">
        <v>53</v>
      </c>
      <c r="F2064" s="465" t="s">
        <v>2099</v>
      </c>
      <c r="G2064" s="463" t="s">
        <v>554</v>
      </c>
      <c r="H2064" s="576">
        <v>42872</v>
      </c>
      <c r="I2064" s="576">
        <v>42929</v>
      </c>
      <c r="J2064" s="228">
        <v>2016</v>
      </c>
      <c r="K2064" s="463" t="s">
        <v>769</v>
      </c>
      <c r="L2064" s="463" t="s">
        <v>3728</v>
      </c>
      <c r="M2064" s="463" t="s">
        <v>2099</v>
      </c>
      <c r="N2064" s="466">
        <v>4</v>
      </c>
      <c r="O2064" s="229">
        <v>5</v>
      </c>
      <c r="P2064" s="463">
        <v>7</v>
      </c>
      <c r="Q2064" s="463">
        <v>8</v>
      </c>
      <c r="R2064" s="463">
        <v>2</v>
      </c>
      <c r="S2064" s="463">
        <v>0</v>
      </c>
      <c r="T2064" s="463">
        <v>0</v>
      </c>
      <c r="U2064" s="463">
        <v>0</v>
      </c>
      <c r="V2064" s="463">
        <v>3</v>
      </c>
      <c r="W2064" s="463">
        <v>4</v>
      </c>
      <c r="X2064" s="463">
        <v>5</v>
      </c>
      <c r="Y2064" s="463">
        <v>6</v>
      </c>
      <c r="Z2064" s="463">
        <v>0</v>
      </c>
      <c r="AA2064" s="463">
        <v>0</v>
      </c>
      <c r="AB2064" s="466">
        <v>40</v>
      </c>
      <c r="AC2064" s="461"/>
    </row>
    <row r="2065" spans="1:29" s="467" customFormat="1" hidden="1">
      <c r="A2065" s="463" t="s">
        <v>3165</v>
      </c>
      <c r="B2065" s="463" t="s">
        <v>658</v>
      </c>
      <c r="C2065" s="463" t="s">
        <v>4039</v>
      </c>
      <c r="D2065" s="463" t="s">
        <v>552</v>
      </c>
      <c r="E2065" s="463">
        <v>54</v>
      </c>
      <c r="F2065" s="465" t="s">
        <v>3758</v>
      </c>
      <c r="G2065" s="463" t="s">
        <v>554</v>
      </c>
      <c r="H2065" s="576">
        <v>42866</v>
      </c>
      <c r="I2065" s="576">
        <v>42929</v>
      </c>
      <c r="J2065" s="228">
        <v>2016</v>
      </c>
      <c r="K2065" s="463" t="s">
        <v>769</v>
      </c>
      <c r="L2065" s="463" t="s">
        <v>3728</v>
      </c>
      <c r="M2065" s="463" t="s">
        <v>3758</v>
      </c>
      <c r="N2065" s="466">
        <v>1</v>
      </c>
      <c r="O2065" s="229">
        <v>3</v>
      </c>
      <c r="P2065" s="463">
        <v>7</v>
      </c>
      <c r="Q2065" s="463">
        <v>12</v>
      </c>
      <c r="R2065" s="463">
        <v>1</v>
      </c>
      <c r="S2065" s="463">
        <v>3</v>
      </c>
      <c r="T2065" s="463">
        <v>0</v>
      </c>
      <c r="U2065" s="463">
        <v>0</v>
      </c>
      <c r="V2065" s="463">
        <v>0</v>
      </c>
      <c r="W2065" s="463">
        <v>8</v>
      </c>
      <c r="X2065" s="463">
        <v>3</v>
      </c>
      <c r="Y2065" s="463">
        <v>3</v>
      </c>
      <c r="Z2065" s="463">
        <v>0</v>
      </c>
      <c r="AA2065" s="463">
        <v>0</v>
      </c>
      <c r="AB2065" s="466">
        <v>40</v>
      </c>
      <c r="AC2065" s="461"/>
    </row>
    <row r="2066" spans="1:29" s="467" customFormat="1" hidden="1">
      <c r="A2066" s="463" t="s">
        <v>3166</v>
      </c>
      <c r="B2066" s="463" t="s">
        <v>658</v>
      </c>
      <c r="C2066" s="463" t="s">
        <v>4040</v>
      </c>
      <c r="D2066" s="463" t="s">
        <v>552</v>
      </c>
      <c r="E2066" s="463">
        <v>54</v>
      </c>
      <c r="F2066" s="465" t="s">
        <v>3758</v>
      </c>
      <c r="G2066" s="463" t="s">
        <v>554</v>
      </c>
      <c r="H2066" s="576">
        <v>42866</v>
      </c>
      <c r="I2066" s="576">
        <v>42929</v>
      </c>
      <c r="J2066" s="228">
        <v>2016</v>
      </c>
      <c r="K2066" s="463" t="s">
        <v>769</v>
      </c>
      <c r="L2066" s="463" t="s">
        <v>3728</v>
      </c>
      <c r="M2066" s="463" t="s">
        <v>3758</v>
      </c>
      <c r="N2066" s="466">
        <v>2</v>
      </c>
      <c r="O2066" s="229">
        <v>0</v>
      </c>
      <c r="P2066" s="463">
        <v>3</v>
      </c>
      <c r="Q2066" s="463">
        <v>8</v>
      </c>
      <c r="R2066" s="463">
        <v>0</v>
      </c>
      <c r="S2066" s="463">
        <v>7</v>
      </c>
      <c r="T2066" s="463">
        <v>0</v>
      </c>
      <c r="U2066" s="463">
        <v>0</v>
      </c>
      <c r="V2066" s="463">
        <v>1</v>
      </c>
      <c r="W2066" s="463">
        <v>8</v>
      </c>
      <c r="X2066" s="463">
        <v>2</v>
      </c>
      <c r="Y2066" s="463">
        <v>11</v>
      </c>
      <c r="Z2066" s="463">
        <v>0</v>
      </c>
      <c r="AA2066" s="463">
        <v>0</v>
      </c>
      <c r="AB2066" s="466">
        <v>40</v>
      </c>
      <c r="AC2066" s="461"/>
    </row>
    <row r="2067" spans="1:29" s="467" customFormat="1" hidden="1">
      <c r="A2067" s="463" t="s">
        <v>3167</v>
      </c>
      <c r="B2067" s="463" t="s">
        <v>658</v>
      </c>
      <c r="C2067" s="463" t="s">
        <v>4041</v>
      </c>
      <c r="D2067" s="463" t="s">
        <v>552</v>
      </c>
      <c r="E2067" s="463">
        <v>54</v>
      </c>
      <c r="F2067" s="465" t="s">
        <v>3758</v>
      </c>
      <c r="G2067" s="463" t="s">
        <v>554</v>
      </c>
      <c r="H2067" s="576">
        <v>42866</v>
      </c>
      <c r="I2067" s="576">
        <v>42929</v>
      </c>
      <c r="J2067" s="228">
        <v>2016</v>
      </c>
      <c r="K2067" s="463" t="s">
        <v>769</v>
      </c>
      <c r="L2067" s="463" t="s">
        <v>3728</v>
      </c>
      <c r="M2067" s="463" t="s">
        <v>3758</v>
      </c>
      <c r="N2067" s="466">
        <v>3</v>
      </c>
      <c r="O2067" s="229">
        <v>0</v>
      </c>
      <c r="P2067" s="463">
        <v>0</v>
      </c>
      <c r="Q2067" s="463">
        <v>7</v>
      </c>
      <c r="R2067" s="463">
        <v>0</v>
      </c>
      <c r="S2067" s="463">
        <v>14</v>
      </c>
      <c r="T2067" s="463">
        <v>0</v>
      </c>
      <c r="U2067" s="463">
        <v>1</v>
      </c>
      <c r="V2067" s="463">
        <v>0</v>
      </c>
      <c r="W2067" s="463">
        <v>10</v>
      </c>
      <c r="X2067" s="463">
        <v>4</v>
      </c>
      <c r="Y2067" s="463">
        <v>4</v>
      </c>
      <c r="Z2067" s="463">
        <v>0</v>
      </c>
      <c r="AA2067" s="463">
        <v>0</v>
      </c>
      <c r="AB2067" s="466">
        <v>40</v>
      </c>
      <c r="AC2067" s="461"/>
    </row>
    <row r="2068" spans="1:29" s="467" customFormat="1" hidden="1">
      <c r="A2068" s="463" t="s">
        <v>3168</v>
      </c>
      <c r="B2068" s="463" t="s">
        <v>658</v>
      </c>
      <c r="C2068" s="463" t="s">
        <v>4042</v>
      </c>
      <c r="D2068" s="463" t="s">
        <v>552</v>
      </c>
      <c r="E2068" s="463">
        <v>54</v>
      </c>
      <c r="F2068" s="465" t="s">
        <v>3758</v>
      </c>
      <c r="G2068" s="463" t="s">
        <v>554</v>
      </c>
      <c r="H2068" s="576">
        <v>42866</v>
      </c>
      <c r="I2068" s="576">
        <v>42929</v>
      </c>
      <c r="J2068" s="228">
        <v>2016</v>
      </c>
      <c r="K2068" s="463" t="s">
        <v>769</v>
      </c>
      <c r="L2068" s="463" t="s">
        <v>3728</v>
      </c>
      <c r="M2068" s="463" t="s">
        <v>3758</v>
      </c>
      <c r="N2068" s="466">
        <v>4</v>
      </c>
      <c r="O2068" s="229">
        <v>1</v>
      </c>
      <c r="P2068" s="463">
        <v>0</v>
      </c>
      <c r="Q2068" s="463">
        <v>16</v>
      </c>
      <c r="R2068" s="463">
        <v>1</v>
      </c>
      <c r="S2068" s="463">
        <v>0</v>
      </c>
      <c r="T2068" s="463">
        <v>0</v>
      </c>
      <c r="U2068" s="463">
        <v>0</v>
      </c>
      <c r="V2068" s="463">
        <v>0</v>
      </c>
      <c r="W2068" s="463">
        <v>8</v>
      </c>
      <c r="X2068" s="463">
        <v>12</v>
      </c>
      <c r="Y2068" s="463">
        <v>2</v>
      </c>
      <c r="Z2068" s="463">
        <v>0</v>
      </c>
      <c r="AA2068" s="463">
        <v>0</v>
      </c>
      <c r="AB2068" s="466">
        <v>40</v>
      </c>
      <c r="AC2068" s="461"/>
    </row>
    <row r="2069" spans="1:29" s="467" customFormat="1" hidden="1">
      <c r="A2069" s="463" t="s">
        <v>3121</v>
      </c>
      <c r="B2069" s="463" t="s">
        <v>658</v>
      </c>
      <c r="C2069" s="463" t="s">
        <v>4007</v>
      </c>
      <c r="D2069" s="463" t="s">
        <v>552</v>
      </c>
      <c r="E2069" s="463">
        <v>55</v>
      </c>
      <c r="F2069" s="465" t="s">
        <v>3756</v>
      </c>
      <c r="G2069" s="463" t="s">
        <v>554</v>
      </c>
      <c r="H2069" s="576">
        <v>42872</v>
      </c>
      <c r="I2069" s="576">
        <v>42929</v>
      </c>
      <c r="J2069" s="228">
        <v>2016</v>
      </c>
      <c r="K2069" s="463" t="s">
        <v>769</v>
      </c>
      <c r="L2069" s="463" t="s">
        <v>1945</v>
      </c>
      <c r="M2069" s="463" t="s">
        <v>3756</v>
      </c>
      <c r="N2069" s="466">
        <v>1</v>
      </c>
      <c r="O2069" s="229">
        <v>0</v>
      </c>
      <c r="P2069" s="463">
        <v>1</v>
      </c>
      <c r="Q2069" s="463">
        <v>2</v>
      </c>
      <c r="R2069" s="463">
        <v>0</v>
      </c>
      <c r="S2069" s="463">
        <v>4</v>
      </c>
      <c r="T2069" s="463">
        <v>1</v>
      </c>
      <c r="U2069" s="463">
        <v>0</v>
      </c>
      <c r="V2069" s="463">
        <v>2</v>
      </c>
      <c r="W2069" s="463">
        <v>20</v>
      </c>
      <c r="X2069" s="463">
        <v>9</v>
      </c>
      <c r="Y2069" s="463">
        <v>1</v>
      </c>
      <c r="Z2069" s="463">
        <v>0</v>
      </c>
      <c r="AA2069" s="463">
        <v>0</v>
      </c>
      <c r="AB2069" s="466">
        <v>40</v>
      </c>
      <c r="AC2069" s="461"/>
    </row>
    <row r="2070" spans="1:29" s="467" customFormat="1" hidden="1">
      <c r="A2070" s="463" t="s">
        <v>3122</v>
      </c>
      <c r="B2070" s="463" t="s">
        <v>658</v>
      </c>
      <c r="C2070" s="463" t="s">
        <v>4008</v>
      </c>
      <c r="D2070" s="463" t="s">
        <v>552</v>
      </c>
      <c r="E2070" s="463">
        <v>55</v>
      </c>
      <c r="F2070" s="465" t="s">
        <v>3756</v>
      </c>
      <c r="G2070" s="463" t="s">
        <v>554</v>
      </c>
      <c r="H2070" s="576">
        <v>42872</v>
      </c>
      <c r="I2070" s="576">
        <v>42929</v>
      </c>
      <c r="J2070" s="228">
        <v>2016</v>
      </c>
      <c r="K2070" s="463" t="s">
        <v>769</v>
      </c>
      <c r="L2070" s="463" t="s">
        <v>1945</v>
      </c>
      <c r="M2070" s="463" t="s">
        <v>3756</v>
      </c>
      <c r="N2070" s="466">
        <v>2</v>
      </c>
      <c r="O2070" s="229">
        <v>3</v>
      </c>
      <c r="P2070" s="463">
        <v>7</v>
      </c>
      <c r="Q2070" s="463">
        <v>5</v>
      </c>
      <c r="R2070" s="463">
        <v>0</v>
      </c>
      <c r="S2070" s="463">
        <v>0</v>
      </c>
      <c r="T2070" s="463">
        <v>0</v>
      </c>
      <c r="U2070" s="463">
        <v>0</v>
      </c>
      <c r="V2070" s="463">
        <v>3</v>
      </c>
      <c r="W2070" s="463">
        <v>15</v>
      </c>
      <c r="X2070" s="463">
        <v>5</v>
      </c>
      <c r="Y2070" s="463">
        <v>2</v>
      </c>
      <c r="Z2070" s="463">
        <v>0</v>
      </c>
      <c r="AA2070" s="463">
        <v>0</v>
      </c>
      <c r="AB2070" s="466">
        <v>40</v>
      </c>
      <c r="AC2070" s="461"/>
    </row>
    <row r="2071" spans="1:29" s="467" customFormat="1" hidden="1">
      <c r="A2071" s="463" t="s">
        <v>3123</v>
      </c>
      <c r="B2071" s="463" t="s">
        <v>658</v>
      </c>
      <c r="C2071" s="463" t="s">
        <v>4009</v>
      </c>
      <c r="D2071" s="463" t="s">
        <v>552</v>
      </c>
      <c r="E2071" s="463">
        <v>55</v>
      </c>
      <c r="F2071" s="465" t="s">
        <v>3756</v>
      </c>
      <c r="G2071" s="463" t="s">
        <v>554</v>
      </c>
      <c r="H2071" s="576">
        <v>42872</v>
      </c>
      <c r="I2071" s="576">
        <v>42929</v>
      </c>
      <c r="J2071" s="228">
        <v>2016</v>
      </c>
      <c r="K2071" s="463" t="s">
        <v>769</v>
      </c>
      <c r="L2071" s="463" t="s">
        <v>1945</v>
      </c>
      <c r="M2071" s="463" t="s">
        <v>3756</v>
      </c>
      <c r="N2071" s="466">
        <v>3</v>
      </c>
      <c r="O2071" s="229">
        <v>2</v>
      </c>
      <c r="P2071" s="463">
        <v>0</v>
      </c>
      <c r="Q2071" s="463">
        <v>4</v>
      </c>
      <c r="R2071" s="463">
        <v>0</v>
      </c>
      <c r="S2071" s="463">
        <v>3</v>
      </c>
      <c r="T2071" s="463">
        <v>0</v>
      </c>
      <c r="U2071" s="463">
        <v>1</v>
      </c>
      <c r="V2071" s="463">
        <v>3</v>
      </c>
      <c r="W2071" s="463">
        <v>11</v>
      </c>
      <c r="X2071" s="463">
        <v>16</v>
      </c>
      <c r="Y2071" s="463">
        <v>0</v>
      </c>
      <c r="Z2071" s="463">
        <v>0</v>
      </c>
      <c r="AA2071" s="463">
        <v>0</v>
      </c>
      <c r="AB2071" s="466">
        <v>40</v>
      </c>
      <c r="AC2071" s="461"/>
    </row>
    <row r="2072" spans="1:29" s="467" customFormat="1" hidden="1">
      <c r="A2072" s="463" t="s">
        <v>3124</v>
      </c>
      <c r="B2072" s="463" t="s">
        <v>658</v>
      </c>
      <c r="C2072" s="463" t="s">
        <v>4010</v>
      </c>
      <c r="D2072" s="463" t="s">
        <v>552</v>
      </c>
      <c r="E2072" s="463">
        <v>55</v>
      </c>
      <c r="F2072" s="465" t="s">
        <v>3756</v>
      </c>
      <c r="G2072" s="463" t="s">
        <v>554</v>
      </c>
      <c r="H2072" s="576">
        <v>42872</v>
      </c>
      <c r="I2072" s="576">
        <v>42929</v>
      </c>
      <c r="J2072" s="228">
        <v>2016</v>
      </c>
      <c r="K2072" s="463" t="s">
        <v>769</v>
      </c>
      <c r="L2072" s="463" t="s">
        <v>1945</v>
      </c>
      <c r="M2072" s="463" t="s">
        <v>3756</v>
      </c>
      <c r="N2072" s="466">
        <v>4</v>
      </c>
      <c r="O2072" s="229">
        <v>0</v>
      </c>
      <c r="P2072" s="463">
        <v>1</v>
      </c>
      <c r="Q2072" s="463">
        <v>4</v>
      </c>
      <c r="R2072" s="463">
        <v>0</v>
      </c>
      <c r="S2072" s="463">
        <v>0</v>
      </c>
      <c r="T2072" s="463">
        <v>0</v>
      </c>
      <c r="U2072" s="463">
        <v>0</v>
      </c>
      <c r="V2072" s="463">
        <v>2</v>
      </c>
      <c r="W2072" s="463">
        <v>14</v>
      </c>
      <c r="X2072" s="463">
        <v>18</v>
      </c>
      <c r="Y2072" s="463">
        <v>1</v>
      </c>
      <c r="Z2072" s="463">
        <v>0</v>
      </c>
      <c r="AA2072" s="463">
        <v>0</v>
      </c>
      <c r="AB2072" s="466">
        <v>40</v>
      </c>
      <c r="AC2072" s="461"/>
    </row>
    <row r="2073" spans="1:29" s="467" customFormat="1" hidden="1">
      <c r="A2073" s="463" t="s">
        <v>3125</v>
      </c>
      <c r="B2073" s="463" t="s">
        <v>658</v>
      </c>
      <c r="C2073" s="463" t="s">
        <v>3126</v>
      </c>
      <c r="D2073" s="463" t="s">
        <v>552</v>
      </c>
      <c r="E2073" s="463">
        <v>56</v>
      </c>
      <c r="F2073" s="465" t="s">
        <v>1944</v>
      </c>
      <c r="G2073" s="463" t="s">
        <v>554</v>
      </c>
      <c r="H2073" s="576">
        <v>42866</v>
      </c>
      <c r="I2073" s="576">
        <v>42929</v>
      </c>
      <c r="J2073" s="228">
        <v>2016</v>
      </c>
      <c r="K2073" s="463" t="s">
        <v>769</v>
      </c>
      <c r="L2073" s="463" t="s">
        <v>1945</v>
      </c>
      <c r="M2073" s="463" t="s">
        <v>1944</v>
      </c>
      <c r="N2073" s="466">
        <v>1</v>
      </c>
      <c r="O2073" s="229">
        <v>1</v>
      </c>
      <c r="P2073" s="463">
        <v>5</v>
      </c>
      <c r="Q2073" s="463">
        <v>1</v>
      </c>
      <c r="R2073" s="463">
        <v>0</v>
      </c>
      <c r="S2073" s="463">
        <v>0</v>
      </c>
      <c r="T2073" s="463">
        <v>0</v>
      </c>
      <c r="U2073" s="463">
        <v>0</v>
      </c>
      <c r="V2073" s="463">
        <v>1</v>
      </c>
      <c r="W2073" s="463">
        <v>18</v>
      </c>
      <c r="X2073" s="463">
        <v>6</v>
      </c>
      <c r="Y2073" s="463">
        <v>8</v>
      </c>
      <c r="Z2073" s="463">
        <v>0</v>
      </c>
      <c r="AA2073" s="463">
        <v>0</v>
      </c>
      <c r="AB2073" s="466">
        <v>40</v>
      </c>
      <c r="AC2073" s="461"/>
    </row>
    <row r="2074" spans="1:29" s="467" customFormat="1" hidden="1">
      <c r="A2074" s="463" t="s">
        <v>3127</v>
      </c>
      <c r="B2074" s="463" t="s">
        <v>658</v>
      </c>
      <c r="C2074" s="463" t="s">
        <v>3128</v>
      </c>
      <c r="D2074" s="463" t="s">
        <v>552</v>
      </c>
      <c r="E2074" s="463">
        <v>56</v>
      </c>
      <c r="F2074" s="465" t="s">
        <v>1944</v>
      </c>
      <c r="G2074" s="463" t="s">
        <v>554</v>
      </c>
      <c r="H2074" s="576">
        <v>42866</v>
      </c>
      <c r="I2074" s="576">
        <v>42929</v>
      </c>
      <c r="J2074" s="228">
        <v>2016</v>
      </c>
      <c r="K2074" s="463" t="s">
        <v>769</v>
      </c>
      <c r="L2074" s="463" t="s">
        <v>1945</v>
      </c>
      <c r="M2074" s="463" t="s">
        <v>1944</v>
      </c>
      <c r="N2074" s="466">
        <v>2</v>
      </c>
      <c r="O2074" s="229">
        <v>1</v>
      </c>
      <c r="P2074" s="463">
        <v>5</v>
      </c>
      <c r="Q2074" s="463">
        <v>0</v>
      </c>
      <c r="R2074" s="463">
        <v>0</v>
      </c>
      <c r="S2074" s="463">
        <v>0</v>
      </c>
      <c r="T2074" s="463">
        <v>0</v>
      </c>
      <c r="U2074" s="463">
        <v>0</v>
      </c>
      <c r="V2074" s="463">
        <v>0</v>
      </c>
      <c r="W2074" s="463">
        <v>28</v>
      </c>
      <c r="X2074" s="463">
        <v>2</v>
      </c>
      <c r="Y2074" s="463">
        <v>4</v>
      </c>
      <c r="Z2074" s="463">
        <v>0</v>
      </c>
      <c r="AA2074" s="463">
        <v>0</v>
      </c>
      <c r="AB2074" s="466">
        <v>40</v>
      </c>
      <c r="AC2074" s="461"/>
    </row>
    <row r="2075" spans="1:29" s="467" customFormat="1" hidden="1">
      <c r="A2075" s="463" t="s">
        <v>3129</v>
      </c>
      <c r="B2075" s="463" t="s">
        <v>658</v>
      </c>
      <c r="C2075" s="463" t="s">
        <v>3130</v>
      </c>
      <c r="D2075" s="463" t="s">
        <v>552</v>
      </c>
      <c r="E2075" s="463">
        <v>56</v>
      </c>
      <c r="F2075" s="465" t="s">
        <v>1944</v>
      </c>
      <c r="G2075" s="463" t="s">
        <v>554</v>
      </c>
      <c r="H2075" s="576">
        <v>42866</v>
      </c>
      <c r="I2075" s="576">
        <v>42929</v>
      </c>
      <c r="J2075" s="228">
        <v>2016</v>
      </c>
      <c r="K2075" s="463" t="s">
        <v>769</v>
      </c>
      <c r="L2075" s="463" t="s">
        <v>1945</v>
      </c>
      <c r="M2075" s="463" t="s">
        <v>1944</v>
      </c>
      <c r="N2075" s="466">
        <v>3</v>
      </c>
      <c r="O2075" s="229">
        <v>6</v>
      </c>
      <c r="P2075" s="463">
        <v>8</v>
      </c>
      <c r="Q2075" s="463">
        <v>0</v>
      </c>
      <c r="R2075" s="463">
        <v>0</v>
      </c>
      <c r="S2075" s="463">
        <v>1</v>
      </c>
      <c r="T2075" s="463">
        <v>0</v>
      </c>
      <c r="U2075" s="463">
        <v>0</v>
      </c>
      <c r="V2075" s="463">
        <v>0</v>
      </c>
      <c r="W2075" s="463">
        <v>20</v>
      </c>
      <c r="X2075" s="463">
        <v>1</v>
      </c>
      <c r="Y2075" s="463">
        <v>4</v>
      </c>
      <c r="Z2075" s="463">
        <v>0</v>
      </c>
      <c r="AA2075" s="463">
        <v>0</v>
      </c>
      <c r="AB2075" s="466">
        <v>40</v>
      </c>
      <c r="AC2075" s="461"/>
    </row>
    <row r="2076" spans="1:29" s="467" customFormat="1" hidden="1">
      <c r="A2076" s="463" t="s">
        <v>3131</v>
      </c>
      <c r="B2076" s="463" t="s">
        <v>658</v>
      </c>
      <c r="C2076" s="463" t="s">
        <v>3132</v>
      </c>
      <c r="D2076" s="463" t="s">
        <v>552</v>
      </c>
      <c r="E2076" s="463">
        <v>56</v>
      </c>
      <c r="F2076" s="465" t="s">
        <v>1944</v>
      </c>
      <c r="G2076" s="463" t="s">
        <v>554</v>
      </c>
      <c r="H2076" s="576">
        <v>42866</v>
      </c>
      <c r="I2076" s="576">
        <v>42929</v>
      </c>
      <c r="J2076" s="228">
        <v>2016</v>
      </c>
      <c r="K2076" s="463" t="s">
        <v>769</v>
      </c>
      <c r="L2076" s="463" t="s">
        <v>1945</v>
      </c>
      <c r="M2076" s="463" t="s">
        <v>1944</v>
      </c>
      <c r="N2076" s="466">
        <v>4</v>
      </c>
      <c r="O2076" s="229">
        <v>0</v>
      </c>
      <c r="P2076" s="463">
        <v>6</v>
      </c>
      <c r="Q2076" s="463">
        <v>0</v>
      </c>
      <c r="R2076" s="463">
        <v>0</v>
      </c>
      <c r="S2076" s="463">
        <v>0</v>
      </c>
      <c r="T2076" s="463">
        <v>0</v>
      </c>
      <c r="U2076" s="463">
        <v>0</v>
      </c>
      <c r="V2076" s="463">
        <v>3</v>
      </c>
      <c r="W2076" s="463">
        <v>28</v>
      </c>
      <c r="X2076" s="463">
        <v>0</v>
      </c>
      <c r="Y2076" s="463">
        <v>3</v>
      </c>
      <c r="Z2076" s="463">
        <v>0</v>
      </c>
      <c r="AA2076" s="463">
        <v>0</v>
      </c>
      <c r="AB2076" s="466">
        <v>40</v>
      </c>
      <c r="AC2076" s="461"/>
    </row>
    <row r="2077" spans="1:29" s="467" customFormat="1" hidden="1">
      <c r="A2077" s="463" t="s">
        <v>3169</v>
      </c>
      <c r="B2077" s="463" t="s">
        <v>658</v>
      </c>
      <c r="C2077" s="463" t="s">
        <v>4023</v>
      </c>
      <c r="D2077" s="463" t="s">
        <v>552</v>
      </c>
      <c r="E2077" s="463">
        <v>57</v>
      </c>
      <c r="F2077" s="465" t="s">
        <v>3757</v>
      </c>
      <c r="G2077" s="463" t="s">
        <v>554</v>
      </c>
      <c r="H2077" s="576">
        <v>42866</v>
      </c>
      <c r="I2077" s="576">
        <v>42929</v>
      </c>
      <c r="J2077" s="228">
        <v>2016</v>
      </c>
      <c r="K2077" s="463" t="s">
        <v>769</v>
      </c>
      <c r="L2077" s="463" t="s">
        <v>1945</v>
      </c>
      <c r="M2077" s="463" t="s">
        <v>3757</v>
      </c>
      <c r="N2077" s="466">
        <v>1</v>
      </c>
      <c r="O2077" s="229">
        <v>1</v>
      </c>
      <c r="P2077" s="463">
        <v>3</v>
      </c>
      <c r="Q2077" s="463">
        <v>2</v>
      </c>
      <c r="R2077" s="463">
        <v>0</v>
      </c>
      <c r="S2077" s="463">
        <v>1</v>
      </c>
      <c r="T2077" s="463">
        <v>0</v>
      </c>
      <c r="U2077" s="463">
        <v>0</v>
      </c>
      <c r="V2077" s="463">
        <v>1</v>
      </c>
      <c r="W2077" s="463">
        <v>24</v>
      </c>
      <c r="X2077" s="463">
        <v>3</v>
      </c>
      <c r="Y2077" s="463">
        <v>0</v>
      </c>
      <c r="Z2077" s="463">
        <v>0</v>
      </c>
      <c r="AA2077" s="463">
        <v>5</v>
      </c>
      <c r="AB2077" s="466">
        <v>40</v>
      </c>
      <c r="AC2077" s="461"/>
    </row>
    <row r="2078" spans="1:29" s="467" customFormat="1" hidden="1">
      <c r="A2078" s="463" t="s">
        <v>3170</v>
      </c>
      <c r="B2078" s="463" t="s">
        <v>658</v>
      </c>
      <c r="C2078" s="463" t="s">
        <v>4024</v>
      </c>
      <c r="D2078" s="463" t="s">
        <v>552</v>
      </c>
      <c r="E2078" s="463">
        <v>57</v>
      </c>
      <c r="F2078" s="465" t="s">
        <v>3757</v>
      </c>
      <c r="G2078" s="463" t="s">
        <v>554</v>
      </c>
      <c r="H2078" s="576">
        <v>42866</v>
      </c>
      <c r="I2078" s="576">
        <v>42929</v>
      </c>
      <c r="J2078" s="228">
        <v>2016</v>
      </c>
      <c r="K2078" s="463" t="s">
        <v>769</v>
      </c>
      <c r="L2078" s="463" t="s">
        <v>1945</v>
      </c>
      <c r="M2078" s="463" t="s">
        <v>3757</v>
      </c>
      <c r="N2078" s="466">
        <v>2</v>
      </c>
      <c r="O2078" s="229">
        <v>1</v>
      </c>
      <c r="P2078" s="463">
        <v>0</v>
      </c>
      <c r="Q2078" s="463">
        <v>0</v>
      </c>
      <c r="R2078" s="463">
        <v>0</v>
      </c>
      <c r="S2078" s="463">
        <v>1</v>
      </c>
      <c r="T2078" s="463">
        <v>0</v>
      </c>
      <c r="U2078" s="463">
        <v>0</v>
      </c>
      <c r="V2078" s="463">
        <v>0</v>
      </c>
      <c r="W2078" s="463">
        <v>31</v>
      </c>
      <c r="X2078" s="463">
        <v>4</v>
      </c>
      <c r="Y2078" s="463">
        <v>2</v>
      </c>
      <c r="Z2078" s="463">
        <v>0</v>
      </c>
      <c r="AA2078" s="463">
        <v>1</v>
      </c>
      <c r="AB2078" s="466">
        <v>40</v>
      </c>
      <c r="AC2078" s="461"/>
    </row>
    <row r="2079" spans="1:29" s="467" customFormat="1" hidden="1">
      <c r="A2079" s="463" t="s">
        <v>3171</v>
      </c>
      <c r="B2079" s="463" t="s">
        <v>658</v>
      </c>
      <c r="C2079" s="463" t="s">
        <v>4025</v>
      </c>
      <c r="D2079" s="463" t="s">
        <v>552</v>
      </c>
      <c r="E2079" s="463">
        <v>57</v>
      </c>
      <c r="F2079" s="465" t="s">
        <v>3757</v>
      </c>
      <c r="G2079" s="463" t="s">
        <v>554</v>
      </c>
      <c r="H2079" s="576">
        <v>42866</v>
      </c>
      <c r="I2079" s="576">
        <v>42929</v>
      </c>
      <c r="J2079" s="228">
        <v>2016</v>
      </c>
      <c r="K2079" s="463" t="s">
        <v>769</v>
      </c>
      <c r="L2079" s="463" t="s">
        <v>1945</v>
      </c>
      <c r="M2079" s="463" t="s">
        <v>3757</v>
      </c>
      <c r="N2079" s="466">
        <v>3</v>
      </c>
      <c r="O2079" s="229">
        <v>1</v>
      </c>
      <c r="P2079" s="463">
        <v>0</v>
      </c>
      <c r="Q2079" s="463">
        <v>1</v>
      </c>
      <c r="R2079" s="463">
        <v>0</v>
      </c>
      <c r="S2079" s="463">
        <v>3</v>
      </c>
      <c r="T2079" s="463">
        <v>0</v>
      </c>
      <c r="U2079" s="463">
        <v>0</v>
      </c>
      <c r="V2079" s="463">
        <v>0</v>
      </c>
      <c r="W2079" s="463">
        <v>28</v>
      </c>
      <c r="X2079" s="463">
        <v>3</v>
      </c>
      <c r="Y2079" s="463">
        <v>3</v>
      </c>
      <c r="Z2079" s="463">
        <v>0</v>
      </c>
      <c r="AA2079" s="463">
        <v>1</v>
      </c>
      <c r="AB2079" s="466">
        <v>40</v>
      </c>
      <c r="AC2079" s="461"/>
    </row>
    <row r="2080" spans="1:29" s="467" customFormat="1" hidden="1">
      <c r="A2080" s="463" t="s">
        <v>3172</v>
      </c>
      <c r="B2080" s="463" t="s">
        <v>658</v>
      </c>
      <c r="C2080" s="463" t="s">
        <v>4026</v>
      </c>
      <c r="D2080" s="463" t="s">
        <v>552</v>
      </c>
      <c r="E2080" s="463">
        <v>57</v>
      </c>
      <c r="F2080" s="465" t="s">
        <v>3757</v>
      </c>
      <c r="G2080" s="463" t="s">
        <v>554</v>
      </c>
      <c r="H2080" s="576">
        <v>42866</v>
      </c>
      <c r="I2080" s="576">
        <v>42929</v>
      </c>
      <c r="J2080" s="228">
        <v>2016</v>
      </c>
      <c r="K2080" s="463" t="s">
        <v>769</v>
      </c>
      <c r="L2080" s="463" t="s">
        <v>1945</v>
      </c>
      <c r="M2080" s="463" t="s">
        <v>3757</v>
      </c>
      <c r="N2080" s="466">
        <v>4</v>
      </c>
      <c r="O2080" s="229">
        <v>1</v>
      </c>
      <c r="P2080" s="463">
        <v>0</v>
      </c>
      <c r="Q2080" s="463">
        <v>7</v>
      </c>
      <c r="R2080" s="463">
        <v>0</v>
      </c>
      <c r="S2080" s="463">
        <v>1</v>
      </c>
      <c r="T2080" s="463">
        <v>0</v>
      </c>
      <c r="U2080" s="463">
        <v>1</v>
      </c>
      <c r="V2080" s="463">
        <v>0</v>
      </c>
      <c r="W2080" s="463">
        <v>24</v>
      </c>
      <c r="X2080" s="463">
        <v>3</v>
      </c>
      <c r="Y2080" s="463">
        <v>2</v>
      </c>
      <c r="Z2080" s="463">
        <v>0</v>
      </c>
      <c r="AA2080" s="463">
        <v>1</v>
      </c>
      <c r="AB2080" s="466">
        <v>40</v>
      </c>
      <c r="AC2080" s="461"/>
    </row>
    <row r="2081" spans="1:29" s="467" customFormat="1" hidden="1">
      <c r="A2081" s="463" t="s">
        <v>3173</v>
      </c>
      <c r="B2081" s="463" t="s">
        <v>658</v>
      </c>
      <c r="C2081" s="463" t="s">
        <v>3731</v>
      </c>
      <c r="D2081" s="463" t="s">
        <v>552</v>
      </c>
      <c r="E2081" s="463">
        <v>58</v>
      </c>
      <c r="F2081" s="465" t="s">
        <v>3730</v>
      </c>
      <c r="G2081" s="463" t="s">
        <v>554</v>
      </c>
      <c r="H2081" s="576">
        <v>42852</v>
      </c>
      <c r="I2081" s="576">
        <v>42929</v>
      </c>
      <c r="J2081" s="228">
        <v>2016</v>
      </c>
      <c r="K2081" s="463" t="s">
        <v>4913</v>
      </c>
      <c r="L2081" s="463" t="s">
        <v>3730</v>
      </c>
      <c r="M2081" s="463" t="s">
        <v>3730</v>
      </c>
      <c r="N2081" s="466">
        <v>1</v>
      </c>
      <c r="O2081" s="229">
        <v>0</v>
      </c>
      <c r="P2081" s="463">
        <v>11</v>
      </c>
      <c r="Q2081" s="463">
        <v>1</v>
      </c>
      <c r="R2081" s="463">
        <v>0</v>
      </c>
      <c r="S2081" s="463">
        <v>0</v>
      </c>
      <c r="T2081" s="463">
        <v>0</v>
      </c>
      <c r="U2081" s="463">
        <v>3</v>
      </c>
      <c r="V2081" s="463">
        <v>0</v>
      </c>
      <c r="W2081" s="463">
        <v>14</v>
      </c>
      <c r="X2081" s="463">
        <v>0</v>
      </c>
      <c r="Y2081" s="463">
        <v>11</v>
      </c>
      <c r="Z2081" s="463">
        <v>0</v>
      </c>
      <c r="AA2081" s="463">
        <v>0</v>
      </c>
      <c r="AB2081" s="466">
        <v>40</v>
      </c>
      <c r="AC2081" s="461"/>
    </row>
    <row r="2082" spans="1:29" s="467" customFormat="1" hidden="1">
      <c r="A2082" s="463" t="s">
        <v>3174</v>
      </c>
      <c r="B2082" s="463" t="s">
        <v>658</v>
      </c>
      <c r="C2082" s="463" t="s">
        <v>3732</v>
      </c>
      <c r="D2082" s="463" t="s">
        <v>552</v>
      </c>
      <c r="E2082" s="463">
        <v>58</v>
      </c>
      <c r="F2082" s="465" t="s">
        <v>3730</v>
      </c>
      <c r="G2082" s="463" t="s">
        <v>554</v>
      </c>
      <c r="H2082" s="576">
        <v>42852</v>
      </c>
      <c r="I2082" s="576">
        <v>42929</v>
      </c>
      <c r="J2082" s="228">
        <v>2016</v>
      </c>
      <c r="K2082" s="463" t="s">
        <v>4913</v>
      </c>
      <c r="L2082" s="463" t="s">
        <v>3730</v>
      </c>
      <c r="M2082" s="463" t="s">
        <v>3730</v>
      </c>
      <c r="N2082" s="466">
        <v>2</v>
      </c>
      <c r="O2082" s="229">
        <v>0</v>
      </c>
      <c r="P2082" s="463">
        <v>6</v>
      </c>
      <c r="Q2082" s="463">
        <v>1</v>
      </c>
      <c r="R2082" s="463">
        <v>0</v>
      </c>
      <c r="S2082" s="463">
        <v>0</v>
      </c>
      <c r="T2082" s="463">
        <v>0</v>
      </c>
      <c r="U2082" s="463">
        <v>1</v>
      </c>
      <c r="V2082" s="463">
        <v>0</v>
      </c>
      <c r="W2082" s="463">
        <v>21</v>
      </c>
      <c r="X2082" s="463">
        <v>0</v>
      </c>
      <c r="Y2082" s="463">
        <v>11</v>
      </c>
      <c r="Z2082" s="463">
        <v>0</v>
      </c>
      <c r="AA2082" s="463">
        <v>0</v>
      </c>
      <c r="AB2082" s="466">
        <v>40</v>
      </c>
      <c r="AC2082" s="461"/>
    </row>
    <row r="2083" spans="1:29" s="467" customFormat="1" hidden="1">
      <c r="A2083" s="463" t="s">
        <v>3175</v>
      </c>
      <c r="B2083" s="463" t="s">
        <v>658</v>
      </c>
      <c r="C2083" s="463" t="s">
        <v>3733</v>
      </c>
      <c r="D2083" s="463" t="s">
        <v>552</v>
      </c>
      <c r="E2083" s="463">
        <v>58</v>
      </c>
      <c r="F2083" s="465" t="s">
        <v>3730</v>
      </c>
      <c r="G2083" s="463" t="s">
        <v>554</v>
      </c>
      <c r="H2083" s="576">
        <v>42852</v>
      </c>
      <c r="I2083" s="576">
        <v>42929</v>
      </c>
      <c r="J2083" s="228">
        <v>2016</v>
      </c>
      <c r="K2083" s="463" t="s">
        <v>4913</v>
      </c>
      <c r="L2083" s="463" t="s">
        <v>3730</v>
      </c>
      <c r="M2083" s="463" t="s">
        <v>3730</v>
      </c>
      <c r="N2083" s="466">
        <v>3</v>
      </c>
      <c r="O2083" s="229">
        <v>0</v>
      </c>
      <c r="P2083" s="463">
        <v>4</v>
      </c>
      <c r="Q2083" s="463">
        <v>1</v>
      </c>
      <c r="R2083" s="463">
        <v>0</v>
      </c>
      <c r="S2083" s="463">
        <v>0</v>
      </c>
      <c r="T2083" s="463">
        <v>0</v>
      </c>
      <c r="U2083" s="463">
        <v>8</v>
      </c>
      <c r="V2083" s="463">
        <v>0</v>
      </c>
      <c r="W2083" s="463">
        <v>17</v>
      </c>
      <c r="X2083" s="463">
        <v>2</v>
      </c>
      <c r="Y2083" s="463">
        <v>8</v>
      </c>
      <c r="Z2083" s="463">
        <v>0</v>
      </c>
      <c r="AA2083" s="463">
        <v>0</v>
      </c>
      <c r="AB2083" s="466">
        <v>40</v>
      </c>
      <c r="AC2083" s="461"/>
    </row>
    <row r="2084" spans="1:29" s="467" customFormat="1" hidden="1">
      <c r="A2084" s="463" t="s">
        <v>3176</v>
      </c>
      <c r="B2084" s="463" t="s">
        <v>658</v>
      </c>
      <c r="C2084" s="463" t="s">
        <v>3734</v>
      </c>
      <c r="D2084" s="463" t="s">
        <v>552</v>
      </c>
      <c r="E2084" s="463">
        <v>58</v>
      </c>
      <c r="F2084" s="465" t="s">
        <v>3730</v>
      </c>
      <c r="G2084" s="463" t="s">
        <v>554</v>
      </c>
      <c r="H2084" s="576">
        <v>42852</v>
      </c>
      <c r="I2084" s="576">
        <v>42929</v>
      </c>
      <c r="J2084" s="228">
        <v>2016</v>
      </c>
      <c r="K2084" s="463" t="s">
        <v>4913</v>
      </c>
      <c r="L2084" s="463" t="s">
        <v>3730</v>
      </c>
      <c r="M2084" s="463" t="s">
        <v>3730</v>
      </c>
      <c r="N2084" s="466">
        <v>4</v>
      </c>
      <c r="O2084" s="229">
        <v>0</v>
      </c>
      <c r="P2084" s="463">
        <v>7</v>
      </c>
      <c r="Q2084" s="463">
        <v>1</v>
      </c>
      <c r="R2084" s="463">
        <v>0</v>
      </c>
      <c r="S2084" s="463">
        <v>0</v>
      </c>
      <c r="T2084" s="463">
        <v>0</v>
      </c>
      <c r="U2084" s="463">
        <v>4</v>
      </c>
      <c r="V2084" s="463">
        <v>0</v>
      </c>
      <c r="W2084" s="463">
        <v>11</v>
      </c>
      <c r="X2084" s="463">
        <v>7</v>
      </c>
      <c r="Y2084" s="463">
        <v>10</v>
      </c>
      <c r="Z2084" s="463">
        <v>0</v>
      </c>
      <c r="AA2084" s="463">
        <v>0</v>
      </c>
      <c r="AB2084" s="466">
        <v>40</v>
      </c>
      <c r="AC2084" s="461"/>
    </row>
    <row r="2085" spans="1:29" s="467" customFormat="1" hidden="1">
      <c r="A2085" s="463" t="s">
        <v>3177</v>
      </c>
      <c r="B2085" s="463" t="s">
        <v>658</v>
      </c>
      <c r="C2085" s="463" t="s">
        <v>3178</v>
      </c>
      <c r="D2085" s="463" t="s">
        <v>552</v>
      </c>
      <c r="E2085" s="463">
        <v>59</v>
      </c>
      <c r="F2085" s="465" t="s">
        <v>3073</v>
      </c>
      <c r="G2085" s="463" t="s">
        <v>554</v>
      </c>
      <c r="H2085" s="576">
        <v>42851</v>
      </c>
      <c r="I2085" s="576">
        <v>42929</v>
      </c>
      <c r="J2085" s="228">
        <v>2016</v>
      </c>
      <c r="K2085" s="463" t="s">
        <v>4913</v>
      </c>
      <c r="L2085" s="463" t="s">
        <v>3729</v>
      </c>
      <c r="M2085" s="463" t="s">
        <v>3073</v>
      </c>
      <c r="N2085" s="466">
        <v>1</v>
      </c>
      <c r="O2085" s="229">
        <v>1</v>
      </c>
      <c r="P2085" s="463">
        <v>0</v>
      </c>
      <c r="Q2085" s="463">
        <v>8</v>
      </c>
      <c r="R2085" s="463">
        <v>3</v>
      </c>
      <c r="S2085" s="463">
        <v>0</v>
      </c>
      <c r="T2085" s="463">
        <v>0</v>
      </c>
      <c r="U2085" s="463">
        <v>0</v>
      </c>
      <c r="V2085" s="463">
        <v>0</v>
      </c>
      <c r="W2085" s="463">
        <v>25</v>
      </c>
      <c r="X2085" s="463">
        <v>2</v>
      </c>
      <c r="Y2085" s="463">
        <v>1</v>
      </c>
      <c r="Z2085" s="463">
        <v>0</v>
      </c>
      <c r="AA2085" s="463">
        <v>0</v>
      </c>
      <c r="AB2085" s="466">
        <v>40</v>
      </c>
      <c r="AC2085" s="461"/>
    </row>
    <row r="2086" spans="1:29" s="467" customFormat="1" hidden="1">
      <c r="A2086" s="463" t="s">
        <v>3179</v>
      </c>
      <c r="B2086" s="463" t="s">
        <v>658</v>
      </c>
      <c r="C2086" s="463" t="s">
        <v>3180</v>
      </c>
      <c r="D2086" s="463" t="s">
        <v>552</v>
      </c>
      <c r="E2086" s="463">
        <v>59</v>
      </c>
      <c r="F2086" s="465" t="s">
        <v>3073</v>
      </c>
      <c r="G2086" s="463" t="s">
        <v>554</v>
      </c>
      <c r="H2086" s="576">
        <v>42851</v>
      </c>
      <c r="I2086" s="576">
        <v>42929</v>
      </c>
      <c r="J2086" s="228">
        <v>2016</v>
      </c>
      <c r="K2086" s="463" t="s">
        <v>4913</v>
      </c>
      <c r="L2086" s="463" t="s">
        <v>3729</v>
      </c>
      <c r="M2086" s="463" t="s">
        <v>3073</v>
      </c>
      <c r="N2086" s="466">
        <v>2</v>
      </c>
      <c r="O2086" s="229">
        <v>0</v>
      </c>
      <c r="P2086" s="463">
        <v>0</v>
      </c>
      <c r="Q2086" s="463">
        <v>9</v>
      </c>
      <c r="R2086" s="463">
        <v>1</v>
      </c>
      <c r="S2086" s="463">
        <v>0</v>
      </c>
      <c r="T2086" s="463">
        <v>0</v>
      </c>
      <c r="U2086" s="463">
        <v>0</v>
      </c>
      <c r="V2086" s="463">
        <v>0</v>
      </c>
      <c r="W2086" s="463">
        <v>26</v>
      </c>
      <c r="X2086" s="463">
        <v>3</v>
      </c>
      <c r="Y2086" s="463">
        <v>1</v>
      </c>
      <c r="Z2086" s="463">
        <v>0</v>
      </c>
      <c r="AA2086" s="463">
        <v>0</v>
      </c>
      <c r="AB2086" s="466">
        <v>40</v>
      </c>
      <c r="AC2086" s="461"/>
    </row>
    <row r="2087" spans="1:29" s="467" customFormat="1" hidden="1">
      <c r="A2087" s="463" t="s">
        <v>3181</v>
      </c>
      <c r="B2087" s="463" t="s">
        <v>658</v>
      </c>
      <c r="C2087" s="463" t="s">
        <v>3182</v>
      </c>
      <c r="D2087" s="463" t="s">
        <v>552</v>
      </c>
      <c r="E2087" s="463">
        <v>59</v>
      </c>
      <c r="F2087" s="465" t="s">
        <v>3073</v>
      </c>
      <c r="G2087" s="463" t="s">
        <v>554</v>
      </c>
      <c r="H2087" s="576">
        <v>42851</v>
      </c>
      <c r="I2087" s="576">
        <v>42929</v>
      </c>
      <c r="J2087" s="228">
        <v>2016</v>
      </c>
      <c r="K2087" s="463" t="s">
        <v>4913</v>
      </c>
      <c r="L2087" s="463" t="s">
        <v>3729</v>
      </c>
      <c r="M2087" s="463" t="s">
        <v>3073</v>
      </c>
      <c r="N2087" s="466">
        <v>3</v>
      </c>
      <c r="O2087" s="229">
        <v>0</v>
      </c>
      <c r="P2087" s="463">
        <v>0</v>
      </c>
      <c r="Q2087" s="463">
        <v>5</v>
      </c>
      <c r="R2087" s="463">
        <v>0</v>
      </c>
      <c r="S2087" s="463">
        <v>0</v>
      </c>
      <c r="T2087" s="463">
        <v>0</v>
      </c>
      <c r="U2087" s="463">
        <v>0</v>
      </c>
      <c r="V2087" s="463">
        <v>0</v>
      </c>
      <c r="W2087" s="463">
        <v>28</v>
      </c>
      <c r="X2087" s="463">
        <v>2</v>
      </c>
      <c r="Y2087" s="463">
        <v>5</v>
      </c>
      <c r="Z2087" s="463">
        <v>0</v>
      </c>
      <c r="AA2087" s="463">
        <v>0</v>
      </c>
      <c r="AB2087" s="466">
        <v>40</v>
      </c>
      <c r="AC2087" s="461"/>
    </row>
    <row r="2088" spans="1:29" s="467" customFormat="1" hidden="1">
      <c r="A2088" s="463" t="s">
        <v>3183</v>
      </c>
      <c r="B2088" s="463" t="s">
        <v>658</v>
      </c>
      <c r="C2088" s="463" t="s">
        <v>3184</v>
      </c>
      <c r="D2088" s="463" t="s">
        <v>552</v>
      </c>
      <c r="E2088" s="463">
        <v>59</v>
      </c>
      <c r="F2088" s="465" t="s">
        <v>3073</v>
      </c>
      <c r="G2088" s="463" t="s">
        <v>554</v>
      </c>
      <c r="H2088" s="576">
        <v>42851</v>
      </c>
      <c r="I2088" s="576">
        <v>42929</v>
      </c>
      <c r="J2088" s="228">
        <v>2016</v>
      </c>
      <c r="K2088" s="463" t="s">
        <v>4913</v>
      </c>
      <c r="L2088" s="463" t="s">
        <v>3729</v>
      </c>
      <c r="M2088" s="463" t="s">
        <v>3073</v>
      </c>
      <c r="N2088" s="466">
        <v>4</v>
      </c>
      <c r="O2088" s="229">
        <v>0</v>
      </c>
      <c r="P2088" s="463">
        <v>0</v>
      </c>
      <c r="Q2088" s="463">
        <v>5</v>
      </c>
      <c r="R2088" s="463">
        <v>2</v>
      </c>
      <c r="S2088" s="463">
        <v>0</v>
      </c>
      <c r="T2088" s="463">
        <v>0</v>
      </c>
      <c r="U2088" s="463">
        <v>0</v>
      </c>
      <c r="V2088" s="463">
        <v>0</v>
      </c>
      <c r="W2088" s="463">
        <v>20</v>
      </c>
      <c r="X2088" s="463">
        <v>9</v>
      </c>
      <c r="Y2088" s="463">
        <v>4</v>
      </c>
      <c r="Z2088" s="463">
        <v>0</v>
      </c>
      <c r="AA2088" s="463">
        <v>0</v>
      </c>
      <c r="AB2088" s="466">
        <v>40</v>
      </c>
      <c r="AC2088" s="461"/>
    </row>
    <row r="2089" spans="1:29" s="467" customFormat="1" hidden="1">
      <c r="A2089" s="463" t="s">
        <v>3185</v>
      </c>
      <c r="B2089" s="463" t="s">
        <v>658</v>
      </c>
      <c r="C2089" s="463" t="s">
        <v>3186</v>
      </c>
      <c r="D2089" s="463" t="s">
        <v>552</v>
      </c>
      <c r="E2089" s="463">
        <v>60</v>
      </c>
      <c r="F2089" s="465" t="s">
        <v>3074</v>
      </c>
      <c r="G2089" s="463" t="s">
        <v>554</v>
      </c>
      <c r="H2089" s="576">
        <v>42851</v>
      </c>
      <c r="I2089" s="576">
        <v>42929</v>
      </c>
      <c r="J2089" s="228">
        <v>2016</v>
      </c>
      <c r="K2089" s="463" t="s">
        <v>4913</v>
      </c>
      <c r="L2089" s="463" t="s">
        <v>3729</v>
      </c>
      <c r="M2089" s="463" t="s">
        <v>3074</v>
      </c>
      <c r="N2089" s="466">
        <v>1</v>
      </c>
      <c r="O2089" s="229">
        <v>1</v>
      </c>
      <c r="P2089" s="463">
        <v>5</v>
      </c>
      <c r="Q2089" s="463">
        <v>4</v>
      </c>
      <c r="R2089" s="463">
        <v>0</v>
      </c>
      <c r="S2089" s="463">
        <v>1</v>
      </c>
      <c r="T2089" s="463">
        <v>0</v>
      </c>
      <c r="U2089" s="463">
        <v>0</v>
      </c>
      <c r="V2089" s="463">
        <v>0</v>
      </c>
      <c r="W2089" s="463">
        <v>24</v>
      </c>
      <c r="X2089" s="463">
        <v>5</v>
      </c>
      <c r="Y2089" s="463">
        <v>0</v>
      </c>
      <c r="Z2089" s="463">
        <v>0</v>
      </c>
      <c r="AA2089" s="463">
        <v>0</v>
      </c>
      <c r="AB2089" s="466">
        <v>40</v>
      </c>
      <c r="AC2089" s="461"/>
    </row>
    <row r="2090" spans="1:29" s="467" customFormat="1" hidden="1">
      <c r="A2090" s="463" t="s">
        <v>3187</v>
      </c>
      <c r="B2090" s="463" t="s">
        <v>658</v>
      </c>
      <c r="C2090" s="463" t="s">
        <v>3188</v>
      </c>
      <c r="D2090" s="463" t="s">
        <v>552</v>
      </c>
      <c r="E2090" s="463">
        <v>60</v>
      </c>
      <c r="F2090" s="465" t="s">
        <v>3074</v>
      </c>
      <c r="G2090" s="463" t="s">
        <v>554</v>
      </c>
      <c r="H2090" s="576">
        <v>42851</v>
      </c>
      <c r="I2090" s="576">
        <v>42929</v>
      </c>
      <c r="J2090" s="228">
        <v>2016</v>
      </c>
      <c r="K2090" s="463" t="s">
        <v>4913</v>
      </c>
      <c r="L2090" s="463" t="s">
        <v>3729</v>
      </c>
      <c r="M2090" s="463" t="s">
        <v>3074</v>
      </c>
      <c r="N2090" s="466">
        <v>2</v>
      </c>
      <c r="O2090" s="229">
        <v>0</v>
      </c>
      <c r="P2090" s="463">
        <v>1</v>
      </c>
      <c r="Q2090" s="463">
        <v>4</v>
      </c>
      <c r="R2090" s="463">
        <v>1</v>
      </c>
      <c r="S2090" s="463">
        <v>1</v>
      </c>
      <c r="T2090" s="463">
        <v>0</v>
      </c>
      <c r="U2090" s="463">
        <v>0</v>
      </c>
      <c r="V2090" s="463">
        <v>0</v>
      </c>
      <c r="W2090" s="463">
        <v>28</v>
      </c>
      <c r="X2090" s="463">
        <v>2</v>
      </c>
      <c r="Y2090" s="463">
        <v>3</v>
      </c>
      <c r="Z2090" s="463">
        <v>0</v>
      </c>
      <c r="AA2090" s="463">
        <v>0</v>
      </c>
      <c r="AB2090" s="466">
        <v>40</v>
      </c>
      <c r="AC2090" s="461"/>
    </row>
    <row r="2091" spans="1:29" s="467" customFormat="1" hidden="1">
      <c r="A2091" s="463" t="s">
        <v>3189</v>
      </c>
      <c r="B2091" s="463" t="s">
        <v>658</v>
      </c>
      <c r="C2091" s="463" t="s">
        <v>3190</v>
      </c>
      <c r="D2091" s="463" t="s">
        <v>552</v>
      </c>
      <c r="E2091" s="463">
        <v>60</v>
      </c>
      <c r="F2091" s="465" t="s">
        <v>3074</v>
      </c>
      <c r="G2091" s="463" t="s">
        <v>554</v>
      </c>
      <c r="H2091" s="576">
        <v>42851</v>
      </c>
      <c r="I2091" s="576">
        <v>42929</v>
      </c>
      <c r="J2091" s="228">
        <v>2016</v>
      </c>
      <c r="K2091" s="463" t="s">
        <v>4913</v>
      </c>
      <c r="L2091" s="463" t="s">
        <v>3729</v>
      </c>
      <c r="M2091" s="463" t="s">
        <v>3074</v>
      </c>
      <c r="N2091" s="466">
        <v>3</v>
      </c>
      <c r="O2091" s="229">
        <v>0</v>
      </c>
      <c r="P2091" s="463">
        <v>2</v>
      </c>
      <c r="Q2091" s="463">
        <v>6</v>
      </c>
      <c r="R2091" s="463">
        <v>1</v>
      </c>
      <c r="S2091" s="463">
        <v>0</v>
      </c>
      <c r="T2091" s="463">
        <v>0</v>
      </c>
      <c r="U2091" s="463">
        <v>2</v>
      </c>
      <c r="V2091" s="463">
        <v>0</v>
      </c>
      <c r="W2091" s="463">
        <v>27</v>
      </c>
      <c r="X2091" s="463">
        <v>2</v>
      </c>
      <c r="Y2091" s="463">
        <v>0</v>
      </c>
      <c r="Z2091" s="463">
        <v>0</v>
      </c>
      <c r="AA2091" s="463">
        <v>0</v>
      </c>
      <c r="AB2091" s="466">
        <v>40</v>
      </c>
      <c r="AC2091" s="461"/>
    </row>
    <row r="2092" spans="1:29" s="467" customFormat="1" hidden="1">
      <c r="A2092" s="463" t="s">
        <v>3191</v>
      </c>
      <c r="B2092" s="463" t="s">
        <v>658</v>
      </c>
      <c r="C2092" s="463" t="s">
        <v>3192</v>
      </c>
      <c r="D2092" s="463" t="s">
        <v>552</v>
      </c>
      <c r="E2092" s="463">
        <v>60</v>
      </c>
      <c r="F2092" s="465" t="s">
        <v>3074</v>
      </c>
      <c r="G2092" s="463" t="s">
        <v>554</v>
      </c>
      <c r="H2092" s="576">
        <v>42851</v>
      </c>
      <c r="I2092" s="576">
        <v>42929</v>
      </c>
      <c r="J2092" s="228">
        <v>2016</v>
      </c>
      <c r="K2092" s="463" t="s">
        <v>4913</v>
      </c>
      <c r="L2092" s="463" t="s">
        <v>3729</v>
      </c>
      <c r="M2092" s="463" t="s">
        <v>3074</v>
      </c>
      <c r="N2092" s="466">
        <v>4</v>
      </c>
      <c r="O2092" s="229">
        <v>0</v>
      </c>
      <c r="P2092" s="463">
        <v>2</v>
      </c>
      <c r="Q2092" s="463">
        <v>2</v>
      </c>
      <c r="R2092" s="463">
        <v>0</v>
      </c>
      <c r="S2092" s="463">
        <v>0</v>
      </c>
      <c r="T2092" s="463">
        <v>0</v>
      </c>
      <c r="U2092" s="463">
        <v>0</v>
      </c>
      <c r="V2092" s="463">
        <v>0</v>
      </c>
      <c r="W2092" s="463">
        <v>24</v>
      </c>
      <c r="X2092" s="463">
        <v>9</v>
      </c>
      <c r="Y2092" s="463">
        <v>3</v>
      </c>
      <c r="Z2092" s="463">
        <v>0</v>
      </c>
      <c r="AA2092" s="463">
        <v>0</v>
      </c>
      <c r="AB2092" s="466">
        <v>40</v>
      </c>
      <c r="AC2092" s="461"/>
    </row>
    <row r="2093" spans="1:29" s="467" customFormat="1" hidden="1">
      <c r="A2093" s="463" t="s">
        <v>3193</v>
      </c>
      <c r="B2093" s="463" t="s">
        <v>658</v>
      </c>
      <c r="C2093" s="463" t="s">
        <v>3194</v>
      </c>
      <c r="D2093" s="463" t="s">
        <v>552</v>
      </c>
      <c r="E2093" s="463">
        <v>61</v>
      </c>
      <c r="F2093" s="465" t="s">
        <v>3075</v>
      </c>
      <c r="G2093" s="463" t="s">
        <v>554</v>
      </c>
      <c r="H2093" s="576">
        <v>42851</v>
      </c>
      <c r="I2093" s="576">
        <v>42929</v>
      </c>
      <c r="J2093" s="228">
        <v>2016</v>
      </c>
      <c r="K2093" s="463" t="s">
        <v>4913</v>
      </c>
      <c r="L2093" s="463" t="s">
        <v>3730</v>
      </c>
      <c r="M2093" s="463" t="s">
        <v>3075</v>
      </c>
      <c r="N2093" s="466">
        <v>1</v>
      </c>
      <c r="O2093" s="229">
        <v>2</v>
      </c>
      <c r="P2093" s="463">
        <v>0</v>
      </c>
      <c r="Q2093" s="463">
        <v>10</v>
      </c>
      <c r="R2093" s="463">
        <v>1</v>
      </c>
      <c r="S2093" s="463">
        <v>0</v>
      </c>
      <c r="T2093" s="463">
        <v>0</v>
      </c>
      <c r="U2093" s="463">
        <v>0</v>
      </c>
      <c r="V2093" s="463">
        <v>0</v>
      </c>
      <c r="W2093" s="463">
        <v>27</v>
      </c>
      <c r="X2093" s="463">
        <v>0</v>
      </c>
      <c r="Y2093" s="463">
        <v>0</v>
      </c>
      <c r="Z2093" s="463">
        <v>0</v>
      </c>
      <c r="AA2093" s="463">
        <v>0</v>
      </c>
      <c r="AB2093" s="466">
        <v>40</v>
      </c>
      <c r="AC2093" s="461"/>
    </row>
    <row r="2094" spans="1:29" s="467" customFormat="1" hidden="1">
      <c r="A2094" s="463" t="s">
        <v>3195</v>
      </c>
      <c r="B2094" s="463" t="s">
        <v>658</v>
      </c>
      <c r="C2094" s="463" t="s">
        <v>3196</v>
      </c>
      <c r="D2094" s="463" t="s">
        <v>552</v>
      </c>
      <c r="E2094" s="463">
        <v>61</v>
      </c>
      <c r="F2094" s="465" t="s">
        <v>3075</v>
      </c>
      <c r="G2094" s="463" t="s">
        <v>554</v>
      </c>
      <c r="H2094" s="576">
        <v>42851</v>
      </c>
      <c r="I2094" s="576">
        <v>42929</v>
      </c>
      <c r="J2094" s="228">
        <v>2016</v>
      </c>
      <c r="K2094" s="463" t="s">
        <v>4913</v>
      </c>
      <c r="L2094" s="463" t="s">
        <v>3730</v>
      </c>
      <c r="M2094" s="463" t="s">
        <v>3075</v>
      </c>
      <c r="N2094" s="466">
        <v>2</v>
      </c>
      <c r="O2094" s="229">
        <v>0</v>
      </c>
      <c r="P2094" s="463">
        <v>0</v>
      </c>
      <c r="Q2094" s="463">
        <v>10</v>
      </c>
      <c r="R2094" s="463">
        <v>0</v>
      </c>
      <c r="S2094" s="463">
        <v>0</v>
      </c>
      <c r="T2094" s="463">
        <v>0</v>
      </c>
      <c r="U2094" s="463">
        <v>0</v>
      </c>
      <c r="V2094" s="463">
        <v>0</v>
      </c>
      <c r="W2094" s="463">
        <v>29</v>
      </c>
      <c r="X2094" s="463">
        <v>1</v>
      </c>
      <c r="Y2094" s="463">
        <v>0</v>
      </c>
      <c r="Z2094" s="463">
        <v>0</v>
      </c>
      <c r="AA2094" s="463">
        <v>0</v>
      </c>
      <c r="AB2094" s="466">
        <v>40</v>
      </c>
      <c r="AC2094" s="461"/>
    </row>
    <row r="2095" spans="1:29" s="467" customFormat="1" hidden="1">
      <c r="A2095" s="463" t="s">
        <v>3197</v>
      </c>
      <c r="B2095" s="463" t="s">
        <v>658</v>
      </c>
      <c r="C2095" s="463" t="s">
        <v>3198</v>
      </c>
      <c r="D2095" s="463" t="s">
        <v>552</v>
      </c>
      <c r="E2095" s="463">
        <v>61</v>
      </c>
      <c r="F2095" s="465" t="s">
        <v>3075</v>
      </c>
      <c r="G2095" s="463" t="s">
        <v>554</v>
      </c>
      <c r="H2095" s="576">
        <v>42851</v>
      </c>
      <c r="I2095" s="576">
        <v>42929</v>
      </c>
      <c r="J2095" s="228">
        <v>2016</v>
      </c>
      <c r="K2095" s="463" t="s">
        <v>4913</v>
      </c>
      <c r="L2095" s="463" t="s">
        <v>3730</v>
      </c>
      <c r="M2095" s="463" t="s">
        <v>3075</v>
      </c>
      <c r="N2095" s="466">
        <v>3</v>
      </c>
      <c r="O2095" s="229">
        <v>1</v>
      </c>
      <c r="P2095" s="463">
        <v>0</v>
      </c>
      <c r="Q2095" s="463">
        <v>10</v>
      </c>
      <c r="R2095" s="463">
        <v>0</v>
      </c>
      <c r="S2095" s="463">
        <v>1</v>
      </c>
      <c r="T2095" s="463">
        <v>0</v>
      </c>
      <c r="U2095" s="463">
        <v>0</v>
      </c>
      <c r="V2095" s="463">
        <v>0</v>
      </c>
      <c r="W2095" s="463">
        <v>25</v>
      </c>
      <c r="X2095" s="463">
        <v>0</v>
      </c>
      <c r="Y2095" s="463">
        <v>3</v>
      </c>
      <c r="Z2095" s="463">
        <v>0</v>
      </c>
      <c r="AA2095" s="463">
        <v>0</v>
      </c>
      <c r="AB2095" s="466">
        <v>40</v>
      </c>
      <c r="AC2095" s="461"/>
    </row>
    <row r="2096" spans="1:29" s="467" customFormat="1" hidden="1">
      <c r="A2096" s="463" t="s">
        <v>3199</v>
      </c>
      <c r="B2096" s="463" t="s">
        <v>658</v>
      </c>
      <c r="C2096" s="463" t="s">
        <v>3200</v>
      </c>
      <c r="D2096" s="463" t="s">
        <v>552</v>
      </c>
      <c r="E2096" s="463">
        <v>61</v>
      </c>
      <c r="F2096" s="465" t="s">
        <v>3075</v>
      </c>
      <c r="G2096" s="463" t="s">
        <v>554</v>
      </c>
      <c r="H2096" s="576">
        <v>42851</v>
      </c>
      <c r="I2096" s="576">
        <v>42929</v>
      </c>
      <c r="J2096" s="228">
        <v>2016</v>
      </c>
      <c r="K2096" s="463" t="s">
        <v>4913</v>
      </c>
      <c r="L2096" s="463" t="s">
        <v>3730</v>
      </c>
      <c r="M2096" s="463" t="s">
        <v>3075</v>
      </c>
      <c r="N2096" s="466">
        <v>4</v>
      </c>
      <c r="O2096" s="229">
        <v>0</v>
      </c>
      <c r="P2096" s="463">
        <v>0</v>
      </c>
      <c r="Q2096" s="463">
        <v>15</v>
      </c>
      <c r="R2096" s="463">
        <v>0</v>
      </c>
      <c r="S2096" s="463">
        <v>0</v>
      </c>
      <c r="T2096" s="463">
        <v>0</v>
      </c>
      <c r="U2096" s="463">
        <v>0</v>
      </c>
      <c r="V2096" s="463">
        <v>0</v>
      </c>
      <c r="W2096" s="463">
        <v>25</v>
      </c>
      <c r="X2096" s="463">
        <v>0</v>
      </c>
      <c r="Y2096" s="463">
        <v>0</v>
      </c>
      <c r="Z2096" s="463">
        <v>0</v>
      </c>
      <c r="AA2096" s="463">
        <v>0</v>
      </c>
      <c r="AB2096" s="466">
        <v>40</v>
      </c>
      <c r="AC2096" s="461"/>
    </row>
    <row r="2097" spans="1:29" s="467" customFormat="1" hidden="1">
      <c r="A2097" s="463" t="s">
        <v>3201</v>
      </c>
      <c r="B2097" s="463" t="s">
        <v>658</v>
      </c>
      <c r="C2097" s="463" t="s">
        <v>3202</v>
      </c>
      <c r="D2097" s="463" t="s">
        <v>552</v>
      </c>
      <c r="E2097" s="463">
        <v>62</v>
      </c>
      <c r="F2097" s="465" t="s">
        <v>3076</v>
      </c>
      <c r="G2097" s="463" t="s">
        <v>554</v>
      </c>
      <c r="H2097" s="576">
        <v>42851</v>
      </c>
      <c r="I2097" s="576">
        <v>42929</v>
      </c>
      <c r="J2097" s="228">
        <v>2016</v>
      </c>
      <c r="K2097" s="463" t="s">
        <v>4913</v>
      </c>
      <c r="L2097" s="463" t="s">
        <v>3729</v>
      </c>
      <c r="M2097" s="463" t="s">
        <v>3076</v>
      </c>
      <c r="N2097" s="466">
        <v>1</v>
      </c>
      <c r="O2097" s="229">
        <v>0</v>
      </c>
      <c r="P2097" s="463">
        <v>0</v>
      </c>
      <c r="Q2097" s="463">
        <v>6</v>
      </c>
      <c r="R2097" s="463">
        <v>0</v>
      </c>
      <c r="S2097" s="463">
        <v>0</v>
      </c>
      <c r="T2097" s="463">
        <v>0</v>
      </c>
      <c r="U2097" s="463">
        <v>0</v>
      </c>
      <c r="V2097" s="463">
        <v>1</v>
      </c>
      <c r="W2097" s="463">
        <v>31</v>
      </c>
      <c r="X2097" s="463">
        <v>0</v>
      </c>
      <c r="Y2097" s="463">
        <v>2</v>
      </c>
      <c r="Z2097" s="463">
        <v>0</v>
      </c>
      <c r="AA2097" s="463">
        <v>0</v>
      </c>
      <c r="AB2097" s="466">
        <v>40</v>
      </c>
      <c r="AC2097" s="461"/>
    </row>
    <row r="2098" spans="1:29" s="467" customFormat="1" hidden="1">
      <c r="A2098" s="463" t="s">
        <v>3203</v>
      </c>
      <c r="B2098" s="463" t="s">
        <v>658</v>
      </c>
      <c r="C2098" s="463" t="s">
        <v>3204</v>
      </c>
      <c r="D2098" s="463" t="s">
        <v>552</v>
      </c>
      <c r="E2098" s="463">
        <v>62</v>
      </c>
      <c r="F2098" s="465" t="s">
        <v>3076</v>
      </c>
      <c r="G2098" s="463" t="s">
        <v>554</v>
      </c>
      <c r="H2098" s="576">
        <v>42851</v>
      </c>
      <c r="I2098" s="576">
        <v>42929</v>
      </c>
      <c r="J2098" s="228">
        <v>2016</v>
      </c>
      <c r="K2098" s="463" t="s">
        <v>4913</v>
      </c>
      <c r="L2098" s="463" t="s">
        <v>3729</v>
      </c>
      <c r="M2098" s="463" t="s">
        <v>3076</v>
      </c>
      <c r="N2098" s="466">
        <v>2</v>
      </c>
      <c r="O2098" s="229">
        <v>0</v>
      </c>
      <c r="P2098" s="463">
        <v>1</v>
      </c>
      <c r="Q2098" s="463">
        <v>9</v>
      </c>
      <c r="R2098" s="463">
        <v>0</v>
      </c>
      <c r="S2098" s="463">
        <v>0</v>
      </c>
      <c r="T2098" s="463">
        <v>0</v>
      </c>
      <c r="U2098" s="463">
        <v>0</v>
      </c>
      <c r="V2098" s="463">
        <v>1</v>
      </c>
      <c r="W2098" s="463">
        <v>28</v>
      </c>
      <c r="X2098" s="463">
        <v>0</v>
      </c>
      <c r="Y2098" s="463">
        <v>1</v>
      </c>
      <c r="Z2098" s="463">
        <v>0</v>
      </c>
      <c r="AA2098" s="463">
        <v>0</v>
      </c>
      <c r="AB2098" s="466">
        <v>40</v>
      </c>
      <c r="AC2098" s="461"/>
    </row>
    <row r="2099" spans="1:29" s="467" customFormat="1" hidden="1">
      <c r="A2099" s="463" t="s">
        <v>3205</v>
      </c>
      <c r="B2099" s="463" t="s">
        <v>658</v>
      </c>
      <c r="C2099" s="463" t="s">
        <v>3206</v>
      </c>
      <c r="D2099" s="463" t="s">
        <v>552</v>
      </c>
      <c r="E2099" s="463">
        <v>62</v>
      </c>
      <c r="F2099" s="465" t="s">
        <v>3076</v>
      </c>
      <c r="G2099" s="463" t="s">
        <v>554</v>
      </c>
      <c r="H2099" s="576">
        <v>42851</v>
      </c>
      <c r="I2099" s="576">
        <v>42929</v>
      </c>
      <c r="J2099" s="228">
        <v>2016</v>
      </c>
      <c r="K2099" s="463" t="s">
        <v>4913</v>
      </c>
      <c r="L2099" s="463" t="s">
        <v>3729</v>
      </c>
      <c r="M2099" s="463" t="s">
        <v>3076</v>
      </c>
      <c r="N2099" s="466">
        <v>3</v>
      </c>
      <c r="O2099" s="229">
        <v>0</v>
      </c>
      <c r="P2099" s="463">
        <v>1</v>
      </c>
      <c r="Q2099" s="463">
        <v>5</v>
      </c>
      <c r="R2099" s="463">
        <v>0</v>
      </c>
      <c r="S2099" s="463">
        <v>1</v>
      </c>
      <c r="T2099" s="463">
        <v>0</v>
      </c>
      <c r="U2099" s="463">
        <v>0</v>
      </c>
      <c r="V2099" s="463">
        <v>0</v>
      </c>
      <c r="W2099" s="463">
        <v>26</v>
      </c>
      <c r="X2099" s="463">
        <v>7</v>
      </c>
      <c r="Y2099" s="463">
        <v>0</v>
      </c>
      <c r="Z2099" s="463">
        <v>0</v>
      </c>
      <c r="AA2099" s="463">
        <v>0</v>
      </c>
      <c r="AB2099" s="466">
        <v>40</v>
      </c>
      <c r="AC2099" s="461"/>
    </row>
    <row r="2100" spans="1:29" s="467" customFormat="1" hidden="1">
      <c r="A2100" s="463" t="s">
        <v>3207</v>
      </c>
      <c r="B2100" s="463" t="s">
        <v>658</v>
      </c>
      <c r="C2100" s="463" t="s">
        <v>3208</v>
      </c>
      <c r="D2100" s="463" t="s">
        <v>552</v>
      </c>
      <c r="E2100" s="463">
        <v>62</v>
      </c>
      <c r="F2100" s="465" t="s">
        <v>3076</v>
      </c>
      <c r="G2100" s="463" t="s">
        <v>554</v>
      </c>
      <c r="H2100" s="576">
        <v>42851</v>
      </c>
      <c r="I2100" s="576">
        <v>42929</v>
      </c>
      <c r="J2100" s="228">
        <v>2016</v>
      </c>
      <c r="K2100" s="463" t="s">
        <v>4913</v>
      </c>
      <c r="L2100" s="463" t="s">
        <v>3729</v>
      </c>
      <c r="M2100" s="463" t="s">
        <v>3076</v>
      </c>
      <c r="N2100" s="466">
        <v>4</v>
      </c>
      <c r="O2100" s="229">
        <v>0</v>
      </c>
      <c r="P2100" s="463">
        <v>0</v>
      </c>
      <c r="Q2100" s="463">
        <v>3</v>
      </c>
      <c r="R2100" s="463">
        <v>0</v>
      </c>
      <c r="S2100" s="463">
        <v>0</v>
      </c>
      <c r="T2100" s="463">
        <v>0</v>
      </c>
      <c r="U2100" s="463">
        <v>0</v>
      </c>
      <c r="V2100" s="463">
        <v>3</v>
      </c>
      <c r="W2100" s="463">
        <v>24</v>
      </c>
      <c r="X2100" s="463">
        <v>8</v>
      </c>
      <c r="Y2100" s="463">
        <v>2</v>
      </c>
      <c r="Z2100" s="463">
        <v>0</v>
      </c>
      <c r="AA2100" s="463">
        <v>0</v>
      </c>
      <c r="AB2100" s="466">
        <v>40</v>
      </c>
      <c r="AC2100" s="461"/>
    </row>
    <row r="2101" spans="1:29" s="467" customFormat="1" hidden="1">
      <c r="A2101" s="463" t="s">
        <v>3209</v>
      </c>
      <c r="B2101" s="463" t="s">
        <v>658</v>
      </c>
      <c r="C2101" s="463" t="s">
        <v>3210</v>
      </c>
      <c r="D2101" s="463" t="s">
        <v>552</v>
      </c>
      <c r="E2101" s="463">
        <v>63</v>
      </c>
      <c r="F2101" s="465" t="s">
        <v>3077</v>
      </c>
      <c r="G2101" s="463" t="s">
        <v>554</v>
      </c>
      <c r="H2101" s="576">
        <v>42852</v>
      </c>
      <c r="I2101" s="576">
        <v>42929</v>
      </c>
      <c r="J2101" s="228">
        <v>2016</v>
      </c>
      <c r="K2101" s="463" t="s">
        <v>4913</v>
      </c>
      <c r="L2101" s="463" t="s">
        <v>3729</v>
      </c>
      <c r="M2101" s="463" t="s">
        <v>3077</v>
      </c>
      <c r="N2101" s="466">
        <v>1</v>
      </c>
      <c r="O2101" s="229">
        <v>0</v>
      </c>
      <c r="P2101" s="463">
        <v>12</v>
      </c>
      <c r="Q2101" s="463">
        <v>2</v>
      </c>
      <c r="R2101" s="463">
        <v>0</v>
      </c>
      <c r="S2101" s="463">
        <v>1</v>
      </c>
      <c r="T2101" s="463">
        <v>1</v>
      </c>
      <c r="U2101" s="463">
        <v>0</v>
      </c>
      <c r="V2101" s="463">
        <v>0</v>
      </c>
      <c r="W2101" s="463">
        <v>21</v>
      </c>
      <c r="X2101" s="463">
        <v>2</v>
      </c>
      <c r="Y2101" s="463">
        <v>1</v>
      </c>
      <c r="Z2101" s="463">
        <v>0</v>
      </c>
      <c r="AA2101" s="463">
        <v>0</v>
      </c>
      <c r="AB2101" s="466">
        <v>40</v>
      </c>
      <c r="AC2101" s="461"/>
    </row>
    <row r="2102" spans="1:29" s="467" customFormat="1" hidden="1">
      <c r="A2102" s="463" t="s">
        <v>3211</v>
      </c>
      <c r="B2102" s="463" t="s">
        <v>658</v>
      </c>
      <c r="C2102" s="463" t="s">
        <v>3212</v>
      </c>
      <c r="D2102" s="463" t="s">
        <v>552</v>
      </c>
      <c r="E2102" s="463">
        <v>63</v>
      </c>
      <c r="F2102" s="465" t="s">
        <v>3077</v>
      </c>
      <c r="G2102" s="463" t="s">
        <v>554</v>
      </c>
      <c r="H2102" s="576">
        <v>42852</v>
      </c>
      <c r="I2102" s="576">
        <v>42929</v>
      </c>
      <c r="J2102" s="228">
        <v>2016</v>
      </c>
      <c r="K2102" s="463" t="s">
        <v>4913</v>
      </c>
      <c r="L2102" s="463" t="s">
        <v>3729</v>
      </c>
      <c r="M2102" s="463" t="s">
        <v>3077</v>
      </c>
      <c r="N2102" s="466">
        <v>2</v>
      </c>
      <c r="O2102" s="229">
        <v>0</v>
      </c>
      <c r="P2102" s="463">
        <v>9</v>
      </c>
      <c r="Q2102" s="463">
        <v>3</v>
      </c>
      <c r="R2102" s="463">
        <v>0</v>
      </c>
      <c r="S2102" s="463">
        <v>0</v>
      </c>
      <c r="T2102" s="463">
        <v>0</v>
      </c>
      <c r="U2102" s="463">
        <v>8</v>
      </c>
      <c r="V2102" s="463">
        <v>0</v>
      </c>
      <c r="W2102" s="463">
        <v>19</v>
      </c>
      <c r="X2102" s="463">
        <v>0</v>
      </c>
      <c r="Y2102" s="463">
        <v>1</v>
      </c>
      <c r="Z2102" s="463">
        <v>0</v>
      </c>
      <c r="AA2102" s="463">
        <v>0</v>
      </c>
      <c r="AB2102" s="466">
        <v>40</v>
      </c>
      <c r="AC2102" s="461"/>
    </row>
    <row r="2103" spans="1:29" s="467" customFormat="1" hidden="1">
      <c r="A2103" s="463" t="s">
        <v>3213</v>
      </c>
      <c r="B2103" s="463" t="s">
        <v>658</v>
      </c>
      <c r="C2103" s="463" t="s">
        <v>3214</v>
      </c>
      <c r="D2103" s="463" t="s">
        <v>552</v>
      </c>
      <c r="E2103" s="463">
        <v>63</v>
      </c>
      <c r="F2103" s="465" t="s">
        <v>3077</v>
      </c>
      <c r="G2103" s="463" t="s">
        <v>554</v>
      </c>
      <c r="H2103" s="576">
        <v>42852</v>
      </c>
      <c r="I2103" s="576">
        <v>42929</v>
      </c>
      <c r="J2103" s="228">
        <v>2016</v>
      </c>
      <c r="K2103" s="463" t="s">
        <v>4913</v>
      </c>
      <c r="L2103" s="463" t="s">
        <v>3729</v>
      </c>
      <c r="M2103" s="463" t="s">
        <v>3077</v>
      </c>
      <c r="N2103" s="466">
        <v>3</v>
      </c>
      <c r="O2103" s="229">
        <v>0</v>
      </c>
      <c r="P2103" s="463">
        <v>0</v>
      </c>
      <c r="Q2103" s="463">
        <v>5</v>
      </c>
      <c r="R2103" s="463">
        <v>0</v>
      </c>
      <c r="S2103" s="463">
        <v>0</v>
      </c>
      <c r="T2103" s="463">
        <v>0</v>
      </c>
      <c r="U2103" s="463">
        <v>0</v>
      </c>
      <c r="V2103" s="463">
        <v>0</v>
      </c>
      <c r="W2103" s="463">
        <v>30</v>
      </c>
      <c r="X2103" s="463">
        <v>4</v>
      </c>
      <c r="Y2103" s="463">
        <v>1</v>
      </c>
      <c r="Z2103" s="463">
        <v>0</v>
      </c>
      <c r="AA2103" s="463">
        <v>0</v>
      </c>
      <c r="AB2103" s="466">
        <v>40</v>
      </c>
      <c r="AC2103" s="461"/>
    </row>
    <row r="2104" spans="1:29" s="467" customFormat="1" hidden="1">
      <c r="A2104" s="463" t="s">
        <v>3215</v>
      </c>
      <c r="B2104" s="463" t="s">
        <v>658</v>
      </c>
      <c r="C2104" s="463" t="s">
        <v>3216</v>
      </c>
      <c r="D2104" s="463" t="s">
        <v>552</v>
      </c>
      <c r="E2104" s="463">
        <v>63</v>
      </c>
      <c r="F2104" s="465" t="s">
        <v>3077</v>
      </c>
      <c r="G2104" s="463" t="s">
        <v>554</v>
      </c>
      <c r="H2104" s="576">
        <v>42852</v>
      </c>
      <c r="I2104" s="576">
        <v>42929</v>
      </c>
      <c r="J2104" s="228">
        <v>2016</v>
      </c>
      <c r="K2104" s="463" t="s">
        <v>4913</v>
      </c>
      <c r="L2104" s="463" t="s">
        <v>3729</v>
      </c>
      <c r="M2104" s="463" t="s">
        <v>3077</v>
      </c>
      <c r="N2104" s="466">
        <v>4</v>
      </c>
      <c r="O2104" s="229">
        <v>0</v>
      </c>
      <c r="P2104" s="463">
        <v>1</v>
      </c>
      <c r="Q2104" s="463">
        <v>2</v>
      </c>
      <c r="R2104" s="463">
        <v>0</v>
      </c>
      <c r="S2104" s="463">
        <v>6</v>
      </c>
      <c r="T2104" s="463">
        <v>0</v>
      </c>
      <c r="U2104" s="463">
        <v>0</v>
      </c>
      <c r="V2104" s="463">
        <v>0</v>
      </c>
      <c r="W2104" s="463">
        <v>31</v>
      </c>
      <c r="X2104" s="463">
        <v>0</v>
      </c>
      <c r="Y2104" s="463">
        <v>0</v>
      </c>
      <c r="Z2104" s="463">
        <v>0</v>
      </c>
      <c r="AA2104" s="463">
        <v>0</v>
      </c>
      <c r="AB2104" s="466">
        <v>40</v>
      </c>
      <c r="AC2104" s="461"/>
    </row>
    <row r="2105" spans="1:29" s="467" customFormat="1" hidden="1">
      <c r="A2105" s="463" t="s">
        <v>3217</v>
      </c>
      <c r="B2105" s="463" t="s">
        <v>658</v>
      </c>
      <c r="C2105" s="463" t="s">
        <v>3927</v>
      </c>
      <c r="D2105" s="463" t="s">
        <v>552</v>
      </c>
      <c r="E2105" s="463">
        <v>64</v>
      </c>
      <c r="F2105" s="465" t="s">
        <v>3753</v>
      </c>
      <c r="G2105" s="463" t="s">
        <v>554</v>
      </c>
      <c r="H2105" s="576">
        <v>42812</v>
      </c>
      <c r="I2105" s="576">
        <v>42869</v>
      </c>
      <c r="J2105" s="228">
        <v>2016</v>
      </c>
      <c r="K2105" s="463" t="s">
        <v>769</v>
      </c>
      <c r="L2105" s="463" t="s">
        <v>3072</v>
      </c>
      <c r="M2105" s="463" t="s">
        <v>3753</v>
      </c>
      <c r="N2105" s="466">
        <v>1</v>
      </c>
      <c r="O2105" s="229">
        <v>0</v>
      </c>
      <c r="P2105" s="463">
        <v>0</v>
      </c>
      <c r="Q2105" s="463">
        <v>3</v>
      </c>
      <c r="R2105" s="463">
        <v>3</v>
      </c>
      <c r="S2105" s="463">
        <v>4</v>
      </c>
      <c r="T2105" s="463">
        <v>0</v>
      </c>
      <c r="U2105" s="463">
        <v>1</v>
      </c>
      <c r="V2105" s="463">
        <v>7</v>
      </c>
      <c r="W2105" s="463">
        <v>16</v>
      </c>
      <c r="X2105" s="463">
        <v>2</v>
      </c>
      <c r="Y2105" s="463">
        <v>4</v>
      </c>
      <c r="Z2105" s="463">
        <v>0</v>
      </c>
      <c r="AA2105" s="463">
        <v>0</v>
      </c>
      <c r="AB2105" s="466">
        <v>40</v>
      </c>
      <c r="AC2105" s="461"/>
    </row>
    <row r="2106" spans="1:29" s="467" customFormat="1" hidden="1">
      <c r="A2106" s="463" t="s">
        <v>3218</v>
      </c>
      <c r="B2106" s="463" t="s">
        <v>658</v>
      </c>
      <c r="C2106" s="463" t="s">
        <v>3928</v>
      </c>
      <c r="D2106" s="463" t="s">
        <v>552</v>
      </c>
      <c r="E2106" s="463">
        <v>64</v>
      </c>
      <c r="F2106" s="465" t="s">
        <v>3753</v>
      </c>
      <c r="G2106" s="463" t="s">
        <v>554</v>
      </c>
      <c r="H2106" s="576">
        <v>42812</v>
      </c>
      <c r="I2106" s="576">
        <v>42869</v>
      </c>
      <c r="J2106" s="228">
        <v>2016</v>
      </c>
      <c r="K2106" s="463" t="s">
        <v>769</v>
      </c>
      <c r="L2106" s="463" t="s">
        <v>3072</v>
      </c>
      <c r="M2106" s="463" t="s">
        <v>3753</v>
      </c>
      <c r="N2106" s="466">
        <v>2</v>
      </c>
      <c r="O2106" s="229">
        <v>2</v>
      </c>
      <c r="P2106" s="463">
        <v>0</v>
      </c>
      <c r="Q2106" s="463">
        <v>1</v>
      </c>
      <c r="R2106" s="463">
        <v>3</v>
      </c>
      <c r="S2106" s="463">
        <v>13</v>
      </c>
      <c r="T2106" s="463">
        <v>0</v>
      </c>
      <c r="U2106" s="463">
        <v>2</v>
      </c>
      <c r="V2106" s="463">
        <v>0</v>
      </c>
      <c r="W2106" s="463">
        <v>11</v>
      </c>
      <c r="X2106" s="463">
        <v>5</v>
      </c>
      <c r="Y2106" s="463">
        <v>3</v>
      </c>
      <c r="Z2106" s="463">
        <v>0</v>
      </c>
      <c r="AA2106" s="463">
        <v>0</v>
      </c>
      <c r="AB2106" s="466">
        <v>40</v>
      </c>
      <c r="AC2106" s="461"/>
    </row>
    <row r="2107" spans="1:29" s="467" customFormat="1" hidden="1">
      <c r="A2107" s="463" t="s">
        <v>3219</v>
      </c>
      <c r="B2107" s="463" t="s">
        <v>658</v>
      </c>
      <c r="C2107" s="463" t="s">
        <v>3929</v>
      </c>
      <c r="D2107" s="463" t="s">
        <v>552</v>
      </c>
      <c r="E2107" s="463">
        <v>64</v>
      </c>
      <c r="F2107" s="465" t="s">
        <v>3753</v>
      </c>
      <c r="G2107" s="463" t="s">
        <v>554</v>
      </c>
      <c r="H2107" s="576">
        <v>42812</v>
      </c>
      <c r="I2107" s="576">
        <v>42869</v>
      </c>
      <c r="J2107" s="228">
        <v>2016</v>
      </c>
      <c r="K2107" s="463" t="s">
        <v>769</v>
      </c>
      <c r="L2107" s="463" t="s">
        <v>3072</v>
      </c>
      <c r="M2107" s="463" t="s">
        <v>3753</v>
      </c>
      <c r="N2107" s="466">
        <v>3</v>
      </c>
      <c r="O2107" s="229">
        <v>1</v>
      </c>
      <c r="P2107" s="463">
        <v>5</v>
      </c>
      <c r="Q2107" s="463">
        <v>4</v>
      </c>
      <c r="R2107" s="463">
        <v>1</v>
      </c>
      <c r="S2107" s="463">
        <v>6</v>
      </c>
      <c r="T2107" s="463">
        <v>0</v>
      </c>
      <c r="U2107" s="463">
        <v>0</v>
      </c>
      <c r="V2107" s="463">
        <v>2</v>
      </c>
      <c r="W2107" s="463">
        <v>12</v>
      </c>
      <c r="X2107" s="463">
        <v>8</v>
      </c>
      <c r="Y2107" s="463">
        <v>1</v>
      </c>
      <c r="Z2107" s="463">
        <v>0</v>
      </c>
      <c r="AA2107" s="463">
        <v>0</v>
      </c>
      <c r="AB2107" s="466">
        <v>40</v>
      </c>
      <c r="AC2107" s="461"/>
    </row>
    <row r="2108" spans="1:29" s="467" customFormat="1" hidden="1">
      <c r="A2108" s="463" t="s">
        <v>3220</v>
      </c>
      <c r="B2108" s="463" t="s">
        <v>658</v>
      </c>
      <c r="C2108" s="463" t="s">
        <v>3930</v>
      </c>
      <c r="D2108" s="463" t="s">
        <v>552</v>
      </c>
      <c r="E2108" s="463">
        <v>64</v>
      </c>
      <c r="F2108" s="465" t="s">
        <v>3753</v>
      </c>
      <c r="G2108" s="463" t="s">
        <v>554</v>
      </c>
      <c r="H2108" s="576">
        <v>42812</v>
      </c>
      <c r="I2108" s="576">
        <v>42869</v>
      </c>
      <c r="J2108" s="228">
        <v>2016</v>
      </c>
      <c r="K2108" s="463" t="s">
        <v>769</v>
      </c>
      <c r="L2108" s="463" t="s">
        <v>3072</v>
      </c>
      <c r="M2108" s="463" t="s">
        <v>3753</v>
      </c>
      <c r="N2108" s="466">
        <v>4</v>
      </c>
      <c r="O2108" s="229">
        <v>1</v>
      </c>
      <c r="P2108" s="463">
        <v>3</v>
      </c>
      <c r="Q2108" s="463">
        <v>1</v>
      </c>
      <c r="R2108" s="463">
        <v>0</v>
      </c>
      <c r="S2108" s="463">
        <v>11</v>
      </c>
      <c r="T2108" s="463">
        <v>0</v>
      </c>
      <c r="U2108" s="463">
        <v>0</v>
      </c>
      <c r="V2108" s="463">
        <v>3</v>
      </c>
      <c r="W2108" s="463">
        <v>6</v>
      </c>
      <c r="X2108" s="463">
        <v>7</v>
      </c>
      <c r="Y2108" s="463">
        <v>8</v>
      </c>
      <c r="Z2108" s="463">
        <v>0</v>
      </c>
      <c r="AA2108" s="463">
        <v>0</v>
      </c>
      <c r="AB2108" s="466">
        <v>40</v>
      </c>
      <c r="AC2108" s="461"/>
    </row>
    <row r="2109" spans="1:29" s="467" customFormat="1" hidden="1">
      <c r="A2109" s="463" t="s">
        <v>3221</v>
      </c>
      <c r="B2109" s="463" t="s">
        <v>658</v>
      </c>
      <c r="C2109" s="463" t="s">
        <v>3935</v>
      </c>
      <c r="D2109" s="463" t="s">
        <v>552</v>
      </c>
      <c r="E2109" s="463">
        <v>65</v>
      </c>
      <c r="F2109" s="465" t="s">
        <v>3754</v>
      </c>
      <c r="G2109" s="463" t="s">
        <v>554</v>
      </c>
      <c r="H2109" s="576">
        <v>42812</v>
      </c>
      <c r="I2109" s="576">
        <v>42869</v>
      </c>
      <c r="J2109" s="228">
        <v>2016</v>
      </c>
      <c r="K2109" s="463" t="s">
        <v>769</v>
      </c>
      <c r="L2109" s="463" t="s">
        <v>3072</v>
      </c>
      <c r="M2109" s="463" t="s">
        <v>3754</v>
      </c>
      <c r="N2109" s="466">
        <v>1</v>
      </c>
      <c r="O2109" s="229">
        <v>3</v>
      </c>
      <c r="P2109" s="463">
        <v>14</v>
      </c>
      <c r="Q2109" s="463">
        <v>0</v>
      </c>
      <c r="R2109" s="463">
        <v>1</v>
      </c>
      <c r="S2109" s="463">
        <v>3</v>
      </c>
      <c r="T2109" s="463">
        <v>0</v>
      </c>
      <c r="U2109" s="463">
        <v>1</v>
      </c>
      <c r="V2109" s="463">
        <v>2</v>
      </c>
      <c r="W2109" s="463">
        <v>12</v>
      </c>
      <c r="X2109" s="463">
        <v>4</v>
      </c>
      <c r="Y2109" s="463">
        <v>0</v>
      </c>
      <c r="Z2109" s="463">
        <v>0</v>
      </c>
      <c r="AA2109" s="463">
        <v>0</v>
      </c>
      <c r="AB2109" s="466">
        <v>40</v>
      </c>
      <c r="AC2109" s="461"/>
    </row>
    <row r="2110" spans="1:29" s="467" customFormat="1" hidden="1">
      <c r="A2110" s="463" t="s">
        <v>3222</v>
      </c>
      <c r="B2110" s="463" t="s">
        <v>658</v>
      </c>
      <c r="C2110" s="463" t="s">
        <v>3936</v>
      </c>
      <c r="D2110" s="463" t="s">
        <v>552</v>
      </c>
      <c r="E2110" s="463">
        <v>65</v>
      </c>
      <c r="F2110" s="465" t="s">
        <v>3754</v>
      </c>
      <c r="G2110" s="463" t="s">
        <v>554</v>
      </c>
      <c r="H2110" s="576">
        <v>42812</v>
      </c>
      <c r="I2110" s="576">
        <v>42869</v>
      </c>
      <c r="J2110" s="228">
        <v>2016</v>
      </c>
      <c r="K2110" s="463" t="s">
        <v>769</v>
      </c>
      <c r="L2110" s="463" t="s">
        <v>3072</v>
      </c>
      <c r="M2110" s="463" t="s">
        <v>3754</v>
      </c>
      <c r="N2110" s="466">
        <v>2</v>
      </c>
      <c r="O2110" s="229">
        <v>1</v>
      </c>
      <c r="P2110" s="463">
        <v>15</v>
      </c>
      <c r="Q2110" s="463">
        <v>4</v>
      </c>
      <c r="R2110" s="463">
        <v>0</v>
      </c>
      <c r="S2110" s="463">
        <v>5</v>
      </c>
      <c r="T2110" s="463">
        <v>0</v>
      </c>
      <c r="U2110" s="463">
        <v>3</v>
      </c>
      <c r="V2110" s="463">
        <v>1</v>
      </c>
      <c r="W2110" s="463">
        <v>6</v>
      </c>
      <c r="X2110" s="463">
        <v>2</v>
      </c>
      <c r="Y2110" s="463">
        <v>1</v>
      </c>
      <c r="Z2110" s="463">
        <v>2</v>
      </c>
      <c r="AA2110" s="463">
        <v>0</v>
      </c>
      <c r="AB2110" s="466">
        <v>40</v>
      </c>
      <c r="AC2110" s="461"/>
    </row>
    <row r="2111" spans="1:29" s="467" customFormat="1" hidden="1">
      <c r="A2111" s="463" t="s">
        <v>3223</v>
      </c>
      <c r="B2111" s="463" t="s">
        <v>658</v>
      </c>
      <c r="C2111" s="463" t="s">
        <v>3937</v>
      </c>
      <c r="D2111" s="463" t="s">
        <v>552</v>
      </c>
      <c r="E2111" s="463">
        <v>65</v>
      </c>
      <c r="F2111" s="465" t="s">
        <v>3754</v>
      </c>
      <c r="G2111" s="463" t="s">
        <v>554</v>
      </c>
      <c r="H2111" s="576">
        <v>42812</v>
      </c>
      <c r="I2111" s="576">
        <v>42869</v>
      </c>
      <c r="J2111" s="228">
        <v>2016</v>
      </c>
      <c r="K2111" s="463" t="s">
        <v>769</v>
      </c>
      <c r="L2111" s="463" t="s">
        <v>3072</v>
      </c>
      <c r="M2111" s="463" t="s">
        <v>3754</v>
      </c>
      <c r="N2111" s="466">
        <v>3</v>
      </c>
      <c r="O2111" s="229">
        <v>1</v>
      </c>
      <c r="P2111" s="463">
        <v>10</v>
      </c>
      <c r="Q2111" s="463">
        <v>1</v>
      </c>
      <c r="R2111" s="463">
        <v>0</v>
      </c>
      <c r="S2111" s="463">
        <v>7</v>
      </c>
      <c r="T2111" s="463">
        <v>0</v>
      </c>
      <c r="U2111" s="463">
        <v>3</v>
      </c>
      <c r="V2111" s="463">
        <v>2</v>
      </c>
      <c r="W2111" s="463">
        <v>10</v>
      </c>
      <c r="X2111" s="463">
        <v>5</v>
      </c>
      <c r="Y2111" s="463">
        <v>0</v>
      </c>
      <c r="Z2111" s="463">
        <v>1</v>
      </c>
      <c r="AA2111" s="463">
        <v>0</v>
      </c>
      <c r="AB2111" s="466">
        <v>40</v>
      </c>
      <c r="AC2111" s="461"/>
    </row>
    <row r="2112" spans="1:29" s="467" customFormat="1" hidden="1">
      <c r="A2112" s="463" t="s">
        <v>3224</v>
      </c>
      <c r="B2112" s="463" t="s">
        <v>658</v>
      </c>
      <c r="C2112" s="463" t="s">
        <v>3938</v>
      </c>
      <c r="D2112" s="463" t="s">
        <v>552</v>
      </c>
      <c r="E2112" s="463">
        <v>65</v>
      </c>
      <c r="F2112" s="465" t="s">
        <v>3754</v>
      </c>
      <c r="G2112" s="463" t="s">
        <v>554</v>
      </c>
      <c r="H2112" s="576">
        <v>42812</v>
      </c>
      <c r="I2112" s="576">
        <v>42869</v>
      </c>
      <c r="J2112" s="228">
        <v>2016</v>
      </c>
      <c r="K2112" s="463" t="s">
        <v>769</v>
      </c>
      <c r="L2112" s="463" t="s">
        <v>3072</v>
      </c>
      <c r="M2112" s="463" t="s">
        <v>3754</v>
      </c>
      <c r="N2112" s="466">
        <v>4</v>
      </c>
      <c r="O2112" s="229">
        <v>1</v>
      </c>
      <c r="P2112" s="463">
        <v>7</v>
      </c>
      <c r="Q2112" s="463">
        <v>1</v>
      </c>
      <c r="R2112" s="463">
        <v>0</v>
      </c>
      <c r="S2112" s="463">
        <v>11</v>
      </c>
      <c r="T2112" s="463">
        <v>0</v>
      </c>
      <c r="U2112" s="463">
        <v>2</v>
      </c>
      <c r="V2112" s="463">
        <v>3</v>
      </c>
      <c r="W2112" s="463">
        <v>13</v>
      </c>
      <c r="X2112" s="463">
        <v>2</v>
      </c>
      <c r="Y2112" s="463">
        <v>0</v>
      </c>
      <c r="Z2112" s="463">
        <v>0</v>
      </c>
      <c r="AA2112" s="463">
        <v>0</v>
      </c>
      <c r="AB2112" s="466">
        <v>40</v>
      </c>
      <c r="AC2112" s="461"/>
    </row>
    <row r="2113" spans="1:29" s="467" customFormat="1" hidden="1">
      <c r="A2113" s="463" t="s">
        <v>3225</v>
      </c>
      <c r="B2113" s="463" t="s">
        <v>658</v>
      </c>
      <c r="C2113" s="463" t="s">
        <v>3394</v>
      </c>
      <c r="D2113" s="463" t="s">
        <v>552</v>
      </c>
      <c r="E2113" s="463">
        <v>66</v>
      </c>
      <c r="F2113" s="465" t="s">
        <v>3079</v>
      </c>
      <c r="G2113" s="463" t="s">
        <v>554</v>
      </c>
      <c r="H2113" s="576">
        <v>42813</v>
      </c>
      <c r="I2113" s="576">
        <v>42869</v>
      </c>
      <c r="J2113" s="228">
        <v>2016</v>
      </c>
      <c r="K2113" s="463" t="s">
        <v>769</v>
      </c>
      <c r="L2113" s="463" t="s">
        <v>3072</v>
      </c>
      <c r="M2113" s="463" t="s">
        <v>3079</v>
      </c>
      <c r="N2113" s="466">
        <v>1</v>
      </c>
      <c r="O2113" s="229">
        <v>0</v>
      </c>
      <c r="P2113" s="463">
        <v>5</v>
      </c>
      <c r="Q2113" s="463">
        <v>1</v>
      </c>
      <c r="R2113" s="463">
        <v>0</v>
      </c>
      <c r="S2113" s="463">
        <v>0</v>
      </c>
      <c r="T2113" s="463">
        <v>0</v>
      </c>
      <c r="U2113" s="463">
        <v>0</v>
      </c>
      <c r="V2113" s="463">
        <v>1</v>
      </c>
      <c r="W2113" s="463">
        <v>20</v>
      </c>
      <c r="X2113" s="463">
        <v>7</v>
      </c>
      <c r="Y2113" s="463">
        <v>6</v>
      </c>
      <c r="Z2113" s="463">
        <v>0</v>
      </c>
      <c r="AA2113" s="463">
        <v>0</v>
      </c>
      <c r="AB2113" s="466">
        <v>40</v>
      </c>
      <c r="AC2113" s="461"/>
    </row>
    <row r="2114" spans="1:29" s="467" customFormat="1" hidden="1">
      <c r="A2114" s="463" t="s">
        <v>3226</v>
      </c>
      <c r="B2114" s="463" t="s">
        <v>658</v>
      </c>
      <c r="C2114" s="463" t="s">
        <v>3396</v>
      </c>
      <c r="D2114" s="463" t="s">
        <v>552</v>
      </c>
      <c r="E2114" s="463">
        <v>66</v>
      </c>
      <c r="F2114" s="465" t="s">
        <v>3079</v>
      </c>
      <c r="G2114" s="463" t="s">
        <v>554</v>
      </c>
      <c r="H2114" s="576">
        <v>42813</v>
      </c>
      <c r="I2114" s="576">
        <v>42869</v>
      </c>
      <c r="J2114" s="228">
        <v>2016</v>
      </c>
      <c r="K2114" s="463" t="s">
        <v>769</v>
      </c>
      <c r="L2114" s="463" t="s">
        <v>3072</v>
      </c>
      <c r="M2114" s="463" t="s">
        <v>3079</v>
      </c>
      <c r="N2114" s="466">
        <v>2</v>
      </c>
      <c r="O2114" s="229">
        <v>0</v>
      </c>
      <c r="P2114" s="463">
        <v>0</v>
      </c>
      <c r="Q2114" s="463">
        <v>12</v>
      </c>
      <c r="R2114" s="463">
        <v>0</v>
      </c>
      <c r="S2114" s="463">
        <v>1</v>
      </c>
      <c r="T2114" s="463">
        <v>0</v>
      </c>
      <c r="U2114" s="463">
        <v>0</v>
      </c>
      <c r="V2114" s="463">
        <v>0</v>
      </c>
      <c r="W2114" s="463">
        <v>24</v>
      </c>
      <c r="X2114" s="463">
        <v>3</v>
      </c>
      <c r="Y2114" s="463">
        <v>0</v>
      </c>
      <c r="Z2114" s="463">
        <v>0</v>
      </c>
      <c r="AA2114" s="463">
        <v>0</v>
      </c>
      <c r="AB2114" s="466">
        <v>40</v>
      </c>
      <c r="AC2114" s="461"/>
    </row>
    <row r="2115" spans="1:29" s="467" customFormat="1" hidden="1">
      <c r="A2115" s="463" t="s">
        <v>3227</v>
      </c>
      <c r="B2115" s="463" t="s">
        <v>658</v>
      </c>
      <c r="C2115" s="463" t="s">
        <v>3398</v>
      </c>
      <c r="D2115" s="463" t="s">
        <v>552</v>
      </c>
      <c r="E2115" s="463">
        <v>66</v>
      </c>
      <c r="F2115" s="465" t="s">
        <v>3079</v>
      </c>
      <c r="G2115" s="463" t="s">
        <v>554</v>
      </c>
      <c r="H2115" s="576">
        <v>42813</v>
      </c>
      <c r="I2115" s="576">
        <v>42869</v>
      </c>
      <c r="J2115" s="228">
        <v>2016</v>
      </c>
      <c r="K2115" s="463" t="s">
        <v>769</v>
      </c>
      <c r="L2115" s="463" t="s">
        <v>3072</v>
      </c>
      <c r="M2115" s="463" t="s">
        <v>3079</v>
      </c>
      <c r="N2115" s="466">
        <v>3</v>
      </c>
      <c r="O2115" s="229">
        <v>0</v>
      </c>
      <c r="P2115" s="463">
        <v>10</v>
      </c>
      <c r="Q2115" s="463">
        <v>10</v>
      </c>
      <c r="R2115" s="463">
        <v>0</v>
      </c>
      <c r="S2115" s="463">
        <v>0</v>
      </c>
      <c r="T2115" s="463">
        <v>0</v>
      </c>
      <c r="U2115" s="463">
        <v>0</v>
      </c>
      <c r="V2115" s="463">
        <v>0</v>
      </c>
      <c r="W2115" s="463">
        <v>19</v>
      </c>
      <c r="X2115" s="463">
        <v>0</v>
      </c>
      <c r="Y2115" s="463">
        <v>1</v>
      </c>
      <c r="Z2115" s="463">
        <v>0</v>
      </c>
      <c r="AA2115" s="463">
        <v>0</v>
      </c>
      <c r="AB2115" s="466">
        <v>40</v>
      </c>
      <c r="AC2115" s="461"/>
    </row>
    <row r="2116" spans="1:29" s="467" customFormat="1" hidden="1">
      <c r="A2116" s="463" t="s">
        <v>3228</v>
      </c>
      <c r="B2116" s="463" t="s">
        <v>658</v>
      </c>
      <c r="C2116" s="463" t="s">
        <v>3400</v>
      </c>
      <c r="D2116" s="463" t="s">
        <v>552</v>
      </c>
      <c r="E2116" s="463">
        <v>66</v>
      </c>
      <c r="F2116" s="465" t="s">
        <v>3079</v>
      </c>
      <c r="G2116" s="463" t="s">
        <v>554</v>
      </c>
      <c r="H2116" s="576">
        <v>42813</v>
      </c>
      <c r="I2116" s="576">
        <v>42869</v>
      </c>
      <c r="J2116" s="228">
        <v>2016</v>
      </c>
      <c r="K2116" s="463" t="s">
        <v>769</v>
      </c>
      <c r="L2116" s="463" t="s">
        <v>3072</v>
      </c>
      <c r="M2116" s="463" t="s">
        <v>3079</v>
      </c>
      <c r="N2116" s="466">
        <v>4</v>
      </c>
      <c r="O2116" s="229">
        <v>0</v>
      </c>
      <c r="P2116" s="463">
        <v>0</v>
      </c>
      <c r="Q2116" s="463">
        <v>15</v>
      </c>
      <c r="R2116" s="463">
        <v>0</v>
      </c>
      <c r="S2116" s="463">
        <v>6</v>
      </c>
      <c r="T2116" s="463">
        <v>0</v>
      </c>
      <c r="U2116" s="463">
        <v>1</v>
      </c>
      <c r="V2116" s="463">
        <v>0</v>
      </c>
      <c r="W2116" s="463">
        <v>12</v>
      </c>
      <c r="X2116" s="463">
        <v>3</v>
      </c>
      <c r="Y2116" s="463">
        <v>3</v>
      </c>
      <c r="Z2116" s="463">
        <v>0</v>
      </c>
      <c r="AA2116" s="463">
        <v>0</v>
      </c>
      <c r="AB2116" s="466">
        <v>40</v>
      </c>
      <c r="AC2116" s="461"/>
    </row>
    <row r="2117" spans="1:29" s="467" customFormat="1" hidden="1">
      <c r="A2117" s="463" t="s">
        <v>3517</v>
      </c>
      <c r="B2117" s="463" t="s">
        <v>658</v>
      </c>
      <c r="C2117" s="463" t="s">
        <v>3518</v>
      </c>
      <c r="D2117" s="463" t="s">
        <v>552</v>
      </c>
      <c r="E2117" s="463">
        <v>1</v>
      </c>
      <c r="F2117" s="465" t="s">
        <v>999</v>
      </c>
      <c r="G2117" s="463" t="s">
        <v>554</v>
      </c>
      <c r="H2117" s="576">
        <v>43101</v>
      </c>
      <c r="I2117" s="576">
        <v>43229</v>
      </c>
      <c r="J2117" s="228">
        <v>2017</v>
      </c>
      <c r="K2117" s="463" t="s">
        <v>769</v>
      </c>
      <c r="L2117" s="463" t="s">
        <v>1070</v>
      </c>
      <c r="M2117" s="463" t="s">
        <v>999</v>
      </c>
      <c r="N2117" s="466">
        <v>1</v>
      </c>
      <c r="O2117" s="229">
        <v>6</v>
      </c>
      <c r="P2117" s="463">
        <v>0</v>
      </c>
      <c r="Q2117" s="463">
        <v>4</v>
      </c>
      <c r="R2117" s="463">
        <v>0</v>
      </c>
      <c r="S2117" s="463">
        <v>0</v>
      </c>
      <c r="T2117" s="463">
        <v>0</v>
      </c>
      <c r="U2117" s="463">
        <v>0</v>
      </c>
      <c r="V2117" s="463">
        <v>1</v>
      </c>
      <c r="W2117" s="463">
        <v>16</v>
      </c>
      <c r="X2117" s="463">
        <v>6</v>
      </c>
      <c r="Y2117" s="463">
        <v>7</v>
      </c>
      <c r="Z2117" s="463">
        <v>0</v>
      </c>
      <c r="AA2117" s="463">
        <v>0</v>
      </c>
      <c r="AB2117" s="466">
        <v>40</v>
      </c>
      <c r="AC2117" s="461"/>
    </row>
    <row r="2118" spans="1:29" s="467" customFormat="1" hidden="1">
      <c r="A2118" s="463" t="s">
        <v>3519</v>
      </c>
      <c r="B2118" s="463" t="s">
        <v>658</v>
      </c>
      <c r="C2118" s="463" t="s">
        <v>3520</v>
      </c>
      <c r="D2118" s="463" t="s">
        <v>552</v>
      </c>
      <c r="E2118" s="463">
        <v>1</v>
      </c>
      <c r="F2118" s="465" t="s">
        <v>999</v>
      </c>
      <c r="G2118" s="463" t="s">
        <v>554</v>
      </c>
      <c r="H2118" s="576">
        <v>43101</v>
      </c>
      <c r="I2118" s="576">
        <v>43229</v>
      </c>
      <c r="J2118" s="228">
        <v>2017</v>
      </c>
      <c r="K2118" s="463" t="s">
        <v>769</v>
      </c>
      <c r="L2118" s="463" t="s">
        <v>1070</v>
      </c>
      <c r="M2118" s="463" t="s">
        <v>999</v>
      </c>
      <c r="N2118" s="466">
        <v>2</v>
      </c>
      <c r="O2118" s="229">
        <v>8</v>
      </c>
      <c r="P2118" s="463">
        <v>0</v>
      </c>
      <c r="Q2118" s="463">
        <v>11</v>
      </c>
      <c r="R2118" s="463">
        <v>0</v>
      </c>
      <c r="S2118" s="463">
        <v>0</v>
      </c>
      <c r="T2118" s="463">
        <v>0</v>
      </c>
      <c r="U2118" s="463">
        <v>0</v>
      </c>
      <c r="V2118" s="463">
        <v>0</v>
      </c>
      <c r="W2118" s="463">
        <v>12</v>
      </c>
      <c r="X2118" s="463">
        <v>8</v>
      </c>
      <c r="Y2118" s="463">
        <v>1</v>
      </c>
      <c r="Z2118" s="463">
        <v>0</v>
      </c>
      <c r="AA2118" s="463">
        <v>0</v>
      </c>
      <c r="AB2118" s="466">
        <v>40</v>
      </c>
      <c r="AC2118" s="461"/>
    </row>
    <row r="2119" spans="1:29" s="467" customFormat="1" hidden="1">
      <c r="A2119" s="463" t="s">
        <v>3521</v>
      </c>
      <c r="B2119" s="463" t="s">
        <v>658</v>
      </c>
      <c r="C2119" s="463" t="s">
        <v>3522</v>
      </c>
      <c r="D2119" s="463" t="s">
        <v>552</v>
      </c>
      <c r="E2119" s="463">
        <v>1</v>
      </c>
      <c r="F2119" s="465" t="s">
        <v>999</v>
      </c>
      <c r="G2119" s="463" t="s">
        <v>554</v>
      </c>
      <c r="H2119" s="576">
        <v>43101</v>
      </c>
      <c r="I2119" s="576">
        <v>43229</v>
      </c>
      <c r="J2119" s="228">
        <v>2017</v>
      </c>
      <c r="K2119" s="463" t="s">
        <v>769</v>
      </c>
      <c r="L2119" s="463" t="s">
        <v>1070</v>
      </c>
      <c r="M2119" s="463" t="s">
        <v>999</v>
      </c>
      <c r="N2119" s="466">
        <v>3</v>
      </c>
      <c r="O2119" s="229">
        <v>2</v>
      </c>
      <c r="P2119" s="463">
        <v>0</v>
      </c>
      <c r="Q2119" s="463">
        <v>11</v>
      </c>
      <c r="R2119" s="463">
        <v>2</v>
      </c>
      <c r="S2119" s="463">
        <v>0</v>
      </c>
      <c r="T2119" s="463">
        <v>0</v>
      </c>
      <c r="U2119" s="463">
        <v>0</v>
      </c>
      <c r="V2119" s="463">
        <v>0</v>
      </c>
      <c r="W2119" s="463">
        <v>25</v>
      </c>
      <c r="X2119" s="463">
        <v>0</v>
      </c>
      <c r="Y2119" s="463">
        <v>0</v>
      </c>
      <c r="Z2119" s="463">
        <v>0</v>
      </c>
      <c r="AA2119" s="463">
        <v>0</v>
      </c>
      <c r="AB2119" s="466">
        <v>40</v>
      </c>
      <c r="AC2119" s="461"/>
    </row>
    <row r="2120" spans="1:29" s="467" customFormat="1" hidden="1">
      <c r="A2120" s="463" t="s">
        <v>3523</v>
      </c>
      <c r="B2120" s="463" t="s">
        <v>658</v>
      </c>
      <c r="C2120" s="463" t="s">
        <v>3524</v>
      </c>
      <c r="D2120" s="463" t="s">
        <v>552</v>
      </c>
      <c r="E2120" s="463">
        <v>1</v>
      </c>
      <c r="F2120" s="465" t="s">
        <v>999</v>
      </c>
      <c r="G2120" s="463" t="s">
        <v>554</v>
      </c>
      <c r="H2120" s="576">
        <v>43101</v>
      </c>
      <c r="I2120" s="576">
        <v>43229</v>
      </c>
      <c r="J2120" s="228">
        <v>2017</v>
      </c>
      <c r="K2120" s="463" t="s">
        <v>769</v>
      </c>
      <c r="L2120" s="463" t="s">
        <v>1070</v>
      </c>
      <c r="M2120" s="463" t="s">
        <v>999</v>
      </c>
      <c r="N2120" s="466">
        <v>4</v>
      </c>
      <c r="O2120" s="229">
        <v>2</v>
      </c>
      <c r="P2120" s="463">
        <v>0</v>
      </c>
      <c r="Q2120" s="463">
        <v>13</v>
      </c>
      <c r="R2120" s="463">
        <v>3</v>
      </c>
      <c r="S2120" s="463">
        <v>0</v>
      </c>
      <c r="T2120" s="463">
        <v>0</v>
      </c>
      <c r="U2120" s="463">
        <v>0</v>
      </c>
      <c r="V2120" s="463">
        <v>0</v>
      </c>
      <c r="W2120" s="463">
        <v>15</v>
      </c>
      <c r="X2120" s="463">
        <v>7</v>
      </c>
      <c r="Y2120" s="463">
        <v>0</v>
      </c>
      <c r="Z2120" s="463">
        <v>0</v>
      </c>
      <c r="AA2120" s="463">
        <v>0</v>
      </c>
      <c r="AB2120" s="466">
        <v>40</v>
      </c>
      <c r="AC2120" s="461"/>
    </row>
    <row r="2121" spans="1:29" s="467" customFormat="1" hidden="1">
      <c r="A2121" s="463" t="s">
        <v>3525</v>
      </c>
      <c r="B2121" s="463" t="s">
        <v>658</v>
      </c>
      <c r="C2121" s="463" t="s">
        <v>3526</v>
      </c>
      <c r="D2121" s="463" t="s">
        <v>552</v>
      </c>
      <c r="E2121" s="463">
        <v>2</v>
      </c>
      <c r="F2121" s="465" t="s">
        <v>1000</v>
      </c>
      <c r="G2121" s="463" t="s">
        <v>554</v>
      </c>
      <c r="H2121" s="576">
        <v>43101</v>
      </c>
      <c r="I2121" s="576">
        <v>43229</v>
      </c>
      <c r="J2121" s="228">
        <v>2017</v>
      </c>
      <c r="K2121" s="463" t="s">
        <v>769</v>
      </c>
      <c r="L2121" s="463" t="s">
        <v>1070</v>
      </c>
      <c r="M2121" s="463" t="s">
        <v>1000</v>
      </c>
      <c r="N2121" s="466">
        <v>1</v>
      </c>
      <c r="O2121" s="229">
        <v>6</v>
      </c>
      <c r="P2121" s="463">
        <v>2</v>
      </c>
      <c r="Q2121" s="463">
        <v>3</v>
      </c>
      <c r="R2121" s="463">
        <v>1</v>
      </c>
      <c r="S2121" s="463">
        <v>4</v>
      </c>
      <c r="T2121" s="463">
        <v>0</v>
      </c>
      <c r="U2121" s="463">
        <v>0</v>
      </c>
      <c r="V2121" s="463">
        <v>1</v>
      </c>
      <c r="W2121" s="463">
        <v>10</v>
      </c>
      <c r="X2121" s="463">
        <v>8</v>
      </c>
      <c r="Y2121" s="463">
        <v>5</v>
      </c>
      <c r="Z2121" s="463">
        <v>0</v>
      </c>
      <c r="AA2121" s="463">
        <v>0</v>
      </c>
      <c r="AB2121" s="466">
        <v>40</v>
      </c>
      <c r="AC2121" s="461"/>
    </row>
    <row r="2122" spans="1:29" s="467" customFormat="1" hidden="1">
      <c r="A2122" s="463" t="s">
        <v>3527</v>
      </c>
      <c r="B2122" s="463" t="s">
        <v>658</v>
      </c>
      <c r="C2122" s="463" t="s">
        <v>3528</v>
      </c>
      <c r="D2122" s="463" t="s">
        <v>552</v>
      </c>
      <c r="E2122" s="463">
        <v>2</v>
      </c>
      <c r="F2122" s="465" t="s">
        <v>1000</v>
      </c>
      <c r="G2122" s="463" t="s">
        <v>554</v>
      </c>
      <c r="H2122" s="576">
        <v>43101</v>
      </c>
      <c r="I2122" s="576">
        <v>43229</v>
      </c>
      <c r="J2122" s="228">
        <v>2017</v>
      </c>
      <c r="K2122" s="463" t="s">
        <v>769</v>
      </c>
      <c r="L2122" s="463" t="s">
        <v>1070</v>
      </c>
      <c r="M2122" s="463" t="s">
        <v>1000</v>
      </c>
      <c r="N2122" s="466">
        <v>2</v>
      </c>
      <c r="O2122" s="229">
        <v>10</v>
      </c>
      <c r="P2122" s="463">
        <v>9</v>
      </c>
      <c r="Q2122" s="463">
        <v>2</v>
      </c>
      <c r="R2122" s="463">
        <v>2</v>
      </c>
      <c r="S2122" s="463">
        <v>5</v>
      </c>
      <c r="T2122" s="463">
        <v>0</v>
      </c>
      <c r="U2122" s="463">
        <v>0</v>
      </c>
      <c r="V2122" s="463">
        <v>1</v>
      </c>
      <c r="W2122" s="463">
        <v>9</v>
      </c>
      <c r="X2122" s="463">
        <v>2</v>
      </c>
      <c r="Y2122" s="463">
        <v>0</v>
      </c>
      <c r="Z2122" s="463">
        <v>0</v>
      </c>
      <c r="AA2122" s="463">
        <v>0</v>
      </c>
      <c r="AB2122" s="466">
        <v>40</v>
      </c>
      <c r="AC2122" s="461"/>
    </row>
    <row r="2123" spans="1:29" s="467" customFormat="1" hidden="1">
      <c r="A2123" s="463" t="s">
        <v>3529</v>
      </c>
      <c r="B2123" s="463" t="s">
        <v>658</v>
      </c>
      <c r="C2123" s="463" t="s">
        <v>3530</v>
      </c>
      <c r="D2123" s="463" t="s">
        <v>552</v>
      </c>
      <c r="E2123" s="463">
        <v>2</v>
      </c>
      <c r="F2123" s="465" t="s">
        <v>1000</v>
      </c>
      <c r="G2123" s="463" t="s">
        <v>554</v>
      </c>
      <c r="H2123" s="576">
        <v>43101</v>
      </c>
      <c r="I2123" s="576">
        <v>43229</v>
      </c>
      <c r="J2123" s="228">
        <v>2017</v>
      </c>
      <c r="K2123" s="463" t="s">
        <v>769</v>
      </c>
      <c r="L2123" s="463" t="s">
        <v>1070</v>
      </c>
      <c r="M2123" s="463" t="s">
        <v>1000</v>
      </c>
      <c r="N2123" s="466">
        <v>3</v>
      </c>
      <c r="O2123" s="229">
        <v>6</v>
      </c>
      <c r="P2123" s="463">
        <v>5</v>
      </c>
      <c r="Q2123" s="463">
        <v>9</v>
      </c>
      <c r="R2123" s="463">
        <v>3</v>
      </c>
      <c r="S2123" s="463">
        <v>2</v>
      </c>
      <c r="T2123" s="463">
        <v>0</v>
      </c>
      <c r="U2123" s="463">
        <v>0</v>
      </c>
      <c r="V2123" s="463">
        <v>1</v>
      </c>
      <c r="W2123" s="463">
        <v>12</v>
      </c>
      <c r="X2123" s="463">
        <v>2</v>
      </c>
      <c r="Y2123" s="463">
        <v>0</v>
      </c>
      <c r="Z2123" s="463">
        <v>0</v>
      </c>
      <c r="AA2123" s="463">
        <v>0</v>
      </c>
      <c r="AB2123" s="466">
        <v>40</v>
      </c>
      <c r="AC2123" s="461"/>
    </row>
    <row r="2124" spans="1:29" s="467" customFormat="1" hidden="1">
      <c r="A2124" s="463" t="s">
        <v>3531</v>
      </c>
      <c r="B2124" s="463" t="s">
        <v>658</v>
      </c>
      <c r="C2124" s="463" t="s">
        <v>3532</v>
      </c>
      <c r="D2124" s="463" t="s">
        <v>552</v>
      </c>
      <c r="E2124" s="463">
        <v>2</v>
      </c>
      <c r="F2124" s="465" t="s">
        <v>1000</v>
      </c>
      <c r="G2124" s="463" t="s">
        <v>554</v>
      </c>
      <c r="H2124" s="576">
        <v>43101</v>
      </c>
      <c r="I2124" s="576">
        <v>43229</v>
      </c>
      <c r="J2124" s="228">
        <v>2017</v>
      </c>
      <c r="K2124" s="463" t="s">
        <v>769</v>
      </c>
      <c r="L2124" s="463" t="s">
        <v>1070</v>
      </c>
      <c r="M2124" s="463" t="s">
        <v>1000</v>
      </c>
      <c r="N2124" s="466">
        <v>4</v>
      </c>
      <c r="O2124" s="229">
        <v>12</v>
      </c>
      <c r="P2124" s="463">
        <v>4</v>
      </c>
      <c r="Q2124" s="463">
        <v>7</v>
      </c>
      <c r="R2124" s="463">
        <v>3</v>
      </c>
      <c r="S2124" s="463">
        <v>0</v>
      </c>
      <c r="T2124" s="463">
        <v>0</v>
      </c>
      <c r="U2124" s="463">
        <v>0</v>
      </c>
      <c r="V2124" s="463">
        <v>0</v>
      </c>
      <c r="W2124" s="463">
        <v>12</v>
      </c>
      <c r="X2124" s="463">
        <v>2</v>
      </c>
      <c r="Y2124" s="463">
        <v>0</v>
      </c>
      <c r="Z2124" s="463">
        <v>0</v>
      </c>
      <c r="AA2124" s="463">
        <v>0</v>
      </c>
      <c r="AB2124" s="466">
        <v>40</v>
      </c>
      <c r="AC2124" s="461"/>
    </row>
    <row r="2125" spans="1:29" s="467" customFormat="1" hidden="1">
      <c r="A2125" s="463" t="s">
        <v>3229</v>
      </c>
      <c r="B2125" s="463" t="s">
        <v>658</v>
      </c>
      <c r="C2125" s="463" t="s">
        <v>3450</v>
      </c>
      <c r="D2125" s="463" t="s">
        <v>552</v>
      </c>
      <c r="E2125" s="463">
        <v>3</v>
      </c>
      <c r="F2125" s="465" t="s">
        <v>1283</v>
      </c>
      <c r="G2125" s="463" t="s">
        <v>554</v>
      </c>
      <c r="H2125" s="576">
        <v>43106</v>
      </c>
      <c r="I2125" s="576">
        <v>43164</v>
      </c>
      <c r="J2125" s="228">
        <v>2017</v>
      </c>
      <c r="K2125" s="463" t="s">
        <v>769</v>
      </c>
      <c r="L2125" s="463" t="s">
        <v>1282</v>
      </c>
      <c r="M2125" s="463" t="s">
        <v>1283</v>
      </c>
      <c r="N2125" s="466">
        <v>1</v>
      </c>
      <c r="O2125" s="229">
        <v>3</v>
      </c>
      <c r="P2125" s="463">
        <v>11</v>
      </c>
      <c r="Q2125" s="463">
        <v>13</v>
      </c>
      <c r="R2125" s="463">
        <v>0</v>
      </c>
      <c r="S2125" s="463">
        <v>0</v>
      </c>
      <c r="T2125" s="463">
        <v>0</v>
      </c>
      <c r="U2125" s="463">
        <v>0</v>
      </c>
      <c r="V2125" s="463">
        <v>1</v>
      </c>
      <c r="W2125" s="463">
        <v>9</v>
      </c>
      <c r="X2125" s="463">
        <v>2</v>
      </c>
      <c r="Y2125" s="463">
        <v>0</v>
      </c>
      <c r="Z2125" s="463">
        <v>0</v>
      </c>
      <c r="AA2125" s="463">
        <v>1</v>
      </c>
      <c r="AB2125" s="466">
        <v>40</v>
      </c>
      <c r="AC2125" s="461"/>
    </row>
    <row r="2126" spans="1:29" s="467" customFormat="1" hidden="1">
      <c r="A2126" s="463" t="s">
        <v>3230</v>
      </c>
      <c r="B2126" s="463" t="s">
        <v>658</v>
      </c>
      <c r="C2126" s="463" t="s">
        <v>3451</v>
      </c>
      <c r="D2126" s="463" t="s">
        <v>552</v>
      </c>
      <c r="E2126" s="463">
        <v>3</v>
      </c>
      <c r="F2126" s="465" t="s">
        <v>1283</v>
      </c>
      <c r="G2126" s="463" t="s">
        <v>554</v>
      </c>
      <c r="H2126" s="576">
        <v>43106</v>
      </c>
      <c r="I2126" s="576">
        <v>43164</v>
      </c>
      <c r="J2126" s="228">
        <v>2017</v>
      </c>
      <c r="K2126" s="463" t="s">
        <v>769</v>
      </c>
      <c r="L2126" s="463" t="s">
        <v>1282</v>
      </c>
      <c r="M2126" s="463" t="s">
        <v>1283</v>
      </c>
      <c r="N2126" s="466">
        <v>2</v>
      </c>
      <c r="O2126" s="229">
        <v>0</v>
      </c>
      <c r="P2126" s="463">
        <v>13</v>
      </c>
      <c r="Q2126" s="463">
        <v>8</v>
      </c>
      <c r="R2126" s="463">
        <v>0</v>
      </c>
      <c r="S2126" s="463">
        <v>0</v>
      </c>
      <c r="T2126" s="463">
        <v>0</v>
      </c>
      <c r="U2126" s="463">
        <v>0</v>
      </c>
      <c r="V2126" s="463">
        <v>1</v>
      </c>
      <c r="W2126" s="463">
        <v>14</v>
      </c>
      <c r="X2126" s="463">
        <v>4</v>
      </c>
      <c r="Y2126" s="463">
        <v>0</v>
      </c>
      <c r="Z2126" s="463">
        <v>0</v>
      </c>
      <c r="AA2126" s="463">
        <v>0</v>
      </c>
      <c r="AB2126" s="466">
        <v>40</v>
      </c>
      <c r="AC2126" s="461"/>
    </row>
    <row r="2127" spans="1:29" s="467" customFormat="1" hidden="1">
      <c r="A2127" s="463" t="s">
        <v>3231</v>
      </c>
      <c r="B2127" s="463" t="s">
        <v>658</v>
      </c>
      <c r="C2127" s="463" t="s">
        <v>3452</v>
      </c>
      <c r="D2127" s="463" t="s">
        <v>552</v>
      </c>
      <c r="E2127" s="463">
        <v>3</v>
      </c>
      <c r="F2127" s="465" t="s">
        <v>1283</v>
      </c>
      <c r="G2127" s="463" t="s">
        <v>554</v>
      </c>
      <c r="H2127" s="576">
        <v>43106</v>
      </c>
      <c r="I2127" s="576">
        <v>43164</v>
      </c>
      <c r="J2127" s="228">
        <v>2017</v>
      </c>
      <c r="K2127" s="463" t="s">
        <v>769</v>
      </c>
      <c r="L2127" s="463" t="s">
        <v>1282</v>
      </c>
      <c r="M2127" s="463" t="s">
        <v>1283</v>
      </c>
      <c r="N2127" s="466">
        <v>3</v>
      </c>
      <c r="O2127" s="229">
        <v>2</v>
      </c>
      <c r="P2127" s="463">
        <v>7</v>
      </c>
      <c r="Q2127" s="463">
        <v>2</v>
      </c>
      <c r="R2127" s="463">
        <v>0</v>
      </c>
      <c r="S2127" s="463">
        <v>0</v>
      </c>
      <c r="T2127" s="463">
        <v>0</v>
      </c>
      <c r="U2127" s="463">
        <v>2</v>
      </c>
      <c r="V2127" s="463">
        <v>2</v>
      </c>
      <c r="W2127" s="463">
        <v>9</v>
      </c>
      <c r="X2127" s="463">
        <v>16</v>
      </c>
      <c r="Y2127" s="463">
        <v>0</v>
      </c>
      <c r="Z2127" s="463">
        <v>0</v>
      </c>
      <c r="AA2127" s="463">
        <v>0</v>
      </c>
      <c r="AB2127" s="466">
        <v>40</v>
      </c>
      <c r="AC2127" s="461"/>
    </row>
    <row r="2128" spans="1:29" s="467" customFormat="1" hidden="1">
      <c r="A2128" s="463" t="s">
        <v>3232</v>
      </c>
      <c r="B2128" s="463" t="s">
        <v>658</v>
      </c>
      <c r="C2128" s="463" t="s">
        <v>3453</v>
      </c>
      <c r="D2128" s="463" t="s">
        <v>552</v>
      </c>
      <c r="E2128" s="463">
        <v>3</v>
      </c>
      <c r="F2128" s="465" t="s">
        <v>1283</v>
      </c>
      <c r="G2128" s="463" t="s">
        <v>554</v>
      </c>
      <c r="H2128" s="576">
        <v>43106</v>
      </c>
      <c r="I2128" s="576">
        <v>43164</v>
      </c>
      <c r="J2128" s="228">
        <v>2017</v>
      </c>
      <c r="K2128" s="463" t="s">
        <v>769</v>
      </c>
      <c r="L2128" s="463" t="s">
        <v>1282</v>
      </c>
      <c r="M2128" s="463" t="s">
        <v>1283</v>
      </c>
      <c r="N2128" s="466">
        <v>4</v>
      </c>
      <c r="O2128" s="229">
        <v>0</v>
      </c>
      <c r="P2128" s="463">
        <v>11</v>
      </c>
      <c r="Q2128" s="463">
        <v>8</v>
      </c>
      <c r="R2128" s="463">
        <v>0</v>
      </c>
      <c r="S2128" s="463">
        <v>6</v>
      </c>
      <c r="T2128" s="463">
        <v>0</v>
      </c>
      <c r="U2128" s="463">
        <v>0</v>
      </c>
      <c r="V2128" s="463">
        <v>3</v>
      </c>
      <c r="W2128" s="463">
        <v>12</v>
      </c>
      <c r="X2128" s="463">
        <v>0</v>
      </c>
      <c r="Y2128" s="463">
        <v>0</v>
      </c>
      <c r="Z2128" s="463">
        <v>0</v>
      </c>
      <c r="AA2128" s="463">
        <v>0</v>
      </c>
      <c r="AB2128" s="466">
        <v>40</v>
      </c>
      <c r="AC2128" s="461"/>
    </row>
    <row r="2129" spans="1:29" s="467" customFormat="1" hidden="1">
      <c r="A2129" s="463" t="s">
        <v>3233</v>
      </c>
      <c r="B2129" s="463" t="s">
        <v>658</v>
      </c>
      <c r="C2129" s="463" t="s">
        <v>3234</v>
      </c>
      <c r="D2129" s="463" t="s">
        <v>552</v>
      </c>
      <c r="E2129" s="463">
        <v>4</v>
      </c>
      <c r="F2129" s="465" t="s">
        <v>817</v>
      </c>
      <c r="G2129" s="463" t="s">
        <v>554</v>
      </c>
      <c r="H2129" s="576">
        <v>43107</v>
      </c>
      <c r="I2129" s="576">
        <v>43166</v>
      </c>
      <c r="J2129" s="228">
        <v>2017</v>
      </c>
      <c r="K2129" s="463" t="s">
        <v>769</v>
      </c>
      <c r="L2129" s="463" t="s">
        <v>1282</v>
      </c>
      <c r="M2129" s="463" t="s">
        <v>1074</v>
      </c>
      <c r="N2129" s="466">
        <v>1</v>
      </c>
      <c r="O2129" s="229">
        <v>8</v>
      </c>
      <c r="P2129" s="463">
        <v>3</v>
      </c>
      <c r="Q2129" s="463">
        <v>6</v>
      </c>
      <c r="R2129" s="463">
        <v>0</v>
      </c>
      <c r="S2129" s="463">
        <v>0</v>
      </c>
      <c r="T2129" s="463">
        <v>0</v>
      </c>
      <c r="U2129" s="463">
        <v>1</v>
      </c>
      <c r="V2129" s="463">
        <v>8</v>
      </c>
      <c r="W2129" s="463">
        <v>12</v>
      </c>
      <c r="X2129" s="463">
        <v>1</v>
      </c>
      <c r="Y2129" s="463">
        <v>1</v>
      </c>
      <c r="Z2129" s="463">
        <v>0</v>
      </c>
      <c r="AA2129" s="463">
        <v>0</v>
      </c>
      <c r="AB2129" s="466">
        <v>40</v>
      </c>
      <c r="AC2129" s="461"/>
    </row>
    <row r="2130" spans="1:29" s="467" customFormat="1" hidden="1">
      <c r="A2130" s="463" t="s">
        <v>3235</v>
      </c>
      <c r="B2130" s="463" t="s">
        <v>658</v>
      </c>
      <c r="C2130" s="463" t="s">
        <v>3236</v>
      </c>
      <c r="D2130" s="463" t="s">
        <v>552</v>
      </c>
      <c r="E2130" s="463">
        <v>4</v>
      </c>
      <c r="F2130" s="465" t="s">
        <v>817</v>
      </c>
      <c r="G2130" s="463" t="s">
        <v>554</v>
      </c>
      <c r="H2130" s="576">
        <v>43107</v>
      </c>
      <c r="I2130" s="576">
        <v>43166</v>
      </c>
      <c r="J2130" s="228">
        <v>2017</v>
      </c>
      <c r="K2130" s="463" t="s">
        <v>769</v>
      </c>
      <c r="L2130" s="463" t="s">
        <v>1282</v>
      </c>
      <c r="M2130" s="463" t="s">
        <v>1074</v>
      </c>
      <c r="N2130" s="466">
        <v>2</v>
      </c>
      <c r="O2130" s="229">
        <v>6</v>
      </c>
      <c r="P2130" s="463">
        <v>1</v>
      </c>
      <c r="Q2130" s="463">
        <v>5</v>
      </c>
      <c r="R2130" s="463">
        <v>0</v>
      </c>
      <c r="S2130" s="463">
        <v>2</v>
      </c>
      <c r="T2130" s="463">
        <v>0</v>
      </c>
      <c r="U2130" s="463">
        <v>0</v>
      </c>
      <c r="V2130" s="463">
        <v>0</v>
      </c>
      <c r="W2130" s="463">
        <v>24</v>
      </c>
      <c r="X2130" s="463">
        <v>1</v>
      </c>
      <c r="Y2130" s="463">
        <v>1</v>
      </c>
      <c r="Z2130" s="463">
        <v>0</v>
      </c>
      <c r="AA2130" s="463">
        <v>0</v>
      </c>
      <c r="AB2130" s="466">
        <v>40</v>
      </c>
      <c r="AC2130" s="461"/>
    </row>
    <row r="2131" spans="1:29" s="467" customFormat="1" hidden="1">
      <c r="A2131" s="463" t="s">
        <v>3237</v>
      </c>
      <c r="B2131" s="463" t="s">
        <v>658</v>
      </c>
      <c r="C2131" s="463" t="s">
        <v>3238</v>
      </c>
      <c r="D2131" s="463" t="s">
        <v>552</v>
      </c>
      <c r="E2131" s="463">
        <v>4</v>
      </c>
      <c r="F2131" s="465" t="s">
        <v>817</v>
      </c>
      <c r="G2131" s="463" t="s">
        <v>554</v>
      </c>
      <c r="H2131" s="576">
        <v>43107</v>
      </c>
      <c r="I2131" s="576">
        <v>43166</v>
      </c>
      <c r="J2131" s="228">
        <v>2017</v>
      </c>
      <c r="K2131" s="463" t="s">
        <v>769</v>
      </c>
      <c r="L2131" s="463" t="s">
        <v>1282</v>
      </c>
      <c r="M2131" s="463" t="s">
        <v>1074</v>
      </c>
      <c r="N2131" s="466">
        <v>3</v>
      </c>
      <c r="O2131" s="229">
        <v>3</v>
      </c>
      <c r="P2131" s="463">
        <v>6</v>
      </c>
      <c r="Q2131" s="463">
        <v>8</v>
      </c>
      <c r="R2131" s="463">
        <v>1</v>
      </c>
      <c r="S2131" s="463">
        <v>4</v>
      </c>
      <c r="T2131" s="463">
        <v>0</v>
      </c>
      <c r="U2131" s="463">
        <v>0</v>
      </c>
      <c r="V2131" s="463">
        <v>1</v>
      </c>
      <c r="W2131" s="463">
        <v>17</v>
      </c>
      <c r="X2131" s="463">
        <v>0</v>
      </c>
      <c r="Y2131" s="463">
        <v>0</v>
      </c>
      <c r="Z2131" s="463">
        <v>0</v>
      </c>
      <c r="AA2131" s="463">
        <v>0</v>
      </c>
      <c r="AB2131" s="466">
        <v>40</v>
      </c>
      <c r="AC2131" s="461"/>
    </row>
    <row r="2132" spans="1:29" s="467" customFormat="1" hidden="1">
      <c r="A2132" s="463" t="s">
        <v>3239</v>
      </c>
      <c r="B2132" s="463" t="s">
        <v>658</v>
      </c>
      <c r="C2132" s="463" t="s">
        <v>3240</v>
      </c>
      <c r="D2132" s="463" t="s">
        <v>552</v>
      </c>
      <c r="E2132" s="463">
        <v>4</v>
      </c>
      <c r="F2132" s="465" t="s">
        <v>817</v>
      </c>
      <c r="G2132" s="463" t="s">
        <v>554</v>
      </c>
      <c r="H2132" s="576">
        <v>43107</v>
      </c>
      <c r="I2132" s="576">
        <v>43166</v>
      </c>
      <c r="J2132" s="228">
        <v>2017</v>
      </c>
      <c r="K2132" s="463" t="s">
        <v>769</v>
      </c>
      <c r="L2132" s="463" t="s">
        <v>1282</v>
      </c>
      <c r="M2132" s="463" t="s">
        <v>1074</v>
      </c>
      <c r="N2132" s="466">
        <v>4</v>
      </c>
      <c r="O2132" s="229">
        <v>7</v>
      </c>
      <c r="P2132" s="463">
        <v>2</v>
      </c>
      <c r="Q2132" s="463">
        <v>14</v>
      </c>
      <c r="R2132" s="463">
        <v>0</v>
      </c>
      <c r="S2132" s="463">
        <v>0</v>
      </c>
      <c r="T2132" s="463">
        <v>0</v>
      </c>
      <c r="U2132" s="463">
        <v>0</v>
      </c>
      <c r="V2132" s="463">
        <v>0</v>
      </c>
      <c r="W2132" s="463">
        <v>16</v>
      </c>
      <c r="X2132" s="463">
        <v>0</v>
      </c>
      <c r="Y2132" s="463">
        <v>1</v>
      </c>
      <c r="Z2132" s="463">
        <v>0</v>
      </c>
      <c r="AA2132" s="463">
        <v>0</v>
      </c>
      <c r="AB2132" s="466">
        <v>40</v>
      </c>
      <c r="AC2132" s="461"/>
    </row>
    <row r="2133" spans="1:29" s="467" customFormat="1" hidden="1">
      <c r="A2133" s="463" t="s">
        <v>3241</v>
      </c>
      <c r="B2133" s="463" t="s">
        <v>658</v>
      </c>
      <c r="C2133" s="463" t="s">
        <v>3454</v>
      </c>
      <c r="D2133" s="463" t="s">
        <v>552</v>
      </c>
      <c r="E2133" s="463">
        <v>5</v>
      </c>
      <c r="F2133" s="465" t="s">
        <v>818</v>
      </c>
      <c r="G2133" s="463" t="s">
        <v>554</v>
      </c>
      <c r="H2133" s="576">
        <v>43107</v>
      </c>
      <c r="I2133" s="576">
        <v>43166</v>
      </c>
      <c r="J2133" s="228">
        <v>2017</v>
      </c>
      <c r="K2133" s="463" t="s">
        <v>769</v>
      </c>
      <c r="L2133" s="463" t="s">
        <v>1282</v>
      </c>
      <c r="M2133" s="463" t="s">
        <v>818</v>
      </c>
      <c r="N2133" s="466">
        <v>1</v>
      </c>
      <c r="O2133" s="229">
        <v>0</v>
      </c>
      <c r="P2133" s="463">
        <v>0</v>
      </c>
      <c r="Q2133" s="463">
        <v>3</v>
      </c>
      <c r="R2133" s="463">
        <v>1</v>
      </c>
      <c r="S2133" s="463">
        <v>9</v>
      </c>
      <c r="T2133" s="463">
        <v>0</v>
      </c>
      <c r="U2133" s="463">
        <v>0</v>
      </c>
      <c r="V2133" s="463">
        <v>0</v>
      </c>
      <c r="W2133" s="463">
        <v>27</v>
      </c>
      <c r="X2133" s="463">
        <v>0</v>
      </c>
      <c r="Y2133" s="463">
        <v>0</v>
      </c>
      <c r="Z2133" s="463">
        <v>0</v>
      </c>
      <c r="AA2133" s="463">
        <v>0</v>
      </c>
      <c r="AB2133" s="466">
        <v>40</v>
      </c>
      <c r="AC2133" s="461"/>
    </row>
    <row r="2134" spans="1:29" s="467" customFormat="1" hidden="1">
      <c r="A2134" s="463" t="s">
        <v>3242</v>
      </c>
      <c r="B2134" s="463" t="s">
        <v>658</v>
      </c>
      <c r="C2134" s="463" t="s">
        <v>3455</v>
      </c>
      <c r="D2134" s="463" t="s">
        <v>552</v>
      </c>
      <c r="E2134" s="463">
        <v>5</v>
      </c>
      <c r="F2134" s="465" t="s">
        <v>818</v>
      </c>
      <c r="G2134" s="463" t="s">
        <v>554</v>
      </c>
      <c r="H2134" s="576">
        <v>43107</v>
      </c>
      <c r="I2134" s="576">
        <v>43166</v>
      </c>
      <c r="J2134" s="228">
        <v>2017</v>
      </c>
      <c r="K2134" s="463" t="s">
        <v>769</v>
      </c>
      <c r="L2134" s="463" t="s">
        <v>1282</v>
      </c>
      <c r="M2134" s="463" t="s">
        <v>818</v>
      </c>
      <c r="N2134" s="466">
        <v>2</v>
      </c>
      <c r="O2134" s="229">
        <v>1</v>
      </c>
      <c r="P2134" s="463">
        <v>0</v>
      </c>
      <c r="Q2134" s="463">
        <v>2</v>
      </c>
      <c r="R2134" s="463">
        <v>5</v>
      </c>
      <c r="S2134" s="463">
        <v>0</v>
      </c>
      <c r="T2134" s="463">
        <v>0</v>
      </c>
      <c r="U2134" s="463">
        <v>0</v>
      </c>
      <c r="V2134" s="463">
        <v>0</v>
      </c>
      <c r="W2134" s="463">
        <v>30</v>
      </c>
      <c r="X2134" s="463">
        <v>2</v>
      </c>
      <c r="Y2134" s="463">
        <v>0</v>
      </c>
      <c r="Z2134" s="463">
        <v>0</v>
      </c>
      <c r="AA2134" s="463">
        <v>0</v>
      </c>
      <c r="AB2134" s="466">
        <v>40</v>
      </c>
      <c r="AC2134" s="461"/>
    </row>
    <row r="2135" spans="1:29" s="467" customFormat="1" hidden="1">
      <c r="A2135" s="463" t="s">
        <v>3243</v>
      </c>
      <c r="B2135" s="463" t="s">
        <v>658</v>
      </c>
      <c r="C2135" s="463" t="s">
        <v>3456</v>
      </c>
      <c r="D2135" s="463" t="s">
        <v>552</v>
      </c>
      <c r="E2135" s="463">
        <v>5</v>
      </c>
      <c r="F2135" s="465" t="s">
        <v>818</v>
      </c>
      <c r="G2135" s="463" t="s">
        <v>554</v>
      </c>
      <c r="H2135" s="576">
        <v>43107</v>
      </c>
      <c r="I2135" s="576">
        <v>43166</v>
      </c>
      <c r="J2135" s="228">
        <v>2017</v>
      </c>
      <c r="K2135" s="463" t="s">
        <v>769</v>
      </c>
      <c r="L2135" s="463" t="s">
        <v>1282</v>
      </c>
      <c r="M2135" s="463" t="s">
        <v>818</v>
      </c>
      <c r="N2135" s="466">
        <v>3</v>
      </c>
      <c r="O2135" s="229">
        <v>0</v>
      </c>
      <c r="P2135" s="463">
        <v>0</v>
      </c>
      <c r="Q2135" s="463">
        <v>5</v>
      </c>
      <c r="R2135" s="463">
        <v>2</v>
      </c>
      <c r="S2135" s="463">
        <v>0</v>
      </c>
      <c r="T2135" s="463">
        <v>0</v>
      </c>
      <c r="U2135" s="463">
        <v>0</v>
      </c>
      <c r="V2135" s="463">
        <v>0</v>
      </c>
      <c r="W2135" s="463">
        <v>32</v>
      </c>
      <c r="X2135" s="463">
        <v>1</v>
      </c>
      <c r="Y2135" s="463">
        <v>0</v>
      </c>
      <c r="Z2135" s="463">
        <v>0</v>
      </c>
      <c r="AA2135" s="463">
        <v>0</v>
      </c>
      <c r="AB2135" s="466">
        <v>40</v>
      </c>
      <c r="AC2135" s="461"/>
    </row>
    <row r="2136" spans="1:29" s="467" customFormat="1" hidden="1">
      <c r="A2136" s="463" t="s">
        <v>3244</v>
      </c>
      <c r="B2136" s="463" t="s">
        <v>658</v>
      </c>
      <c r="C2136" s="463" t="s">
        <v>3457</v>
      </c>
      <c r="D2136" s="463" t="s">
        <v>552</v>
      </c>
      <c r="E2136" s="463">
        <v>5</v>
      </c>
      <c r="F2136" s="465" t="s">
        <v>818</v>
      </c>
      <c r="G2136" s="463" t="s">
        <v>554</v>
      </c>
      <c r="H2136" s="576">
        <v>43107</v>
      </c>
      <c r="I2136" s="576">
        <v>43166</v>
      </c>
      <c r="J2136" s="228">
        <v>2017</v>
      </c>
      <c r="K2136" s="463" t="s">
        <v>769</v>
      </c>
      <c r="L2136" s="463" t="s">
        <v>1282</v>
      </c>
      <c r="M2136" s="463" t="s">
        <v>818</v>
      </c>
      <c r="N2136" s="466">
        <v>4</v>
      </c>
      <c r="O2136" s="229">
        <v>0</v>
      </c>
      <c r="P2136" s="463">
        <v>0</v>
      </c>
      <c r="Q2136" s="463">
        <v>2</v>
      </c>
      <c r="R2136" s="463">
        <v>2</v>
      </c>
      <c r="S2136" s="463">
        <v>0</v>
      </c>
      <c r="T2136" s="463">
        <v>0</v>
      </c>
      <c r="U2136" s="463">
        <v>0</v>
      </c>
      <c r="V2136" s="463">
        <v>0</v>
      </c>
      <c r="W2136" s="463">
        <v>33</v>
      </c>
      <c r="X2136" s="463">
        <v>3</v>
      </c>
      <c r="Y2136" s="463">
        <v>0</v>
      </c>
      <c r="Z2136" s="463">
        <v>0</v>
      </c>
      <c r="AA2136" s="463">
        <v>0</v>
      </c>
      <c r="AB2136" s="466">
        <v>40</v>
      </c>
      <c r="AC2136" s="461"/>
    </row>
    <row r="2137" spans="1:29" s="467" customFormat="1" hidden="1">
      <c r="A2137" s="463" t="s">
        <v>3533</v>
      </c>
      <c r="B2137" s="463" t="s">
        <v>658</v>
      </c>
      <c r="C2137" s="463" t="s">
        <v>3534</v>
      </c>
      <c r="D2137" s="463" t="s">
        <v>552</v>
      </c>
      <c r="E2137" s="463">
        <v>6</v>
      </c>
      <c r="F2137" s="465" t="s">
        <v>819</v>
      </c>
      <c r="G2137" s="463" t="s">
        <v>554</v>
      </c>
      <c r="H2137" s="576">
        <v>43226</v>
      </c>
      <c r="I2137" s="576">
        <v>43229</v>
      </c>
      <c r="J2137" s="228">
        <v>2017</v>
      </c>
      <c r="K2137" s="463" t="s">
        <v>769</v>
      </c>
      <c r="L2137" s="463" t="s">
        <v>1072</v>
      </c>
      <c r="M2137" s="463" t="s">
        <v>819</v>
      </c>
      <c r="N2137" s="466">
        <v>1</v>
      </c>
      <c r="O2137" s="229">
        <v>1</v>
      </c>
      <c r="P2137" s="463">
        <v>2</v>
      </c>
      <c r="Q2137" s="463">
        <v>0</v>
      </c>
      <c r="R2137" s="463">
        <v>0</v>
      </c>
      <c r="S2137" s="463">
        <v>1</v>
      </c>
      <c r="T2137" s="463">
        <v>0</v>
      </c>
      <c r="U2137" s="463">
        <v>23</v>
      </c>
      <c r="V2137" s="463">
        <v>0</v>
      </c>
      <c r="W2137" s="463">
        <v>6</v>
      </c>
      <c r="X2137" s="463">
        <v>7</v>
      </c>
      <c r="Y2137" s="463">
        <v>0</v>
      </c>
      <c r="Z2137" s="463">
        <v>0</v>
      </c>
      <c r="AA2137" s="463">
        <v>0</v>
      </c>
      <c r="AB2137" s="466">
        <v>40</v>
      </c>
      <c r="AC2137" s="461"/>
    </row>
    <row r="2138" spans="1:29" s="467" customFormat="1" hidden="1">
      <c r="A2138" s="463" t="s">
        <v>3535</v>
      </c>
      <c r="B2138" s="463" t="s">
        <v>658</v>
      </c>
      <c r="C2138" s="463" t="s">
        <v>3536</v>
      </c>
      <c r="D2138" s="463" t="s">
        <v>552</v>
      </c>
      <c r="E2138" s="463">
        <v>6</v>
      </c>
      <c r="F2138" s="465" t="s">
        <v>819</v>
      </c>
      <c r="G2138" s="463" t="s">
        <v>554</v>
      </c>
      <c r="H2138" s="576">
        <v>43226</v>
      </c>
      <c r="I2138" s="576">
        <v>43229</v>
      </c>
      <c r="J2138" s="228">
        <v>2017</v>
      </c>
      <c r="K2138" s="463" t="s">
        <v>769</v>
      </c>
      <c r="L2138" s="463" t="s">
        <v>1072</v>
      </c>
      <c r="M2138" s="463" t="s">
        <v>819</v>
      </c>
      <c r="N2138" s="466">
        <v>2</v>
      </c>
      <c r="O2138" s="229">
        <v>0</v>
      </c>
      <c r="P2138" s="463">
        <v>0</v>
      </c>
      <c r="Q2138" s="463">
        <v>2</v>
      </c>
      <c r="R2138" s="463">
        <v>0</v>
      </c>
      <c r="S2138" s="463">
        <v>0</v>
      </c>
      <c r="T2138" s="463">
        <v>0</v>
      </c>
      <c r="U2138" s="463">
        <v>37</v>
      </c>
      <c r="V2138" s="463">
        <v>0</v>
      </c>
      <c r="W2138" s="463">
        <v>0</v>
      </c>
      <c r="X2138" s="463">
        <v>1</v>
      </c>
      <c r="Y2138" s="463">
        <v>0</v>
      </c>
      <c r="Z2138" s="463">
        <v>0</v>
      </c>
      <c r="AA2138" s="463">
        <v>0</v>
      </c>
      <c r="AB2138" s="466">
        <v>40</v>
      </c>
      <c r="AC2138" s="461"/>
    </row>
    <row r="2139" spans="1:29" s="467" customFormat="1" hidden="1">
      <c r="A2139" s="463" t="s">
        <v>3537</v>
      </c>
      <c r="B2139" s="463" t="s">
        <v>658</v>
      </c>
      <c r="C2139" s="463" t="s">
        <v>3538</v>
      </c>
      <c r="D2139" s="463" t="s">
        <v>552</v>
      </c>
      <c r="E2139" s="463">
        <v>6</v>
      </c>
      <c r="F2139" s="465" t="s">
        <v>819</v>
      </c>
      <c r="G2139" s="463" t="s">
        <v>554</v>
      </c>
      <c r="H2139" s="576">
        <v>43226</v>
      </c>
      <c r="I2139" s="576">
        <v>43229</v>
      </c>
      <c r="J2139" s="228">
        <v>2017</v>
      </c>
      <c r="K2139" s="463" t="s">
        <v>769</v>
      </c>
      <c r="L2139" s="463" t="s">
        <v>1072</v>
      </c>
      <c r="M2139" s="463" t="s">
        <v>819</v>
      </c>
      <c r="N2139" s="466">
        <v>3</v>
      </c>
      <c r="O2139" s="229">
        <v>0</v>
      </c>
      <c r="P2139" s="463">
        <v>2</v>
      </c>
      <c r="Q2139" s="463">
        <v>4</v>
      </c>
      <c r="R2139" s="463">
        <v>0</v>
      </c>
      <c r="S2139" s="463">
        <v>1</v>
      </c>
      <c r="T2139" s="463">
        <v>0</v>
      </c>
      <c r="U2139" s="463">
        <v>15</v>
      </c>
      <c r="V2139" s="463">
        <v>2</v>
      </c>
      <c r="W2139" s="463">
        <v>11</v>
      </c>
      <c r="X2139" s="463">
        <v>4</v>
      </c>
      <c r="Y2139" s="463">
        <v>1</v>
      </c>
      <c r="Z2139" s="463">
        <v>0</v>
      </c>
      <c r="AA2139" s="463">
        <v>0</v>
      </c>
      <c r="AB2139" s="466">
        <v>40</v>
      </c>
      <c r="AC2139" s="461"/>
    </row>
    <row r="2140" spans="1:29" s="467" customFormat="1" hidden="1">
      <c r="A2140" s="463" t="s">
        <v>3539</v>
      </c>
      <c r="B2140" s="463" t="s">
        <v>658</v>
      </c>
      <c r="C2140" s="463" t="s">
        <v>3540</v>
      </c>
      <c r="D2140" s="463" t="s">
        <v>552</v>
      </c>
      <c r="E2140" s="463">
        <v>6</v>
      </c>
      <c r="F2140" s="465" t="s">
        <v>819</v>
      </c>
      <c r="G2140" s="463" t="s">
        <v>554</v>
      </c>
      <c r="H2140" s="576">
        <v>43226</v>
      </c>
      <c r="I2140" s="576">
        <v>43229</v>
      </c>
      <c r="J2140" s="228">
        <v>2017</v>
      </c>
      <c r="K2140" s="463" t="s">
        <v>769</v>
      </c>
      <c r="L2140" s="463" t="s">
        <v>1072</v>
      </c>
      <c r="M2140" s="463" t="s">
        <v>819</v>
      </c>
      <c r="N2140" s="466">
        <v>4</v>
      </c>
      <c r="O2140" s="229">
        <v>0</v>
      </c>
      <c r="P2140" s="463">
        <v>0</v>
      </c>
      <c r="Q2140" s="463">
        <v>3</v>
      </c>
      <c r="R2140" s="463">
        <v>0</v>
      </c>
      <c r="S2140" s="463">
        <v>1</v>
      </c>
      <c r="T2140" s="463">
        <v>0</v>
      </c>
      <c r="U2140" s="463">
        <v>12</v>
      </c>
      <c r="V2140" s="463">
        <v>0</v>
      </c>
      <c r="W2140" s="463">
        <v>16</v>
      </c>
      <c r="X2140" s="463">
        <v>2</v>
      </c>
      <c r="Y2140" s="463">
        <v>6</v>
      </c>
      <c r="Z2140" s="463">
        <v>0</v>
      </c>
      <c r="AA2140" s="463">
        <v>0</v>
      </c>
      <c r="AB2140" s="466">
        <v>40</v>
      </c>
      <c r="AC2140" s="461"/>
    </row>
    <row r="2141" spans="1:29" s="467" customFormat="1" hidden="1">
      <c r="A2141" s="463" t="s">
        <v>3421</v>
      </c>
      <c r="B2141" s="463" t="s">
        <v>658</v>
      </c>
      <c r="C2141" s="463" t="s">
        <v>3851</v>
      </c>
      <c r="D2141" s="463" t="s">
        <v>552</v>
      </c>
      <c r="E2141" s="463">
        <v>7</v>
      </c>
      <c r="F2141" s="465" t="s">
        <v>3767</v>
      </c>
      <c r="G2141" s="463" t="s">
        <v>554</v>
      </c>
      <c r="H2141" s="576">
        <v>43174</v>
      </c>
      <c r="I2141" s="576">
        <v>43186</v>
      </c>
      <c r="J2141" s="228">
        <v>2017</v>
      </c>
      <c r="K2141" s="463" t="s">
        <v>769</v>
      </c>
      <c r="L2141" s="463" t="s">
        <v>1072</v>
      </c>
      <c r="M2141" s="463" t="s">
        <v>3767</v>
      </c>
      <c r="N2141" s="466">
        <v>1</v>
      </c>
      <c r="O2141" s="229">
        <v>0</v>
      </c>
      <c r="P2141" s="463">
        <v>0</v>
      </c>
      <c r="Q2141" s="463">
        <v>0</v>
      </c>
      <c r="R2141" s="463">
        <v>0</v>
      </c>
      <c r="S2141" s="463">
        <v>0</v>
      </c>
      <c r="T2141" s="463">
        <v>0</v>
      </c>
      <c r="U2141" s="463">
        <v>0</v>
      </c>
      <c r="V2141" s="463">
        <v>0</v>
      </c>
      <c r="W2141" s="463">
        <v>8</v>
      </c>
      <c r="X2141" s="463">
        <v>26</v>
      </c>
      <c r="Y2141" s="463">
        <v>6</v>
      </c>
      <c r="Z2141" s="463">
        <v>0</v>
      </c>
      <c r="AA2141" s="463">
        <v>0</v>
      </c>
      <c r="AB2141" s="466">
        <v>40</v>
      </c>
      <c r="AC2141" s="461"/>
    </row>
    <row r="2142" spans="1:29" s="467" customFormat="1" hidden="1">
      <c r="A2142" s="463" t="s">
        <v>3422</v>
      </c>
      <c r="B2142" s="463" t="s">
        <v>658</v>
      </c>
      <c r="C2142" s="463" t="s">
        <v>3852</v>
      </c>
      <c r="D2142" s="463" t="s">
        <v>552</v>
      </c>
      <c r="E2142" s="463">
        <v>7</v>
      </c>
      <c r="F2142" s="465" t="s">
        <v>3767</v>
      </c>
      <c r="G2142" s="463" t="s">
        <v>554</v>
      </c>
      <c r="H2142" s="576">
        <v>43174</v>
      </c>
      <c r="I2142" s="576">
        <v>43186</v>
      </c>
      <c r="J2142" s="228">
        <v>2017</v>
      </c>
      <c r="K2142" s="463" t="s">
        <v>769</v>
      </c>
      <c r="L2142" s="463" t="s">
        <v>1072</v>
      </c>
      <c r="M2142" s="463" t="s">
        <v>3767</v>
      </c>
      <c r="N2142" s="466">
        <v>2</v>
      </c>
      <c r="O2142" s="229">
        <v>0</v>
      </c>
      <c r="P2142" s="463">
        <v>0</v>
      </c>
      <c r="Q2142" s="463">
        <v>3</v>
      </c>
      <c r="R2142" s="463">
        <v>0</v>
      </c>
      <c r="S2142" s="463">
        <v>1</v>
      </c>
      <c r="T2142" s="463">
        <v>0</v>
      </c>
      <c r="U2142" s="463">
        <v>1</v>
      </c>
      <c r="V2142" s="463">
        <v>1</v>
      </c>
      <c r="W2142" s="463">
        <v>32</v>
      </c>
      <c r="X2142" s="463">
        <v>2</v>
      </c>
      <c r="Y2142" s="463">
        <v>0</v>
      </c>
      <c r="Z2142" s="463">
        <v>0</v>
      </c>
      <c r="AA2142" s="463">
        <v>0</v>
      </c>
      <c r="AB2142" s="466">
        <v>40</v>
      </c>
      <c r="AC2142" s="461"/>
    </row>
    <row r="2143" spans="1:29" s="467" customFormat="1" hidden="1">
      <c r="A2143" s="463" t="s">
        <v>3423</v>
      </c>
      <c r="B2143" s="463" t="s">
        <v>658</v>
      </c>
      <c r="C2143" s="463" t="s">
        <v>3853</v>
      </c>
      <c r="D2143" s="463" t="s">
        <v>552</v>
      </c>
      <c r="E2143" s="463">
        <v>7</v>
      </c>
      <c r="F2143" s="465" t="s">
        <v>3767</v>
      </c>
      <c r="G2143" s="463" t="s">
        <v>554</v>
      </c>
      <c r="H2143" s="576">
        <v>43174</v>
      </c>
      <c r="I2143" s="576">
        <v>43186</v>
      </c>
      <c r="J2143" s="228">
        <v>2017</v>
      </c>
      <c r="K2143" s="463" t="s">
        <v>769</v>
      </c>
      <c r="L2143" s="463" t="s">
        <v>1072</v>
      </c>
      <c r="M2143" s="463" t="s">
        <v>3767</v>
      </c>
      <c r="N2143" s="466">
        <v>3</v>
      </c>
      <c r="O2143" s="229">
        <v>0</v>
      </c>
      <c r="P2143" s="463">
        <v>1</v>
      </c>
      <c r="Q2143" s="463">
        <v>1</v>
      </c>
      <c r="R2143" s="463">
        <v>0</v>
      </c>
      <c r="S2143" s="463">
        <v>3</v>
      </c>
      <c r="T2143" s="463">
        <v>0</v>
      </c>
      <c r="U2143" s="463">
        <v>3</v>
      </c>
      <c r="V2143" s="463">
        <v>1</v>
      </c>
      <c r="W2143" s="463">
        <v>29</v>
      </c>
      <c r="X2143" s="463">
        <v>0</v>
      </c>
      <c r="Y2143" s="463">
        <v>2</v>
      </c>
      <c r="Z2143" s="463">
        <v>0</v>
      </c>
      <c r="AA2143" s="463">
        <v>0</v>
      </c>
      <c r="AB2143" s="466">
        <v>40</v>
      </c>
      <c r="AC2143" s="461"/>
    </row>
    <row r="2144" spans="1:29" s="467" customFormat="1" hidden="1">
      <c r="A2144" s="463" t="s">
        <v>3424</v>
      </c>
      <c r="B2144" s="463" t="s">
        <v>658</v>
      </c>
      <c r="C2144" s="463" t="s">
        <v>3854</v>
      </c>
      <c r="D2144" s="463" t="s">
        <v>552</v>
      </c>
      <c r="E2144" s="463">
        <v>7</v>
      </c>
      <c r="F2144" s="465" t="s">
        <v>3767</v>
      </c>
      <c r="G2144" s="463" t="s">
        <v>554</v>
      </c>
      <c r="H2144" s="576">
        <v>43174</v>
      </c>
      <c r="I2144" s="576">
        <v>43186</v>
      </c>
      <c r="J2144" s="228">
        <v>2017</v>
      </c>
      <c r="K2144" s="463" t="s">
        <v>769</v>
      </c>
      <c r="L2144" s="463" t="s">
        <v>1072</v>
      </c>
      <c r="M2144" s="463" t="s">
        <v>3767</v>
      </c>
      <c r="N2144" s="466">
        <v>4</v>
      </c>
      <c r="O2144" s="229">
        <v>0</v>
      </c>
      <c r="P2144" s="463">
        <v>0</v>
      </c>
      <c r="Q2144" s="463">
        <v>0</v>
      </c>
      <c r="R2144" s="463">
        <v>0</v>
      </c>
      <c r="S2144" s="463">
        <v>0</v>
      </c>
      <c r="T2144" s="463">
        <v>0</v>
      </c>
      <c r="U2144" s="463">
        <v>0</v>
      </c>
      <c r="V2144" s="463">
        <v>0</v>
      </c>
      <c r="W2144" s="463">
        <v>27</v>
      </c>
      <c r="X2144" s="463">
        <v>13</v>
      </c>
      <c r="Y2144" s="463">
        <v>0</v>
      </c>
      <c r="Z2144" s="463">
        <v>0</v>
      </c>
      <c r="AA2144" s="463">
        <v>0</v>
      </c>
      <c r="AB2144" s="466">
        <v>40</v>
      </c>
      <c r="AC2144" s="461"/>
    </row>
    <row r="2145" spans="1:29" s="467" customFormat="1" hidden="1">
      <c r="A2145" s="463" t="s">
        <v>3425</v>
      </c>
      <c r="B2145" s="463" t="s">
        <v>658</v>
      </c>
      <c r="C2145" s="463" t="s">
        <v>4287</v>
      </c>
      <c r="D2145" s="463" t="s">
        <v>552</v>
      </c>
      <c r="E2145" s="463">
        <v>8</v>
      </c>
      <c r="F2145" s="465" t="s">
        <v>3766</v>
      </c>
      <c r="G2145" s="463" t="s">
        <v>554</v>
      </c>
      <c r="H2145" s="576">
        <v>43174</v>
      </c>
      <c r="I2145" s="576">
        <v>43186</v>
      </c>
      <c r="J2145" s="228">
        <v>2017</v>
      </c>
      <c r="K2145" s="463" t="s">
        <v>769</v>
      </c>
      <c r="L2145" s="463" t="s">
        <v>1072</v>
      </c>
      <c r="M2145" s="463" t="s">
        <v>3766</v>
      </c>
      <c r="N2145" s="466">
        <v>1</v>
      </c>
      <c r="O2145" s="229">
        <v>1</v>
      </c>
      <c r="P2145" s="463">
        <v>10</v>
      </c>
      <c r="Q2145" s="463">
        <v>1</v>
      </c>
      <c r="R2145" s="463">
        <v>0</v>
      </c>
      <c r="S2145" s="463">
        <v>1</v>
      </c>
      <c r="T2145" s="463">
        <v>0</v>
      </c>
      <c r="U2145" s="463">
        <v>0</v>
      </c>
      <c r="V2145" s="463">
        <v>2</v>
      </c>
      <c r="W2145" s="463">
        <v>22</v>
      </c>
      <c r="X2145" s="463">
        <v>1</v>
      </c>
      <c r="Y2145" s="463">
        <v>2</v>
      </c>
      <c r="Z2145" s="463">
        <v>0</v>
      </c>
      <c r="AA2145" s="463">
        <v>0</v>
      </c>
      <c r="AB2145" s="466">
        <v>40</v>
      </c>
      <c r="AC2145" s="461"/>
    </row>
    <row r="2146" spans="1:29" s="467" customFormat="1" hidden="1">
      <c r="A2146" s="463" t="s">
        <v>3426</v>
      </c>
      <c r="B2146" s="463" t="s">
        <v>658</v>
      </c>
      <c r="C2146" s="463" t="s">
        <v>4288</v>
      </c>
      <c r="D2146" s="463" t="s">
        <v>552</v>
      </c>
      <c r="E2146" s="463">
        <v>8</v>
      </c>
      <c r="F2146" s="465" t="s">
        <v>3766</v>
      </c>
      <c r="G2146" s="463" t="s">
        <v>554</v>
      </c>
      <c r="H2146" s="576">
        <v>43174</v>
      </c>
      <c r="I2146" s="576">
        <v>43186</v>
      </c>
      <c r="J2146" s="228">
        <v>2017</v>
      </c>
      <c r="K2146" s="463" t="s">
        <v>769</v>
      </c>
      <c r="L2146" s="463" t="s">
        <v>1072</v>
      </c>
      <c r="M2146" s="463" t="s">
        <v>3766</v>
      </c>
      <c r="N2146" s="466">
        <v>2</v>
      </c>
      <c r="O2146" s="229">
        <v>1</v>
      </c>
      <c r="P2146" s="463">
        <v>15</v>
      </c>
      <c r="Q2146" s="463">
        <v>2</v>
      </c>
      <c r="R2146" s="463">
        <v>0</v>
      </c>
      <c r="S2146" s="463">
        <v>2</v>
      </c>
      <c r="T2146" s="463">
        <v>0</v>
      </c>
      <c r="U2146" s="463">
        <v>2</v>
      </c>
      <c r="V2146" s="463">
        <v>0</v>
      </c>
      <c r="W2146" s="463">
        <v>13</v>
      </c>
      <c r="X2146" s="463">
        <v>2</v>
      </c>
      <c r="Y2146" s="463">
        <v>3</v>
      </c>
      <c r="Z2146" s="463">
        <v>0</v>
      </c>
      <c r="AA2146" s="463">
        <v>0</v>
      </c>
      <c r="AB2146" s="466">
        <v>40</v>
      </c>
      <c r="AC2146" s="461"/>
    </row>
    <row r="2147" spans="1:29" s="467" customFormat="1" hidden="1">
      <c r="A2147" s="463" t="s">
        <v>3427</v>
      </c>
      <c r="B2147" s="463" t="s">
        <v>658</v>
      </c>
      <c r="C2147" s="463" t="s">
        <v>4289</v>
      </c>
      <c r="D2147" s="463" t="s">
        <v>552</v>
      </c>
      <c r="E2147" s="463">
        <v>8</v>
      </c>
      <c r="F2147" s="465" t="s">
        <v>3766</v>
      </c>
      <c r="G2147" s="463" t="s">
        <v>554</v>
      </c>
      <c r="H2147" s="576">
        <v>43174</v>
      </c>
      <c r="I2147" s="576">
        <v>43186</v>
      </c>
      <c r="J2147" s="228">
        <v>2017</v>
      </c>
      <c r="K2147" s="463" t="s">
        <v>769</v>
      </c>
      <c r="L2147" s="463" t="s">
        <v>1072</v>
      </c>
      <c r="M2147" s="463" t="s">
        <v>3766</v>
      </c>
      <c r="N2147" s="466">
        <v>3</v>
      </c>
      <c r="O2147" s="229">
        <v>0</v>
      </c>
      <c r="P2147" s="463">
        <v>12</v>
      </c>
      <c r="Q2147" s="463">
        <v>5</v>
      </c>
      <c r="R2147" s="463">
        <v>0</v>
      </c>
      <c r="S2147" s="463">
        <v>4</v>
      </c>
      <c r="T2147" s="463">
        <v>0</v>
      </c>
      <c r="U2147" s="463">
        <v>0</v>
      </c>
      <c r="V2147" s="463">
        <v>0</v>
      </c>
      <c r="W2147" s="463">
        <v>17</v>
      </c>
      <c r="X2147" s="463">
        <v>0</v>
      </c>
      <c r="Y2147" s="463">
        <v>2</v>
      </c>
      <c r="Z2147" s="463">
        <v>0</v>
      </c>
      <c r="AA2147" s="463">
        <v>0</v>
      </c>
      <c r="AB2147" s="466">
        <v>40</v>
      </c>
      <c r="AC2147" s="461"/>
    </row>
    <row r="2148" spans="1:29" s="467" customFormat="1" hidden="1">
      <c r="A2148" s="463" t="s">
        <v>3428</v>
      </c>
      <c r="B2148" s="463" t="s">
        <v>658</v>
      </c>
      <c r="C2148" s="463" t="s">
        <v>4290</v>
      </c>
      <c r="D2148" s="463" t="s">
        <v>552</v>
      </c>
      <c r="E2148" s="463">
        <v>8</v>
      </c>
      <c r="F2148" s="465" t="s">
        <v>3766</v>
      </c>
      <c r="G2148" s="463" t="s">
        <v>554</v>
      </c>
      <c r="H2148" s="576">
        <v>43174</v>
      </c>
      <c r="I2148" s="576">
        <v>43186</v>
      </c>
      <c r="J2148" s="228">
        <v>2017</v>
      </c>
      <c r="K2148" s="463" t="s">
        <v>769</v>
      </c>
      <c r="L2148" s="463" t="s">
        <v>1072</v>
      </c>
      <c r="M2148" s="463" t="s">
        <v>3766</v>
      </c>
      <c r="N2148" s="466">
        <v>4</v>
      </c>
      <c r="O2148" s="229">
        <v>0</v>
      </c>
      <c r="P2148" s="463">
        <v>5</v>
      </c>
      <c r="Q2148" s="463">
        <v>5</v>
      </c>
      <c r="R2148" s="463">
        <v>0</v>
      </c>
      <c r="S2148" s="463">
        <v>5</v>
      </c>
      <c r="T2148" s="463">
        <v>0</v>
      </c>
      <c r="U2148" s="463">
        <v>0</v>
      </c>
      <c r="V2148" s="463">
        <v>3</v>
      </c>
      <c r="W2148" s="463">
        <v>14</v>
      </c>
      <c r="X2148" s="463">
        <v>0</v>
      </c>
      <c r="Y2148" s="463">
        <v>8</v>
      </c>
      <c r="Z2148" s="463">
        <v>0</v>
      </c>
      <c r="AA2148" s="463">
        <v>0</v>
      </c>
      <c r="AB2148" s="466">
        <v>40</v>
      </c>
      <c r="AC2148" s="461"/>
    </row>
    <row r="2149" spans="1:29" s="467" customFormat="1" hidden="1">
      <c r="A2149" s="463" t="s">
        <v>3245</v>
      </c>
      <c r="B2149" s="463" t="s">
        <v>658</v>
      </c>
      <c r="C2149" s="463" t="s">
        <v>3246</v>
      </c>
      <c r="D2149" s="463" t="s">
        <v>552</v>
      </c>
      <c r="E2149" s="463">
        <v>9</v>
      </c>
      <c r="F2149" s="465" t="s">
        <v>822</v>
      </c>
      <c r="G2149" s="463" t="s">
        <v>554</v>
      </c>
      <c r="H2149" s="576">
        <v>43155</v>
      </c>
      <c r="I2149" s="576">
        <v>43159</v>
      </c>
      <c r="J2149" s="228">
        <v>2017</v>
      </c>
      <c r="K2149" s="463" t="s">
        <v>1281</v>
      </c>
      <c r="L2149" s="463" t="s">
        <v>1071</v>
      </c>
      <c r="M2149" s="463" t="s">
        <v>822</v>
      </c>
      <c r="N2149" s="466">
        <v>1</v>
      </c>
      <c r="O2149" s="229">
        <v>0</v>
      </c>
      <c r="P2149" s="463">
        <v>1</v>
      </c>
      <c r="Q2149" s="463">
        <v>9</v>
      </c>
      <c r="R2149" s="463">
        <v>0</v>
      </c>
      <c r="S2149" s="463">
        <v>0</v>
      </c>
      <c r="T2149" s="463">
        <v>0</v>
      </c>
      <c r="U2149" s="463">
        <v>5</v>
      </c>
      <c r="V2149" s="463">
        <v>1</v>
      </c>
      <c r="W2149" s="463">
        <v>19</v>
      </c>
      <c r="X2149" s="463">
        <v>3</v>
      </c>
      <c r="Y2149" s="463">
        <v>2</v>
      </c>
      <c r="Z2149" s="463">
        <v>0</v>
      </c>
      <c r="AA2149" s="463">
        <v>0</v>
      </c>
      <c r="AB2149" s="466">
        <v>40</v>
      </c>
      <c r="AC2149" s="461"/>
    </row>
    <row r="2150" spans="1:29" s="467" customFormat="1" hidden="1">
      <c r="A2150" s="463" t="s">
        <v>3247</v>
      </c>
      <c r="B2150" s="463" t="s">
        <v>658</v>
      </c>
      <c r="C2150" s="463" t="s">
        <v>3248</v>
      </c>
      <c r="D2150" s="463" t="s">
        <v>552</v>
      </c>
      <c r="E2150" s="463">
        <v>9</v>
      </c>
      <c r="F2150" s="465" t="s">
        <v>822</v>
      </c>
      <c r="G2150" s="463" t="s">
        <v>554</v>
      </c>
      <c r="H2150" s="576">
        <v>43155</v>
      </c>
      <c r="I2150" s="576">
        <v>43159</v>
      </c>
      <c r="J2150" s="228">
        <v>2017</v>
      </c>
      <c r="K2150" s="463" t="s">
        <v>1281</v>
      </c>
      <c r="L2150" s="463" t="s">
        <v>1071</v>
      </c>
      <c r="M2150" s="463" t="s">
        <v>822</v>
      </c>
      <c r="N2150" s="466">
        <v>2</v>
      </c>
      <c r="O2150" s="229">
        <v>0</v>
      </c>
      <c r="P2150" s="463">
        <v>3</v>
      </c>
      <c r="Q2150" s="463">
        <v>4</v>
      </c>
      <c r="R2150" s="463">
        <v>0</v>
      </c>
      <c r="S2150" s="463">
        <v>2</v>
      </c>
      <c r="T2150" s="463">
        <v>0</v>
      </c>
      <c r="U2150" s="463">
        <v>5</v>
      </c>
      <c r="V2150" s="463">
        <v>0</v>
      </c>
      <c r="W2150" s="463">
        <v>22</v>
      </c>
      <c r="X2150" s="463">
        <v>2</v>
      </c>
      <c r="Y2150" s="463">
        <v>1</v>
      </c>
      <c r="Z2150" s="463">
        <v>1</v>
      </c>
      <c r="AA2150" s="463">
        <v>0</v>
      </c>
      <c r="AB2150" s="466">
        <v>40</v>
      </c>
      <c r="AC2150" s="461"/>
    </row>
    <row r="2151" spans="1:29" s="467" customFormat="1" hidden="1">
      <c r="A2151" s="463" t="s">
        <v>3249</v>
      </c>
      <c r="B2151" s="463" t="s">
        <v>658</v>
      </c>
      <c r="C2151" s="463" t="s">
        <v>3250</v>
      </c>
      <c r="D2151" s="463" t="s">
        <v>552</v>
      </c>
      <c r="E2151" s="463">
        <v>9</v>
      </c>
      <c r="F2151" s="465" t="s">
        <v>822</v>
      </c>
      <c r="G2151" s="463" t="s">
        <v>554</v>
      </c>
      <c r="H2151" s="576">
        <v>43155</v>
      </c>
      <c r="I2151" s="576">
        <v>43159</v>
      </c>
      <c r="J2151" s="228">
        <v>2017</v>
      </c>
      <c r="K2151" s="463" t="s">
        <v>1281</v>
      </c>
      <c r="L2151" s="463" t="s">
        <v>1071</v>
      </c>
      <c r="M2151" s="463" t="s">
        <v>822</v>
      </c>
      <c r="N2151" s="466">
        <v>3</v>
      </c>
      <c r="O2151" s="229">
        <v>0</v>
      </c>
      <c r="P2151" s="463">
        <v>1</v>
      </c>
      <c r="Q2151" s="463">
        <v>4</v>
      </c>
      <c r="R2151" s="463">
        <v>0</v>
      </c>
      <c r="S2151" s="463">
        <v>1</v>
      </c>
      <c r="T2151" s="463">
        <v>0</v>
      </c>
      <c r="U2151" s="463">
        <v>9</v>
      </c>
      <c r="V2151" s="463">
        <v>0</v>
      </c>
      <c r="W2151" s="463">
        <v>14</v>
      </c>
      <c r="X2151" s="463">
        <v>3</v>
      </c>
      <c r="Y2151" s="463">
        <v>4</v>
      </c>
      <c r="Z2151" s="463">
        <v>4</v>
      </c>
      <c r="AA2151" s="463">
        <v>0</v>
      </c>
      <c r="AB2151" s="466">
        <v>40</v>
      </c>
      <c r="AC2151" s="461"/>
    </row>
    <row r="2152" spans="1:29" s="467" customFormat="1" hidden="1">
      <c r="A2152" s="463" t="s">
        <v>3251</v>
      </c>
      <c r="B2152" s="463" t="s">
        <v>658</v>
      </c>
      <c r="C2152" s="463" t="s">
        <v>3252</v>
      </c>
      <c r="D2152" s="463" t="s">
        <v>552</v>
      </c>
      <c r="E2152" s="463">
        <v>9</v>
      </c>
      <c r="F2152" s="465" t="s">
        <v>822</v>
      </c>
      <c r="G2152" s="463" t="s">
        <v>554</v>
      </c>
      <c r="H2152" s="576">
        <v>43155</v>
      </c>
      <c r="I2152" s="576">
        <v>43159</v>
      </c>
      <c r="J2152" s="228">
        <v>2017</v>
      </c>
      <c r="K2152" s="463" t="s">
        <v>1281</v>
      </c>
      <c r="L2152" s="463" t="s">
        <v>1071</v>
      </c>
      <c r="M2152" s="463" t="s">
        <v>822</v>
      </c>
      <c r="N2152" s="466">
        <v>4</v>
      </c>
      <c r="O2152" s="229">
        <v>1</v>
      </c>
      <c r="P2152" s="463">
        <v>1</v>
      </c>
      <c r="Q2152" s="463">
        <v>5</v>
      </c>
      <c r="R2152" s="463">
        <v>0</v>
      </c>
      <c r="S2152" s="463">
        <v>2</v>
      </c>
      <c r="T2152" s="463">
        <v>0</v>
      </c>
      <c r="U2152" s="463">
        <v>13</v>
      </c>
      <c r="V2152" s="463">
        <v>0</v>
      </c>
      <c r="W2152" s="463">
        <v>14</v>
      </c>
      <c r="X2152" s="463">
        <v>1</v>
      </c>
      <c r="Y2152" s="463">
        <v>3</v>
      </c>
      <c r="Z2152" s="463">
        <v>0</v>
      </c>
      <c r="AA2152" s="463">
        <v>0</v>
      </c>
      <c r="AB2152" s="466">
        <v>40</v>
      </c>
      <c r="AC2152" s="461"/>
    </row>
    <row r="2153" spans="1:29" s="467" customFormat="1" hidden="1">
      <c r="A2153" s="463" t="s">
        <v>3253</v>
      </c>
      <c r="B2153" s="463" t="s">
        <v>658</v>
      </c>
      <c r="C2153" s="463" t="s">
        <v>3254</v>
      </c>
      <c r="D2153" s="463" t="s">
        <v>552</v>
      </c>
      <c r="E2153" s="463">
        <v>10</v>
      </c>
      <c r="F2153" s="465" t="s">
        <v>823</v>
      </c>
      <c r="G2153" s="463" t="s">
        <v>554</v>
      </c>
      <c r="H2153" s="576">
        <v>43155</v>
      </c>
      <c r="I2153" s="576">
        <v>43159</v>
      </c>
      <c r="J2153" s="228">
        <v>2017</v>
      </c>
      <c r="K2153" s="463" t="s">
        <v>1281</v>
      </c>
      <c r="L2153" s="463" t="s">
        <v>1071</v>
      </c>
      <c r="M2153" s="463" t="s">
        <v>823</v>
      </c>
      <c r="N2153" s="466">
        <v>1</v>
      </c>
      <c r="O2153" s="229">
        <v>2</v>
      </c>
      <c r="P2153" s="463">
        <v>12</v>
      </c>
      <c r="Q2153" s="463">
        <v>4</v>
      </c>
      <c r="R2153" s="463">
        <v>0</v>
      </c>
      <c r="S2153" s="463">
        <v>6</v>
      </c>
      <c r="T2153" s="463">
        <v>0</v>
      </c>
      <c r="U2153" s="463">
        <v>0</v>
      </c>
      <c r="V2153" s="463">
        <v>0</v>
      </c>
      <c r="W2153" s="463">
        <v>14</v>
      </c>
      <c r="X2153" s="463">
        <v>2</v>
      </c>
      <c r="Y2153" s="463">
        <v>0</v>
      </c>
      <c r="Z2153" s="463">
        <v>0</v>
      </c>
      <c r="AA2153" s="463">
        <v>0</v>
      </c>
      <c r="AB2153" s="466">
        <v>40</v>
      </c>
      <c r="AC2153" s="461"/>
    </row>
    <row r="2154" spans="1:29" s="467" customFormat="1" hidden="1">
      <c r="A2154" s="463" t="s">
        <v>3255</v>
      </c>
      <c r="B2154" s="463" t="s">
        <v>658</v>
      </c>
      <c r="C2154" s="463" t="s">
        <v>3256</v>
      </c>
      <c r="D2154" s="463" t="s">
        <v>552</v>
      </c>
      <c r="E2154" s="463">
        <v>10</v>
      </c>
      <c r="F2154" s="465" t="s">
        <v>823</v>
      </c>
      <c r="G2154" s="463" t="s">
        <v>554</v>
      </c>
      <c r="H2154" s="576">
        <v>43155</v>
      </c>
      <c r="I2154" s="576">
        <v>43159</v>
      </c>
      <c r="J2154" s="228">
        <v>2017</v>
      </c>
      <c r="K2154" s="463" t="s">
        <v>1281</v>
      </c>
      <c r="L2154" s="463" t="s">
        <v>1071</v>
      </c>
      <c r="M2154" s="463" t="s">
        <v>823</v>
      </c>
      <c r="N2154" s="466">
        <v>2</v>
      </c>
      <c r="O2154" s="229">
        <v>5</v>
      </c>
      <c r="P2154" s="463">
        <v>1</v>
      </c>
      <c r="Q2154" s="463">
        <v>4</v>
      </c>
      <c r="R2154" s="463">
        <v>0</v>
      </c>
      <c r="S2154" s="463">
        <v>5</v>
      </c>
      <c r="T2154" s="463">
        <v>0</v>
      </c>
      <c r="U2154" s="463">
        <v>1</v>
      </c>
      <c r="V2154" s="463">
        <v>0</v>
      </c>
      <c r="W2154" s="463">
        <v>20</v>
      </c>
      <c r="X2154" s="463">
        <v>3</v>
      </c>
      <c r="Y2154" s="463">
        <v>1</v>
      </c>
      <c r="Z2154" s="463">
        <v>0</v>
      </c>
      <c r="AA2154" s="463">
        <v>0</v>
      </c>
      <c r="AB2154" s="466">
        <v>40</v>
      </c>
      <c r="AC2154" s="461"/>
    </row>
    <row r="2155" spans="1:29" s="467" customFormat="1" hidden="1">
      <c r="A2155" s="463" t="s">
        <v>3257</v>
      </c>
      <c r="B2155" s="463" t="s">
        <v>658</v>
      </c>
      <c r="C2155" s="463" t="s">
        <v>3258</v>
      </c>
      <c r="D2155" s="463" t="s">
        <v>552</v>
      </c>
      <c r="E2155" s="463">
        <v>10</v>
      </c>
      <c r="F2155" s="465" t="s">
        <v>823</v>
      </c>
      <c r="G2155" s="463" t="s">
        <v>554</v>
      </c>
      <c r="H2155" s="576">
        <v>43155</v>
      </c>
      <c r="I2155" s="576">
        <v>43159</v>
      </c>
      <c r="J2155" s="228">
        <v>2017</v>
      </c>
      <c r="K2155" s="463" t="s">
        <v>1281</v>
      </c>
      <c r="L2155" s="463" t="s">
        <v>1071</v>
      </c>
      <c r="M2155" s="463" t="s">
        <v>823</v>
      </c>
      <c r="N2155" s="466">
        <v>3</v>
      </c>
      <c r="O2155" s="229">
        <v>0</v>
      </c>
      <c r="P2155" s="463">
        <v>1</v>
      </c>
      <c r="Q2155" s="463">
        <v>5</v>
      </c>
      <c r="R2155" s="463">
        <v>0</v>
      </c>
      <c r="S2155" s="463">
        <v>10</v>
      </c>
      <c r="T2155" s="463">
        <v>0</v>
      </c>
      <c r="U2155" s="463">
        <v>1</v>
      </c>
      <c r="V2155" s="463">
        <v>0</v>
      </c>
      <c r="W2155" s="463">
        <v>21</v>
      </c>
      <c r="X2155" s="463">
        <v>2</v>
      </c>
      <c r="Y2155" s="463">
        <v>0</v>
      </c>
      <c r="Z2155" s="463">
        <v>0</v>
      </c>
      <c r="AA2155" s="463">
        <v>0</v>
      </c>
      <c r="AB2155" s="466">
        <v>40</v>
      </c>
      <c r="AC2155" s="461"/>
    </row>
    <row r="2156" spans="1:29" s="467" customFormat="1" hidden="1">
      <c r="A2156" s="463" t="s">
        <v>3259</v>
      </c>
      <c r="B2156" s="463" t="s">
        <v>658</v>
      </c>
      <c r="C2156" s="463" t="s">
        <v>3260</v>
      </c>
      <c r="D2156" s="463" t="s">
        <v>552</v>
      </c>
      <c r="E2156" s="463">
        <v>10</v>
      </c>
      <c r="F2156" s="465" t="s">
        <v>823</v>
      </c>
      <c r="G2156" s="463" t="s">
        <v>554</v>
      </c>
      <c r="H2156" s="576">
        <v>43155</v>
      </c>
      <c r="I2156" s="576">
        <v>43159</v>
      </c>
      <c r="J2156" s="228">
        <v>2017</v>
      </c>
      <c r="K2156" s="463" t="s">
        <v>1281</v>
      </c>
      <c r="L2156" s="463" t="s">
        <v>1071</v>
      </c>
      <c r="M2156" s="463" t="s">
        <v>823</v>
      </c>
      <c r="N2156" s="466">
        <v>4</v>
      </c>
      <c r="O2156" s="229">
        <v>0</v>
      </c>
      <c r="P2156" s="463">
        <v>1</v>
      </c>
      <c r="Q2156" s="463">
        <v>9</v>
      </c>
      <c r="R2156" s="463">
        <v>0</v>
      </c>
      <c r="S2156" s="463">
        <v>3</v>
      </c>
      <c r="T2156" s="463">
        <v>0</v>
      </c>
      <c r="U2156" s="463">
        <v>0</v>
      </c>
      <c r="V2156" s="463">
        <v>0</v>
      </c>
      <c r="W2156" s="463">
        <v>23</v>
      </c>
      <c r="X2156" s="463">
        <v>4</v>
      </c>
      <c r="Y2156" s="463">
        <v>0</v>
      </c>
      <c r="Z2156" s="463">
        <v>0</v>
      </c>
      <c r="AA2156" s="463">
        <v>0</v>
      </c>
      <c r="AB2156" s="466">
        <v>40</v>
      </c>
      <c r="AC2156" s="461"/>
    </row>
    <row r="2157" spans="1:29" s="467" customFormat="1" hidden="1">
      <c r="A2157" s="463" t="s">
        <v>3365</v>
      </c>
      <c r="B2157" s="463" t="s">
        <v>658</v>
      </c>
      <c r="C2157" s="463" t="s">
        <v>3366</v>
      </c>
      <c r="D2157" s="463" t="s">
        <v>552</v>
      </c>
      <c r="E2157" s="463">
        <v>11</v>
      </c>
      <c r="F2157" s="465" t="s">
        <v>824</v>
      </c>
      <c r="G2157" s="463" t="s">
        <v>554</v>
      </c>
      <c r="H2157" s="576">
        <v>43155</v>
      </c>
      <c r="I2157" s="576">
        <v>43159</v>
      </c>
      <c r="J2157" s="228">
        <v>2017</v>
      </c>
      <c r="K2157" s="463" t="s">
        <v>1281</v>
      </c>
      <c r="L2157" s="463" t="s">
        <v>1071</v>
      </c>
      <c r="M2157" s="463" t="s">
        <v>824</v>
      </c>
      <c r="N2157" s="466">
        <v>1</v>
      </c>
      <c r="O2157" s="229">
        <v>0</v>
      </c>
      <c r="P2157" s="463">
        <v>0</v>
      </c>
      <c r="Q2157" s="463">
        <v>3</v>
      </c>
      <c r="R2157" s="463">
        <v>1</v>
      </c>
      <c r="S2157" s="463">
        <v>0</v>
      </c>
      <c r="T2157" s="463">
        <v>0</v>
      </c>
      <c r="U2157" s="463">
        <v>0</v>
      </c>
      <c r="V2157" s="463">
        <v>0</v>
      </c>
      <c r="W2157" s="463">
        <v>36</v>
      </c>
      <c r="X2157" s="463">
        <v>0</v>
      </c>
      <c r="Y2157" s="463">
        <v>0</v>
      </c>
      <c r="Z2157" s="463">
        <v>0</v>
      </c>
      <c r="AA2157" s="463">
        <v>0</v>
      </c>
      <c r="AB2157" s="466">
        <v>40</v>
      </c>
      <c r="AC2157" s="461"/>
    </row>
    <row r="2158" spans="1:29" s="467" customFormat="1" hidden="1">
      <c r="A2158" s="463" t="s">
        <v>3367</v>
      </c>
      <c r="B2158" s="463" t="s">
        <v>658</v>
      </c>
      <c r="C2158" s="463" t="s">
        <v>3368</v>
      </c>
      <c r="D2158" s="463" t="s">
        <v>552</v>
      </c>
      <c r="E2158" s="463">
        <v>11</v>
      </c>
      <c r="F2158" s="465" t="s">
        <v>824</v>
      </c>
      <c r="G2158" s="463" t="s">
        <v>554</v>
      </c>
      <c r="H2158" s="576">
        <v>43155</v>
      </c>
      <c r="I2158" s="576">
        <v>43159</v>
      </c>
      <c r="J2158" s="228">
        <v>2017</v>
      </c>
      <c r="K2158" s="463" t="s">
        <v>1281</v>
      </c>
      <c r="L2158" s="463" t="s">
        <v>1071</v>
      </c>
      <c r="M2158" s="463" t="s">
        <v>824</v>
      </c>
      <c r="N2158" s="466">
        <v>2</v>
      </c>
      <c r="O2158" s="229">
        <v>0</v>
      </c>
      <c r="P2158" s="463">
        <v>4</v>
      </c>
      <c r="Q2158" s="463">
        <v>2</v>
      </c>
      <c r="R2158" s="463">
        <v>0</v>
      </c>
      <c r="S2158" s="463">
        <v>4</v>
      </c>
      <c r="T2158" s="463">
        <v>0</v>
      </c>
      <c r="U2158" s="463">
        <v>0</v>
      </c>
      <c r="V2158" s="463">
        <v>0</v>
      </c>
      <c r="W2158" s="463">
        <v>30</v>
      </c>
      <c r="X2158" s="463">
        <v>0</v>
      </c>
      <c r="Y2158" s="463">
        <v>0</v>
      </c>
      <c r="Z2158" s="463">
        <v>0</v>
      </c>
      <c r="AA2158" s="463">
        <v>0</v>
      </c>
      <c r="AB2158" s="466">
        <v>40</v>
      </c>
      <c r="AC2158" s="461"/>
    </row>
    <row r="2159" spans="1:29" s="467" customFormat="1" hidden="1">
      <c r="A2159" s="463" t="s">
        <v>3369</v>
      </c>
      <c r="B2159" s="463" t="s">
        <v>658</v>
      </c>
      <c r="C2159" s="463" t="s">
        <v>3370</v>
      </c>
      <c r="D2159" s="463" t="s">
        <v>552</v>
      </c>
      <c r="E2159" s="463">
        <v>11</v>
      </c>
      <c r="F2159" s="465" t="s">
        <v>824</v>
      </c>
      <c r="G2159" s="463" t="s">
        <v>554</v>
      </c>
      <c r="H2159" s="576">
        <v>43155</v>
      </c>
      <c r="I2159" s="576">
        <v>43159</v>
      </c>
      <c r="J2159" s="228">
        <v>2017</v>
      </c>
      <c r="K2159" s="463" t="s">
        <v>1281</v>
      </c>
      <c r="L2159" s="463" t="s">
        <v>1071</v>
      </c>
      <c r="M2159" s="463" t="s">
        <v>824</v>
      </c>
      <c r="N2159" s="466">
        <v>3</v>
      </c>
      <c r="O2159" s="229">
        <v>0</v>
      </c>
      <c r="P2159" s="463">
        <v>0</v>
      </c>
      <c r="Q2159" s="463">
        <v>6</v>
      </c>
      <c r="R2159" s="463">
        <v>0</v>
      </c>
      <c r="S2159" s="463">
        <v>3</v>
      </c>
      <c r="T2159" s="463">
        <v>0</v>
      </c>
      <c r="U2159" s="463">
        <v>0</v>
      </c>
      <c r="V2159" s="463">
        <v>0</v>
      </c>
      <c r="W2159" s="463">
        <v>31</v>
      </c>
      <c r="X2159" s="463">
        <v>0</v>
      </c>
      <c r="Y2159" s="463">
        <v>0</v>
      </c>
      <c r="Z2159" s="463">
        <v>0</v>
      </c>
      <c r="AA2159" s="463">
        <v>0</v>
      </c>
      <c r="AB2159" s="466">
        <v>40</v>
      </c>
      <c r="AC2159" s="461"/>
    </row>
    <row r="2160" spans="1:29" s="467" customFormat="1" hidden="1">
      <c r="A2160" s="463" t="s">
        <v>3371</v>
      </c>
      <c r="B2160" s="463" t="s">
        <v>658</v>
      </c>
      <c r="C2160" s="463" t="s">
        <v>3372</v>
      </c>
      <c r="D2160" s="463" t="s">
        <v>552</v>
      </c>
      <c r="E2160" s="463">
        <v>11</v>
      </c>
      <c r="F2160" s="465" t="s">
        <v>824</v>
      </c>
      <c r="G2160" s="463" t="s">
        <v>554</v>
      </c>
      <c r="H2160" s="576">
        <v>43155</v>
      </c>
      <c r="I2160" s="576">
        <v>43159</v>
      </c>
      <c r="J2160" s="228">
        <v>2017</v>
      </c>
      <c r="K2160" s="463" t="s">
        <v>1281</v>
      </c>
      <c r="L2160" s="463" t="s">
        <v>1071</v>
      </c>
      <c r="M2160" s="463" t="s">
        <v>824</v>
      </c>
      <c r="N2160" s="466">
        <v>4</v>
      </c>
      <c r="O2160" s="229">
        <v>0</v>
      </c>
      <c r="P2160" s="463">
        <v>3</v>
      </c>
      <c r="Q2160" s="463">
        <v>1</v>
      </c>
      <c r="R2160" s="463">
        <v>0</v>
      </c>
      <c r="S2160" s="463">
        <v>1</v>
      </c>
      <c r="T2160" s="463">
        <v>0</v>
      </c>
      <c r="U2160" s="463">
        <v>0</v>
      </c>
      <c r="V2160" s="463">
        <v>1</v>
      </c>
      <c r="W2160" s="463">
        <v>34</v>
      </c>
      <c r="X2160" s="463">
        <v>0</v>
      </c>
      <c r="Y2160" s="463">
        <v>0</v>
      </c>
      <c r="Z2160" s="463">
        <v>0</v>
      </c>
      <c r="AA2160" s="463">
        <v>0</v>
      </c>
      <c r="AB2160" s="466">
        <v>40</v>
      </c>
      <c r="AC2160" s="461"/>
    </row>
    <row r="2161" spans="1:29" s="467" customFormat="1" hidden="1">
      <c r="A2161" s="463" t="s">
        <v>3261</v>
      </c>
      <c r="B2161" s="463" t="s">
        <v>658</v>
      </c>
      <c r="C2161" s="463" t="s">
        <v>3262</v>
      </c>
      <c r="D2161" s="463" t="s">
        <v>552</v>
      </c>
      <c r="E2161" s="463">
        <v>12</v>
      </c>
      <c r="F2161" s="465" t="s">
        <v>825</v>
      </c>
      <c r="G2161" s="463" t="s">
        <v>554</v>
      </c>
      <c r="H2161" s="576">
        <v>43127</v>
      </c>
      <c r="I2161" s="576">
        <v>43153</v>
      </c>
      <c r="J2161" s="228">
        <v>2017</v>
      </c>
      <c r="K2161" s="463" t="s">
        <v>1281</v>
      </c>
      <c r="L2161" s="463" t="s">
        <v>2812</v>
      </c>
      <c r="M2161" s="463" t="s">
        <v>825</v>
      </c>
      <c r="N2161" s="466">
        <v>1</v>
      </c>
      <c r="O2161" s="229">
        <v>0</v>
      </c>
      <c r="P2161" s="463">
        <v>1</v>
      </c>
      <c r="Q2161" s="463">
        <v>0</v>
      </c>
      <c r="R2161" s="463">
        <v>0</v>
      </c>
      <c r="S2161" s="463">
        <v>0</v>
      </c>
      <c r="T2161" s="463">
        <v>0</v>
      </c>
      <c r="U2161" s="463">
        <v>2</v>
      </c>
      <c r="V2161" s="463">
        <v>3</v>
      </c>
      <c r="W2161" s="463">
        <v>2</v>
      </c>
      <c r="X2161" s="463">
        <v>15</v>
      </c>
      <c r="Y2161" s="463">
        <v>17</v>
      </c>
      <c r="Z2161" s="463">
        <v>0</v>
      </c>
      <c r="AA2161" s="463">
        <v>0</v>
      </c>
      <c r="AB2161" s="466">
        <v>40</v>
      </c>
      <c r="AC2161" s="461"/>
    </row>
    <row r="2162" spans="1:29" s="467" customFormat="1" hidden="1">
      <c r="A2162" s="463" t="s">
        <v>3263</v>
      </c>
      <c r="B2162" s="463" t="s">
        <v>658</v>
      </c>
      <c r="C2162" s="463" t="s">
        <v>3264</v>
      </c>
      <c r="D2162" s="463" t="s">
        <v>552</v>
      </c>
      <c r="E2162" s="463">
        <v>12</v>
      </c>
      <c r="F2162" s="465" t="s">
        <v>825</v>
      </c>
      <c r="G2162" s="463" t="s">
        <v>554</v>
      </c>
      <c r="H2162" s="576">
        <v>43127</v>
      </c>
      <c r="I2162" s="576">
        <v>43153</v>
      </c>
      <c r="J2162" s="228">
        <v>2017</v>
      </c>
      <c r="K2162" s="463" t="s">
        <v>1281</v>
      </c>
      <c r="L2162" s="463" t="s">
        <v>2812</v>
      </c>
      <c r="M2162" s="463" t="s">
        <v>825</v>
      </c>
      <c r="N2162" s="466">
        <v>2</v>
      </c>
      <c r="O2162" s="229">
        <v>0</v>
      </c>
      <c r="P2162" s="463">
        <v>0</v>
      </c>
      <c r="Q2162" s="463">
        <v>0</v>
      </c>
      <c r="R2162" s="463">
        <v>0</v>
      </c>
      <c r="S2162" s="463">
        <v>0</v>
      </c>
      <c r="T2162" s="463">
        <v>0</v>
      </c>
      <c r="U2162" s="463">
        <v>5</v>
      </c>
      <c r="V2162" s="463">
        <v>2</v>
      </c>
      <c r="W2162" s="463">
        <v>2</v>
      </c>
      <c r="X2162" s="463">
        <v>10</v>
      </c>
      <c r="Y2162" s="463">
        <v>21</v>
      </c>
      <c r="Z2162" s="463">
        <v>0</v>
      </c>
      <c r="AA2162" s="463">
        <v>0</v>
      </c>
      <c r="AB2162" s="466">
        <v>40</v>
      </c>
      <c r="AC2162" s="461"/>
    </row>
    <row r="2163" spans="1:29" s="467" customFormat="1" hidden="1">
      <c r="A2163" s="463" t="s">
        <v>3265</v>
      </c>
      <c r="B2163" s="463" t="s">
        <v>658</v>
      </c>
      <c r="C2163" s="463" t="s">
        <v>3266</v>
      </c>
      <c r="D2163" s="463" t="s">
        <v>552</v>
      </c>
      <c r="E2163" s="463">
        <v>12</v>
      </c>
      <c r="F2163" s="465" t="s">
        <v>825</v>
      </c>
      <c r="G2163" s="463" t="s">
        <v>554</v>
      </c>
      <c r="H2163" s="576">
        <v>43127</v>
      </c>
      <c r="I2163" s="576">
        <v>43153</v>
      </c>
      <c r="J2163" s="228">
        <v>2017</v>
      </c>
      <c r="K2163" s="463" t="s">
        <v>1281</v>
      </c>
      <c r="L2163" s="463" t="s">
        <v>2812</v>
      </c>
      <c r="M2163" s="463" t="s">
        <v>825</v>
      </c>
      <c r="N2163" s="466">
        <v>3</v>
      </c>
      <c r="O2163" s="229">
        <v>0</v>
      </c>
      <c r="P2163" s="463">
        <v>0</v>
      </c>
      <c r="Q2163" s="463">
        <v>0</v>
      </c>
      <c r="R2163" s="463">
        <v>0</v>
      </c>
      <c r="S2163" s="463">
        <v>2</v>
      </c>
      <c r="T2163" s="463">
        <v>0</v>
      </c>
      <c r="U2163" s="463">
        <v>0</v>
      </c>
      <c r="V2163" s="463">
        <v>1</v>
      </c>
      <c r="W2163" s="463">
        <v>1</v>
      </c>
      <c r="X2163" s="463">
        <v>15</v>
      </c>
      <c r="Y2163" s="463">
        <v>20</v>
      </c>
      <c r="Z2163" s="463">
        <v>1</v>
      </c>
      <c r="AA2163" s="463">
        <v>0</v>
      </c>
      <c r="AB2163" s="466">
        <v>40</v>
      </c>
      <c r="AC2163" s="461"/>
    </row>
    <row r="2164" spans="1:29" s="467" customFormat="1" hidden="1">
      <c r="A2164" s="463" t="s">
        <v>3267</v>
      </c>
      <c r="B2164" s="463" t="s">
        <v>658</v>
      </c>
      <c r="C2164" s="463" t="s">
        <v>3268</v>
      </c>
      <c r="D2164" s="463" t="s">
        <v>552</v>
      </c>
      <c r="E2164" s="463">
        <v>12</v>
      </c>
      <c r="F2164" s="465" t="s">
        <v>825</v>
      </c>
      <c r="G2164" s="463" t="s">
        <v>554</v>
      </c>
      <c r="H2164" s="576">
        <v>43127</v>
      </c>
      <c r="I2164" s="576">
        <v>43153</v>
      </c>
      <c r="J2164" s="228">
        <v>2017</v>
      </c>
      <c r="K2164" s="463" t="s">
        <v>1281</v>
      </c>
      <c r="L2164" s="463" t="s">
        <v>2812</v>
      </c>
      <c r="M2164" s="463" t="s">
        <v>825</v>
      </c>
      <c r="N2164" s="466">
        <v>4</v>
      </c>
      <c r="O2164" s="229">
        <v>0</v>
      </c>
      <c r="P2164" s="463">
        <v>2</v>
      </c>
      <c r="Q2164" s="463">
        <v>0</v>
      </c>
      <c r="R2164" s="463">
        <v>0</v>
      </c>
      <c r="S2164" s="463">
        <v>1</v>
      </c>
      <c r="T2164" s="463">
        <v>0</v>
      </c>
      <c r="U2164" s="463">
        <v>0</v>
      </c>
      <c r="V2164" s="463">
        <v>4</v>
      </c>
      <c r="W2164" s="463">
        <v>3</v>
      </c>
      <c r="X2164" s="463">
        <v>0</v>
      </c>
      <c r="Y2164" s="463">
        <v>26</v>
      </c>
      <c r="Z2164" s="463">
        <v>4</v>
      </c>
      <c r="AA2164" s="463">
        <v>0</v>
      </c>
      <c r="AB2164" s="466">
        <v>40</v>
      </c>
      <c r="AC2164" s="461"/>
    </row>
    <row r="2165" spans="1:29" s="467" customFormat="1" hidden="1">
      <c r="A2165" s="463" t="s">
        <v>3269</v>
      </c>
      <c r="B2165" s="463" t="s">
        <v>658</v>
      </c>
      <c r="C2165" s="463" t="s">
        <v>3458</v>
      </c>
      <c r="D2165" s="463" t="s">
        <v>552</v>
      </c>
      <c r="E2165" s="463">
        <v>13</v>
      </c>
      <c r="F2165" s="465" t="s">
        <v>1006</v>
      </c>
      <c r="G2165" s="463" t="s">
        <v>554</v>
      </c>
      <c r="H2165" s="576">
        <v>43127</v>
      </c>
      <c r="I2165" s="576">
        <v>43153</v>
      </c>
      <c r="J2165" s="228">
        <v>2017</v>
      </c>
      <c r="K2165" s="463" t="s">
        <v>1281</v>
      </c>
      <c r="L2165" s="463" t="s">
        <v>2812</v>
      </c>
      <c r="M2165" s="463" t="s">
        <v>1006</v>
      </c>
      <c r="N2165" s="466">
        <v>1</v>
      </c>
      <c r="O2165" s="229">
        <v>0</v>
      </c>
      <c r="P2165" s="463">
        <v>1</v>
      </c>
      <c r="Q2165" s="463">
        <v>3</v>
      </c>
      <c r="R2165" s="463">
        <v>0</v>
      </c>
      <c r="S2165" s="463">
        <v>6</v>
      </c>
      <c r="T2165" s="463">
        <v>0</v>
      </c>
      <c r="U2165" s="463">
        <v>12</v>
      </c>
      <c r="V2165" s="463">
        <v>1</v>
      </c>
      <c r="W2165" s="463">
        <v>5</v>
      </c>
      <c r="X2165" s="463">
        <v>11</v>
      </c>
      <c r="Y2165" s="463">
        <v>0</v>
      </c>
      <c r="Z2165" s="463">
        <v>1</v>
      </c>
      <c r="AA2165" s="463">
        <v>0</v>
      </c>
      <c r="AB2165" s="466">
        <v>40</v>
      </c>
      <c r="AC2165" s="461"/>
    </row>
    <row r="2166" spans="1:29" s="467" customFormat="1" hidden="1">
      <c r="A2166" s="463" t="s">
        <v>3270</v>
      </c>
      <c r="B2166" s="463" t="s">
        <v>658</v>
      </c>
      <c r="C2166" s="463" t="s">
        <v>3459</v>
      </c>
      <c r="D2166" s="463" t="s">
        <v>552</v>
      </c>
      <c r="E2166" s="463">
        <v>13</v>
      </c>
      <c r="F2166" s="465" t="s">
        <v>1006</v>
      </c>
      <c r="G2166" s="463" t="s">
        <v>554</v>
      </c>
      <c r="H2166" s="576">
        <v>43127</v>
      </c>
      <c r="I2166" s="576">
        <v>43153</v>
      </c>
      <c r="J2166" s="228">
        <v>2017</v>
      </c>
      <c r="K2166" s="463" t="s">
        <v>1281</v>
      </c>
      <c r="L2166" s="463" t="s">
        <v>2812</v>
      </c>
      <c r="M2166" s="463" t="s">
        <v>1006</v>
      </c>
      <c r="N2166" s="466">
        <v>2</v>
      </c>
      <c r="O2166" s="229">
        <v>0</v>
      </c>
      <c r="P2166" s="463">
        <v>0</v>
      </c>
      <c r="Q2166" s="463">
        <v>1</v>
      </c>
      <c r="R2166" s="463">
        <v>0</v>
      </c>
      <c r="S2166" s="463">
        <v>5</v>
      </c>
      <c r="T2166" s="463">
        <v>0</v>
      </c>
      <c r="U2166" s="463">
        <v>15</v>
      </c>
      <c r="V2166" s="463">
        <v>4</v>
      </c>
      <c r="W2166" s="463">
        <v>4</v>
      </c>
      <c r="X2166" s="463">
        <v>8</v>
      </c>
      <c r="Y2166" s="463">
        <v>1</v>
      </c>
      <c r="Z2166" s="463">
        <v>2</v>
      </c>
      <c r="AA2166" s="463">
        <v>0</v>
      </c>
      <c r="AB2166" s="466">
        <v>40</v>
      </c>
      <c r="AC2166" s="461"/>
    </row>
    <row r="2167" spans="1:29" s="467" customFormat="1" hidden="1">
      <c r="A2167" s="463" t="s">
        <v>3271</v>
      </c>
      <c r="B2167" s="463" t="s">
        <v>658</v>
      </c>
      <c r="C2167" s="463" t="s">
        <v>3460</v>
      </c>
      <c r="D2167" s="463" t="s">
        <v>552</v>
      </c>
      <c r="E2167" s="463">
        <v>13</v>
      </c>
      <c r="F2167" s="465" t="s">
        <v>1006</v>
      </c>
      <c r="G2167" s="463" t="s">
        <v>554</v>
      </c>
      <c r="H2167" s="576">
        <v>43127</v>
      </c>
      <c r="I2167" s="576">
        <v>43153</v>
      </c>
      <c r="J2167" s="228">
        <v>2017</v>
      </c>
      <c r="K2167" s="463" t="s">
        <v>1281</v>
      </c>
      <c r="L2167" s="463" t="s">
        <v>2812</v>
      </c>
      <c r="M2167" s="463" t="s">
        <v>1006</v>
      </c>
      <c r="N2167" s="466">
        <v>3</v>
      </c>
      <c r="O2167" s="229">
        <v>2</v>
      </c>
      <c r="P2167" s="463">
        <v>0</v>
      </c>
      <c r="Q2167" s="463">
        <v>0</v>
      </c>
      <c r="R2167" s="463">
        <v>0</v>
      </c>
      <c r="S2167" s="463">
        <v>8</v>
      </c>
      <c r="T2167" s="463">
        <v>0</v>
      </c>
      <c r="U2167" s="463">
        <v>5</v>
      </c>
      <c r="V2167" s="463">
        <v>2</v>
      </c>
      <c r="W2167" s="463">
        <v>3</v>
      </c>
      <c r="X2167" s="463">
        <v>16</v>
      </c>
      <c r="Y2167" s="463">
        <v>4</v>
      </c>
      <c r="Z2167" s="463">
        <v>0</v>
      </c>
      <c r="AA2167" s="463">
        <v>0</v>
      </c>
      <c r="AB2167" s="466">
        <v>40</v>
      </c>
      <c r="AC2167" s="461"/>
    </row>
    <row r="2168" spans="1:29" s="467" customFormat="1" hidden="1">
      <c r="A2168" s="463" t="s">
        <v>3272</v>
      </c>
      <c r="B2168" s="463" t="s">
        <v>658</v>
      </c>
      <c r="C2168" s="463" t="s">
        <v>3461</v>
      </c>
      <c r="D2168" s="463" t="s">
        <v>552</v>
      </c>
      <c r="E2168" s="463">
        <v>13</v>
      </c>
      <c r="F2168" s="465" t="s">
        <v>1006</v>
      </c>
      <c r="G2168" s="463" t="s">
        <v>554</v>
      </c>
      <c r="H2168" s="576">
        <v>43127</v>
      </c>
      <c r="I2168" s="576">
        <v>43153</v>
      </c>
      <c r="J2168" s="228">
        <v>2017</v>
      </c>
      <c r="K2168" s="463" t="s">
        <v>1281</v>
      </c>
      <c r="L2168" s="463" t="s">
        <v>2812</v>
      </c>
      <c r="M2168" s="463" t="s">
        <v>1006</v>
      </c>
      <c r="N2168" s="466">
        <v>4</v>
      </c>
      <c r="O2168" s="229">
        <v>0</v>
      </c>
      <c r="P2168" s="463">
        <v>0</v>
      </c>
      <c r="Q2168" s="463">
        <v>1</v>
      </c>
      <c r="R2168" s="463">
        <v>0</v>
      </c>
      <c r="S2168" s="463">
        <v>11</v>
      </c>
      <c r="T2168" s="463">
        <v>0</v>
      </c>
      <c r="U2168" s="463">
        <v>6</v>
      </c>
      <c r="V2168" s="463">
        <v>2</v>
      </c>
      <c r="W2168" s="463">
        <v>4</v>
      </c>
      <c r="X2168" s="463">
        <v>14</v>
      </c>
      <c r="Y2168" s="463">
        <v>2</v>
      </c>
      <c r="Z2168" s="463">
        <v>0</v>
      </c>
      <c r="AA2168" s="463">
        <v>0</v>
      </c>
      <c r="AB2168" s="466">
        <v>40</v>
      </c>
      <c r="AC2168" s="461"/>
    </row>
    <row r="2169" spans="1:29" s="467" customFormat="1" hidden="1">
      <c r="A2169" s="463" t="s">
        <v>3401</v>
      </c>
      <c r="B2169" s="463" t="s">
        <v>658</v>
      </c>
      <c r="C2169" s="463" t="s">
        <v>3462</v>
      </c>
      <c r="D2169" s="463" t="s">
        <v>552</v>
      </c>
      <c r="E2169" s="463">
        <v>14</v>
      </c>
      <c r="F2169" s="465" t="s">
        <v>1007</v>
      </c>
      <c r="G2169" s="463" t="s">
        <v>554</v>
      </c>
      <c r="H2169" s="576">
        <v>43127</v>
      </c>
      <c r="I2169" s="576">
        <v>43153</v>
      </c>
      <c r="J2169" s="228">
        <v>2017</v>
      </c>
      <c r="K2169" s="463" t="s">
        <v>1281</v>
      </c>
      <c r="L2169" s="463" t="s">
        <v>2812</v>
      </c>
      <c r="M2169" s="463" t="s">
        <v>1007</v>
      </c>
      <c r="N2169" s="466">
        <v>1</v>
      </c>
      <c r="O2169" s="229">
        <v>0</v>
      </c>
      <c r="P2169" s="463">
        <v>4</v>
      </c>
      <c r="Q2169" s="463">
        <v>16</v>
      </c>
      <c r="R2169" s="463">
        <v>0</v>
      </c>
      <c r="S2169" s="463">
        <v>0</v>
      </c>
      <c r="T2169" s="463">
        <v>0</v>
      </c>
      <c r="U2169" s="463">
        <v>0</v>
      </c>
      <c r="V2169" s="463">
        <v>0</v>
      </c>
      <c r="W2169" s="463">
        <v>13</v>
      </c>
      <c r="X2169" s="463">
        <v>7</v>
      </c>
      <c r="Y2169" s="463">
        <v>0</v>
      </c>
      <c r="Z2169" s="463">
        <v>0</v>
      </c>
      <c r="AA2169" s="463">
        <v>0</v>
      </c>
      <c r="AB2169" s="466">
        <v>40</v>
      </c>
      <c r="AC2169" s="461"/>
    </row>
    <row r="2170" spans="1:29" s="467" customFormat="1" hidden="1">
      <c r="A2170" s="463" t="s">
        <v>3402</v>
      </c>
      <c r="B2170" s="463" t="s">
        <v>658</v>
      </c>
      <c r="C2170" s="463" t="s">
        <v>3463</v>
      </c>
      <c r="D2170" s="463" t="s">
        <v>552</v>
      </c>
      <c r="E2170" s="463">
        <v>14</v>
      </c>
      <c r="F2170" s="465" t="s">
        <v>1007</v>
      </c>
      <c r="G2170" s="463" t="s">
        <v>554</v>
      </c>
      <c r="H2170" s="576">
        <v>43127</v>
      </c>
      <c r="I2170" s="576">
        <v>43153</v>
      </c>
      <c r="J2170" s="228">
        <v>2017</v>
      </c>
      <c r="K2170" s="463" t="s">
        <v>1281</v>
      </c>
      <c r="L2170" s="463" t="s">
        <v>2812</v>
      </c>
      <c r="M2170" s="463" t="s">
        <v>1007</v>
      </c>
      <c r="N2170" s="466">
        <v>2</v>
      </c>
      <c r="O2170" s="229">
        <v>2</v>
      </c>
      <c r="P2170" s="463">
        <v>6</v>
      </c>
      <c r="Q2170" s="463">
        <v>8</v>
      </c>
      <c r="R2170" s="463">
        <v>1</v>
      </c>
      <c r="S2170" s="463">
        <v>0</v>
      </c>
      <c r="T2170" s="463">
        <v>0</v>
      </c>
      <c r="U2170" s="463">
        <v>0</v>
      </c>
      <c r="V2170" s="463">
        <v>1</v>
      </c>
      <c r="W2170" s="463">
        <v>10</v>
      </c>
      <c r="X2170" s="463">
        <v>5</v>
      </c>
      <c r="Y2170" s="463">
        <v>7</v>
      </c>
      <c r="Z2170" s="463">
        <v>0</v>
      </c>
      <c r="AA2170" s="463">
        <v>0</v>
      </c>
      <c r="AB2170" s="466">
        <v>40</v>
      </c>
      <c r="AC2170" s="461"/>
    </row>
    <row r="2171" spans="1:29" s="467" customFormat="1" hidden="1">
      <c r="A2171" s="463" t="s">
        <v>3403</v>
      </c>
      <c r="B2171" s="463" t="s">
        <v>658</v>
      </c>
      <c r="C2171" s="463" t="s">
        <v>3464</v>
      </c>
      <c r="D2171" s="463" t="s">
        <v>552</v>
      </c>
      <c r="E2171" s="463">
        <v>14</v>
      </c>
      <c r="F2171" s="465" t="s">
        <v>1007</v>
      </c>
      <c r="G2171" s="463" t="s">
        <v>554</v>
      </c>
      <c r="H2171" s="576">
        <v>43127</v>
      </c>
      <c r="I2171" s="576">
        <v>43153</v>
      </c>
      <c r="J2171" s="228">
        <v>2017</v>
      </c>
      <c r="K2171" s="463" t="s">
        <v>1281</v>
      </c>
      <c r="L2171" s="463" t="s">
        <v>2812</v>
      </c>
      <c r="M2171" s="463" t="s">
        <v>1007</v>
      </c>
      <c r="N2171" s="466">
        <v>3</v>
      </c>
      <c r="O2171" s="229">
        <v>1</v>
      </c>
      <c r="P2171" s="463">
        <v>1</v>
      </c>
      <c r="Q2171" s="463">
        <v>16</v>
      </c>
      <c r="R2171" s="463">
        <v>1</v>
      </c>
      <c r="S2171" s="463">
        <v>0</v>
      </c>
      <c r="T2171" s="463">
        <v>0</v>
      </c>
      <c r="U2171" s="463">
        <v>0</v>
      </c>
      <c r="V2171" s="463">
        <v>0</v>
      </c>
      <c r="W2171" s="463">
        <v>11</v>
      </c>
      <c r="X2171" s="463">
        <v>7</v>
      </c>
      <c r="Y2171" s="463">
        <v>3</v>
      </c>
      <c r="Z2171" s="463">
        <v>0</v>
      </c>
      <c r="AA2171" s="463">
        <v>0</v>
      </c>
      <c r="AB2171" s="466">
        <v>40</v>
      </c>
      <c r="AC2171" s="461"/>
    </row>
    <row r="2172" spans="1:29" s="467" customFormat="1" hidden="1">
      <c r="A2172" s="463" t="s">
        <v>3404</v>
      </c>
      <c r="B2172" s="463" t="s">
        <v>658</v>
      </c>
      <c r="C2172" s="463" t="s">
        <v>3465</v>
      </c>
      <c r="D2172" s="463" t="s">
        <v>552</v>
      </c>
      <c r="E2172" s="463">
        <v>14</v>
      </c>
      <c r="F2172" s="465" t="s">
        <v>1007</v>
      </c>
      <c r="G2172" s="463" t="s">
        <v>554</v>
      </c>
      <c r="H2172" s="576">
        <v>43127</v>
      </c>
      <c r="I2172" s="576">
        <v>43153</v>
      </c>
      <c r="J2172" s="228">
        <v>2017</v>
      </c>
      <c r="K2172" s="463" t="s">
        <v>1281</v>
      </c>
      <c r="L2172" s="463" t="s">
        <v>2812</v>
      </c>
      <c r="M2172" s="463" t="s">
        <v>1007</v>
      </c>
      <c r="N2172" s="466">
        <v>4</v>
      </c>
      <c r="O2172" s="229">
        <v>0</v>
      </c>
      <c r="P2172" s="463">
        <v>1</v>
      </c>
      <c r="Q2172" s="463">
        <v>3</v>
      </c>
      <c r="R2172" s="463">
        <v>1</v>
      </c>
      <c r="S2172" s="463">
        <v>0</v>
      </c>
      <c r="T2172" s="463">
        <v>0</v>
      </c>
      <c r="U2172" s="463">
        <v>0</v>
      </c>
      <c r="V2172" s="463">
        <v>0</v>
      </c>
      <c r="W2172" s="463">
        <v>30</v>
      </c>
      <c r="X2172" s="463">
        <v>3</v>
      </c>
      <c r="Y2172" s="463">
        <v>2</v>
      </c>
      <c r="Z2172" s="463">
        <v>0</v>
      </c>
      <c r="AA2172" s="463">
        <v>0</v>
      </c>
      <c r="AB2172" s="466">
        <v>40</v>
      </c>
      <c r="AC2172" s="461"/>
    </row>
    <row r="2173" spans="1:29" s="467" customFormat="1" hidden="1">
      <c r="A2173" s="463" t="s">
        <v>3273</v>
      </c>
      <c r="B2173" s="463" t="s">
        <v>658</v>
      </c>
      <c r="C2173" s="463" t="s">
        <v>3274</v>
      </c>
      <c r="D2173" s="463" t="s">
        <v>552</v>
      </c>
      <c r="E2173" s="463">
        <v>16</v>
      </c>
      <c r="F2173" s="465" t="s">
        <v>1008</v>
      </c>
      <c r="G2173" s="463" t="s">
        <v>554</v>
      </c>
      <c r="H2173" s="576">
        <v>43128</v>
      </c>
      <c r="I2173" s="576">
        <v>43153</v>
      </c>
      <c r="J2173" s="228">
        <v>2017</v>
      </c>
      <c r="K2173" s="463" t="s">
        <v>1281</v>
      </c>
      <c r="L2173" s="463" t="s">
        <v>1069</v>
      </c>
      <c r="M2173" s="463" t="s">
        <v>1008</v>
      </c>
      <c r="N2173" s="466">
        <v>1</v>
      </c>
      <c r="O2173" s="229">
        <v>1</v>
      </c>
      <c r="P2173" s="463">
        <v>21</v>
      </c>
      <c r="Q2173" s="463">
        <v>5</v>
      </c>
      <c r="R2173" s="463">
        <v>0</v>
      </c>
      <c r="S2173" s="463">
        <v>4</v>
      </c>
      <c r="T2173" s="463">
        <v>0</v>
      </c>
      <c r="U2173" s="463">
        <v>1</v>
      </c>
      <c r="V2173" s="463">
        <v>0</v>
      </c>
      <c r="W2173" s="463">
        <v>8</v>
      </c>
      <c r="X2173" s="463">
        <v>0</v>
      </c>
      <c r="Y2173" s="463">
        <v>0</v>
      </c>
      <c r="Z2173" s="463">
        <v>0</v>
      </c>
      <c r="AA2173" s="463">
        <v>0</v>
      </c>
      <c r="AB2173" s="466">
        <v>40</v>
      </c>
      <c r="AC2173" s="461"/>
    </row>
    <row r="2174" spans="1:29" s="467" customFormat="1" hidden="1">
      <c r="A2174" s="463" t="s">
        <v>3275</v>
      </c>
      <c r="B2174" s="463" t="s">
        <v>658</v>
      </c>
      <c r="C2174" s="463" t="s">
        <v>3276</v>
      </c>
      <c r="D2174" s="463" t="s">
        <v>552</v>
      </c>
      <c r="E2174" s="463">
        <v>16</v>
      </c>
      <c r="F2174" s="465" t="s">
        <v>1008</v>
      </c>
      <c r="G2174" s="463" t="s">
        <v>554</v>
      </c>
      <c r="H2174" s="576">
        <v>43128</v>
      </c>
      <c r="I2174" s="576">
        <v>43153</v>
      </c>
      <c r="J2174" s="228">
        <v>2017</v>
      </c>
      <c r="K2174" s="463" t="s">
        <v>1281</v>
      </c>
      <c r="L2174" s="463" t="s">
        <v>1069</v>
      </c>
      <c r="M2174" s="463" t="s">
        <v>1008</v>
      </c>
      <c r="N2174" s="466">
        <v>2</v>
      </c>
      <c r="O2174" s="229">
        <v>4</v>
      </c>
      <c r="P2174" s="463">
        <v>10</v>
      </c>
      <c r="Q2174" s="463">
        <v>8</v>
      </c>
      <c r="R2174" s="463">
        <v>2</v>
      </c>
      <c r="S2174" s="463">
        <v>0</v>
      </c>
      <c r="T2174" s="463">
        <v>0</v>
      </c>
      <c r="U2174" s="463">
        <v>0</v>
      </c>
      <c r="V2174" s="463">
        <v>0</v>
      </c>
      <c r="W2174" s="463">
        <v>12</v>
      </c>
      <c r="X2174" s="463">
        <v>3</v>
      </c>
      <c r="Y2174" s="463">
        <v>1</v>
      </c>
      <c r="Z2174" s="463">
        <v>0</v>
      </c>
      <c r="AA2174" s="463">
        <v>0</v>
      </c>
      <c r="AB2174" s="466">
        <v>40</v>
      </c>
      <c r="AC2174" s="461"/>
    </row>
    <row r="2175" spans="1:29" s="467" customFormat="1" hidden="1">
      <c r="A2175" s="463" t="s">
        <v>3277</v>
      </c>
      <c r="B2175" s="463" t="s">
        <v>658</v>
      </c>
      <c r="C2175" s="463" t="s">
        <v>3278</v>
      </c>
      <c r="D2175" s="463" t="s">
        <v>552</v>
      </c>
      <c r="E2175" s="463">
        <v>16</v>
      </c>
      <c r="F2175" s="465" t="s">
        <v>1008</v>
      </c>
      <c r="G2175" s="463" t="s">
        <v>554</v>
      </c>
      <c r="H2175" s="576">
        <v>43128</v>
      </c>
      <c r="I2175" s="576">
        <v>43153</v>
      </c>
      <c r="J2175" s="228">
        <v>2017</v>
      </c>
      <c r="K2175" s="463" t="s">
        <v>1281</v>
      </c>
      <c r="L2175" s="463" t="s">
        <v>1069</v>
      </c>
      <c r="M2175" s="463" t="s">
        <v>1008</v>
      </c>
      <c r="N2175" s="466">
        <v>3</v>
      </c>
      <c r="O2175" s="229">
        <v>1</v>
      </c>
      <c r="P2175" s="463">
        <v>16</v>
      </c>
      <c r="Q2175" s="463">
        <v>6</v>
      </c>
      <c r="R2175" s="463">
        <v>1</v>
      </c>
      <c r="S2175" s="463">
        <v>4</v>
      </c>
      <c r="T2175" s="463">
        <v>1</v>
      </c>
      <c r="U2175" s="463">
        <v>0</v>
      </c>
      <c r="V2175" s="463">
        <v>1</v>
      </c>
      <c r="W2175" s="463">
        <v>7</v>
      </c>
      <c r="X2175" s="463">
        <v>1</v>
      </c>
      <c r="Y2175" s="463">
        <v>2</v>
      </c>
      <c r="Z2175" s="463">
        <v>0</v>
      </c>
      <c r="AA2175" s="463">
        <v>0</v>
      </c>
      <c r="AB2175" s="466">
        <v>40</v>
      </c>
      <c r="AC2175" s="461"/>
    </row>
    <row r="2176" spans="1:29" s="467" customFormat="1" hidden="1">
      <c r="A2176" s="463" t="s">
        <v>3279</v>
      </c>
      <c r="B2176" s="463" t="s">
        <v>658</v>
      </c>
      <c r="C2176" s="463" t="s">
        <v>3280</v>
      </c>
      <c r="D2176" s="463" t="s">
        <v>552</v>
      </c>
      <c r="E2176" s="463">
        <v>16</v>
      </c>
      <c r="F2176" s="465" t="s">
        <v>1008</v>
      </c>
      <c r="G2176" s="463" t="s">
        <v>554</v>
      </c>
      <c r="H2176" s="576">
        <v>43128</v>
      </c>
      <c r="I2176" s="576">
        <v>43153</v>
      </c>
      <c r="J2176" s="228">
        <v>2017</v>
      </c>
      <c r="K2176" s="463" t="s">
        <v>1281</v>
      </c>
      <c r="L2176" s="463" t="s">
        <v>1069</v>
      </c>
      <c r="M2176" s="463" t="s">
        <v>1008</v>
      </c>
      <c r="N2176" s="466">
        <v>4</v>
      </c>
      <c r="O2176" s="229">
        <v>0</v>
      </c>
      <c r="P2176" s="463">
        <v>17</v>
      </c>
      <c r="Q2176" s="463">
        <v>4</v>
      </c>
      <c r="R2176" s="463">
        <v>1</v>
      </c>
      <c r="S2176" s="463">
        <v>1</v>
      </c>
      <c r="T2176" s="463">
        <v>0</v>
      </c>
      <c r="U2176" s="463">
        <v>0</v>
      </c>
      <c r="V2176" s="463">
        <v>0</v>
      </c>
      <c r="W2176" s="463">
        <v>14</v>
      </c>
      <c r="X2176" s="463">
        <v>3</v>
      </c>
      <c r="Y2176" s="463">
        <v>0</v>
      </c>
      <c r="Z2176" s="463">
        <v>0</v>
      </c>
      <c r="AA2176" s="463">
        <v>0</v>
      </c>
      <c r="AB2176" s="466">
        <v>40</v>
      </c>
      <c r="AC2176" s="461"/>
    </row>
    <row r="2177" spans="1:29" s="467" customFormat="1" ht="26" hidden="1">
      <c r="A2177" s="463" t="s">
        <v>3281</v>
      </c>
      <c r="B2177" s="463" t="s">
        <v>658</v>
      </c>
      <c r="C2177" s="463" t="s">
        <v>4195</v>
      </c>
      <c r="D2177" s="463" t="s">
        <v>552</v>
      </c>
      <c r="E2177" s="463">
        <v>17</v>
      </c>
      <c r="F2177" s="465" t="s">
        <v>1568</v>
      </c>
      <c r="G2177" s="463" t="s">
        <v>554</v>
      </c>
      <c r="H2177" s="576">
        <v>43128</v>
      </c>
      <c r="I2177" s="576">
        <v>43153</v>
      </c>
      <c r="J2177" s="228">
        <v>2017</v>
      </c>
      <c r="K2177" s="463" t="s">
        <v>1281</v>
      </c>
      <c r="L2177" s="463" t="s">
        <v>1069</v>
      </c>
      <c r="M2177" s="463" t="s">
        <v>1568</v>
      </c>
      <c r="N2177" s="466">
        <v>1</v>
      </c>
      <c r="O2177" s="229">
        <v>0</v>
      </c>
      <c r="P2177" s="463">
        <v>0</v>
      </c>
      <c r="Q2177" s="463">
        <v>9</v>
      </c>
      <c r="R2177" s="463">
        <v>0</v>
      </c>
      <c r="S2177" s="463">
        <v>13</v>
      </c>
      <c r="T2177" s="463">
        <v>0</v>
      </c>
      <c r="U2177" s="463">
        <v>0</v>
      </c>
      <c r="V2177" s="463">
        <v>2</v>
      </c>
      <c r="W2177" s="463">
        <v>16</v>
      </c>
      <c r="X2177" s="463">
        <v>0</v>
      </c>
      <c r="Y2177" s="463">
        <v>0</v>
      </c>
      <c r="Z2177" s="463">
        <v>0</v>
      </c>
      <c r="AA2177" s="463">
        <v>0</v>
      </c>
      <c r="AB2177" s="466">
        <v>40</v>
      </c>
      <c r="AC2177" s="461"/>
    </row>
    <row r="2178" spans="1:29" s="467" customFormat="1" ht="26" hidden="1">
      <c r="A2178" s="463" t="s">
        <v>3282</v>
      </c>
      <c r="B2178" s="463" t="s">
        <v>658</v>
      </c>
      <c r="C2178" s="463" t="s">
        <v>4196</v>
      </c>
      <c r="D2178" s="463" t="s">
        <v>552</v>
      </c>
      <c r="E2178" s="463">
        <v>17</v>
      </c>
      <c r="F2178" s="465" t="s">
        <v>1568</v>
      </c>
      <c r="G2178" s="463" t="s">
        <v>554</v>
      </c>
      <c r="H2178" s="576">
        <v>43128</v>
      </c>
      <c r="I2178" s="576">
        <v>43153</v>
      </c>
      <c r="J2178" s="228">
        <v>2017</v>
      </c>
      <c r="K2178" s="463" t="s">
        <v>1281</v>
      </c>
      <c r="L2178" s="463" t="s">
        <v>1069</v>
      </c>
      <c r="M2178" s="463" t="s">
        <v>1568</v>
      </c>
      <c r="N2178" s="466">
        <v>2</v>
      </c>
      <c r="O2178" s="229">
        <v>0</v>
      </c>
      <c r="P2178" s="463">
        <v>1</v>
      </c>
      <c r="Q2178" s="463">
        <v>5</v>
      </c>
      <c r="R2178" s="463">
        <v>0</v>
      </c>
      <c r="S2178" s="463">
        <v>5</v>
      </c>
      <c r="T2178" s="463">
        <v>0</v>
      </c>
      <c r="U2178" s="463">
        <v>0</v>
      </c>
      <c r="V2178" s="463">
        <v>1</v>
      </c>
      <c r="W2178" s="463">
        <v>28</v>
      </c>
      <c r="X2178" s="463">
        <v>0</v>
      </c>
      <c r="Y2178" s="463">
        <v>0</v>
      </c>
      <c r="Z2178" s="463">
        <v>0</v>
      </c>
      <c r="AA2178" s="463">
        <v>0</v>
      </c>
      <c r="AB2178" s="466">
        <v>40</v>
      </c>
      <c r="AC2178" s="461"/>
    </row>
    <row r="2179" spans="1:29" s="467" customFormat="1" ht="26" hidden="1">
      <c r="A2179" s="463" t="s">
        <v>3283</v>
      </c>
      <c r="B2179" s="463" t="s">
        <v>658</v>
      </c>
      <c r="C2179" s="463" t="s">
        <v>4197</v>
      </c>
      <c r="D2179" s="463" t="s">
        <v>552</v>
      </c>
      <c r="E2179" s="463">
        <v>17</v>
      </c>
      <c r="F2179" s="465" t="s">
        <v>1568</v>
      </c>
      <c r="G2179" s="463" t="s">
        <v>554</v>
      </c>
      <c r="H2179" s="576">
        <v>43128</v>
      </c>
      <c r="I2179" s="576">
        <v>43153</v>
      </c>
      <c r="J2179" s="228">
        <v>2017</v>
      </c>
      <c r="K2179" s="463" t="s">
        <v>1281</v>
      </c>
      <c r="L2179" s="463" t="s">
        <v>1069</v>
      </c>
      <c r="M2179" s="463" t="s">
        <v>1568</v>
      </c>
      <c r="N2179" s="466">
        <v>3</v>
      </c>
      <c r="O2179" s="229">
        <v>0</v>
      </c>
      <c r="P2179" s="463">
        <v>0</v>
      </c>
      <c r="Q2179" s="463">
        <v>5</v>
      </c>
      <c r="R2179" s="463">
        <v>0</v>
      </c>
      <c r="S2179" s="463">
        <v>2</v>
      </c>
      <c r="T2179" s="463">
        <v>0</v>
      </c>
      <c r="U2179" s="463">
        <v>0</v>
      </c>
      <c r="V2179" s="463">
        <v>2</v>
      </c>
      <c r="W2179" s="463">
        <v>30</v>
      </c>
      <c r="X2179" s="463">
        <v>0</v>
      </c>
      <c r="Y2179" s="463">
        <v>0</v>
      </c>
      <c r="Z2179" s="463">
        <v>0</v>
      </c>
      <c r="AA2179" s="463">
        <v>1</v>
      </c>
      <c r="AB2179" s="466">
        <v>40</v>
      </c>
      <c r="AC2179" s="461"/>
    </row>
    <row r="2180" spans="1:29" s="467" customFormat="1" ht="26" hidden="1">
      <c r="A2180" s="463" t="s">
        <v>3284</v>
      </c>
      <c r="B2180" s="463" t="s">
        <v>658</v>
      </c>
      <c r="C2180" s="463" t="s">
        <v>4198</v>
      </c>
      <c r="D2180" s="463" t="s">
        <v>552</v>
      </c>
      <c r="E2180" s="463">
        <v>17</v>
      </c>
      <c r="F2180" s="465" t="s">
        <v>1568</v>
      </c>
      <c r="G2180" s="463" t="s">
        <v>554</v>
      </c>
      <c r="H2180" s="576">
        <v>43128</v>
      </c>
      <c r="I2180" s="576">
        <v>43153</v>
      </c>
      <c r="J2180" s="228">
        <v>2017</v>
      </c>
      <c r="K2180" s="463" t="s">
        <v>1281</v>
      </c>
      <c r="L2180" s="463" t="s">
        <v>1069</v>
      </c>
      <c r="M2180" s="463" t="s">
        <v>1568</v>
      </c>
      <c r="N2180" s="466">
        <v>4</v>
      </c>
      <c r="O2180" s="229">
        <v>0</v>
      </c>
      <c r="P2180" s="463">
        <v>1</v>
      </c>
      <c r="Q2180" s="463">
        <v>5</v>
      </c>
      <c r="R2180" s="463">
        <v>0</v>
      </c>
      <c r="S2180" s="463">
        <v>2</v>
      </c>
      <c r="T2180" s="463">
        <v>0</v>
      </c>
      <c r="U2180" s="463">
        <v>1</v>
      </c>
      <c r="V2180" s="463">
        <v>0</v>
      </c>
      <c r="W2180" s="463">
        <v>25</v>
      </c>
      <c r="X2180" s="463">
        <v>4</v>
      </c>
      <c r="Y2180" s="463">
        <v>1</v>
      </c>
      <c r="Z2180" s="463">
        <v>0</v>
      </c>
      <c r="AA2180" s="463">
        <v>1</v>
      </c>
      <c r="AB2180" s="466">
        <v>40</v>
      </c>
      <c r="AC2180" s="461"/>
    </row>
    <row r="2181" spans="1:29" s="467" customFormat="1" hidden="1">
      <c r="A2181" s="463" t="s">
        <v>3541</v>
      </c>
      <c r="B2181" s="463" t="s">
        <v>658</v>
      </c>
      <c r="C2181" s="463" t="s">
        <v>3967</v>
      </c>
      <c r="D2181" s="463" t="s">
        <v>552</v>
      </c>
      <c r="E2181" s="463">
        <v>18</v>
      </c>
      <c r="F2181" s="465" t="s">
        <v>3755</v>
      </c>
      <c r="G2181" s="463" t="s">
        <v>554</v>
      </c>
      <c r="H2181" s="576">
        <v>43204</v>
      </c>
      <c r="I2181" s="576">
        <v>43229</v>
      </c>
      <c r="J2181" s="228">
        <v>2017</v>
      </c>
      <c r="K2181" s="463" t="s">
        <v>4913</v>
      </c>
      <c r="L2181" s="463" t="s">
        <v>1076</v>
      </c>
      <c r="M2181" s="463" t="s">
        <v>3755</v>
      </c>
      <c r="N2181" s="466">
        <v>1</v>
      </c>
      <c r="O2181" s="229">
        <v>0</v>
      </c>
      <c r="P2181" s="463">
        <v>0</v>
      </c>
      <c r="Q2181" s="463">
        <v>0</v>
      </c>
      <c r="R2181" s="463">
        <v>0</v>
      </c>
      <c r="S2181" s="463">
        <v>0</v>
      </c>
      <c r="T2181" s="463">
        <v>0</v>
      </c>
      <c r="U2181" s="463">
        <v>1</v>
      </c>
      <c r="V2181" s="463">
        <v>0</v>
      </c>
      <c r="W2181" s="463">
        <v>0</v>
      </c>
      <c r="X2181" s="463">
        <v>0</v>
      </c>
      <c r="Y2181" s="463">
        <v>39</v>
      </c>
      <c r="Z2181" s="463">
        <v>0</v>
      </c>
      <c r="AA2181" s="463">
        <v>0</v>
      </c>
      <c r="AB2181" s="466">
        <v>40</v>
      </c>
      <c r="AC2181" s="461"/>
    </row>
    <row r="2182" spans="1:29" s="467" customFormat="1" hidden="1">
      <c r="A2182" s="463" t="s">
        <v>3542</v>
      </c>
      <c r="B2182" s="463" t="s">
        <v>658</v>
      </c>
      <c r="C2182" s="463" t="s">
        <v>3968</v>
      </c>
      <c r="D2182" s="463" t="s">
        <v>552</v>
      </c>
      <c r="E2182" s="463">
        <v>18</v>
      </c>
      <c r="F2182" s="465" t="s">
        <v>3755</v>
      </c>
      <c r="G2182" s="463" t="s">
        <v>554</v>
      </c>
      <c r="H2182" s="576">
        <v>43204</v>
      </c>
      <c r="I2182" s="576">
        <v>43229</v>
      </c>
      <c r="J2182" s="228">
        <v>2017</v>
      </c>
      <c r="K2182" s="463" t="s">
        <v>4913</v>
      </c>
      <c r="L2182" s="463" t="s">
        <v>1076</v>
      </c>
      <c r="M2182" s="463" t="s">
        <v>3755</v>
      </c>
      <c r="N2182" s="466">
        <v>2</v>
      </c>
      <c r="O2182" s="229">
        <v>0</v>
      </c>
      <c r="P2182" s="463">
        <v>0</v>
      </c>
      <c r="Q2182" s="463">
        <v>1</v>
      </c>
      <c r="R2182" s="463">
        <v>0</v>
      </c>
      <c r="S2182" s="463">
        <v>0</v>
      </c>
      <c r="T2182" s="463">
        <v>0</v>
      </c>
      <c r="U2182" s="463">
        <v>9</v>
      </c>
      <c r="V2182" s="463">
        <v>1</v>
      </c>
      <c r="W2182" s="463">
        <v>26</v>
      </c>
      <c r="X2182" s="463">
        <v>0</v>
      </c>
      <c r="Y2182" s="463">
        <v>3</v>
      </c>
      <c r="Z2182" s="463">
        <v>0</v>
      </c>
      <c r="AA2182" s="463">
        <v>0</v>
      </c>
      <c r="AB2182" s="466">
        <v>40</v>
      </c>
      <c r="AC2182" s="461"/>
    </row>
    <row r="2183" spans="1:29" s="467" customFormat="1" hidden="1">
      <c r="A2183" s="463" t="s">
        <v>3543</v>
      </c>
      <c r="B2183" s="463" t="s">
        <v>658</v>
      </c>
      <c r="C2183" s="463" t="s">
        <v>3969</v>
      </c>
      <c r="D2183" s="463" t="s">
        <v>552</v>
      </c>
      <c r="E2183" s="463">
        <v>18</v>
      </c>
      <c r="F2183" s="465" t="s">
        <v>3755</v>
      </c>
      <c r="G2183" s="463" t="s">
        <v>554</v>
      </c>
      <c r="H2183" s="576">
        <v>43204</v>
      </c>
      <c r="I2183" s="576">
        <v>43229</v>
      </c>
      <c r="J2183" s="228">
        <v>2017</v>
      </c>
      <c r="K2183" s="463" t="s">
        <v>4913</v>
      </c>
      <c r="L2183" s="463" t="s">
        <v>1076</v>
      </c>
      <c r="M2183" s="463" t="s">
        <v>3755</v>
      </c>
      <c r="N2183" s="466">
        <v>3</v>
      </c>
      <c r="O2183" s="229">
        <v>0</v>
      </c>
      <c r="P2183" s="463">
        <v>0</v>
      </c>
      <c r="Q2183" s="463">
        <v>0</v>
      </c>
      <c r="R2183" s="463">
        <v>0</v>
      </c>
      <c r="S2183" s="463">
        <v>0</v>
      </c>
      <c r="T2183" s="463">
        <v>0</v>
      </c>
      <c r="U2183" s="463">
        <v>16</v>
      </c>
      <c r="V2183" s="463">
        <v>0</v>
      </c>
      <c r="W2183" s="463">
        <v>24</v>
      </c>
      <c r="X2183" s="463">
        <v>0</v>
      </c>
      <c r="Y2183" s="463">
        <v>0</v>
      </c>
      <c r="Z2183" s="463">
        <v>0</v>
      </c>
      <c r="AA2183" s="463">
        <v>0</v>
      </c>
      <c r="AB2183" s="466">
        <v>40</v>
      </c>
      <c r="AC2183" s="461"/>
    </row>
    <row r="2184" spans="1:29" s="467" customFormat="1" hidden="1">
      <c r="A2184" s="463" t="s">
        <v>3544</v>
      </c>
      <c r="B2184" s="463" t="s">
        <v>658</v>
      </c>
      <c r="C2184" s="463" t="s">
        <v>3970</v>
      </c>
      <c r="D2184" s="463" t="s">
        <v>552</v>
      </c>
      <c r="E2184" s="463">
        <v>18</v>
      </c>
      <c r="F2184" s="465" t="s">
        <v>3755</v>
      </c>
      <c r="G2184" s="463" t="s">
        <v>554</v>
      </c>
      <c r="H2184" s="576">
        <v>43204</v>
      </c>
      <c r="I2184" s="576">
        <v>43229</v>
      </c>
      <c r="J2184" s="228">
        <v>2017</v>
      </c>
      <c r="K2184" s="463" t="s">
        <v>4913</v>
      </c>
      <c r="L2184" s="463" t="s">
        <v>1076</v>
      </c>
      <c r="M2184" s="463" t="s">
        <v>3755</v>
      </c>
      <c r="N2184" s="466">
        <v>4</v>
      </c>
      <c r="O2184" s="229">
        <v>2</v>
      </c>
      <c r="P2184" s="463">
        <v>1</v>
      </c>
      <c r="Q2184" s="463">
        <v>0</v>
      </c>
      <c r="R2184" s="463">
        <v>0</v>
      </c>
      <c r="S2184" s="463">
        <v>0</v>
      </c>
      <c r="T2184" s="463">
        <v>0</v>
      </c>
      <c r="U2184" s="463">
        <v>14</v>
      </c>
      <c r="V2184" s="463">
        <v>0</v>
      </c>
      <c r="W2184" s="463">
        <v>21</v>
      </c>
      <c r="X2184" s="463">
        <v>2</v>
      </c>
      <c r="Y2184" s="463">
        <v>0</v>
      </c>
      <c r="Z2184" s="463">
        <v>0</v>
      </c>
      <c r="AA2184" s="463">
        <v>0</v>
      </c>
      <c r="AB2184" s="466">
        <v>40</v>
      </c>
      <c r="AC2184" s="461"/>
    </row>
    <row r="2185" spans="1:29" s="467" customFormat="1" hidden="1">
      <c r="A2185" s="463" t="s">
        <v>3545</v>
      </c>
      <c r="B2185" s="463" t="s">
        <v>658</v>
      </c>
      <c r="C2185" s="463" t="s">
        <v>3546</v>
      </c>
      <c r="D2185" s="463" t="s">
        <v>552</v>
      </c>
      <c r="E2185" s="463">
        <v>20</v>
      </c>
      <c r="F2185" s="465" t="s">
        <v>1010</v>
      </c>
      <c r="G2185" s="463" t="s">
        <v>554</v>
      </c>
      <c r="H2185" s="576">
        <v>43203</v>
      </c>
      <c r="I2185" s="576">
        <v>43216</v>
      </c>
      <c r="J2185" s="228">
        <v>2017</v>
      </c>
      <c r="K2185" s="463" t="s">
        <v>4913</v>
      </c>
      <c r="L2185" s="463" t="s">
        <v>1075</v>
      </c>
      <c r="M2185" s="463" t="s">
        <v>1010</v>
      </c>
      <c r="N2185" s="466">
        <v>1</v>
      </c>
      <c r="O2185" s="229">
        <v>2</v>
      </c>
      <c r="P2185" s="463">
        <v>0</v>
      </c>
      <c r="Q2185" s="463">
        <v>9</v>
      </c>
      <c r="R2185" s="463">
        <v>3</v>
      </c>
      <c r="S2185" s="463">
        <v>0</v>
      </c>
      <c r="T2185" s="463">
        <v>0</v>
      </c>
      <c r="U2185" s="463">
        <v>1</v>
      </c>
      <c r="V2185" s="463">
        <v>0</v>
      </c>
      <c r="W2185" s="463">
        <v>13</v>
      </c>
      <c r="X2185" s="463">
        <v>11</v>
      </c>
      <c r="Y2185" s="463">
        <v>1</v>
      </c>
      <c r="Z2185" s="463">
        <v>0</v>
      </c>
      <c r="AA2185" s="463">
        <v>0</v>
      </c>
      <c r="AB2185" s="466">
        <v>40</v>
      </c>
      <c r="AC2185" s="461"/>
    </row>
    <row r="2186" spans="1:29" s="467" customFormat="1" hidden="1">
      <c r="A2186" s="463" t="s">
        <v>3547</v>
      </c>
      <c r="B2186" s="463" t="s">
        <v>658</v>
      </c>
      <c r="C2186" s="463" t="s">
        <v>3548</v>
      </c>
      <c r="D2186" s="463" t="s">
        <v>552</v>
      </c>
      <c r="E2186" s="463">
        <v>20</v>
      </c>
      <c r="F2186" s="465" t="s">
        <v>1010</v>
      </c>
      <c r="G2186" s="463" t="s">
        <v>554</v>
      </c>
      <c r="H2186" s="576">
        <v>43203</v>
      </c>
      <c r="I2186" s="576">
        <v>43216</v>
      </c>
      <c r="J2186" s="228">
        <v>2017</v>
      </c>
      <c r="K2186" s="463" t="s">
        <v>4913</v>
      </c>
      <c r="L2186" s="463" t="s">
        <v>1075</v>
      </c>
      <c r="M2186" s="463" t="s">
        <v>1010</v>
      </c>
      <c r="N2186" s="466">
        <v>2</v>
      </c>
      <c r="O2186" s="229">
        <v>1</v>
      </c>
      <c r="P2186" s="463">
        <v>0</v>
      </c>
      <c r="Q2186" s="463">
        <v>14</v>
      </c>
      <c r="R2186" s="463">
        <v>4</v>
      </c>
      <c r="S2186" s="463">
        <v>0</v>
      </c>
      <c r="T2186" s="463">
        <v>0</v>
      </c>
      <c r="U2186" s="463">
        <v>0</v>
      </c>
      <c r="V2186" s="463">
        <v>0</v>
      </c>
      <c r="W2186" s="463">
        <v>18</v>
      </c>
      <c r="X2186" s="463">
        <v>3</v>
      </c>
      <c r="Y2186" s="463">
        <v>0</v>
      </c>
      <c r="Z2186" s="463">
        <v>0</v>
      </c>
      <c r="AA2186" s="463">
        <v>0</v>
      </c>
      <c r="AB2186" s="466">
        <v>40</v>
      </c>
      <c r="AC2186" s="461"/>
    </row>
    <row r="2187" spans="1:29" s="467" customFormat="1" hidden="1">
      <c r="A2187" s="463" t="s">
        <v>3549</v>
      </c>
      <c r="B2187" s="463" t="s">
        <v>658</v>
      </c>
      <c r="C2187" s="463" t="s">
        <v>3550</v>
      </c>
      <c r="D2187" s="463" t="s">
        <v>552</v>
      </c>
      <c r="E2187" s="463">
        <v>20</v>
      </c>
      <c r="F2187" s="465" t="s">
        <v>1010</v>
      </c>
      <c r="G2187" s="463" t="s">
        <v>554</v>
      </c>
      <c r="H2187" s="576">
        <v>43203</v>
      </c>
      <c r="I2187" s="576">
        <v>43216</v>
      </c>
      <c r="J2187" s="228">
        <v>2017</v>
      </c>
      <c r="K2187" s="463" t="s">
        <v>4913</v>
      </c>
      <c r="L2187" s="463" t="s">
        <v>1075</v>
      </c>
      <c r="M2187" s="463" t="s">
        <v>1010</v>
      </c>
      <c r="N2187" s="466">
        <v>3</v>
      </c>
      <c r="O2187" s="229">
        <v>0</v>
      </c>
      <c r="P2187" s="463">
        <v>0</v>
      </c>
      <c r="Q2187" s="463">
        <v>11</v>
      </c>
      <c r="R2187" s="463">
        <v>2</v>
      </c>
      <c r="S2187" s="463">
        <v>0</v>
      </c>
      <c r="T2187" s="463">
        <v>0</v>
      </c>
      <c r="U2187" s="463">
        <v>0</v>
      </c>
      <c r="V2187" s="463">
        <v>0</v>
      </c>
      <c r="W2187" s="463">
        <v>17</v>
      </c>
      <c r="X2187" s="463">
        <v>9</v>
      </c>
      <c r="Y2187" s="463">
        <v>1</v>
      </c>
      <c r="Z2187" s="463">
        <v>0</v>
      </c>
      <c r="AA2187" s="463">
        <v>0</v>
      </c>
      <c r="AB2187" s="466">
        <v>40</v>
      </c>
      <c r="AC2187" s="461"/>
    </row>
    <row r="2188" spans="1:29" s="467" customFormat="1" hidden="1">
      <c r="A2188" s="463" t="s">
        <v>3551</v>
      </c>
      <c r="B2188" s="463" t="s">
        <v>658</v>
      </c>
      <c r="C2188" s="463" t="s">
        <v>3552</v>
      </c>
      <c r="D2188" s="463" t="s">
        <v>552</v>
      </c>
      <c r="E2188" s="463">
        <v>20</v>
      </c>
      <c r="F2188" s="465" t="s">
        <v>1010</v>
      </c>
      <c r="G2188" s="463" t="s">
        <v>554</v>
      </c>
      <c r="H2188" s="576">
        <v>43203</v>
      </c>
      <c r="I2188" s="576">
        <v>43216</v>
      </c>
      <c r="J2188" s="228">
        <v>2017</v>
      </c>
      <c r="K2188" s="463" t="s">
        <v>4913</v>
      </c>
      <c r="L2188" s="463" t="s">
        <v>1075</v>
      </c>
      <c r="M2188" s="463" t="s">
        <v>1010</v>
      </c>
      <c r="N2188" s="466">
        <v>4</v>
      </c>
      <c r="O2188" s="229">
        <v>4</v>
      </c>
      <c r="P2188" s="463">
        <v>1</v>
      </c>
      <c r="Q2188" s="463">
        <v>9</v>
      </c>
      <c r="R2188" s="463">
        <v>0</v>
      </c>
      <c r="S2188" s="463">
        <v>0</v>
      </c>
      <c r="T2188" s="463">
        <v>0</v>
      </c>
      <c r="U2188" s="463">
        <v>0</v>
      </c>
      <c r="V2188" s="463">
        <v>0</v>
      </c>
      <c r="W2188" s="463">
        <v>22</v>
      </c>
      <c r="X2188" s="463">
        <v>4</v>
      </c>
      <c r="Y2188" s="463">
        <v>0</v>
      </c>
      <c r="Z2188" s="463">
        <v>0</v>
      </c>
      <c r="AA2188" s="463">
        <v>0</v>
      </c>
      <c r="AB2188" s="466">
        <v>40</v>
      </c>
      <c r="AC2188" s="461"/>
    </row>
    <row r="2189" spans="1:29" s="467" customFormat="1" hidden="1">
      <c r="A2189" s="463" t="s">
        <v>3553</v>
      </c>
      <c r="B2189" s="463" t="s">
        <v>658</v>
      </c>
      <c r="C2189" s="463" t="s">
        <v>4227</v>
      </c>
      <c r="D2189" s="463" t="s">
        <v>552</v>
      </c>
      <c r="E2189" s="463">
        <v>21</v>
      </c>
      <c r="F2189" s="465" t="s">
        <v>3764</v>
      </c>
      <c r="G2189" s="463" t="s">
        <v>554</v>
      </c>
      <c r="H2189" s="576">
        <v>43203</v>
      </c>
      <c r="I2189" s="576">
        <v>43216</v>
      </c>
      <c r="J2189" s="228">
        <v>2017</v>
      </c>
      <c r="K2189" s="463" t="s">
        <v>4913</v>
      </c>
      <c r="L2189" s="463" t="s">
        <v>1075</v>
      </c>
      <c r="M2189" s="463" t="s">
        <v>3764</v>
      </c>
      <c r="N2189" s="466">
        <v>1</v>
      </c>
      <c r="O2189" s="229">
        <v>0</v>
      </c>
      <c r="P2189" s="463">
        <v>2</v>
      </c>
      <c r="Q2189" s="463">
        <v>6</v>
      </c>
      <c r="R2189" s="463">
        <v>0</v>
      </c>
      <c r="S2189" s="463">
        <v>0</v>
      </c>
      <c r="T2189" s="463">
        <v>1</v>
      </c>
      <c r="U2189" s="463">
        <v>0</v>
      </c>
      <c r="V2189" s="463">
        <v>6</v>
      </c>
      <c r="W2189" s="463">
        <v>19</v>
      </c>
      <c r="X2189" s="463">
        <v>5</v>
      </c>
      <c r="Y2189" s="463">
        <v>1</v>
      </c>
      <c r="Z2189" s="463">
        <v>0</v>
      </c>
      <c r="AA2189" s="463">
        <v>0</v>
      </c>
      <c r="AB2189" s="466">
        <v>40</v>
      </c>
      <c r="AC2189" s="461"/>
    </row>
    <row r="2190" spans="1:29" s="467" customFormat="1" hidden="1">
      <c r="A2190" s="463" t="s">
        <v>3554</v>
      </c>
      <c r="B2190" s="463" t="s">
        <v>658</v>
      </c>
      <c r="C2190" s="463" t="s">
        <v>4228</v>
      </c>
      <c r="D2190" s="463" t="s">
        <v>552</v>
      </c>
      <c r="E2190" s="463">
        <v>21</v>
      </c>
      <c r="F2190" s="465" t="s">
        <v>3764</v>
      </c>
      <c r="G2190" s="463" t="s">
        <v>554</v>
      </c>
      <c r="H2190" s="576">
        <v>43203</v>
      </c>
      <c r="I2190" s="576">
        <v>43216</v>
      </c>
      <c r="J2190" s="228">
        <v>2017</v>
      </c>
      <c r="K2190" s="463" t="s">
        <v>4913</v>
      </c>
      <c r="L2190" s="463" t="s">
        <v>1075</v>
      </c>
      <c r="M2190" s="463" t="s">
        <v>3764</v>
      </c>
      <c r="N2190" s="466">
        <v>2</v>
      </c>
      <c r="O2190" s="229">
        <v>0</v>
      </c>
      <c r="P2190" s="463">
        <v>0</v>
      </c>
      <c r="Q2190" s="463">
        <v>1</v>
      </c>
      <c r="R2190" s="463">
        <v>0</v>
      </c>
      <c r="S2190" s="463">
        <v>0</v>
      </c>
      <c r="T2190" s="463">
        <v>0</v>
      </c>
      <c r="U2190" s="463">
        <v>0</v>
      </c>
      <c r="V2190" s="463">
        <v>0</v>
      </c>
      <c r="W2190" s="463">
        <v>12</v>
      </c>
      <c r="X2190" s="463">
        <v>25</v>
      </c>
      <c r="Y2190" s="463">
        <v>2</v>
      </c>
      <c r="Z2190" s="463">
        <v>0</v>
      </c>
      <c r="AA2190" s="463">
        <v>0</v>
      </c>
      <c r="AB2190" s="466">
        <v>40</v>
      </c>
      <c r="AC2190" s="461"/>
    </row>
    <row r="2191" spans="1:29" s="467" customFormat="1" hidden="1">
      <c r="A2191" s="463" t="s">
        <v>3555</v>
      </c>
      <c r="B2191" s="463" t="s">
        <v>658</v>
      </c>
      <c r="C2191" s="463" t="s">
        <v>4229</v>
      </c>
      <c r="D2191" s="463" t="s">
        <v>552</v>
      </c>
      <c r="E2191" s="463">
        <v>21</v>
      </c>
      <c r="F2191" s="465" t="s">
        <v>3764</v>
      </c>
      <c r="G2191" s="463" t="s">
        <v>554</v>
      </c>
      <c r="H2191" s="576">
        <v>43203</v>
      </c>
      <c r="I2191" s="576">
        <v>43216</v>
      </c>
      <c r="J2191" s="228">
        <v>2017</v>
      </c>
      <c r="K2191" s="463" t="s">
        <v>4913</v>
      </c>
      <c r="L2191" s="463" t="s">
        <v>1075</v>
      </c>
      <c r="M2191" s="463" t="s">
        <v>3764</v>
      </c>
      <c r="N2191" s="466">
        <v>3</v>
      </c>
      <c r="O2191" s="229">
        <v>0</v>
      </c>
      <c r="P2191" s="463">
        <v>0</v>
      </c>
      <c r="Q2191" s="463">
        <v>6</v>
      </c>
      <c r="R2191" s="463">
        <v>0</v>
      </c>
      <c r="S2191" s="463">
        <v>0</v>
      </c>
      <c r="T2191" s="463">
        <v>0</v>
      </c>
      <c r="U2191" s="463">
        <v>0</v>
      </c>
      <c r="V2191" s="463">
        <v>2</v>
      </c>
      <c r="W2191" s="463">
        <v>16</v>
      </c>
      <c r="X2191" s="463">
        <v>6</v>
      </c>
      <c r="Y2191" s="463">
        <v>10</v>
      </c>
      <c r="Z2191" s="463">
        <v>0</v>
      </c>
      <c r="AA2191" s="463">
        <v>0</v>
      </c>
      <c r="AB2191" s="466">
        <v>40</v>
      </c>
      <c r="AC2191" s="461"/>
    </row>
    <row r="2192" spans="1:29" s="467" customFormat="1" hidden="1">
      <c r="A2192" s="463" t="s">
        <v>3556</v>
      </c>
      <c r="B2192" s="463" t="s">
        <v>658</v>
      </c>
      <c r="C2192" s="463" t="s">
        <v>4230</v>
      </c>
      <c r="D2192" s="463" t="s">
        <v>552</v>
      </c>
      <c r="E2192" s="463">
        <v>21</v>
      </c>
      <c r="F2192" s="465" t="s">
        <v>3764</v>
      </c>
      <c r="G2192" s="463" t="s">
        <v>554</v>
      </c>
      <c r="H2192" s="576">
        <v>43203</v>
      </c>
      <c r="I2192" s="576">
        <v>43216</v>
      </c>
      <c r="J2192" s="228">
        <v>2017</v>
      </c>
      <c r="K2192" s="463" t="s">
        <v>4913</v>
      </c>
      <c r="L2192" s="463" t="s">
        <v>1075</v>
      </c>
      <c r="M2192" s="463" t="s">
        <v>3764</v>
      </c>
      <c r="N2192" s="466">
        <v>4</v>
      </c>
      <c r="O2192" s="229">
        <v>0</v>
      </c>
      <c r="P2192" s="463">
        <v>5</v>
      </c>
      <c r="Q2192" s="463">
        <v>16</v>
      </c>
      <c r="R2192" s="463">
        <v>1</v>
      </c>
      <c r="S2192" s="463">
        <v>0</v>
      </c>
      <c r="T2192" s="463">
        <v>0</v>
      </c>
      <c r="U2192" s="463">
        <v>0</v>
      </c>
      <c r="V2192" s="463">
        <v>0</v>
      </c>
      <c r="W2192" s="463">
        <v>14</v>
      </c>
      <c r="X2192" s="463">
        <v>2</v>
      </c>
      <c r="Y2192" s="463">
        <v>2</v>
      </c>
      <c r="Z2192" s="463">
        <v>0</v>
      </c>
      <c r="AA2192" s="463">
        <v>0</v>
      </c>
      <c r="AB2192" s="466">
        <v>40</v>
      </c>
      <c r="AC2192" s="461"/>
    </row>
    <row r="2193" spans="1:29" s="467" customFormat="1" hidden="1">
      <c r="A2193" s="463" t="s">
        <v>3557</v>
      </c>
      <c r="B2193" s="463" t="s">
        <v>658</v>
      </c>
      <c r="C2193" s="463" t="s">
        <v>4255</v>
      </c>
      <c r="D2193" s="463" t="s">
        <v>552</v>
      </c>
      <c r="E2193" s="463">
        <v>22</v>
      </c>
      <c r="F2193" s="465" t="s">
        <v>3765</v>
      </c>
      <c r="G2193" s="463" t="s">
        <v>554</v>
      </c>
      <c r="H2193" s="576">
        <v>43203</v>
      </c>
      <c r="I2193" s="576">
        <v>43216</v>
      </c>
      <c r="J2193" s="228">
        <v>2017</v>
      </c>
      <c r="K2193" s="463" t="s">
        <v>4913</v>
      </c>
      <c r="L2193" s="463" t="s">
        <v>1075</v>
      </c>
      <c r="M2193" s="463" t="s">
        <v>3765</v>
      </c>
      <c r="N2193" s="466">
        <v>1</v>
      </c>
      <c r="O2193" s="229">
        <v>0</v>
      </c>
      <c r="P2193" s="463">
        <v>5</v>
      </c>
      <c r="Q2193" s="463">
        <v>0</v>
      </c>
      <c r="R2193" s="463">
        <v>0</v>
      </c>
      <c r="S2193" s="463">
        <v>0</v>
      </c>
      <c r="T2193" s="463">
        <v>0</v>
      </c>
      <c r="U2193" s="463">
        <v>0</v>
      </c>
      <c r="V2193" s="463">
        <v>0</v>
      </c>
      <c r="W2193" s="463">
        <v>24</v>
      </c>
      <c r="X2193" s="463">
        <v>8</v>
      </c>
      <c r="Y2193" s="463">
        <v>3</v>
      </c>
      <c r="Z2193" s="463">
        <v>0</v>
      </c>
      <c r="AA2193" s="463">
        <v>0</v>
      </c>
      <c r="AB2193" s="466">
        <v>40</v>
      </c>
      <c r="AC2193" s="461"/>
    </row>
    <row r="2194" spans="1:29" s="467" customFormat="1" hidden="1">
      <c r="A2194" s="463" t="s">
        <v>3558</v>
      </c>
      <c r="B2194" s="463" t="s">
        <v>658</v>
      </c>
      <c r="C2194" s="463" t="s">
        <v>4256</v>
      </c>
      <c r="D2194" s="463" t="s">
        <v>552</v>
      </c>
      <c r="E2194" s="463">
        <v>22</v>
      </c>
      <c r="F2194" s="465" t="s">
        <v>3765</v>
      </c>
      <c r="G2194" s="463" t="s">
        <v>554</v>
      </c>
      <c r="H2194" s="576">
        <v>43203</v>
      </c>
      <c r="I2194" s="576">
        <v>43216</v>
      </c>
      <c r="J2194" s="228">
        <v>2017</v>
      </c>
      <c r="K2194" s="463" t="s">
        <v>4913</v>
      </c>
      <c r="L2194" s="463" t="s">
        <v>1075</v>
      </c>
      <c r="M2194" s="463" t="s">
        <v>3765</v>
      </c>
      <c r="N2194" s="466">
        <v>2</v>
      </c>
      <c r="O2194" s="229">
        <v>0</v>
      </c>
      <c r="P2194" s="463">
        <v>5</v>
      </c>
      <c r="Q2194" s="463">
        <v>1</v>
      </c>
      <c r="R2194" s="463">
        <v>0</v>
      </c>
      <c r="S2194" s="463">
        <v>0</v>
      </c>
      <c r="T2194" s="463">
        <v>0</v>
      </c>
      <c r="U2194" s="463">
        <v>3</v>
      </c>
      <c r="V2194" s="463">
        <v>0</v>
      </c>
      <c r="W2194" s="463">
        <v>25</v>
      </c>
      <c r="X2194" s="463">
        <v>4</v>
      </c>
      <c r="Y2194" s="463">
        <v>2</v>
      </c>
      <c r="Z2194" s="463">
        <v>0</v>
      </c>
      <c r="AA2194" s="463">
        <v>0</v>
      </c>
      <c r="AB2194" s="466">
        <v>40</v>
      </c>
      <c r="AC2194" s="461"/>
    </row>
    <row r="2195" spans="1:29" s="467" customFormat="1" hidden="1">
      <c r="A2195" s="463" t="s">
        <v>3559</v>
      </c>
      <c r="B2195" s="463" t="s">
        <v>658</v>
      </c>
      <c r="C2195" s="463" t="s">
        <v>4257</v>
      </c>
      <c r="D2195" s="463" t="s">
        <v>552</v>
      </c>
      <c r="E2195" s="463">
        <v>22</v>
      </c>
      <c r="F2195" s="465" t="s">
        <v>3765</v>
      </c>
      <c r="G2195" s="463" t="s">
        <v>554</v>
      </c>
      <c r="H2195" s="576">
        <v>43203</v>
      </c>
      <c r="I2195" s="576">
        <v>43216</v>
      </c>
      <c r="J2195" s="228">
        <v>2017</v>
      </c>
      <c r="K2195" s="463" t="s">
        <v>4913</v>
      </c>
      <c r="L2195" s="463" t="s">
        <v>1075</v>
      </c>
      <c r="M2195" s="463" t="s">
        <v>3765</v>
      </c>
      <c r="N2195" s="466">
        <v>3</v>
      </c>
      <c r="O2195" s="229">
        <v>0</v>
      </c>
      <c r="P2195" s="463">
        <v>2</v>
      </c>
      <c r="Q2195" s="463">
        <v>3</v>
      </c>
      <c r="R2195" s="463">
        <v>0</v>
      </c>
      <c r="S2195" s="463">
        <v>0</v>
      </c>
      <c r="T2195" s="463">
        <v>0</v>
      </c>
      <c r="U2195" s="463">
        <v>3</v>
      </c>
      <c r="V2195" s="463">
        <v>0</v>
      </c>
      <c r="W2195" s="463">
        <v>24</v>
      </c>
      <c r="X2195" s="463">
        <v>4</v>
      </c>
      <c r="Y2195" s="463">
        <v>4</v>
      </c>
      <c r="Z2195" s="463">
        <v>0</v>
      </c>
      <c r="AA2195" s="463">
        <v>0</v>
      </c>
      <c r="AB2195" s="466">
        <v>40</v>
      </c>
      <c r="AC2195" s="461"/>
    </row>
    <row r="2196" spans="1:29" s="467" customFormat="1" hidden="1">
      <c r="A2196" s="463" t="s">
        <v>3560</v>
      </c>
      <c r="B2196" s="463" t="s">
        <v>658</v>
      </c>
      <c r="C2196" s="463" t="s">
        <v>4258</v>
      </c>
      <c r="D2196" s="463" t="s">
        <v>552</v>
      </c>
      <c r="E2196" s="463">
        <v>22</v>
      </c>
      <c r="F2196" s="465" t="s">
        <v>3765</v>
      </c>
      <c r="G2196" s="463" t="s">
        <v>554</v>
      </c>
      <c r="H2196" s="576">
        <v>43203</v>
      </c>
      <c r="I2196" s="576">
        <v>43216</v>
      </c>
      <c r="J2196" s="228">
        <v>2017</v>
      </c>
      <c r="K2196" s="463" t="s">
        <v>4913</v>
      </c>
      <c r="L2196" s="463" t="s">
        <v>1075</v>
      </c>
      <c r="M2196" s="463" t="s">
        <v>3765</v>
      </c>
      <c r="N2196" s="466">
        <v>4</v>
      </c>
      <c r="O2196" s="229">
        <v>0</v>
      </c>
      <c r="P2196" s="463">
        <v>3</v>
      </c>
      <c r="Q2196" s="463">
        <v>2</v>
      </c>
      <c r="R2196" s="463">
        <v>0</v>
      </c>
      <c r="S2196" s="463">
        <v>0</v>
      </c>
      <c r="T2196" s="463">
        <v>0</v>
      </c>
      <c r="U2196" s="463">
        <v>6</v>
      </c>
      <c r="V2196" s="463">
        <v>0</v>
      </c>
      <c r="W2196" s="463">
        <v>20</v>
      </c>
      <c r="X2196" s="463">
        <v>3</v>
      </c>
      <c r="Y2196" s="463">
        <v>6</v>
      </c>
      <c r="Z2196" s="463">
        <v>0</v>
      </c>
      <c r="AA2196" s="463">
        <v>0</v>
      </c>
      <c r="AB2196" s="466">
        <v>40</v>
      </c>
      <c r="AC2196" s="461"/>
    </row>
    <row r="2197" spans="1:29" s="467" customFormat="1" hidden="1">
      <c r="A2197" s="463" t="s">
        <v>3501</v>
      </c>
      <c r="B2197" s="463" t="s">
        <v>658</v>
      </c>
      <c r="C2197" s="463" t="s">
        <v>3502</v>
      </c>
      <c r="D2197" s="463" t="s">
        <v>552</v>
      </c>
      <c r="E2197" s="463">
        <v>23</v>
      </c>
      <c r="F2197" s="465" t="s">
        <v>1011</v>
      </c>
      <c r="G2197" s="463" t="s">
        <v>554</v>
      </c>
      <c r="H2197" s="576">
        <v>43202</v>
      </c>
      <c r="I2197" s="576">
        <v>43202</v>
      </c>
      <c r="J2197" s="228">
        <v>2017</v>
      </c>
      <c r="K2197" s="463" t="s">
        <v>4913</v>
      </c>
      <c r="L2197" s="463" t="s">
        <v>1073</v>
      </c>
      <c r="M2197" s="463" t="s">
        <v>1011</v>
      </c>
      <c r="N2197" s="466">
        <v>1</v>
      </c>
      <c r="O2197" s="229">
        <v>1</v>
      </c>
      <c r="P2197" s="463">
        <v>0</v>
      </c>
      <c r="Q2197" s="463">
        <v>29</v>
      </c>
      <c r="R2197" s="463">
        <v>0</v>
      </c>
      <c r="S2197" s="463">
        <v>0</v>
      </c>
      <c r="T2197" s="463">
        <v>0</v>
      </c>
      <c r="U2197" s="463">
        <v>3</v>
      </c>
      <c r="V2197" s="463">
        <v>0</v>
      </c>
      <c r="W2197" s="463">
        <v>6</v>
      </c>
      <c r="X2197" s="463">
        <v>0</v>
      </c>
      <c r="Y2197" s="463">
        <v>1</v>
      </c>
      <c r="Z2197" s="463">
        <v>0</v>
      </c>
      <c r="AA2197" s="463">
        <v>0</v>
      </c>
      <c r="AB2197" s="466">
        <v>40</v>
      </c>
      <c r="AC2197" s="461"/>
    </row>
    <row r="2198" spans="1:29" s="467" customFormat="1" hidden="1">
      <c r="A2198" s="463" t="s">
        <v>3503</v>
      </c>
      <c r="B2198" s="463" t="s">
        <v>658</v>
      </c>
      <c r="C2198" s="463" t="s">
        <v>3504</v>
      </c>
      <c r="D2198" s="463" t="s">
        <v>552</v>
      </c>
      <c r="E2198" s="463">
        <v>23</v>
      </c>
      <c r="F2198" s="465" t="s">
        <v>1011</v>
      </c>
      <c r="G2198" s="463" t="s">
        <v>554</v>
      </c>
      <c r="H2198" s="576">
        <v>43202</v>
      </c>
      <c r="I2198" s="576">
        <v>43202</v>
      </c>
      <c r="J2198" s="228">
        <v>2017</v>
      </c>
      <c r="K2198" s="463" t="s">
        <v>4913</v>
      </c>
      <c r="L2198" s="463" t="s">
        <v>1073</v>
      </c>
      <c r="M2198" s="463" t="s">
        <v>1011</v>
      </c>
      <c r="N2198" s="466">
        <v>2</v>
      </c>
      <c r="O2198" s="229">
        <v>0</v>
      </c>
      <c r="P2198" s="463">
        <v>0</v>
      </c>
      <c r="Q2198" s="463">
        <v>30</v>
      </c>
      <c r="R2198" s="463">
        <v>0</v>
      </c>
      <c r="S2198" s="463">
        <v>0</v>
      </c>
      <c r="T2198" s="463">
        <v>0</v>
      </c>
      <c r="U2198" s="463">
        <v>0</v>
      </c>
      <c r="V2198" s="463">
        <v>2</v>
      </c>
      <c r="W2198" s="463">
        <v>8</v>
      </c>
      <c r="X2198" s="463">
        <v>0</v>
      </c>
      <c r="Y2198" s="463">
        <v>0</v>
      </c>
      <c r="Z2198" s="463">
        <v>0</v>
      </c>
      <c r="AA2198" s="463">
        <v>0</v>
      </c>
      <c r="AB2198" s="466">
        <v>40</v>
      </c>
      <c r="AC2198" s="461"/>
    </row>
    <row r="2199" spans="1:29" s="467" customFormat="1" hidden="1">
      <c r="A2199" s="463" t="s">
        <v>3505</v>
      </c>
      <c r="B2199" s="463" t="s">
        <v>658</v>
      </c>
      <c r="C2199" s="463" t="s">
        <v>3506</v>
      </c>
      <c r="D2199" s="463" t="s">
        <v>552</v>
      </c>
      <c r="E2199" s="463">
        <v>23</v>
      </c>
      <c r="F2199" s="465" t="s">
        <v>1011</v>
      </c>
      <c r="G2199" s="463" t="s">
        <v>554</v>
      </c>
      <c r="H2199" s="576">
        <v>43202</v>
      </c>
      <c r="I2199" s="576">
        <v>43202</v>
      </c>
      <c r="J2199" s="228">
        <v>2017</v>
      </c>
      <c r="K2199" s="463" t="s">
        <v>4913</v>
      </c>
      <c r="L2199" s="463" t="s">
        <v>1073</v>
      </c>
      <c r="M2199" s="463" t="s">
        <v>1011</v>
      </c>
      <c r="N2199" s="466">
        <v>3</v>
      </c>
      <c r="O2199" s="229">
        <v>0</v>
      </c>
      <c r="P2199" s="463">
        <v>0</v>
      </c>
      <c r="Q2199" s="463">
        <v>25</v>
      </c>
      <c r="R2199" s="463">
        <v>0</v>
      </c>
      <c r="S2199" s="463">
        <v>2</v>
      </c>
      <c r="T2199" s="463">
        <v>0</v>
      </c>
      <c r="U2199" s="463">
        <v>0</v>
      </c>
      <c r="V2199" s="463">
        <v>4</v>
      </c>
      <c r="W2199" s="463">
        <v>6</v>
      </c>
      <c r="X2199" s="463">
        <v>3</v>
      </c>
      <c r="Y2199" s="463">
        <v>0</v>
      </c>
      <c r="Z2199" s="463">
        <v>0</v>
      </c>
      <c r="AA2199" s="463">
        <v>0</v>
      </c>
      <c r="AB2199" s="466">
        <v>40</v>
      </c>
      <c r="AC2199" s="461"/>
    </row>
    <row r="2200" spans="1:29" s="467" customFormat="1" hidden="1">
      <c r="A2200" s="463" t="s">
        <v>3507</v>
      </c>
      <c r="B2200" s="463" t="s">
        <v>658</v>
      </c>
      <c r="C2200" s="463" t="s">
        <v>3508</v>
      </c>
      <c r="D2200" s="463" t="s">
        <v>552</v>
      </c>
      <c r="E2200" s="463">
        <v>23</v>
      </c>
      <c r="F2200" s="465" t="s">
        <v>1011</v>
      </c>
      <c r="G2200" s="463" t="s">
        <v>554</v>
      </c>
      <c r="H2200" s="576">
        <v>43202</v>
      </c>
      <c r="I2200" s="576">
        <v>43202</v>
      </c>
      <c r="J2200" s="228">
        <v>2017</v>
      </c>
      <c r="K2200" s="463" t="s">
        <v>4913</v>
      </c>
      <c r="L2200" s="463" t="s">
        <v>1073</v>
      </c>
      <c r="M2200" s="463" t="s">
        <v>1011</v>
      </c>
      <c r="N2200" s="466">
        <v>4</v>
      </c>
      <c r="O2200" s="229">
        <v>2</v>
      </c>
      <c r="P2200" s="463">
        <v>0</v>
      </c>
      <c r="Q2200" s="463">
        <v>9</v>
      </c>
      <c r="R2200" s="463">
        <v>5</v>
      </c>
      <c r="S2200" s="463">
        <v>11</v>
      </c>
      <c r="T2200" s="463">
        <v>0</v>
      </c>
      <c r="U2200" s="463">
        <v>0</v>
      </c>
      <c r="V2200" s="463">
        <v>1</v>
      </c>
      <c r="W2200" s="463">
        <v>11</v>
      </c>
      <c r="X2200" s="463">
        <v>1</v>
      </c>
      <c r="Y2200" s="463">
        <v>0</v>
      </c>
      <c r="Z2200" s="463">
        <v>0</v>
      </c>
      <c r="AA2200" s="463">
        <v>0</v>
      </c>
      <c r="AB2200" s="466">
        <v>40</v>
      </c>
      <c r="AC2200" s="461"/>
    </row>
    <row r="2201" spans="1:29" s="467" customFormat="1" hidden="1">
      <c r="A2201" s="463" t="s">
        <v>3509</v>
      </c>
      <c r="B2201" s="463" t="s">
        <v>658</v>
      </c>
      <c r="C2201" s="463" t="s">
        <v>3510</v>
      </c>
      <c r="D2201" s="463" t="s">
        <v>552</v>
      </c>
      <c r="E2201" s="463">
        <v>24</v>
      </c>
      <c r="F2201" s="465" t="s">
        <v>3748</v>
      </c>
      <c r="G2201" s="463" t="s">
        <v>554</v>
      </c>
      <c r="H2201" s="576">
        <v>43202</v>
      </c>
      <c r="I2201" s="576">
        <v>43202</v>
      </c>
      <c r="J2201" s="228">
        <v>2017</v>
      </c>
      <c r="K2201" s="463" t="s">
        <v>4913</v>
      </c>
      <c r="L2201" s="463" t="s">
        <v>1073</v>
      </c>
      <c r="M2201" s="463" t="s">
        <v>556</v>
      </c>
      <c r="N2201" s="466">
        <v>1</v>
      </c>
      <c r="O2201" s="229">
        <v>0</v>
      </c>
      <c r="P2201" s="463">
        <v>0</v>
      </c>
      <c r="Q2201" s="463">
        <v>5</v>
      </c>
      <c r="R2201" s="463">
        <v>3</v>
      </c>
      <c r="S2201" s="463">
        <v>12</v>
      </c>
      <c r="T2201" s="463">
        <v>0</v>
      </c>
      <c r="U2201" s="463">
        <v>0</v>
      </c>
      <c r="V2201" s="463">
        <v>0</v>
      </c>
      <c r="W2201" s="463">
        <v>16</v>
      </c>
      <c r="X2201" s="463">
        <v>1</v>
      </c>
      <c r="Y2201" s="463">
        <v>0</v>
      </c>
      <c r="Z2201" s="463">
        <v>0</v>
      </c>
      <c r="AA2201" s="463">
        <v>3</v>
      </c>
      <c r="AB2201" s="466">
        <v>40</v>
      </c>
      <c r="AC2201" s="461"/>
    </row>
    <row r="2202" spans="1:29" s="467" customFormat="1" hidden="1">
      <c r="A2202" s="463" t="s">
        <v>3511</v>
      </c>
      <c r="B2202" s="463" t="s">
        <v>658</v>
      </c>
      <c r="C2202" s="463" t="s">
        <v>3512</v>
      </c>
      <c r="D2202" s="463" t="s">
        <v>552</v>
      </c>
      <c r="E2202" s="463">
        <v>24</v>
      </c>
      <c r="F2202" s="465" t="s">
        <v>3748</v>
      </c>
      <c r="G2202" s="463" t="s">
        <v>554</v>
      </c>
      <c r="H2202" s="576">
        <v>43202</v>
      </c>
      <c r="I2202" s="576">
        <v>43202</v>
      </c>
      <c r="J2202" s="228">
        <v>2017</v>
      </c>
      <c r="K2202" s="463" t="s">
        <v>4913</v>
      </c>
      <c r="L2202" s="463" t="s">
        <v>1073</v>
      </c>
      <c r="M2202" s="463" t="s">
        <v>556</v>
      </c>
      <c r="N2202" s="466">
        <v>2</v>
      </c>
      <c r="O2202" s="229">
        <v>2</v>
      </c>
      <c r="P2202" s="463">
        <v>1</v>
      </c>
      <c r="Q2202" s="463">
        <v>3</v>
      </c>
      <c r="R2202" s="463">
        <v>6</v>
      </c>
      <c r="S2202" s="463">
        <v>4</v>
      </c>
      <c r="T2202" s="463">
        <v>0</v>
      </c>
      <c r="U2202" s="463">
        <v>0</v>
      </c>
      <c r="V2202" s="463">
        <v>0</v>
      </c>
      <c r="W2202" s="463">
        <v>24</v>
      </c>
      <c r="X2202" s="463">
        <v>0</v>
      </c>
      <c r="Y2202" s="463">
        <v>0</v>
      </c>
      <c r="Z2202" s="463">
        <v>0</v>
      </c>
      <c r="AA2202" s="463">
        <v>0</v>
      </c>
      <c r="AB2202" s="466">
        <v>40</v>
      </c>
      <c r="AC2202" s="461"/>
    </row>
    <row r="2203" spans="1:29" s="467" customFormat="1" hidden="1">
      <c r="A2203" s="463" t="s">
        <v>3513</v>
      </c>
      <c r="B2203" s="463" t="s">
        <v>658</v>
      </c>
      <c r="C2203" s="463" t="s">
        <v>3514</v>
      </c>
      <c r="D2203" s="463" t="s">
        <v>552</v>
      </c>
      <c r="E2203" s="463">
        <v>24</v>
      </c>
      <c r="F2203" s="465" t="s">
        <v>3748</v>
      </c>
      <c r="G2203" s="463" t="s">
        <v>554</v>
      </c>
      <c r="H2203" s="576">
        <v>43202</v>
      </c>
      <c r="I2203" s="576">
        <v>43202</v>
      </c>
      <c r="J2203" s="228">
        <v>2017</v>
      </c>
      <c r="K2203" s="463" t="s">
        <v>4913</v>
      </c>
      <c r="L2203" s="463" t="s">
        <v>1073</v>
      </c>
      <c r="M2203" s="463" t="s">
        <v>556</v>
      </c>
      <c r="N2203" s="466">
        <v>3</v>
      </c>
      <c r="O2203" s="229">
        <v>3</v>
      </c>
      <c r="P2203" s="463">
        <v>0</v>
      </c>
      <c r="Q2203" s="463">
        <v>12</v>
      </c>
      <c r="R2203" s="463">
        <v>3</v>
      </c>
      <c r="S2203" s="463">
        <v>8</v>
      </c>
      <c r="T2203" s="463">
        <v>0</v>
      </c>
      <c r="U2203" s="463">
        <v>0</v>
      </c>
      <c r="V2203" s="463">
        <v>0</v>
      </c>
      <c r="W2203" s="463">
        <v>13</v>
      </c>
      <c r="X2203" s="463">
        <v>0</v>
      </c>
      <c r="Y2203" s="463">
        <v>0</v>
      </c>
      <c r="Z2203" s="463">
        <v>0</v>
      </c>
      <c r="AA2203" s="463">
        <v>1</v>
      </c>
      <c r="AB2203" s="466">
        <v>40</v>
      </c>
      <c r="AC2203" s="461"/>
    </row>
    <row r="2204" spans="1:29" s="467" customFormat="1" hidden="1">
      <c r="A2204" s="463" t="s">
        <v>3515</v>
      </c>
      <c r="B2204" s="463" t="s">
        <v>658</v>
      </c>
      <c r="C2204" s="463" t="s">
        <v>3516</v>
      </c>
      <c r="D2204" s="463" t="s">
        <v>552</v>
      </c>
      <c r="E2204" s="463">
        <v>24</v>
      </c>
      <c r="F2204" s="465" t="s">
        <v>3748</v>
      </c>
      <c r="G2204" s="463" t="s">
        <v>554</v>
      </c>
      <c r="H2204" s="576">
        <v>43202</v>
      </c>
      <c r="I2204" s="576">
        <v>43202</v>
      </c>
      <c r="J2204" s="228">
        <v>2017</v>
      </c>
      <c r="K2204" s="463" t="s">
        <v>4913</v>
      </c>
      <c r="L2204" s="463" t="s">
        <v>1073</v>
      </c>
      <c r="M2204" s="463" t="s">
        <v>556</v>
      </c>
      <c r="N2204" s="466">
        <v>4</v>
      </c>
      <c r="O2204" s="229">
        <v>10</v>
      </c>
      <c r="P2204" s="463">
        <v>1</v>
      </c>
      <c r="Q2204" s="463">
        <v>6</v>
      </c>
      <c r="R2204" s="463">
        <v>2</v>
      </c>
      <c r="S2204" s="463">
        <v>9</v>
      </c>
      <c r="T2204" s="463">
        <v>0</v>
      </c>
      <c r="U2204" s="463">
        <v>0</v>
      </c>
      <c r="V2204" s="463">
        <v>0</v>
      </c>
      <c r="W2204" s="463">
        <v>12</v>
      </c>
      <c r="X2204" s="463">
        <v>0</v>
      </c>
      <c r="Y2204" s="463">
        <v>0</v>
      </c>
      <c r="Z2204" s="463">
        <v>0</v>
      </c>
      <c r="AA2204" s="463">
        <v>0</v>
      </c>
      <c r="AB2204" s="466">
        <v>40</v>
      </c>
      <c r="AC2204" s="461"/>
    </row>
    <row r="2205" spans="1:29" s="467" customFormat="1" hidden="1">
      <c r="A2205" s="463" t="s">
        <v>3285</v>
      </c>
      <c r="B2205" s="463" t="s">
        <v>658</v>
      </c>
      <c r="C2205" s="463" t="s">
        <v>3466</v>
      </c>
      <c r="D2205" s="463" t="s">
        <v>552</v>
      </c>
      <c r="E2205" s="463">
        <v>25</v>
      </c>
      <c r="F2205" s="465" t="s">
        <v>1290</v>
      </c>
      <c r="G2205" s="463" t="s">
        <v>554</v>
      </c>
      <c r="H2205" s="576">
        <v>43137</v>
      </c>
      <c r="I2205" s="576">
        <v>43153</v>
      </c>
      <c r="J2205" s="228">
        <v>2017</v>
      </c>
      <c r="K2205" s="463" t="s">
        <v>1281</v>
      </c>
      <c r="L2205" s="463" t="s">
        <v>1099</v>
      </c>
      <c r="M2205" s="463" t="s">
        <v>1290</v>
      </c>
      <c r="N2205" s="466">
        <v>1</v>
      </c>
      <c r="O2205" s="229">
        <v>0</v>
      </c>
      <c r="P2205" s="463">
        <v>8</v>
      </c>
      <c r="Q2205" s="463">
        <v>6</v>
      </c>
      <c r="R2205" s="463">
        <v>0</v>
      </c>
      <c r="S2205" s="463">
        <v>0</v>
      </c>
      <c r="T2205" s="463">
        <v>0</v>
      </c>
      <c r="U2205" s="463">
        <v>0</v>
      </c>
      <c r="V2205" s="463">
        <v>0</v>
      </c>
      <c r="W2205" s="463">
        <v>25</v>
      </c>
      <c r="X2205" s="463">
        <v>1</v>
      </c>
      <c r="Y2205" s="463">
        <v>0</v>
      </c>
      <c r="Z2205" s="463">
        <v>0</v>
      </c>
      <c r="AA2205" s="463">
        <v>0</v>
      </c>
      <c r="AB2205" s="466">
        <v>40</v>
      </c>
      <c r="AC2205" s="461"/>
    </row>
    <row r="2206" spans="1:29" s="467" customFormat="1" hidden="1">
      <c r="A2206" s="463" t="s">
        <v>3286</v>
      </c>
      <c r="B2206" s="463" t="s">
        <v>658</v>
      </c>
      <c r="C2206" s="463" t="s">
        <v>3467</v>
      </c>
      <c r="D2206" s="463" t="s">
        <v>552</v>
      </c>
      <c r="E2206" s="463">
        <v>25</v>
      </c>
      <c r="F2206" s="465" t="s">
        <v>1290</v>
      </c>
      <c r="G2206" s="463" t="s">
        <v>554</v>
      </c>
      <c r="H2206" s="576">
        <v>43137</v>
      </c>
      <c r="I2206" s="576">
        <v>43153</v>
      </c>
      <c r="J2206" s="228">
        <v>2017</v>
      </c>
      <c r="K2206" s="463" t="s">
        <v>1281</v>
      </c>
      <c r="L2206" s="463" t="s">
        <v>1099</v>
      </c>
      <c r="M2206" s="463" t="s">
        <v>1290</v>
      </c>
      <c r="N2206" s="466">
        <v>2</v>
      </c>
      <c r="O2206" s="229">
        <v>1</v>
      </c>
      <c r="P2206" s="463">
        <v>1</v>
      </c>
      <c r="Q2206" s="463">
        <v>7</v>
      </c>
      <c r="R2206" s="463">
        <v>0</v>
      </c>
      <c r="S2206" s="463">
        <v>2</v>
      </c>
      <c r="T2206" s="463">
        <v>0</v>
      </c>
      <c r="U2206" s="463">
        <v>0</v>
      </c>
      <c r="V2206" s="463">
        <v>1</v>
      </c>
      <c r="W2206" s="463">
        <v>25</v>
      </c>
      <c r="X2206" s="463">
        <v>1</v>
      </c>
      <c r="Y2206" s="463">
        <v>2</v>
      </c>
      <c r="Z2206" s="463">
        <v>0</v>
      </c>
      <c r="AA2206" s="463">
        <v>0</v>
      </c>
      <c r="AB2206" s="466">
        <v>40</v>
      </c>
      <c r="AC2206" s="461"/>
    </row>
    <row r="2207" spans="1:29" s="467" customFormat="1" hidden="1">
      <c r="A2207" s="463" t="s">
        <v>3287</v>
      </c>
      <c r="B2207" s="463" t="s">
        <v>658</v>
      </c>
      <c r="C2207" s="463" t="s">
        <v>3468</v>
      </c>
      <c r="D2207" s="463" t="s">
        <v>552</v>
      </c>
      <c r="E2207" s="463">
        <v>25</v>
      </c>
      <c r="F2207" s="465" t="s">
        <v>1290</v>
      </c>
      <c r="G2207" s="463" t="s">
        <v>554</v>
      </c>
      <c r="H2207" s="576">
        <v>43137</v>
      </c>
      <c r="I2207" s="576">
        <v>43153</v>
      </c>
      <c r="J2207" s="228">
        <v>2017</v>
      </c>
      <c r="K2207" s="463" t="s">
        <v>1281</v>
      </c>
      <c r="L2207" s="463" t="s">
        <v>1099</v>
      </c>
      <c r="M2207" s="463" t="s">
        <v>1290</v>
      </c>
      <c r="N2207" s="466">
        <v>3</v>
      </c>
      <c r="O2207" s="229">
        <v>0</v>
      </c>
      <c r="P2207" s="463">
        <v>7</v>
      </c>
      <c r="Q2207" s="463">
        <v>12</v>
      </c>
      <c r="R2207" s="463">
        <v>0</v>
      </c>
      <c r="S2207" s="463">
        <v>1</v>
      </c>
      <c r="T2207" s="463">
        <v>0</v>
      </c>
      <c r="U2207" s="463">
        <v>0</v>
      </c>
      <c r="V2207" s="463">
        <v>0</v>
      </c>
      <c r="W2207" s="463">
        <v>20</v>
      </c>
      <c r="X2207" s="463">
        <v>0</v>
      </c>
      <c r="Y2207" s="463">
        <v>0</v>
      </c>
      <c r="Z2207" s="463">
        <v>0</v>
      </c>
      <c r="AA2207" s="463">
        <v>0</v>
      </c>
      <c r="AB2207" s="466">
        <v>40</v>
      </c>
      <c r="AC2207" s="461"/>
    </row>
    <row r="2208" spans="1:29" s="467" customFormat="1" hidden="1">
      <c r="A2208" s="463" t="s">
        <v>3288</v>
      </c>
      <c r="B2208" s="463" t="s">
        <v>658</v>
      </c>
      <c r="C2208" s="463" t="s">
        <v>3469</v>
      </c>
      <c r="D2208" s="463" t="s">
        <v>552</v>
      </c>
      <c r="E2208" s="463">
        <v>25</v>
      </c>
      <c r="F2208" s="465" t="s">
        <v>1290</v>
      </c>
      <c r="G2208" s="463" t="s">
        <v>554</v>
      </c>
      <c r="H2208" s="576">
        <v>43137</v>
      </c>
      <c r="I2208" s="576">
        <v>43153</v>
      </c>
      <c r="J2208" s="228">
        <v>2017</v>
      </c>
      <c r="K2208" s="463" t="s">
        <v>1281</v>
      </c>
      <c r="L2208" s="463" t="s">
        <v>1099</v>
      </c>
      <c r="M2208" s="463" t="s">
        <v>1290</v>
      </c>
      <c r="N2208" s="466">
        <v>4</v>
      </c>
      <c r="O2208" s="229">
        <v>1</v>
      </c>
      <c r="P2208" s="463">
        <v>14</v>
      </c>
      <c r="Q2208" s="463">
        <v>3</v>
      </c>
      <c r="R2208" s="463">
        <v>0</v>
      </c>
      <c r="S2208" s="463">
        <v>0</v>
      </c>
      <c r="T2208" s="463">
        <v>0</v>
      </c>
      <c r="U2208" s="463">
        <v>1</v>
      </c>
      <c r="V2208" s="463">
        <v>0</v>
      </c>
      <c r="W2208" s="463">
        <v>19</v>
      </c>
      <c r="X2208" s="463">
        <v>0</v>
      </c>
      <c r="Y2208" s="463">
        <v>2</v>
      </c>
      <c r="Z2208" s="463">
        <v>0</v>
      </c>
      <c r="AA2208" s="463">
        <v>0</v>
      </c>
      <c r="AB2208" s="466">
        <v>40</v>
      </c>
      <c r="AC2208" s="461"/>
    </row>
    <row r="2209" spans="1:29" s="467" customFormat="1" hidden="1">
      <c r="A2209" s="463" t="s">
        <v>3289</v>
      </c>
      <c r="B2209" s="463" t="s">
        <v>658</v>
      </c>
      <c r="C2209" s="463" t="s">
        <v>3290</v>
      </c>
      <c r="D2209" s="463" t="s">
        <v>552</v>
      </c>
      <c r="E2209" s="463">
        <v>26</v>
      </c>
      <c r="F2209" s="465" t="s">
        <v>1291</v>
      </c>
      <c r="G2209" s="463" t="s">
        <v>554</v>
      </c>
      <c r="H2209" s="576">
        <v>43136</v>
      </c>
      <c r="I2209" s="576">
        <v>43153</v>
      </c>
      <c r="J2209" s="228">
        <v>2017</v>
      </c>
      <c r="K2209" s="463" t="s">
        <v>1281</v>
      </c>
      <c r="L2209" s="463" t="s">
        <v>1099</v>
      </c>
      <c r="M2209" s="463" t="s">
        <v>1291</v>
      </c>
      <c r="N2209" s="466">
        <v>1</v>
      </c>
      <c r="O2209" s="229">
        <v>0</v>
      </c>
      <c r="P2209" s="463">
        <v>0</v>
      </c>
      <c r="Q2209" s="463">
        <v>1</v>
      </c>
      <c r="R2209" s="463">
        <v>0</v>
      </c>
      <c r="S2209" s="463">
        <v>3</v>
      </c>
      <c r="T2209" s="463">
        <v>0</v>
      </c>
      <c r="U2209" s="463">
        <v>0</v>
      </c>
      <c r="V2209" s="463">
        <v>0</v>
      </c>
      <c r="W2209" s="463">
        <v>32</v>
      </c>
      <c r="X2209" s="463">
        <v>2</v>
      </c>
      <c r="Y2209" s="463">
        <v>2</v>
      </c>
      <c r="Z2209" s="463">
        <v>0</v>
      </c>
      <c r="AA2209" s="463">
        <v>0</v>
      </c>
      <c r="AB2209" s="466">
        <v>40</v>
      </c>
      <c r="AC2209" s="461"/>
    </row>
    <row r="2210" spans="1:29" s="467" customFormat="1" hidden="1">
      <c r="A2210" s="463" t="s">
        <v>3291</v>
      </c>
      <c r="B2210" s="463" t="s">
        <v>658</v>
      </c>
      <c r="C2210" s="463" t="s">
        <v>3292</v>
      </c>
      <c r="D2210" s="463" t="s">
        <v>552</v>
      </c>
      <c r="E2210" s="463">
        <v>26</v>
      </c>
      <c r="F2210" s="465" t="s">
        <v>1291</v>
      </c>
      <c r="G2210" s="463" t="s">
        <v>554</v>
      </c>
      <c r="H2210" s="576">
        <v>43136</v>
      </c>
      <c r="I2210" s="576">
        <v>43153</v>
      </c>
      <c r="J2210" s="228">
        <v>2017</v>
      </c>
      <c r="K2210" s="463" t="s">
        <v>1281</v>
      </c>
      <c r="L2210" s="463" t="s">
        <v>1099</v>
      </c>
      <c r="M2210" s="463" t="s">
        <v>1291</v>
      </c>
      <c r="N2210" s="466">
        <v>2</v>
      </c>
      <c r="O2210" s="229">
        <v>0</v>
      </c>
      <c r="P2210" s="463">
        <v>0</v>
      </c>
      <c r="Q2210" s="463">
        <v>0</v>
      </c>
      <c r="R2210" s="463">
        <v>0</v>
      </c>
      <c r="S2210" s="463">
        <v>1</v>
      </c>
      <c r="T2210" s="463">
        <v>0</v>
      </c>
      <c r="U2210" s="463">
        <v>0</v>
      </c>
      <c r="V2210" s="463">
        <v>0</v>
      </c>
      <c r="W2210" s="463">
        <v>33</v>
      </c>
      <c r="X2210" s="463">
        <v>5</v>
      </c>
      <c r="Y2210" s="463">
        <v>1</v>
      </c>
      <c r="Z2210" s="463">
        <v>0</v>
      </c>
      <c r="AA2210" s="463">
        <v>0</v>
      </c>
      <c r="AB2210" s="466">
        <v>40</v>
      </c>
      <c r="AC2210" s="461"/>
    </row>
    <row r="2211" spans="1:29" s="467" customFormat="1" hidden="1">
      <c r="A2211" s="463" t="s">
        <v>3293</v>
      </c>
      <c r="B2211" s="463" t="s">
        <v>658</v>
      </c>
      <c r="C2211" s="463" t="s">
        <v>3294</v>
      </c>
      <c r="D2211" s="463" t="s">
        <v>552</v>
      </c>
      <c r="E2211" s="463">
        <v>26</v>
      </c>
      <c r="F2211" s="465" t="s">
        <v>1291</v>
      </c>
      <c r="G2211" s="463" t="s">
        <v>554</v>
      </c>
      <c r="H2211" s="576">
        <v>43136</v>
      </c>
      <c r="I2211" s="576">
        <v>43153</v>
      </c>
      <c r="J2211" s="228">
        <v>2017</v>
      </c>
      <c r="K2211" s="463" t="s">
        <v>1281</v>
      </c>
      <c r="L2211" s="463" t="s">
        <v>1099</v>
      </c>
      <c r="M2211" s="463" t="s">
        <v>1291</v>
      </c>
      <c r="N2211" s="466">
        <v>3</v>
      </c>
      <c r="O2211" s="229">
        <v>0</v>
      </c>
      <c r="P2211" s="463">
        <v>0</v>
      </c>
      <c r="Q2211" s="463">
        <v>0</v>
      </c>
      <c r="R2211" s="463">
        <v>0</v>
      </c>
      <c r="S2211" s="463">
        <v>12</v>
      </c>
      <c r="T2211" s="463">
        <v>0</v>
      </c>
      <c r="U2211" s="463">
        <v>0</v>
      </c>
      <c r="V2211" s="463">
        <v>0</v>
      </c>
      <c r="W2211" s="463">
        <v>19</v>
      </c>
      <c r="X2211" s="463">
        <v>8</v>
      </c>
      <c r="Y2211" s="463">
        <v>1</v>
      </c>
      <c r="Z2211" s="463">
        <v>0</v>
      </c>
      <c r="AA2211" s="463">
        <v>0</v>
      </c>
      <c r="AB2211" s="466">
        <v>40</v>
      </c>
      <c r="AC2211" s="461"/>
    </row>
    <row r="2212" spans="1:29" s="467" customFormat="1" hidden="1">
      <c r="A2212" s="463" t="s">
        <v>3295</v>
      </c>
      <c r="B2212" s="463" t="s">
        <v>658</v>
      </c>
      <c r="C2212" s="463" t="s">
        <v>3296</v>
      </c>
      <c r="D2212" s="463" t="s">
        <v>552</v>
      </c>
      <c r="E2212" s="463">
        <v>26</v>
      </c>
      <c r="F2212" s="465" t="s">
        <v>1291</v>
      </c>
      <c r="G2212" s="463" t="s">
        <v>554</v>
      </c>
      <c r="H2212" s="576">
        <v>43136</v>
      </c>
      <c r="I2212" s="576">
        <v>43153</v>
      </c>
      <c r="J2212" s="228">
        <v>2017</v>
      </c>
      <c r="K2212" s="463" t="s">
        <v>1281</v>
      </c>
      <c r="L2212" s="463" t="s">
        <v>1099</v>
      </c>
      <c r="M2212" s="463" t="s">
        <v>1291</v>
      </c>
      <c r="N2212" s="466">
        <v>4</v>
      </c>
      <c r="O2212" s="229">
        <v>0</v>
      </c>
      <c r="P2212" s="463">
        <v>0</v>
      </c>
      <c r="Q2212" s="463">
        <v>1</v>
      </c>
      <c r="R2212" s="463">
        <v>0</v>
      </c>
      <c r="S2212" s="463">
        <v>1</v>
      </c>
      <c r="T2212" s="463">
        <v>0</v>
      </c>
      <c r="U2212" s="463">
        <v>0</v>
      </c>
      <c r="V2212" s="463">
        <v>0</v>
      </c>
      <c r="W2212" s="463">
        <v>18</v>
      </c>
      <c r="X2212" s="463">
        <v>16</v>
      </c>
      <c r="Y2212" s="463">
        <v>4</v>
      </c>
      <c r="Z2212" s="463">
        <v>0</v>
      </c>
      <c r="AA2212" s="463">
        <v>0</v>
      </c>
      <c r="AB2212" s="466">
        <v>40</v>
      </c>
      <c r="AC2212" s="461"/>
    </row>
    <row r="2213" spans="1:29" s="467" customFormat="1" hidden="1">
      <c r="A2213" s="463" t="s">
        <v>3373</v>
      </c>
      <c r="B2213" s="463" t="s">
        <v>658</v>
      </c>
      <c r="C2213" s="463" t="s">
        <v>4163</v>
      </c>
      <c r="D2213" s="463" t="s">
        <v>552</v>
      </c>
      <c r="E2213" s="463">
        <v>27</v>
      </c>
      <c r="F2213" s="465" t="s">
        <v>3762</v>
      </c>
      <c r="G2213" s="463" t="s">
        <v>554</v>
      </c>
      <c r="H2213" s="576">
        <v>43136</v>
      </c>
      <c r="I2213" s="576">
        <v>43153</v>
      </c>
      <c r="J2213" s="228">
        <v>2017</v>
      </c>
      <c r="K2213" s="463" t="s">
        <v>1281</v>
      </c>
      <c r="L2213" s="463" t="s">
        <v>1099</v>
      </c>
      <c r="M2213" s="463" t="s">
        <v>3762</v>
      </c>
      <c r="N2213" s="466">
        <v>1</v>
      </c>
      <c r="O2213" s="229">
        <v>1</v>
      </c>
      <c r="P2213" s="463">
        <v>0</v>
      </c>
      <c r="Q2213" s="463">
        <v>4</v>
      </c>
      <c r="R2213" s="463">
        <v>0</v>
      </c>
      <c r="S2213" s="463">
        <v>0</v>
      </c>
      <c r="T2213" s="463">
        <v>0</v>
      </c>
      <c r="U2213" s="463">
        <v>5</v>
      </c>
      <c r="V2213" s="463">
        <v>0</v>
      </c>
      <c r="W2213" s="463">
        <v>13</v>
      </c>
      <c r="X2213" s="463">
        <v>17</v>
      </c>
      <c r="Y2213" s="463">
        <v>0</v>
      </c>
      <c r="Z2213" s="463">
        <v>0</v>
      </c>
      <c r="AA2213" s="463">
        <v>0</v>
      </c>
      <c r="AB2213" s="466">
        <v>40</v>
      </c>
      <c r="AC2213" s="461"/>
    </row>
    <row r="2214" spans="1:29" s="467" customFormat="1" hidden="1">
      <c r="A2214" s="463" t="s">
        <v>3374</v>
      </c>
      <c r="B2214" s="463" t="s">
        <v>658</v>
      </c>
      <c r="C2214" s="463" t="s">
        <v>4164</v>
      </c>
      <c r="D2214" s="463" t="s">
        <v>552</v>
      </c>
      <c r="E2214" s="463">
        <v>27</v>
      </c>
      <c r="F2214" s="465" t="s">
        <v>3762</v>
      </c>
      <c r="G2214" s="463" t="s">
        <v>554</v>
      </c>
      <c r="H2214" s="576">
        <v>43136</v>
      </c>
      <c r="I2214" s="576">
        <v>43153</v>
      </c>
      <c r="J2214" s="228">
        <v>2017</v>
      </c>
      <c r="K2214" s="463" t="s">
        <v>1281</v>
      </c>
      <c r="L2214" s="463" t="s">
        <v>1099</v>
      </c>
      <c r="M2214" s="463" t="s">
        <v>3762</v>
      </c>
      <c r="N2214" s="466">
        <v>2</v>
      </c>
      <c r="O2214" s="229">
        <v>0</v>
      </c>
      <c r="P2214" s="463">
        <v>1</v>
      </c>
      <c r="Q2214" s="463">
        <v>0</v>
      </c>
      <c r="R2214" s="463">
        <v>0</v>
      </c>
      <c r="S2214" s="463">
        <v>0</v>
      </c>
      <c r="T2214" s="463">
        <v>0</v>
      </c>
      <c r="U2214" s="463">
        <v>8</v>
      </c>
      <c r="V2214" s="463">
        <v>0</v>
      </c>
      <c r="W2214" s="463">
        <v>21</v>
      </c>
      <c r="X2214" s="463">
        <v>10</v>
      </c>
      <c r="Y2214" s="463">
        <v>0</v>
      </c>
      <c r="Z2214" s="463">
        <v>0</v>
      </c>
      <c r="AA2214" s="463">
        <v>0</v>
      </c>
      <c r="AB2214" s="466">
        <v>40</v>
      </c>
      <c r="AC2214" s="461"/>
    </row>
    <row r="2215" spans="1:29" s="467" customFormat="1" hidden="1">
      <c r="A2215" s="463" t="s">
        <v>3375</v>
      </c>
      <c r="B2215" s="463" t="s">
        <v>658</v>
      </c>
      <c r="C2215" s="463" t="s">
        <v>4165</v>
      </c>
      <c r="D2215" s="463" t="s">
        <v>552</v>
      </c>
      <c r="E2215" s="463">
        <v>27</v>
      </c>
      <c r="F2215" s="465" t="s">
        <v>3762</v>
      </c>
      <c r="G2215" s="463" t="s">
        <v>554</v>
      </c>
      <c r="H2215" s="576">
        <v>43136</v>
      </c>
      <c r="I2215" s="576">
        <v>43153</v>
      </c>
      <c r="J2215" s="228">
        <v>2017</v>
      </c>
      <c r="K2215" s="463" t="s">
        <v>1281</v>
      </c>
      <c r="L2215" s="463" t="s">
        <v>1099</v>
      </c>
      <c r="M2215" s="463" t="s">
        <v>3762</v>
      </c>
      <c r="N2215" s="466">
        <v>3</v>
      </c>
      <c r="O2215" s="229">
        <v>0</v>
      </c>
      <c r="P2215" s="463">
        <v>0</v>
      </c>
      <c r="Q2215" s="463">
        <v>0</v>
      </c>
      <c r="R2215" s="463">
        <v>0</v>
      </c>
      <c r="S2215" s="463">
        <v>0</v>
      </c>
      <c r="T2215" s="463">
        <v>0</v>
      </c>
      <c r="U2215" s="463">
        <v>12</v>
      </c>
      <c r="V2215" s="463">
        <v>0</v>
      </c>
      <c r="W2215" s="463">
        <v>16</v>
      </c>
      <c r="X2215" s="463">
        <v>12</v>
      </c>
      <c r="Y2215" s="463">
        <v>0</v>
      </c>
      <c r="Z2215" s="463">
        <v>0</v>
      </c>
      <c r="AA2215" s="463">
        <v>0</v>
      </c>
      <c r="AB2215" s="466">
        <v>40</v>
      </c>
      <c r="AC2215" s="461"/>
    </row>
    <row r="2216" spans="1:29" s="467" customFormat="1" hidden="1">
      <c r="A2216" s="463" t="s">
        <v>3376</v>
      </c>
      <c r="B2216" s="463" t="s">
        <v>658</v>
      </c>
      <c r="C2216" s="463" t="s">
        <v>4166</v>
      </c>
      <c r="D2216" s="463" t="s">
        <v>552</v>
      </c>
      <c r="E2216" s="463">
        <v>27</v>
      </c>
      <c r="F2216" s="465" t="s">
        <v>3762</v>
      </c>
      <c r="G2216" s="463" t="s">
        <v>554</v>
      </c>
      <c r="H2216" s="576">
        <v>43136</v>
      </c>
      <c r="I2216" s="576">
        <v>43153</v>
      </c>
      <c r="J2216" s="228">
        <v>2017</v>
      </c>
      <c r="K2216" s="463" t="s">
        <v>1281</v>
      </c>
      <c r="L2216" s="463" t="s">
        <v>1099</v>
      </c>
      <c r="M2216" s="463" t="s">
        <v>3762</v>
      </c>
      <c r="N2216" s="466">
        <v>4</v>
      </c>
      <c r="O2216" s="229">
        <v>4</v>
      </c>
      <c r="P2216" s="463">
        <v>0</v>
      </c>
      <c r="Q2216" s="463">
        <v>0</v>
      </c>
      <c r="R2216" s="463">
        <v>1</v>
      </c>
      <c r="S2216" s="463">
        <v>0</v>
      </c>
      <c r="T2216" s="463">
        <v>0</v>
      </c>
      <c r="U2216" s="463">
        <v>14</v>
      </c>
      <c r="V2216" s="463">
        <v>0</v>
      </c>
      <c r="W2216" s="463">
        <v>15</v>
      </c>
      <c r="X2216" s="463">
        <v>6</v>
      </c>
      <c r="Y2216" s="463">
        <v>0</v>
      </c>
      <c r="Z2216" s="463">
        <v>0</v>
      </c>
      <c r="AA2216" s="463">
        <v>0</v>
      </c>
      <c r="AB2216" s="466">
        <v>40</v>
      </c>
      <c r="AC2216" s="461"/>
    </row>
    <row r="2217" spans="1:29" s="467" customFormat="1" hidden="1">
      <c r="A2217" s="463" t="s">
        <v>3297</v>
      </c>
      <c r="B2217" s="463" t="s">
        <v>658</v>
      </c>
      <c r="C2217" s="463" t="s">
        <v>3298</v>
      </c>
      <c r="D2217" s="463" t="s">
        <v>552</v>
      </c>
      <c r="E2217" s="463">
        <v>28</v>
      </c>
      <c r="F2217" s="465" t="s">
        <v>1294</v>
      </c>
      <c r="G2217" s="463" t="s">
        <v>554</v>
      </c>
      <c r="H2217" s="576">
        <v>43135</v>
      </c>
      <c r="I2217" s="576">
        <v>43153</v>
      </c>
      <c r="J2217" s="228">
        <v>2017</v>
      </c>
      <c r="K2217" s="463" t="s">
        <v>1281</v>
      </c>
      <c r="L2217" s="463" t="s">
        <v>1293</v>
      </c>
      <c r="M2217" s="463" t="s">
        <v>1294</v>
      </c>
      <c r="N2217" s="466">
        <v>1</v>
      </c>
      <c r="O2217" s="229">
        <v>2</v>
      </c>
      <c r="P2217" s="463">
        <v>4</v>
      </c>
      <c r="Q2217" s="463">
        <v>9</v>
      </c>
      <c r="R2217" s="463">
        <v>1</v>
      </c>
      <c r="S2217" s="463">
        <v>0</v>
      </c>
      <c r="T2217" s="463">
        <v>0</v>
      </c>
      <c r="U2217" s="463">
        <v>1</v>
      </c>
      <c r="V2217" s="463">
        <v>0</v>
      </c>
      <c r="W2217" s="463">
        <v>10</v>
      </c>
      <c r="X2217" s="463">
        <v>6</v>
      </c>
      <c r="Y2217" s="463">
        <v>7</v>
      </c>
      <c r="Z2217" s="463">
        <v>0</v>
      </c>
      <c r="AA2217" s="463">
        <v>0</v>
      </c>
      <c r="AB2217" s="466">
        <v>40</v>
      </c>
      <c r="AC2217" s="461"/>
    </row>
    <row r="2218" spans="1:29" s="467" customFormat="1" hidden="1">
      <c r="A2218" s="463" t="s">
        <v>3299</v>
      </c>
      <c r="B2218" s="463" t="s">
        <v>658</v>
      </c>
      <c r="C2218" s="463" t="s">
        <v>3300</v>
      </c>
      <c r="D2218" s="463" t="s">
        <v>552</v>
      </c>
      <c r="E2218" s="463">
        <v>28</v>
      </c>
      <c r="F2218" s="465" t="s">
        <v>1294</v>
      </c>
      <c r="G2218" s="463" t="s">
        <v>554</v>
      </c>
      <c r="H2218" s="576">
        <v>43135</v>
      </c>
      <c r="I2218" s="576">
        <v>43153</v>
      </c>
      <c r="J2218" s="228">
        <v>2017</v>
      </c>
      <c r="K2218" s="463" t="s">
        <v>1281</v>
      </c>
      <c r="L2218" s="463" t="s">
        <v>1293</v>
      </c>
      <c r="M2218" s="463" t="s">
        <v>1294</v>
      </c>
      <c r="N2218" s="466">
        <v>2</v>
      </c>
      <c r="O2218" s="229">
        <v>2</v>
      </c>
      <c r="P2218" s="463">
        <v>1</v>
      </c>
      <c r="Q2218" s="463">
        <v>17</v>
      </c>
      <c r="R2218" s="463">
        <v>0</v>
      </c>
      <c r="S2218" s="463">
        <v>0</v>
      </c>
      <c r="T2218" s="463">
        <v>0</v>
      </c>
      <c r="U2218" s="463">
        <v>0</v>
      </c>
      <c r="V2218" s="463">
        <v>0</v>
      </c>
      <c r="W2218" s="463">
        <v>10</v>
      </c>
      <c r="X2218" s="463">
        <v>3</v>
      </c>
      <c r="Y2218" s="463">
        <v>7</v>
      </c>
      <c r="Z2218" s="463">
        <v>0</v>
      </c>
      <c r="AA2218" s="463">
        <v>0</v>
      </c>
      <c r="AB2218" s="466">
        <v>40</v>
      </c>
      <c r="AC2218" s="461"/>
    </row>
    <row r="2219" spans="1:29" s="467" customFormat="1" hidden="1">
      <c r="A2219" s="463" t="s">
        <v>3301</v>
      </c>
      <c r="B2219" s="463" t="s">
        <v>658</v>
      </c>
      <c r="C2219" s="463" t="s">
        <v>3302</v>
      </c>
      <c r="D2219" s="463" t="s">
        <v>552</v>
      </c>
      <c r="E2219" s="463">
        <v>28</v>
      </c>
      <c r="F2219" s="465" t="s">
        <v>1294</v>
      </c>
      <c r="G2219" s="463" t="s">
        <v>554</v>
      </c>
      <c r="H2219" s="576">
        <v>43135</v>
      </c>
      <c r="I2219" s="576">
        <v>43153</v>
      </c>
      <c r="J2219" s="228">
        <v>2017</v>
      </c>
      <c r="K2219" s="463" t="s">
        <v>1281</v>
      </c>
      <c r="L2219" s="463" t="s">
        <v>1293</v>
      </c>
      <c r="M2219" s="463" t="s">
        <v>1294</v>
      </c>
      <c r="N2219" s="466">
        <v>3</v>
      </c>
      <c r="O2219" s="229">
        <v>6</v>
      </c>
      <c r="P2219" s="463">
        <v>0</v>
      </c>
      <c r="Q2219" s="463">
        <v>12</v>
      </c>
      <c r="R2219" s="463">
        <v>1</v>
      </c>
      <c r="S2219" s="463">
        <v>0</v>
      </c>
      <c r="T2219" s="463">
        <v>0</v>
      </c>
      <c r="U2219" s="463">
        <v>0</v>
      </c>
      <c r="V2219" s="463">
        <v>0</v>
      </c>
      <c r="W2219" s="463">
        <v>10</v>
      </c>
      <c r="X2219" s="463">
        <v>4</v>
      </c>
      <c r="Y2219" s="463">
        <v>7</v>
      </c>
      <c r="Z2219" s="463">
        <v>0</v>
      </c>
      <c r="AA2219" s="463">
        <v>0</v>
      </c>
      <c r="AB2219" s="466">
        <v>40</v>
      </c>
      <c r="AC2219" s="461"/>
    </row>
    <row r="2220" spans="1:29" s="467" customFormat="1" hidden="1">
      <c r="A2220" s="463" t="s">
        <v>3303</v>
      </c>
      <c r="B2220" s="463" t="s">
        <v>658</v>
      </c>
      <c r="C2220" s="463" t="s">
        <v>3304</v>
      </c>
      <c r="D2220" s="463" t="s">
        <v>552</v>
      </c>
      <c r="E2220" s="463">
        <v>28</v>
      </c>
      <c r="F2220" s="465" t="s">
        <v>1294</v>
      </c>
      <c r="G2220" s="463" t="s">
        <v>554</v>
      </c>
      <c r="H2220" s="576">
        <v>43135</v>
      </c>
      <c r="I2220" s="576">
        <v>43153</v>
      </c>
      <c r="J2220" s="228">
        <v>2017</v>
      </c>
      <c r="K2220" s="463" t="s">
        <v>1281</v>
      </c>
      <c r="L2220" s="463" t="s">
        <v>1293</v>
      </c>
      <c r="M2220" s="463" t="s">
        <v>1294</v>
      </c>
      <c r="N2220" s="466">
        <v>4</v>
      </c>
      <c r="O2220" s="229">
        <v>0</v>
      </c>
      <c r="P2220" s="463">
        <v>1</v>
      </c>
      <c r="Q2220" s="463">
        <v>7</v>
      </c>
      <c r="R2220" s="463">
        <v>3</v>
      </c>
      <c r="S2220" s="463">
        <v>0</v>
      </c>
      <c r="T2220" s="463">
        <v>0</v>
      </c>
      <c r="U2220" s="463">
        <v>0</v>
      </c>
      <c r="V2220" s="463">
        <v>0</v>
      </c>
      <c r="W2220" s="463">
        <v>20</v>
      </c>
      <c r="X2220" s="463">
        <v>0</v>
      </c>
      <c r="Y2220" s="463">
        <v>9</v>
      </c>
      <c r="Z2220" s="463">
        <v>0</v>
      </c>
      <c r="AA2220" s="463">
        <v>0</v>
      </c>
      <c r="AB2220" s="466">
        <v>40</v>
      </c>
      <c r="AC2220" s="461"/>
    </row>
    <row r="2221" spans="1:29" s="467" customFormat="1" hidden="1">
      <c r="A2221" s="463" t="s">
        <v>3305</v>
      </c>
      <c r="B2221" s="463" t="s">
        <v>658</v>
      </c>
      <c r="C2221" s="463" t="s">
        <v>3306</v>
      </c>
      <c r="D2221" s="463" t="s">
        <v>552</v>
      </c>
      <c r="E2221" s="463">
        <v>29</v>
      </c>
      <c r="F2221" s="465" t="s">
        <v>1295</v>
      </c>
      <c r="G2221" s="463" t="s">
        <v>554</v>
      </c>
      <c r="H2221" s="576">
        <v>43134</v>
      </c>
      <c r="I2221" s="576">
        <v>43153</v>
      </c>
      <c r="J2221" s="228">
        <v>2017</v>
      </c>
      <c r="K2221" s="463" t="s">
        <v>1281</v>
      </c>
      <c r="L2221" s="463" t="s">
        <v>1293</v>
      </c>
      <c r="M2221" s="463" t="s">
        <v>1295</v>
      </c>
      <c r="N2221" s="466">
        <v>1</v>
      </c>
      <c r="O2221" s="229">
        <v>7</v>
      </c>
      <c r="P2221" s="463">
        <v>0</v>
      </c>
      <c r="Q2221" s="463">
        <v>4</v>
      </c>
      <c r="R2221" s="463">
        <v>0</v>
      </c>
      <c r="S2221" s="463">
        <v>0</v>
      </c>
      <c r="T2221" s="463">
        <v>0</v>
      </c>
      <c r="U2221" s="463">
        <v>10</v>
      </c>
      <c r="V2221" s="463">
        <v>0</v>
      </c>
      <c r="W2221" s="463">
        <v>4</v>
      </c>
      <c r="X2221" s="463">
        <v>8</v>
      </c>
      <c r="Y2221" s="463">
        <v>6</v>
      </c>
      <c r="Z2221" s="463">
        <v>1</v>
      </c>
      <c r="AA2221" s="463">
        <v>0</v>
      </c>
      <c r="AB2221" s="466">
        <v>40</v>
      </c>
      <c r="AC2221" s="461"/>
    </row>
    <row r="2222" spans="1:29" s="467" customFormat="1" hidden="1">
      <c r="A2222" s="463" t="s">
        <v>3307</v>
      </c>
      <c r="B2222" s="463" t="s">
        <v>658</v>
      </c>
      <c r="C2222" s="463" t="s">
        <v>3308</v>
      </c>
      <c r="D2222" s="463" t="s">
        <v>552</v>
      </c>
      <c r="E2222" s="463">
        <v>29</v>
      </c>
      <c r="F2222" s="465" t="s">
        <v>1295</v>
      </c>
      <c r="G2222" s="463" t="s">
        <v>554</v>
      </c>
      <c r="H2222" s="576">
        <v>43134</v>
      </c>
      <c r="I2222" s="576">
        <v>43153</v>
      </c>
      <c r="J2222" s="228">
        <v>2017</v>
      </c>
      <c r="K2222" s="463" t="s">
        <v>1281</v>
      </c>
      <c r="L2222" s="463" t="s">
        <v>1293</v>
      </c>
      <c r="M2222" s="463" t="s">
        <v>1295</v>
      </c>
      <c r="N2222" s="466">
        <v>2</v>
      </c>
      <c r="O2222" s="229">
        <v>5</v>
      </c>
      <c r="P2222" s="463">
        <v>0</v>
      </c>
      <c r="Q2222" s="463">
        <v>8</v>
      </c>
      <c r="R2222" s="463">
        <v>0</v>
      </c>
      <c r="S2222" s="463">
        <v>0</v>
      </c>
      <c r="T2222" s="463">
        <v>0</v>
      </c>
      <c r="U2222" s="463">
        <v>5</v>
      </c>
      <c r="V2222" s="463">
        <v>0</v>
      </c>
      <c r="W2222" s="463">
        <v>6</v>
      </c>
      <c r="X2222" s="463">
        <v>15</v>
      </c>
      <c r="Y2222" s="463">
        <v>0</v>
      </c>
      <c r="Z2222" s="463">
        <v>1</v>
      </c>
      <c r="AA2222" s="463">
        <v>0</v>
      </c>
      <c r="AB2222" s="466">
        <v>40</v>
      </c>
      <c r="AC2222" s="461"/>
    </row>
    <row r="2223" spans="1:29" s="467" customFormat="1" hidden="1">
      <c r="A2223" s="463" t="s">
        <v>3309</v>
      </c>
      <c r="B2223" s="463" t="s">
        <v>658</v>
      </c>
      <c r="C2223" s="463" t="s">
        <v>3310</v>
      </c>
      <c r="D2223" s="463" t="s">
        <v>552</v>
      </c>
      <c r="E2223" s="463">
        <v>29</v>
      </c>
      <c r="F2223" s="465" t="s">
        <v>1295</v>
      </c>
      <c r="G2223" s="463" t="s">
        <v>554</v>
      </c>
      <c r="H2223" s="576">
        <v>43134</v>
      </c>
      <c r="I2223" s="576">
        <v>43153</v>
      </c>
      <c r="J2223" s="228">
        <v>2017</v>
      </c>
      <c r="K2223" s="463" t="s">
        <v>1281</v>
      </c>
      <c r="L2223" s="463" t="s">
        <v>1293</v>
      </c>
      <c r="M2223" s="463" t="s">
        <v>1295</v>
      </c>
      <c r="N2223" s="466">
        <v>3</v>
      </c>
      <c r="O2223" s="229">
        <v>3</v>
      </c>
      <c r="P2223" s="463">
        <v>1</v>
      </c>
      <c r="Q2223" s="463">
        <v>8</v>
      </c>
      <c r="R2223" s="463">
        <v>0</v>
      </c>
      <c r="S2223" s="463">
        <v>0</v>
      </c>
      <c r="T2223" s="463">
        <v>0</v>
      </c>
      <c r="U2223" s="463">
        <v>18</v>
      </c>
      <c r="V2223" s="463">
        <v>0</v>
      </c>
      <c r="W2223" s="463">
        <v>3</v>
      </c>
      <c r="X2223" s="463">
        <v>6</v>
      </c>
      <c r="Y2223" s="463">
        <v>0</v>
      </c>
      <c r="Z2223" s="463">
        <v>1</v>
      </c>
      <c r="AA2223" s="463">
        <v>0</v>
      </c>
      <c r="AB2223" s="466">
        <v>40</v>
      </c>
      <c r="AC2223" s="461"/>
    </row>
    <row r="2224" spans="1:29" s="467" customFormat="1" hidden="1">
      <c r="A2224" s="463" t="s">
        <v>3311</v>
      </c>
      <c r="B2224" s="463" t="s">
        <v>658</v>
      </c>
      <c r="C2224" s="463" t="s">
        <v>3312</v>
      </c>
      <c r="D2224" s="463" t="s">
        <v>552</v>
      </c>
      <c r="E2224" s="463">
        <v>29</v>
      </c>
      <c r="F2224" s="465" t="s">
        <v>1295</v>
      </c>
      <c r="G2224" s="463" t="s">
        <v>554</v>
      </c>
      <c r="H2224" s="576">
        <v>43134</v>
      </c>
      <c r="I2224" s="576">
        <v>43153</v>
      </c>
      <c r="J2224" s="228">
        <v>2017</v>
      </c>
      <c r="K2224" s="463" t="s">
        <v>1281</v>
      </c>
      <c r="L2224" s="463" t="s">
        <v>1293</v>
      </c>
      <c r="M2224" s="463" t="s">
        <v>1295</v>
      </c>
      <c r="N2224" s="466">
        <v>4</v>
      </c>
      <c r="O2224" s="229">
        <v>14</v>
      </c>
      <c r="P2224" s="463">
        <v>1</v>
      </c>
      <c r="Q2224" s="463">
        <v>13</v>
      </c>
      <c r="R2224" s="463">
        <v>0</v>
      </c>
      <c r="S2224" s="463">
        <v>0</v>
      </c>
      <c r="T2224" s="463">
        <v>0</v>
      </c>
      <c r="U2224" s="463">
        <v>4</v>
      </c>
      <c r="V2224" s="463">
        <v>0</v>
      </c>
      <c r="W2224" s="463">
        <v>3</v>
      </c>
      <c r="X2224" s="463">
        <v>5</v>
      </c>
      <c r="Y2224" s="463">
        <v>0</v>
      </c>
      <c r="Z2224" s="463">
        <v>0</v>
      </c>
      <c r="AA2224" s="463">
        <v>0</v>
      </c>
      <c r="AB2224" s="466">
        <v>40</v>
      </c>
      <c r="AC2224" s="461"/>
    </row>
    <row r="2225" spans="1:29" s="467" customFormat="1" hidden="1">
      <c r="A2225" s="463" t="s">
        <v>3313</v>
      </c>
      <c r="B2225" s="463" t="s">
        <v>658</v>
      </c>
      <c r="C2225" s="463" t="s">
        <v>3314</v>
      </c>
      <c r="D2225" s="463" t="s">
        <v>552</v>
      </c>
      <c r="E2225" s="463">
        <v>30</v>
      </c>
      <c r="F2225" s="465" t="s">
        <v>1296</v>
      </c>
      <c r="G2225" s="463" t="s">
        <v>554</v>
      </c>
      <c r="H2225" s="576">
        <v>43134</v>
      </c>
      <c r="I2225" s="576">
        <v>43153</v>
      </c>
      <c r="J2225" s="228">
        <v>2017</v>
      </c>
      <c r="K2225" s="463" t="s">
        <v>1281</v>
      </c>
      <c r="L2225" s="463" t="s">
        <v>1293</v>
      </c>
      <c r="M2225" s="463" t="s">
        <v>1296</v>
      </c>
      <c r="N2225" s="466">
        <v>1</v>
      </c>
      <c r="O2225" s="229">
        <v>4</v>
      </c>
      <c r="P2225" s="463">
        <v>12</v>
      </c>
      <c r="Q2225" s="463">
        <v>3</v>
      </c>
      <c r="R2225" s="463">
        <v>0</v>
      </c>
      <c r="S2225" s="463">
        <v>0</v>
      </c>
      <c r="T2225" s="463">
        <v>0</v>
      </c>
      <c r="U2225" s="463">
        <v>3</v>
      </c>
      <c r="V2225" s="463">
        <v>0</v>
      </c>
      <c r="W2225" s="463">
        <v>15</v>
      </c>
      <c r="X2225" s="463">
        <v>3</v>
      </c>
      <c r="Y2225" s="463">
        <v>0</v>
      </c>
      <c r="Z2225" s="463">
        <v>0</v>
      </c>
      <c r="AA2225" s="463">
        <v>0</v>
      </c>
      <c r="AB2225" s="466">
        <v>40</v>
      </c>
      <c r="AC2225" s="461"/>
    </row>
    <row r="2226" spans="1:29" s="467" customFormat="1" hidden="1">
      <c r="A2226" s="463" t="s">
        <v>3315</v>
      </c>
      <c r="B2226" s="463" t="s">
        <v>658</v>
      </c>
      <c r="C2226" s="463" t="s">
        <v>3316</v>
      </c>
      <c r="D2226" s="463" t="s">
        <v>552</v>
      </c>
      <c r="E2226" s="463">
        <v>30</v>
      </c>
      <c r="F2226" s="465" t="s">
        <v>1296</v>
      </c>
      <c r="G2226" s="463" t="s">
        <v>554</v>
      </c>
      <c r="H2226" s="576">
        <v>43134</v>
      </c>
      <c r="I2226" s="576">
        <v>43153</v>
      </c>
      <c r="J2226" s="228">
        <v>2017</v>
      </c>
      <c r="K2226" s="463" t="s">
        <v>1281</v>
      </c>
      <c r="L2226" s="463" t="s">
        <v>1293</v>
      </c>
      <c r="M2226" s="463" t="s">
        <v>1296</v>
      </c>
      <c r="N2226" s="466">
        <v>2</v>
      </c>
      <c r="O2226" s="229">
        <v>0</v>
      </c>
      <c r="P2226" s="463">
        <v>7</v>
      </c>
      <c r="Q2226" s="463">
        <v>3</v>
      </c>
      <c r="R2226" s="463">
        <v>0</v>
      </c>
      <c r="S2226" s="463">
        <v>0</v>
      </c>
      <c r="T2226" s="463">
        <v>0</v>
      </c>
      <c r="U2226" s="463">
        <v>6</v>
      </c>
      <c r="V2226" s="463">
        <v>0</v>
      </c>
      <c r="W2226" s="463">
        <v>12</v>
      </c>
      <c r="X2226" s="463">
        <v>12</v>
      </c>
      <c r="Y2226" s="463">
        <v>0</v>
      </c>
      <c r="Z2226" s="463">
        <v>0</v>
      </c>
      <c r="AA2226" s="463">
        <v>0</v>
      </c>
      <c r="AB2226" s="466">
        <v>40</v>
      </c>
      <c r="AC2226" s="461"/>
    </row>
    <row r="2227" spans="1:29" s="467" customFormat="1" hidden="1">
      <c r="A2227" s="463" t="s">
        <v>3317</v>
      </c>
      <c r="B2227" s="463" t="s">
        <v>658</v>
      </c>
      <c r="C2227" s="463" t="s">
        <v>3318</v>
      </c>
      <c r="D2227" s="463" t="s">
        <v>552</v>
      </c>
      <c r="E2227" s="463">
        <v>30</v>
      </c>
      <c r="F2227" s="465" t="s">
        <v>1296</v>
      </c>
      <c r="G2227" s="463" t="s">
        <v>554</v>
      </c>
      <c r="H2227" s="576">
        <v>43134</v>
      </c>
      <c r="I2227" s="576">
        <v>43153</v>
      </c>
      <c r="J2227" s="228">
        <v>2017</v>
      </c>
      <c r="K2227" s="463" t="s">
        <v>1281</v>
      </c>
      <c r="L2227" s="463" t="s">
        <v>1293</v>
      </c>
      <c r="M2227" s="463" t="s">
        <v>1296</v>
      </c>
      <c r="N2227" s="466">
        <v>3</v>
      </c>
      <c r="O2227" s="229">
        <v>0</v>
      </c>
      <c r="P2227" s="463">
        <v>4</v>
      </c>
      <c r="Q2227" s="463">
        <v>2</v>
      </c>
      <c r="R2227" s="463">
        <v>0</v>
      </c>
      <c r="S2227" s="463">
        <v>0</v>
      </c>
      <c r="T2227" s="463">
        <v>0</v>
      </c>
      <c r="U2227" s="463">
        <v>2</v>
      </c>
      <c r="V2227" s="463">
        <v>1</v>
      </c>
      <c r="W2227" s="463">
        <v>18</v>
      </c>
      <c r="X2227" s="463">
        <v>11</v>
      </c>
      <c r="Y2227" s="463">
        <v>2</v>
      </c>
      <c r="Z2227" s="463">
        <v>0</v>
      </c>
      <c r="AA2227" s="463">
        <v>0</v>
      </c>
      <c r="AB2227" s="466">
        <v>40</v>
      </c>
      <c r="AC2227" s="461"/>
    </row>
    <row r="2228" spans="1:29" s="467" customFormat="1" hidden="1">
      <c r="A2228" s="463" t="s">
        <v>3319</v>
      </c>
      <c r="B2228" s="463" t="s">
        <v>658</v>
      </c>
      <c r="C2228" s="463" t="s">
        <v>3320</v>
      </c>
      <c r="D2228" s="463" t="s">
        <v>552</v>
      </c>
      <c r="E2228" s="463">
        <v>30</v>
      </c>
      <c r="F2228" s="465" t="s">
        <v>1296</v>
      </c>
      <c r="G2228" s="463" t="s">
        <v>554</v>
      </c>
      <c r="H2228" s="576">
        <v>43134</v>
      </c>
      <c r="I2228" s="576">
        <v>43153</v>
      </c>
      <c r="J2228" s="228">
        <v>2017</v>
      </c>
      <c r="K2228" s="463" t="s">
        <v>1281</v>
      </c>
      <c r="L2228" s="463" t="s">
        <v>1293</v>
      </c>
      <c r="M2228" s="463" t="s">
        <v>1296</v>
      </c>
      <c r="N2228" s="466">
        <v>4</v>
      </c>
      <c r="O2228" s="229">
        <v>0</v>
      </c>
      <c r="P2228" s="463">
        <v>6</v>
      </c>
      <c r="Q2228" s="463">
        <v>7</v>
      </c>
      <c r="R2228" s="463">
        <v>0</v>
      </c>
      <c r="S2228" s="463">
        <v>0</v>
      </c>
      <c r="T2228" s="463">
        <v>0</v>
      </c>
      <c r="U2228" s="463">
        <v>0</v>
      </c>
      <c r="V2228" s="463">
        <v>0</v>
      </c>
      <c r="W2228" s="463">
        <v>15</v>
      </c>
      <c r="X2228" s="463">
        <v>10</v>
      </c>
      <c r="Y2228" s="463">
        <v>2</v>
      </c>
      <c r="Z2228" s="463">
        <v>0</v>
      </c>
      <c r="AA2228" s="463">
        <v>0</v>
      </c>
      <c r="AB2228" s="466">
        <v>40</v>
      </c>
      <c r="AC2228" s="461"/>
    </row>
    <row r="2229" spans="1:29" s="467" customFormat="1" ht="26" hidden="1">
      <c r="A2229" s="463" t="s">
        <v>3321</v>
      </c>
      <c r="B2229" s="463" t="s">
        <v>658</v>
      </c>
      <c r="C2229" s="463" t="s">
        <v>3875</v>
      </c>
      <c r="D2229" s="463" t="s">
        <v>552</v>
      </c>
      <c r="E2229" s="463">
        <v>31</v>
      </c>
      <c r="F2229" s="465" t="s">
        <v>3749</v>
      </c>
      <c r="G2229" s="463" t="s">
        <v>554</v>
      </c>
      <c r="H2229" s="576">
        <v>43105</v>
      </c>
      <c r="I2229" s="576">
        <v>43166</v>
      </c>
      <c r="J2229" s="228">
        <v>2017</v>
      </c>
      <c r="K2229" s="463" t="s">
        <v>769</v>
      </c>
      <c r="L2229" s="463" t="s">
        <v>1297</v>
      </c>
      <c r="M2229" s="463" t="s">
        <v>3749</v>
      </c>
      <c r="N2229" s="466">
        <v>1</v>
      </c>
      <c r="O2229" s="229">
        <v>9</v>
      </c>
      <c r="P2229" s="463">
        <v>4</v>
      </c>
      <c r="Q2229" s="463">
        <v>3</v>
      </c>
      <c r="R2229" s="463">
        <v>0</v>
      </c>
      <c r="S2229" s="463">
        <v>0</v>
      </c>
      <c r="T2229" s="463">
        <v>0</v>
      </c>
      <c r="U2229" s="463">
        <v>0</v>
      </c>
      <c r="V2229" s="463">
        <v>0</v>
      </c>
      <c r="W2229" s="463">
        <v>1</v>
      </c>
      <c r="X2229" s="463">
        <v>7</v>
      </c>
      <c r="Y2229" s="463">
        <v>16</v>
      </c>
      <c r="Z2229" s="463">
        <v>0</v>
      </c>
      <c r="AA2229" s="463">
        <v>0</v>
      </c>
      <c r="AB2229" s="466">
        <v>40</v>
      </c>
      <c r="AC2229" s="461"/>
    </row>
    <row r="2230" spans="1:29" s="467" customFormat="1" ht="26" hidden="1">
      <c r="A2230" s="463" t="s">
        <v>3322</v>
      </c>
      <c r="B2230" s="463" t="s">
        <v>658</v>
      </c>
      <c r="C2230" s="463" t="s">
        <v>3876</v>
      </c>
      <c r="D2230" s="463" t="s">
        <v>552</v>
      </c>
      <c r="E2230" s="463">
        <v>31</v>
      </c>
      <c r="F2230" s="465" t="s">
        <v>3749</v>
      </c>
      <c r="G2230" s="463" t="s">
        <v>554</v>
      </c>
      <c r="H2230" s="576">
        <v>43105</v>
      </c>
      <c r="I2230" s="576">
        <v>43166</v>
      </c>
      <c r="J2230" s="228">
        <v>2017</v>
      </c>
      <c r="K2230" s="463" t="s">
        <v>769</v>
      </c>
      <c r="L2230" s="463" t="s">
        <v>1297</v>
      </c>
      <c r="M2230" s="463" t="s">
        <v>3749</v>
      </c>
      <c r="N2230" s="466">
        <v>2</v>
      </c>
      <c r="O2230" s="229">
        <v>2</v>
      </c>
      <c r="P2230" s="463">
        <v>4</v>
      </c>
      <c r="Q2230" s="463">
        <v>4</v>
      </c>
      <c r="R2230" s="463">
        <v>0</v>
      </c>
      <c r="S2230" s="463">
        <v>0</v>
      </c>
      <c r="T2230" s="463">
        <v>0</v>
      </c>
      <c r="U2230" s="463">
        <v>0</v>
      </c>
      <c r="V2230" s="463">
        <v>0</v>
      </c>
      <c r="W2230" s="463">
        <v>10</v>
      </c>
      <c r="X2230" s="463">
        <v>4</v>
      </c>
      <c r="Y2230" s="463">
        <v>16</v>
      </c>
      <c r="Z2230" s="463">
        <v>0</v>
      </c>
      <c r="AA2230" s="463">
        <v>0</v>
      </c>
      <c r="AB2230" s="466">
        <v>40</v>
      </c>
      <c r="AC2230" s="461"/>
    </row>
    <row r="2231" spans="1:29" s="467" customFormat="1" ht="26" hidden="1">
      <c r="A2231" s="463" t="s">
        <v>3323</v>
      </c>
      <c r="B2231" s="463" t="s">
        <v>658</v>
      </c>
      <c r="C2231" s="463" t="s">
        <v>3877</v>
      </c>
      <c r="D2231" s="463" t="s">
        <v>552</v>
      </c>
      <c r="E2231" s="463">
        <v>31</v>
      </c>
      <c r="F2231" s="465" t="s">
        <v>3749</v>
      </c>
      <c r="G2231" s="463" t="s">
        <v>554</v>
      </c>
      <c r="H2231" s="576">
        <v>43105</v>
      </c>
      <c r="I2231" s="576">
        <v>43166</v>
      </c>
      <c r="J2231" s="228">
        <v>2017</v>
      </c>
      <c r="K2231" s="463" t="s">
        <v>769</v>
      </c>
      <c r="L2231" s="463" t="s">
        <v>1297</v>
      </c>
      <c r="M2231" s="463" t="s">
        <v>3749</v>
      </c>
      <c r="N2231" s="466">
        <v>3</v>
      </c>
      <c r="O2231" s="229">
        <v>10</v>
      </c>
      <c r="P2231" s="463">
        <v>3</v>
      </c>
      <c r="Q2231" s="463">
        <v>3</v>
      </c>
      <c r="R2231" s="463">
        <v>0</v>
      </c>
      <c r="S2231" s="463">
        <v>0</v>
      </c>
      <c r="T2231" s="463">
        <v>0</v>
      </c>
      <c r="U2231" s="463">
        <v>0</v>
      </c>
      <c r="V2231" s="463">
        <v>0</v>
      </c>
      <c r="W2231" s="463">
        <v>8</v>
      </c>
      <c r="X2231" s="463">
        <v>4</v>
      </c>
      <c r="Y2231" s="463">
        <v>12</v>
      </c>
      <c r="Z2231" s="463">
        <v>0</v>
      </c>
      <c r="AA2231" s="463">
        <v>0</v>
      </c>
      <c r="AB2231" s="466">
        <v>40</v>
      </c>
      <c r="AC2231" s="461"/>
    </row>
    <row r="2232" spans="1:29" s="467" customFormat="1" ht="26" hidden="1">
      <c r="A2232" s="463" t="s">
        <v>3324</v>
      </c>
      <c r="B2232" s="463" t="s">
        <v>658</v>
      </c>
      <c r="C2232" s="463" t="s">
        <v>3878</v>
      </c>
      <c r="D2232" s="463" t="s">
        <v>552</v>
      </c>
      <c r="E2232" s="463">
        <v>31</v>
      </c>
      <c r="F2232" s="465" t="s">
        <v>3749</v>
      </c>
      <c r="G2232" s="463" t="s">
        <v>554</v>
      </c>
      <c r="H2232" s="576">
        <v>43105</v>
      </c>
      <c r="I2232" s="576">
        <v>43166</v>
      </c>
      <c r="J2232" s="228">
        <v>2017</v>
      </c>
      <c r="K2232" s="463" t="s">
        <v>769</v>
      </c>
      <c r="L2232" s="463" t="s">
        <v>1297</v>
      </c>
      <c r="M2232" s="463" t="s">
        <v>3749</v>
      </c>
      <c r="N2232" s="466">
        <v>4</v>
      </c>
      <c r="O2232" s="229">
        <v>7</v>
      </c>
      <c r="P2232" s="463">
        <v>0</v>
      </c>
      <c r="Q2232" s="463">
        <v>2</v>
      </c>
      <c r="R2232" s="463">
        <v>0</v>
      </c>
      <c r="S2232" s="463">
        <v>0</v>
      </c>
      <c r="T2232" s="463">
        <v>0</v>
      </c>
      <c r="U2232" s="463">
        <v>0</v>
      </c>
      <c r="V2232" s="463">
        <v>0</v>
      </c>
      <c r="W2232" s="463">
        <v>0</v>
      </c>
      <c r="X2232" s="463">
        <v>22</v>
      </c>
      <c r="Y2232" s="463">
        <v>9</v>
      </c>
      <c r="Z2232" s="463">
        <v>0</v>
      </c>
      <c r="AA2232" s="463">
        <v>0</v>
      </c>
      <c r="AB2232" s="466">
        <v>40</v>
      </c>
      <c r="AC2232" s="461"/>
    </row>
    <row r="2233" spans="1:29" s="467" customFormat="1" hidden="1">
      <c r="A2233" s="463" t="s">
        <v>3325</v>
      </c>
      <c r="B2233" s="463" t="s">
        <v>658</v>
      </c>
      <c r="C2233" s="463" t="s">
        <v>3899</v>
      </c>
      <c r="D2233" s="463" t="s">
        <v>552</v>
      </c>
      <c r="E2233" s="463">
        <v>32</v>
      </c>
      <c r="F2233" s="465" t="s">
        <v>3750</v>
      </c>
      <c r="G2233" s="463" t="s">
        <v>554</v>
      </c>
      <c r="H2233" s="576">
        <v>43106</v>
      </c>
      <c r="I2233" s="576">
        <v>43164</v>
      </c>
      <c r="J2233" s="228">
        <v>2017</v>
      </c>
      <c r="K2233" s="463" t="s">
        <v>769</v>
      </c>
      <c r="L2233" s="463" t="s">
        <v>1297</v>
      </c>
      <c r="M2233" s="463" t="s">
        <v>3750</v>
      </c>
      <c r="N2233" s="466">
        <v>1</v>
      </c>
      <c r="O2233" s="229">
        <v>2</v>
      </c>
      <c r="P2233" s="463">
        <v>4</v>
      </c>
      <c r="Q2233" s="463">
        <v>6</v>
      </c>
      <c r="R2233" s="463">
        <v>3</v>
      </c>
      <c r="S2233" s="463">
        <v>0</v>
      </c>
      <c r="T2233" s="463">
        <v>0</v>
      </c>
      <c r="U2233" s="463">
        <v>1</v>
      </c>
      <c r="V2233" s="463">
        <v>0</v>
      </c>
      <c r="W2233" s="463">
        <v>17</v>
      </c>
      <c r="X2233" s="463">
        <v>3</v>
      </c>
      <c r="Y2233" s="463">
        <v>4</v>
      </c>
      <c r="Z2233" s="463">
        <v>0</v>
      </c>
      <c r="AA2233" s="463">
        <v>0</v>
      </c>
      <c r="AB2233" s="466">
        <v>40</v>
      </c>
      <c r="AC2233" s="461"/>
    </row>
    <row r="2234" spans="1:29" s="467" customFormat="1" hidden="1">
      <c r="A2234" s="463" t="s">
        <v>3326</v>
      </c>
      <c r="B2234" s="463" t="s">
        <v>658</v>
      </c>
      <c r="C2234" s="463" t="s">
        <v>3900</v>
      </c>
      <c r="D2234" s="463" t="s">
        <v>552</v>
      </c>
      <c r="E2234" s="463">
        <v>32</v>
      </c>
      <c r="F2234" s="465" t="s">
        <v>3750</v>
      </c>
      <c r="G2234" s="463" t="s">
        <v>554</v>
      </c>
      <c r="H2234" s="576">
        <v>43106</v>
      </c>
      <c r="I2234" s="576">
        <v>43164</v>
      </c>
      <c r="J2234" s="228">
        <v>2017</v>
      </c>
      <c r="K2234" s="463" t="s">
        <v>769</v>
      </c>
      <c r="L2234" s="463" t="s">
        <v>1297</v>
      </c>
      <c r="M2234" s="463" t="s">
        <v>3750</v>
      </c>
      <c r="N2234" s="466">
        <v>2</v>
      </c>
      <c r="O2234" s="229">
        <v>0</v>
      </c>
      <c r="P2234" s="463">
        <v>6</v>
      </c>
      <c r="Q2234" s="463">
        <v>3</v>
      </c>
      <c r="R2234" s="463">
        <v>0</v>
      </c>
      <c r="S2234" s="463">
        <v>0</v>
      </c>
      <c r="T2234" s="463">
        <v>0</v>
      </c>
      <c r="U2234" s="463">
        <v>0</v>
      </c>
      <c r="V2234" s="463">
        <v>1</v>
      </c>
      <c r="W2234" s="463">
        <v>21</v>
      </c>
      <c r="X2234" s="463">
        <v>4</v>
      </c>
      <c r="Y2234" s="463">
        <v>5</v>
      </c>
      <c r="Z2234" s="463">
        <v>0</v>
      </c>
      <c r="AA2234" s="463">
        <v>0</v>
      </c>
      <c r="AB2234" s="466">
        <v>40</v>
      </c>
      <c r="AC2234" s="461"/>
    </row>
    <row r="2235" spans="1:29" s="467" customFormat="1" hidden="1">
      <c r="A2235" s="463" t="s">
        <v>3327</v>
      </c>
      <c r="B2235" s="463" t="s">
        <v>658</v>
      </c>
      <c r="C2235" s="463" t="s">
        <v>3901</v>
      </c>
      <c r="D2235" s="463" t="s">
        <v>552</v>
      </c>
      <c r="E2235" s="463">
        <v>32</v>
      </c>
      <c r="F2235" s="465" t="s">
        <v>3750</v>
      </c>
      <c r="G2235" s="463" t="s">
        <v>554</v>
      </c>
      <c r="H2235" s="576">
        <v>43106</v>
      </c>
      <c r="I2235" s="576">
        <v>43164</v>
      </c>
      <c r="J2235" s="228">
        <v>2017</v>
      </c>
      <c r="K2235" s="463" t="s">
        <v>769</v>
      </c>
      <c r="L2235" s="463" t="s">
        <v>1297</v>
      </c>
      <c r="M2235" s="463" t="s">
        <v>3750</v>
      </c>
      <c r="N2235" s="466">
        <v>3</v>
      </c>
      <c r="O2235" s="229">
        <v>0</v>
      </c>
      <c r="P2235" s="463">
        <v>6</v>
      </c>
      <c r="Q2235" s="463">
        <v>3</v>
      </c>
      <c r="R2235" s="463">
        <v>3</v>
      </c>
      <c r="S2235" s="463">
        <v>0</v>
      </c>
      <c r="T2235" s="463">
        <v>0</v>
      </c>
      <c r="U2235" s="463">
        <v>0</v>
      </c>
      <c r="V2235" s="463">
        <v>3</v>
      </c>
      <c r="W2235" s="463">
        <v>13</v>
      </c>
      <c r="X2235" s="463">
        <v>2</v>
      </c>
      <c r="Y2235" s="463">
        <v>10</v>
      </c>
      <c r="Z2235" s="463">
        <v>0</v>
      </c>
      <c r="AA2235" s="463">
        <v>0</v>
      </c>
      <c r="AB2235" s="466">
        <v>40</v>
      </c>
      <c r="AC2235" s="461"/>
    </row>
    <row r="2236" spans="1:29" s="467" customFormat="1" hidden="1">
      <c r="A2236" s="463" t="s">
        <v>3328</v>
      </c>
      <c r="B2236" s="463" t="s">
        <v>658</v>
      </c>
      <c r="C2236" s="463" t="s">
        <v>3902</v>
      </c>
      <c r="D2236" s="463" t="s">
        <v>552</v>
      </c>
      <c r="E2236" s="463">
        <v>32</v>
      </c>
      <c r="F2236" s="465" t="s">
        <v>3750</v>
      </c>
      <c r="G2236" s="463" t="s">
        <v>554</v>
      </c>
      <c r="H2236" s="576">
        <v>43106</v>
      </c>
      <c r="I2236" s="576">
        <v>43164</v>
      </c>
      <c r="J2236" s="228">
        <v>2017</v>
      </c>
      <c r="K2236" s="463" t="s">
        <v>769</v>
      </c>
      <c r="L2236" s="463" t="s">
        <v>1297</v>
      </c>
      <c r="M2236" s="463" t="s">
        <v>3750</v>
      </c>
      <c r="N2236" s="466">
        <v>4</v>
      </c>
      <c r="O2236" s="229">
        <v>0</v>
      </c>
      <c r="P2236" s="463">
        <v>5</v>
      </c>
      <c r="Q2236" s="463">
        <v>0</v>
      </c>
      <c r="R2236" s="463">
        <v>3</v>
      </c>
      <c r="S2236" s="463">
        <v>0</v>
      </c>
      <c r="T2236" s="463">
        <v>0</v>
      </c>
      <c r="U2236" s="463">
        <v>0</v>
      </c>
      <c r="V2236" s="463">
        <v>1</v>
      </c>
      <c r="W2236" s="463">
        <v>18</v>
      </c>
      <c r="X2236" s="463">
        <v>6</v>
      </c>
      <c r="Y2236" s="463">
        <v>7</v>
      </c>
      <c r="Z2236" s="463">
        <v>0</v>
      </c>
      <c r="AA2236" s="463">
        <v>0</v>
      </c>
      <c r="AB2236" s="466">
        <v>40</v>
      </c>
      <c r="AC2236" s="461"/>
    </row>
    <row r="2237" spans="1:29" s="467" customFormat="1" hidden="1">
      <c r="A2237" s="463" t="s">
        <v>3329</v>
      </c>
      <c r="B2237" s="463" t="s">
        <v>658</v>
      </c>
      <c r="C2237" s="463" t="s">
        <v>3470</v>
      </c>
      <c r="D2237" s="463" t="s">
        <v>552</v>
      </c>
      <c r="E2237" s="463">
        <v>33</v>
      </c>
      <c r="F2237" s="465" t="s">
        <v>1692</v>
      </c>
      <c r="G2237" s="463" t="s">
        <v>554</v>
      </c>
      <c r="H2237" s="576">
        <v>43105</v>
      </c>
      <c r="I2237" s="576">
        <v>43166</v>
      </c>
      <c r="J2237" s="228">
        <v>2017</v>
      </c>
      <c r="K2237" s="463" t="s">
        <v>769</v>
      </c>
      <c r="L2237" s="463" t="s">
        <v>1297</v>
      </c>
      <c r="M2237" s="463" t="s">
        <v>1692</v>
      </c>
      <c r="N2237" s="466">
        <v>1</v>
      </c>
      <c r="O2237" s="229">
        <v>0</v>
      </c>
      <c r="P2237" s="463">
        <v>0</v>
      </c>
      <c r="Q2237" s="463">
        <v>4</v>
      </c>
      <c r="R2237" s="463">
        <v>0</v>
      </c>
      <c r="S2237" s="463">
        <v>0</v>
      </c>
      <c r="T2237" s="463">
        <v>0</v>
      </c>
      <c r="U2237" s="463">
        <v>1</v>
      </c>
      <c r="V2237" s="463">
        <v>0</v>
      </c>
      <c r="W2237" s="463">
        <v>26</v>
      </c>
      <c r="X2237" s="463">
        <v>7</v>
      </c>
      <c r="Y2237" s="463">
        <v>2</v>
      </c>
      <c r="Z2237" s="463">
        <v>0</v>
      </c>
      <c r="AA2237" s="463">
        <v>0</v>
      </c>
      <c r="AB2237" s="466">
        <v>40</v>
      </c>
      <c r="AC2237" s="461"/>
    </row>
    <row r="2238" spans="1:29" s="467" customFormat="1" hidden="1">
      <c r="A2238" s="463" t="s">
        <v>3330</v>
      </c>
      <c r="B2238" s="463" t="s">
        <v>658</v>
      </c>
      <c r="C2238" s="463" t="s">
        <v>3471</v>
      </c>
      <c r="D2238" s="463" t="s">
        <v>552</v>
      </c>
      <c r="E2238" s="463">
        <v>33</v>
      </c>
      <c r="F2238" s="465" t="s">
        <v>1692</v>
      </c>
      <c r="G2238" s="463" t="s">
        <v>554</v>
      </c>
      <c r="H2238" s="576">
        <v>43105</v>
      </c>
      <c r="I2238" s="576">
        <v>43166</v>
      </c>
      <c r="J2238" s="228">
        <v>2017</v>
      </c>
      <c r="K2238" s="463" t="s">
        <v>769</v>
      </c>
      <c r="L2238" s="463" t="s">
        <v>1297</v>
      </c>
      <c r="M2238" s="463" t="s">
        <v>1692</v>
      </c>
      <c r="N2238" s="466">
        <v>2</v>
      </c>
      <c r="O2238" s="229">
        <v>0</v>
      </c>
      <c r="P2238" s="463">
        <v>0</v>
      </c>
      <c r="Q2238" s="463">
        <v>3</v>
      </c>
      <c r="R2238" s="463">
        <v>0</v>
      </c>
      <c r="S2238" s="463">
        <v>0</v>
      </c>
      <c r="T2238" s="463">
        <v>0</v>
      </c>
      <c r="U2238" s="463">
        <v>0</v>
      </c>
      <c r="V2238" s="463">
        <v>0</v>
      </c>
      <c r="W2238" s="463">
        <v>16</v>
      </c>
      <c r="X2238" s="463">
        <v>6</v>
      </c>
      <c r="Y2238" s="463">
        <v>15</v>
      </c>
      <c r="Z2238" s="463">
        <v>0</v>
      </c>
      <c r="AA2238" s="463">
        <v>0</v>
      </c>
      <c r="AB2238" s="466">
        <v>40</v>
      </c>
      <c r="AC2238" s="461"/>
    </row>
    <row r="2239" spans="1:29" s="467" customFormat="1" hidden="1">
      <c r="A2239" s="463" t="s">
        <v>3331</v>
      </c>
      <c r="B2239" s="463" t="s">
        <v>658</v>
      </c>
      <c r="C2239" s="463" t="s">
        <v>3472</v>
      </c>
      <c r="D2239" s="463" t="s">
        <v>552</v>
      </c>
      <c r="E2239" s="463">
        <v>33</v>
      </c>
      <c r="F2239" s="465" t="s">
        <v>1692</v>
      </c>
      <c r="G2239" s="463" t="s">
        <v>554</v>
      </c>
      <c r="H2239" s="576">
        <v>43105</v>
      </c>
      <c r="I2239" s="576">
        <v>43166</v>
      </c>
      <c r="J2239" s="228">
        <v>2017</v>
      </c>
      <c r="K2239" s="463" t="s">
        <v>769</v>
      </c>
      <c r="L2239" s="463" t="s">
        <v>1297</v>
      </c>
      <c r="M2239" s="463" t="s">
        <v>1692</v>
      </c>
      <c r="N2239" s="466">
        <v>3</v>
      </c>
      <c r="O2239" s="229">
        <v>4</v>
      </c>
      <c r="P2239" s="463">
        <v>0</v>
      </c>
      <c r="Q2239" s="463">
        <v>3</v>
      </c>
      <c r="R2239" s="463">
        <v>0</v>
      </c>
      <c r="S2239" s="463">
        <v>0</v>
      </c>
      <c r="T2239" s="463">
        <v>0</v>
      </c>
      <c r="U2239" s="463">
        <v>2</v>
      </c>
      <c r="V2239" s="463">
        <v>0</v>
      </c>
      <c r="W2239" s="463">
        <v>12</v>
      </c>
      <c r="X2239" s="463">
        <v>4</v>
      </c>
      <c r="Y2239" s="463">
        <v>15</v>
      </c>
      <c r="Z2239" s="463">
        <v>0</v>
      </c>
      <c r="AA2239" s="463">
        <v>0</v>
      </c>
      <c r="AB2239" s="466">
        <v>40</v>
      </c>
      <c r="AC2239" s="461"/>
    </row>
    <row r="2240" spans="1:29" s="467" customFormat="1" hidden="1">
      <c r="A2240" s="463" t="s">
        <v>3332</v>
      </c>
      <c r="B2240" s="463" t="s">
        <v>658</v>
      </c>
      <c r="C2240" s="463" t="s">
        <v>3473</v>
      </c>
      <c r="D2240" s="463" t="s">
        <v>552</v>
      </c>
      <c r="E2240" s="463">
        <v>33</v>
      </c>
      <c r="F2240" s="465" t="s">
        <v>1692</v>
      </c>
      <c r="G2240" s="463" t="s">
        <v>554</v>
      </c>
      <c r="H2240" s="576">
        <v>43105</v>
      </c>
      <c r="I2240" s="576">
        <v>43166</v>
      </c>
      <c r="J2240" s="228">
        <v>2017</v>
      </c>
      <c r="K2240" s="463" t="s">
        <v>769</v>
      </c>
      <c r="L2240" s="463" t="s">
        <v>1297</v>
      </c>
      <c r="M2240" s="463" t="s">
        <v>1692</v>
      </c>
      <c r="N2240" s="466">
        <v>4</v>
      </c>
      <c r="O2240" s="229">
        <v>3</v>
      </c>
      <c r="P2240" s="463">
        <v>0</v>
      </c>
      <c r="Q2240" s="463">
        <v>1</v>
      </c>
      <c r="R2240" s="463">
        <v>0</v>
      </c>
      <c r="S2240" s="463">
        <v>0</v>
      </c>
      <c r="T2240" s="463">
        <v>0</v>
      </c>
      <c r="U2240" s="463">
        <v>8</v>
      </c>
      <c r="V2240" s="463">
        <v>0</v>
      </c>
      <c r="W2240" s="463">
        <v>7</v>
      </c>
      <c r="X2240" s="463">
        <v>5</v>
      </c>
      <c r="Y2240" s="463">
        <v>16</v>
      </c>
      <c r="Z2240" s="463">
        <v>0</v>
      </c>
      <c r="AA2240" s="463">
        <v>0</v>
      </c>
      <c r="AB2240" s="466">
        <v>40</v>
      </c>
      <c r="AC2240" s="461"/>
    </row>
    <row r="2241" spans="1:29" s="467" customFormat="1" hidden="1">
      <c r="A2241" s="463" t="s">
        <v>3405</v>
      </c>
      <c r="B2241" s="463" t="s">
        <v>658</v>
      </c>
      <c r="C2241" s="463" t="s">
        <v>4139</v>
      </c>
      <c r="D2241" s="463" t="s">
        <v>552</v>
      </c>
      <c r="E2241" s="463">
        <v>34</v>
      </c>
      <c r="F2241" s="465" t="s">
        <v>3760</v>
      </c>
      <c r="G2241" s="463" t="s">
        <v>554</v>
      </c>
      <c r="H2241" s="576">
        <v>43176</v>
      </c>
      <c r="I2241" s="576">
        <v>43182</v>
      </c>
      <c r="J2241" s="228">
        <v>2017</v>
      </c>
      <c r="K2241" s="463" t="s">
        <v>1281</v>
      </c>
      <c r="L2241" s="463" t="s">
        <v>773</v>
      </c>
      <c r="M2241" s="463" t="s">
        <v>3760</v>
      </c>
      <c r="N2241" s="466">
        <v>1</v>
      </c>
      <c r="O2241" s="229">
        <v>0</v>
      </c>
      <c r="P2241" s="463">
        <v>0</v>
      </c>
      <c r="Q2241" s="463">
        <v>0</v>
      </c>
      <c r="R2241" s="463">
        <v>0</v>
      </c>
      <c r="S2241" s="463">
        <v>0</v>
      </c>
      <c r="T2241" s="463">
        <v>0</v>
      </c>
      <c r="U2241" s="463">
        <v>0</v>
      </c>
      <c r="V2241" s="463">
        <v>0</v>
      </c>
      <c r="W2241" s="463">
        <v>36</v>
      </c>
      <c r="X2241" s="463">
        <v>3</v>
      </c>
      <c r="Y2241" s="463">
        <v>0</v>
      </c>
      <c r="Z2241" s="463">
        <v>0</v>
      </c>
      <c r="AA2241" s="463">
        <v>1</v>
      </c>
      <c r="AB2241" s="466">
        <v>40</v>
      </c>
      <c r="AC2241" s="461"/>
    </row>
    <row r="2242" spans="1:29" s="467" customFormat="1" hidden="1">
      <c r="A2242" s="463" t="s">
        <v>3406</v>
      </c>
      <c r="B2242" s="463" t="s">
        <v>658</v>
      </c>
      <c r="C2242" s="463" t="s">
        <v>4140</v>
      </c>
      <c r="D2242" s="463" t="s">
        <v>552</v>
      </c>
      <c r="E2242" s="463">
        <v>34</v>
      </c>
      <c r="F2242" s="465" t="s">
        <v>3760</v>
      </c>
      <c r="G2242" s="463" t="s">
        <v>554</v>
      </c>
      <c r="H2242" s="576">
        <v>43176</v>
      </c>
      <c r="I2242" s="576">
        <v>43182</v>
      </c>
      <c r="J2242" s="228">
        <v>2017</v>
      </c>
      <c r="K2242" s="463" t="s">
        <v>1281</v>
      </c>
      <c r="L2242" s="463" t="s">
        <v>773</v>
      </c>
      <c r="M2242" s="463" t="s">
        <v>3760</v>
      </c>
      <c r="N2242" s="466">
        <v>2</v>
      </c>
      <c r="O2242" s="229">
        <v>0</v>
      </c>
      <c r="P2242" s="463">
        <v>1</v>
      </c>
      <c r="Q2242" s="463">
        <v>0</v>
      </c>
      <c r="R2242" s="463">
        <v>0</v>
      </c>
      <c r="S2242" s="463">
        <v>1</v>
      </c>
      <c r="T2242" s="463">
        <v>0</v>
      </c>
      <c r="U2242" s="463">
        <v>0</v>
      </c>
      <c r="V2242" s="463">
        <v>0</v>
      </c>
      <c r="W2242" s="463">
        <v>37</v>
      </c>
      <c r="X2242" s="463">
        <v>0</v>
      </c>
      <c r="Y2242" s="463">
        <v>1</v>
      </c>
      <c r="Z2242" s="463">
        <v>0</v>
      </c>
      <c r="AA2242" s="463">
        <v>0</v>
      </c>
      <c r="AB2242" s="466">
        <v>40</v>
      </c>
      <c r="AC2242" s="461"/>
    </row>
    <row r="2243" spans="1:29" s="467" customFormat="1" hidden="1">
      <c r="A2243" s="463" t="s">
        <v>3407</v>
      </c>
      <c r="B2243" s="463" t="s">
        <v>658</v>
      </c>
      <c r="C2243" s="463" t="s">
        <v>4141</v>
      </c>
      <c r="D2243" s="463" t="s">
        <v>552</v>
      </c>
      <c r="E2243" s="463">
        <v>34</v>
      </c>
      <c r="F2243" s="465" t="s">
        <v>3760</v>
      </c>
      <c r="G2243" s="463" t="s">
        <v>554</v>
      </c>
      <c r="H2243" s="576">
        <v>43176</v>
      </c>
      <c r="I2243" s="576">
        <v>43182</v>
      </c>
      <c r="J2243" s="228">
        <v>2017</v>
      </c>
      <c r="K2243" s="463" t="s">
        <v>1281</v>
      </c>
      <c r="L2243" s="463" t="s">
        <v>773</v>
      </c>
      <c r="M2243" s="463" t="s">
        <v>3760</v>
      </c>
      <c r="N2243" s="466">
        <v>3</v>
      </c>
      <c r="O2243" s="229">
        <v>0</v>
      </c>
      <c r="P2243" s="463">
        <v>0</v>
      </c>
      <c r="Q2243" s="463">
        <v>0</v>
      </c>
      <c r="R2243" s="463">
        <v>0</v>
      </c>
      <c r="S2243" s="463">
        <v>2</v>
      </c>
      <c r="T2243" s="463">
        <v>0</v>
      </c>
      <c r="U2243" s="463">
        <v>0</v>
      </c>
      <c r="V2243" s="463">
        <v>0</v>
      </c>
      <c r="W2243" s="463">
        <v>35</v>
      </c>
      <c r="X2243" s="463">
        <v>0</v>
      </c>
      <c r="Y2243" s="463">
        <v>3</v>
      </c>
      <c r="Z2243" s="463">
        <v>0</v>
      </c>
      <c r="AA2243" s="463">
        <v>0</v>
      </c>
      <c r="AB2243" s="466">
        <v>40</v>
      </c>
      <c r="AC2243" s="461"/>
    </row>
    <row r="2244" spans="1:29" s="467" customFormat="1" hidden="1">
      <c r="A2244" s="463" t="s">
        <v>3408</v>
      </c>
      <c r="B2244" s="463" t="s">
        <v>658</v>
      </c>
      <c r="C2244" s="463" t="s">
        <v>4142</v>
      </c>
      <c r="D2244" s="463" t="s">
        <v>552</v>
      </c>
      <c r="E2244" s="463">
        <v>34</v>
      </c>
      <c r="F2244" s="465" t="s">
        <v>3760</v>
      </c>
      <c r="G2244" s="463" t="s">
        <v>554</v>
      </c>
      <c r="H2244" s="576">
        <v>43176</v>
      </c>
      <c r="I2244" s="576">
        <v>43182</v>
      </c>
      <c r="J2244" s="228">
        <v>2017</v>
      </c>
      <c r="K2244" s="463" t="s">
        <v>1281</v>
      </c>
      <c r="L2244" s="463" t="s">
        <v>773</v>
      </c>
      <c r="M2244" s="463" t="s">
        <v>3760</v>
      </c>
      <c r="N2244" s="466">
        <v>4</v>
      </c>
      <c r="O2244" s="229">
        <v>0</v>
      </c>
      <c r="P2244" s="463">
        <v>0</v>
      </c>
      <c r="Q2244" s="463">
        <v>0</v>
      </c>
      <c r="R2244" s="463">
        <v>0</v>
      </c>
      <c r="S2244" s="463">
        <v>1</v>
      </c>
      <c r="T2244" s="463">
        <v>0</v>
      </c>
      <c r="U2244" s="463">
        <v>0</v>
      </c>
      <c r="V2244" s="463">
        <v>0</v>
      </c>
      <c r="W2244" s="463">
        <v>36</v>
      </c>
      <c r="X2244" s="463">
        <v>3</v>
      </c>
      <c r="Y2244" s="463">
        <v>0</v>
      </c>
      <c r="Z2244" s="463">
        <v>0</v>
      </c>
      <c r="AA2244" s="463">
        <v>0</v>
      </c>
      <c r="AB2244" s="466">
        <v>40</v>
      </c>
      <c r="AC2244" s="461"/>
    </row>
    <row r="2245" spans="1:29" s="467" customFormat="1" hidden="1">
      <c r="A2245" s="463" t="s">
        <v>3409</v>
      </c>
      <c r="B2245" s="463" t="s">
        <v>658</v>
      </c>
      <c r="C2245" s="463" t="s">
        <v>3410</v>
      </c>
      <c r="D2245" s="463" t="s">
        <v>552</v>
      </c>
      <c r="E2245" s="463">
        <v>35</v>
      </c>
      <c r="F2245" s="465" t="s">
        <v>1511</v>
      </c>
      <c r="G2245" s="463" t="s">
        <v>554</v>
      </c>
      <c r="H2245" s="576">
        <v>43176</v>
      </c>
      <c r="I2245" s="576">
        <v>43182</v>
      </c>
      <c r="J2245" s="228">
        <v>2017</v>
      </c>
      <c r="K2245" s="463" t="s">
        <v>1281</v>
      </c>
      <c r="L2245" s="463" t="s">
        <v>773</v>
      </c>
      <c r="M2245" s="463" t="s">
        <v>1511</v>
      </c>
      <c r="N2245" s="466">
        <v>1</v>
      </c>
      <c r="O2245" s="229">
        <v>0</v>
      </c>
      <c r="P2245" s="463">
        <v>2</v>
      </c>
      <c r="Q2245" s="463">
        <v>6</v>
      </c>
      <c r="R2245" s="463">
        <v>0</v>
      </c>
      <c r="S2245" s="463">
        <v>1</v>
      </c>
      <c r="T2245" s="463">
        <v>0</v>
      </c>
      <c r="U2245" s="463">
        <v>8</v>
      </c>
      <c r="V2245" s="463">
        <v>0</v>
      </c>
      <c r="W2245" s="463">
        <v>17</v>
      </c>
      <c r="X2245" s="463">
        <v>4</v>
      </c>
      <c r="Y2245" s="463">
        <v>2</v>
      </c>
      <c r="Z2245" s="463">
        <v>0</v>
      </c>
      <c r="AA2245" s="463">
        <v>0</v>
      </c>
      <c r="AB2245" s="466">
        <v>40</v>
      </c>
      <c r="AC2245" s="461"/>
    </row>
    <row r="2246" spans="1:29" s="467" customFormat="1" hidden="1">
      <c r="A2246" s="463" t="s">
        <v>3411</v>
      </c>
      <c r="B2246" s="463" t="s">
        <v>658</v>
      </c>
      <c r="C2246" s="463" t="s">
        <v>3412</v>
      </c>
      <c r="D2246" s="463" t="s">
        <v>552</v>
      </c>
      <c r="E2246" s="463">
        <v>35</v>
      </c>
      <c r="F2246" s="465" t="s">
        <v>1511</v>
      </c>
      <c r="G2246" s="463" t="s">
        <v>554</v>
      </c>
      <c r="H2246" s="576">
        <v>43176</v>
      </c>
      <c r="I2246" s="576">
        <v>43182</v>
      </c>
      <c r="J2246" s="228">
        <v>2017</v>
      </c>
      <c r="K2246" s="463" t="s">
        <v>1281</v>
      </c>
      <c r="L2246" s="463" t="s">
        <v>773</v>
      </c>
      <c r="M2246" s="463" t="s">
        <v>1511</v>
      </c>
      <c r="N2246" s="466">
        <v>2</v>
      </c>
      <c r="O2246" s="229">
        <v>0</v>
      </c>
      <c r="P2246" s="463">
        <v>6</v>
      </c>
      <c r="Q2246" s="463">
        <v>3</v>
      </c>
      <c r="R2246" s="463">
        <v>0</v>
      </c>
      <c r="S2246" s="463">
        <v>0</v>
      </c>
      <c r="T2246" s="463">
        <v>0</v>
      </c>
      <c r="U2246" s="463">
        <v>17</v>
      </c>
      <c r="V2246" s="463">
        <v>0</v>
      </c>
      <c r="W2246" s="463">
        <v>10</v>
      </c>
      <c r="X2246" s="463">
        <v>3</v>
      </c>
      <c r="Y2246" s="463">
        <v>1</v>
      </c>
      <c r="Z2246" s="463">
        <v>0</v>
      </c>
      <c r="AA2246" s="463">
        <v>0</v>
      </c>
      <c r="AB2246" s="466">
        <v>40</v>
      </c>
      <c r="AC2246" s="461"/>
    </row>
    <row r="2247" spans="1:29" s="467" customFormat="1" hidden="1">
      <c r="A2247" s="463" t="s">
        <v>3413</v>
      </c>
      <c r="B2247" s="463" t="s">
        <v>658</v>
      </c>
      <c r="C2247" s="463" t="s">
        <v>3414</v>
      </c>
      <c r="D2247" s="463" t="s">
        <v>552</v>
      </c>
      <c r="E2247" s="463">
        <v>35</v>
      </c>
      <c r="F2247" s="465" t="s">
        <v>1511</v>
      </c>
      <c r="G2247" s="463" t="s">
        <v>554</v>
      </c>
      <c r="H2247" s="576">
        <v>43176</v>
      </c>
      <c r="I2247" s="576">
        <v>43182</v>
      </c>
      <c r="J2247" s="228">
        <v>2017</v>
      </c>
      <c r="K2247" s="463" t="s">
        <v>1281</v>
      </c>
      <c r="L2247" s="463" t="s">
        <v>773</v>
      </c>
      <c r="M2247" s="463" t="s">
        <v>1511</v>
      </c>
      <c r="N2247" s="466">
        <v>3</v>
      </c>
      <c r="O2247" s="229">
        <v>0</v>
      </c>
      <c r="P2247" s="463">
        <v>2</v>
      </c>
      <c r="Q2247" s="463">
        <v>3</v>
      </c>
      <c r="R2247" s="463">
        <v>0</v>
      </c>
      <c r="S2247" s="463">
        <v>0</v>
      </c>
      <c r="T2247" s="463">
        <v>0</v>
      </c>
      <c r="U2247" s="463">
        <v>16</v>
      </c>
      <c r="V2247" s="463">
        <v>1</v>
      </c>
      <c r="W2247" s="463">
        <v>13</v>
      </c>
      <c r="X2247" s="463">
        <v>5</v>
      </c>
      <c r="Y2247" s="463">
        <v>0</v>
      </c>
      <c r="Z2247" s="463">
        <v>0</v>
      </c>
      <c r="AA2247" s="463">
        <v>0</v>
      </c>
      <c r="AB2247" s="466">
        <v>40</v>
      </c>
      <c r="AC2247" s="461"/>
    </row>
    <row r="2248" spans="1:29" s="467" customFormat="1" hidden="1">
      <c r="A2248" s="463" t="s">
        <v>3415</v>
      </c>
      <c r="B2248" s="463" t="s">
        <v>658</v>
      </c>
      <c r="C2248" s="463" t="s">
        <v>3416</v>
      </c>
      <c r="D2248" s="463" t="s">
        <v>552</v>
      </c>
      <c r="E2248" s="463">
        <v>35</v>
      </c>
      <c r="F2248" s="465" t="s">
        <v>1511</v>
      </c>
      <c r="G2248" s="463" t="s">
        <v>554</v>
      </c>
      <c r="H2248" s="576">
        <v>43176</v>
      </c>
      <c r="I2248" s="576">
        <v>43182</v>
      </c>
      <c r="J2248" s="228">
        <v>2017</v>
      </c>
      <c r="K2248" s="463" t="s">
        <v>1281</v>
      </c>
      <c r="L2248" s="463" t="s">
        <v>773</v>
      </c>
      <c r="M2248" s="463" t="s">
        <v>1511</v>
      </c>
      <c r="N2248" s="466">
        <v>4</v>
      </c>
      <c r="O2248" s="229">
        <v>0</v>
      </c>
      <c r="P2248" s="463">
        <v>5</v>
      </c>
      <c r="Q2248" s="463">
        <v>2</v>
      </c>
      <c r="R2248" s="463">
        <v>0</v>
      </c>
      <c r="S2248" s="463">
        <v>1</v>
      </c>
      <c r="T2248" s="463">
        <v>0</v>
      </c>
      <c r="U2248" s="463">
        <v>17</v>
      </c>
      <c r="V2248" s="463">
        <v>1</v>
      </c>
      <c r="W2248" s="463">
        <v>9</v>
      </c>
      <c r="X2248" s="463">
        <v>5</v>
      </c>
      <c r="Y2248" s="463">
        <v>0</v>
      </c>
      <c r="Z2248" s="463">
        <v>0</v>
      </c>
      <c r="AA2248" s="463">
        <v>0</v>
      </c>
      <c r="AB2248" s="466">
        <v>40</v>
      </c>
      <c r="AC2248" s="461"/>
    </row>
    <row r="2249" spans="1:29" s="467" customFormat="1" hidden="1">
      <c r="A2249" s="463" t="s">
        <v>3417</v>
      </c>
      <c r="B2249" s="463" t="s">
        <v>658</v>
      </c>
      <c r="C2249" s="463" t="s">
        <v>4119</v>
      </c>
      <c r="D2249" s="463" t="s">
        <v>552</v>
      </c>
      <c r="E2249" s="463">
        <v>36</v>
      </c>
      <c r="F2249" s="465" t="s">
        <v>1516</v>
      </c>
      <c r="G2249" s="463" t="s">
        <v>554</v>
      </c>
      <c r="H2249" s="576">
        <v>43176</v>
      </c>
      <c r="I2249" s="576">
        <v>43182</v>
      </c>
      <c r="J2249" s="228">
        <v>2017</v>
      </c>
      <c r="K2249" s="463" t="s">
        <v>1281</v>
      </c>
      <c r="L2249" s="463" t="s">
        <v>773</v>
      </c>
      <c r="M2249" s="463" t="s">
        <v>1516</v>
      </c>
      <c r="N2249" s="466">
        <v>1</v>
      </c>
      <c r="O2249" s="229">
        <v>0</v>
      </c>
      <c r="P2249" s="463">
        <v>5</v>
      </c>
      <c r="Q2249" s="463">
        <v>1</v>
      </c>
      <c r="R2249" s="463">
        <v>0</v>
      </c>
      <c r="S2249" s="463">
        <v>0</v>
      </c>
      <c r="T2249" s="463">
        <v>0</v>
      </c>
      <c r="U2249" s="463">
        <v>0</v>
      </c>
      <c r="V2249" s="463">
        <v>0</v>
      </c>
      <c r="W2249" s="463">
        <v>12</v>
      </c>
      <c r="X2249" s="463">
        <v>12</v>
      </c>
      <c r="Y2249" s="463">
        <v>7</v>
      </c>
      <c r="Z2249" s="463">
        <v>0</v>
      </c>
      <c r="AA2249" s="463">
        <v>3</v>
      </c>
      <c r="AB2249" s="466">
        <v>40</v>
      </c>
      <c r="AC2249" s="461"/>
    </row>
    <row r="2250" spans="1:29" s="467" customFormat="1" hidden="1">
      <c r="A2250" s="463" t="s">
        <v>3418</v>
      </c>
      <c r="B2250" s="463" t="s">
        <v>658</v>
      </c>
      <c r="C2250" s="463" t="s">
        <v>4120</v>
      </c>
      <c r="D2250" s="463" t="s">
        <v>552</v>
      </c>
      <c r="E2250" s="463">
        <v>36</v>
      </c>
      <c r="F2250" s="465" t="s">
        <v>1516</v>
      </c>
      <c r="G2250" s="463" t="s">
        <v>554</v>
      </c>
      <c r="H2250" s="576">
        <v>43176</v>
      </c>
      <c r="I2250" s="576">
        <v>43182</v>
      </c>
      <c r="J2250" s="228">
        <v>2017</v>
      </c>
      <c r="K2250" s="463" t="s">
        <v>1281</v>
      </c>
      <c r="L2250" s="463" t="s">
        <v>773</v>
      </c>
      <c r="M2250" s="463" t="s">
        <v>1516</v>
      </c>
      <c r="N2250" s="466">
        <v>2</v>
      </c>
      <c r="O2250" s="229">
        <v>0</v>
      </c>
      <c r="P2250" s="463">
        <v>1</v>
      </c>
      <c r="Q2250" s="463">
        <v>3</v>
      </c>
      <c r="R2250" s="463">
        <v>0</v>
      </c>
      <c r="S2250" s="463">
        <v>5</v>
      </c>
      <c r="T2250" s="463">
        <v>0</v>
      </c>
      <c r="U2250" s="463">
        <v>0</v>
      </c>
      <c r="V2250" s="463">
        <v>0</v>
      </c>
      <c r="W2250" s="463">
        <v>24</v>
      </c>
      <c r="X2250" s="463">
        <v>5</v>
      </c>
      <c r="Y2250" s="463">
        <v>2</v>
      </c>
      <c r="Z2250" s="463">
        <v>0</v>
      </c>
      <c r="AA2250" s="463">
        <v>0</v>
      </c>
      <c r="AB2250" s="466">
        <v>40</v>
      </c>
      <c r="AC2250" s="461"/>
    </row>
    <row r="2251" spans="1:29" s="467" customFormat="1" hidden="1">
      <c r="A2251" s="463" t="s">
        <v>3419</v>
      </c>
      <c r="B2251" s="463" t="s">
        <v>658</v>
      </c>
      <c r="C2251" s="463" t="s">
        <v>4121</v>
      </c>
      <c r="D2251" s="463" t="s">
        <v>552</v>
      </c>
      <c r="E2251" s="463">
        <v>36</v>
      </c>
      <c r="F2251" s="465" t="s">
        <v>1516</v>
      </c>
      <c r="G2251" s="463" t="s">
        <v>554</v>
      </c>
      <c r="H2251" s="576">
        <v>43176</v>
      </c>
      <c r="I2251" s="576">
        <v>43182</v>
      </c>
      <c r="J2251" s="228">
        <v>2017</v>
      </c>
      <c r="K2251" s="463" t="s">
        <v>1281</v>
      </c>
      <c r="L2251" s="463" t="s">
        <v>773</v>
      </c>
      <c r="M2251" s="463" t="s">
        <v>1516</v>
      </c>
      <c r="N2251" s="466">
        <v>3</v>
      </c>
      <c r="O2251" s="229">
        <v>0</v>
      </c>
      <c r="P2251" s="463">
        <v>3</v>
      </c>
      <c r="Q2251" s="463">
        <v>2</v>
      </c>
      <c r="R2251" s="463">
        <v>0</v>
      </c>
      <c r="S2251" s="463">
        <v>2</v>
      </c>
      <c r="T2251" s="463">
        <v>0</v>
      </c>
      <c r="U2251" s="463">
        <v>1</v>
      </c>
      <c r="V2251" s="463">
        <v>0</v>
      </c>
      <c r="W2251" s="463">
        <v>24</v>
      </c>
      <c r="X2251" s="463">
        <v>4</v>
      </c>
      <c r="Y2251" s="463">
        <v>4</v>
      </c>
      <c r="Z2251" s="463">
        <v>0</v>
      </c>
      <c r="AA2251" s="463">
        <v>0</v>
      </c>
      <c r="AB2251" s="466">
        <v>40</v>
      </c>
      <c r="AC2251" s="461"/>
    </row>
    <row r="2252" spans="1:29" s="467" customFormat="1" hidden="1">
      <c r="A2252" s="463" t="s">
        <v>3420</v>
      </c>
      <c r="B2252" s="463" t="s">
        <v>658</v>
      </c>
      <c r="C2252" s="463" t="s">
        <v>4122</v>
      </c>
      <c r="D2252" s="463" t="s">
        <v>552</v>
      </c>
      <c r="E2252" s="463">
        <v>36</v>
      </c>
      <c r="F2252" s="465" t="s">
        <v>1516</v>
      </c>
      <c r="G2252" s="463" t="s">
        <v>554</v>
      </c>
      <c r="H2252" s="576">
        <v>43176</v>
      </c>
      <c r="I2252" s="576">
        <v>43182</v>
      </c>
      <c r="J2252" s="228">
        <v>2017</v>
      </c>
      <c r="K2252" s="463" t="s">
        <v>1281</v>
      </c>
      <c r="L2252" s="463" t="s">
        <v>773</v>
      </c>
      <c r="M2252" s="463" t="s">
        <v>1516</v>
      </c>
      <c r="N2252" s="466">
        <v>4</v>
      </c>
      <c r="O2252" s="229">
        <v>0</v>
      </c>
      <c r="P2252" s="463">
        <v>9</v>
      </c>
      <c r="Q2252" s="463">
        <v>3</v>
      </c>
      <c r="R2252" s="463">
        <v>0</v>
      </c>
      <c r="S2252" s="463">
        <v>0</v>
      </c>
      <c r="T2252" s="463">
        <v>0</v>
      </c>
      <c r="U2252" s="463">
        <v>0</v>
      </c>
      <c r="V2252" s="463">
        <v>0</v>
      </c>
      <c r="W2252" s="463">
        <v>17</v>
      </c>
      <c r="X2252" s="463">
        <v>10</v>
      </c>
      <c r="Y2252" s="463">
        <v>1</v>
      </c>
      <c r="Z2252" s="463">
        <v>0</v>
      </c>
      <c r="AA2252" s="463">
        <v>0</v>
      </c>
      <c r="AB2252" s="466">
        <v>40</v>
      </c>
      <c r="AC2252" s="461"/>
    </row>
    <row r="2253" spans="1:29" s="467" customFormat="1" hidden="1">
      <c r="A2253" s="463" t="s">
        <v>3333</v>
      </c>
      <c r="B2253" s="463" t="s">
        <v>658</v>
      </c>
      <c r="C2253" s="463" t="s">
        <v>3334</v>
      </c>
      <c r="D2253" s="463" t="s">
        <v>552</v>
      </c>
      <c r="E2253" s="463">
        <v>37</v>
      </c>
      <c r="F2253" s="465" t="s">
        <v>358</v>
      </c>
      <c r="G2253" s="463" t="s">
        <v>554</v>
      </c>
      <c r="H2253" s="576">
        <v>43114</v>
      </c>
      <c r="I2253" s="576">
        <v>43161</v>
      </c>
      <c r="J2253" s="228">
        <v>2017</v>
      </c>
      <c r="K2253" s="463" t="s">
        <v>769</v>
      </c>
      <c r="L2253" s="463" t="s">
        <v>3726</v>
      </c>
      <c r="M2253" s="463" t="s">
        <v>358</v>
      </c>
      <c r="N2253" s="466">
        <v>1</v>
      </c>
      <c r="O2253" s="229">
        <v>0</v>
      </c>
      <c r="P2253" s="463">
        <v>0</v>
      </c>
      <c r="Q2253" s="463">
        <v>1</v>
      </c>
      <c r="R2253" s="463">
        <v>0</v>
      </c>
      <c r="S2253" s="463">
        <v>12</v>
      </c>
      <c r="T2253" s="463">
        <v>0</v>
      </c>
      <c r="U2253" s="463">
        <v>1</v>
      </c>
      <c r="V2253" s="463">
        <v>0</v>
      </c>
      <c r="W2253" s="463">
        <v>21</v>
      </c>
      <c r="X2253" s="463">
        <v>3</v>
      </c>
      <c r="Y2253" s="463">
        <v>2</v>
      </c>
      <c r="Z2253" s="463">
        <v>0</v>
      </c>
      <c r="AA2253" s="463">
        <v>0</v>
      </c>
      <c r="AB2253" s="466">
        <v>40</v>
      </c>
      <c r="AC2253" s="461"/>
    </row>
    <row r="2254" spans="1:29" s="467" customFormat="1" hidden="1">
      <c r="A2254" s="463" t="s">
        <v>3335</v>
      </c>
      <c r="B2254" s="463" t="s">
        <v>658</v>
      </c>
      <c r="C2254" s="463" t="s">
        <v>3336</v>
      </c>
      <c r="D2254" s="463" t="s">
        <v>552</v>
      </c>
      <c r="E2254" s="463">
        <v>37</v>
      </c>
      <c r="F2254" s="465" t="s">
        <v>358</v>
      </c>
      <c r="G2254" s="463" t="s">
        <v>554</v>
      </c>
      <c r="H2254" s="576">
        <v>43114</v>
      </c>
      <c r="I2254" s="576">
        <v>43161</v>
      </c>
      <c r="J2254" s="228">
        <v>2017</v>
      </c>
      <c r="K2254" s="463" t="s">
        <v>769</v>
      </c>
      <c r="L2254" s="463" t="s">
        <v>3726</v>
      </c>
      <c r="M2254" s="463" t="s">
        <v>358</v>
      </c>
      <c r="N2254" s="466">
        <v>2</v>
      </c>
      <c r="O2254" s="229">
        <v>0</v>
      </c>
      <c r="P2254" s="463">
        <v>0</v>
      </c>
      <c r="Q2254" s="463">
        <v>0</v>
      </c>
      <c r="R2254" s="463">
        <v>0</v>
      </c>
      <c r="S2254" s="463">
        <v>3</v>
      </c>
      <c r="T2254" s="463">
        <v>0</v>
      </c>
      <c r="U2254" s="463">
        <v>2</v>
      </c>
      <c r="V2254" s="463">
        <v>0</v>
      </c>
      <c r="W2254" s="463">
        <v>35</v>
      </c>
      <c r="X2254" s="463">
        <v>0</v>
      </c>
      <c r="Y2254" s="463">
        <v>0</v>
      </c>
      <c r="Z2254" s="463">
        <v>0</v>
      </c>
      <c r="AA2254" s="463">
        <v>0</v>
      </c>
      <c r="AB2254" s="466">
        <v>40</v>
      </c>
      <c r="AC2254" s="461"/>
    </row>
    <row r="2255" spans="1:29" s="467" customFormat="1" hidden="1">
      <c r="A2255" s="463" t="s">
        <v>3337</v>
      </c>
      <c r="B2255" s="463" t="s">
        <v>658</v>
      </c>
      <c r="C2255" s="463" t="s">
        <v>3338</v>
      </c>
      <c r="D2255" s="463" t="s">
        <v>552</v>
      </c>
      <c r="E2255" s="463">
        <v>37</v>
      </c>
      <c r="F2255" s="465" t="s">
        <v>358</v>
      </c>
      <c r="G2255" s="463" t="s">
        <v>554</v>
      </c>
      <c r="H2255" s="576">
        <v>43114</v>
      </c>
      <c r="I2255" s="576">
        <v>43161</v>
      </c>
      <c r="J2255" s="228">
        <v>2017</v>
      </c>
      <c r="K2255" s="463" t="s">
        <v>769</v>
      </c>
      <c r="L2255" s="463" t="s">
        <v>3726</v>
      </c>
      <c r="M2255" s="463" t="s">
        <v>358</v>
      </c>
      <c r="N2255" s="466">
        <v>3</v>
      </c>
      <c r="O2255" s="229">
        <v>0</v>
      </c>
      <c r="P2255" s="463">
        <v>1</v>
      </c>
      <c r="Q2255" s="463">
        <v>0</v>
      </c>
      <c r="R2255" s="463">
        <v>0</v>
      </c>
      <c r="S2255" s="463">
        <v>21</v>
      </c>
      <c r="T2255" s="463">
        <v>0</v>
      </c>
      <c r="U2255" s="463">
        <v>0</v>
      </c>
      <c r="V2255" s="463">
        <v>0</v>
      </c>
      <c r="W2255" s="463">
        <v>9</v>
      </c>
      <c r="X2255" s="463">
        <v>8</v>
      </c>
      <c r="Y2255" s="463">
        <v>1</v>
      </c>
      <c r="Z2255" s="463">
        <v>0</v>
      </c>
      <c r="AA2255" s="463">
        <v>0</v>
      </c>
      <c r="AB2255" s="466">
        <v>40</v>
      </c>
      <c r="AC2255" s="461"/>
    </row>
    <row r="2256" spans="1:29" s="467" customFormat="1" hidden="1">
      <c r="A2256" s="463" t="s">
        <v>3339</v>
      </c>
      <c r="B2256" s="463" t="s">
        <v>658</v>
      </c>
      <c r="C2256" s="463" t="s">
        <v>3340</v>
      </c>
      <c r="D2256" s="463" t="s">
        <v>552</v>
      </c>
      <c r="E2256" s="463">
        <v>37</v>
      </c>
      <c r="F2256" s="465" t="s">
        <v>358</v>
      </c>
      <c r="G2256" s="463" t="s">
        <v>554</v>
      </c>
      <c r="H2256" s="576">
        <v>43114</v>
      </c>
      <c r="I2256" s="576">
        <v>43161</v>
      </c>
      <c r="J2256" s="228">
        <v>2017</v>
      </c>
      <c r="K2256" s="463" t="s">
        <v>769</v>
      </c>
      <c r="L2256" s="463" t="s">
        <v>3726</v>
      </c>
      <c r="M2256" s="463" t="s">
        <v>358</v>
      </c>
      <c r="N2256" s="466">
        <v>4</v>
      </c>
      <c r="O2256" s="229">
        <v>0</v>
      </c>
      <c r="P2256" s="463">
        <v>0</v>
      </c>
      <c r="Q2256" s="463">
        <v>1</v>
      </c>
      <c r="R2256" s="463">
        <v>0</v>
      </c>
      <c r="S2256" s="463">
        <v>1</v>
      </c>
      <c r="T2256" s="463">
        <v>0</v>
      </c>
      <c r="U2256" s="463">
        <v>0</v>
      </c>
      <c r="V2256" s="463">
        <v>0</v>
      </c>
      <c r="W2256" s="463">
        <v>33</v>
      </c>
      <c r="X2256" s="463">
        <v>5</v>
      </c>
      <c r="Y2256" s="463">
        <v>0</v>
      </c>
      <c r="Z2256" s="463">
        <v>0</v>
      </c>
      <c r="AA2256" s="463">
        <v>0</v>
      </c>
      <c r="AB2256" s="466">
        <v>40</v>
      </c>
      <c r="AC2256" s="461"/>
    </row>
    <row r="2257" spans="1:29" s="467" customFormat="1" hidden="1">
      <c r="A2257" s="463" t="s">
        <v>3341</v>
      </c>
      <c r="B2257" s="463" t="s">
        <v>658</v>
      </c>
      <c r="C2257" s="463" t="s">
        <v>4099</v>
      </c>
      <c r="D2257" s="463" t="s">
        <v>552</v>
      </c>
      <c r="E2257" s="463">
        <v>38</v>
      </c>
      <c r="F2257" s="465" t="s">
        <v>3759</v>
      </c>
      <c r="G2257" s="463" t="s">
        <v>554</v>
      </c>
      <c r="H2257" s="576">
        <v>43114</v>
      </c>
      <c r="I2257" s="576">
        <v>43161</v>
      </c>
      <c r="J2257" s="228">
        <v>2017</v>
      </c>
      <c r="K2257" s="463" t="s">
        <v>769</v>
      </c>
      <c r="L2257" s="463" t="s">
        <v>3726</v>
      </c>
      <c r="M2257" s="463" t="s">
        <v>3759</v>
      </c>
      <c r="N2257" s="466">
        <v>1</v>
      </c>
      <c r="O2257" s="229">
        <v>1</v>
      </c>
      <c r="P2257" s="463">
        <v>9</v>
      </c>
      <c r="Q2257" s="463">
        <v>7</v>
      </c>
      <c r="R2257" s="463">
        <v>4</v>
      </c>
      <c r="S2257" s="463">
        <v>0</v>
      </c>
      <c r="T2257" s="463">
        <v>1</v>
      </c>
      <c r="U2257" s="463">
        <v>0</v>
      </c>
      <c r="V2257" s="463">
        <v>1</v>
      </c>
      <c r="W2257" s="463">
        <v>9</v>
      </c>
      <c r="X2257" s="463">
        <v>5</v>
      </c>
      <c r="Y2257" s="463">
        <v>3</v>
      </c>
      <c r="Z2257" s="463">
        <v>0</v>
      </c>
      <c r="AA2257" s="463">
        <v>0</v>
      </c>
      <c r="AB2257" s="466">
        <v>40</v>
      </c>
      <c r="AC2257" s="461"/>
    </row>
    <row r="2258" spans="1:29" s="467" customFormat="1" hidden="1">
      <c r="A2258" s="463" t="s">
        <v>3342</v>
      </c>
      <c r="B2258" s="463" t="s">
        <v>658</v>
      </c>
      <c r="C2258" s="463" t="s">
        <v>4100</v>
      </c>
      <c r="D2258" s="463" t="s">
        <v>552</v>
      </c>
      <c r="E2258" s="463">
        <v>38</v>
      </c>
      <c r="F2258" s="465" t="s">
        <v>3759</v>
      </c>
      <c r="G2258" s="463" t="s">
        <v>554</v>
      </c>
      <c r="H2258" s="576">
        <v>43114</v>
      </c>
      <c r="I2258" s="576">
        <v>43161</v>
      </c>
      <c r="J2258" s="228">
        <v>2017</v>
      </c>
      <c r="K2258" s="463" t="s">
        <v>769</v>
      </c>
      <c r="L2258" s="463" t="s">
        <v>3726</v>
      </c>
      <c r="M2258" s="463" t="s">
        <v>3759</v>
      </c>
      <c r="N2258" s="466">
        <v>2</v>
      </c>
      <c r="O2258" s="229">
        <v>9</v>
      </c>
      <c r="P2258" s="463">
        <v>5</v>
      </c>
      <c r="Q2258" s="463">
        <v>6</v>
      </c>
      <c r="R2258" s="463">
        <v>2</v>
      </c>
      <c r="S2258" s="463">
        <v>0</v>
      </c>
      <c r="T2258" s="463">
        <v>0</v>
      </c>
      <c r="U2258" s="463">
        <v>0</v>
      </c>
      <c r="V2258" s="463">
        <v>0</v>
      </c>
      <c r="W2258" s="463">
        <v>3</v>
      </c>
      <c r="X2258" s="463">
        <v>15</v>
      </c>
      <c r="Y2258" s="463">
        <v>0</v>
      </c>
      <c r="Z2258" s="463">
        <v>0</v>
      </c>
      <c r="AA2258" s="463">
        <v>0</v>
      </c>
      <c r="AB2258" s="466">
        <v>40</v>
      </c>
      <c r="AC2258" s="461"/>
    </row>
    <row r="2259" spans="1:29" s="467" customFormat="1" hidden="1">
      <c r="A2259" s="463" t="s">
        <v>3343</v>
      </c>
      <c r="B2259" s="463" t="s">
        <v>658</v>
      </c>
      <c r="C2259" s="463" t="s">
        <v>4101</v>
      </c>
      <c r="D2259" s="463" t="s">
        <v>552</v>
      </c>
      <c r="E2259" s="463">
        <v>38</v>
      </c>
      <c r="F2259" s="465" t="s">
        <v>3759</v>
      </c>
      <c r="G2259" s="463" t="s">
        <v>554</v>
      </c>
      <c r="H2259" s="576">
        <v>43114</v>
      </c>
      <c r="I2259" s="576">
        <v>43161</v>
      </c>
      <c r="J2259" s="228">
        <v>2017</v>
      </c>
      <c r="K2259" s="463" t="s">
        <v>769</v>
      </c>
      <c r="L2259" s="463" t="s">
        <v>3726</v>
      </c>
      <c r="M2259" s="463" t="s">
        <v>3759</v>
      </c>
      <c r="N2259" s="466">
        <v>3</v>
      </c>
      <c r="O2259" s="229">
        <v>11</v>
      </c>
      <c r="P2259" s="463">
        <v>3</v>
      </c>
      <c r="Q2259" s="463">
        <v>7</v>
      </c>
      <c r="R2259" s="463">
        <v>3</v>
      </c>
      <c r="S2259" s="463">
        <v>0</v>
      </c>
      <c r="T2259" s="463">
        <v>0</v>
      </c>
      <c r="U2259" s="463">
        <v>0</v>
      </c>
      <c r="V2259" s="463">
        <v>0</v>
      </c>
      <c r="W2259" s="463">
        <v>11</v>
      </c>
      <c r="X2259" s="463">
        <v>5</v>
      </c>
      <c r="Y2259" s="463">
        <v>0</v>
      </c>
      <c r="Z2259" s="463">
        <v>0</v>
      </c>
      <c r="AA2259" s="463">
        <v>0</v>
      </c>
      <c r="AB2259" s="466">
        <v>40</v>
      </c>
      <c r="AC2259" s="461"/>
    </row>
    <row r="2260" spans="1:29" s="467" customFormat="1" hidden="1">
      <c r="A2260" s="463" t="s">
        <v>3344</v>
      </c>
      <c r="B2260" s="463" t="s">
        <v>658</v>
      </c>
      <c r="C2260" s="463" t="s">
        <v>4102</v>
      </c>
      <c r="D2260" s="463" t="s">
        <v>552</v>
      </c>
      <c r="E2260" s="463">
        <v>38</v>
      </c>
      <c r="F2260" s="465" t="s">
        <v>3759</v>
      </c>
      <c r="G2260" s="463" t="s">
        <v>554</v>
      </c>
      <c r="H2260" s="576">
        <v>43114</v>
      </c>
      <c r="I2260" s="576">
        <v>43161</v>
      </c>
      <c r="J2260" s="228">
        <v>2017</v>
      </c>
      <c r="K2260" s="463" t="s">
        <v>769</v>
      </c>
      <c r="L2260" s="463" t="s">
        <v>3726</v>
      </c>
      <c r="M2260" s="463" t="s">
        <v>3759</v>
      </c>
      <c r="N2260" s="466">
        <v>4</v>
      </c>
      <c r="O2260" s="229">
        <v>13</v>
      </c>
      <c r="P2260" s="463">
        <v>7</v>
      </c>
      <c r="Q2260" s="463">
        <v>2</v>
      </c>
      <c r="R2260" s="463">
        <v>0</v>
      </c>
      <c r="S2260" s="463">
        <v>0</v>
      </c>
      <c r="T2260" s="463">
        <v>0</v>
      </c>
      <c r="U2260" s="463">
        <v>1</v>
      </c>
      <c r="V2260" s="463">
        <v>0</v>
      </c>
      <c r="W2260" s="463">
        <v>5</v>
      </c>
      <c r="X2260" s="463">
        <v>9</v>
      </c>
      <c r="Y2260" s="463">
        <v>3</v>
      </c>
      <c r="Z2260" s="463">
        <v>0</v>
      </c>
      <c r="AA2260" s="463">
        <v>0</v>
      </c>
      <c r="AB2260" s="466">
        <v>40</v>
      </c>
      <c r="AC2260" s="461"/>
    </row>
    <row r="2261" spans="1:29" s="467" customFormat="1" hidden="1">
      <c r="A2261" s="463" t="s">
        <v>3345</v>
      </c>
      <c r="B2261" s="463" t="s">
        <v>658</v>
      </c>
      <c r="C2261" s="463" t="s">
        <v>3346</v>
      </c>
      <c r="D2261" s="463" t="s">
        <v>552</v>
      </c>
      <c r="E2261" s="463">
        <v>39</v>
      </c>
      <c r="F2261" s="465" t="s">
        <v>1517</v>
      </c>
      <c r="G2261" s="463" t="s">
        <v>554</v>
      </c>
      <c r="H2261" s="576">
        <v>43160</v>
      </c>
      <c r="I2261" s="576">
        <v>43161</v>
      </c>
      <c r="J2261" s="228">
        <v>2017</v>
      </c>
      <c r="K2261" s="463" t="s">
        <v>769</v>
      </c>
      <c r="L2261" s="463" t="s">
        <v>3726</v>
      </c>
      <c r="M2261" s="463" t="s">
        <v>1517</v>
      </c>
      <c r="N2261" s="466">
        <v>1</v>
      </c>
      <c r="O2261" s="229">
        <v>1</v>
      </c>
      <c r="P2261" s="463">
        <v>3</v>
      </c>
      <c r="Q2261" s="463">
        <v>3</v>
      </c>
      <c r="R2261" s="463">
        <v>0</v>
      </c>
      <c r="S2261" s="463">
        <v>2</v>
      </c>
      <c r="T2261" s="463">
        <v>0</v>
      </c>
      <c r="U2261" s="463">
        <v>0</v>
      </c>
      <c r="V2261" s="463">
        <v>2</v>
      </c>
      <c r="W2261" s="463">
        <v>22</v>
      </c>
      <c r="X2261" s="463">
        <v>4</v>
      </c>
      <c r="Y2261" s="463">
        <v>3</v>
      </c>
      <c r="Z2261" s="463">
        <v>0</v>
      </c>
      <c r="AA2261" s="463">
        <v>0</v>
      </c>
      <c r="AB2261" s="466">
        <v>40</v>
      </c>
      <c r="AC2261" s="461"/>
    </row>
    <row r="2262" spans="1:29" s="467" customFormat="1" hidden="1">
      <c r="A2262" s="463" t="s">
        <v>3347</v>
      </c>
      <c r="B2262" s="463" t="s">
        <v>658</v>
      </c>
      <c r="C2262" s="463" t="s">
        <v>3348</v>
      </c>
      <c r="D2262" s="463" t="s">
        <v>552</v>
      </c>
      <c r="E2262" s="463">
        <v>39</v>
      </c>
      <c r="F2262" s="465" t="s">
        <v>1517</v>
      </c>
      <c r="G2262" s="463" t="s">
        <v>554</v>
      </c>
      <c r="H2262" s="576">
        <v>43160</v>
      </c>
      <c r="I2262" s="576">
        <v>43161</v>
      </c>
      <c r="J2262" s="228">
        <v>2017</v>
      </c>
      <c r="K2262" s="463" t="s">
        <v>769</v>
      </c>
      <c r="L2262" s="463" t="s">
        <v>3726</v>
      </c>
      <c r="M2262" s="463" t="s">
        <v>1517</v>
      </c>
      <c r="N2262" s="466">
        <v>2</v>
      </c>
      <c r="O2262" s="229">
        <v>0</v>
      </c>
      <c r="P2262" s="463">
        <v>13</v>
      </c>
      <c r="Q2262" s="463">
        <v>1</v>
      </c>
      <c r="R2262" s="463">
        <v>0</v>
      </c>
      <c r="S2262" s="463">
        <v>2</v>
      </c>
      <c r="T2262" s="463">
        <v>0</v>
      </c>
      <c r="U2262" s="463">
        <v>0</v>
      </c>
      <c r="V2262" s="463">
        <v>3</v>
      </c>
      <c r="W2262" s="463">
        <v>14</v>
      </c>
      <c r="X2262" s="463">
        <v>3</v>
      </c>
      <c r="Y2262" s="463">
        <v>4</v>
      </c>
      <c r="Z2262" s="463">
        <v>0</v>
      </c>
      <c r="AA2262" s="463">
        <v>0</v>
      </c>
      <c r="AB2262" s="466">
        <v>40</v>
      </c>
      <c r="AC2262" s="461"/>
    </row>
    <row r="2263" spans="1:29" s="467" customFormat="1" hidden="1">
      <c r="A2263" s="463" t="s">
        <v>3349</v>
      </c>
      <c r="B2263" s="463" t="s">
        <v>658</v>
      </c>
      <c r="C2263" s="463" t="s">
        <v>3350</v>
      </c>
      <c r="D2263" s="463" t="s">
        <v>552</v>
      </c>
      <c r="E2263" s="463">
        <v>39</v>
      </c>
      <c r="F2263" s="465" t="s">
        <v>1517</v>
      </c>
      <c r="G2263" s="463" t="s">
        <v>554</v>
      </c>
      <c r="H2263" s="576">
        <v>43160</v>
      </c>
      <c r="I2263" s="576">
        <v>43161</v>
      </c>
      <c r="J2263" s="228">
        <v>2017</v>
      </c>
      <c r="K2263" s="463" t="s">
        <v>769</v>
      </c>
      <c r="L2263" s="463" t="s">
        <v>3726</v>
      </c>
      <c r="M2263" s="463" t="s">
        <v>1517</v>
      </c>
      <c r="N2263" s="466">
        <v>3</v>
      </c>
      <c r="O2263" s="229">
        <v>0</v>
      </c>
      <c r="P2263" s="463">
        <v>2</v>
      </c>
      <c r="Q2263" s="463">
        <v>0</v>
      </c>
      <c r="R2263" s="463">
        <v>0</v>
      </c>
      <c r="S2263" s="463">
        <v>0</v>
      </c>
      <c r="T2263" s="463">
        <v>0</v>
      </c>
      <c r="U2263" s="463">
        <v>0</v>
      </c>
      <c r="V2263" s="463">
        <v>3</v>
      </c>
      <c r="W2263" s="463">
        <v>15</v>
      </c>
      <c r="X2263" s="463">
        <v>4</v>
      </c>
      <c r="Y2263" s="463">
        <v>16</v>
      </c>
      <c r="Z2263" s="463">
        <v>0</v>
      </c>
      <c r="AA2263" s="463">
        <v>0</v>
      </c>
      <c r="AB2263" s="466">
        <v>40</v>
      </c>
      <c r="AC2263" s="461"/>
    </row>
    <row r="2264" spans="1:29" s="467" customFormat="1" hidden="1">
      <c r="A2264" s="463" t="s">
        <v>3351</v>
      </c>
      <c r="B2264" s="463" t="s">
        <v>658</v>
      </c>
      <c r="C2264" s="463" t="s">
        <v>3352</v>
      </c>
      <c r="D2264" s="463" t="s">
        <v>552</v>
      </c>
      <c r="E2264" s="463">
        <v>39</v>
      </c>
      <c r="F2264" s="465" t="s">
        <v>1517</v>
      </c>
      <c r="G2264" s="463" t="s">
        <v>554</v>
      </c>
      <c r="H2264" s="576">
        <v>43160</v>
      </c>
      <c r="I2264" s="576">
        <v>43161</v>
      </c>
      <c r="J2264" s="228">
        <v>2017</v>
      </c>
      <c r="K2264" s="463" t="s">
        <v>769</v>
      </c>
      <c r="L2264" s="463" t="s">
        <v>3726</v>
      </c>
      <c r="M2264" s="463" t="s">
        <v>1517</v>
      </c>
      <c r="N2264" s="466">
        <v>4</v>
      </c>
      <c r="O2264" s="229">
        <v>4</v>
      </c>
      <c r="P2264" s="463">
        <v>0</v>
      </c>
      <c r="Q2264" s="463">
        <v>6</v>
      </c>
      <c r="R2264" s="463">
        <v>0</v>
      </c>
      <c r="S2264" s="463">
        <v>0</v>
      </c>
      <c r="T2264" s="463">
        <v>0</v>
      </c>
      <c r="U2264" s="463">
        <v>7</v>
      </c>
      <c r="V2264" s="463">
        <v>0</v>
      </c>
      <c r="W2264" s="463">
        <v>18</v>
      </c>
      <c r="X2264" s="463">
        <v>5</v>
      </c>
      <c r="Y2264" s="463">
        <v>0</v>
      </c>
      <c r="Z2264" s="463">
        <v>0</v>
      </c>
      <c r="AA2264" s="463">
        <v>0</v>
      </c>
      <c r="AB2264" s="466">
        <v>40</v>
      </c>
      <c r="AC2264" s="461"/>
    </row>
    <row r="2265" spans="1:29" s="467" customFormat="1" hidden="1">
      <c r="A2265" s="463" t="s">
        <v>3353</v>
      </c>
      <c r="B2265" s="463" t="s">
        <v>658</v>
      </c>
      <c r="C2265" s="463" t="s">
        <v>3354</v>
      </c>
      <c r="D2265" s="463" t="s">
        <v>552</v>
      </c>
      <c r="E2265" s="463">
        <v>40</v>
      </c>
      <c r="F2265" s="465" t="s">
        <v>550</v>
      </c>
      <c r="G2265" s="463" t="s">
        <v>554</v>
      </c>
      <c r="H2265" s="576">
        <v>43160</v>
      </c>
      <c r="I2265" s="576">
        <v>43161</v>
      </c>
      <c r="J2265" s="228">
        <v>2017</v>
      </c>
      <c r="K2265" s="463" t="s">
        <v>769</v>
      </c>
      <c r="L2265" s="463" t="s">
        <v>3727</v>
      </c>
      <c r="M2265" s="463" t="s">
        <v>550</v>
      </c>
      <c r="N2265" s="466">
        <v>1</v>
      </c>
      <c r="O2265" s="229">
        <v>0</v>
      </c>
      <c r="P2265" s="463">
        <v>1</v>
      </c>
      <c r="Q2265" s="463">
        <v>4</v>
      </c>
      <c r="R2265" s="463">
        <v>0</v>
      </c>
      <c r="S2265" s="463">
        <v>1</v>
      </c>
      <c r="T2265" s="463">
        <v>0</v>
      </c>
      <c r="U2265" s="463">
        <v>0</v>
      </c>
      <c r="V2265" s="463">
        <v>5</v>
      </c>
      <c r="W2265" s="463">
        <v>16</v>
      </c>
      <c r="X2265" s="463">
        <v>12</v>
      </c>
      <c r="Y2265" s="463">
        <v>1</v>
      </c>
      <c r="Z2265" s="463">
        <v>0</v>
      </c>
      <c r="AA2265" s="463">
        <v>0</v>
      </c>
      <c r="AB2265" s="466">
        <v>40</v>
      </c>
      <c r="AC2265" s="461"/>
    </row>
    <row r="2266" spans="1:29" s="467" customFormat="1" hidden="1">
      <c r="A2266" s="463" t="s">
        <v>3355</v>
      </c>
      <c r="B2266" s="463" t="s">
        <v>658</v>
      </c>
      <c r="C2266" s="463" t="s">
        <v>3356</v>
      </c>
      <c r="D2266" s="463" t="s">
        <v>552</v>
      </c>
      <c r="E2266" s="463">
        <v>40</v>
      </c>
      <c r="F2266" s="465" t="s">
        <v>550</v>
      </c>
      <c r="G2266" s="463" t="s">
        <v>554</v>
      </c>
      <c r="H2266" s="576">
        <v>43160</v>
      </c>
      <c r="I2266" s="576">
        <v>43161</v>
      </c>
      <c r="J2266" s="228">
        <v>2017</v>
      </c>
      <c r="K2266" s="463" t="s">
        <v>769</v>
      </c>
      <c r="L2266" s="463" t="s">
        <v>3727</v>
      </c>
      <c r="M2266" s="463" t="s">
        <v>550</v>
      </c>
      <c r="N2266" s="466">
        <v>2</v>
      </c>
      <c r="O2266" s="229">
        <v>1</v>
      </c>
      <c r="P2266" s="463">
        <v>0</v>
      </c>
      <c r="Q2266" s="463">
        <v>6</v>
      </c>
      <c r="R2266" s="463">
        <v>0</v>
      </c>
      <c r="S2266" s="463">
        <v>0</v>
      </c>
      <c r="T2266" s="463">
        <v>0</v>
      </c>
      <c r="U2266" s="463">
        <v>0</v>
      </c>
      <c r="V2266" s="463">
        <v>0</v>
      </c>
      <c r="W2266" s="463">
        <v>10</v>
      </c>
      <c r="X2266" s="463">
        <v>19</v>
      </c>
      <c r="Y2266" s="463">
        <v>4</v>
      </c>
      <c r="Z2266" s="463">
        <v>0</v>
      </c>
      <c r="AA2266" s="463">
        <v>0</v>
      </c>
      <c r="AB2266" s="466">
        <v>40</v>
      </c>
      <c r="AC2266" s="461"/>
    </row>
    <row r="2267" spans="1:29" s="467" customFormat="1" hidden="1">
      <c r="A2267" s="463" t="s">
        <v>3357</v>
      </c>
      <c r="B2267" s="463" t="s">
        <v>658</v>
      </c>
      <c r="C2267" s="463" t="s">
        <v>3358</v>
      </c>
      <c r="D2267" s="463" t="s">
        <v>552</v>
      </c>
      <c r="E2267" s="463">
        <v>40</v>
      </c>
      <c r="F2267" s="465" t="s">
        <v>550</v>
      </c>
      <c r="G2267" s="463" t="s">
        <v>554</v>
      </c>
      <c r="H2267" s="576">
        <v>43160</v>
      </c>
      <c r="I2267" s="576">
        <v>43161</v>
      </c>
      <c r="J2267" s="228">
        <v>2017</v>
      </c>
      <c r="K2267" s="463" t="s">
        <v>769</v>
      </c>
      <c r="L2267" s="463" t="s">
        <v>3727</v>
      </c>
      <c r="M2267" s="463" t="s">
        <v>550</v>
      </c>
      <c r="N2267" s="466">
        <v>3</v>
      </c>
      <c r="O2267" s="229">
        <v>4</v>
      </c>
      <c r="P2267" s="463">
        <v>0</v>
      </c>
      <c r="Q2267" s="463">
        <v>6</v>
      </c>
      <c r="R2267" s="463">
        <v>0</v>
      </c>
      <c r="S2267" s="463">
        <v>2</v>
      </c>
      <c r="T2267" s="463">
        <v>0</v>
      </c>
      <c r="U2267" s="463">
        <v>0</v>
      </c>
      <c r="V2267" s="463">
        <v>0</v>
      </c>
      <c r="W2267" s="463">
        <v>18</v>
      </c>
      <c r="X2267" s="463">
        <v>10</v>
      </c>
      <c r="Y2267" s="463">
        <v>0</v>
      </c>
      <c r="Z2267" s="463">
        <v>0</v>
      </c>
      <c r="AA2267" s="463">
        <v>0</v>
      </c>
      <c r="AB2267" s="466">
        <v>40</v>
      </c>
      <c r="AC2267" s="461"/>
    </row>
    <row r="2268" spans="1:29" s="467" customFormat="1" hidden="1">
      <c r="A2268" s="463" t="s">
        <v>3359</v>
      </c>
      <c r="B2268" s="463" t="s">
        <v>658</v>
      </c>
      <c r="C2268" s="463" t="s">
        <v>3360</v>
      </c>
      <c r="D2268" s="463" t="s">
        <v>552</v>
      </c>
      <c r="E2268" s="463">
        <v>40</v>
      </c>
      <c r="F2268" s="465" t="s">
        <v>550</v>
      </c>
      <c r="G2268" s="463" t="s">
        <v>554</v>
      </c>
      <c r="H2268" s="576">
        <v>43160</v>
      </c>
      <c r="I2268" s="576">
        <v>43161</v>
      </c>
      <c r="J2268" s="228">
        <v>2017</v>
      </c>
      <c r="K2268" s="463" t="s">
        <v>769</v>
      </c>
      <c r="L2268" s="463" t="s">
        <v>3727</v>
      </c>
      <c r="M2268" s="463" t="s">
        <v>550</v>
      </c>
      <c r="N2268" s="466">
        <v>4</v>
      </c>
      <c r="O2268" s="229">
        <v>1</v>
      </c>
      <c r="P2268" s="463">
        <v>1</v>
      </c>
      <c r="Q2268" s="463">
        <v>2</v>
      </c>
      <c r="R2268" s="463">
        <v>0</v>
      </c>
      <c r="S2268" s="463">
        <v>1</v>
      </c>
      <c r="T2268" s="463">
        <v>0</v>
      </c>
      <c r="U2268" s="463">
        <v>0</v>
      </c>
      <c r="V2268" s="463">
        <v>4</v>
      </c>
      <c r="W2268" s="463">
        <v>15</v>
      </c>
      <c r="X2268" s="463">
        <v>14</v>
      </c>
      <c r="Y2268" s="463">
        <v>2</v>
      </c>
      <c r="Z2268" s="463">
        <v>0</v>
      </c>
      <c r="AA2268" s="463">
        <v>0</v>
      </c>
      <c r="AB2268" s="466">
        <v>40</v>
      </c>
      <c r="AC2268" s="461"/>
    </row>
    <row r="2269" spans="1:29" s="467" customFormat="1" hidden="1">
      <c r="A2269" s="463" t="s">
        <v>3377</v>
      </c>
      <c r="B2269" s="463" t="s">
        <v>658</v>
      </c>
      <c r="C2269" s="463" t="s">
        <v>3378</v>
      </c>
      <c r="D2269" s="463" t="s">
        <v>552</v>
      </c>
      <c r="E2269" s="463">
        <v>41</v>
      </c>
      <c r="F2269" s="465" t="s">
        <v>1513</v>
      </c>
      <c r="G2269" s="463" t="s">
        <v>554</v>
      </c>
      <c r="H2269" s="576">
        <v>43160</v>
      </c>
      <c r="I2269" s="576">
        <v>43161</v>
      </c>
      <c r="J2269" s="228">
        <v>2017</v>
      </c>
      <c r="K2269" s="463" t="s">
        <v>769</v>
      </c>
      <c r="L2269" s="463" t="s">
        <v>3727</v>
      </c>
      <c r="M2269" s="463" t="s">
        <v>1513</v>
      </c>
      <c r="N2269" s="466">
        <v>1</v>
      </c>
      <c r="O2269" s="229">
        <v>20</v>
      </c>
      <c r="P2269" s="463">
        <v>0</v>
      </c>
      <c r="Q2269" s="463">
        <v>2</v>
      </c>
      <c r="R2269" s="463">
        <v>0</v>
      </c>
      <c r="S2269" s="463">
        <v>0</v>
      </c>
      <c r="T2269" s="463">
        <v>0</v>
      </c>
      <c r="U2269" s="463">
        <v>7</v>
      </c>
      <c r="V2269" s="463">
        <v>0</v>
      </c>
      <c r="W2269" s="463">
        <v>6</v>
      </c>
      <c r="X2269" s="463">
        <v>0</v>
      </c>
      <c r="Y2269" s="463">
        <v>5</v>
      </c>
      <c r="Z2269" s="463">
        <v>0</v>
      </c>
      <c r="AA2269" s="463">
        <v>0</v>
      </c>
      <c r="AB2269" s="466">
        <v>40</v>
      </c>
      <c r="AC2269" s="461"/>
    </row>
    <row r="2270" spans="1:29" s="467" customFormat="1" hidden="1">
      <c r="A2270" s="463" t="s">
        <v>3379</v>
      </c>
      <c r="B2270" s="463" t="s">
        <v>658</v>
      </c>
      <c r="C2270" s="463" t="s">
        <v>3380</v>
      </c>
      <c r="D2270" s="463" t="s">
        <v>552</v>
      </c>
      <c r="E2270" s="463">
        <v>41</v>
      </c>
      <c r="F2270" s="465" t="s">
        <v>1513</v>
      </c>
      <c r="G2270" s="463" t="s">
        <v>554</v>
      </c>
      <c r="H2270" s="576">
        <v>43160</v>
      </c>
      <c r="I2270" s="576">
        <v>43161</v>
      </c>
      <c r="J2270" s="228">
        <v>2017</v>
      </c>
      <c r="K2270" s="463" t="s">
        <v>769</v>
      </c>
      <c r="L2270" s="463" t="s">
        <v>3727</v>
      </c>
      <c r="M2270" s="463" t="s">
        <v>1513</v>
      </c>
      <c r="N2270" s="466">
        <v>2</v>
      </c>
      <c r="O2270" s="229">
        <v>19</v>
      </c>
      <c r="P2270" s="463">
        <v>0</v>
      </c>
      <c r="Q2270" s="463">
        <v>4</v>
      </c>
      <c r="R2270" s="463">
        <v>0</v>
      </c>
      <c r="S2270" s="463">
        <v>0</v>
      </c>
      <c r="T2270" s="463">
        <v>0</v>
      </c>
      <c r="U2270" s="463">
        <v>12</v>
      </c>
      <c r="V2270" s="463">
        <v>0</v>
      </c>
      <c r="W2270" s="463">
        <v>4</v>
      </c>
      <c r="X2270" s="463">
        <v>1</v>
      </c>
      <c r="Y2270" s="463">
        <v>0</v>
      </c>
      <c r="Z2270" s="463">
        <v>0</v>
      </c>
      <c r="AA2270" s="463">
        <v>0</v>
      </c>
      <c r="AB2270" s="466">
        <v>40</v>
      </c>
      <c r="AC2270" s="461"/>
    </row>
    <row r="2271" spans="1:29" s="467" customFormat="1" hidden="1">
      <c r="A2271" s="463" t="s">
        <v>3381</v>
      </c>
      <c r="B2271" s="463" t="s">
        <v>658</v>
      </c>
      <c r="C2271" s="463" t="s">
        <v>3382</v>
      </c>
      <c r="D2271" s="463" t="s">
        <v>552</v>
      </c>
      <c r="E2271" s="463">
        <v>41</v>
      </c>
      <c r="F2271" s="465" t="s">
        <v>1513</v>
      </c>
      <c r="G2271" s="463" t="s">
        <v>554</v>
      </c>
      <c r="H2271" s="576">
        <v>43160</v>
      </c>
      <c r="I2271" s="576">
        <v>43161</v>
      </c>
      <c r="J2271" s="228">
        <v>2017</v>
      </c>
      <c r="K2271" s="463" t="s">
        <v>769</v>
      </c>
      <c r="L2271" s="463" t="s">
        <v>3727</v>
      </c>
      <c r="M2271" s="463" t="s">
        <v>1513</v>
      </c>
      <c r="N2271" s="466">
        <v>3</v>
      </c>
      <c r="O2271" s="229">
        <v>13</v>
      </c>
      <c r="P2271" s="463">
        <v>0</v>
      </c>
      <c r="Q2271" s="463">
        <v>2</v>
      </c>
      <c r="R2271" s="463">
        <v>0</v>
      </c>
      <c r="S2271" s="463">
        <v>0</v>
      </c>
      <c r="T2271" s="463">
        <v>1</v>
      </c>
      <c r="U2271" s="463">
        <v>11</v>
      </c>
      <c r="V2271" s="463">
        <v>0</v>
      </c>
      <c r="W2271" s="463">
        <v>9</v>
      </c>
      <c r="X2271" s="463">
        <v>4</v>
      </c>
      <c r="Y2271" s="463">
        <v>0</v>
      </c>
      <c r="Z2271" s="463">
        <v>0</v>
      </c>
      <c r="AA2271" s="463">
        <v>0</v>
      </c>
      <c r="AB2271" s="466">
        <v>40</v>
      </c>
      <c r="AC2271" s="461"/>
    </row>
    <row r="2272" spans="1:29" s="467" customFormat="1" hidden="1">
      <c r="A2272" s="463" t="s">
        <v>3383</v>
      </c>
      <c r="B2272" s="463" t="s">
        <v>658</v>
      </c>
      <c r="C2272" s="463" t="s">
        <v>3384</v>
      </c>
      <c r="D2272" s="463" t="s">
        <v>552</v>
      </c>
      <c r="E2272" s="463">
        <v>41</v>
      </c>
      <c r="F2272" s="465" t="s">
        <v>1513</v>
      </c>
      <c r="G2272" s="463" t="s">
        <v>554</v>
      </c>
      <c r="H2272" s="576">
        <v>43160</v>
      </c>
      <c r="I2272" s="576">
        <v>43161</v>
      </c>
      <c r="J2272" s="228">
        <v>2017</v>
      </c>
      <c r="K2272" s="463" t="s">
        <v>769</v>
      </c>
      <c r="L2272" s="463" t="s">
        <v>3727</v>
      </c>
      <c r="M2272" s="463" t="s">
        <v>1513</v>
      </c>
      <c r="N2272" s="466">
        <v>4</v>
      </c>
      <c r="O2272" s="229">
        <v>18</v>
      </c>
      <c r="P2272" s="463">
        <v>0</v>
      </c>
      <c r="Q2272" s="463">
        <v>5</v>
      </c>
      <c r="R2272" s="463">
        <v>0</v>
      </c>
      <c r="S2272" s="463">
        <v>0</v>
      </c>
      <c r="T2272" s="463">
        <v>0</v>
      </c>
      <c r="U2272" s="463">
        <v>6</v>
      </c>
      <c r="V2272" s="463">
        <v>0</v>
      </c>
      <c r="W2272" s="463">
        <v>6</v>
      </c>
      <c r="X2272" s="463">
        <v>3</v>
      </c>
      <c r="Y2272" s="463">
        <v>2</v>
      </c>
      <c r="Z2272" s="463">
        <v>0</v>
      </c>
      <c r="AA2272" s="463">
        <v>0</v>
      </c>
      <c r="AB2272" s="466">
        <v>40</v>
      </c>
      <c r="AC2272" s="461"/>
    </row>
    <row r="2273" spans="1:29" s="467" customFormat="1" hidden="1">
      <c r="A2273" s="463" t="s">
        <v>3361</v>
      </c>
      <c r="B2273" s="463" t="s">
        <v>658</v>
      </c>
      <c r="C2273" s="463" t="s">
        <v>3429</v>
      </c>
      <c r="D2273" s="463" t="s">
        <v>552</v>
      </c>
      <c r="E2273" s="463">
        <v>42</v>
      </c>
      <c r="F2273" s="465" t="s">
        <v>1519</v>
      </c>
      <c r="G2273" s="463" t="s">
        <v>554</v>
      </c>
      <c r="H2273" s="576">
        <v>43160</v>
      </c>
      <c r="I2273" s="576">
        <v>43161</v>
      </c>
      <c r="J2273" s="228">
        <v>2017</v>
      </c>
      <c r="K2273" s="463" t="s">
        <v>769</v>
      </c>
      <c r="L2273" s="463" t="s">
        <v>3727</v>
      </c>
      <c r="M2273" s="463" t="s">
        <v>1519</v>
      </c>
      <c r="N2273" s="466">
        <v>1</v>
      </c>
      <c r="O2273" s="229">
        <v>7</v>
      </c>
      <c r="P2273" s="463">
        <v>0</v>
      </c>
      <c r="Q2273" s="463">
        <v>10</v>
      </c>
      <c r="R2273" s="463">
        <v>2</v>
      </c>
      <c r="S2273" s="463">
        <v>0</v>
      </c>
      <c r="T2273" s="463">
        <v>0</v>
      </c>
      <c r="U2273" s="463">
        <v>0</v>
      </c>
      <c r="V2273" s="463">
        <v>0</v>
      </c>
      <c r="W2273" s="463">
        <v>14</v>
      </c>
      <c r="X2273" s="463">
        <v>7</v>
      </c>
      <c r="Y2273" s="463">
        <v>0</v>
      </c>
      <c r="Z2273" s="463">
        <v>0</v>
      </c>
      <c r="AA2273" s="463">
        <v>0</v>
      </c>
      <c r="AB2273" s="466">
        <v>40</v>
      </c>
      <c r="AC2273" s="461"/>
    </row>
    <row r="2274" spans="1:29" s="467" customFormat="1" hidden="1">
      <c r="A2274" s="463" t="s">
        <v>3362</v>
      </c>
      <c r="B2274" s="463" t="s">
        <v>658</v>
      </c>
      <c r="C2274" s="463" t="s">
        <v>3474</v>
      </c>
      <c r="D2274" s="463" t="s">
        <v>552</v>
      </c>
      <c r="E2274" s="463">
        <v>42</v>
      </c>
      <c r="F2274" s="465" t="s">
        <v>1519</v>
      </c>
      <c r="G2274" s="463" t="s">
        <v>554</v>
      </c>
      <c r="H2274" s="576">
        <v>43160</v>
      </c>
      <c r="I2274" s="576">
        <v>43161</v>
      </c>
      <c r="J2274" s="228">
        <v>2017</v>
      </c>
      <c r="K2274" s="463" t="s">
        <v>769</v>
      </c>
      <c r="L2274" s="463" t="s">
        <v>3727</v>
      </c>
      <c r="M2274" s="463" t="s">
        <v>1519</v>
      </c>
      <c r="N2274" s="466">
        <v>2</v>
      </c>
      <c r="O2274" s="229">
        <v>0</v>
      </c>
      <c r="P2274" s="463">
        <v>0</v>
      </c>
      <c r="Q2274" s="463">
        <v>13</v>
      </c>
      <c r="R2274" s="463">
        <v>1</v>
      </c>
      <c r="S2274" s="463">
        <v>1</v>
      </c>
      <c r="T2274" s="463">
        <v>0</v>
      </c>
      <c r="U2274" s="463">
        <v>1</v>
      </c>
      <c r="V2274" s="463">
        <v>0</v>
      </c>
      <c r="W2274" s="463">
        <v>9</v>
      </c>
      <c r="X2274" s="463">
        <v>10</v>
      </c>
      <c r="Y2274" s="463">
        <v>5</v>
      </c>
      <c r="Z2274" s="463">
        <v>0</v>
      </c>
      <c r="AA2274" s="463">
        <v>0</v>
      </c>
      <c r="AB2274" s="466">
        <v>40</v>
      </c>
      <c r="AC2274" s="461"/>
    </row>
    <row r="2275" spans="1:29" s="467" customFormat="1" hidden="1">
      <c r="A2275" s="463" t="s">
        <v>3363</v>
      </c>
      <c r="B2275" s="463" t="s">
        <v>658</v>
      </c>
      <c r="C2275" s="463" t="s">
        <v>3475</v>
      </c>
      <c r="D2275" s="463" t="s">
        <v>552</v>
      </c>
      <c r="E2275" s="463">
        <v>42</v>
      </c>
      <c r="F2275" s="465" t="s">
        <v>1519</v>
      </c>
      <c r="G2275" s="463" t="s">
        <v>554</v>
      </c>
      <c r="H2275" s="576">
        <v>43160</v>
      </c>
      <c r="I2275" s="576">
        <v>43161</v>
      </c>
      <c r="J2275" s="228">
        <v>2017</v>
      </c>
      <c r="K2275" s="463" t="s">
        <v>769</v>
      </c>
      <c r="L2275" s="463" t="s">
        <v>3727</v>
      </c>
      <c r="M2275" s="463" t="s">
        <v>1519</v>
      </c>
      <c r="N2275" s="466">
        <v>3</v>
      </c>
      <c r="O2275" s="229">
        <v>18</v>
      </c>
      <c r="P2275" s="463">
        <v>0</v>
      </c>
      <c r="Q2275" s="463">
        <v>5</v>
      </c>
      <c r="R2275" s="463">
        <v>0</v>
      </c>
      <c r="S2275" s="463">
        <v>0</v>
      </c>
      <c r="T2275" s="463">
        <v>0</v>
      </c>
      <c r="U2275" s="463">
        <v>0</v>
      </c>
      <c r="V2275" s="463">
        <v>0</v>
      </c>
      <c r="W2275" s="463">
        <v>14</v>
      </c>
      <c r="X2275" s="463">
        <v>2</v>
      </c>
      <c r="Y2275" s="463">
        <v>1</v>
      </c>
      <c r="Z2275" s="463">
        <v>0</v>
      </c>
      <c r="AA2275" s="463">
        <v>0</v>
      </c>
      <c r="AB2275" s="466">
        <v>40</v>
      </c>
      <c r="AC2275" s="461"/>
    </row>
    <row r="2276" spans="1:29" s="467" customFormat="1" hidden="1">
      <c r="A2276" s="463" t="s">
        <v>3364</v>
      </c>
      <c r="B2276" s="463" t="s">
        <v>658</v>
      </c>
      <c r="C2276" s="463" t="s">
        <v>3476</v>
      </c>
      <c r="D2276" s="463" t="s">
        <v>552</v>
      </c>
      <c r="E2276" s="463">
        <v>42</v>
      </c>
      <c r="F2276" s="465" t="s">
        <v>1519</v>
      </c>
      <c r="G2276" s="463" t="s">
        <v>554</v>
      </c>
      <c r="H2276" s="576">
        <v>43160</v>
      </c>
      <c r="I2276" s="576">
        <v>43161</v>
      </c>
      <c r="J2276" s="228">
        <v>2017</v>
      </c>
      <c r="K2276" s="463" t="s">
        <v>769</v>
      </c>
      <c r="L2276" s="463" t="s">
        <v>3727</v>
      </c>
      <c r="M2276" s="463" t="s">
        <v>1519</v>
      </c>
      <c r="N2276" s="466">
        <v>4</v>
      </c>
      <c r="O2276" s="229">
        <v>15</v>
      </c>
      <c r="P2276" s="463">
        <v>0</v>
      </c>
      <c r="Q2276" s="463">
        <v>6</v>
      </c>
      <c r="R2276" s="463">
        <v>3</v>
      </c>
      <c r="S2276" s="463">
        <v>0</v>
      </c>
      <c r="T2276" s="463">
        <v>0</v>
      </c>
      <c r="U2276" s="463">
        <v>0</v>
      </c>
      <c r="V2276" s="463">
        <v>0</v>
      </c>
      <c r="W2276" s="463">
        <v>8</v>
      </c>
      <c r="X2276" s="463">
        <v>7</v>
      </c>
      <c r="Y2276" s="463">
        <v>1</v>
      </c>
      <c r="Z2276" s="463">
        <v>0</v>
      </c>
      <c r="AA2276" s="463">
        <v>0</v>
      </c>
      <c r="AB2276" s="466">
        <v>40</v>
      </c>
      <c r="AC2276" s="461"/>
    </row>
    <row r="2277" spans="1:29" s="467" customFormat="1" hidden="1">
      <c r="A2277" s="463" t="s">
        <v>3430</v>
      </c>
      <c r="B2277" s="463" t="s">
        <v>658</v>
      </c>
      <c r="C2277" s="463" t="s">
        <v>3431</v>
      </c>
      <c r="D2277" s="463" t="s">
        <v>552</v>
      </c>
      <c r="E2277" s="463">
        <v>43</v>
      </c>
      <c r="F2277" s="465" t="s">
        <v>1724</v>
      </c>
      <c r="G2277" s="463" t="s">
        <v>554</v>
      </c>
      <c r="H2277" s="576">
        <v>43181</v>
      </c>
      <c r="I2277" s="576">
        <v>43186</v>
      </c>
      <c r="J2277" s="228">
        <v>2017</v>
      </c>
      <c r="K2277" s="463" t="s">
        <v>769</v>
      </c>
      <c r="L2277" s="463" t="s">
        <v>1544</v>
      </c>
      <c r="M2277" s="463" t="s">
        <v>1724</v>
      </c>
      <c r="N2277" s="466">
        <v>1</v>
      </c>
      <c r="O2277" s="229">
        <v>0</v>
      </c>
      <c r="P2277" s="463">
        <v>0</v>
      </c>
      <c r="Q2277" s="463">
        <v>5</v>
      </c>
      <c r="R2277" s="463">
        <v>0</v>
      </c>
      <c r="S2277" s="463">
        <v>0</v>
      </c>
      <c r="T2277" s="463">
        <v>0</v>
      </c>
      <c r="U2277" s="463">
        <v>0</v>
      </c>
      <c r="V2277" s="463">
        <v>0</v>
      </c>
      <c r="W2277" s="463">
        <v>18</v>
      </c>
      <c r="X2277" s="463">
        <v>10</v>
      </c>
      <c r="Y2277" s="463">
        <v>7</v>
      </c>
      <c r="Z2277" s="463">
        <v>0</v>
      </c>
      <c r="AA2277" s="463">
        <v>0</v>
      </c>
      <c r="AB2277" s="466">
        <v>40</v>
      </c>
      <c r="AC2277" s="461"/>
    </row>
    <row r="2278" spans="1:29" s="467" customFormat="1" hidden="1">
      <c r="A2278" s="463" t="s">
        <v>3432</v>
      </c>
      <c r="B2278" s="463" t="s">
        <v>658</v>
      </c>
      <c r="C2278" s="463" t="s">
        <v>3433</v>
      </c>
      <c r="D2278" s="463" t="s">
        <v>552</v>
      </c>
      <c r="E2278" s="463">
        <v>43</v>
      </c>
      <c r="F2278" s="465" t="s">
        <v>1724</v>
      </c>
      <c r="G2278" s="463" t="s">
        <v>554</v>
      </c>
      <c r="H2278" s="576">
        <v>43181</v>
      </c>
      <c r="I2278" s="576">
        <v>43186</v>
      </c>
      <c r="J2278" s="228">
        <v>2017</v>
      </c>
      <c r="K2278" s="463" t="s">
        <v>769</v>
      </c>
      <c r="L2278" s="463" t="s">
        <v>1544</v>
      </c>
      <c r="M2278" s="463" t="s">
        <v>1724</v>
      </c>
      <c r="N2278" s="466">
        <v>2</v>
      </c>
      <c r="O2278" s="229">
        <v>2</v>
      </c>
      <c r="P2278" s="463">
        <v>0</v>
      </c>
      <c r="Q2278" s="463">
        <v>9</v>
      </c>
      <c r="R2278" s="463">
        <v>2</v>
      </c>
      <c r="S2278" s="463">
        <v>1</v>
      </c>
      <c r="T2278" s="463">
        <v>0</v>
      </c>
      <c r="U2278" s="463">
        <v>7</v>
      </c>
      <c r="V2278" s="463">
        <v>0</v>
      </c>
      <c r="W2278" s="463">
        <v>13</v>
      </c>
      <c r="X2278" s="463">
        <v>0</v>
      </c>
      <c r="Y2278" s="463">
        <v>1</v>
      </c>
      <c r="Z2278" s="463">
        <v>5</v>
      </c>
      <c r="AA2278" s="463">
        <v>0</v>
      </c>
      <c r="AB2278" s="466">
        <v>40</v>
      </c>
      <c r="AC2278" s="461"/>
    </row>
    <row r="2279" spans="1:29" s="467" customFormat="1" hidden="1">
      <c r="A2279" s="463" t="s">
        <v>3434</v>
      </c>
      <c r="B2279" s="463" t="s">
        <v>658</v>
      </c>
      <c r="C2279" s="463" t="s">
        <v>3435</v>
      </c>
      <c r="D2279" s="463" t="s">
        <v>552</v>
      </c>
      <c r="E2279" s="463">
        <v>43</v>
      </c>
      <c r="F2279" s="465" t="s">
        <v>1724</v>
      </c>
      <c r="G2279" s="463" t="s">
        <v>554</v>
      </c>
      <c r="H2279" s="576">
        <v>43181</v>
      </c>
      <c r="I2279" s="576">
        <v>43186</v>
      </c>
      <c r="J2279" s="228">
        <v>2017</v>
      </c>
      <c r="K2279" s="463" t="s">
        <v>769</v>
      </c>
      <c r="L2279" s="463" t="s">
        <v>1544</v>
      </c>
      <c r="M2279" s="463" t="s">
        <v>1724</v>
      </c>
      <c r="N2279" s="466">
        <v>3</v>
      </c>
      <c r="O2279" s="229">
        <v>0</v>
      </c>
      <c r="P2279" s="463">
        <v>1</v>
      </c>
      <c r="Q2279" s="463">
        <v>35</v>
      </c>
      <c r="R2279" s="463">
        <v>0</v>
      </c>
      <c r="S2279" s="463">
        <v>0</v>
      </c>
      <c r="T2279" s="463">
        <v>0</v>
      </c>
      <c r="U2279" s="463">
        <v>0</v>
      </c>
      <c r="V2279" s="463">
        <v>0</v>
      </c>
      <c r="W2279" s="463">
        <v>2</v>
      </c>
      <c r="X2279" s="463">
        <v>2</v>
      </c>
      <c r="Y2279" s="463">
        <v>0</v>
      </c>
      <c r="Z2279" s="463">
        <v>0</v>
      </c>
      <c r="AA2279" s="463">
        <v>0</v>
      </c>
      <c r="AB2279" s="466">
        <v>40</v>
      </c>
      <c r="AC2279" s="461"/>
    </row>
    <row r="2280" spans="1:29" s="467" customFormat="1" hidden="1">
      <c r="A2280" s="463" t="s">
        <v>3436</v>
      </c>
      <c r="B2280" s="463" t="s">
        <v>658</v>
      </c>
      <c r="C2280" s="463" t="s">
        <v>3437</v>
      </c>
      <c r="D2280" s="463" t="s">
        <v>552</v>
      </c>
      <c r="E2280" s="463">
        <v>43</v>
      </c>
      <c r="F2280" s="465" t="s">
        <v>1724</v>
      </c>
      <c r="G2280" s="463" t="s">
        <v>554</v>
      </c>
      <c r="H2280" s="576">
        <v>43181</v>
      </c>
      <c r="I2280" s="576">
        <v>43186</v>
      </c>
      <c r="J2280" s="228">
        <v>2017</v>
      </c>
      <c r="K2280" s="463" t="s">
        <v>769</v>
      </c>
      <c r="L2280" s="463" t="s">
        <v>1544</v>
      </c>
      <c r="M2280" s="463" t="s">
        <v>1724</v>
      </c>
      <c r="N2280" s="466">
        <v>4</v>
      </c>
      <c r="O2280" s="229">
        <v>2</v>
      </c>
      <c r="P2280" s="463">
        <v>0</v>
      </c>
      <c r="Q2280" s="463">
        <v>6</v>
      </c>
      <c r="R2280" s="463">
        <v>0</v>
      </c>
      <c r="S2280" s="463">
        <v>0</v>
      </c>
      <c r="T2280" s="463">
        <v>0</v>
      </c>
      <c r="U2280" s="463">
        <v>3</v>
      </c>
      <c r="V2280" s="463">
        <v>0</v>
      </c>
      <c r="W2280" s="463">
        <v>17</v>
      </c>
      <c r="X2280" s="463">
        <v>11</v>
      </c>
      <c r="Y2280" s="463">
        <v>0</v>
      </c>
      <c r="Z2280" s="463">
        <v>1</v>
      </c>
      <c r="AA2280" s="463">
        <v>0</v>
      </c>
      <c r="AB2280" s="466">
        <v>40</v>
      </c>
      <c r="AC2280" s="461"/>
    </row>
    <row r="2281" spans="1:29" s="467" customFormat="1" hidden="1">
      <c r="A2281" s="463" t="s">
        <v>3438</v>
      </c>
      <c r="B2281" s="463" t="s">
        <v>658</v>
      </c>
      <c r="C2281" s="463" t="s">
        <v>3819</v>
      </c>
      <c r="D2281" s="463" t="s">
        <v>552</v>
      </c>
      <c r="E2281" s="463">
        <v>44</v>
      </c>
      <c r="F2281" s="465" t="s">
        <v>3768</v>
      </c>
      <c r="G2281" s="463" t="s">
        <v>554</v>
      </c>
      <c r="H2281" s="576">
        <v>43181</v>
      </c>
      <c r="I2281" s="576">
        <v>43186</v>
      </c>
      <c r="J2281" s="228">
        <v>2017</v>
      </c>
      <c r="K2281" s="463" t="s">
        <v>769</v>
      </c>
      <c r="L2281" s="463" t="s">
        <v>1544</v>
      </c>
      <c r="M2281" s="463" t="s">
        <v>3768</v>
      </c>
      <c r="N2281" s="466">
        <v>1</v>
      </c>
      <c r="O2281" s="229">
        <v>4</v>
      </c>
      <c r="P2281" s="463">
        <v>9</v>
      </c>
      <c r="Q2281" s="463">
        <v>9</v>
      </c>
      <c r="R2281" s="463">
        <v>0</v>
      </c>
      <c r="S2281" s="463">
        <v>0</v>
      </c>
      <c r="T2281" s="463">
        <v>0</v>
      </c>
      <c r="U2281" s="463">
        <v>1</v>
      </c>
      <c r="V2281" s="463">
        <v>2</v>
      </c>
      <c r="W2281" s="463">
        <v>15</v>
      </c>
      <c r="X2281" s="463">
        <v>0</v>
      </c>
      <c r="Y2281" s="463">
        <v>0</v>
      </c>
      <c r="Z2281" s="463">
        <v>0</v>
      </c>
      <c r="AA2281" s="463">
        <v>0</v>
      </c>
      <c r="AB2281" s="466">
        <v>40</v>
      </c>
      <c r="AC2281" s="461"/>
    </row>
    <row r="2282" spans="1:29" s="467" customFormat="1" hidden="1">
      <c r="A2282" s="463" t="s">
        <v>3439</v>
      </c>
      <c r="B2282" s="463" t="s">
        <v>658</v>
      </c>
      <c r="C2282" s="463" t="s">
        <v>3820</v>
      </c>
      <c r="D2282" s="463" t="s">
        <v>552</v>
      </c>
      <c r="E2282" s="463">
        <v>44</v>
      </c>
      <c r="F2282" s="465" t="s">
        <v>3768</v>
      </c>
      <c r="G2282" s="463" t="s">
        <v>554</v>
      </c>
      <c r="H2282" s="576">
        <v>43181</v>
      </c>
      <c r="I2282" s="576">
        <v>43186</v>
      </c>
      <c r="J2282" s="228">
        <v>2017</v>
      </c>
      <c r="K2282" s="463" t="s">
        <v>769</v>
      </c>
      <c r="L2282" s="463" t="s">
        <v>1544</v>
      </c>
      <c r="M2282" s="463" t="s">
        <v>3768</v>
      </c>
      <c r="N2282" s="466">
        <v>2</v>
      </c>
      <c r="O2282" s="229">
        <v>1</v>
      </c>
      <c r="P2282" s="463">
        <v>1</v>
      </c>
      <c r="Q2282" s="463">
        <v>18</v>
      </c>
      <c r="R2282" s="463">
        <v>1</v>
      </c>
      <c r="S2282" s="463">
        <v>0</v>
      </c>
      <c r="T2282" s="463">
        <v>1</v>
      </c>
      <c r="U2282" s="463">
        <v>1</v>
      </c>
      <c r="V2282" s="463">
        <v>0</v>
      </c>
      <c r="W2282" s="463">
        <v>13</v>
      </c>
      <c r="X2282" s="463">
        <v>4</v>
      </c>
      <c r="Y2282" s="463">
        <v>0</v>
      </c>
      <c r="Z2282" s="463">
        <v>0</v>
      </c>
      <c r="AA2282" s="463">
        <v>0</v>
      </c>
      <c r="AB2282" s="466">
        <v>40</v>
      </c>
      <c r="AC2282" s="461"/>
    </row>
    <row r="2283" spans="1:29" s="467" customFormat="1" hidden="1">
      <c r="A2283" s="463" t="s">
        <v>3440</v>
      </c>
      <c r="B2283" s="463" t="s">
        <v>658</v>
      </c>
      <c r="C2283" s="463" t="s">
        <v>3821</v>
      </c>
      <c r="D2283" s="463" t="s">
        <v>552</v>
      </c>
      <c r="E2283" s="463">
        <v>44</v>
      </c>
      <c r="F2283" s="465" t="s">
        <v>3768</v>
      </c>
      <c r="G2283" s="463" t="s">
        <v>554</v>
      </c>
      <c r="H2283" s="576">
        <v>43181</v>
      </c>
      <c r="I2283" s="576">
        <v>43186</v>
      </c>
      <c r="J2283" s="228">
        <v>2017</v>
      </c>
      <c r="K2283" s="463" t="s">
        <v>769</v>
      </c>
      <c r="L2283" s="463" t="s">
        <v>1544</v>
      </c>
      <c r="M2283" s="463" t="s">
        <v>3768</v>
      </c>
      <c r="N2283" s="466">
        <v>3</v>
      </c>
      <c r="O2283" s="229">
        <v>7</v>
      </c>
      <c r="P2283" s="463">
        <v>2</v>
      </c>
      <c r="Q2283" s="463">
        <v>17</v>
      </c>
      <c r="R2283" s="463">
        <v>2</v>
      </c>
      <c r="S2283" s="463">
        <v>1</v>
      </c>
      <c r="T2283" s="463">
        <v>0</v>
      </c>
      <c r="U2283" s="463">
        <v>1</v>
      </c>
      <c r="V2283" s="463">
        <v>0</v>
      </c>
      <c r="W2283" s="463">
        <v>7</v>
      </c>
      <c r="X2283" s="463">
        <v>3</v>
      </c>
      <c r="Y2283" s="463">
        <v>0</v>
      </c>
      <c r="Z2283" s="463">
        <v>0</v>
      </c>
      <c r="AA2283" s="463">
        <v>0</v>
      </c>
      <c r="AB2283" s="466">
        <v>40</v>
      </c>
      <c r="AC2283" s="461"/>
    </row>
    <row r="2284" spans="1:29" s="467" customFormat="1" hidden="1">
      <c r="A2284" s="463" t="s">
        <v>3441</v>
      </c>
      <c r="B2284" s="463" t="s">
        <v>658</v>
      </c>
      <c r="C2284" s="463" t="s">
        <v>3822</v>
      </c>
      <c r="D2284" s="463" t="s">
        <v>552</v>
      </c>
      <c r="E2284" s="463">
        <v>44</v>
      </c>
      <c r="F2284" s="465" t="s">
        <v>3768</v>
      </c>
      <c r="G2284" s="463" t="s">
        <v>554</v>
      </c>
      <c r="H2284" s="576">
        <v>43181</v>
      </c>
      <c r="I2284" s="576">
        <v>43186</v>
      </c>
      <c r="J2284" s="228">
        <v>2017</v>
      </c>
      <c r="K2284" s="463" t="s">
        <v>769</v>
      </c>
      <c r="L2284" s="463" t="s">
        <v>1544</v>
      </c>
      <c r="M2284" s="463" t="s">
        <v>3768</v>
      </c>
      <c r="N2284" s="466">
        <v>4</v>
      </c>
      <c r="O2284" s="229">
        <v>1</v>
      </c>
      <c r="P2284" s="463">
        <v>1</v>
      </c>
      <c r="Q2284" s="463">
        <v>19</v>
      </c>
      <c r="R2284" s="463">
        <v>0</v>
      </c>
      <c r="S2284" s="463">
        <v>0</v>
      </c>
      <c r="T2284" s="463">
        <v>0</v>
      </c>
      <c r="U2284" s="463">
        <v>0</v>
      </c>
      <c r="V2284" s="463">
        <v>1</v>
      </c>
      <c r="W2284" s="463">
        <v>13</v>
      </c>
      <c r="X2284" s="463">
        <v>4</v>
      </c>
      <c r="Y2284" s="463">
        <v>1</v>
      </c>
      <c r="Z2284" s="463">
        <v>0</v>
      </c>
      <c r="AA2284" s="463">
        <v>0</v>
      </c>
      <c r="AB2284" s="466">
        <v>40</v>
      </c>
      <c r="AC2284" s="461"/>
    </row>
    <row r="2285" spans="1:29" s="467" customFormat="1" hidden="1">
      <c r="A2285" s="463" t="s">
        <v>3442</v>
      </c>
      <c r="B2285" s="463" t="s">
        <v>658</v>
      </c>
      <c r="C2285" s="463" t="s">
        <v>3443</v>
      </c>
      <c r="D2285" s="463" t="s">
        <v>552</v>
      </c>
      <c r="E2285" s="463">
        <v>45</v>
      </c>
      <c r="F2285" s="465" t="s">
        <v>1727</v>
      </c>
      <c r="G2285" s="463" t="s">
        <v>554</v>
      </c>
      <c r="H2285" s="576">
        <v>43181</v>
      </c>
      <c r="I2285" s="576">
        <v>43186</v>
      </c>
      <c r="J2285" s="228">
        <v>2017</v>
      </c>
      <c r="K2285" s="463" t="s">
        <v>769</v>
      </c>
      <c r="L2285" s="463" t="s">
        <v>1544</v>
      </c>
      <c r="M2285" s="463" t="s">
        <v>1727</v>
      </c>
      <c r="N2285" s="466">
        <v>1</v>
      </c>
      <c r="O2285" s="229">
        <v>1</v>
      </c>
      <c r="P2285" s="463">
        <v>2</v>
      </c>
      <c r="Q2285" s="463">
        <v>0</v>
      </c>
      <c r="R2285" s="463">
        <v>0</v>
      </c>
      <c r="S2285" s="463">
        <v>0</v>
      </c>
      <c r="T2285" s="463">
        <v>0</v>
      </c>
      <c r="U2285" s="463">
        <v>0</v>
      </c>
      <c r="V2285" s="463">
        <v>0</v>
      </c>
      <c r="W2285" s="463">
        <v>26</v>
      </c>
      <c r="X2285" s="463">
        <v>8</v>
      </c>
      <c r="Y2285" s="463">
        <v>3</v>
      </c>
      <c r="Z2285" s="463">
        <v>0</v>
      </c>
      <c r="AA2285" s="463">
        <v>0</v>
      </c>
      <c r="AB2285" s="466">
        <v>40</v>
      </c>
      <c r="AC2285" s="461"/>
    </row>
    <row r="2286" spans="1:29" s="467" customFormat="1" hidden="1">
      <c r="A2286" s="463" t="s">
        <v>3444</v>
      </c>
      <c r="B2286" s="463" t="s">
        <v>658</v>
      </c>
      <c r="C2286" s="463" t="s">
        <v>3445</v>
      </c>
      <c r="D2286" s="463" t="s">
        <v>552</v>
      </c>
      <c r="E2286" s="463">
        <v>45</v>
      </c>
      <c r="F2286" s="465" t="s">
        <v>1727</v>
      </c>
      <c r="G2286" s="463" t="s">
        <v>554</v>
      </c>
      <c r="H2286" s="576">
        <v>43181</v>
      </c>
      <c r="I2286" s="576">
        <v>43186</v>
      </c>
      <c r="J2286" s="228">
        <v>2017</v>
      </c>
      <c r="K2286" s="463" t="s">
        <v>769</v>
      </c>
      <c r="L2286" s="463" t="s">
        <v>1544</v>
      </c>
      <c r="M2286" s="463" t="s">
        <v>1727</v>
      </c>
      <c r="N2286" s="466">
        <v>2</v>
      </c>
      <c r="O2286" s="229">
        <v>0</v>
      </c>
      <c r="P2286" s="463">
        <v>2</v>
      </c>
      <c r="Q2286" s="463">
        <v>6</v>
      </c>
      <c r="R2286" s="463">
        <v>0</v>
      </c>
      <c r="S2286" s="463">
        <v>0</v>
      </c>
      <c r="T2286" s="463">
        <v>0</v>
      </c>
      <c r="U2286" s="463">
        <v>0</v>
      </c>
      <c r="V2286" s="463">
        <v>0</v>
      </c>
      <c r="W2286" s="463">
        <v>18</v>
      </c>
      <c r="X2286" s="463">
        <v>12</v>
      </c>
      <c r="Y2286" s="463">
        <v>2</v>
      </c>
      <c r="Z2286" s="463">
        <v>0</v>
      </c>
      <c r="AA2286" s="463">
        <v>0</v>
      </c>
      <c r="AB2286" s="466">
        <v>40</v>
      </c>
      <c r="AC2286" s="461"/>
    </row>
    <row r="2287" spans="1:29" s="467" customFormat="1" hidden="1">
      <c r="A2287" s="463" t="s">
        <v>3446</v>
      </c>
      <c r="B2287" s="463" t="s">
        <v>658</v>
      </c>
      <c r="C2287" s="463" t="s">
        <v>3447</v>
      </c>
      <c r="D2287" s="463" t="s">
        <v>552</v>
      </c>
      <c r="E2287" s="463">
        <v>45</v>
      </c>
      <c r="F2287" s="465" t="s">
        <v>1727</v>
      </c>
      <c r="G2287" s="463" t="s">
        <v>554</v>
      </c>
      <c r="H2287" s="576">
        <v>43181</v>
      </c>
      <c r="I2287" s="576">
        <v>43186</v>
      </c>
      <c r="J2287" s="228">
        <v>2017</v>
      </c>
      <c r="K2287" s="463" t="s">
        <v>769</v>
      </c>
      <c r="L2287" s="463" t="s">
        <v>1544</v>
      </c>
      <c r="M2287" s="463" t="s">
        <v>1727</v>
      </c>
      <c r="N2287" s="466">
        <v>3</v>
      </c>
      <c r="O2287" s="229">
        <v>0</v>
      </c>
      <c r="P2287" s="463">
        <v>6</v>
      </c>
      <c r="Q2287" s="463">
        <v>12</v>
      </c>
      <c r="R2287" s="463">
        <v>0</v>
      </c>
      <c r="S2287" s="463">
        <v>0</v>
      </c>
      <c r="T2287" s="463">
        <v>0</v>
      </c>
      <c r="U2287" s="463">
        <v>3</v>
      </c>
      <c r="V2287" s="463">
        <v>0</v>
      </c>
      <c r="W2287" s="463">
        <v>16</v>
      </c>
      <c r="X2287" s="463">
        <v>3</v>
      </c>
      <c r="Y2287" s="463">
        <v>0</v>
      </c>
      <c r="Z2287" s="463">
        <v>0</v>
      </c>
      <c r="AA2287" s="463">
        <v>0</v>
      </c>
      <c r="AB2287" s="466">
        <v>40</v>
      </c>
      <c r="AC2287" s="461"/>
    </row>
    <row r="2288" spans="1:29" s="467" customFormat="1" hidden="1">
      <c r="A2288" s="463" t="s">
        <v>3448</v>
      </c>
      <c r="B2288" s="463" t="s">
        <v>658</v>
      </c>
      <c r="C2288" s="463" t="s">
        <v>3449</v>
      </c>
      <c r="D2288" s="463" t="s">
        <v>552</v>
      </c>
      <c r="E2288" s="463">
        <v>45</v>
      </c>
      <c r="F2288" s="465" t="s">
        <v>1727</v>
      </c>
      <c r="G2288" s="463" t="s">
        <v>554</v>
      </c>
      <c r="H2288" s="576">
        <v>43181</v>
      </c>
      <c r="I2288" s="576">
        <v>43186</v>
      </c>
      <c r="J2288" s="228">
        <v>2017</v>
      </c>
      <c r="K2288" s="463" t="s">
        <v>769</v>
      </c>
      <c r="L2288" s="463" t="s">
        <v>1544</v>
      </c>
      <c r="M2288" s="463" t="s">
        <v>1727</v>
      </c>
      <c r="N2288" s="466">
        <v>4</v>
      </c>
      <c r="O2288" s="229">
        <v>0</v>
      </c>
      <c r="P2288" s="463">
        <v>2</v>
      </c>
      <c r="Q2288" s="463">
        <v>9</v>
      </c>
      <c r="R2288" s="463">
        <v>0</v>
      </c>
      <c r="S2288" s="463">
        <v>0</v>
      </c>
      <c r="T2288" s="463">
        <v>0</v>
      </c>
      <c r="U2288" s="463">
        <v>6</v>
      </c>
      <c r="V2288" s="463">
        <v>0</v>
      </c>
      <c r="W2288" s="463">
        <v>13</v>
      </c>
      <c r="X2288" s="463">
        <v>7</v>
      </c>
      <c r="Y2288" s="463">
        <v>3</v>
      </c>
      <c r="Z2288" s="463">
        <v>0</v>
      </c>
      <c r="AA2288" s="463">
        <v>0</v>
      </c>
      <c r="AB2288" s="466">
        <v>40</v>
      </c>
      <c r="AC2288" s="461"/>
    </row>
    <row r="2289" spans="1:29" s="467" customFormat="1" hidden="1">
      <c r="A2289" s="463" t="s">
        <v>3477</v>
      </c>
      <c r="B2289" s="463" t="s">
        <v>658</v>
      </c>
      <c r="C2289" s="463" t="s">
        <v>3478</v>
      </c>
      <c r="D2289" s="463" t="s">
        <v>552</v>
      </c>
      <c r="E2289" s="463">
        <v>46</v>
      </c>
      <c r="F2289" s="465" t="s">
        <v>1729</v>
      </c>
      <c r="G2289" s="463" t="s">
        <v>554</v>
      </c>
      <c r="H2289" s="576">
        <v>43194</v>
      </c>
      <c r="I2289" s="576">
        <v>43194</v>
      </c>
      <c r="J2289" s="228">
        <v>2017</v>
      </c>
      <c r="K2289" s="463" t="s">
        <v>769</v>
      </c>
      <c r="L2289" s="463" t="s">
        <v>1546</v>
      </c>
      <c r="M2289" s="463" t="s">
        <v>1729</v>
      </c>
      <c r="N2289" s="466">
        <v>1</v>
      </c>
      <c r="O2289" s="229">
        <v>1</v>
      </c>
      <c r="P2289" s="463">
        <v>0</v>
      </c>
      <c r="Q2289" s="463">
        <v>13</v>
      </c>
      <c r="R2289" s="463">
        <v>1</v>
      </c>
      <c r="S2289" s="463">
        <v>1</v>
      </c>
      <c r="T2289" s="463">
        <v>0</v>
      </c>
      <c r="U2289" s="463">
        <v>0</v>
      </c>
      <c r="V2289" s="463">
        <v>0</v>
      </c>
      <c r="W2289" s="463">
        <v>23</v>
      </c>
      <c r="X2289" s="463">
        <v>1</v>
      </c>
      <c r="Y2289" s="463">
        <v>0</v>
      </c>
      <c r="Z2289" s="463">
        <v>0</v>
      </c>
      <c r="AA2289" s="463">
        <v>0</v>
      </c>
      <c r="AB2289" s="466">
        <v>40</v>
      </c>
      <c r="AC2289" s="461"/>
    </row>
    <row r="2290" spans="1:29" s="467" customFormat="1" hidden="1">
      <c r="A2290" s="463" t="s">
        <v>3479</v>
      </c>
      <c r="B2290" s="463" t="s">
        <v>658</v>
      </c>
      <c r="C2290" s="463" t="s">
        <v>3480</v>
      </c>
      <c r="D2290" s="463" t="s">
        <v>552</v>
      </c>
      <c r="E2290" s="463">
        <v>46</v>
      </c>
      <c r="F2290" s="465" t="s">
        <v>1729</v>
      </c>
      <c r="G2290" s="463" t="s">
        <v>554</v>
      </c>
      <c r="H2290" s="576">
        <v>43194</v>
      </c>
      <c r="I2290" s="576">
        <v>43194</v>
      </c>
      <c r="J2290" s="228">
        <v>2017</v>
      </c>
      <c r="K2290" s="463" t="s">
        <v>769</v>
      </c>
      <c r="L2290" s="463" t="s">
        <v>1546</v>
      </c>
      <c r="M2290" s="463" t="s">
        <v>1729</v>
      </c>
      <c r="N2290" s="466">
        <v>2</v>
      </c>
      <c r="O2290" s="229">
        <v>10</v>
      </c>
      <c r="P2290" s="463">
        <v>0</v>
      </c>
      <c r="Q2290" s="463">
        <v>14</v>
      </c>
      <c r="R2290" s="463">
        <v>0</v>
      </c>
      <c r="S2290" s="463">
        <v>0</v>
      </c>
      <c r="T2290" s="463">
        <v>0</v>
      </c>
      <c r="U2290" s="463">
        <v>5</v>
      </c>
      <c r="V2290" s="463">
        <v>0</v>
      </c>
      <c r="W2290" s="463">
        <v>10</v>
      </c>
      <c r="X2290" s="463">
        <v>0</v>
      </c>
      <c r="Y2290" s="463">
        <v>0</v>
      </c>
      <c r="Z2290" s="463">
        <v>0</v>
      </c>
      <c r="AA2290" s="463">
        <v>1</v>
      </c>
      <c r="AB2290" s="466">
        <v>40</v>
      </c>
      <c r="AC2290" s="461"/>
    </row>
    <row r="2291" spans="1:29" s="467" customFormat="1" hidden="1">
      <c r="A2291" s="463" t="s">
        <v>3481</v>
      </c>
      <c r="B2291" s="463" t="s">
        <v>658</v>
      </c>
      <c r="C2291" s="463" t="s">
        <v>3482</v>
      </c>
      <c r="D2291" s="463" t="s">
        <v>552</v>
      </c>
      <c r="E2291" s="463">
        <v>46</v>
      </c>
      <c r="F2291" s="465" t="s">
        <v>1729</v>
      </c>
      <c r="G2291" s="463" t="s">
        <v>554</v>
      </c>
      <c r="H2291" s="576">
        <v>43194</v>
      </c>
      <c r="I2291" s="576">
        <v>43194</v>
      </c>
      <c r="J2291" s="228">
        <v>2017</v>
      </c>
      <c r="K2291" s="463" t="s">
        <v>769</v>
      </c>
      <c r="L2291" s="463" t="s">
        <v>1546</v>
      </c>
      <c r="M2291" s="463" t="s">
        <v>1729</v>
      </c>
      <c r="N2291" s="466">
        <v>3</v>
      </c>
      <c r="O2291" s="229">
        <v>4</v>
      </c>
      <c r="P2291" s="463">
        <v>0</v>
      </c>
      <c r="Q2291" s="463">
        <v>14</v>
      </c>
      <c r="R2291" s="463">
        <v>0</v>
      </c>
      <c r="S2291" s="463">
        <v>0</v>
      </c>
      <c r="T2291" s="463">
        <v>0</v>
      </c>
      <c r="U2291" s="463">
        <v>0</v>
      </c>
      <c r="V2291" s="463">
        <v>0</v>
      </c>
      <c r="W2291" s="463">
        <v>20</v>
      </c>
      <c r="X2291" s="463">
        <v>2</v>
      </c>
      <c r="Y2291" s="463">
        <v>0</v>
      </c>
      <c r="Z2291" s="463">
        <v>0</v>
      </c>
      <c r="AA2291" s="463">
        <v>0</v>
      </c>
      <c r="AB2291" s="466">
        <v>40</v>
      </c>
      <c r="AC2291" s="461"/>
    </row>
    <row r="2292" spans="1:29" s="467" customFormat="1" hidden="1">
      <c r="A2292" s="463" t="s">
        <v>3483</v>
      </c>
      <c r="B2292" s="463" t="s">
        <v>658</v>
      </c>
      <c r="C2292" s="463" t="s">
        <v>3484</v>
      </c>
      <c r="D2292" s="463" t="s">
        <v>552</v>
      </c>
      <c r="E2292" s="463">
        <v>46</v>
      </c>
      <c r="F2292" s="465" t="s">
        <v>1729</v>
      </c>
      <c r="G2292" s="463" t="s">
        <v>554</v>
      </c>
      <c r="H2292" s="576">
        <v>43194</v>
      </c>
      <c r="I2292" s="576">
        <v>43194</v>
      </c>
      <c r="J2292" s="228">
        <v>2017</v>
      </c>
      <c r="K2292" s="463" t="s">
        <v>769</v>
      </c>
      <c r="L2292" s="463" t="s">
        <v>1546</v>
      </c>
      <c r="M2292" s="463" t="s">
        <v>1729</v>
      </c>
      <c r="N2292" s="466">
        <v>4</v>
      </c>
      <c r="O2292" s="229">
        <v>6</v>
      </c>
      <c r="P2292" s="463">
        <v>1</v>
      </c>
      <c r="Q2292" s="463">
        <v>9</v>
      </c>
      <c r="R2292" s="463">
        <v>2</v>
      </c>
      <c r="S2292" s="463">
        <v>0</v>
      </c>
      <c r="T2292" s="463">
        <v>0</v>
      </c>
      <c r="U2292" s="463">
        <v>0</v>
      </c>
      <c r="V2292" s="463">
        <v>0</v>
      </c>
      <c r="W2292" s="463">
        <v>20</v>
      </c>
      <c r="X2292" s="463">
        <v>1</v>
      </c>
      <c r="Y2292" s="463">
        <v>1</v>
      </c>
      <c r="Z2292" s="463">
        <v>0</v>
      </c>
      <c r="AA2292" s="463">
        <v>0</v>
      </c>
      <c r="AB2292" s="466">
        <v>40</v>
      </c>
      <c r="AC2292" s="461"/>
    </row>
    <row r="2293" spans="1:29" s="467" customFormat="1" hidden="1">
      <c r="A2293" s="463" t="s">
        <v>3485</v>
      </c>
      <c r="B2293" s="463" t="s">
        <v>658</v>
      </c>
      <c r="C2293" s="463" t="s">
        <v>3486</v>
      </c>
      <c r="D2293" s="463" t="s">
        <v>552</v>
      </c>
      <c r="E2293" s="463">
        <v>47</v>
      </c>
      <c r="F2293" s="465" t="s">
        <v>1731</v>
      </c>
      <c r="G2293" s="463" t="s">
        <v>554</v>
      </c>
      <c r="H2293" s="576">
        <v>43194</v>
      </c>
      <c r="I2293" s="576">
        <v>43194</v>
      </c>
      <c r="J2293" s="228">
        <v>2017</v>
      </c>
      <c r="K2293" s="463" t="s">
        <v>769</v>
      </c>
      <c r="L2293" s="463" t="s">
        <v>1546</v>
      </c>
      <c r="M2293" s="463" t="s">
        <v>1731</v>
      </c>
      <c r="N2293" s="466">
        <v>1</v>
      </c>
      <c r="O2293" s="229">
        <v>0</v>
      </c>
      <c r="P2293" s="463">
        <v>2</v>
      </c>
      <c r="Q2293" s="463">
        <v>9</v>
      </c>
      <c r="R2293" s="463">
        <v>0</v>
      </c>
      <c r="S2293" s="463">
        <v>2</v>
      </c>
      <c r="T2293" s="463">
        <v>0</v>
      </c>
      <c r="U2293" s="463">
        <v>0</v>
      </c>
      <c r="V2293" s="463">
        <v>0</v>
      </c>
      <c r="W2293" s="463">
        <v>26</v>
      </c>
      <c r="X2293" s="463">
        <v>1</v>
      </c>
      <c r="Y2293" s="463">
        <v>0</v>
      </c>
      <c r="Z2293" s="463">
        <v>0</v>
      </c>
      <c r="AA2293" s="463">
        <v>0</v>
      </c>
      <c r="AB2293" s="466">
        <v>40</v>
      </c>
      <c r="AC2293" s="461"/>
    </row>
    <row r="2294" spans="1:29" s="467" customFormat="1" hidden="1">
      <c r="A2294" s="463" t="s">
        <v>3487</v>
      </c>
      <c r="B2294" s="463" t="s">
        <v>658</v>
      </c>
      <c r="C2294" s="463" t="s">
        <v>3488</v>
      </c>
      <c r="D2294" s="463" t="s">
        <v>552</v>
      </c>
      <c r="E2294" s="463">
        <v>47</v>
      </c>
      <c r="F2294" s="465" t="s">
        <v>1731</v>
      </c>
      <c r="G2294" s="463" t="s">
        <v>554</v>
      </c>
      <c r="H2294" s="576">
        <v>43194</v>
      </c>
      <c r="I2294" s="576">
        <v>43194</v>
      </c>
      <c r="J2294" s="228">
        <v>2017</v>
      </c>
      <c r="K2294" s="463" t="s">
        <v>769</v>
      </c>
      <c r="L2294" s="463" t="s">
        <v>1546</v>
      </c>
      <c r="M2294" s="463" t="s">
        <v>1731</v>
      </c>
      <c r="N2294" s="466">
        <v>2</v>
      </c>
      <c r="O2294" s="229">
        <v>2</v>
      </c>
      <c r="P2294" s="463">
        <v>1</v>
      </c>
      <c r="Q2294" s="463">
        <v>6</v>
      </c>
      <c r="R2294" s="463">
        <v>2</v>
      </c>
      <c r="S2294" s="463">
        <v>2</v>
      </c>
      <c r="T2294" s="463">
        <v>0</v>
      </c>
      <c r="U2294" s="463">
        <v>0</v>
      </c>
      <c r="V2294" s="463">
        <v>0</v>
      </c>
      <c r="W2294" s="463">
        <v>26</v>
      </c>
      <c r="X2294" s="463">
        <v>0</v>
      </c>
      <c r="Y2294" s="463">
        <v>1</v>
      </c>
      <c r="Z2294" s="463">
        <v>0</v>
      </c>
      <c r="AA2294" s="463">
        <v>0</v>
      </c>
      <c r="AB2294" s="466">
        <v>40</v>
      </c>
      <c r="AC2294" s="461"/>
    </row>
    <row r="2295" spans="1:29" s="467" customFormat="1" hidden="1">
      <c r="A2295" s="463" t="s">
        <v>3489</v>
      </c>
      <c r="B2295" s="463" t="s">
        <v>658</v>
      </c>
      <c r="C2295" s="463" t="s">
        <v>3490</v>
      </c>
      <c r="D2295" s="463" t="s">
        <v>552</v>
      </c>
      <c r="E2295" s="463">
        <v>47</v>
      </c>
      <c r="F2295" s="465" t="s">
        <v>1731</v>
      </c>
      <c r="G2295" s="463" t="s">
        <v>554</v>
      </c>
      <c r="H2295" s="576">
        <v>43194</v>
      </c>
      <c r="I2295" s="576">
        <v>43194</v>
      </c>
      <c r="J2295" s="228">
        <v>2017</v>
      </c>
      <c r="K2295" s="463" t="s">
        <v>769</v>
      </c>
      <c r="L2295" s="463" t="s">
        <v>1546</v>
      </c>
      <c r="M2295" s="463" t="s">
        <v>1731</v>
      </c>
      <c r="N2295" s="466">
        <v>3</v>
      </c>
      <c r="O2295" s="229">
        <v>3</v>
      </c>
      <c r="P2295" s="463">
        <v>0</v>
      </c>
      <c r="Q2295" s="463">
        <v>11</v>
      </c>
      <c r="R2295" s="463">
        <v>0</v>
      </c>
      <c r="S2295" s="463">
        <v>0</v>
      </c>
      <c r="T2295" s="463">
        <v>0</v>
      </c>
      <c r="U2295" s="463">
        <v>1</v>
      </c>
      <c r="V2295" s="463">
        <v>0</v>
      </c>
      <c r="W2295" s="463">
        <v>22</v>
      </c>
      <c r="X2295" s="463">
        <v>3</v>
      </c>
      <c r="Y2295" s="463">
        <v>0</v>
      </c>
      <c r="Z2295" s="463">
        <v>0</v>
      </c>
      <c r="AA2295" s="463">
        <v>0</v>
      </c>
      <c r="AB2295" s="466">
        <v>40</v>
      </c>
      <c r="AC2295" s="461"/>
    </row>
    <row r="2296" spans="1:29" s="467" customFormat="1" hidden="1">
      <c r="A2296" s="463" t="s">
        <v>3491</v>
      </c>
      <c r="B2296" s="463" t="s">
        <v>658</v>
      </c>
      <c r="C2296" s="463" t="s">
        <v>3492</v>
      </c>
      <c r="D2296" s="463" t="s">
        <v>552</v>
      </c>
      <c r="E2296" s="463">
        <v>47</v>
      </c>
      <c r="F2296" s="465" t="s">
        <v>1731</v>
      </c>
      <c r="G2296" s="463" t="s">
        <v>554</v>
      </c>
      <c r="H2296" s="576">
        <v>43194</v>
      </c>
      <c r="I2296" s="576">
        <v>43194</v>
      </c>
      <c r="J2296" s="228">
        <v>2017</v>
      </c>
      <c r="K2296" s="463" t="s">
        <v>769</v>
      </c>
      <c r="L2296" s="463" t="s">
        <v>1546</v>
      </c>
      <c r="M2296" s="463" t="s">
        <v>1731</v>
      </c>
      <c r="N2296" s="466">
        <v>4</v>
      </c>
      <c r="O2296" s="229">
        <v>1</v>
      </c>
      <c r="P2296" s="463">
        <v>2</v>
      </c>
      <c r="Q2296" s="463">
        <v>7</v>
      </c>
      <c r="R2296" s="463">
        <v>0</v>
      </c>
      <c r="S2296" s="463">
        <v>1</v>
      </c>
      <c r="T2296" s="463">
        <v>0</v>
      </c>
      <c r="U2296" s="463">
        <v>0</v>
      </c>
      <c r="V2296" s="463">
        <v>0</v>
      </c>
      <c r="W2296" s="463">
        <v>25</v>
      </c>
      <c r="X2296" s="463">
        <v>3</v>
      </c>
      <c r="Y2296" s="463">
        <v>1</v>
      </c>
      <c r="Z2296" s="463">
        <v>0</v>
      </c>
      <c r="AA2296" s="463">
        <v>0</v>
      </c>
      <c r="AB2296" s="466">
        <v>40</v>
      </c>
      <c r="AC2296" s="461"/>
    </row>
    <row r="2297" spans="1:29" s="467" customFormat="1" hidden="1">
      <c r="A2297" s="463" t="s">
        <v>3561</v>
      </c>
      <c r="B2297" s="463" t="s">
        <v>658</v>
      </c>
      <c r="C2297" s="463" t="s">
        <v>3795</v>
      </c>
      <c r="D2297" s="463" t="s">
        <v>552</v>
      </c>
      <c r="E2297" s="463">
        <v>48</v>
      </c>
      <c r="F2297" s="465" t="s">
        <v>3751</v>
      </c>
      <c r="G2297" s="463" t="s">
        <v>554</v>
      </c>
      <c r="H2297" s="576">
        <v>43210</v>
      </c>
      <c r="I2297" s="576">
        <v>43216</v>
      </c>
      <c r="J2297" s="228">
        <v>2017</v>
      </c>
      <c r="K2297" s="463" t="s">
        <v>769</v>
      </c>
      <c r="L2297" s="463" t="s">
        <v>1853</v>
      </c>
      <c r="M2297" s="463" t="s">
        <v>3751</v>
      </c>
      <c r="N2297" s="466">
        <v>1</v>
      </c>
      <c r="O2297" s="229">
        <v>15</v>
      </c>
      <c r="P2297" s="463">
        <v>0</v>
      </c>
      <c r="Q2297" s="463">
        <v>12</v>
      </c>
      <c r="R2297" s="463">
        <v>0</v>
      </c>
      <c r="S2297" s="463">
        <v>0</v>
      </c>
      <c r="T2297" s="463">
        <v>0</v>
      </c>
      <c r="U2297" s="463">
        <v>3</v>
      </c>
      <c r="V2297" s="463">
        <v>0</v>
      </c>
      <c r="W2297" s="463">
        <v>10</v>
      </c>
      <c r="X2297" s="463">
        <v>0</v>
      </c>
      <c r="Y2297" s="463">
        <v>0</v>
      </c>
      <c r="Z2297" s="463">
        <v>0</v>
      </c>
      <c r="AA2297" s="463">
        <v>0</v>
      </c>
      <c r="AB2297" s="466">
        <v>40</v>
      </c>
      <c r="AC2297" s="461"/>
    </row>
    <row r="2298" spans="1:29" s="467" customFormat="1" hidden="1">
      <c r="A2298" s="463" t="s">
        <v>3562</v>
      </c>
      <c r="B2298" s="463" t="s">
        <v>658</v>
      </c>
      <c r="C2298" s="463" t="s">
        <v>3796</v>
      </c>
      <c r="D2298" s="463" t="s">
        <v>552</v>
      </c>
      <c r="E2298" s="463">
        <v>48</v>
      </c>
      <c r="F2298" s="465" t="s">
        <v>3751</v>
      </c>
      <c r="G2298" s="463" t="s">
        <v>554</v>
      </c>
      <c r="H2298" s="576">
        <v>43210</v>
      </c>
      <c r="I2298" s="576">
        <v>43216</v>
      </c>
      <c r="J2298" s="228">
        <v>2017</v>
      </c>
      <c r="K2298" s="463" t="s">
        <v>769</v>
      </c>
      <c r="L2298" s="463" t="s">
        <v>1853</v>
      </c>
      <c r="M2298" s="463" t="s">
        <v>3751</v>
      </c>
      <c r="N2298" s="466">
        <v>2</v>
      </c>
      <c r="O2298" s="229">
        <v>9</v>
      </c>
      <c r="P2298" s="463">
        <v>0</v>
      </c>
      <c r="Q2298" s="463">
        <v>14</v>
      </c>
      <c r="R2298" s="463">
        <v>0</v>
      </c>
      <c r="S2298" s="463">
        <v>0</v>
      </c>
      <c r="T2298" s="463">
        <v>0</v>
      </c>
      <c r="U2298" s="463">
        <v>2</v>
      </c>
      <c r="V2298" s="463">
        <v>0</v>
      </c>
      <c r="W2298" s="463">
        <v>15</v>
      </c>
      <c r="X2298" s="463">
        <v>0</v>
      </c>
      <c r="Y2298" s="463">
        <v>0</v>
      </c>
      <c r="Z2298" s="463">
        <v>0</v>
      </c>
      <c r="AA2298" s="463">
        <v>0</v>
      </c>
      <c r="AB2298" s="466">
        <v>40</v>
      </c>
      <c r="AC2298" s="461"/>
    </row>
    <row r="2299" spans="1:29" s="467" customFormat="1" hidden="1">
      <c r="A2299" s="463" t="s">
        <v>3563</v>
      </c>
      <c r="B2299" s="463" t="s">
        <v>658</v>
      </c>
      <c r="C2299" s="463" t="s">
        <v>3797</v>
      </c>
      <c r="D2299" s="463" t="s">
        <v>552</v>
      </c>
      <c r="E2299" s="463">
        <v>48</v>
      </c>
      <c r="F2299" s="465" t="s">
        <v>3751</v>
      </c>
      <c r="G2299" s="463" t="s">
        <v>554</v>
      </c>
      <c r="H2299" s="576">
        <v>43210</v>
      </c>
      <c r="I2299" s="576">
        <v>43216</v>
      </c>
      <c r="J2299" s="228">
        <v>2017</v>
      </c>
      <c r="K2299" s="463" t="s">
        <v>769</v>
      </c>
      <c r="L2299" s="463" t="s">
        <v>1853</v>
      </c>
      <c r="M2299" s="463" t="s">
        <v>3751</v>
      </c>
      <c r="N2299" s="466">
        <v>3</v>
      </c>
      <c r="O2299" s="229">
        <v>14</v>
      </c>
      <c r="P2299" s="463">
        <v>0</v>
      </c>
      <c r="Q2299" s="463">
        <v>7</v>
      </c>
      <c r="R2299" s="463">
        <v>0</v>
      </c>
      <c r="S2299" s="463">
        <v>0</v>
      </c>
      <c r="T2299" s="463">
        <v>0</v>
      </c>
      <c r="U2299" s="463">
        <v>4</v>
      </c>
      <c r="V2299" s="463">
        <v>0</v>
      </c>
      <c r="W2299" s="463">
        <v>14</v>
      </c>
      <c r="X2299" s="463">
        <v>1</v>
      </c>
      <c r="Y2299" s="463">
        <v>0</v>
      </c>
      <c r="Z2299" s="463">
        <v>0</v>
      </c>
      <c r="AA2299" s="463">
        <v>0</v>
      </c>
      <c r="AB2299" s="466">
        <v>40</v>
      </c>
      <c r="AC2299" s="461"/>
    </row>
    <row r="2300" spans="1:29" s="467" customFormat="1" hidden="1">
      <c r="A2300" s="463" t="s">
        <v>3564</v>
      </c>
      <c r="B2300" s="463" t="s">
        <v>658</v>
      </c>
      <c r="C2300" s="463" t="s">
        <v>3798</v>
      </c>
      <c r="D2300" s="463" t="s">
        <v>552</v>
      </c>
      <c r="E2300" s="463">
        <v>48</v>
      </c>
      <c r="F2300" s="465" t="s">
        <v>3751</v>
      </c>
      <c r="G2300" s="463" t="s">
        <v>554</v>
      </c>
      <c r="H2300" s="576">
        <v>43210</v>
      </c>
      <c r="I2300" s="576">
        <v>43216</v>
      </c>
      <c r="J2300" s="228">
        <v>2017</v>
      </c>
      <c r="K2300" s="463" t="s">
        <v>769</v>
      </c>
      <c r="L2300" s="463" t="s">
        <v>1853</v>
      </c>
      <c r="M2300" s="463" t="s">
        <v>3751</v>
      </c>
      <c r="N2300" s="466">
        <v>4</v>
      </c>
      <c r="O2300" s="229">
        <v>11</v>
      </c>
      <c r="P2300" s="463">
        <v>1</v>
      </c>
      <c r="Q2300" s="463">
        <v>7</v>
      </c>
      <c r="R2300" s="463">
        <v>0</v>
      </c>
      <c r="S2300" s="463">
        <v>0</v>
      </c>
      <c r="T2300" s="463">
        <v>0</v>
      </c>
      <c r="U2300" s="463">
        <v>6</v>
      </c>
      <c r="V2300" s="463">
        <v>0</v>
      </c>
      <c r="W2300" s="463">
        <v>15</v>
      </c>
      <c r="X2300" s="463">
        <v>0</v>
      </c>
      <c r="Y2300" s="463">
        <v>0</v>
      </c>
      <c r="Z2300" s="463">
        <v>0</v>
      </c>
      <c r="AA2300" s="463">
        <v>0</v>
      </c>
      <c r="AB2300" s="466">
        <v>40</v>
      </c>
      <c r="AC2300" s="461"/>
    </row>
    <row r="2301" spans="1:29" s="467" customFormat="1" hidden="1">
      <c r="A2301" s="463" t="s">
        <v>3565</v>
      </c>
      <c r="B2301" s="463" t="s">
        <v>658</v>
      </c>
      <c r="C2301" s="463" t="s">
        <v>3566</v>
      </c>
      <c r="D2301" s="463" t="s">
        <v>552</v>
      </c>
      <c r="E2301" s="463">
        <v>49</v>
      </c>
      <c r="F2301" s="465" t="s">
        <v>1856</v>
      </c>
      <c r="G2301" s="463" t="s">
        <v>554</v>
      </c>
      <c r="H2301" s="576">
        <v>43210</v>
      </c>
      <c r="I2301" s="576">
        <v>43216</v>
      </c>
      <c r="J2301" s="228">
        <v>2017</v>
      </c>
      <c r="K2301" s="463" t="s">
        <v>769</v>
      </c>
      <c r="L2301" s="463" t="s">
        <v>1853</v>
      </c>
      <c r="M2301" s="463" t="s">
        <v>1856</v>
      </c>
      <c r="N2301" s="466">
        <v>1</v>
      </c>
      <c r="O2301" s="229">
        <v>9</v>
      </c>
      <c r="P2301" s="463">
        <v>4</v>
      </c>
      <c r="Q2301" s="463">
        <v>5</v>
      </c>
      <c r="R2301" s="463">
        <v>1</v>
      </c>
      <c r="S2301" s="463">
        <v>2</v>
      </c>
      <c r="T2301" s="463">
        <v>0</v>
      </c>
      <c r="U2301" s="463">
        <v>1</v>
      </c>
      <c r="V2301" s="463">
        <v>2</v>
      </c>
      <c r="W2301" s="463">
        <v>10</v>
      </c>
      <c r="X2301" s="463">
        <v>3</v>
      </c>
      <c r="Y2301" s="463">
        <v>3</v>
      </c>
      <c r="Z2301" s="463">
        <v>0</v>
      </c>
      <c r="AA2301" s="463">
        <v>0</v>
      </c>
      <c r="AB2301" s="466">
        <v>40</v>
      </c>
      <c r="AC2301" s="461"/>
    </row>
    <row r="2302" spans="1:29" s="467" customFormat="1" hidden="1">
      <c r="A2302" s="463" t="s">
        <v>3567</v>
      </c>
      <c r="B2302" s="463" t="s">
        <v>658</v>
      </c>
      <c r="C2302" s="463" t="s">
        <v>3568</v>
      </c>
      <c r="D2302" s="463" t="s">
        <v>552</v>
      </c>
      <c r="E2302" s="463">
        <v>49</v>
      </c>
      <c r="F2302" s="465" t="s">
        <v>1856</v>
      </c>
      <c r="G2302" s="463" t="s">
        <v>554</v>
      </c>
      <c r="H2302" s="576">
        <v>43210</v>
      </c>
      <c r="I2302" s="576">
        <v>43216</v>
      </c>
      <c r="J2302" s="228">
        <v>2017</v>
      </c>
      <c r="K2302" s="463" t="s">
        <v>769</v>
      </c>
      <c r="L2302" s="463" t="s">
        <v>1853</v>
      </c>
      <c r="M2302" s="463" t="s">
        <v>1856</v>
      </c>
      <c r="N2302" s="466">
        <v>2</v>
      </c>
      <c r="O2302" s="229">
        <v>5</v>
      </c>
      <c r="P2302" s="463">
        <v>5</v>
      </c>
      <c r="Q2302" s="463">
        <v>14</v>
      </c>
      <c r="R2302" s="463">
        <v>0</v>
      </c>
      <c r="S2302" s="463">
        <v>0</v>
      </c>
      <c r="T2302" s="463">
        <v>0</v>
      </c>
      <c r="U2302" s="463">
        <v>2</v>
      </c>
      <c r="V2302" s="463">
        <v>0</v>
      </c>
      <c r="W2302" s="463">
        <v>7</v>
      </c>
      <c r="X2302" s="463">
        <v>4</v>
      </c>
      <c r="Y2302" s="463">
        <v>2</v>
      </c>
      <c r="Z2302" s="463">
        <v>0</v>
      </c>
      <c r="AA2302" s="463">
        <v>1</v>
      </c>
      <c r="AB2302" s="466">
        <v>40</v>
      </c>
      <c r="AC2302" s="461"/>
    </row>
    <row r="2303" spans="1:29" s="467" customFormat="1" hidden="1">
      <c r="A2303" s="463" t="s">
        <v>3569</v>
      </c>
      <c r="B2303" s="463" t="s">
        <v>658</v>
      </c>
      <c r="C2303" s="463" t="s">
        <v>3570</v>
      </c>
      <c r="D2303" s="463" t="s">
        <v>552</v>
      </c>
      <c r="E2303" s="463">
        <v>49</v>
      </c>
      <c r="F2303" s="465" t="s">
        <v>1856</v>
      </c>
      <c r="G2303" s="463" t="s">
        <v>554</v>
      </c>
      <c r="H2303" s="576">
        <v>43210</v>
      </c>
      <c r="I2303" s="576">
        <v>43216</v>
      </c>
      <c r="J2303" s="228">
        <v>2017</v>
      </c>
      <c r="K2303" s="463" t="s">
        <v>769</v>
      </c>
      <c r="L2303" s="463" t="s">
        <v>1853</v>
      </c>
      <c r="M2303" s="463" t="s">
        <v>1856</v>
      </c>
      <c r="N2303" s="466">
        <v>3</v>
      </c>
      <c r="O2303" s="229">
        <v>5</v>
      </c>
      <c r="P2303" s="463">
        <v>12</v>
      </c>
      <c r="Q2303" s="463">
        <v>13</v>
      </c>
      <c r="R2303" s="463">
        <v>2</v>
      </c>
      <c r="S2303" s="463">
        <v>0</v>
      </c>
      <c r="T2303" s="463">
        <v>0</v>
      </c>
      <c r="U2303" s="463">
        <v>3</v>
      </c>
      <c r="V2303" s="463">
        <v>0</v>
      </c>
      <c r="W2303" s="463">
        <v>4</v>
      </c>
      <c r="X2303" s="463">
        <v>1</v>
      </c>
      <c r="Y2303" s="463">
        <v>0</v>
      </c>
      <c r="Z2303" s="463">
        <v>0</v>
      </c>
      <c r="AA2303" s="463">
        <v>0</v>
      </c>
      <c r="AB2303" s="466">
        <v>40</v>
      </c>
      <c r="AC2303" s="461"/>
    </row>
    <row r="2304" spans="1:29" s="467" customFormat="1" hidden="1">
      <c r="A2304" s="463" t="s">
        <v>3571</v>
      </c>
      <c r="B2304" s="463" t="s">
        <v>658</v>
      </c>
      <c r="C2304" s="463" t="s">
        <v>3572</v>
      </c>
      <c r="D2304" s="463" t="s">
        <v>552</v>
      </c>
      <c r="E2304" s="463">
        <v>49</v>
      </c>
      <c r="F2304" s="465" t="s">
        <v>1856</v>
      </c>
      <c r="G2304" s="463" t="s">
        <v>554</v>
      </c>
      <c r="H2304" s="576">
        <v>43210</v>
      </c>
      <c r="I2304" s="576">
        <v>43216</v>
      </c>
      <c r="J2304" s="228">
        <v>2017</v>
      </c>
      <c r="K2304" s="463" t="s">
        <v>769</v>
      </c>
      <c r="L2304" s="463" t="s">
        <v>1853</v>
      </c>
      <c r="M2304" s="463" t="s">
        <v>1856</v>
      </c>
      <c r="N2304" s="466">
        <v>4</v>
      </c>
      <c r="O2304" s="229">
        <v>16</v>
      </c>
      <c r="P2304" s="463">
        <v>2</v>
      </c>
      <c r="Q2304" s="463">
        <v>9</v>
      </c>
      <c r="R2304" s="463">
        <v>0</v>
      </c>
      <c r="S2304" s="463">
        <v>0</v>
      </c>
      <c r="T2304" s="463">
        <v>0</v>
      </c>
      <c r="U2304" s="463">
        <v>0</v>
      </c>
      <c r="V2304" s="463">
        <v>0</v>
      </c>
      <c r="W2304" s="463">
        <v>3</v>
      </c>
      <c r="X2304" s="463">
        <v>4</v>
      </c>
      <c r="Y2304" s="463">
        <v>6</v>
      </c>
      <c r="Z2304" s="463">
        <v>0</v>
      </c>
      <c r="AA2304" s="463">
        <v>0</v>
      </c>
      <c r="AB2304" s="466">
        <v>40</v>
      </c>
      <c r="AC2304" s="461"/>
    </row>
    <row r="2305" spans="1:29" s="467" customFormat="1" hidden="1">
      <c r="A2305" s="463" t="s">
        <v>3573</v>
      </c>
      <c r="B2305" s="463" t="s">
        <v>658</v>
      </c>
      <c r="C2305" s="463" t="s">
        <v>3923</v>
      </c>
      <c r="D2305" s="463" t="s">
        <v>552</v>
      </c>
      <c r="E2305" s="463">
        <v>50</v>
      </c>
      <c r="F2305" s="465" t="s">
        <v>3752</v>
      </c>
      <c r="G2305" s="463" t="s">
        <v>554</v>
      </c>
      <c r="H2305" s="576">
        <v>43210</v>
      </c>
      <c r="I2305" s="576">
        <v>43216</v>
      </c>
      <c r="J2305" s="228">
        <v>2017</v>
      </c>
      <c r="K2305" s="463" t="s">
        <v>769</v>
      </c>
      <c r="L2305" s="463" t="s">
        <v>1853</v>
      </c>
      <c r="M2305" s="463" t="s">
        <v>3752</v>
      </c>
      <c r="N2305" s="466">
        <v>1</v>
      </c>
      <c r="O2305" s="229">
        <v>20</v>
      </c>
      <c r="P2305" s="463">
        <v>0</v>
      </c>
      <c r="Q2305" s="463">
        <v>4</v>
      </c>
      <c r="R2305" s="463">
        <v>10</v>
      </c>
      <c r="S2305" s="463">
        <v>0</v>
      </c>
      <c r="T2305" s="463">
        <v>0</v>
      </c>
      <c r="U2305" s="463">
        <v>0</v>
      </c>
      <c r="V2305" s="463">
        <v>0</v>
      </c>
      <c r="W2305" s="463">
        <v>6</v>
      </c>
      <c r="X2305" s="463">
        <v>0</v>
      </c>
      <c r="Y2305" s="463">
        <v>0</v>
      </c>
      <c r="Z2305" s="463">
        <v>0</v>
      </c>
      <c r="AA2305" s="463">
        <v>0</v>
      </c>
      <c r="AB2305" s="466">
        <v>40</v>
      </c>
      <c r="AC2305" s="461"/>
    </row>
    <row r="2306" spans="1:29" s="467" customFormat="1" hidden="1">
      <c r="A2306" s="463" t="s">
        <v>3574</v>
      </c>
      <c r="B2306" s="463" t="s">
        <v>658</v>
      </c>
      <c r="C2306" s="463" t="s">
        <v>3924</v>
      </c>
      <c r="D2306" s="463" t="s">
        <v>552</v>
      </c>
      <c r="E2306" s="463">
        <v>50</v>
      </c>
      <c r="F2306" s="465" t="s">
        <v>3752</v>
      </c>
      <c r="G2306" s="463" t="s">
        <v>554</v>
      </c>
      <c r="H2306" s="576">
        <v>43210</v>
      </c>
      <c r="I2306" s="576">
        <v>43216</v>
      </c>
      <c r="J2306" s="228">
        <v>2017</v>
      </c>
      <c r="K2306" s="463" t="s">
        <v>769</v>
      </c>
      <c r="L2306" s="463" t="s">
        <v>1853</v>
      </c>
      <c r="M2306" s="463" t="s">
        <v>3752</v>
      </c>
      <c r="N2306" s="466">
        <v>2</v>
      </c>
      <c r="O2306" s="229">
        <v>31</v>
      </c>
      <c r="P2306" s="463">
        <v>0</v>
      </c>
      <c r="Q2306" s="463">
        <v>0</v>
      </c>
      <c r="R2306" s="463">
        <v>6</v>
      </c>
      <c r="S2306" s="463">
        <v>0</v>
      </c>
      <c r="T2306" s="463">
        <v>0</v>
      </c>
      <c r="U2306" s="463">
        <v>0</v>
      </c>
      <c r="V2306" s="463">
        <v>0</v>
      </c>
      <c r="W2306" s="463">
        <v>3</v>
      </c>
      <c r="X2306" s="463">
        <v>0</v>
      </c>
      <c r="Y2306" s="463">
        <v>0</v>
      </c>
      <c r="Z2306" s="463">
        <v>0</v>
      </c>
      <c r="AA2306" s="463">
        <v>0</v>
      </c>
      <c r="AB2306" s="466">
        <v>40</v>
      </c>
      <c r="AC2306" s="461"/>
    </row>
    <row r="2307" spans="1:29" s="467" customFormat="1" hidden="1">
      <c r="A2307" s="463" t="s">
        <v>3575</v>
      </c>
      <c r="B2307" s="463" t="s">
        <v>658</v>
      </c>
      <c r="C2307" s="463" t="s">
        <v>3925</v>
      </c>
      <c r="D2307" s="463" t="s">
        <v>552</v>
      </c>
      <c r="E2307" s="463">
        <v>50</v>
      </c>
      <c r="F2307" s="465" t="s">
        <v>3752</v>
      </c>
      <c r="G2307" s="463" t="s">
        <v>554</v>
      </c>
      <c r="H2307" s="576">
        <v>43210</v>
      </c>
      <c r="I2307" s="576">
        <v>43216</v>
      </c>
      <c r="J2307" s="228">
        <v>2017</v>
      </c>
      <c r="K2307" s="463" t="s">
        <v>769</v>
      </c>
      <c r="L2307" s="463" t="s">
        <v>1853</v>
      </c>
      <c r="M2307" s="463" t="s">
        <v>3752</v>
      </c>
      <c r="N2307" s="466">
        <v>3</v>
      </c>
      <c r="O2307" s="229">
        <v>31</v>
      </c>
      <c r="P2307" s="463">
        <v>0</v>
      </c>
      <c r="Q2307" s="463">
        <v>2</v>
      </c>
      <c r="R2307" s="463">
        <v>5</v>
      </c>
      <c r="S2307" s="463">
        <v>0</v>
      </c>
      <c r="T2307" s="463">
        <v>0</v>
      </c>
      <c r="U2307" s="463">
        <v>0</v>
      </c>
      <c r="V2307" s="463">
        <v>0</v>
      </c>
      <c r="W2307" s="463">
        <v>2</v>
      </c>
      <c r="X2307" s="463">
        <v>0</v>
      </c>
      <c r="Y2307" s="463">
        <v>0</v>
      </c>
      <c r="Z2307" s="463">
        <v>0</v>
      </c>
      <c r="AA2307" s="463">
        <v>0</v>
      </c>
      <c r="AB2307" s="466">
        <v>40</v>
      </c>
      <c r="AC2307" s="461"/>
    </row>
    <row r="2308" spans="1:29" s="467" customFormat="1" hidden="1">
      <c r="A2308" s="463" t="s">
        <v>3576</v>
      </c>
      <c r="B2308" s="463" t="s">
        <v>658</v>
      </c>
      <c r="C2308" s="463" t="s">
        <v>3926</v>
      </c>
      <c r="D2308" s="463" t="s">
        <v>552</v>
      </c>
      <c r="E2308" s="463">
        <v>50</v>
      </c>
      <c r="F2308" s="465" t="s">
        <v>3752</v>
      </c>
      <c r="G2308" s="463" t="s">
        <v>554</v>
      </c>
      <c r="H2308" s="576">
        <v>43210</v>
      </c>
      <c r="I2308" s="576">
        <v>43216</v>
      </c>
      <c r="J2308" s="228">
        <v>2017</v>
      </c>
      <c r="K2308" s="463" t="s">
        <v>769</v>
      </c>
      <c r="L2308" s="463" t="s">
        <v>1853</v>
      </c>
      <c r="M2308" s="463" t="s">
        <v>3752</v>
      </c>
      <c r="N2308" s="466">
        <v>4</v>
      </c>
      <c r="O2308" s="229">
        <v>24</v>
      </c>
      <c r="P2308" s="463">
        <v>0</v>
      </c>
      <c r="Q2308" s="463">
        <v>2</v>
      </c>
      <c r="R2308" s="463">
        <v>12</v>
      </c>
      <c r="S2308" s="463">
        <v>0</v>
      </c>
      <c r="T2308" s="463">
        <v>0</v>
      </c>
      <c r="U2308" s="463">
        <v>0</v>
      </c>
      <c r="V2308" s="463">
        <v>0</v>
      </c>
      <c r="W2308" s="463">
        <v>2</v>
      </c>
      <c r="X2308" s="463">
        <v>0</v>
      </c>
      <c r="Y2308" s="463">
        <v>0</v>
      </c>
      <c r="Z2308" s="463">
        <v>0</v>
      </c>
      <c r="AA2308" s="463">
        <v>0</v>
      </c>
      <c r="AB2308" s="466">
        <v>40</v>
      </c>
      <c r="AC2308" s="461"/>
    </row>
    <row r="2309" spans="1:29" s="467" customFormat="1" hidden="1">
      <c r="A2309" s="463" t="s">
        <v>3493</v>
      </c>
      <c r="B2309" s="463" t="s">
        <v>658</v>
      </c>
      <c r="C2309" s="463" t="s">
        <v>3494</v>
      </c>
      <c r="D2309" s="463" t="s">
        <v>552</v>
      </c>
      <c r="E2309" s="463">
        <v>51</v>
      </c>
      <c r="F2309" s="465" t="s">
        <v>182</v>
      </c>
      <c r="G2309" s="463" t="s">
        <v>554</v>
      </c>
      <c r="H2309" s="576">
        <v>43194</v>
      </c>
      <c r="I2309" s="576">
        <v>43194</v>
      </c>
      <c r="J2309" s="228">
        <v>2017</v>
      </c>
      <c r="K2309" s="463" t="s">
        <v>769</v>
      </c>
      <c r="L2309" s="463" t="s">
        <v>1546</v>
      </c>
      <c r="M2309" s="463" t="s">
        <v>182</v>
      </c>
      <c r="N2309" s="466">
        <v>1</v>
      </c>
      <c r="O2309" s="229">
        <v>0</v>
      </c>
      <c r="P2309" s="463">
        <v>2</v>
      </c>
      <c r="Q2309" s="463">
        <v>13</v>
      </c>
      <c r="R2309" s="463">
        <v>3</v>
      </c>
      <c r="S2309" s="463">
        <v>2</v>
      </c>
      <c r="T2309" s="463">
        <v>0</v>
      </c>
      <c r="U2309" s="463">
        <v>0</v>
      </c>
      <c r="V2309" s="463">
        <v>0</v>
      </c>
      <c r="W2309" s="463">
        <v>20</v>
      </c>
      <c r="X2309" s="463">
        <v>0</v>
      </c>
      <c r="Y2309" s="463">
        <v>0</v>
      </c>
      <c r="Z2309" s="463">
        <v>0</v>
      </c>
      <c r="AA2309" s="463">
        <v>0</v>
      </c>
      <c r="AB2309" s="466">
        <v>40</v>
      </c>
      <c r="AC2309" s="461"/>
    </row>
    <row r="2310" spans="1:29" s="467" customFormat="1" hidden="1">
      <c r="A2310" s="463" t="s">
        <v>3495</v>
      </c>
      <c r="B2310" s="463" t="s">
        <v>658</v>
      </c>
      <c r="C2310" s="463" t="s">
        <v>3496</v>
      </c>
      <c r="D2310" s="463" t="s">
        <v>552</v>
      </c>
      <c r="E2310" s="463">
        <v>51</v>
      </c>
      <c r="F2310" s="465" t="s">
        <v>182</v>
      </c>
      <c r="G2310" s="463" t="s">
        <v>554</v>
      </c>
      <c r="H2310" s="576">
        <v>43194</v>
      </c>
      <c r="I2310" s="576">
        <v>43194</v>
      </c>
      <c r="J2310" s="228">
        <v>2017</v>
      </c>
      <c r="K2310" s="463" t="s">
        <v>769</v>
      </c>
      <c r="L2310" s="463" t="s">
        <v>1546</v>
      </c>
      <c r="M2310" s="463" t="s">
        <v>182</v>
      </c>
      <c r="N2310" s="466">
        <v>2</v>
      </c>
      <c r="O2310" s="229">
        <v>0</v>
      </c>
      <c r="P2310" s="463">
        <v>3</v>
      </c>
      <c r="Q2310" s="463">
        <v>13</v>
      </c>
      <c r="R2310" s="463">
        <v>0</v>
      </c>
      <c r="S2310" s="463">
        <v>2</v>
      </c>
      <c r="T2310" s="463">
        <v>0</v>
      </c>
      <c r="U2310" s="463">
        <v>0</v>
      </c>
      <c r="V2310" s="463">
        <v>0</v>
      </c>
      <c r="W2310" s="463">
        <v>21</v>
      </c>
      <c r="X2310" s="463">
        <v>1</v>
      </c>
      <c r="Y2310" s="463">
        <v>0</v>
      </c>
      <c r="Z2310" s="463">
        <v>0</v>
      </c>
      <c r="AA2310" s="463">
        <v>0</v>
      </c>
      <c r="AB2310" s="466">
        <v>40</v>
      </c>
      <c r="AC2310" s="461"/>
    </row>
    <row r="2311" spans="1:29" s="467" customFormat="1" hidden="1">
      <c r="A2311" s="463" t="s">
        <v>3497</v>
      </c>
      <c r="B2311" s="463" t="s">
        <v>658</v>
      </c>
      <c r="C2311" s="463" t="s">
        <v>3498</v>
      </c>
      <c r="D2311" s="463" t="s">
        <v>552</v>
      </c>
      <c r="E2311" s="463">
        <v>51</v>
      </c>
      <c r="F2311" s="465" t="s">
        <v>182</v>
      </c>
      <c r="G2311" s="463" t="s">
        <v>554</v>
      </c>
      <c r="H2311" s="576">
        <v>43194</v>
      </c>
      <c r="I2311" s="576">
        <v>43194</v>
      </c>
      <c r="J2311" s="228">
        <v>2017</v>
      </c>
      <c r="K2311" s="463" t="s">
        <v>769</v>
      </c>
      <c r="L2311" s="463" t="s">
        <v>1546</v>
      </c>
      <c r="M2311" s="463" t="s">
        <v>182</v>
      </c>
      <c r="N2311" s="466">
        <v>3</v>
      </c>
      <c r="O2311" s="229">
        <v>1</v>
      </c>
      <c r="P2311" s="463">
        <v>0</v>
      </c>
      <c r="Q2311" s="463">
        <v>9</v>
      </c>
      <c r="R2311" s="463">
        <v>0</v>
      </c>
      <c r="S2311" s="463">
        <v>0</v>
      </c>
      <c r="T2311" s="463">
        <v>0</v>
      </c>
      <c r="U2311" s="463">
        <v>0</v>
      </c>
      <c r="V2311" s="463">
        <v>0</v>
      </c>
      <c r="W2311" s="463">
        <v>20</v>
      </c>
      <c r="X2311" s="463">
        <v>10</v>
      </c>
      <c r="Y2311" s="463">
        <v>0</v>
      </c>
      <c r="Z2311" s="463">
        <v>0</v>
      </c>
      <c r="AA2311" s="463">
        <v>0</v>
      </c>
      <c r="AB2311" s="466">
        <v>40</v>
      </c>
      <c r="AC2311" s="461"/>
    </row>
    <row r="2312" spans="1:29" s="467" customFormat="1" hidden="1">
      <c r="A2312" s="463" t="s">
        <v>3499</v>
      </c>
      <c r="B2312" s="463" t="s">
        <v>658</v>
      </c>
      <c r="C2312" s="463" t="s">
        <v>3500</v>
      </c>
      <c r="D2312" s="463" t="s">
        <v>552</v>
      </c>
      <c r="E2312" s="463">
        <v>51</v>
      </c>
      <c r="F2312" s="465" t="s">
        <v>182</v>
      </c>
      <c r="G2312" s="463" t="s">
        <v>554</v>
      </c>
      <c r="H2312" s="576">
        <v>43194</v>
      </c>
      <c r="I2312" s="576">
        <v>43194</v>
      </c>
      <c r="J2312" s="228">
        <v>2017</v>
      </c>
      <c r="K2312" s="463" t="s">
        <v>769</v>
      </c>
      <c r="L2312" s="463" t="s">
        <v>1546</v>
      </c>
      <c r="M2312" s="463" t="s">
        <v>182</v>
      </c>
      <c r="N2312" s="466">
        <v>4</v>
      </c>
      <c r="O2312" s="229">
        <v>0</v>
      </c>
      <c r="P2312" s="463">
        <v>2</v>
      </c>
      <c r="Q2312" s="463">
        <v>9</v>
      </c>
      <c r="R2312" s="463">
        <v>2</v>
      </c>
      <c r="S2312" s="463">
        <v>1</v>
      </c>
      <c r="T2312" s="463">
        <v>0</v>
      </c>
      <c r="U2312" s="463">
        <v>1</v>
      </c>
      <c r="V2312" s="463">
        <v>0</v>
      </c>
      <c r="W2312" s="463">
        <v>18</v>
      </c>
      <c r="X2312" s="463">
        <v>4</v>
      </c>
      <c r="Y2312" s="463">
        <v>3</v>
      </c>
      <c r="Z2312" s="463">
        <v>0</v>
      </c>
      <c r="AA2312" s="463">
        <v>0</v>
      </c>
      <c r="AB2312" s="466">
        <v>40</v>
      </c>
      <c r="AC2312" s="461"/>
    </row>
    <row r="2313" spans="1:29" s="467" customFormat="1" hidden="1">
      <c r="A2313" s="463" t="s">
        <v>4295</v>
      </c>
      <c r="B2313" s="463" t="s">
        <v>658</v>
      </c>
      <c r="C2313" s="463" t="s">
        <v>4296</v>
      </c>
      <c r="D2313" s="463" t="s">
        <v>552</v>
      </c>
      <c r="E2313" s="463">
        <v>52</v>
      </c>
      <c r="F2313" s="465" t="s">
        <v>1946</v>
      </c>
      <c r="G2313" s="463" t="s">
        <v>554</v>
      </c>
      <c r="H2313" s="576">
        <v>43187</v>
      </c>
      <c r="I2313" s="576">
        <v>43325</v>
      </c>
      <c r="J2313" s="228">
        <v>2017</v>
      </c>
      <c r="K2313" s="463" t="s">
        <v>769</v>
      </c>
      <c r="L2313" s="463" t="s">
        <v>3728</v>
      </c>
      <c r="M2313" s="463" t="s">
        <v>1946</v>
      </c>
      <c r="N2313" s="466">
        <v>1</v>
      </c>
      <c r="O2313" s="229">
        <v>7</v>
      </c>
      <c r="P2313" s="463">
        <v>3</v>
      </c>
      <c r="Q2313" s="463">
        <v>4</v>
      </c>
      <c r="R2313" s="463">
        <v>0</v>
      </c>
      <c r="S2313" s="463">
        <v>0</v>
      </c>
      <c r="T2313" s="463">
        <v>0</v>
      </c>
      <c r="U2313" s="463">
        <v>0</v>
      </c>
      <c r="V2313" s="463">
        <v>0</v>
      </c>
      <c r="W2313" s="463">
        <v>7</v>
      </c>
      <c r="X2313" s="463">
        <v>8</v>
      </c>
      <c r="Y2313" s="463">
        <v>10</v>
      </c>
      <c r="Z2313" s="463">
        <v>1</v>
      </c>
      <c r="AA2313" s="463">
        <v>0</v>
      </c>
      <c r="AB2313" s="466">
        <v>40</v>
      </c>
      <c r="AC2313" s="461"/>
    </row>
    <row r="2314" spans="1:29" s="467" customFormat="1" hidden="1">
      <c r="A2314" s="463" t="s">
        <v>4297</v>
      </c>
      <c r="B2314" s="463" t="s">
        <v>658</v>
      </c>
      <c r="C2314" s="463" t="s">
        <v>4298</v>
      </c>
      <c r="D2314" s="463" t="s">
        <v>552</v>
      </c>
      <c r="E2314" s="463">
        <v>52</v>
      </c>
      <c r="F2314" s="465" t="s">
        <v>1946</v>
      </c>
      <c r="G2314" s="463" t="s">
        <v>554</v>
      </c>
      <c r="H2314" s="576">
        <v>43187</v>
      </c>
      <c r="I2314" s="576">
        <v>43325</v>
      </c>
      <c r="J2314" s="228">
        <v>2017</v>
      </c>
      <c r="K2314" s="463" t="s">
        <v>769</v>
      </c>
      <c r="L2314" s="463" t="s">
        <v>3728</v>
      </c>
      <c r="M2314" s="463" t="s">
        <v>1946</v>
      </c>
      <c r="N2314" s="466">
        <v>2</v>
      </c>
      <c r="O2314" s="229">
        <v>8</v>
      </c>
      <c r="P2314" s="463">
        <v>12</v>
      </c>
      <c r="Q2314" s="463">
        <v>1</v>
      </c>
      <c r="R2314" s="463">
        <v>0</v>
      </c>
      <c r="S2314" s="463">
        <v>2</v>
      </c>
      <c r="T2314" s="463">
        <v>2</v>
      </c>
      <c r="U2314" s="463">
        <v>0</v>
      </c>
      <c r="V2314" s="463">
        <v>1</v>
      </c>
      <c r="W2314" s="463">
        <v>7</v>
      </c>
      <c r="X2314" s="463">
        <v>5</v>
      </c>
      <c r="Y2314" s="463">
        <v>1</v>
      </c>
      <c r="Z2314" s="463">
        <v>1</v>
      </c>
      <c r="AA2314" s="463">
        <v>0</v>
      </c>
      <c r="AB2314" s="466">
        <v>40</v>
      </c>
      <c r="AC2314" s="461"/>
    </row>
    <row r="2315" spans="1:29" s="467" customFormat="1" hidden="1">
      <c r="A2315" s="463" t="s">
        <v>4299</v>
      </c>
      <c r="B2315" s="463" t="s">
        <v>658</v>
      </c>
      <c r="C2315" s="463" t="s">
        <v>4300</v>
      </c>
      <c r="D2315" s="463" t="s">
        <v>552</v>
      </c>
      <c r="E2315" s="463">
        <v>52</v>
      </c>
      <c r="F2315" s="465" t="s">
        <v>1946</v>
      </c>
      <c r="G2315" s="463" t="s">
        <v>554</v>
      </c>
      <c r="H2315" s="576">
        <v>43187</v>
      </c>
      <c r="I2315" s="576">
        <v>43325</v>
      </c>
      <c r="J2315" s="228">
        <v>2017</v>
      </c>
      <c r="K2315" s="463" t="s">
        <v>769</v>
      </c>
      <c r="L2315" s="463" t="s">
        <v>3728</v>
      </c>
      <c r="M2315" s="463" t="s">
        <v>1946</v>
      </c>
      <c r="N2315" s="466">
        <v>3</v>
      </c>
      <c r="O2315" s="229">
        <v>0</v>
      </c>
      <c r="P2315" s="463">
        <v>14</v>
      </c>
      <c r="Q2315" s="463">
        <v>1</v>
      </c>
      <c r="R2315" s="463">
        <v>0</v>
      </c>
      <c r="S2315" s="463">
        <v>0</v>
      </c>
      <c r="T2315" s="463">
        <v>0</v>
      </c>
      <c r="U2315" s="463">
        <v>0</v>
      </c>
      <c r="V2315" s="463">
        <v>1</v>
      </c>
      <c r="W2315" s="463">
        <v>14</v>
      </c>
      <c r="X2315" s="463">
        <v>5</v>
      </c>
      <c r="Y2315" s="463">
        <v>2</v>
      </c>
      <c r="Z2315" s="463">
        <v>0</v>
      </c>
      <c r="AA2315" s="463">
        <v>3</v>
      </c>
      <c r="AB2315" s="466">
        <v>40</v>
      </c>
      <c r="AC2315" s="461"/>
    </row>
    <row r="2316" spans="1:29" s="467" customFormat="1" hidden="1">
      <c r="A2316" s="463" t="s">
        <v>4301</v>
      </c>
      <c r="B2316" s="463" t="s">
        <v>658</v>
      </c>
      <c r="C2316" s="463" t="s">
        <v>4302</v>
      </c>
      <c r="D2316" s="463" t="s">
        <v>552</v>
      </c>
      <c r="E2316" s="463">
        <v>52</v>
      </c>
      <c r="F2316" s="465" t="s">
        <v>1946</v>
      </c>
      <c r="G2316" s="463" t="s">
        <v>554</v>
      </c>
      <c r="H2316" s="576">
        <v>43187</v>
      </c>
      <c r="I2316" s="576">
        <v>43325</v>
      </c>
      <c r="J2316" s="228">
        <v>2017</v>
      </c>
      <c r="K2316" s="463" t="s">
        <v>769</v>
      </c>
      <c r="L2316" s="463" t="s">
        <v>3728</v>
      </c>
      <c r="M2316" s="463" t="s">
        <v>1946</v>
      </c>
      <c r="N2316" s="466">
        <v>4</v>
      </c>
      <c r="O2316" s="229">
        <v>3</v>
      </c>
      <c r="P2316" s="463">
        <v>6</v>
      </c>
      <c r="Q2316" s="463">
        <v>9</v>
      </c>
      <c r="R2316" s="463">
        <v>0</v>
      </c>
      <c r="S2316" s="463">
        <v>0</v>
      </c>
      <c r="T2316" s="463">
        <v>0</v>
      </c>
      <c r="U2316" s="463">
        <v>7</v>
      </c>
      <c r="V2316" s="463">
        <v>1</v>
      </c>
      <c r="W2316" s="463">
        <v>8</v>
      </c>
      <c r="X2316" s="463">
        <v>2</v>
      </c>
      <c r="Y2316" s="463">
        <v>0</v>
      </c>
      <c r="Z2316" s="463">
        <v>1</v>
      </c>
      <c r="AA2316" s="463">
        <v>3</v>
      </c>
      <c r="AB2316" s="466">
        <v>40</v>
      </c>
      <c r="AC2316" s="461"/>
    </row>
    <row r="2317" spans="1:29" s="467" customFormat="1" hidden="1">
      <c r="A2317" s="463" t="s">
        <v>4303</v>
      </c>
      <c r="B2317" s="463" t="s">
        <v>658</v>
      </c>
      <c r="C2317" s="463" t="s">
        <v>4304</v>
      </c>
      <c r="D2317" s="463" t="s">
        <v>552</v>
      </c>
      <c r="E2317" s="463">
        <v>53</v>
      </c>
      <c r="F2317" s="465" t="s">
        <v>2099</v>
      </c>
      <c r="G2317" s="463" t="s">
        <v>554</v>
      </c>
      <c r="H2317" s="576">
        <v>43187</v>
      </c>
      <c r="I2317" s="576">
        <v>43325</v>
      </c>
      <c r="J2317" s="228">
        <v>2017</v>
      </c>
      <c r="K2317" s="463" t="s">
        <v>769</v>
      </c>
      <c r="L2317" s="463" t="s">
        <v>3728</v>
      </c>
      <c r="M2317" s="463" t="s">
        <v>2099</v>
      </c>
      <c r="N2317" s="466">
        <v>1</v>
      </c>
      <c r="O2317" s="229">
        <v>8</v>
      </c>
      <c r="P2317" s="463">
        <v>5</v>
      </c>
      <c r="Q2317" s="463">
        <v>1</v>
      </c>
      <c r="R2317" s="463">
        <v>0</v>
      </c>
      <c r="S2317" s="463">
        <v>0</v>
      </c>
      <c r="T2317" s="463">
        <v>0</v>
      </c>
      <c r="U2317" s="463">
        <v>0</v>
      </c>
      <c r="V2317" s="463">
        <v>0</v>
      </c>
      <c r="W2317" s="463">
        <v>7</v>
      </c>
      <c r="X2317" s="463">
        <v>6</v>
      </c>
      <c r="Y2317" s="463">
        <v>13</v>
      </c>
      <c r="Z2317" s="463">
        <v>0</v>
      </c>
      <c r="AA2317" s="463">
        <v>0</v>
      </c>
      <c r="AB2317" s="466">
        <v>40</v>
      </c>
      <c r="AC2317" s="461"/>
    </row>
    <row r="2318" spans="1:29" s="467" customFormat="1" hidden="1">
      <c r="A2318" s="463" t="s">
        <v>4305</v>
      </c>
      <c r="B2318" s="463" t="s">
        <v>658</v>
      </c>
      <c r="C2318" s="463" t="s">
        <v>4306</v>
      </c>
      <c r="D2318" s="463" t="s">
        <v>552</v>
      </c>
      <c r="E2318" s="463">
        <v>53</v>
      </c>
      <c r="F2318" s="465" t="s">
        <v>2099</v>
      </c>
      <c r="G2318" s="463" t="s">
        <v>554</v>
      </c>
      <c r="H2318" s="576">
        <v>43187</v>
      </c>
      <c r="I2318" s="576">
        <v>43325</v>
      </c>
      <c r="J2318" s="228">
        <v>2017</v>
      </c>
      <c r="K2318" s="463" t="s">
        <v>769</v>
      </c>
      <c r="L2318" s="463" t="s">
        <v>3728</v>
      </c>
      <c r="M2318" s="463" t="s">
        <v>2099</v>
      </c>
      <c r="N2318" s="466">
        <v>2</v>
      </c>
      <c r="O2318" s="229">
        <v>7</v>
      </c>
      <c r="P2318" s="463">
        <v>2</v>
      </c>
      <c r="Q2318" s="463">
        <v>7</v>
      </c>
      <c r="R2318" s="463">
        <v>0</v>
      </c>
      <c r="S2318" s="463">
        <v>0</v>
      </c>
      <c r="T2318" s="463">
        <v>0</v>
      </c>
      <c r="U2318" s="463">
        <v>1</v>
      </c>
      <c r="V2318" s="463">
        <v>0</v>
      </c>
      <c r="W2318" s="463">
        <v>2</v>
      </c>
      <c r="X2318" s="463">
        <v>8</v>
      </c>
      <c r="Y2318" s="463">
        <v>13</v>
      </c>
      <c r="Z2318" s="463">
        <v>0</v>
      </c>
      <c r="AA2318" s="463">
        <v>0</v>
      </c>
      <c r="AB2318" s="466">
        <v>40</v>
      </c>
      <c r="AC2318" s="461"/>
    </row>
    <row r="2319" spans="1:29" s="467" customFormat="1" hidden="1">
      <c r="A2319" s="463" t="s">
        <v>4307</v>
      </c>
      <c r="B2319" s="463" t="s">
        <v>658</v>
      </c>
      <c r="C2319" s="463" t="s">
        <v>4308</v>
      </c>
      <c r="D2319" s="463" t="s">
        <v>552</v>
      </c>
      <c r="E2319" s="463">
        <v>53</v>
      </c>
      <c r="F2319" s="465" t="s">
        <v>2099</v>
      </c>
      <c r="G2319" s="463" t="s">
        <v>554</v>
      </c>
      <c r="H2319" s="576">
        <v>43187</v>
      </c>
      <c r="I2319" s="576">
        <v>43325</v>
      </c>
      <c r="J2319" s="228">
        <v>2017</v>
      </c>
      <c r="K2319" s="463" t="s">
        <v>769</v>
      </c>
      <c r="L2319" s="463" t="s">
        <v>3728</v>
      </c>
      <c r="M2319" s="463" t="s">
        <v>2099</v>
      </c>
      <c r="N2319" s="466">
        <v>3</v>
      </c>
      <c r="O2319" s="229">
        <v>5</v>
      </c>
      <c r="P2319" s="463">
        <v>10</v>
      </c>
      <c r="Q2319" s="463">
        <v>5</v>
      </c>
      <c r="R2319" s="463">
        <v>2</v>
      </c>
      <c r="S2319" s="463">
        <v>0</v>
      </c>
      <c r="T2319" s="463">
        <v>0</v>
      </c>
      <c r="U2319" s="463">
        <v>0</v>
      </c>
      <c r="V2319" s="463">
        <v>2</v>
      </c>
      <c r="W2319" s="463">
        <v>7</v>
      </c>
      <c r="X2319" s="463">
        <v>2</v>
      </c>
      <c r="Y2319" s="463">
        <v>7</v>
      </c>
      <c r="Z2319" s="463">
        <v>0</v>
      </c>
      <c r="AA2319" s="463">
        <v>0</v>
      </c>
      <c r="AB2319" s="466">
        <v>40</v>
      </c>
      <c r="AC2319" s="461"/>
    </row>
    <row r="2320" spans="1:29" s="467" customFormat="1" hidden="1">
      <c r="A2320" s="463" t="s">
        <v>4309</v>
      </c>
      <c r="B2320" s="463" t="s">
        <v>658</v>
      </c>
      <c r="C2320" s="463" t="s">
        <v>4310</v>
      </c>
      <c r="D2320" s="463" t="s">
        <v>552</v>
      </c>
      <c r="E2320" s="463">
        <v>53</v>
      </c>
      <c r="F2320" s="465" t="s">
        <v>2099</v>
      </c>
      <c r="G2320" s="463" t="s">
        <v>554</v>
      </c>
      <c r="H2320" s="576">
        <v>43187</v>
      </c>
      <c r="I2320" s="576">
        <v>43325</v>
      </c>
      <c r="J2320" s="228">
        <v>2017</v>
      </c>
      <c r="K2320" s="463" t="s">
        <v>769</v>
      </c>
      <c r="L2320" s="463" t="s">
        <v>3728</v>
      </c>
      <c r="M2320" s="463" t="s">
        <v>2099</v>
      </c>
      <c r="N2320" s="466">
        <v>4</v>
      </c>
      <c r="O2320" s="229">
        <v>5</v>
      </c>
      <c r="P2320" s="463">
        <v>8</v>
      </c>
      <c r="Q2320" s="463">
        <v>6</v>
      </c>
      <c r="R2320" s="463">
        <v>1</v>
      </c>
      <c r="S2320" s="463">
        <v>0</v>
      </c>
      <c r="T2320" s="463">
        <v>0</v>
      </c>
      <c r="U2320" s="463">
        <v>1</v>
      </c>
      <c r="V2320" s="463">
        <v>1</v>
      </c>
      <c r="W2320" s="463">
        <v>3</v>
      </c>
      <c r="X2320" s="463">
        <v>9</v>
      </c>
      <c r="Y2320" s="463">
        <v>6</v>
      </c>
      <c r="Z2320" s="463">
        <v>0</v>
      </c>
      <c r="AA2320" s="463">
        <v>0</v>
      </c>
      <c r="AB2320" s="466">
        <v>40</v>
      </c>
      <c r="AC2320" s="461"/>
    </row>
    <row r="2321" spans="1:29" s="467" customFormat="1" hidden="1">
      <c r="A2321" s="463" t="s">
        <v>4311</v>
      </c>
      <c r="B2321" s="463" t="s">
        <v>658</v>
      </c>
      <c r="C2321" s="463" t="s">
        <v>4312</v>
      </c>
      <c r="D2321" s="463" t="s">
        <v>552</v>
      </c>
      <c r="E2321" s="463">
        <v>54</v>
      </c>
      <c r="F2321" s="465" t="s">
        <v>3758</v>
      </c>
      <c r="G2321" s="463" t="s">
        <v>554</v>
      </c>
      <c r="H2321" s="576">
        <v>43178</v>
      </c>
      <c r="I2321" s="576">
        <v>43325</v>
      </c>
      <c r="J2321" s="228">
        <v>2017</v>
      </c>
      <c r="K2321" s="463" t="s">
        <v>769</v>
      </c>
      <c r="L2321" s="463" t="s">
        <v>3728</v>
      </c>
      <c r="M2321" s="463" t="s">
        <v>3758</v>
      </c>
      <c r="N2321" s="466">
        <v>1</v>
      </c>
      <c r="O2321" s="229">
        <v>9</v>
      </c>
      <c r="P2321" s="463">
        <v>6</v>
      </c>
      <c r="Q2321" s="463">
        <v>1</v>
      </c>
      <c r="R2321" s="463">
        <v>2</v>
      </c>
      <c r="S2321" s="463">
        <v>8</v>
      </c>
      <c r="T2321" s="463">
        <v>0</v>
      </c>
      <c r="U2321" s="463">
        <v>0</v>
      </c>
      <c r="V2321" s="463">
        <v>0</v>
      </c>
      <c r="W2321" s="463">
        <v>9</v>
      </c>
      <c r="X2321" s="463">
        <v>3</v>
      </c>
      <c r="Y2321" s="463">
        <v>2</v>
      </c>
      <c r="Z2321" s="463">
        <v>0</v>
      </c>
      <c r="AA2321" s="463">
        <v>0</v>
      </c>
      <c r="AB2321" s="466">
        <v>40</v>
      </c>
      <c r="AC2321" s="461"/>
    </row>
    <row r="2322" spans="1:29" s="467" customFormat="1" hidden="1">
      <c r="A2322" s="463" t="s">
        <v>4313</v>
      </c>
      <c r="B2322" s="463" t="s">
        <v>658</v>
      </c>
      <c r="C2322" s="463" t="s">
        <v>4314</v>
      </c>
      <c r="D2322" s="463" t="s">
        <v>552</v>
      </c>
      <c r="E2322" s="463">
        <v>54</v>
      </c>
      <c r="F2322" s="465" t="s">
        <v>3758</v>
      </c>
      <c r="G2322" s="463" t="s">
        <v>554</v>
      </c>
      <c r="H2322" s="576">
        <v>43178</v>
      </c>
      <c r="I2322" s="576">
        <v>43325</v>
      </c>
      <c r="J2322" s="228">
        <v>2017</v>
      </c>
      <c r="K2322" s="463" t="s">
        <v>769</v>
      </c>
      <c r="L2322" s="463" t="s">
        <v>3728</v>
      </c>
      <c r="M2322" s="463" t="s">
        <v>3758</v>
      </c>
      <c r="N2322" s="466">
        <v>2</v>
      </c>
      <c r="O2322" s="229">
        <v>7</v>
      </c>
      <c r="P2322" s="463">
        <v>2</v>
      </c>
      <c r="Q2322" s="463">
        <v>6</v>
      </c>
      <c r="R2322" s="463">
        <v>1</v>
      </c>
      <c r="S2322" s="463">
        <v>5</v>
      </c>
      <c r="T2322" s="463">
        <v>0</v>
      </c>
      <c r="U2322" s="463">
        <v>0</v>
      </c>
      <c r="V2322" s="463">
        <v>1</v>
      </c>
      <c r="W2322" s="463">
        <v>6</v>
      </c>
      <c r="X2322" s="463">
        <v>6</v>
      </c>
      <c r="Y2322" s="463">
        <v>6</v>
      </c>
      <c r="Z2322" s="463">
        <v>0</v>
      </c>
      <c r="AA2322" s="463">
        <v>0</v>
      </c>
      <c r="AB2322" s="466">
        <v>40</v>
      </c>
      <c r="AC2322" s="461"/>
    </row>
    <row r="2323" spans="1:29" s="467" customFormat="1" hidden="1">
      <c r="A2323" s="463" t="s">
        <v>4315</v>
      </c>
      <c r="B2323" s="463" t="s">
        <v>658</v>
      </c>
      <c r="C2323" s="463" t="s">
        <v>4316</v>
      </c>
      <c r="D2323" s="463" t="s">
        <v>552</v>
      </c>
      <c r="E2323" s="463">
        <v>54</v>
      </c>
      <c r="F2323" s="465" t="s">
        <v>3758</v>
      </c>
      <c r="G2323" s="463" t="s">
        <v>554</v>
      </c>
      <c r="H2323" s="576">
        <v>43178</v>
      </c>
      <c r="I2323" s="576">
        <v>43325</v>
      </c>
      <c r="J2323" s="228">
        <v>2017</v>
      </c>
      <c r="K2323" s="463" t="s">
        <v>769</v>
      </c>
      <c r="L2323" s="463" t="s">
        <v>3728</v>
      </c>
      <c r="M2323" s="463" t="s">
        <v>3758</v>
      </c>
      <c r="N2323" s="466">
        <v>3</v>
      </c>
      <c r="O2323" s="229">
        <v>4</v>
      </c>
      <c r="P2323" s="463">
        <v>0</v>
      </c>
      <c r="Q2323" s="463">
        <v>10</v>
      </c>
      <c r="R2323" s="463">
        <v>0</v>
      </c>
      <c r="S2323" s="463">
        <v>11</v>
      </c>
      <c r="T2323" s="463">
        <v>0</v>
      </c>
      <c r="U2323" s="463">
        <v>0</v>
      </c>
      <c r="V2323" s="463">
        <v>0</v>
      </c>
      <c r="W2323" s="463">
        <v>9</v>
      </c>
      <c r="X2323" s="463">
        <v>3</v>
      </c>
      <c r="Y2323" s="463">
        <v>3</v>
      </c>
      <c r="Z2323" s="463">
        <v>0</v>
      </c>
      <c r="AA2323" s="463">
        <v>0</v>
      </c>
      <c r="AB2323" s="466">
        <v>40</v>
      </c>
      <c r="AC2323" s="461"/>
    </row>
    <row r="2324" spans="1:29" s="467" customFormat="1" hidden="1">
      <c r="A2324" s="463" t="s">
        <v>4317</v>
      </c>
      <c r="B2324" s="463" t="s">
        <v>658</v>
      </c>
      <c r="C2324" s="463" t="s">
        <v>4318</v>
      </c>
      <c r="D2324" s="463" t="s">
        <v>552</v>
      </c>
      <c r="E2324" s="463">
        <v>54</v>
      </c>
      <c r="F2324" s="465" t="s">
        <v>3758</v>
      </c>
      <c r="G2324" s="463" t="s">
        <v>554</v>
      </c>
      <c r="H2324" s="576">
        <v>43178</v>
      </c>
      <c r="I2324" s="576">
        <v>43325</v>
      </c>
      <c r="J2324" s="228">
        <v>2017</v>
      </c>
      <c r="K2324" s="463" t="s">
        <v>769</v>
      </c>
      <c r="L2324" s="463" t="s">
        <v>3728</v>
      </c>
      <c r="M2324" s="463" t="s">
        <v>3758</v>
      </c>
      <c r="N2324" s="466">
        <v>4</v>
      </c>
      <c r="O2324" s="229">
        <v>4</v>
      </c>
      <c r="P2324" s="463">
        <v>1</v>
      </c>
      <c r="Q2324" s="463">
        <v>6</v>
      </c>
      <c r="R2324" s="463">
        <v>0</v>
      </c>
      <c r="S2324" s="463">
        <v>1</v>
      </c>
      <c r="T2324" s="463">
        <v>0</v>
      </c>
      <c r="U2324" s="463">
        <v>2</v>
      </c>
      <c r="V2324" s="463">
        <v>1</v>
      </c>
      <c r="W2324" s="463">
        <v>6</v>
      </c>
      <c r="X2324" s="463">
        <v>17</v>
      </c>
      <c r="Y2324" s="463">
        <v>2</v>
      </c>
      <c r="Z2324" s="463">
        <v>0</v>
      </c>
      <c r="AA2324" s="463">
        <v>0</v>
      </c>
      <c r="AB2324" s="466">
        <v>40</v>
      </c>
      <c r="AC2324" s="461"/>
    </row>
    <row r="2325" spans="1:29" s="467" customFormat="1" hidden="1">
      <c r="A2325" s="463" t="s">
        <v>4319</v>
      </c>
      <c r="B2325" s="463" t="s">
        <v>658</v>
      </c>
      <c r="C2325" s="463" t="s">
        <v>4320</v>
      </c>
      <c r="D2325" s="463" t="s">
        <v>552</v>
      </c>
      <c r="E2325" s="463">
        <v>55</v>
      </c>
      <c r="F2325" s="465" t="s">
        <v>3756</v>
      </c>
      <c r="G2325" s="463" t="s">
        <v>554</v>
      </c>
      <c r="H2325" s="576">
        <v>43181</v>
      </c>
      <c r="I2325" s="576">
        <v>43325</v>
      </c>
      <c r="J2325" s="228">
        <v>2017</v>
      </c>
      <c r="K2325" s="463" t="s">
        <v>769</v>
      </c>
      <c r="L2325" s="463" t="s">
        <v>1945</v>
      </c>
      <c r="M2325" s="463" t="s">
        <v>3756</v>
      </c>
      <c r="N2325" s="466">
        <v>1</v>
      </c>
      <c r="O2325" s="229">
        <v>1</v>
      </c>
      <c r="P2325" s="463">
        <v>2</v>
      </c>
      <c r="Q2325" s="463">
        <v>2</v>
      </c>
      <c r="R2325" s="463">
        <v>0</v>
      </c>
      <c r="S2325" s="463">
        <v>3</v>
      </c>
      <c r="T2325" s="463">
        <v>0</v>
      </c>
      <c r="U2325" s="463">
        <v>0</v>
      </c>
      <c r="V2325" s="463">
        <v>1</v>
      </c>
      <c r="W2325" s="463">
        <v>29</v>
      </c>
      <c r="X2325" s="463">
        <v>2</v>
      </c>
      <c r="Y2325" s="463">
        <v>0</v>
      </c>
      <c r="Z2325" s="463">
        <v>0</v>
      </c>
      <c r="AA2325" s="463">
        <v>0</v>
      </c>
      <c r="AB2325" s="466">
        <v>40</v>
      </c>
      <c r="AC2325" s="461"/>
    </row>
    <row r="2326" spans="1:29" s="467" customFormat="1" hidden="1">
      <c r="A2326" s="463" t="s">
        <v>4321</v>
      </c>
      <c r="B2326" s="463" t="s">
        <v>658</v>
      </c>
      <c r="C2326" s="463" t="s">
        <v>4322</v>
      </c>
      <c r="D2326" s="463" t="s">
        <v>552</v>
      </c>
      <c r="E2326" s="463">
        <v>55</v>
      </c>
      <c r="F2326" s="465" t="s">
        <v>3756</v>
      </c>
      <c r="G2326" s="463" t="s">
        <v>554</v>
      </c>
      <c r="H2326" s="576">
        <v>43181</v>
      </c>
      <c r="I2326" s="576">
        <v>43325</v>
      </c>
      <c r="J2326" s="228">
        <v>2017</v>
      </c>
      <c r="K2326" s="463" t="s">
        <v>769</v>
      </c>
      <c r="L2326" s="463" t="s">
        <v>1945</v>
      </c>
      <c r="M2326" s="463" t="s">
        <v>3756</v>
      </c>
      <c r="N2326" s="466">
        <v>2</v>
      </c>
      <c r="O2326" s="229">
        <v>0</v>
      </c>
      <c r="P2326" s="463">
        <v>7</v>
      </c>
      <c r="Q2326" s="463">
        <v>3</v>
      </c>
      <c r="R2326" s="463">
        <v>0</v>
      </c>
      <c r="S2326" s="463">
        <v>0</v>
      </c>
      <c r="T2326" s="463">
        <v>0</v>
      </c>
      <c r="U2326" s="463">
        <v>0</v>
      </c>
      <c r="V2326" s="463">
        <v>0</v>
      </c>
      <c r="W2326" s="463">
        <v>29</v>
      </c>
      <c r="X2326" s="463">
        <v>1</v>
      </c>
      <c r="Y2326" s="463">
        <v>0</v>
      </c>
      <c r="Z2326" s="463">
        <v>0</v>
      </c>
      <c r="AA2326" s="463">
        <v>0</v>
      </c>
      <c r="AB2326" s="466">
        <v>40</v>
      </c>
      <c r="AC2326" s="461"/>
    </row>
    <row r="2327" spans="1:29" s="467" customFormat="1" hidden="1">
      <c r="A2327" s="463" t="s">
        <v>4323</v>
      </c>
      <c r="B2327" s="463" t="s">
        <v>658</v>
      </c>
      <c r="C2327" s="463" t="s">
        <v>4324</v>
      </c>
      <c r="D2327" s="463" t="s">
        <v>552</v>
      </c>
      <c r="E2327" s="463">
        <v>55</v>
      </c>
      <c r="F2327" s="465" t="s">
        <v>3756</v>
      </c>
      <c r="G2327" s="463" t="s">
        <v>554</v>
      </c>
      <c r="H2327" s="576">
        <v>43181</v>
      </c>
      <c r="I2327" s="576">
        <v>43325</v>
      </c>
      <c r="J2327" s="228">
        <v>2017</v>
      </c>
      <c r="K2327" s="463" t="s">
        <v>769</v>
      </c>
      <c r="L2327" s="463" t="s">
        <v>1945</v>
      </c>
      <c r="M2327" s="463" t="s">
        <v>3756</v>
      </c>
      <c r="N2327" s="466">
        <v>3</v>
      </c>
      <c r="O2327" s="229">
        <v>2</v>
      </c>
      <c r="P2327" s="463">
        <v>0</v>
      </c>
      <c r="Q2327" s="463">
        <v>0</v>
      </c>
      <c r="R2327" s="463">
        <v>0</v>
      </c>
      <c r="S2327" s="463">
        <v>2</v>
      </c>
      <c r="T2327" s="463">
        <v>0</v>
      </c>
      <c r="U2327" s="463">
        <v>0</v>
      </c>
      <c r="V2327" s="463">
        <v>1</v>
      </c>
      <c r="W2327" s="463">
        <v>35</v>
      </c>
      <c r="X2327" s="463">
        <v>0</v>
      </c>
      <c r="Y2327" s="463">
        <v>0</v>
      </c>
      <c r="Z2327" s="463">
        <v>0</v>
      </c>
      <c r="AA2327" s="463">
        <v>0</v>
      </c>
      <c r="AB2327" s="466">
        <v>40</v>
      </c>
      <c r="AC2327" s="461"/>
    </row>
    <row r="2328" spans="1:29" s="467" customFormat="1" hidden="1">
      <c r="A2328" s="463" t="s">
        <v>4325</v>
      </c>
      <c r="B2328" s="463" t="s">
        <v>658</v>
      </c>
      <c r="C2328" s="463" t="s">
        <v>4326</v>
      </c>
      <c r="D2328" s="463" t="s">
        <v>552</v>
      </c>
      <c r="E2328" s="463">
        <v>55</v>
      </c>
      <c r="F2328" s="465" t="s">
        <v>3756</v>
      </c>
      <c r="G2328" s="463" t="s">
        <v>554</v>
      </c>
      <c r="H2328" s="576">
        <v>43181</v>
      </c>
      <c r="I2328" s="576">
        <v>43325</v>
      </c>
      <c r="J2328" s="228">
        <v>2017</v>
      </c>
      <c r="K2328" s="463" t="s">
        <v>769</v>
      </c>
      <c r="L2328" s="463" t="s">
        <v>1945</v>
      </c>
      <c r="M2328" s="463" t="s">
        <v>3756</v>
      </c>
      <c r="N2328" s="466">
        <v>4</v>
      </c>
      <c r="O2328" s="229">
        <v>0</v>
      </c>
      <c r="P2328" s="463">
        <v>0</v>
      </c>
      <c r="Q2328" s="463">
        <v>2</v>
      </c>
      <c r="R2328" s="463">
        <v>0</v>
      </c>
      <c r="S2328" s="463">
        <v>1</v>
      </c>
      <c r="T2328" s="463">
        <v>0</v>
      </c>
      <c r="U2328" s="463">
        <v>0</v>
      </c>
      <c r="V2328" s="463">
        <v>0</v>
      </c>
      <c r="W2328" s="463">
        <v>25</v>
      </c>
      <c r="X2328" s="463">
        <v>8</v>
      </c>
      <c r="Y2328" s="463">
        <v>4</v>
      </c>
      <c r="Z2328" s="463">
        <v>0</v>
      </c>
      <c r="AA2328" s="463">
        <v>0</v>
      </c>
      <c r="AB2328" s="466">
        <v>40</v>
      </c>
      <c r="AC2328" s="461"/>
    </row>
    <row r="2329" spans="1:29" s="467" customFormat="1" hidden="1">
      <c r="A2329" s="463" t="s">
        <v>4327</v>
      </c>
      <c r="B2329" s="463" t="s">
        <v>658</v>
      </c>
      <c r="C2329" s="463" t="s">
        <v>4328</v>
      </c>
      <c r="D2329" s="463" t="s">
        <v>552</v>
      </c>
      <c r="E2329" s="463">
        <v>56</v>
      </c>
      <c r="F2329" s="465" t="s">
        <v>1944</v>
      </c>
      <c r="G2329" s="463" t="s">
        <v>554</v>
      </c>
      <c r="H2329" s="576">
        <v>43181</v>
      </c>
      <c r="I2329" s="576">
        <v>43325</v>
      </c>
      <c r="J2329" s="228">
        <v>2017</v>
      </c>
      <c r="K2329" s="463" t="s">
        <v>769</v>
      </c>
      <c r="L2329" s="463" t="s">
        <v>1945</v>
      </c>
      <c r="M2329" s="463" t="s">
        <v>1944</v>
      </c>
      <c r="N2329" s="466">
        <v>1</v>
      </c>
      <c r="O2329" s="229">
        <v>1</v>
      </c>
      <c r="P2329" s="463">
        <v>10</v>
      </c>
      <c r="Q2329" s="463">
        <v>0</v>
      </c>
      <c r="R2329" s="463">
        <v>0</v>
      </c>
      <c r="S2329" s="463">
        <v>0</v>
      </c>
      <c r="T2329" s="463">
        <v>0</v>
      </c>
      <c r="U2329" s="463">
        <v>0</v>
      </c>
      <c r="V2329" s="463">
        <v>0</v>
      </c>
      <c r="W2329" s="463">
        <v>29</v>
      </c>
      <c r="X2329" s="463">
        <v>0</v>
      </c>
      <c r="Y2329" s="463">
        <v>0</v>
      </c>
      <c r="Z2329" s="463">
        <v>0</v>
      </c>
      <c r="AA2329" s="463">
        <v>0</v>
      </c>
      <c r="AB2329" s="466">
        <v>40</v>
      </c>
      <c r="AC2329" s="461"/>
    </row>
    <row r="2330" spans="1:29" s="467" customFormat="1" hidden="1">
      <c r="A2330" s="463" t="s">
        <v>4329</v>
      </c>
      <c r="B2330" s="463" t="s">
        <v>658</v>
      </c>
      <c r="C2330" s="463" t="s">
        <v>4330</v>
      </c>
      <c r="D2330" s="463" t="s">
        <v>552</v>
      </c>
      <c r="E2330" s="463">
        <v>56</v>
      </c>
      <c r="F2330" s="465" t="s">
        <v>1944</v>
      </c>
      <c r="G2330" s="463" t="s">
        <v>554</v>
      </c>
      <c r="H2330" s="576">
        <v>43181</v>
      </c>
      <c r="I2330" s="576">
        <v>43325</v>
      </c>
      <c r="J2330" s="228">
        <v>2017</v>
      </c>
      <c r="K2330" s="463" t="s">
        <v>769</v>
      </c>
      <c r="L2330" s="463" t="s">
        <v>1945</v>
      </c>
      <c r="M2330" s="463" t="s">
        <v>1944</v>
      </c>
      <c r="N2330" s="466">
        <v>2</v>
      </c>
      <c r="O2330" s="229">
        <v>1</v>
      </c>
      <c r="P2330" s="463">
        <v>8</v>
      </c>
      <c r="Q2330" s="463">
        <v>0</v>
      </c>
      <c r="R2330" s="463">
        <v>0</v>
      </c>
      <c r="S2330" s="463">
        <v>1</v>
      </c>
      <c r="T2330" s="463">
        <v>1</v>
      </c>
      <c r="U2330" s="463">
        <v>0</v>
      </c>
      <c r="V2330" s="463">
        <v>0</v>
      </c>
      <c r="W2330" s="463">
        <v>29</v>
      </c>
      <c r="X2330" s="463">
        <v>0</v>
      </c>
      <c r="Y2330" s="463">
        <v>0</v>
      </c>
      <c r="Z2330" s="463">
        <v>0</v>
      </c>
      <c r="AA2330" s="463">
        <v>0</v>
      </c>
      <c r="AB2330" s="466">
        <v>40</v>
      </c>
      <c r="AC2330" s="461"/>
    </row>
    <row r="2331" spans="1:29" s="467" customFormat="1" hidden="1">
      <c r="A2331" s="463" t="s">
        <v>4331</v>
      </c>
      <c r="B2331" s="463" t="s">
        <v>658</v>
      </c>
      <c r="C2331" s="463" t="s">
        <v>4332</v>
      </c>
      <c r="D2331" s="463" t="s">
        <v>552</v>
      </c>
      <c r="E2331" s="463">
        <v>56</v>
      </c>
      <c r="F2331" s="465" t="s">
        <v>1944</v>
      </c>
      <c r="G2331" s="463" t="s">
        <v>554</v>
      </c>
      <c r="H2331" s="576">
        <v>43181</v>
      </c>
      <c r="I2331" s="576">
        <v>43325</v>
      </c>
      <c r="J2331" s="228">
        <v>2017</v>
      </c>
      <c r="K2331" s="463" t="s">
        <v>769</v>
      </c>
      <c r="L2331" s="463" t="s">
        <v>1945</v>
      </c>
      <c r="M2331" s="463" t="s">
        <v>1944</v>
      </c>
      <c r="N2331" s="466">
        <v>3</v>
      </c>
      <c r="O2331" s="229">
        <v>3</v>
      </c>
      <c r="P2331" s="463">
        <v>8</v>
      </c>
      <c r="Q2331" s="463">
        <v>2</v>
      </c>
      <c r="R2331" s="463">
        <v>0</v>
      </c>
      <c r="S2331" s="463">
        <v>0</v>
      </c>
      <c r="T2331" s="463">
        <v>1</v>
      </c>
      <c r="U2331" s="463">
        <v>0</v>
      </c>
      <c r="V2331" s="463">
        <v>0</v>
      </c>
      <c r="W2331" s="463">
        <v>19</v>
      </c>
      <c r="X2331" s="463">
        <v>7</v>
      </c>
      <c r="Y2331" s="463">
        <v>0</v>
      </c>
      <c r="Z2331" s="463">
        <v>0</v>
      </c>
      <c r="AA2331" s="463">
        <v>0</v>
      </c>
      <c r="AB2331" s="466">
        <v>40</v>
      </c>
      <c r="AC2331" s="461"/>
    </row>
    <row r="2332" spans="1:29" s="467" customFormat="1" hidden="1">
      <c r="A2332" s="463" t="s">
        <v>4333</v>
      </c>
      <c r="B2332" s="463" t="s">
        <v>658</v>
      </c>
      <c r="C2332" s="463" t="s">
        <v>4334</v>
      </c>
      <c r="D2332" s="463" t="s">
        <v>552</v>
      </c>
      <c r="E2332" s="463">
        <v>56</v>
      </c>
      <c r="F2332" s="465" t="s">
        <v>1944</v>
      </c>
      <c r="G2332" s="463" t="s">
        <v>554</v>
      </c>
      <c r="H2332" s="576">
        <v>43181</v>
      </c>
      <c r="I2332" s="576">
        <v>43325</v>
      </c>
      <c r="J2332" s="228">
        <v>2017</v>
      </c>
      <c r="K2332" s="463" t="s">
        <v>769</v>
      </c>
      <c r="L2332" s="463" t="s">
        <v>1945</v>
      </c>
      <c r="M2332" s="463" t="s">
        <v>1944</v>
      </c>
      <c r="N2332" s="466">
        <v>4</v>
      </c>
      <c r="O2332" s="229">
        <v>0</v>
      </c>
      <c r="P2332" s="463">
        <v>4</v>
      </c>
      <c r="Q2332" s="463">
        <v>1</v>
      </c>
      <c r="R2332" s="463">
        <v>0</v>
      </c>
      <c r="S2332" s="463">
        <v>0</v>
      </c>
      <c r="T2332" s="463">
        <v>0</v>
      </c>
      <c r="U2332" s="463">
        <v>0</v>
      </c>
      <c r="V2332" s="463">
        <v>5</v>
      </c>
      <c r="W2332" s="463">
        <v>30</v>
      </c>
      <c r="X2332" s="463">
        <v>0</v>
      </c>
      <c r="Y2332" s="463">
        <v>0</v>
      </c>
      <c r="Z2332" s="463">
        <v>0</v>
      </c>
      <c r="AA2332" s="463">
        <v>0</v>
      </c>
      <c r="AB2332" s="466">
        <v>40</v>
      </c>
      <c r="AC2332" s="461"/>
    </row>
    <row r="2333" spans="1:29" s="467" customFormat="1" hidden="1">
      <c r="A2333" s="463" t="s">
        <v>4335</v>
      </c>
      <c r="B2333" s="463" t="s">
        <v>658</v>
      </c>
      <c r="C2333" s="463" t="s">
        <v>4336</v>
      </c>
      <c r="D2333" s="463" t="s">
        <v>552</v>
      </c>
      <c r="E2333" s="463">
        <v>57</v>
      </c>
      <c r="F2333" s="465" t="s">
        <v>3757</v>
      </c>
      <c r="G2333" s="463" t="s">
        <v>554</v>
      </c>
      <c r="H2333" s="576">
        <v>43179</v>
      </c>
      <c r="I2333" s="576">
        <v>43325</v>
      </c>
      <c r="J2333" s="228">
        <v>2017</v>
      </c>
      <c r="K2333" s="463" t="s">
        <v>769</v>
      </c>
      <c r="L2333" s="463" t="s">
        <v>1945</v>
      </c>
      <c r="M2333" s="463" t="s">
        <v>3757</v>
      </c>
      <c r="N2333" s="466">
        <v>1</v>
      </c>
      <c r="O2333" s="229">
        <v>6</v>
      </c>
      <c r="P2333" s="463">
        <v>4</v>
      </c>
      <c r="Q2333" s="463">
        <v>4</v>
      </c>
      <c r="R2333" s="463">
        <v>0</v>
      </c>
      <c r="S2333" s="463">
        <v>3</v>
      </c>
      <c r="T2333" s="463">
        <v>0</v>
      </c>
      <c r="U2333" s="463">
        <v>1</v>
      </c>
      <c r="V2333" s="463">
        <v>0</v>
      </c>
      <c r="W2333" s="463">
        <v>19</v>
      </c>
      <c r="X2333" s="463">
        <v>2</v>
      </c>
      <c r="Y2333" s="463">
        <v>1</v>
      </c>
      <c r="Z2333" s="463">
        <v>0</v>
      </c>
      <c r="AA2333" s="463">
        <v>0</v>
      </c>
      <c r="AB2333" s="466">
        <v>40</v>
      </c>
      <c r="AC2333" s="461"/>
    </row>
    <row r="2334" spans="1:29" s="467" customFormat="1" hidden="1">
      <c r="A2334" s="463" t="s">
        <v>4337</v>
      </c>
      <c r="B2334" s="463" t="s">
        <v>658</v>
      </c>
      <c r="C2334" s="463" t="s">
        <v>4338</v>
      </c>
      <c r="D2334" s="463" t="s">
        <v>552</v>
      </c>
      <c r="E2334" s="463">
        <v>57</v>
      </c>
      <c r="F2334" s="465" t="s">
        <v>3757</v>
      </c>
      <c r="G2334" s="463" t="s">
        <v>554</v>
      </c>
      <c r="H2334" s="576">
        <v>43179</v>
      </c>
      <c r="I2334" s="576">
        <v>43325</v>
      </c>
      <c r="J2334" s="228">
        <v>2017</v>
      </c>
      <c r="K2334" s="463" t="s">
        <v>769</v>
      </c>
      <c r="L2334" s="463" t="s">
        <v>1945</v>
      </c>
      <c r="M2334" s="463" t="s">
        <v>3757</v>
      </c>
      <c r="N2334" s="466">
        <v>2</v>
      </c>
      <c r="O2334" s="229">
        <v>2</v>
      </c>
      <c r="P2334" s="463">
        <v>2</v>
      </c>
      <c r="Q2334" s="463">
        <v>3</v>
      </c>
      <c r="R2334" s="463">
        <v>0</v>
      </c>
      <c r="S2334" s="463">
        <v>3</v>
      </c>
      <c r="T2334" s="463">
        <v>0</v>
      </c>
      <c r="U2334" s="463">
        <v>0</v>
      </c>
      <c r="V2334" s="463">
        <v>0</v>
      </c>
      <c r="W2334" s="463">
        <v>16</v>
      </c>
      <c r="X2334" s="463">
        <v>6</v>
      </c>
      <c r="Y2334" s="463">
        <v>8</v>
      </c>
      <c r="Z2334" s="463">
        <v>0</v>
      </c>
      <c r="AA2334" s="463">
        <v>0</v>
      </c>
      <c r="AB2334" s="466">
        <v>40</v>
      </c>
      <c r="AC2334" s="461"/>
    </row>
    <row r="2335" spans="1:29" s="467" customFormat="1" hidden="1">
      <c r="A2335" s="463" t="s">
        <v>4339</v>
      </c>
      <c r="B2335" s="463" t="s">
        <v>658</v>
      </c>
      <c r="C2335" s="463" t="s">
        <v>4340</v>
      </c>
      <c r="D2335" s="463" t="s">
        <v>552</v>
      </c>
      <c r="E2335" s="463">
        <v>57</v>
      </c>
      <c r="F2335" s="465" t="s">
        <v>3757</v>
      </c>
      <c r="G2335" s="463" t="s">
        <v>554</v>
      </c>
      <c r="H2335" s="576">
        <v>43179</v>
      </c>
      <c r="I2335" s="576">
        <v>43325</v>
      </c>
      <c r="J2335" s="228">
        <v>2017</v>
      </c>
      <c r="K2335" s="463" t="s">
        <v>769</v>
      </c>
      <c r="L2335" s="463" t="s">
        <v>1945</v>
      </c>
      <c r="M2335" s="463" t="s">
        <v>3757</v>
      </c>
      <c r="N2335" s="466">
        <v>3</v>
      </c>
      <c r="O2335" s="229">
        <v>3</v>
      </c>
      <c r="P2335" s="463">
        <v>0</v>
      </c>
      <c r="Q2335" s="463">
        <v>2</v>
      </c>
      <c r="R2335" s="463">
        <v>0</v>
      </c>
      <c r="S2335" s="463">
        <v>5</v>
      </c>
      <c r="T2335" s="463">
        <v>0</v>
      </c>
      <c r="U2335" s="463">
        <v>0</v>
      </c>
      <c r="V2335" s="463">
        <v>0</v>
      </c>
      <c r="W2335" s="463">
        <v>16</v>
      </c>
      <c r="X2335" s="463">
        <v>4</v>
      </c>
      <c r="Y2335" s="463">
        <v>10</v>
      </c>
      <c r="Z2335" s="463">
        <v>0</v>
      </c>
      <c r="AA2335" s="463">
        <v>0</v>
      </c>
      <c r="AB2335" s="466">
        <v>40</v>
      </c>
      <c r="AC2335" s="461"/>
    </row>
    <row r="2336" spans="1:29" s="467" customFormat="1" hidden="1">
      <c r="A2336" s="463" t="s">
        <v>4341</v>
      </c>
      <c r="B2336" s="463" t="s">
        <v>658</v>
      </c>
      <c r="C2336" s="463" t="s">
        <v>4342</v>
      </c>
      <c r="D2336" s="463" t="s">
        <v>552</v>
      </c>
      <c r="E2336" s="463">
        <v>57</v>
      </c>
      <c r="F2336" s="465" t="s">
        <v>3757</v>
      </c>
      <c r="G2336" s="463" t="s">
        <v>554</v>
      </c>
      <c r="H2336" s="576">
        <v>43179</v>
      </c>
      <c r="I2336" s="576">
        <v>43325</v>
      </c>
      <c r="J2336" s="228">
        <v>2017</v>
      </c>
      <c r="K2336" s="463" t="s">
        <v>769</v>
      </c>
      <c r="L2336" s="463" t="s">
        <v>1945</v>
      </c>
      <c r="M2336" s="463" t="s">
        <v>3757</v>
      </c>
      <c r="N2336" s="466">
        <v>4</v>
      </c>
      <c r="O2336" s="229">
        <v>4</v>
      </c>
      <c r="P2336" s="463">
        <v>1</v>
      </c>
      <c r="Q2336" s="463">
        <v>5</v>
      </c>
      <c r="R2336" s="463">
        <v>0</v>
      </c>
      <c r="S2336" s="463">
        <v>1</v>
      </c>
      <c r="T2336" s="463">
        <v>0</v>
      </c>
      <c r="U2336" s="463">
        <v>2</v>
      </c>
      <c r="V2336" s="463">
        <v>0</v>
      </c>
      <c r="W2336" s="463">
        <v>14</v>
      </c>
      <c r="X2336" s="463">
        <v>10</v>
      </c>
      <c r="Y2336" s="463">
        <v>3</v>
      </c>
      <c r="Z2336" s="463">
        <v>0</v>
      </c>
      <c r="AA2336" s="463">
        <v>0</v>
      </c>
      <c r="AB2336" s="466">
        <v>40</v>
      </c>
      <c r="AC2336" s="461"/>
    </row>
    <row r="2337" spans="1:29" s="467" customFormat="1" hidden="1">
      <c r="A2337" s="463" t="s">
        <v>3581</v>
      </c>
      <c r="B2337" s="463" t="s">
        <v>658</v>
      </c>
      <c r="C2337" s="463" t="s">
        <v>3735</v>
      </c>
      <c r="D2337" s="463" t="s">
        <v>552</v>
      </c>
      <c r="E2337" s="463">
        <v>58</v>
      </c>
      <c r="F2337" s="465" t="s">
        <v>3730</v>
      </c>
      <c r="G2337" s="463" t="s">
        <v>554</v>
      </c>
      <c r="H2337" s="576">
        <v>43286</v>
      </c>
      <c r="I2337" s="576">
        <v>43304</v>
      </c>
      <c r="J2337" s="228">
        <v>2017</v>
      </c>
      <c r="K2337" s="463" t="s">
        <v>4913</v>
      </c>
      <c r="L2337" s="463" t="s">
        <v>3730</v>
      </c>
      <c r="M2337" s="463" t="s">
        <v>3730</v>
      </c>
      <c r="N2337" s="466">
        <v>1</v>
      </c>
      <c r="O2337" s="229">
        <v>0</v>
      </c>
      <c r="P2337" s="463">
        <v>4</v>
      </c>
      <c r="Q2337" s="463">
        <v>2</v>
      </c>
      <c r="R2337" s="463">
        <v>0</v>
      </c>
      <c r="S2337" s="463">
        <v>0</v>
      </c>
      <c r="T2337" s="463">
        <v>0</v>
      </c>
      <c r="U2337" s="463">
        <v>2</v>
      </c>
      <c r="V2337" s="463">
        <v>0</v>
      </c>
      <c r="W2337" s="463">
        <v>16</v>
      </c>
      <c r="X2337" s="463">
        <v>1</v>
      </c>
      <c r="Y2337" s="463">
        <v>15</v>
      </c>
      <c r="Z2337" s="463">
        <v>0</v>
      </c>
      <c r="AA2337" s="463">
        <v>0</v>
      </c>
      <c r="AB2337" s="466">
        <v>40</v>
      </c>
      <c r="AC2337" s="461"/>
    </row>
    <row r="2338" spans="1:29" s="467" customFormat="1" hidden="1">
      <c r="A2338" s="463" t="s">
        <v>3582</v>
      </c>
      <c r="B2338" s="463" t="s">
        <v>658</v>
      </c>
      <c r="C2338" s="463" t="s">
        <v>3736</v>
      </c>
      <c r="D2338" s="463" t="s">
        <v>552</v>
      </c>
      <c r="E2338" s="463">
        <v>58</v>
      </c>
      <c r="F2338" s="465" t="s">
        <v>3730</v>
      </c>
      <c r="G2338" s="463" t="s">
        <v>554</v>
      </c>
      <c r="H2338" s="576">
        <v>43286</v>
      </c>
      <c r="I2338" s="576">
        <v>43304</v>
      </c>
      <c r="J2338" s="228">
        <v>2017</v>
      </c>
      <c r="K2338" s="463" t="s">
        <v>4913</v>
      </c>
      <c r="L2338" s="463" t="s">
        <v>3730</v>
      </c>
      <c r="M2338" s="463" t="s">
        <v>3730</v>
      </c>
      <c r="N2338" s="466">
        <v>2</v>
      </c>
      <c r="O2338" s="229">
        <v>0</v>
      </c>
      <c r="P2338" s="463">
        <v>8</v>
      </c>
      <c r="Q2338" s="463">
        <v>1</v>
      </c>
      <c r="R2338" s="463">
        <v>0</v>
      </c>
      <c r="S2338" s="463">
        <v>0</v>
      </c>
      <c r="T2338" s="463">
        <v>0</v>
      </c>
      <c r="U2338" s="463">
        <v>3</v>
      </c>
      <c r="V2338" s="463">
        <v>0</v>
      </c>
      <c r="W2338" s="463">
        <v>17</v>
      </c>
      <c r="X2338" s="463">
        <v>0</v>
      </c>
      <c r="Y2338" s="463">
        <v>11</v>
      </c>
      <c r="Z2338" s="463">
        <v>0</v>
      </c>
      <c r="AA2338" s="463">
        <v>0</v>
      </c>
      <c r="AB2338" s="466">
        <v>40</v>
      </c>
      <c r="AC2338" s="461"/>
    </row>
    <row r="2339" spans="1:29" s="467" customFormat="1" hidden="1">
      <c r="A2339" s="463" t="s">
        <v>3583</v>
      </c>
      <c r="B2339" s="463" t="s">
        <v>658</v>
      </c>
      <c r="C2339" s="463" t="s">
        <v>3737</v>
      </c>
      <c r="D2339" s="463" t="s">
        <v>552</v>
      </c>
      <c r="E2339" s="463">
        <v>58</v>
      </c>
      <c r="F2339" s="465" t="s">
        <v>3730</v>
      </c>
      <c r="G2339" s="463" t="s">
        <v>554</v>
      </c>
      <c r="H2339" s="576">
        <v>43286</v>
      </c>
      <c r="I2339" s="576">
        <v>43304</v>
      </c>
      <c r="J2339" s="228">
        <v>2017</v>
      </c>
      <c r="K2339" s="463" t="s">
        <v>4913</v>
      </c>
      <c r="L2339" s="463" t="s">
        <v>3730</v>
      </c>
      <c r="M2339" s="463" t="s">
        <v>3730</v>
      </c>
      <c r="N2339" s="466">
        <v>3</v>
      </c>
      <c r="O2339" s="229">
        <v>0</v>
      </c>
      <c r="P2339" s="463">
        <v>9</v>
      </c>
      <c r="Q2339" s="463">
        <v>1</v>
      </c>
      <c r="R2339" s="463">
        <v>0</v>
      </c>
      <c r="S2339" s="463">
        <v>0</v>
      </c>
      <c r="T2339" s="463">
        <v>0</v>
      </c>
      <c r="U2339" s="463">
        <v>2</v>
      </c>
      <c r="V2339" s="463">
        <v>0</v>
      </c>
      <c r="W2339" s="463">
        <v>23</v>
      </c>
      <c r="X2339" s="463">
        <v>1</v>
      </c>
      <c r="Y2339" s="463">
        <v>4</v>
      </c>
      <c r="Z2339" s="463">
        <v>0</v>
      </c>
      <c r="AA2339" s="463">
        <v>0</v>
      </c>
      <c r="AB2339" s="466">
        <v>40</v>
      </c>
      <c r="AC2339" s="461"/>
    </row>
    <row r="2340" spans="1:29" s="467" customFormat="1" hidden="1">
      <c r="A2340" s="463" t="s">
        <v>3584</v>
      </c>
      <c r="B2340" s="463" t="s">
        <v>658</v>
      </c>
      <c r="C2340" s="463" t="s">
        <v>3738</v>
      </c>
      <c r="D2340" s="463" t="s">
        <v>552</v>
      </c>
      <c r="E2340" s="463">
        <v>58</v>
      </c>
      <c r="F2340" s="465" t="s">
        <v>3730</v>
      </c>
      <c r="G2340" s="463" t="s">
        <v>554</v>
      </c>
      <c r="H2340" s="576">
        <v>43286</v>
      </c>
      <c r="I2340" s="576">
        <v>43304</v>
      </c>
      <c r="J2340" s="228">
        <v>2017</v>
      </c>
      <c r="K2340" s="463" t="s">
        <v>4913</v>
      </c>
      <c r="L2340" s="463" t="s">
        <v>3730</v>
      </c>
      <c r="M2340" s="463" t="s">
        <v>3730</v>
      </c>
      <c r="N2340" s="466">
        <v>4</v>
      </c>
      <c r="O2340" s="229">
        <v>0</v>
      </c>
      <c r="P2340" s="463">
        <v>7</v>
      </c>
      <c r="Q2340" s="463">
        <v>4</v>
      </c>
      <c r="R2340" s="463">
        <v>0</v>
      </c>
      <c r="S2340" s="463">
        <v>0</v>
      </c>
      <c r="T2340" s="463">
        <v>0</v>
      </c>
      <c r="U2340" s="463">
        <v>1</v>
      </c>
      <c r="V2340" s="463">
        <v>0</v>
      </c>
      <c r="W2340" s="463">
        <v>14</v>
      </c>
      <c r="X2340" s="463">
        <v>8</v>
      </c>
      <c r="Y2340" s="463">
        <v>6</v>
      </c>
      <c r="Z2340" s="463">
        <v>0</v>
      </c>
      <c r="AA2340" s="463">
        <v>0</v>
      </c>
      <c r="AB2340" s="466">
        <v>40</v>
      </c>
      <c r="AC2340" s="461"/>
    </row>
    <row r="2341" spans="1:29" s="467" customFormat="1" hidden="1">
      <c r="A2341" s="463" t="s">
        <v>3581</v>
      </c>
      <c r="B2341" s="463" t="s">
        <v>658</v>
      </c>
      <c r="C2341" s="463" t="s">
        <v>3735</v>
      </c>
      <c r="D2341" s="463" t="s">
        <v>552</v>
      </c>
      <c r="E2341" s="463">
        <v>58</v>
      </c>
      <c r="F2341" s="465" t="s">
        <v>3730</v>
      </c>
      <c r="G2341" s="463" t="s">
        <v>554</v>
      </c>
      <c r="H2341" s="576">
        <v>43286</v>
      </c>
      <c r="I2341" s="576">
        <v>43304</v>
      </c>
      <c r="J2341" s="228">
        <v>2017</v>
      </c>
      <c r="K2341" s="463" t="s">
        <v>4913</v>
      </c>
      <c r="L2341" s="463" t="s">
        <v>3730</v>
      </c>
      <c r="M2341" s="463" t="s">
        <v>3730</v>
      </c>
      <c r="N2341" s="466">
        <v>1</v>
      </c>
      <c r="O2341" s="229">
        <v>0</v>
      </c>
      <c r="P2341" s="463">
        <v>4</v>
      </c>
      <c r="Q2341" s="463">
        <v>2</v>
      </c>
      <c r="R2341" s="463">
        <v>0</v>
      </c>
      <c r="S2341" s="463">
        <v>0</v>
      </c>
      <c r="T2341" s="463">
        <v>0</v>
      </c>
      <c r="U2341" s="463">
        <v>2</v>
      </c>
      <c r="V2341" s="463">
        <v>0</v>
      </c>
      <c r="W2341" s="463">
        <v>16</v>
      </c>
      <c r="X2341" s="463">
        <v>1</v>
      </c>
      <c r="Y2341" s="463">
        <v>15</v>
      </c>
      <c r="Z2341" s="463">
        <v>0</v>
      </c>
      <c r="AA2341" s="463">
        <v>0</v>
      </c>
      <c r="AB2341" s="466">
        <v>40</v>
      </c>
      <c r="AC2341" s="461"/>
    </row>
    <row r="2342" spans="1:29" s="467" customFormat="1" hidden="1">
      <c r="A2342" s="463" t="s">
        <v>3582</v>
      </c>
      <c r="B2342" s="463" t="s">
        <v>658</v>
      </c>
      <c r="C2342" s="463" t="s">
        <v>3736</v>
      </c>
      <c r="D2342" s="463" t="s">
        <v>552</v>
      </c>
      <c r="E2342" s="463">
        <v>58</v>
      </c>
      <c r="F2342" s="465" t="s">
        <v>3730</v>
      </c>
      <c r="G2342" s="463" t="s">
        <v>554</v>
      </c>
      <c r="H2342" s="576">
        <v>43286</v>
      </c>
      <c r="I2342" s="576">
        <v>43304</v>
      </c>
      <c r="J2342" s="228">
        <v>2017</v>
      </c>
      <c r="K2342" s="463" t="s">
        <v>4913</v>
      </c>
      <c r="L2342" s="463" t="s">
        <v>3730</v>
      </c>
      <c r="M2342" s="463" t="s">
        <v>3730</v>
      </c>
      <c r="N2342" s="466">
        <v>2</v>
      </c>
      <c r="O2342" s="229">
        <v>0</v>
      </c>
      <c r="P2342" s="463">
        <v>8</v>
      </c>
      <c r="Q2342" s="463">
        <v>1</v>
      </c>
      <c r="R2342" s="463">
        <v>0</v>
      </c>
      <c r="S2342" s="463">
        <v>0</v>
      </c>
      <c r="T2342" s="463">
        <v>0</v>
      </c>
      <c r="U2342" s="463">
        <v>3</v>
      </c>
      <c r="V2342" s="463">
        <v>0</v>
      </c>
      <c r="W2342" s="463">
        <v>17</v>
      </c>
      <c r="X2342" s="463">
        <v>0</v>
      </c>
      <c r="Y2342" s="463">
        <v>11</v>
      </c>
      <c r="Z2342" s="463">
        <v>0</v>
      </c>
      <c r="AA2342" s="463">
        <v>0</v>
      </c>
      <c r="AB2342" s="466">
        <v>40</v>
      </c>
      <c r="AC2342" s="461"/>
    </row>
    <row r="2343" spans="1:29" s="467" customFormat="1" hidden="1">
      <c r="A2343" s="463" t="s">
        <v>3583</v>
      </c>
      <c r="B2343" s="463" t="s">
        <v>658</v>
      </c>
      <c r="C2343" s="463" t="s">
        <v>3737</v>
      </c>
      <c r="D2343" s="463" t="s">
        <v>552</v>
      </c>
      <c r="E2343" s="463">
        <v>58</v>
      </c>
      <c r="F2343" s="465" t="s">
        <v>3730</v>
      </c>
      <c r="G2343" s="463" t="s">
        <v>554</v>
      </c>
      <c r="H2343" s="576">
        <v>43286</v>
      </c>
      <c r="I2343" s="576">
        <v>43304</v>
      </c>
      <c r="J2343" s="228">
        <v>2017</v>
      </c>
      <c r="K2343" s="463" t="s">
        <v>4913</v>
      </c>
      <c r="L2343" s="463" t="s">
        <v>3730</v>
      </c>
      <c r="M2343" s="463" t="s">
        <v>3730</v>
      </c>
      <c r="N2343" s="466">
        <v>3</v>
      </c>
      <c r="O2343" s="229">
        <v>0</v>
      </c>
      <c r="P2343" s="463">
        <v>9</v>
      </c>
      <c r="Q2343" s="463">
        <v>1</v>
      </c>
      <c r="R2343" s="463">
        <v>0</v>
      </c>
      <c r="S2343" s="463">
        <v>0</v>
      </c>
      <c r="T2343" s="463">
        <v>0</v>
      </c>
      <c r="U2343" s="463">
        <v>2</v>
      </c>
      <c r="V2343" s="463">
        <v>0</v>
      </c>
      <c r="W2343" s="463">
        <v>23</v>
      </c>
      <c r="X2343" s="463">
        <v>1</v>
      </c>
      <c r="Y2343" s="463">
        <v>4</v>
      </c>
      <c r="Z2343" s="463">
        <v>0</v>
      </c>
      <c r="AA2343" s="463">
        <v>0</v>
      </c>
      <c r="AB2343" s="466">
        <v>40</v>
      </c>
      <c r="AC2343" s="461"/>
    </row>
    <row r="2344" spans="1:29" s="467" customFormat="1" hidden="1">
      <c r="A2344" s="463" t="s">
        <v>3584</v>
      </c>
      <c r="B2344" s="463" t="s">
        <v>658</v>
      </c>
      <c r="C2344" s="463" t="s">
        <v>3738</v>
      </c>
      <c r="D2344" s="463" t="s">
        <v>552</v>
      </c>
      <c r="E2344" s="463">
        <v>58</v>
      </c>
      <c r="F2344" s="465" t="s">
        <v>3730</v>
      </c>
      <c r="G2344" s="463" t="s">
        <v>554</v>
      </c>
      <c r="H2344" s="576">
        <v>43286</v>
      </c>
      <c r="I2344" s="576">
        <v>43304</v>
      </c>
      <c r="J2344" s="228">
        <v>2017</v>
      </c>
      <c r="K2344" s="463" t="s">
        <v>4913</v>
      </c>
      <c r="L2344" s="463" t="s">
        <v>3730</v>
      </c>
      <c r="M2344" s="463" t="s">
        <v>3730</v>
      </c>
      <c r="N2344" s="466">
        <v>4</v>
      </c>
      <c r="O2344" s="229">
        <v>0</v>
      </c>
      <c r="P2344" s="463">
        <v>7</v>
      </c>
      <c r="Q2344" s="463">
        <v>4</v>
      </c>
      <c r="R2344" s="463">
        <v>0</v>
      </c>
      <c r="S2344" s="463">
        <v>0</v>
      </c>
      <c r="T2344" s="463">
        <v>0</v>
      </c>
      <c r="U2344" s="463">
        <v>1</v>
      </c>
      <c r="V2344" s="463">
        <v>0</v>
      </c>
      <c r="W2344" s="463">
        <v>14</v>
      </c>
      <c r="X2344" s="463">
        <v>8</v>
      </c>
      <c r="Y2344" s="463">
        <v>6</v>
      </c>
      <c r="Z2344" s="463">
        <v>0</v>
      </c>
      <c r="AA2344" s="463">
        <v>0</v>
      </c>
      <c r="AB2344" s="466">
        <v>40</v>
      </c>
      <c r="AC2344" s="461"/>
    </row>
    <row r="2345" spans="1:29" s="467" customFormat="1" hidden="1">
      <c r="A2345" s="463" t="s">
        <v>3585</v>
      </c>
      <c r="B2345" s="463" t="s">
        <v>658</v>
      </c>
      <c r="C2345" s="463" t="s">
        <v>3586</v>
      </c>
      <c r="D2345" s="463" t="s">
        <v>552</v>
      </c>
      <c r="E2345" s="463">
        <v>59</v>
      </c>
      <c r="F2345" s="465" t="s">
        <v>3073</v>
      </c>
      <c r="G2345" s="463" t="s">
        <v>554</v>
      </c>
      <c r="H2345" s="576">
        <v>43286</v>
      </c>
      <c r="I2345" s="576">
        <v>43304</v>
      </c>
      <c r="J2345" s="228">
        <v>2017</v>
      </c>
      <c r="K2345" s="463" t="s">
        <v>4913</v>
      </c>
      <c r="L2345" s="463" t="s">
        <v>3729</v>
      </c>
      <c r="M2345" s="463" t="s">
        <v>3073</v>
      </c>
      <c r="N2345" s="466">
        <v>1</v>
      </c>
      <c r="O2345" s="229">
        <v>1</v>
      </c>
      <c r="P2345" s="463">
        <v>0</v>
      </c>
      <c r="Q2345" s="463">
        <v>12</v>
      </c>
      <c r="R2345" s="463">
        <v>1</v>
      </c>
      <c r="S2345" s="463">
        <v>0</v>
      </c>
      <c r="T2345" s="463">
        <v>0</v>
      </c>
      <c r="U2345" s="463">
        <v>0</v>
      </c>
      <c r="V2345" s="463">
        <v>0</v>
      </c>
      <c r="W2345" s="463">
        <v>22</v>
      </c>
      <c r="X2345" s="463">
        <v>4</v>
      </c>
      <c r="Y2345" s="463">
        <v>0</v>
      </c>
      <c r="Z2345" s="463">
        <v>0</v>
      </c>
      <c r="AA2345" s="463">
        <v>0</v>
      </c>
      <c r="AB2345" s="466">
        <v>40</v>
      </c>
      <c r="AC2345" s="461"/>
    </row>
    <row r="2346" spans="1:29" s="467" customFormat="1" hidden="1">
      <c r="A2346" s="463" t="s">
        <v>3587</v>
      </c>
      <c r="B2346" s="463" t="s">
        <v>658</v>
      </c>
      <c r="C2346" s="463" t="s">
        <v>3588</v>
      </c>
      <c r="D2346" s="463" t="s">
        <v>552</v>
      </c>
      <c r="E2346" s="463">
        <v>59</v>
      </c>
      <c r="F2346" s="465" t="s">
        <v>3073</v>
      </c>
      <c r="G2346" s="463" t="s">
        <v>554</v>
      </c>
      <c r="H2346" s="576">
        <v>43286</v>
      </c>
      <c r="I2346" s="576">
        <v>43304</v>
      </c>
      <c r="J2346" s="228">
        <v>2017</v>
      </c>
      <c r="K2346" s="463" t="s">
        <v>4913</v>
      </c>
      <c r="L2346" s="463" t="s">
        <v>3729</v>
      </c>
      <c r="M2346" s="463" t="s">
        <v>3073</v>
      </c>
      <c r="N2346" s="466">
        <v>2</v>
      </c>
      <c r="O2346" s="229">
        <v>0</v>
      </c>
      <c r="P2346" s="463">
        <v>0</v>
      </c>
      <c r="Q2346" s="463">
        <v>8</v>
      </c>
      <c r="R2346" s="463">
        <v>2</v>
      </c>
      <c r="S2346" s="463">
        <v>0</v>
      </c>
      <c r="T2346" s="463">
        <v>0</v>
      </c>
      <c r="U2346" s="463">
        <v>0</v>
      </c>
      <c r="V2346" s="463">
        <v>0</v>
      </c>
      <c r="W2346" s="463">
        <v>24</v>
      </c>
      <c r="X2346" s="463">
        <v>5</v>
      </c>
      <c r="Y2346" s="463">
        <v>1</v>
      </c>
      <c r="Z2346" s="463">
        <v>0</v>
      </c>
      <c r="AA2346" s="463">
        <v>0</v>
      </c>
      <c r="AB2346" s="466">
        <v>40</v>
      </c>
      <c r="AC2346" s="461"/>
    </row>
    <row r="2347" spans="1:29" s="467" customFormat="1" hidden="1">
      <c r="A2347" s="463" t="s">
        <v>3589</v>
      </c>
      <c r="B2347" s="463" t="s">
        <v>658</v>
      </c>
      <c r="C2347" s="463" t="s">
        <v>3590</v>
      </c>
      <c r="D2347" s="463" t="s">
        <v>552</v>
      </c>
      <c r="E2347" s="463">
        <v>59</v>
      </c>
      <c r="F2347" s="465" t="s">
        <v>3073</v>
      </c>
      <c r="G2347" s="463" t="s">
        <v>554</v>
      </c>
      <c r="H2347" s="576">
        <v>43286</v>
      </c>
      <c r="I2347" s="576">
        <v>43304</v>
      </c>
      <c r="J2347" s="228">
        <v>2017</v>
      </c>
      <c r="K2347" s="463" t="s">
        <v>4913</v>
      </c>
      <c r="L2347" s="463" t="s">
        <v>3729</v>
      </c>
      <c r="M2347" s="463" t="s">
        <v>3073</v>
      </c>
      <c r="N2347" s="466">
        <v>3</v>
      </c>
      <c r="O2347" s="229">
        <v>0</v>
      </c>
      <c r="P2347" s="463">
        <v>1</v>
      </c>
      <c r="Q2347" s="463">
        <v>9</v>
      </c>
      <c r="R2347" s="463">
        <v>0</v>
      </c>
      <c r="S2347" s="463">
        <v>0</v>
      </c>
      <c r="T2347" s="463">
        <v>0</v>
      </c>
      <c r="U2347" s="463">
        <v>0</v>
      </c>
      <c r="V2347" s="463">
        <v>0</v>
      </c>
      <c r="W2347" s="463">
        <v>24</v>
      </c>
      <c r="X2347" s="463">
        <v>3</v>
      </c>
      <c r="Y2347" s="463">
        <v>3</v>
      </c>
      <c r="Z2347" s="463">
        <v>0</v>
      </c>
      <c r="AA2347" s="463">
        <v>0</v>
      </c>
      <c r="AB2347" s="466">
        <v>40</v>
      </c>
      <c r="AC2347" s="461"/>
    </row>
    <row r="2348" spans="1:29" s="467" customFormat="1" hidden="1">
      <c r="A2348" s="463" t="s">
        <v>3591</v>
      </c>
      <c r="B2348" s="463" t="s">
        <v>658</v>
      </c>
      <c r="C2348" s="463" t="s">
        <v>3592</v>
      </c>
      <c r="D2348" s="463" t="s">
        <v>552</v>
      </c>
      <c r="E2348" s="463">
        <v>59</v>
      </c>
      <c r="F2348" s="465" t="s">
        <v>3073</v>
      </c>
      <c r="G2348" s="463" t="s">
        <v>554</v>
      </c>
      <c r="H2348" s="576">
        <v>43286</v>
      </c>
      <c r="I2348" s="576">
        <v>43304</v>
      </c>
      <c r="J2348" s="228">
        <v>2017</v>
      </c>
      <c r="K2348" s="463" t="s">
        <v>4913</v>
      </c>
      <c r="L2348" s="463" t="s">
        <v>3729</v>
      </c>
      <c r="M2348" s="463" t="s">
        <v>3073</v>
      </c>
      <c r="N2348" s="466">
        <v>4</v>
      </c>
      <c r="O2348" s="229">
        <v>0</v>
      </c>
      <c r="P2348" s="463">
        <v>0</v>
      </c>
      <c r="Q2348" s="463">
        <v>6</v>
      </c>
      <c r="R2348" s="463">
        <v>1</v>
      </c>
      <c r="S2348" s="463">
        <v>0</v>
      </c>
      <c r="T2348" s="463">
        <v>0</v>
      </c>
      <c r="U2348" s="463">
        <v>0</v>
      </c>
      <c r="V2348" s="463">
        <v>0</v>
      </c>
      <c r="W2348" s="463">
        <v>21</v>
      </c>
      <c r="X2348" s="463">
        <v>6</v>
      </c>
      <c r="Y2348" s="463">
        <v>6</v>
      </c>
      <c r="Z2348" s="463">
        <v>0</v>
      </c>
      <c r="AA2348" s="463">
        <v>0</v>
      </c>
      <c r="AB2348" s="466">
        <v>40</v>
      </c>
      <c r="AC2348" s="461"/>
    </row>
    <row r="2349" spans="1:29" s="467" customFormat="1" hidden="1">
      <c r="A2349" s="463" t="s">
        <v>3585</v>
      </c>
      <c r="B2349" s="463" t="s">
        <v>658</v>
      </c>
      <c r="C2349" s="463" t="s">
        <v>3586</v>
      </c>
      <c r="D2349" s="463" t="s">
        <v>552</v>
      </c>
      <c r="E2349" s="463">
        <v>59</v>
      </c>
      <c r="F2349" s="465" t="s">
        <v>3073</v>
      </c>
      <c r="G2349" s="463" t="s">
        <v>554</v>
      </c>
      <c r="H2349" s="576">
        <v>43286</v>
      </c>
      <c r="I2349" s="576">
        <v>43304</v>
      </c>
      <c r="J2349" s="228">
        <v>2017</v>
      </c>
      <c r="K2349" s="463" t="s">
        <v>4913</v>
      </c>
      <c r="L2349" s="463" t="s">
        <v>3729</v>
      </c>
      <c r="M2349" s="463" t="s">
        <v>3073</v>
      </c>
      <c r="N2349" s="466">
        <v>1</v>
      </c>
      <c r="O2349" s="229">
        <v>1</v>
      </c>
      <c r="P2349" s="463">
        <v>0</v>
      </c>
      <c r="Q2349" s="463">
        <v>12</v>
      </c>
      <c r="R2349" s="463">
        <v>1</v>
      </c>
      <c r="S2349" s="463">
        <v>0</v>
      </c>
      <c r="T2349" s="463">
        <v>0</v>
      </c>
      <c r="U2349" s="463">
        <v>0</v>
      </c>
      <c r="V2349" s="463">
        <v>0</v>
      </c>
      <c r="W2349" s="463">
        <v>22</v>
      </c>
      <c r="X2349" s="463">
        <v>4</v>
      </c>
      <c r="Y2349" s="463">
        <v>0</v>
      </c>
      <c r="Z2349" s="463">
        <v>0</v>
      </c>
      <c r="AA2349" s="463">
        <v>0</v>
      </c>
      <c r="AB2349" s="466">
        <v>40</v>
      </c>
      <c r="AC2349" s="461"/>
    </row>
    <row r="2350" spans="1:29" s="467" customFormat="1" hidden="1">
      <c r="A2350" s="463" t="s">
        <v>3587</v>
      </c>
      <c r="B2350" s="463" t="s">
        <v>658</v>
      </c>
      <c r="C2350" s="463" t="s">
        <v>3588</v>
      </c>
      <c r="D2350" s="463" t="s">
        <v>552</v>
      </c>
      <c r="E2350" s="463">
        <v>59</v>
      </c>
      <c r="F2350" s="465" t="s">
        <v>3073</v>
      </c>
      <c r="G2350" s="463" t="s">
        <v>554</v>
      </c>
      <c r="H2350" s="576">
        <v>43286</v>
      </c>
      <c r="I2350" s="576">
        <v>43304</v>
      </c>
      <c r="J2350" s="228">
        <v>2017</v>
      </c>
      <c r="K2350" s="463" t="s">
        <v>4913</v>
      </c>
      <c r="L2350" s="463" t="s">
        <v>3729</v>
      </c>
      <c r="M2350" s="463" t="s">
        <v>3073</v>
      </c>
      <c r="N2350" s="466">
        <v>2</v>
      </c>
      <c r="O2350" s="229">
        <v>0</v>
      </c>
      <c r="P2350" s="463">
        <v>0</v>
      </c>
      <c r="Q2350" s="463">
        <v>8</v>
      </c>
      <c r="R2350" s="463">
        <v>2</v>
      </c>
      <c r="S2350" s="463">
        <v>0</v>
      </c>
      <c r="T2350" s="463">
        <v>0</v>
      </c>
      <c r="U2350" s="463">
        <v>0</v>
      </c>
      <c r="V2350" s="463">
        <v>0</v>
      </c>
      <c r="W2350" s="463">
        <v>24</v>
      </c>
      <c r="X2350" s="463">
        <v>5</v>
      </c>
      <c r="Y2350" s="463">
        <v>1</v>
      </c>
      <c r="Z2350" s="463">
        <v>0</v>
      </c>
      <c r="AA2350" s="463">
        <v>0</v>
      </c>
      <c r="AB2350" s="466">
        <v>40</v>
      </c>
      <c r="AC2350" s="461"/>
    </row>
    <row r="2351" spans="1:29" s="467" customFormat="1" hidden="1">
      <c r="A2351" s="463" t="s">
        <v>3589</v>
      </c>
      <c r="B2351" s="463" t="s">
        <v>658</v>
      </c>
      <c r="C2351" s="463" t="s">
        <v>3590</v>
      </c>
      <c r="D2351" s="463" t="s">
        <v>552</v>
      </c>
      <c r="E2351" s="463">
        <v>59</v>
      </c>
      <c r="F2351" s="465" t="s">
        <v>3073</v>
      </c>
      <c r="G2351" s="463" t="s">
        <v>554</v>
      </c>
      <c r="H2351" s="576">
        <v>43286</v>
      </c>
      <c r="I2351" s="576">
        <v>43304</v>
      </c>
      <c r="J2351" s="228">
        <v>2017</v>
      </c>
      <c r="K2351" s="463" t="s">
        <v>4913</v>
      </c>
      <c r="L2351" s="463" t="s">
        <v>3729</v>
      </c>
      <c r="M2351" s="463" t="s">
        <v>3073</v>
      </c>
      <c r="N2351" s="466">
        <v>3</v>
      </c>
      <c r="O2351" s="229">
        <v>0</v>
      </c>
      <c r="P2351" s="463">
        <v>1</v>
      </c>
      <c r="Q2351" s="463">
        <v>9</v>
      </c>
      <c r="R2351" s="463">
        <v>0</v>
      </c>
      <c r="S2351" s="463">
        <v>0</v>
      </c>
      <c r="T2351" s="463">
        <v>0</v>
      </c>
      <c r="U2351" s="463">
        <v>0</v>
      </c>
      <c r="V2351" s="463">
        <v>0</v>
      </c>
      <c r="W2351" s="463">
        <v>24</v>
      </c>
      <c r="X2351" s="463">
        <v>3</v>
      </c>
      <c r="Y2351" s="463">
        <v>3</v>
      </c>
      <c r="Z2351" s="463">
        <v>0</v>
      </c>
      <c r="AA2351" s="463">
        <v>0</v>
      </c>
      <c r="AB2351" s="466">
        <v>40</v>
      </c>
      <c r="AC2351" s="461"/>
    </row>
    <row r="2352" spans="1:29" s="467" customFormat="1" hidden="1">
      <c r="A2352" s="463" t="s">
        <v>3591</v>
      </c>
      <c r="B2352" s="463" t="s">
        <v>658</v>
      </c>
      <c r="C2352" s="463" t="s">
        <v>3592</v>
      </c>
      <c r="D2352" s="463" t="s">
        <v>552</v>
      </c>
      <c r="E2352" s="463">
        <v>59</v>
      </c>
      <c r="F2352" s="465" t="s">
        <v>3073</v>
      </c>
      <c r="G2352" s="463" t="s">
        <v>554</v>
      </c>
      <c r="H2352" s="576">
        <v>43286</v>
      </c>
      <c r="I2352" s="576">
        <v>43304</v>
      </c>
      <c r="J2352" s="228">
        <v>2017</v>
      </c>
      <c r="K2352" s="463" t="s">
        <v>4913</v>
      </c>
      <c r="L2352" s="463" t="s">
        <v>3729</v>
      </c>
      <c r="M2352" s="463" t="s">
        <v>3073</v>
      </c>
      <c r="N2352" s="466">
        <v>4</v>
      </c>
      <c r="O2352" s="229">
        <v>0</v>
      </c>
      <c r="P2352" s="463">
        <v>0</v>
      </c>
      <c r="Q2352" s="463">
        <v>6</v>
      </c>
      <c r="R2352" s="463">
        <v>1</v>
      </c>
      <c r="S2352" s="463">
        <v>0</v>
      </c>
      <c r="T2352" s="463">
        <v>0</v>
      </c>
      <c r="U2352" s="463">
        <v>0</v>
      </c>
      <c r="V2352" s="463">
        <v>0</v>
      </c>
      <c r="W2352" s="463">
        <v>21</v>
      </c>
      <c r="X2352" s="463">
        <v>6</v>
      </c>
      <c r="Y2352" s="463">
        <v>6</v>
      </c>
      <c r="Z2352" s="463">
        <v>0</v>
      </c>
      <c r="AA2352" s="463">
        <v>0</v>
      </c>
      <c r="AB2352" s="466">
        <v>40</v>
      </c>
      <c r="AC2352" s="461"/>
    </row>
    <row r="2353" spans="1:29" s="467" customFormat="1" hidden="1">
      <c r="A2353" s="463" t="s">
        <v>3593</v>
      </c>
      <c r="B2353" s="463" t="s">
        <v>658</v>
      </c>
      <c r="C2353" s="463" t="s">
        <v>3594</v>
      </c>
      <c r="D2353" s="463" t="s">
        <v>552</v>
      </c>
      <c r="E2353" s="463">
        <v>60</v>
      </c>
      <c r="F2353" s="465" t="s">
        <v>3074</v>
      </c>
      <c r="G2353" s="463" t="s">
        <v>554</v>
      </c>
      <c r="H2353" s="576">
        <v>43286</v>
      </c>
      <c r="I2353" s="576">
        <v>43304</v>
      </c>
      <c r="J2353" s="228">
        <v>2017</v>
      </c>
      <c r="K2353" s="463" t="s">
        <v>4913</v>
      </c>
      <c r="L2353" s="463" t="s">
        <v>3729</v>
      </c>
      <c r="M2353" s="463" t="s">
        <v>3074</v>
      </c>
      <c r="N2353" s="466">
        <v>1</v>
      </c>
      <c r="O2353" s="229">
        <v>0</v>
      </c>
      <c r="P2353" s="463">
        <v>6</v>
      </c>
      <c r="Q2353" s="463">
        <v>7</v>
      </c>
      <c r="R2353" s="463">
        <v>0</v>
      </c>
      <c r="S2353" s="463">
        <v>0</v>
      </c>
      <c r="T2353" s="463">
        <v>0</v>
      </c>
      <c r="U2353" s="463">
        <v>0</v>
      </c>
      <c r="V2353" s="463">
        <v>0</v>
      </c>
      <c r="W2353" s="463">
        <v>21</v>
      </c>
      <c r="X2353" s="463">
        <v>4</v>
      </c>
      <c r="Y2353" s="463">
        <v>2</v>
      </c>
      <c r="Z2353" s="463">
        <v>0</v>
      </c>
      <c r="AA2353" s="463">
        <v>0</v>
      </c>
      <c r="AB2353" s="466">
        <v>40</v>
      </c>
      <c r="AC2353" s="461"/>
    </row>
    <row r="2354" spans="1:29" s="467" customFormat="1" hidden="1">
      <c r="A2354" s="463" t="s">
        <v>3595</v>
      </c>
      <c r="B2354" s="463" t="s">
        <v>658</v>
      </c>
      <c r="C2354" s="463" t="s">
        <v>3596</v>
      </c>
      <c r="D2354" s="463" t="s">
        <v>552</v>
      </c>
      <c r="E2354" s="463">
        <v>60</v>
      </c>
      <c r="F2354" s="465" t="s">
        <v>3074</v>
      </c>
      <c r="G2354" s="463" t="s">
        <v>554</v>
      </c>
      <c r="H2354" s="576">
        <v>43286</v>
      </c>
      <c r="I2354" s="576">
        <v>43304</v>
      </c>
      <c r="J2354" s="228">
        <v>2017</v>
      </c>
      <c r="K2354" s="463" t="s">
        <v>4913</v>
      </c>
      <c r="L2354" s="463" t="s">
        <v>3729</v>
      </c>
      <c r="M2354" s="463" t="s">
        <v>3074</v>
      </c>
      <c r="N2354" s="466">
        <v>2</v>
      </c>
      <c r="O2354" s="229">
        <v>0</v>
      </c>
      <c r="P2354" s="463">
        <v>4</v>
      </c>
      <c r="Q2354" s="463">
        <v>4</v>
      </c>
      <c r="R2354" s="463">
        <v>0</v>
      </c>
      <c r="S2354" s="463">
        <v>2</v>
      </c>
      <c r="T2354" s="463">
        <v>0</v>
      </c>
      <c r="U2354" s="463">
        <v>0</v>
      </c>
      <c r="V2354" s="463">
        <v>0</v>
      </c>
      <c r="W2354" s="463">
        <v>28</v>
      </c>
      <c r="X2354" s="463">
        <v>0</v>
      </c>
      <c r="Y2354" s="463">
        <v>2</v>
      </c>
      <c r="Z2354" s="463">
        <v>0</v>
      </c>
      <c r="AA2354" s="463">
        <v>0</v>
      </c>
      <c r="AB2354" s="466">
        <v>40</v>
      </c>
      <c r="AC2354" s="461"/>
    </row>
    <row r="2355" spans="1:29" s="467" customFormat="1" hidden="1">
      <c r="A2355" s="463" t="s">
        <v>3597</v>
      </c>
      <c r="B2355" s="463" t="s">
        <v>658</v>
      </c>
      <c r="C2355" s="463" t="s">
        <v>3598</v>
      </c>
      <c r="D2355" s="463" t="s">
        <v>552</v>
      </c>
      <c r="E2355" s="463">
        <v>60</v>
      </c>
      <c r="F2355" s="465" t="s">
        <v>3074</v>
      </c>
      <c r="G2355" s="463" t="s">
        <v>554</v>
      </c>
      <c r="H2355" s="576">
        <v>43286</v>
      </c>
      <c r="I2355" s="576">
        <v>43304</v>
      </c>
      <c r="J2355" s="228">
        <v>2017</v>
      </c>
      <c r="K2355" s="463" t="s">
        <v>4913</v>
      </c>
      <c r="L2355" s="463" t="s">
        <v>3729</v>
      </c>
      <c r="M2355" s="463" t="s">
        <v>3074</v>
      </c>
      <c r="N2355" s="466">
        <v>3</v>
      </c>
      <c r="O2355" s="229">
        <v>0</v>
      </c>
      <c r="P2355" s="463">
        <v>6</v>
      </c>
      <c r="Q2355" s="463">
        <v>3</v>
      </c>
      <c r="R2355" s="463">
        <v>1</v>
      </c>
      <c r="S2355" s="463">
        <v>3</v>
      </c>
      <c r="T2355" s="463">
        <v>0</v>
      </c>
      <c r="U2355" s="463">
        <v>0</v>
      </c>
      <c r="V2355" s="463">
        <v>0</v>
      </c>
      <c r="W2355" s="463">
        <v>19</v>
      </c>
      <c r="X2355" s="463">
        <v>3</v>
      </c>
      <c r="Y2355" s="463">
        <v>5</v>
      </c>
      <c r="Z2355" s="463">
        <v>0</v>
      </c>
      <c r="AA2355" s="463">
        <v>0</v>
      </c>
      <c r="AB2355" s="466">
        <v>40</v>
      </c>
      <c r="AC2355" s="461"/>
    </row>
    <row r="2356" spans="1:29" s="467" customFormat="1" hidden="1">
      <c r="A2356" s="463" t="s">
        <v>3599</v>
      </c>
      <c r="B2356" s="463" t="s">
        <v>658</v>
      </c>
      <c r="C2356" s="463" t="s">
        <v>3600</v>
      </c>
      <c r="D2356" s="463" t="s">
        <v>552</v>
      </c>
      <c r="E2356" s="463">
        <v>60</v>
      </c>
      <c r="F2356" s="465" t="s">
        <v>3074</v>
      </c>
      <c r="G2356" s="463" t="s">
        <v>554</v>
      </c>
      <c r="H2356" s="576">
        <v>43286</v>
      </c>
      <c r="I2356" s="576">
        <v>43304</v>
      </c>
      <c r="J2356" s="228">
        <v>2017</v>
      </c>
      <c r="K2356" s="463" t="s">
        <v>4913</v>
      </c>
      <c r="L2356" s="463" t="s">
        <v>3729</v>
      </c>
      <c r="M2356" s="463" t="s">
        <v>3074</v>
      </c>
      <c r="N2356" s="466">
        <v>4</v>
      </c>
      <c r="O2356" s="229">
        <v>0</v>
      </c>
      <c r="P2356" s="463">
        <v>1</v>
      </c>
      <c r="Q2356" s="463">
        <v>2</v>
      </c>
      <c r="R2356" s="463">
        <v>1</v>
      </c>
      <c r="S2356" s="463">
        <v>0</v>
      </c>
      <c r="T2356" s="463">
        <v>0</v>
      </c>
      <c r="U2356" s="463">
        <v>0</v>
      </c>
      <c r="V2356" s="463">
        <v>0</v>
      </c>
      <c r="W2356" s="463">
        <v>21</v>
      </c>
      <c r="X2356" s="463">
        <v>6</v>
      </c>
      <c r="Y2356" s="463">
        <v>9</v>
      </c>
      <c r="Z2356" s="463">
        <v>0</v>
      </c>
      <c r="AA2356" s="463">
        <v>0</v>
      </c>
      <c r="AB2356" s="466">
        <v>40</v>
      </c>
      <c r="AC2356" s="461"/>
    </row>
    <row r="2357" spans="1:29" s="467" customFormat="1" hidden="1">
      <c r="A2357" s="463" t="s">
        <v>3593</v>
      </c>
      <c r="B2357" s="463" t="s">
        <v>658</v>
      </c>
      <c r="C2357" s="463" t="s">
        <v>3594</v>
      </c>
      <c r="D2357" s="463" t="s">
        <v>552</v>
      </c>
      <c r="E2357" s="463">
        <v>60</v>
      </c>
      <c r="F2357" s="465" t="s">
        <v>3074</v>
      </c>
      <c r="G2357" s="463" t="s">
        <v>554</v>
      </c>
      <c r="H2357" s="576">
        <v>43286</v>
      </c>
      <c r="I2357" s="576">
        <v>43304</v>
      </c>
      <c r="J2357" s="228">
        <v>2017</v>
      </c>
      <c r="K2357" s="463" t="s">
        <v>4913</v>
      </c>
      <c r="L2357" s="463" t="s">
        <v>3729</v>
      </c>
      <c r="M2357" s="463" t="s">
        <v>3074</v>
      </c>
      <c r="N2357" s="466">
        <v>1</v>
      </c>
      <c r="O2357" s="229">
        <v>0</v>
      </c>
      <c r="P2357" s="463">
        <v>6</v>
      </c>
      <c r="Q2357" s="463">
        <v>7</v>
      </c>
      <c r="R2357" s="463">
        <v>0</v>
      </c>
      <c r="S2357" s="463">
        <v>0</v>
      </c>
      <c r="T2357" s="463">
        <v>0</v>
      </c>
      <c r="U2357" s="463">
        <v>0</v>
      </c>
      <c r="V2357" s="463">
        <v>0</v>
      </c>
      <c r="W2357" s="463">
        <v>21</v>
      </c>
      <c r="X2357" s="463">
        <v>4</v>
      </c>
      <c r="Y2357" s="463">
        <v>2</v>
      </c>
      <c r="Z2357" s="463">
        <v>0</v>
      </c>
      <c r="AA2357" s="463">
        <v>0</v>
      </c>
      <c r="AB2357" s="466">
        <v>40</v>
      </c>
      <c r="AC2357" s="461"/>
    </row>
    <row r="2358" spans="1:29" s="467" customFormat="1" hidden="1">
      <c r="A2358" s="463" t="s">
        <v>3595</v>
      </c>
      <c r="B2358" s="463" t="s">
        <v>658</v>
      </c>
      <c r="C2358" s="463" t="s">
        <v>3596</v>
      </c>
      <c r="D2358" s="463" t="s">
        <v>552</v>
      </c>
      <c r="E2358" s="463">
        <v>60</v>
      </c>
      <c r="F2358" s="465" t="s">
        <v>3074</v>
      </c>
      <c r="G2358" s="463" t="s">
        <v>554</v>
      </c>
      <c r="H2358" s="576">
        <v>43286</v>
      </c>
      <c r="I2358" s="576">
        <v>43304</v>
      </c>
      <c r="J2358" s="228">
        <v>2017</v>
      </c>
      <c r="K2358" s="463" t="s">
        <v>4913</v>
      </c>
      <c r="L2358" s="463" t="s">
        <v>3729</v>
      </c>
      <c r="M2358" s="463" t="s">
        <v>3074</v>
      </c>
      <c r="N2358" s="466">
        <v>2</v>
      </c>
      <c r="O2358" s="229">
        <v>0</v>
      </c>
      <c r="P2358" s="463">
        <v>4</v>
      </c>
      <c r="Q2358" s="463">
        <v>4</v>
      </c>
      <c r="R2358" s="463">
        <v>0</v>
      </c>
      <c r="S2358" s="463">
        <v>2</v>
      </c>
      <c r="T2358" s="463">
        <v>0</v>
      </c>
      <c r="U2358" s="463">
        <v>0</v>
      </c>
      <c r="V2358" s="463">
        <v>0</v>
      </c>
      <c r="W2358" s="463">
        <v>28</v>
      </c>
      <c r="X2358" s="463">
        <v>0</v>
      </c>
      <c r="Y2358" s="463">
        <v>2</v>
      </c>
      <c r="Z2358" s="463">
        <v>0</v>
      </c>
      <c r="AA2358" s="463">
        <v>0</v>
      </c>
      <c r="AB2358" s="466">
        <v>40</v>
      </c>
      <c r="AC2358" s="461"/>
    </row>
    <row r="2359" spans="1:29" s="467" customFormat="1" hidden="1">
      <c r="A2359" s="463" t="s">
        <v>3597</v>
      </c>
      <c r="B2359" s="463" t="s">
        <v>658</v>
      </c>
      <c r="C2359" s="463" t="s">
        <v>3598</v>
      </c>
      <c r="D2359" s="463" t="s">
        <v>552</v>
      </c>
      <c r="E2359" s="463">
        <v>60</v>
      </c>
      <c r="F2359" s="465" t="s">
        <v>3074</v>
      </c>
      <c r="G2359" s="463" t="s">
        <v>554</v>
      </c>
      <c r="H2359" s="576">
        <v>43286</v>
      </c>
      <c r="I2359" s="576">
        <v>43304</v>
      </c>
      <c r="J2359" s="228">
        <v>2017</v>
      </c>
      <c r="K2359" s="463" t="s">
        <v>4913</v>
      </c>
      <c r="L2359" s="463" t="s">
        <v>3729</v>
      </c>
      <c r="M2359" s="463" t="s">
        <v>3074</v>
      </c>
      <c r="N2359" s="466">
        <v>3</v>
      </c>
      <c r="O2359" s="229">
        <v>0</v>
      </c>
      <c r="P2359" s="463">
        <v>6</v>
      </c>
      <c r="Q2359" s="463">
        <v>3</v>
      </c>
      <c r="R2359" s="463">
        <v>1</v>
      </c>
      <c r="S2359" s="463">
        <v>3</v>
      </c>
      <c r="T2359" s="463">
        <v>0</v>
      </c>
      <c r="U2359" s="463">
        <v>0</v>
      </c>
      <c r="V2359" s="463">
        <v>0</v>
      </c>
      <c r="W2359" s="463">
        <v>19</v>
      </c>
      <c r="X2359" s="463">
        <v>3</v>
      </c>
      <c r="Y2359" s="463">
        <v>5</v>
      </c>
      <c r="Z2359" s="463">
        <v>0</v>
      </c>
      <c r="AA2359" s="463">
        <v>0</v>
      </c>
      <c r="AB2359" s="466">
        <v>40</v>
      </c>
      <c r="AC2359" s="461"/>
    </row>
    <row r="2360" spans="1:29" s="467" customFormat="1" hidden="1">
      <c r="A2360" s="463" t="s">
        <v>3599</v>
      </c>
      <c r="B2360" s="463" t="s">
        <v>658</v>
      </c>
      <c r="C2360" s="463" t="s">
        <v>3600</v>
      </c>
      <c r="D2360" s="463" t="s">
        <v>552</v>
      </c>
      <c r="E2360" s="463">
        <v>60</v>
      </c>
      <c r="F2360" s="465" t="s">
        <v>3074</v>
      </c>
      <c r="G2360" s="463" t="s">
        <v>554</v>
      </c>
      <c r="H2360" s="576">
        <v>43286</v>
      </c>
      <c r="I2360" s="576">
        <v>43304</v>
      </c>
      <c r="J2360" s="228">
        <v>2017</v>
      </c>
      <c r="K2360" s="463" t="s">
        <v>4913</v>
      </c>
      <c r="L2360" s="463" t="s">
        <v>3729</v>
      </c>
      <c r="M2360" s="463" t="s">
        <v>3074</v>
      </c>
      <c r="N2360" s="466">
        <v>4</v>
      </c>
      <c r="O2360" s="229">
        <v>0</v>
      </c>
      <c r="P2360" s="463">
        <v>1</v>
      </c>
      <c r="Q2360" s="463">
        <v>2</v>
      </c>
      <c r="R2360" s="463">
        <v>1</v>
      </c>
      <c r="S2360" s="463">
        <v>0</v>
      </c>
      <c r="T2360" s="463">
        <v>0</v>
      </c>
      <c r="U2360" s="463">
        <v>0</v>
      </c>
      <c r="V2360" s="463">
        <v>0</v>
      </c>
      <c r="W2360" s="463">
        <v>21</v>
      </c>
      <c r="X2360" s="463">
        <v>6</v>
      </c>
      <c r="Y2360" s="463">
        <v>9</v>
      </c>
      <c r="Z2360" s="463">
        <v>0</v>
      </c>
      <c r="AA2360" s="463">
        <v>0</v>
      </c>
      <c r="AB2360" s="466">
        <v>40</v>
      </c>
      <c r="AC2360" s="461"/>
    </row>
    <row r="2361" spans="1:29" s="467" customFormat="1" hidden="1">
      <c r="A2361" s="463" t="s">
        <v>3601</v>
      </c>
      <c r="B2361" s="463" t="s">
        <v>658</v>
      </c>
      <c r="C2361" s="463" t="s">
        <v>3602</v>
      </c>
      <c r="D2361" s="463" t="s">
        <v>552</v>
      </c>
      <c r="E2361" s="463">
        <v>61</v>
      </c>
      <c r="F2361" s="465" t="s">
        <v>3075</v>
      </c>
      <c r="G2361" s="463" t="s">
        <v>554</v>
      </c>
      <c r="H2361" s="576">
        <v>43286</v>
      </c>
      <c r="I2361" s="576">
        <v>43304</v>
      </c>
      <c r="J2361" s="228">
        <v>2017</v>
      </c>
      <c r="K2361" s="463" t="s">
        <v>4913</v>
      </c>
      <c r="L2361" s="463" t="s">
        <v>3730</v>
      </c>
      <c r="M2361" s="463" t="s">
        <v>3075</v>
      </c>
      <c r="N2361" s="466">
        <v>1</v>
      </c>
      <c r="O2361" s="229">
        <v>0</v>
      </c>
      <c r="P2361" s="463">
        <v>0</v>
      </c>
      <c r="Q2361" s="463">
        <v>14</v>
      </c>
      <c r="R2361" s="463">
        <v>0</v>
      </c>
      <c r="S2361" s="463">
        <v>0</v>
      </c>
      <c r="T2361" s="463">
        <v>0</v>
      </c>
      <c r="U2361" s="463">
        <v>0</v>
      </c>
      <c r="V2361" s="463">
        <v>0</v>
      </c>
      <c r="W2361" s="463">
        <v>26</v>
      </c>
      <c r="X2361" s="463">
        <v>0</v>
      </c>
      <c r="Y2361" s="463">
        <v>0</v>
      </c>
      <c r="Z2361" s="463">
        <v>0</v>
      </c>
      <c r="AA2361" s="463">
        <v>0</v>
      </c>
      <c r="AB2361" s="466">
        <v>40</v>
      </c>
      <c r="AC2361" s="461"/>
    </row>
    <row r="2362" spans="1:29" s="467" customFormat="1" hidden="1">
      <c r="A2362" s="463" t="s">
        <v>3603</v>
      </c>
      <c r="B2362" s="463" t="s">
        <v>658</v>
      </c>
      <c r="C2362" s="463" t="s">
        <v>3604</v>
      </c>
      <c r="D2362" s="463" t="s">
        <v>552</v>
      </c>
      <c r="E2362" s="463">
        <v>61</v>
      </c>
      <c r="F2362" s="465" t="s">
        <v>3075</v>
      </c>
      <c r="G2362" s="463" t="s">
        <v>554</v>
      </c>
      <c r="H2362" s="576">
        <v>43286</v>
      </c>
      <c r="I2362" s="576">
        <v>43304</v>
      </c>
      <c r="J2362" s="228">
        <v>2017</v>
      </c>
      <c r="K2362" s="463" t="s">
        <v>4913</v>
      </c>
      <c r="L2362" s="463" t="s">
        <v>3730</v>
      </c>
      <c r="M2362" s="463" t="s">
        <v>3075</v>
      </c>
      <c r="N2362" s="466">
        <v>2</v>
      </c>
      <c r="O2362" s="229">
        <v>0</v>
      </c>
      <c r="P2362" s="463">
        <v>1</v>
      </c>
      <c r="Q2362" s="463">
        <v>7</v>
      </c>
      <c r="R2362" s="463">
        <v>0</v>
      </c>
      <c r="S2362" s="463">
        <v>0</v>
      </c>
      <c r="T2362" s="463">
        <v>0</v>
      </c>
      <c r="U2362" s="463">
        <v>0</v>
      </c>
      <c r="V2362" s="463">
        <v>0</v>
      </c>
      <c r="W2362" s="463">
        <v>31</v>
      </c>
      <c r="X2362" s="463">
        <v>1</v>
      </c>
      <c r="Y2362" s="463">
        <v>0</v>
      </c>
      <c r="Z2362" s="463">
        <v>0</v>
      </c>
      <c r="AA2362" s="463">
        <v>0</v>
      </c>
      <c r="AB2362" s="466">
        <v>40</v>
      </c>
      <c r="AC2362" s="461"/>
    </row>
    <row r="2363" spans="1:29" s="467" customFormat="1" hidden="1">
      <c r="A2363" s="463" t="s">
        <v>3605</v>
      </c>
      <c r="B2363" s="463" t="s">
        <v>658</v>
      </c>
      <c r="C2363" s="463" t="s">
        <v>3606</v>
      </c>
      <c r="D2363" s="463" t="s">
        <v>552</v>
      </c>
      <c r="E2363" s="463">
        <v>61</v>
      </c>
      <c r="F2363" s="465" t="s">
        <v>3075</v>
      </c>
      <c r="G2363" s="463" t="s">
        <v>554</v>
      </c>
      <c r="H2363" s="576">
        <v>43286</v>
      </c>
      <c r="I2363" s="576">
        <v>43304</v>
      </c>
      <c r="J2363" s="228">
        <v>2017</v>
      </c>
      <c r="K2363" s="463" t="s">
        <v>4913</v>
      </c>
      <c r="L2363" s="463" t="s">
        <v>3730</v>
      </c>
      <c r="M2363" s="463" t="s">
        <v>3075</v>
      </c>
      <c r="N2363" s="466">
        <v>3</v>
      </c>
      <c r="O2363" s="229">
        <v>0</v>
      </c>
      <c r="P2363" s="463">
        <v>2</v>
      </c>
      <c r="Q2363" s="463">
        <v>9</v>
      </c>
      <c r="R2363" s="463">
        <v>0</v>
      </c>
      <c r="S2363" s="463">
        <v>1</v>
      </c>
      <c r="T2363" s="463">
        <v>0</v>
      </c>
      <c r="U2363" s="463">
        <v>0</v>
      </c>
      <c r="V2363" s="463">
        <v>0</v>
      </c>
      <c r="W2363" s="463">
        <v>23</v>
      </c>
      <c r="X2363" s="463">
        <v>0</v>
      </c>
      <c r="Y2363" s="463">
        <v>5</v>
      </c>
      <c r="Z2363" s="463">
        <v>0</v>
      </c>
      <c r="AA2363" s="463">
        <v>0</v>
      </c>
      <c r="AB2363" s="466">
        <v>40</v>
      </c>
      <c r="AC2363" s="461"/>
    </row>
    <row r="2364" spans="1:29" s="467" customFormat="1" hidden="1">
      <c r="A2364" s="463" t="s">
        <v>3607</v>
      </c>
      <c r="B2364" s="463" t="s">
        <v>658</v>
      </c>
      <c r="C2364" s="463" t="s">
        <v>3608</v>
      </c>
      <c r="D2364" s="463" t="s">
        <v>552</v>
      </c>
      <c r="E2364" s="463">
        <v>61</v>
      </c>
      <c r="F2364" s="465" t="s">
        <v>3075</v>
      </c>
      <c r="G2364" s="463" t="s">
        <v>554</v>
      </c>
      <c r="H2364" s="576">
        <v>43286</v>
      </c>
      <c r="I2364" s="576">
        <v>43304</v>
      </c>
      <c r="J2364" s="228">
        <v>2017</v>
      </c>
      <c r="K2364" s="463" t="s">
        <v>4913</v>
      </c>
      <c r="L2364" s="463" t="s">
        <v>3730</v>
      </c>
      <c r="M2364" s="463" t="s">
        <v>3075</v>
      </c>
      <c r="N2364" s="466">
        <v>4</v>
      </c>
      <c r="O2364" s="229">
        <v>1</v>
      </c>
      <c r="P2364" s="463">
        <v>0</v>
      </c>
      <c r="Q2364" s="463">
        <v>12</v>
      </c>
      <c r="R2364" s="463">
        <v>0</v>
      </c>
      <c r="S2364" s="463">
        <v>0</v>
      </c>
      <c r="T2364" s="463">
        <v>0</v>
      </c>
      <c r="U2364" s="463">
        <v>0</v>
      </c>
      <c r="V2364" s="463">
        <v>0</v>
      </c>
      <c r="W2364" s="463">
        <v>26</v>
      </c>
      <c r="X2364" s="463">
        <v>1</v>
      </c>
      <c r="Y2364" s="463">
        <v>0</v>
      </c>
      <c r="Z2364" s="463">
        <v>0</v>
      </c>
      <c r="AA2364" s="463">
        <v>0</v>
      </c>
      <c r="AB2364" s="466">
        <v>40</v>
      </c>
      <c r="AC2364" s="461"/>
    </row>
    <row r="2365" spans="1:29" s="467" customFormat="1" hidden="1">
      <c r="A2365" s="463" t="s">
        <v>3601</v>
      </c>
      <c r="B2365" s="463" t="s">
        <v>658</v>
      </c>
      <c r="C2365" s="463" t="s">
        <v>3602</v>
      </c>
      <c r="D2365" s="463" t="s">
        <v>552</v>
      </c>
      <c r="E2365" s="463">
        <v>61</v>
      </c>
      <c r="F2365" s="465" t="s">
        <v>3075</v>
      </c>
      <c r="G2365" s="463" t="s">
        <v>554</v>
      </c>
      <c r="H2365" s="576">
        <v>43286</v>
      </c>
      <c r="I2365" s="576">
        <v>43304</v>
      </c>
      <c r="J2365" s="228">
        <v>2017</v>
      </c>
      <c r="K2365" s="463" t="s">
        <v>4913</v>
      </c>
      <c r="L2365" s="463" t="s">
        <v>3730</v>
      </c>
      <c r="M2365" s="463" t="s">
        <v>3075</v>
      </c>
      <c r="N2365" s="466">
        <v>1</v>
      </c>
      <c r="O2365" s="229">
        <v>0</v>
      </c>
      <c r="P2365" s="463">
        <v>0</v>
      </c>
      <c r="Q2365" s="463">
        <v>14</v>
      </c>
      <c r="R2365" s="463">
        <v>0</v>
      </c>
      <c r="S2365" s="463">
        <v>0</v>
      </c>
      <c r="T2365" s="463">
        <v>0</v>
      </c>
      <c r="U2365" s="463">
        <v>0</v>
      </c>
      <c r="V2365" s="463">
        <v>0</v>
      </c>
      <c r="W2365" s="463">
        <v>26</v>
      </c>
      <c r="X2365" s="463">
        <v>0</v>
      </c>
      <c r="Y2365" s="463">
        <v>0</v>
      </c>
      <c r="Z2365" s="463">
        <v>0</v>
      </c>
      <c r="AA2365" s="463">
        <v>0</v>
      </c>
      <c r="AB2365" s="466">
        <v>40</v>
      </c>
      <c r="AC2365" s="461"/>
    </row>
    <row r="2366" spans="1:29" s="467" customFormat="1" hidden="1">
      <c r="A2366" s="463" t="s">
        <v>3603</v>
      </c>
      <c r="B2366" s="463" t="s">
        <v>658</v>
      </c>
      <c r="C2366" s="463" t="s">
        <v>3604</v>
      </c>
      <c r="D2366" s="463" t="s">
        <v>552</v>
      </c>
      <c r="E2366" s="463">
        <v>61</v>
      </c>
      <c r="F2366" s="465" t="s">
        <v>3075</v>
      </c>
      <c r="G2366" s="463" t="s">
        <v>554</v>
      </c>
      <c r="H2366" s="576">
        <v>43286</v>
      </c>
      <c r="I2366" s="576">
        <v>43304</v>
      </c>
      <c r="J2366" s="228">
        <v>2017</v>
      </c>
      <c r="K2366" s="463" t="s">
        <v>4913</v>
      </c>
      <c r="L2366" s="463" t="s">
        <v>3730</v>
      </c>
      <c r="M2366" s="463" t="s">
        <v>3075</v>
      </c>
      <c r="N2366" s="466">
        <v>2</v>
      </c>
      <c r="O2366" s="229">
        <v>0</v>
      </c>
      <c r="P2366" s="463">
        <v>1</v>
      </c>
      <c r="Q2366" s="463">
        <v>7</v>
      </c>
      <c r="R2366" s="463">
        <v>0</v>
      </c>
      <c r="S2366" s="463">
        <v>0</v>
      </c>
      <c r="T2366" s="463">
        <v>0</v>
      </c>
      <c r="U2366" s="463">
        <v>0</v>
      </c>
      <c r="V2366" s="463">
        <v>0</v>
      </c>
      <c r="W2366" s="463">
        <v>31</v>
      </c>
      <c r="X2366" s="463">
        <v>1</v>
      </c>
      <c r="Y2366" s="463">
        <v>0</v>
      </c>
      <c r="Z2366" s="463">
        <v>0</v>
      </c>
      <c r="AA2366" s="463">
        <v>0</v>
      </c>
      <c r="AB2366" s="466">
        <v>40</v>
      </c>
      <c r="AC2366" s="461"/>
    </row>
    <row r="2367" spans="1:29" s="467" customFormat="1" hidden="1">
      <c r="A2367" s="463" t="s">
        <v>3605</v>
      </c>
      <c r="B2367" s="463" t="s">
        <v>658</v>
      </c>
      <c r="C2367" s="463" t="s">
        <v>3606</v>
      </c>
      <c r="D2367" s="463" t="s">
        <v>552</v>
      </c>
      <c r="E2367" s="463">
        <v>61</v>
      </c>
      <c r="F2367" s="465" t="s">
        <v>3075</v>
      </c>
      <c r="G2367" s="463" t="s">
        <v>554</v>
      </c>
      <c r="H2367" s="576">
        <v>43286</v>
      </c>
      <c r="I2367" s="576">
        <v>43304</v>
      </c>
      <c r="J2367" s="228">
        <v>2017</v>
      </c>
      <c r="K2367" s="463" t="s">
        <v>4913</v>
      </c>
      <c r="L2367" s="463" t="s">
        <v>3730</v>
      </c>
      <c r="M2367" s="463" t="s">
        <v>3075</v>
      </c>
      <c r="N2367" s="466">
        <v>3</v>
      </c>
      <c r="O2367" s="229">
        <v>0</v>
      </c>
      <c r="P2367" s="463">
        <v>2</v>
      </c>
      <c r="Q2367" s="463">
        <v>9</v>
      </c>
      <c r="R2367" s="463">
        <v>0</v>
      </c>
      <c r="S2367" s="463">
        <v>1</v>
      </c>
      <c r="T2367" s="463">
        <v>0</v>
      </c>
      <c r="U2367" s="463">
        <v>0</v>
      </c>
      <c r="V2367" s="463">
        <v>0</v>
      </c>
      <c r="W2367" s="463">
        <v>23</v>
      </c>
      <c r="X2367" s="463">
        <v>0</v>
      </c>
      <c r="Y2367" s="463">
        <v>5</v>
      </c>
      <c r="Z2367" s="463">
        <v>0</v>
      </c>
      <c r="AA2367" s="463">
        <v>0</v>
      </c>
      <c r="AB2367" s="466">
        <v>40</v>
      </c>
      <c r="AC2367" s="461"/>
    </row>
    <row r="2368" spans="1:29" s="467" customFormat="1" hidden="1">
      <c r="A2368" s="463" t="s">
        <v>3607</v>
      </c>
      <c r="B2368" s="463" t="s">
        <v>658</v>
      </c>
      <c r="C2368" s="463" t="s">
        <v>3608</v>
      </c>
      <c r="D2368" s="463" t="s">
        <v>552</v>
      </c>
      <c r="E2368" s="463">
        <v>61</v>
      </c>
      <c r="F2368" s="465" t="s">
        <v>3075</v>
      </c>
      <c r="G2368" s="463" t="s">
        <v>554</v>
      </c>
      <c r="H2368" s="576">
        <v>43286</v>
      </c>
      <c r="I2368" s="576">
        <v>43304</v>
      </c>
      <c r="J2368" s="228">
        <v>2017</v>
      </c>
      <c r="K2368" s="463" t="s">
        <v>4913</v>
      </c>
      <c r="L2368" s="463" t="s">
        <v>3730</v>
      </c>
      <c r="M2368" s="463" t="s">
        <v>3075</v>
      </c>
      <c r="N2368" s="466">
        <v>4</v>
      </c>
      <c r="O2368" s="229">
        <v>1</v>
      </c>
      <c r="P2368" s="463">
        <v>0</v>
      </c>
      <c r="Q2368" s="463">
        <v>12</v>
      </c>
      <c r="R2368" s="463">
        <v>0</v>
      </c>
      <c r="S2368" s="463">
        <v>0</v>
      </c>
      <c r="T2368" s="463">
        <v>0</v>
      </c>
      <c r="U2368" s="463">
        <v>0</v>
      </c>
      <c r="V2368" s="463">
        <v>0</v>
      </c>
      <c r="W2368" s="463">
        <v>26</v>
      </c>
      <c r="X2368" s="463">
        <v>1</v>
      </c>
      <c r="Y2368" s="463">
        <v>0</v>
      </c>
      <c r="Z2368" s="463">
        <v>0</v>
      </c>
      <c r="AA2368" s="463">
        <v>0</v>
      </c>
      <c r="AB2368" s="466">
        <v>40</v>
      </c>
      <c r="AC2368" s="461"/>
    </row>
    <row r="2369" spans="1:29" s="467" customFormat="1" hidden="1">
      <c r="A2369" s="463" t="s">
        <v>3609</v>
      </c>
      <c r="B2369" s="463" t="s">
        <v>658</v>
      </c>
      <c r="C2369" s="463" t="s">
        <v>3610</v>
      </c>
      <c r="D2369" s="463" t="s">
        <v>552</v>
      </c>
      <c r="E2369" s="463">
        <v>62</v>
      </c>
      <c r="F2369" s="465" t="s">
        <v>3076</v>
      </c>
      <c r="G2369" s="463" t="s">
        <v>554</v>
      </c>
      <c r="H2369" s="576">
        <v>43284</v>
      </c>
      <c r="I2369" s="576">
        <v>43304</v>
      </c>
      <c r="J2369" s="228">
        <v>2017</v>
      </c>
      <c r="K2369" s="463" t="s">
        <v>4913</v>
      </c>
      <c r="L2369" s="463" t="s">
        <v>3729</v>
      </c>
      <c r="M2369" s="463" t="s">
        <v>3076</v>
      </c>
      <c r="N2369" s="466">
        <v>1</v>
      </c>
      <c r="O2369" s="229">
        <v>0</v>
      </c>
      <c r="P2369" s="463">
        <v>0</v>
      </c>
      <c r="Q2369" s="463">
        <v>8</v>
      </c>
      <c r="R2369" s="463">
        <v>0</v>
      </c>
      <c r="S2369" s="463">
        <v>0</v>
      </c>
      <c r="T2369" s="463">
        <v>0</v>
      </c>
      <c r="U2369" s="463">
        <v>0</v>
      </c>
      <c r="V2369" s="463">
        <v>2</v>
      </c>
      <c r="W2369" s="463">
        <v>19</v>
      </c>
      <c r="X2369" s="463">
        <v>11</v>
      </c>
      <c r="Y2369" s="463">
        <v>0</v>
      </c>
      <c r="Z2369" s="463">
        <v>0</v>
      </c>
      <c r="AA2369" s="463">
        <v>0</v>
      </c>
      <c r="AB2369" s="466">
        <v>40</v>
      </c>
      <c r="AC2369" s="461"/>
    </row>
    <row r="2370" spans="1:29" s="467" customFormat="1" hidden="1">
      <c r="A2370" s="463" t="s">
        <v>3611</v>
      </c>
      <c r="B2370" s="463" t="s">
        <v>658</v>
      </c>
      <c r="C2370" s="463" t="s">
        <v>3612</v>
      </c>
      <c r="D2370" s="463" t="s">
        <v>552</v>
      </c>
      <c r="E2370" s="463">
        <v>62</v>
      </c>
      <c r="F2370" s="465" t="s">
        <v>3076</v>
      </c>
      <c r="G2370" s="463" t="s">
        <v>554</v>
      </c>
      <c r="H2370" s="576">
        <v>43284</v>
      </c>
      <c r="I2370" s="576">
        <v>43304</v>
      </c>
      <c r="J2370" s="228">
        <v>2017</v>
      </c>
      <c r="K2370" s="463" t="s">
        <v>4913</v>
      </c>
      <c r="L2370" s="463" t="s">
        <v>3729</v>
      </c>
      <c r="M2370" s="463" t="s">
        <v>3076</v>
      </c>
      <c r="N2370" s="466">
        <v>2</v>
      </c>
      <c r="O2370" s="229">
        <v>0</v>
      </c>
      <c r="P2370" s="463">
        <v>0</v>
      </c>
      <c r="Q2370" s="463">
        <v>13</v>
      </c>
      <c r="R2370" s="463">
        <v>1</v>
      </c>
      <c r="S2370" s="463">
        <v>0</v>
      </c>
      <c r="T2370" s="463">
        <v>0</v>
      </c>
      <c r="U2370" s="463">
        <v>0</v>
      </c>
      <c r="V2370" s="463">
        <v>0</v>
      </c>
      <c r="W2370" s="463">
        <v>24</v>
      </c>
      <c r="X2370" s="463">
        <v>0</v>
      </c>
      <c r="Y2370" s="463">
        <v>1</v>
      </c>
      <c r="Z2370" s="463">
        <v>0</v>
      </c>
      <c r="AA2370" s="463">
        <v>1</v>
      </c>
      <c r="AB2370" s="466">
        <v>40</v>
      </c>
      <c r="AC2370" s="461"/>
    </row>
    <row r="2371" spans="1:29" s="467" customFormat="1" hidden="1">
      <c r="A2371" s="463" t="s">
        <v>3613</v>
      </c>
      <c r="B2371" s="463" t="s">
        <v>658</v>
      </c>
      <c r="C2371" s="463" t="s">
        <v>3614</v>
      </c>
      <c r="D2371" s="463" t="s">
        <v>552</v>
      </c>
      <c r="E2371" s="463">
        <v>62</v>
      </c>
      <c r="F2371" s="465" t="s">
        <v>3076</v>
      </c>
      <c r="G2371" s="463" t="s">
        <v>554</v>
      </c>
      <c r="H2371" s="576">
        <v>43284</v>
      </c>
      <c r="I2371" s="576">
        <v>43304</v>
      </c>
      <c r="J2371" s="228">
        <v>2017</v>
      </c>
      <c r="K2371" s="463" t="s">
        <v>4913</v>
      </c>
      <c r="L2371" s="463" t="s">
        <v>3729</v>
      </c>
      <c r="M2371" s="463" t="s">
        <v>3076</v>
      </c>
      <c r="N2371" s="466">
        <v>3</v>
      </c>
      <c r="O2371" s="229">
        <v>0</v>
      </c>
      <c r="P2371" s="463">
        <v>3</v>
      </c>
      <c r="Q2371" s="463">
        <v>8</v>
      </c>
      <c r="R2371" s="463">
        <v>0</v>
      </c>
      <c r="S2371" s="463">
        <v>0</v>
      </c>
      <c r="T2371" s="463">
        <v>0</v>
      </c>
      <c r="U2371" s="463">
        <v>0</v>
      </c>
      <c r="V2371" s="463">
        <v>0</v>
      </c>
      <c r="W2371" s="463">
        <v>27</v>
      </c>
      <c r="X2371" s="463">
        <v>1</v>
      </c>
      <c r="Y2371" s="463">
        <v>1</v>
      </c>
      <c r="Z2371" s="463">
        <v>0</v>
      </c>
      <c r="AA2371" s="463">
        <v>0</v>
      </c>
      <c r="AB2371" s="466">
        <v>40</v>
      </c>
      <c r="AC2371" s="461"/>
    </row>
    <row r="2372" spans="1:29" s="467" customFormat="1" hidden="1">
      <c r="A2372" s="463" t="s">
        <v>3615</v>
      </c>
      <c r="B2372" s="463" t="s">
        <v>658</v>
      </c>
      <c r="C2372" s="463" t="s">
        <v>3616</v>
      </c>
      <c r="D2372" s="463" t="s">
        <v>552</v>
      </c>
      <c r="E2372" s="463">
        <v>62</v>
      </c>
      <c r="F2372" s="465" t="s">
        <v>3076</v>
      </c>
      <c r="G2372" s="463" t="s">
        <v>554</v>
      </c>
      <c r="H2372" s="576">
        <v>43284</v>
      </c>
      <c r="I2372" s="576">
        <v>43304</v>
      </c>
      <c r="J2372" s="228">
        <v>2017</v>
      </c>
      <c r="K2372" s="463" t="s">
        <v>4913</v>
      </c>
      <c r="L2372" s="463" t="s">
        <v>3729</v>
      </c>
      <c r="M2372" s="463" t="s">
        <v>3076</v>
      </c>
      <c r="N2372" s="466">
        <v>4</v>
      </c>
      <c r="O2372" s="229">
        <v>0</v>
      </c>
      <c r="P2372" s="463">
        <v>1</v>
      </c>
      <c r="Q2372" s="463">
        <v>6</v>
      </c>
      <c r="R2372" s="463">
        <v>0</v>
      </c>
      <c r="S2372" s="463">
        <v>0</v>
      </c>
      <c r="T2372" s="463">
        <v>0</v>
      </c>
      <c r="U2372" s="463">
        <v>0</v>
      </c>
      <c r="V2372" s="463">
        <v>1</v>
      </c>
      <c r="W2372" s="463">
        <v>18</v>
      </c>
      <c r="X2372" s="463">
        <v>14</v>
      </c>
      <c r="Y2372" s="463">
        <v>0</v>
      </c>
      <c r="Z2372" s="463">
        <v>0</v>
      </c>
      <c r="AA2372" s="463">
        <v>0</v>
      </c>
      <c r="AB2372" s="466">
        <v>40</v>
      </c>
      <c r="AC2372" s="461"/>
    </row>
    <row r="2373" spans="1:29" s="467" customFormat="1" hidden="1">
      <c r="A2373" s="463" t="s">
        <v>3609</v>
      </c>
      <c r="B2373" s="463" t="s">
        <v>658</v>
      </c>
      <c r="C2373" s="463" t="s">
        <v>3610</v>
      </c>
      <c r="D2373" s="463" t="s">
        <v>552</v>
      </c>
      <c r="E2373" s="463">
        <v>62</v>
      </c>
      <c r="F2373" s="465" t="s">
        <v>3076</v>
      </c>
      <c r="G2373" s="463" t="s">
        <v>554</v>
      </c>
      <c r="H2373" s="576">
        <v>43284</v>
      </c>
      <c r="I2373" s="576">
        <v>43304</v>
      </c>
      <c r="J2373" s="228">
        <v>2017</v>
      </c>
      <c r="K2373" s="463" t="s">
        <v>4913</v>
      </c>
      <c r="L2373" s="463" t="s">
        <v>3729</v>
      </c>
      <c r="M2373" s="463" t="s">
        <v>3076</v>
      </c>
      <c r="N2373" s="466">
        <v>1</v>
      </c>
      <c r="O2373" s="229">
        <v>0</v>
      </c>
      <c r="P2373" s="463">
        <v>0</v>
      </c>
      <c r="Q2373" s="463">
        <v>8</v>
      </c>
      <c r="R2373" s="463">
        <v>0</v>
      </c>
      <c r="S2373" s="463">
        <v>0</v>
      </c>
      <c r="T2373" s="463">
        <v>0</v>
      </c>
      <c r="U2373" s="463">
        <v>0</v>
      </c>
      <c r="V2373" s="463">
        <v>2</v>
      </c>
      <c r="W2373" s="463">
        <v>19</v>
      </c>
      <c r="X2373" s="463">
        <v>11</v>
      </c>
      <c r="Y2373" s="463">
        <v>0</v>
      </c>
      <c r="Z2373" s="463">
        <v>0</v>
      </c>
      <c r="AA2373" s="463">
        <v>0</v>
      </c>
      <c r="AB2373" s="466">
        <v>40</v>
      </c>
      <c r="AC2373" s="461"/>
    </row>
    <row r="2374" spans="1:29" s="467" customFormat="1" hidden="1">
      <c r="A2374" s="463" t="s">
        <v>3611</v>
      </c>
      <c r="B2374" s="463" t="s">
        <v>658</v>
      </c>
      <c r="C2374" s="463" t="s">
        <v>3612</v>
      </c>
      <c r="D2374" s="463" t="s">
        <v>552</v>
      </c>
      <c r="E2374" s="463">
        <v>62</v>
      </c>
      <c r="F2374" s="465" t="s">
        <v>3076</v>
      </c>
      <c r="G2374" s="463" t="s">
        <v>554</v>
      </c>
      <c r="H2374" s="576">
        <v>43284</v>
      </c>
      <c r="I2374" s="576">
        <v>43304</v>
      </c>
      <c r="J2374" s="228">
        <v>2017</v>
      </c>
      <c r="K2374" s="463" t="s">
        <v>4913</v>
      </c>
      <c r="L2374" s="463" t="s">
        <v>3729</v>
      </c>
      <c r="M2374" s="463" t="s">
        <v>3076</v>
      </c>
      <c r="N2374" s="466">
        <v>2</v>
      </c>
      <c r="O2374" s="229">
        <v>0</v>
      </c>
      <c r="P2374" s="463">
        <v>0</v>
      </c>
      <c r="Q2374" s="463">
        <v>13</v>
      </c>
      <c r="R2374" s="463">
        <v>1</v>
      </c>
      <c r="S2374" s="463">
        <v>0</v>
      </c>
      <c r="T2374" s="463">
        <v>0</v>
      </c>
      <c r="U2374" s="463">
        <v>0</v>
      </c>
      <c r="V2374" s="463">
        <v>0</v>
      </c>
      <c r="W2374" s="463">
        <v>24</v>
      </c>
      <c r="X2374" s="463">
        <v>0</v>
      </c>
      <c r="Y2374" s="463">
        <v>1</v>
      </c>
      <c r="Z2374" s="463">
        <v>0</v>
      </c>
      <c r="AA2374" s="463">
        <v>1</v>
      </c>
      <c r="AB2374" s="466">
        <v>40</v>
      </c>
      <c r="AC2374" s="461"/>
    </row>
    <row r="2375" spans="1:29" s="467" customFormat="1" hidden="1">
      <c r="A2375" s="463" t="s">
        <v>3613</v>
      </c>
      <c r="B2375" s="463" t="s">
        <v>658</v>
      </c>
      <c r="C2375" s="463" t="s">
        <v>3614</v>
      </c>
      <c r="D2375" s="463" t="s">
        <v>552</v>
      </c>
      <c r="E2375" s="463">
        <v>62</v>
      </c>
      <c r="F2375" s="465" t="s">
        <v>3076</v>
      </c>
      <c r="G2375" s="463" t="s">
        <v>554</v>
      </c>
      <c r="H2375" s="576">
        <v>43284</v>
      </c>
      <c r="I2375" s="576">
        <v>43304</v>
      </c>
      <c r="J2375" s="228">
        <v>2017</v>
      </c>
      <c r="K2375" s="463" t="s">
        <v>4913</v>
      </c>
      <c r="L2375" s="463" t="s">
        <v>3729</v>
      </c>
      <c r="M2375" s="463" t="s">
        <v>3076</v>
      </c>
      <c r="N2375" s="466">
        <v>3</v>
      </c>
      <c r="O2375" s="229">
        <v>0</v>
      </c>
      <c r="P2375" s="463">
        <v>3</v>
      </c>
      <c r="Q2375" s="463">
        <v>8</v>
      </c>
      <c r="R2375" s="463">
        <v>0</v>
      </c>
      <c r="S2375" s="463">
        <v>0</v>
      </c>
      <c r="T2375" s="463">
        <v>0</v>
      </c>
      <c r="U2375" s="463">
        <v>0</v>
      </c>
      <c r="V2375" s="463">
        <v>0</v>
      </c>
      <c r="W2375" s="463">
        <v>27</v>
      </c>
      <c r="X2375" s="463">
        <v>1</v>
      </c>
      <c r="Y2375" s="463">
        <v>1</v>
      </c>
      <c r="Z2375" s="463">
        <v>0</v>
      </c>
      <c r="AA2375" s="463">
        <v>0</v>
      </c>
      <c r="AB2375" s="466">
        <v>40</v>
      </c>
      <c r="AC2375" s="461"/>
    </row>
    <row r="2376" spans="1:29" s="467" customFormat="1" hidden="1">
      <c r="A2376" s="463" t="s">
        <v>3615</v>
      </c>
      <c r="B2376" s="463" t="s">
        <v>658</v>
      </c>
      <c r="C2376" s="463" t="s">
        <v>3616</v>
      </c>
      <c r="D2376" s="463" t="s">
        <v>552</v>
      </c>
      <c r="E2376" s="463">
        <v>62</v>
      </c>
      <c r="F2376" s="465" t="s">
        <v>3076</v>
      </c>
      <c r="G2376" s="463" t="s">
        <v>554</v>
      </c>
      <c r="H2376" s="576">
        <v>43284</v>
      </c>
      <c r="I2376" s="576">
        <v>43304</v>
      </c>
      <c r="J2376" s="228">
        <v>2017</v>
      </c>
      <c r="K2376" s="463" t="s">
        <v>4913</v>
      </c>
      <c r="L2376" s="463" t="s">
        <v>3729</v>
      </c>
      <c r="M2376" s="463" t="s">
        <v>3076</v>
      </c>
      <c r="N2376" s="466">
        <v>4</v>
      </c>
      <c r="O2376" s="229">
        <v>0</v>
      </c>
      <c r="P2376" s="463">
        <v>1</v>
      </c>
      <c r="Q2376" s="463">
        <v>6</v>
      </c>
      <c r="R2376" s="463">
        <v>0</v>
      </c>
      <c r="S2376" s="463">
        <v>0</v>
      </c>
      <c r="T2376" s="463">
        <v>0</v>
      </c>
      <c r="U2376" s="463">
        <v>0</v>
      </c>
      <c r="V2376" s="463">
        <v>1</v>
      </c>
      <c r="W2376" s="463">
        <v>18</v>
      </c>
      <c r="X2376" s="463">
        <v>14</v>
      </c>
      <c r="Y2376" s="463">
        <v>0</v>
      </c>
      <c r="Z2376" s="463">
        <v>0</v>
      </c>
      <c r="AA2376" s="463">
        <v>0</v>
      </c>
      <c r="AB2376" s="466">
        <v>40</v>
      </c>
      <c r="AC2376" s="461"/>
    </row>
    <row r="2377" spans="1:29" s="467" customFormat="1" hidden="1">
      <c r="A2377" s="463" t="s">
        <v>3617</v>
      </c>
      <c r="B2377" s="463" t="s">
        <v>658</v>
      </c>
      <c r="C2377" s="463" t="s">
        <v>3618</v>
      </c>
      <c r="D2377" s="463" t="s">
        <v>552</v>
      </c>
      <c r="E2377" s="463">
        <v>63</v>
      </c>
      <c r="F2377" s="465" t="s">
        <v>3077</v>
      </c>
      <c r="G2377" s="463" t="s">
        <v>554</v>
      </c>
      <c r="H2377" s="576">
        <v>43284</v>
      </c>
      <c r="I2377" s="576">
        <v>43304</v>
      </c>
      <c r="J2377" s="228">
        <v>2017</v>
      </c>
      <c r="K2377" s="463" t="s">
        <v>4913</v>
      </c>
      <c r="L2377" s="463" t="s">
        <v>3729</v>
      </c>
      <c r="M2377" s="463" t="s">
        <v>3077</v>
      </c>
      <c r="N2377" s="466">
        <v>1</v>
      </c>
      <c r="O2377" s="229">
        <v>0</v>
      </c>
      <c r="P2377" s="463">
        <v>11</v>
      </c>
      <c r="Q2377" s="463">
        <v>6</v>
      </c>
      <c r="R2377" s="463">
        <v>0</v>
      </c>
      <c r="S2377" s="463">
        <v>1</v>
      </c>
      <c r="T2377" s="463">
        <v>0</v>
      </c>
      <c r="U2377" s="463">
        <v>0</v>
      </c>
      <c r="V2377" s="463">
        <v>0</v>
      </c>
      <c r="W2377" s="463">
        <v>20</v>
      </c>
      <c r="X2377" s="463">
        <v>0</v>
      </c>
      <c r="Y2377" s="463">
        <v>2</v>
      </c>
      <c r="Z2377" s="463">
        <v>0</v>
      </c>
      <c r="AA2377" s="463">
        <v>0</v>
      </c>
      <c r="AB2377" s="466">
        <v>40</v>
      </c>
      <c r="AC2377" s="461"/>
    </row>
    <row r="2378" spans="1:29" s="467" customFormat="1" hidden="1">
      <c r="A2378" s="463" t="s">
        <v>3619</v>
      </c>
      <c r="B2378" s="463" t="s">
        <v>658</v>
      </c>
      <c r="C2378" s="463" t="s">
        <v>3620</v>
      </c>
      <c r="D2378" s="463" t="s">
        <v>552</v>
      </c>
      <c r="E2378" s="463">
        <v>63</v>
      </c>
      <c r="F2378" s="465" t="s">
        <v>3077</v>
      </c>
      <c r="G2378" s="463" t="s">
        <v>554</v>
      </c>
      <c r="H2378" s="576">
        <v>43284</v>
      </c>
      <c r="I2378" s="576">
        <v>43304</v>
      </c>
      <c r="J2378" s="228">
        <v>2017</v>
      </c>
      <c r="K2378" s="463" t="s">
        <v>4913</v>
      </c>
      <c r="L2378" s="463" t="s">
        <v>3729</v>
      </c>
      <c r="M2378" s="463" t="s">
        <v>3077</v>
      </c>
      <c r="N2378" s="466">
        <v>2</v>
      </c>
      <c r="O2378" s="229">
        <v>0</v>
      </c>
      <c r="P2378" s="463">
        <v>10</v>
      </c>
      <c r="Q2378" s="463">
        <v>2</v>
      </c>
      <c r="R2378" s="463">
        <v>0</v>
      </c>
      <c r="S2378" s="463">
        <v>0</v>
      </c>
      <c r="T2378" s="463">
        <v>0</v>
      </c>
      <c r="U2378" s="463">
        <v>2</v>
      </c>
      <c r="V2378" s="463">
        <v>0</v>
      </c>
      <c r="W2378" s="463">
        <v>25</v>
      </c>
      <c r="X2378" s="463">
        <v>1</v>
      </c>
      <c r="Y2378" s="463">
        <v>0</v>
      </c>
      <c r="Z2378" s="463">
        <v>0</v>
      </c>
      <c r="AA2378" s="463">
        <v>0</v>
      </c>
      <c r="AB2378" s="466">
        <v>40</v>
      </c>
      <c r="AC2378" s="461"/>
    </row>
    <row r="2379" spans="1:29" s="467" customFormat="1" hidden="1">
      <c r="A2379" s="463" t="s">
        <v>3621</v>
      </c>
      <c r="B2379" s="463" t="s">
        <v>658</v>
      </c>
      <c r="C2379" s="463" t="s">
        <v>3622</v>
      </c>
      <c r="D2379" s="463" t="s">
        <v>552</v>
      </c>
      <c r="E2379" s="463">
        <v>63</v>
      </c>
      <c r="F2379" s="465" t="s">
        <v>3077</v>
      </c>
      <c r="G2379" s="463" t="s">
        <v>554</v>
      </c>
      <c r="H2379" s="576">
        <v>43284</v>
      </c>
      <c r="I2379" s="576">
        <v>43304</v>
      </c>
      <c r="J2379" s="228">
        <v>2017</v>
      </c>
      <c r="K2379" s="463" t="s">
        <v>4913</v>
      </c>
      <c r="L2379" s="463" t="s">
        <v>3729</v>
      </c>
      <c r="M2379" s="463" t="s">
        <v>3077</v>
      </c>
      <c r="N2379" s="466">
        <v>3</v>
      </c>
      <c r="O2379" s="229">
        <v>0</v>
      </c>
      <c r="P2379" s="463">
        <v>1</v>
      </c>
      <c r="Q2379" s="463">
        <v>5</v>
      </c>
      <c r="R2379" s="463">
        <v>0</v>
      </c>
      <c r="S2379" s="463">
        <v>0</v>
      </c>
      <c r="T2379" s="463">
        <v>0</v>
      </c>
      <c r="U2379" s="463">
        <v>0</v>
      </c>
      <c r="V2379" s="463">
        <v>0</v>
      </c>
      <c r="W2379" s="463">
        <v>31</v>
      </c>
      <c r="X2379" s="463">
        <v>2</v>
      </c>
      <c r="Y2379" s="463">
        <v>1</v>
      </c>
      <c r="Z2379" s="463">
        <v>0</v>
      </c>
      <c r="AA2379" s="463">
        <v>0</v>
      </c>
      <c r="AB2379" s="466">
        <v>40</v>
      </c>
      <c r="AC2379" s="461"/>
    </row>
    <row r="2380" spans="1:29" s="467" customFormat="1" hidden="1">
      <c r="A2380" s="463" t="s">
        <v>3623</v>
      </c>
      <c r="B2380" s="463" t="s">
        <v>658</v>
      </c>
      <c r="C2380" s="463" t="s">
        <v>3624</v>
      </c>
      <c r="D2380" s="463" t="s">
        <v>552</v>
      </c>
      <c r="E2380" s="463">
        <v>63</v>
      </c>
      <c r="F2380" s="465" t="s">
        <v>3077</v>
      </c>
      <c r="G2380" s="463" t="s">
        <v>554</v>
      </c>
      <c r="H2380" s="576">
        <v>43284</v>
      </c>
      <c r="I2380" s="576">
        <v>43304</v>
      </c>
      <c r="J2380" s="228">
        <v>2017</v>
      </c>
      <c r="K2380" s="463" t="s">
        <v>4913</v>
      </c>
      <c r="L2380" s="463" t="s">
        <v>3729</v>
      </c>
      <c r="M2380" s="463" t="s">
        <v>3077</v>
      </c>
      <c r="N2380" s="466">
        <v>4</v>
      </c>
      <c r="O2380" s="229">
        <v>0</v>
      </c>
      <c r="P2380" s="463">
        <v>0</v>
      </c>
      <c r="Q2380" s="463">
        <v>6</v>
      </c>
      <c r="R2380" s="463">
        <v>0</v>
      </c>
      <c r="S2380" s="463">
        <v>4</v>
      </c>
      <c r="T2380" s="463">
        <v>0</v>
      </c>
      <c r="U2380" s="463">
        <v>0</v>
      </c>
      <c r="V2380" s="463">
        <v>0</v>
      </c>
      <c r="W2380" s="463">
        <v>30</v>
      </c>
      <c r="X2380" s="463">
        <v>0</v>
      </c>
      <c r="Y2380" s="463">
        <v>0</v>
      </c>
      <c r="Z2380" s="463">
        <v>0</v>
      </c>
      <c r="AA2380" s="463">
        <v>0</v>
      </c>
      <c r="AB2380" s="466">
        <v>40</v>
      </c>
      <c r="AC2380" s="461"/>
    </row>
    <row r="2381" spans="1:29" s="467" customFormat="1" hidden="1">
      <c r="A2381" s="463" t="s">
        <v>3617</v>
      </c>
      <c r="B2381" s="463" t="s">
        <v>658</v>
      </c>
      <c r="C2381" s="463" t="s">
        <v>3618</v>
      </c>
      <c r="D2381" s="463" t="s">
        <v>552</v>
      </c>
      <c r="E2381" s="463">
        <v>63</v>
      </c>
      <c r="F2381" s="465" t="s">
        <v>3077</v>
      </c>
      <c r="G2381" s="463" t="s">
        <v>554</v>
      </c>
      <c r="H2381" s="576">
        <v>43284</v>
      </c>
      <c r="I2381" s="576">
        <v>43304</v>
      </c>
      <c r="J2381" s="228">
        <v>2017</v>
      </c>
      <c r="K2381" s="463" t="s">
        <v>4913</v>
      </c>
      <c r="L2381" s="463" t="s">
        <v>3729</v>
      </c>
      <c r="M2381" s="463" t="s">
        <v>3077</v>
      </c>
      <c r="N2381" s="466">
        <v>1</v>
      </c>
      <c r="O2381" s="229">
        <v>0</v>
      </c>
      <c r="P2381" s="463">
        <v>11</v>
      </c>
      <c r="Q2381" s="463">
        <v>6</v>
      </c>
      <c r="R2381" s="463">
        <v>0</v>
      </c>
      <c r="S2381" s="463">
        <v>1</v>
      </c>
      <c r="T2381" s="463">
        <v>0</v>
      </c>
      <c r="U2381" s="463">
        <v>0</v>
      </c>
      <c r="V2381" s="463">
        <v>0</v>
      </c>
      <c r="W2381" s="463">
        <v>20</v>
      </c>
      <c r="X2381" s="463">
        <v>0</v>
      </c>
      <c r="Y2381" s="463">
        <v>2</v>
      </c>
      <c r="Z2381" s="463">
        <v>0</v>
      </c>
      <c r="AA2381" s="463">
        <v>0</v>
      </c>
      <c r="AB2381" s="466">
        <v>40</v>
      </c>
      <c r="AC2381" s="461"/>
    </row>
    <row r="2382" spans="1:29" s="467" customFormat="1" hidden="1">
      <c r="A2382" s="463" t="s">
        <v>3619</v>
      </c>
      <c r="B2382" s="463" t="s">
        <v>658</v>
      </c>
      <c r="C2382" s="463" t="s">
        <v>3620</v>
      </c>
      <c r="D2382" s="463" t="s">
        <v>552</v>
      </c>
      <c r="E2382" s="463">
        <v>63</v>
      </c>
      <c r="F2382" s="465" t="s">
        <v>3077</v>
      </c>
      <c r="G2382" s="463" t="s">
        <v>554</v>
      </c>
      <c r="H2382" s="576">
        <v>43284</v>
      </c>
      <c r="I2382" s="576">
        <v>43304</v>
      </c>
      <c r="J2382" s="228">
        <v>2017</v>
      </c>
      <c r="K2382" s="463" t="s">
        <v>4913</v>
      </c>
      <c r="L2382" s="463" t="s">
        <v>3729</v>
      </c>
      <c r="M2382" s="463" t="s">
        <v>3077</v>
      </c>
      <c r="N2382" s="466">
        <v>2</v>
      </c>
      <c r="O2382" s="229">
        <v>0</v>
      </c>
      <c r="P2382" s="463">
        <v>10</v>
      </c>
      <c r="Q2382" s="463">
        <v>2</v>
      </c>
      <c r="R2382" s="463">
        <v>0</v>
      </c>
      <c r="S2382" s="463">
        <v>0</v>
      </c>
      <c r="T2382" s="463">
        <v>0</v>
      </c>
      <c r="U2382" s="463">
        <v>2</v>
      </c>
      <c r="V2382" s="463">
        <v>0</v>
      </c>
      <c r="W2382" s="463">
        <v>25</v>
      </c>
      <c r="X2382" s="463">
        <v>1</v>
      </c>
      <c r="Y2382" s="463">
        <v>0</v>
      </c>
      <c r="Z2382" s="463">
        <v>0</v>
      </c>
      <c r="AA2382" s="463">
        <v>0</v>
      </c>
      <c r="AB2382" s="466">
        <v>40</v>
      </c>
      <c r="AC2382" s="461"/>
    </row>
    <row r="2383" spans="1:29" s="467" customFormat="1" hidden="1">
      <c r="A2383" s="463" t="s">
        <v>3621</v>
      </c>
      <c r="B2383" s="463" t="s">
        <v>658</v>
      </c>
      <c r="C2383" s="463" t="s">
        <v>3622</v>
      </c>
      <c r="D2383" s="463" t="s">
        <v>552</v>
      </c>
      <c r="E2383" s="463">
        <v>63</v>
      </c>
      <c r="F2383" s="465" t="s">
        <v>3077</v>
      </c>
      <c r="G2383" s="463" t="s">
        <v>554</v>
      </c>
      <c r="H2383" s="576">
        <v>43284</v>
      </c>
      <c r="I2383" s="576">
        <v>43304</v>
      </c>
      <c r="J2383" s="228">
        <v>2017</v>
      </c>
      <c r="K2383" s="463" t="s">
        <v>4913</v>
      </c>
      <c r="L2383" s="463" t="s">
        <v>3729</v>
      </c>
      <c r="M2383" s="463" t="s">
        <v>3077</v>
      </c>
      <c r="N2383" s="466">
        <v>3</v>
      </c>
      <c r="O2383" s="229">
        <v>0</v>
      </c>
      <c r="P2383" s="463">
        <v>1</v>
      </c>
      <c r="Q2383" s="463">
        <v>5</v>
      </c>
      <c r="R2383" s="463">
        <v>0</v>
      </c>
      <c r="S2383" s="463">
        <v>0</v>
      </c>
      <c r="T2383" s="463">
        <v>0</v>
      </c>
      <c r="U2383" s="463">
        <v>0</v>
      </c>
      <c r="V2383" s="463">
        <v>0</v>
      </c>
      <c r="W2383" s="463">
        <v>31</v>
      </c>
      <c r="X2383" s="463">
        <v>2</v>
      </c>
      <c r="Y2383" s="463">
        <v>1</v>
      </c>
      <c r="Z2383" s="463">
        <v>0</v>
      </c>
      <c r="AA2383" s="463">
        <v>0</v>
      </c>
      <c r="AB2383" s="466">
        <v>40</v>
      </c>
      <c r="AC2383" s="461"/>
    </row>
    <row r="2384" spans="1:29" s="467" customFormat="1" hidden="1">
      <c r="A2384" s="463" t="s">
        <v>3623</v>
      </c>
      <c r="B2384" s="463" t="s">
        <v>658</v>
      </c>
      <c r="C2384" s="463" t="s">
        <v>3624</v>
      </c>
      <c r="D2384" s="463" t="s">
        <v>552</v>
      </c>
      <c r="E2384" s="463">
        <v>63</v>
      </c>
      <c r="F2384" s="465" t="s">
        <v>3077</v>
      </c>
      <c r="G2384" s="463" t="s">
        <v>554</v>
      </c>
      <c r="H2384" s="576">
        <v>43284</v>
      </c>
      <c r="I2384" s="576">
        <v>43304</v>
      </c>
      <c r="J2384" s="228">
        <v>2017</v>
      </c>
      <c r="K2384" s="463" t="s">
        <v>4913</v>
      </c>
      <c r="L2384" s="463" t="s">
        <v>3729</v>
      </c>
      <c r="M2384" s="463" t="s">
        <v>3077</v>
      </c>
      <c r="N2384" s="466">
        <v>4</v>
      </c>
      <c r="O2384" s="229">
        <v>0</v>
      </c>
      <c r="P2384" s="463">
        <v>0</v>
      </c>
      <c r="Q2384" s="463">
        <v>6</v>
      </c>
      <c r="R2384" s="463">
        <v>0</v>
      </c>
      <c r="S2384" s="463">
        <v>4</v>
      </c>
      <c r="T2384" s="463">
        <v>0</v>
      </c>
      <c r="U2384" s="463">
        <v>0</v>
      </c>
      <c r="V2384" s="463">
        <v>0</v>
      </c>
      <c r="W2384" s="463">
        <v>30</v>
      </c>
      <c r="X2384" s="463">
        <v>0</v>
      </c>
      <c r="Y2384" s="463">
        <v>0</v>
      </c>
      <c r="Z2384" s="463">
        <v>0</v>
      </c>
      <c r="AA2384" s="463">
        <v>0</v>
      </c>
      <c r="AB2384" s="466">
        <v>40</v>
      </c>
      <c r="AC2384" s="461"/>
    </row>
    <row r="2385" spans="1:29" s="467" customFormat="1" hidden="1">
      <c r="A2385" s="463" t="s">
        <v>3385</v>
      </c>
      <c r="B2385" s="463" t="s">
        <v>658</v>
      </c>
      <c r="C2385" s="463" t="s">
        <v>3931</v>
      </c>
      <c r="D2385" s="463" t="s">
        <v>552</v>
      </c>
      <c r="E2385" s="463">
        <v>64</v>
      </c>
      <c r="F2385" s="465" t="s">
        <v>3753</v>
      </c>
      <c r="G2385" s="463" t="s">
        <v>554</v>
      </c>
      <c r="H2385" s="576">
        <v>43141</v>
      </c>
      <c r="I2385" s="576">
        <v>43153</v>
      </c>
      <c r="J2385" s="228">
        <v>2017</v>
      </c>
      <c r="K2385" s="463" t="s">
        <v>769</v>
      </c>
      <c r="L2385" s="463" t="s">
        <v>3072</v>
      </c>
      <c r="M2385" s="463" t="s">
        <v>3753</v>
      </c>
      <c r="N2385" s="466">
        <v>1</v>
      </c>
      <c r="O2385" s="229">
        <v>0</v>
      </c>
      <c r="P2385" s="463">
        <v>0</v>
      </c>
      <c r="Q2385" s="463">
        <v>4</v>
      </c>
      <c r="R2385" s="463">
        <v>1</v>
      </c>
      <c r="S2385" s="463">
        <v>4</v>
      </c>
      <c r="T2385" s="463">
        <v>0</v>
      </c>
      <c r="U2385" s="463">
        <v>0</v>
      </c>
      <c r="V2385" s="463">
        <v>6</v>
      </c>
      <c r="W2385" s="463">
        <v>20</v>
      </c>
      <c r="X2385" s="463">
        <v>3</v>
      </c>
      <c r="Y2385" s="463">
        <v>2</v>
      </c>
      <c r="Z2385" s="463">
        <v>0</v>
      </c>
      <c r="AA2385" s="463">
        <v>0</v>
      </c>
      <c r="AB2385" s="466">
        <v>40</v>
      </c>
      <c r="AC2385" s="461"/>
    </row>
    <row r="2386" spans="1:29" s="467" customFormat="1" hidden="1">
      <c r="A2386" s="463" t="s">
        <v>3386</v>
      </c>
      <c r="B2386" s="463" t="s">
        <v>658</v>
      </c>
      <c r="C2386" s="463" t="s">
        <v>3932</v>
      </c>
      <c r="D2386" s="463" t="s">
        <v>552</v>
      </c>
      <c r="E2386" s="463">
        <v>64</v>
      </c>
      <c r="F2386" s="465" t="s">
        <v>3753</v>
      </c>
      <c r="G2386" s="463" t="s">
        <v>554</v>
      </c>
      <c r="H2386" s="576">
        <v>43141</v>
      </c>
      <c r="I2386" s="576">
        <v>43153</v>
      </c>
      <c r="J2386" s="228">
        <v>2017</v>
      </c>
      <c r="K2386" s="463" t="s">
        <v>769</v>
      </c>
      <c r="L2386" s="463" t="s">
        <v>3072</v>
      </c>
      <c r="M2386" s="463" t="s">
        <v>3753</v>
      </c>
      <c r="N2386" s="466">
        <v>2</v>
      </c>
      <c r="O2386" s="229">
        <v>0</v>
      </c>
      <c r="P2386" s="463">
        <v>3</v>
      </c>
      <c r="Q2386" s="463">
        <v>4</v>
      </c>
      <c r="R2386" s="463">
        <v>2</v>
      </c>
      <c r="S2386" s="463">
        <v>9</v>
      </c>
      <c r="T2386" s="463">
        <v>0</v>
      </c>
      <c r="U2386" s="463">
        <v>0</v>
      </c>
      <c r="V2386" s="463">
        <v>1</v>
      </c>
      <c r="W2386" s="463">
        <v>14</v>
      </c>
      <c r="X2386" s="463">
        <v>3</v>
      </c>
      <c r="Y2386" s="463">
        <v>4</v>
      </c>
      <c r="Z2386" s="463">
        <v>0</v>
      </c>
      <c r="AA2386" s="463">
        <v>0</v>
      </c>
      <c r="AB2386" s="466">
        <v>40</v>
      </c>
      <c r="AC2386" s="461"/>
    </row>
    <row r="2387" spans="1:29" s="467" customFormat="1" hidden="1">
      <c r="A2387" s="463" t="s">
        <v>3387</v>
      </c>
      <c r="B2387" s="463" t="s">
        <v>658</v>
      </c>
      <c r="C2387" s="463" t="s">
        <v>3933</v>
      </c>
      <c r="D2387" s="463" t="s">
        <v>552</v>
      </c>
      <c r="E2387" s="463">
        <v>64</v>
      </c>
      <c r="F2387" s="465" t="s">
        <v>3753</v>
      </c>
      <c r="G2387" s="463" t="s">
        <v>554</v>
      </c>
      <c r="H2387" s="576">
        <v>43141</v>
      </c>
      <c r="I2387" s="576">
        <v>43153</v>
      </c>
      <c r="J2387" s="228">
        <v>2017</v>
      </c>
      <c r="K2387" s="463" t="s">
        <v>769</v>
      </c>
      <c r="L2387" s="463" t="s">
        <v>3072</v>
      </c>
      <c r="M2387" s="463" t="s">
        <v>3753</v>
      </c>
      <c r="N2387" s="466">
        <v>3</v>
      </c>
      <c r="O2387" s="229">
        <v>2</v>
      </c>
      <c r="P2387" s="463">
        <v>5</v>
      </c>
      <c r="Q2387" s="463">
        <v>3</v>
      </c>
      <c r="R2387" s="463">
        <v>3</v>
      </c>
      <c r="S2387" s="463">
        <v>7</v>
      </c>
      <c r="T2387" s="463">
        <v>0</v>
      </c>
      <c r="U2387" s="463">
        <v>0</v>
      </c>
      <c r="V2387" s="463">
        <v>0</v>
      </c>
      <c r="W2387" s="463">
        <v>14</v>
      </c>
      <c r="X2387" s="463">
        <v>3</v>
      </c>
      <c r="Y2387" s="463">
        <v>3</v>
      </c>
      <c r="Z2387" s="463">
        <v>0</v>
      </c>
      <c r="AA2387" s="463">
        <v>0</v>
      </c>
      <c r="AB2387" s="466">
        <v>40</v>
      </c>
      <c r="AC2387" s="461"/>
    </row>
    <row r="2388" spans="1:29" s="467" customFormat="1" hidden="1">
      <c r="A2388" s="463" t="s">
        <v>3388</v>
      </c>
      <c r="B2388" s="463" t="s">
        <v>658</v>
      </c>
      <c r="C2388" s="463" t="s">
        <v>3934</v>
      </c>
      <c r="D2388" s="463" t="s">
        <v>552</v>
      </c>
      <c r="E2388" s="463">
        <v>64</v>
      </c>
      <c r="F2388" s="465" t="s">
        <v>3753</v>
      </c>
      <c r="G2388" s="463" t="s">
        <v>554</v>
      </c>
      <c r="H2388" s="576">
        <v>43141</v>
      </c>
      <c r="I2388" s="576">
        <v>43153</v>
      </c>
      <c r="J2388" s="228">
        <v>2017</v>
      </c>
      <c r="K2388" s="463" t="s">
        <v>769</v>
      </c>
      <c r="L2388" s="463" t="s">
        <v>3072</v>
      </c>
      <c r="M2388" s="463" t="s">
        <v>3753</v>
      </c>
      <c r="N2388" s="466">
        <v>4</v>
      </c>
      <c r="O2388" s="229">
        <v>1</v>
      </c>
      <c r="P2388" s="463">
        <v>1</v>
      </c>
      <c r="Q2388" s="463">
        <v>2</v>
      </c>
      <c r="R2388" s="463">
        <v>2</v>
      </c>
      <c r="S2388" s="463">
        <v>8</v>
      </c>
      <c r="T2388" s="463">
        <v>0</v>
      </c>
      <c r="U2388" s="463">
        <v>0</v>
      </c>
      <c r="V2388" s="463">
        <v>5</v>
      </c>
      <c r="W2388" s="463">
        <v>10</v>
      </c>
      <c r="X2388" s="463">
        <v>2</v>
      </c>
      <c r="Y2388" s="463">
        <v>9</v>
      </c>
      <c r="Z2388" s="463">
        <v>0</v>
      </c>
      <c r="AA2388" s="463">
        <v>0</v>
      </c>
      <c r="AB2388" s="466">
        <v>40</v>
      </c>
      <c r="AC2388" s="461"/>
    </row>
    <row r="2389" spans="1:29" s="467" customFormat="1" hidden="1">
      <c r="A2389" s="463" t="s">
        <v>3389</v>
      </c>
      <c r="B2389" s="463" t="s">
        <v>658</v>
      </c>
      <c r="C2389" s="463" t="s">
        <v>3939</v>
      </c>
      <c r="D2389" s="463" t="s">
        <v>552</v>
      </c>
      <c r="E2389" s="463">
        <v>65</v>
      </c>
      <c r="F2389" s="465" t="s">
        <v>3754</v>
      </c>
      <c r="G2389" s="463" t="s">
        <v>554</v>
      </c>
      <c r="H2389" s="576">
        <v>43141</v>
      </c>
      <c r="I2389" s="576">
        <v>43153</v>
      </c>
      <c r="J2389" s="228">
        <v>2017</v>
      </c>
      <c r="K2389" s="463" t="s">
        <v>769</v>
      </c>
      <c r="L2389" s="463" t="s">
        <v>3072</v>
      </c>
      <c r="M2389" s="463" t="s">
        <v>3754</v>
      </c>
      <c r="N2389" s="466">
        <v>1</v>
      </c>
      <c r="O2389" s="229">
        <v>2</v>
      </c>
      <c r="P2389" s="463">
        <v>10</v>
      </c>
      <c r="Q2389" s="463">
        <v>1</v>
      </c>
      <c r="R2389" s="463">
        <v>0</v>
      </c>
      <c r="S2389" s="463">
        <v>5</v>
      </c>
      <c r="T2389" s="463">
        <v>0</v>
      </c>
      <c r="U2389" s="463">
        <v>4</v>
      </c>
      <c r="V2389" s="463">
        <v>4</v>
      </c>
      <c r="W2389" s="463">
        <v>7</v>
      </c>
      <c r="X2389" s="463">
        <v>4</v>
      </c>
      <c r="Y2389" s="463">
        <v>1</v>
      </c>
      <c r="Z2389" s="463">
        <v>2</v>
      </c>
      <c r="AA2389" s="463">
        <v>0</v>
      </c>
      <c r="AB2389" s="466">
        <v>40</v>
      </c>
      <c r="AC2389" s="461"/>
    </row>
    <row r="2390" spans="1:29" s="467" customFormat="1" hidden="1">
      <c r="A2390" s="463" t="s">
        <v>3390</v>
      </c>
      <c r="B2390" s="463" t="s">
        <v>658</v>
      </c>
      <c r="C2390" s="463" t="s">
        <v>3940</v>
      </c>
      <c r="D2390" s="463" t="s">
        <v>552</v>
      </c>
      <c r="E2390" s="463">
        <v>65</v>
      </c>
      <c r="F2390" s="465" t="s">
        <v>3754</v>
      </c>
      <c r="G2390" s="463" t="s">
        <v>554</v>
      </c>
      <c r="H2390" s="576">
        <v>43141</v>
      </c>
      <c r="I2390" s="576">
        <v>43153</v>
      </c>
      <c r="J2390" s="228">
        <v>2017</v>
      </c>
      <c r="K2390" s="463" t="s">
        <v>769</v>
      </c>
      <c r="L2390" s="463" t="s">
        <v>3072</v>
      </c>
      <c r="M2390" s="463" t="s">
        <v>3754</v>
      </c>
      <c r="N2390" s="466">
        <v>2</v>
      </c>
      <c r="O2390" s="229">
        <v>6</v>
      </c>
      <c r="P2390" s="463">
        <v>13</v>
      </c>
      <c r="Q2390" s="463">
        <v>2</v>
      </c>
      <c r="R2390" s="463">
        <v>0</v>
      </c>
      <c r="S2390" s="463">
        <v>2</v>
      </c>
      <c r="T2390" s="463">
        <v>0</v>
      </c>
      <c r="U2390" s="463">
        <v>2</v>
      </c>
      <c r="V2390" s="463">
        <v>2</v>
      </c>
      <c r="W2390" s="463">
        <v>3</v>
      </c>
      <c r="X2390" s="463">
        <v>7</v>
      </c>
      <c r="Y2390" s="463">
        <v>0</v>
      </c>
      <c r="Z2390" s="463">
        <v>3</v>
      </c>
      <c r="AA2390" s="463">
        <v>0</v>
      </c>
      <c r="AB2390" s="466">
        <v>40</v>
      </c>
      <c r="AC2390" s="461"/>
    </row>
    <row r="2391" spans="1:29" s="467" customFormat="1" hidden="1">
      <c r="A2391" s="463" t="s">
        <v>3391</v>
      </c>
      <c r="B2391" s="463" t="s">
        <v>658</v>
      </c>
      <c r="C2391" s="463" t="s">
        <v>3941</v>
      </c>
      <c r="D2391" s="463" t="s">
        <v>552</v>
      </c>
      <c r="E2391" s="463">
        <v>65</v>
      </c>
      <c r="F2391" s="465" t="s">
        <v>3754</v>
      </c>
      <c r="G2391" s="463" t="s">
        <v>554</v>
      </c>
      <c r="H2391" s="576">
        <v>43141</v>
      </c>
      <c r="I2391" s="576">
        <v>43153</v>
      </c>
      <c r="J2391" s="228">
        <v>2017</v>
      </c>
      <c r="K2391" s="463" t="s">
        <v>769</v>
      </c>
      <c r="L2391" s="463" t="s">
        <v>3072</v>
      </c>
      <c r="M2391" s="463" t="s">
        <v>3754</v>
      </c>
      <c r="N2391" s="466">
        <v>3</v>
      </c>
      <c r="O2391" s="229">
        <v>1</v>
      </c>
      <c r="P2391" s="463">
        <v>12</v>
      </c>
      <c r="Q2391" s="463">
        <v>1</v>
      </c>
      <c r="R2391" s="463">
        <v>0</v>
      </c>
      <c r="S2391" s="463">
        <v>6</v>
      </c>
      <c r="T2391" s="463">
        <v>0</v>
      </c>
      <c r="U2391" s="463">
        <v>4</v>
      </c>
      <c r="V2391" s="463">
        <v>1</v>
      </c>
      <c r="W2391" s="463">
        <v>11</v>
      </c>
      <c r="X2391" s="463">
        <v>4</v>
      </c>
      <c r="Y2391" s="463">
        <v>0</v>
      </c>
      <c r="Z2391" s="463">
        <v>0</v>
      </c>
      <c r="AA2391" s="463">
        <v>0</v>
      </c>
      <c r="AB2391" s="466">
        <v>40</v>
      </c>
      <c r="AC2391" s="461"/>
    </row>
    <row r="2392" spans="1:29" s="467" customFormat="1" hidden="1">
      <c r="A2392" s="463" t="s">
        <v>3392</v>
      </c>
      <c r="B2392" s="463" t="s">
        <v>658</v>
      </c>
      <c r="C2392" s="463" t="s">
        <v>3942</v>
      </c>
      <c r="D2392" s="463" t="s">
        <v>552</v>
      </c>
      <c r="E2392" s="463">
        <v>65</v>
      </c>
      <c r="F2392" s="465" t="s">
        <v>3754</v>
      </c>
      <c r="G2392" s="463" t="s">
        <v>554</v>
      </c>
      <c r="H2392" s="576">
        <v>43141</v>
      </c>
      <c r="I2392" s="576">
        <v>43153</v>
      </c>
      <c r="J2392" s="228">
        <v>2017</v>
      </c>
      <c r="K2392" s="463" t="s">
        <v>769</v>
      </c>
      <c r="L2392" s="463" t="s">
        <v>3072</v>
      </c>
      <c r="M2392" s="463" t="s">
        <v>3754</v>
      </c>
      <c r="N2392" s="466">
        <v>4</v>
      </c>
      <c r="O2392" s="229">
        <v>0</v>
      </c>
      <c r="P2392" s="463">
        <v>12</v>
      </c>
      <c r="Q2392" s="463">
        <v>4</v>
      </c>
      <c r="R2392" s="463">
        <v>0</v>
      </c>
      <c r="S2392" s="463">
        <v>7</v>
      </c>
      <c r="T2392" s="463">
        <v>0</v>
      </c>
      <c r="U2392" s="463">
        <v>0</v>
      </c>
      <c r="V2392" s="463">
        <v>4</v>
      </c>
      <c r="W2392" s="463">
        <v>8</v>
      </c>
      <c r="X2392" s="463">
        <v>5</v>
      </c>
      <c r="Y2392" s="463">
        <v>0</v>
      </c>
      <c r="Z2392" s="463">
        <v>0</v>
      </c>
      <c r="AA2392" s="463">
        <v>0</v>
      </c>
      <c r="AB2392" s="466">
        <v>40</v>
      </c>
      <c r="AC2392" s="461"/>
    </row>
    <row r="2393" spans="1:29" s="467" customFormat="1" hidden="1">
      <c r="A2393" s="463" t="s">
        <v>3393</v>
      </c>
      <c r="B2393" s="463" t="s">
        <v>658</v>
      </c>
      <c r="C2393" s="463" t="s">
        <v>3394</v>
      </c>
      <c r="D2393" s="463" t="s">
        <v>552</v>
      </c>
      <c r="E2393" s="463">
        <v>66</v>
      </c>
      <c r="F2393" s="465" t="s">
        <v>3079</v>
      </c>
      <c r="G2393" s="463" t="s">
        <v>554</v>
      </c>
      <c r="H2393" s="576">
        <v>43142</v>
      </c>
      <c r="I2393" s="576">
        <v>43166</v>
      </c>
      <c r="J2393" s="228">
        <v>2017</v>
      </c>
      <c r="K2393" s="463" t="s">
        <v>769</v>
      </c>
      <c r="L2393" s="463" t="s">
        <v>3072</v>
      </c>
      <c r="M2393" s="463" t="s">
        <v>3079</v>
      </c>
      <c r="N2393" s="466">
        <v>1</v>
      </c>
      <c r="O2393" s="229">
        <v>1</v>
      </c>
      <c r="P2393" s="463">
        <v>6</v>
      </c>
      <c r="Q2393" s="463">
        <v>1</v>
      </c>
      <c r="R2393" s="463">
        <v>1</v>
      </c>
      <c r="S2393" s="463">
        <v>0</v>
      </c>
      <c r="T2393" s="463">
        <v>0</v>
      </c>
      <c r="U2393" s="463">
        <v>0</v>
      </c>
      <c r="V2393" s="463">
        <v>0</v>
      </c>
      <c r="W2393" s="463">
        <v>18</v>
      </c>
      <c r="X2393" s="463">
        <v>8</v>
      </c>
      <c r="Y2393" s="463">
        <v>5</v>
      </c>
      <c r="Z2393" s="463">
        <v>0</v>
      </c>
      <c r="AA2393" s="463">
        <v>0</v>
      </c>
      <c r="AB2393" s="466">
        <v>40</v>
      </c>
      <c r="AC2393" s="461"/>
    </row>
    <row r="2394" spans="1:29" s="467" customFormat="1" hidden="1">
      <c r="A2394" s="463" t="s">
        <v>3395</v>
      </c>
      <c r="B2394" s="463" t="s">
        <v>658</v>
      </c>
      <c r="C2394" s="463" t="s">
        <v>3396</v>
      </c>
      <c r="D2394" s="463" t="s">
        <v>552</v>
      </c>
      <c r="E2394" s="463">
        <v>66</v>
      </c>
      <c r="F2394" s="465" t="s">
        <v>3079</v>
      </c>
      <c r="G2394" s="463" t="s">
        <v>554</v>
      </c>
      <c r="H2394" s="576">
        <v>43142</v>
      </c>
      <c r="I2394" s="576">
        <v>43166</v>
      </c>
      <c r="J2394" s="228">
        <v>2017</v>
      </c>
      <c r="K2394" s="463" t="s">
        <v>769</v>
      </c>
      <c r="L2394" s="463" t="s">
        <v>3072</v>
      </c>
      <c r="M2394" s="463" t="s">
        <v>3079</v>
      </c>
      <c r="N2394" s="466">
        <v>2</v>
      </c>
      <c r="O2394" s="229">
        <v>2</v>
      </c>
      <c r="P2394" s="463">
        <v>0</v>
      </c>
      <c r="Q2394" s="463">
        <v>7</v>
      </c>
      <c r="R2394" s="463">
        <v>0</v>
      </c>
      <c r="S2394" s="463">
        <v>0</v>
      </c>
      <c r="T2394" s="463">
        <v>0</v>
      </c>
      <c r="U2394" s="463">
        <v>1</v>
      </c>
      <c r="V2394" s="463">
        <v>0</v>
      </c>
      <c r="W2394" s="463">
        <v>22</v>
      </c>
      <c r="X2394" s="463">
        <v>6</v>
      </c>
      <c r="Y2394" s="463">
        <v>2</v>
      </c>
      <c r="Z2394" s="463">
        <v>0</v>
      </c>
      <c r="AA2394" s="463">
        <v>0</v>
      </c>
      <c r="AB2394" s="466">
        <v>40</v>
      </c>
      <c r="AC2394" s="461"/>
    </row>
    <row r="2395" spans="1:29" s="467" customFormat="1" hidden="1">
      <c r="A2395" s="463" t="s">
        <v>3397</v>
      </c>
      <c r="B2395" s="463" t="s">
        <v>658</v>
      </c>
      <c r="C2395" s="463" t="s">
        <v>3398</v>
      </c>
      <c r="D2395" s="463" t="s">
        <v>552</v>
      </c>
      <c r="E2395" s="463">
        <v>66</v>
      </c>
      <c r="F2395" s="465" t="s">
        <v>3079</v>
      </c>
      <c r="G2395" s="463" t="s">
        <v>554</v>
      </c>
      <c r="H2395" s="576">
        <v>43142</v>
      </c>
      <c r="I2395" s="576">
        <v>43166</v>
      </c>
      <c r="J2395" s="228">
        <v>2017</v>
      </c>
      <c r="K2395" s="463" t="s">
        <v>769</v>
      </c>
      <c r="L2395" s="463" t="s">
        <v>3072</v>
      </c>
      <c r="M2395" s="463" t="s">
        <v>3079</v>
      </c>
      <c r="N2395" s="466">
        <v>3</v>
      </c>
      <c r="O2395" s="229">
        <v>0</v>
      </c>
      <c r="P2395" s="463">
        <v>10</v>
      </c>
      <c r="Q2395" s="463">
        <v>9</v>
      </c>
      <c r="R2395" s="463">
        <v>0</v>
      </c>
      <c r="S2395" s="463">
        <v>0</v>
      </c>
      <c r="T2395" s="463">
        <v>0</v>
      </c>
      <c r="U2395" s="463">
        <v>1</v>
      </c>
      <c r="V2395" s="463">
        <v>0</v>
      </c>
      <c r="W2395" s="463">
        <v>19</v>
      </c>
      <c r="X2395" s="463">
        <v>0</v>
      </c>
      <c r="Y2395" s="463">
        <v>1</v>
      </c>
      <c r="Z2395" s="463">
        <v>0</v>
      </c>
      <c r="AA2395" s="463">
        <v>0</v>
      </c>
      <c r="AB2395" s="466">
        <v>40</v>
      </c>
      <c r="AC2395" s="461"/>
    </row>
    <row r="2396" spans="1:29" s="467" customFormat="1" hidden="1">
      <c r="A2396" s="463" t="s">
        <v>3399</v>
      </c>
      <c r="B2396" s="463" t="s">
        <v>658</v>
      </c>
      <c r="C2396" s="463" t="s">
        <v>3400</v>
      </c>
      <c r="D2396" s="463" t="s">
        <v>552</v>
      </c>
      <c r="E2396" s="463">
        <v>66</v>
      </c>
      <c r="F2396" s="465" t="s">
        <v>3079</v>
      </c>
      <c r="G2396" s="463" t="s">
        <v>554</v>
      </c>
      <c r="H2396" s="576">
        <v>43142</v>
      </c>
      <c r="I2396" s="576">
        <v>43166</v>
      </c>
      <c r="J2396" s="228">
        <v>2017</v>
      </c>
      <c r="K2396" s="463" t="s">
        <v>769</v>
      </c>
      <c r="L2396" s="463" t="s">
        <v>3072</v>
      </c>
      <c r="M2396" s="463" t="s">
        <v>3079</v>
      </c>
      <c r="N2396" s="466">
        <v>4</v>
      </c>
      <c r="O2396" s="229">
        <v>0</v>
      </c>
      <c r="P2396" s="463">
        <v>0</v>
      </c>
      <c r="Q2396" s="463">
        <v>14</v>
      </c>
      <c r="R2396" s="463">
        <v>0</v>
      </c>
      <c r="S2396" s="463">
        <v>4</v>
      </c>
      <c r="T2396" s="463">
        <v>0</v>
      </c>
      <c r="U2396" s="463">
        <v>1</v>
      </c>
      <c r="V2396" s="463">
        <v>0</v>
      </c>
      <c r="W2396" s="463">
        <v>9</v>
      </c>
      <c r="X2396" s="463">
        <v>9</v>
      </c>
      <c r="Y2396" s="463">
        <v>3</v>
      </c>
      <c r="Z2396" s="463">
        <v>0</v>
      </c>
      <c r="AA2396" s="463">
        <v>0</v>
      </c>
      <c r="AB2396" s="466">
        <v>40</v>
      </c>
      <c r="AC2396" s="461"/>
    </row>
    <row r="2397" spans="1:29" s="467" customFormat="1" hidden="1">
      <c r="A2397" s="463" t="s">
        <v>3654</v>
      </c>
      <c r="B2397" s="463" t="s">
        <v>658</v>
      </c>
      <c r="C2397" s="463" t="s">
        <v>3655</v>
      </c>
      <c r="D2397" s="463" t="s">
        <v>552</v>
      </c>
      <c r="E2397" s="463">
        <v>67</v>
      </c>
      <c r="F2397" s="465" t="s">
        <v>3577</v>
      </c>
      <c r="G2397" s="463" t="s">
        <v>554</v>
      </c>
      <c r="H2397" s="576">
        <v>43300</v>
      </c>
      <c r="I2397" s="576">
        <v>43304</v>
      </c>
      <c r="J2397" s="228">
        <v>2017</v>
      </c>
      <c r="K2397" s="463" t="s">
        <v>4913</v>
      </c>
      <c r="L2397" s="463" t="s">
        <v>3578</v>
      </c>
      <c r="M2397" s="463" t="s">
        <v>3577</v>
      </c>
      <c r="N2397" s="466">
        <v>1</v>
      </c>
      <c r="O2397" s="229">
        <v>0</v>
      </c>
      <c r="P2397" s="463">
        <v>7</v>
      </c>
      <c r="Q2397" s="463">
        <v>2</v>
      </c>
      <c r="R2397" s="463">
        <v>1</v>
      </c>
      <c r="S2397" s="463">
        <v>0</v>
      </c>
      <c r="T2397" s="463">
        <v>0</v>
      </c>
      <c r="U2397" s="463">
        <v>0</v>
      </c>
      <c r="V2397" s="463">
        <v>1</v>
      </c>
      <c r="W2397" s="463">
        <v>25</v>
      </c>
      <c r="X2397" s="463">
        <v>2</v>
      </c>
      <c r="Y2397" s="463">
        <v>2</v>
      </c>
      <c r="Z2397" s="463">
        <v>0</v>
      </c>
      <c r="AA2397" s="463">
        <v>0</v>
      </c>
      <c r="AB2397" s="466">
        <v>40</v>
      </c>
      <c r="AC2397" s="461"/>
    </row>
    <row r="2398" spans="1:29" s="467" customFormat="1" hidden="1">
      <c r="A2398" s="463" t="s">
        <v>3656</v>
      </c>
      <c r="B2398" s="463" t="s">
        <v>658</v>
      </c>
      <c r="C2398" s="463" t="s">
        <v>3657</v>
      </c>
      <c r="D2398" s="463" t="s">
        <v>552</v>
      </c>
      <c r="E2398" s="463">
        <v>67</v>
      </c>
      <c r="F2398" s="465" t="s">
        <v>3577</v>
      </c>
      <c r="G2398" s="463" t="s">
        <v>554</v>
      </c>
      <c r="H2398" s="576">
        <v>43300</v>
      </c>
      <c r="I2398" s="576">
        <v>43304</v>
      </c>
      <c r="J2398" s="228">
        <v>2017</v>
      </c>
      <c r="K2398" s="463" t="s">
        <v>4913</v>
      </c>
      <c r="L2398" s="463" t="s">
        <v>3578</v>
      </c>
      <c r="M2398" s="463" t="s">
        <v>3577</v>
      </c>
      <c r="N2398" s="466">
        <v>2</v>
      </c>
      <c r="O2398" s="229">
        <v>0</v>
      </c>
      <c r="P2398" s="463">
        <v>3</v>
      </c>
      <c r="Q2398" s="463">
        <v>4</v>
      </c>
      <c r="R2398" s="463">
        <v>0</v>
      </c>
      <c r="S2398" s="463">
        <v>0</v>
      </c>
      <c r="T2398" s="463">
        <v>0</v>
      </c>
      <c r="U2398" s="463">
        <v>0</v>
      </c>
      <c r="V2398" s="463">
        <v>2</v>
      </c>
      <c r="W2398" s="463">
        <v>29</v>
      </c>
      <c r="X2398" s="463">
        <v>1</v>
      </c>
      <c r="Y2398" s="463">
        <v>1</v>
      </c>
      <c r="Z2398" s="463">
        <v>0</v>
      </c>
      <c r="AA2398" s="463">
        <v>0</v>
      </c>
      <c r="AB2398" s="466">
        <v>40</v>
      </c>
      <c r="AC2398" s="461"/>
    </row>
    <row r="2399" spans="1:29" s="467" customFormat="1" hidden="1">
      <c r="A2399" s="463" t="s">
        <v>3658</v>
      </c>
      <c r="B2399" s="463" t="s">
        <v>658</v>
      </c>
      <c r="C2399" s="463" t="s">
        <v>3659</v>
      </c>
      <c r="D2399" s="463" t="s">
        <v>552</v>
      </c>
      <c r="E2399" s="463">
        <v>67</v>
      </c>
      <c r="F2399" s="465" t="s">
        <v>3577</v>
      </c>
      <c r="G2399" s="463" t="s">
        <v>554</v>
      </c>
      <c r="H2399" s="576">
        <v>43300</v>
      </c>
      <c r="I2399" s="576">
        <v>43304</v>
      </c>
      <c r="J2399" s="228">
        <v>2017</v>
      </c>
      <c r="K2399" s="463" t="s">
        <v>4913</v>
      </c>
      <c r="L2399" s="463" t="s">
        <v>3578</v>
      </c>
      <c r="M2399" s="463" t="s">
        <v>3577</v>
      </c>
      <c r="N2399" s="466">
        <v>3</v>
      </c>
      <c r="O2399" s="229">
        <v>0</v>
      </c>
      <c r="P2399" s="463">
        <v>6</v>
      </c>
      <c r="Q2399" s="463">
        <v>6</v>
      </c>
      <c r="R2399" s="463">
        <v>1</v>
      </c>
      <c r="S2399" s="463">
        <v>0</v>
      </c>
      <c r="T2399" s="463">
        <v>0</v>
      </c>
      <c r="U2399" s="463">
        <v>0</v>
      </c>
      <c r="V2399" s="463">
        <v>0</v>
      </c>
      <c r="W2399" s="463">
        <v>19</v>
      </c>
      <c r="X2399" s="463">
        <v>7</v>
      </c>
      <c r="Y2399" s="463">
        <v>1</v>
      </c>
      <c r="Z2399" s="463">
        <v>0</v>
      </c>
      <c r="AA2399" s="463">
        <v>0</v>
      </c>
      <c r="AB2399" s="466">
        <v>40</v>
      </c>
      <c r="AC2399" s="461"/>
    </row>
    <row r="2400" spans="1:29" s="467" customFormat="1" hidden="1">
      <c r="A2400" s="463" t="s">
        <v>3660</v>
      </c>
      <c r="B2400" s="463" t="s">
        <v>658</v>
      </c>
      <c r="C2400" s="463" t="s">
        <v>3661</v>
      </c>
      <c r="D2400" s="463" t="s">
        <v>552</v>
      </c>
      <c r="E2400" s="463">
        <v>67</v>
      </c>
      <c r="F2400" s="465" t="s">
        <v>3577</v>
      </c>
      <c r="G2400" s="463" t="s">
        <v>554</v>
      </c>
      <c r="H2400" s="576">
        <v>43300</v>
      </c>
      <c r="I2400" s="576">
        <v>43304</v>
      </c>
      <c r="J2400" s="228">
        <v>2017</v>
      </c>
      <c r="K2400" s="463" t="s">
        <v>4913</v>
      </c>
      <c r="L2400" s="463" t="s">
        <v>3578</v>
      </c>
      <c r="M2400" s="463" t="s">
        <v>3577</v>
      </c>
      <c r="N2400" s="466">
        <v>4</v>
      </c>
      <c r="O2400" s="229">
        <v>0</v>
      </c>
      <c r="P2400" s="463">
        <v>4</v>
      </c>
      <c r="Q2400" s="463">
        <v>6</v>
      </c>
      <c r="R2400" s="463">
        <v>0</v>
      </c>
      <c r="S2400" s="463">
        <v>0</v>
      </c>
      <c r="T2400" s="463">
        <v>0</v>
      </c>
      <c r="U2400" s="463">
        <v>0</v>
      </c>
      <c r="V2400" s="463">
        <v>0</v>
      </c>
      <c r="W2400" s="463">
        <v>24</v>
      </c>
      <c r="X2400" s="463">
        <v>3</v>
      </c>
      <c r="Y2400" s="463">
        <v>3</v>
      </c>
      <c r="Z2400" s="463">
        <v>0</v>
      </c>
      <c r="AA2400" s="463">
        <v>0</v>
      </c>
      <c r="AB2400" s="466">
        <v>40</v>
      </c>
      <c r="AC2400" s="461"/>
    </row>
    <row r="2401" spans="1:29" s="467" customFormat="1" hidden="1">
      <c r="A2401" s="463" t="s">
        <v>3662</v>
      </c>
      <c r="B2401" s="463" t="s">
        <v>658</v>
      </c>
      <c r="C2401" s="463" t="s">
        <v>3663</v>
      </c>
      <c r="D2401" s="463" t="s">
        <v>552</v>
      </c>
      <c r="E2401" s="463">
        <v>68</v>
      </c>
      <c r="F2401" s="465" t="s">
        <v>3579</v>
      </c>
      <c r="G2401" s="463" t="s">
        <v>554</v>
      </c>
      <c r="H2401" s="576">
        <v>43299</v>
      </c>
      <c r="I2401" s="576">
        <v>43304</v>
      </c>
      <c r="J2401" s="228">
        <v>2017</v>
      </c>
      <c r="K2401" s="463" t="s">
        <v>4913</v>
      </c>
      <c r="L2401" s="463" t="s">
        <v>3578</v>
      </c>
      <c r="M2401" s="463" t="s">
        <v>3579</v>
      </c>
      <c r="N2401" s="466">
        <v>1</v>
      </c>
      <c r="O2401" s="229">
        <v>0</v>
      </c>
      <c r="P2401" s="463">
        <v>0</v>
      </c>
      <c r="Q2401" s="463">
        <v>14</v>
      </c>
      <c r="R2401" s="463">
        <v>1</v>
      </c>
      <c r="S2401" s="463">
        <v>0</v>
      </c>
      <c r="T2401" s="463">
        <v>0</v>
      </c>
      <c r="U2401" s="463">
        <v>0</v>
      </c>
      <c r="V2401" s="463">
        <v>0</v>
      </c>
      <c r="W2401" s="463">
        <v>25</v>
      </c>
      <c r="X2401" s="463">
        <v>0</v>
      </c>
      <c r="Y2401" s="463">
        <v>0</v>
      </c>
      <c r="Z2401" s="463">
        <v>0</v>
      </c>
      <c r="AA2401" s="463">
        <v>0</v>
      </c>
      <c r="AB2401" s="466">
        <v>40</v>
      </c>
      <c r="AC2401" s="461"/>
    </row>
    <row r="2402" spans="1:29" s="467" customFormat="1" hidden="1">
      <c r="A2402" s="463" t="s">
        <v>3664</v>
      </c>
      <c r="B2402" s="463" t="s">
        <v>658</v>
      </c>
      <c r="C2402" s="463" t="s">
        <v>3665</v>
      </c>
      <c r="D2402" s="463" t="s">
        <v>552</v>
      </c>
      <c r="E2402" s="463">
        <v>68</v>
      </c>
      <c r="F2402" s="465" t="s">
        <v>3579</v>
      </c>
      <c r="G2402" s="463" t="s">
        <v>554</v>
      </c>
      <c r="H2402" s="576">
        <v>43299</v>
      </c>
      <c r="I2402" s="576">
        <v>43304</v>
      </c>
      <c r="J2402" s="228">
        <v>2017</v>
      </c>
      <c r="K2402" s="463" t="s">
        <v>4913</v>
      </c>
      <c r="L2402" s="463" t="s">
        <v>3578</v>
      </c>
      <c r="M2402" s="463" t="s">
        <v>3579</v>
      </c>
      <c r="N2402" s="466">
        <v>2</v>
      </c>
      <c r="O2402" s="229">
        <v>1</v>
      </c>
      <c r="P2402" s="463">
        <v>0</v>
      </c>
      <c r="Q2402" s="463">
        <v>8</v>
      </c>
      <c r="R2402" s="463">
        <v>0</v>
      </c>
      <c r="S2402" s="463">
        <v>1</v>
      </c>
      <c r="T2402" s="463">
        <v>0</v>
      </c>
      <c r="U2402" s="463">
        <v>0</v>
      </c>
      <c r="V2402" s="463">
        <v>0</v>
      </c>
      <c r="W2402" s="463">
        <v>28</v>
      </c>
      <c r="X2402" s="463">
        <v>2</v>
      </c>
      <c r="Y2402" s="463">
        <v>0</v>
      </c>
      <c r="Z2402" s="463">
        <v>0</v>
      </c>
      <c r="AA2402" s="463">
        <v>0</v>
      </c>
      <c r="AB2402" s="466">
        <v>40</v>
      </c>
      <c r="AC2402" s="461"/>
    </row>
    <row r="2403" spans="1:29" s="467" customFormat="1" hidden="1">
      <c r="A2403" s="463" t="s">
        <v>3666</v>
      </c>
      <c r="B2403" s="463" t="s">
        <v>658</v>
      </c>
      <c r="C2403" s="463" t="s">
        <v>3667</v>
      </c>
      <c r="D2403" s="463" t="s">
        <v>552</v>
      </c>
      <c r="E2403" s="463">
        <v>68</v>
      </c>
      <c r="F2403" s="465" t="s">
        <v>3579</v>
      </c>
      <c r="G2403" s="463" t="s">
        <v>554</v>
      </c>
      <c r="H2403" s="576">
        <v>43299</v>
      </c>
      <c r="I2403" s="576">
        <v>43304</v>
      </c>
      <c r="J2403" s="228">
        <v>2017</v>
      </c>
      <c r="K2403" s="463" t="s">
        <v>4913</v>
      </c>
      <c r="L2403" s="463" t="s">
        <v>3578</v>
      </c>
      <c r="M2403" s="463" t="s">
        <v>3579</v>
      </c>
      <c r="N2403" s="466">
        <v>3</v>
      </c>
      <c r="O2403" s="229">
        <v>0</v>
      </c>
      <c r="P2403" s="463">
        <v>0</v>
      </c>
      <c r="Q2403" s="463">
        <v>8</v>
      </c>
      <c r="R2403" s="463">
        <v>0</v>
      </c>
      <c r="S2403" s="463">
        <v>1</v>
      </c>
      <c r="T2403" s="463">
        <v>0</v>
      </c>
      <c r="U2403" s="463">
        <v>0</v>
      </c>
      <c r="V2403" s="463">
        <v>0</v>
      </c>
      <c r="W2403" s="463">
        <v>31</v>
      </c>
      <c r="X2403" s="463">
        <v>0</v>
      </c>
      <c r="Y2403" s="463">
        <v>0</v>
      </c>
      <c r="Z2403" s="463">
        <v>0</v>
      </c>
      <c r="AA2403" s="463">
        <v>0</v>
      </c>
      <c r="AB2403" s="466">
        <v>40</v>
      </c>
      <c r="AC2403" s="461"/>
    </row>
    <row r="2404" spans="1:29" s="467" customFormat="1" hidden="1">
      <c r="A2404" s="463" t="s">
        <v>3668</v>
      </c>
      <c r="B2404" s="463" t="s">
        <v>658</v>
      </c>
      <c r="C2404" s="463" t="s">
        <v>3669</v>
      </c>
      <c r="D2404" s="463" t="s">
        <v>552</v>
      </c>
      <c r="E2404" s="463">
        <v>68</v>
      </c>
      <c r="F2404" s="465" t="s">
        <v>3579</v>
      </c>
      <c r="G2404" s="463" t="s">
        <v>554</v>
      </c>
      <c r="H2404" s="576">
        <v>43299</v>
      </c>
      <c r="I2404" s="576">
        <v>43304</v>
      </c>
      <c r="J2404" s="228">
        <v>2017</v>
      </c>
      <c r="K2404" s="463" t="s">
        <v>4913</v>
      </c>
      <c r="L2404" s="463" t="s">
        <v>3578</v>
      </c>
      <c r="M2404" s="463" t="s">
        <v>3579</v>
      </c>
      <c r="N2404" s="466">
        <v>4</v>
      </c>
      <c r="O2404" s="229">
        <v>0</v>
      </c>
      <c r="P2404" s="463">
        <v>0</v>
      </c>
      <c r="Q2404" s="463">
        <v>9</v>
      </c>
      <c r="R2404" s="463">
        <v>1</v>
      </c>
      <c r="S2404" s="463">
        <v>0</v>
      </c>
      <c r="T2404" s="463">
        <v>0</v>
      </c>
      <c r="U2404" s="463">
        <v>0</v>
      </c>
      <c r="V2404" s="463">
        <v>0</v>
      </c>
      <c r="W2404" s="463">
        <v>30</v>
      </c>
      <c r="X2404" s="463">
        <v>0</v>
      </c>
      <c r="Y2404" s="463">
        <v>0</v>
      </c>
      <c r="Z2404" s="463">
        <v>0</v>
      </c>
      <c r="AA2404" s="463">
        <v>0</v>
      </c>
      <c r="AB2404" s="466">
        <v>40</v>
      </c>
      <c r="AC2404" s="461"/>
    </row>
    <row r="2405" spans="1:29" s="467" customFormat="1" hidden="1">
      <c r="A2405" s="463" t="s">
        <v>3670</v>
      </c>
      <c r="B2405" s="463" t="s">
        <v>658</v>
      </c>
      <c r="C2405" s="463" t="s">
        <v>3671</v>
      </c>
      <c r="D2405" s="463" t="s">
        <v>552</v>
      </c>
      <c r="E2405" s="463">
        <v>69</v>
      </c>
      <c r="F2405" s="465" t="s">
        <v>3580</v>
      </c>
      <c r="G2405" s="463" t="s">
        <v>554</v>
      </c>
      <c r="H2405" s="576">
        <v>43299</v>
      </c>
      <c r="I2405" s="576">
        <v>43304</v>
      </c>
      <c r="J2405" s="228">
        <v>2017</v>
      </c>
      <c r="K2405" s="463" t="s">
        <v>4913</v>
      </c>
      <c r="L2405" s="463" t="s">
        <v>3578</v>
      </c>
      <c r="M2405" s="463" t="s">
        <v>3580</v>
      </c>
      <c r="N2405" s="466">
        <v>1</v>
      </c>
      <c r="O2405" s="229">
        <v>0</v>
      </c>
      <c r="P2405" s="463">
        <v>2</v>
      </c>
      <c r="Q2405" s="463">
        <v>9</v>
      </c>
      <c r="R2405" s="463">
        <v>2</v>
      </c>
      <c r="S2405" s="463">
        <v>0</v>
      </c>
      <c r="T2405" s="463">
        <v>0</v>
      </c>
      <c r="U2405" s="463">
        <v>0</v>
      </c>
      <c r="V2405" s="463">
        <v>0</v>
      </c>
      <c r="W2405" s="463">
        <v>27</v>
      </c>
      <c r="X2405" s="463">
        <v>0</v>
      </c>
      <c r="Y2405" s="463">
        <v>0</v>
      </c>
      <c r="Z2405" s="463">
        <v>0</v>
      </c>
      <c r="AA2405" s="463">
        <v>0</v>
      </c>
      <c r="AB2405" s="466">
        <v>40</v>
      </c>
      <c r="AC2405" s="461"/>
    </row>
    <row r="2406" spans="1:29" s="467" customFormat="1" hidden="1">
      <c r="A2406" s="463" t="s">
        <v>3672</v>
      </c>
      <c r="B2406" s="463" t="s">
        <v>658</v>
      </c>
      <c r="C2406" s="463" t="s">
        <v>3673</v>
      </c>
      <c r="D2406" s="463" t="s">
        <v>552</v>
      </c>
      <c r="E2406" s="463">
        <v>69</v>
      </c>
      <c r="F2406" s="465" t="s">
        <v>3580</v>
      </c>
      <c r="G2406" s="463" t="s">
        <v>554</v>
      </c>
      <c r="H2406" s="576">
        <v>43299</v>
      </c>
      <c r="I2406" s="576">
        <v>43304</v>
      </c>
      <c r="J2406" s="228">
        <v>2017</v>
      </c>
      <c r="K2406" s="463" t="s">
        <v>4913</v>
      </c>
      <c r="L2406" s="463" t="s">
        <v>3578</v>
      </c>
      <c r="M2406" s="463" t="s">
        <v>3580</v>
      </c>
      <c r="N2406" s="466">
        <v>2</v>
      </c>
      <c r="O2406" s="229">
        <v>0</v>
      </c>
      <c r="P2406" s="463">
        <v>0</v>
      </c>
      <c r="Q2406" s="463">
        <v>14</v>
      </c>
      <c r="R2406" s="463">
        <v>2</v>
      </c>
      <c r="S2406" s="463">
        <v>0</v>
      </c>
      <c r="T2406" s="463">
        <v>0</v>
      </c>
      <c r="U2406" s="463">
        <v>0</v>
      </c>
      <c r="V2406" s="463">
        <v>0</v>
      </c>
      <c r="W2406" s="463">
        <v>24</v>
      </c>
      <c r="X2406" s="463">
        <v>0</v>
      </c>
      <c r="Y2406" s="463">
        <v>0</v>
      </c>
      <c r="Z2406" s="463">
        <v>0</v>
      </c>
      <c r="AA2406" s="463">
        <v>0</v>
      </c>
      <c r="AB2406" s="466">
        <v>40</v>
      </c>
      <c r="AC2406" s="461"/>
    </row>
    <row r="2407" spans="1:29" s="467" customFormat="1" hidden="1">
      <c r="A2407" s="463" t="s">
        <v>3674</v>
      </c>
      <c r="B2407" s="463" t="s">
        <v>658</v>
      </c>
      <c r="C2407" s="463" t="s">
        <v>3675</v>
      </c>
      <c r="D2407" s="463" t="s">
        <v>552</v>
      </c>
      <c r="E2407" s="463">
        <v>69</v>
      </c>
      <c r="F2407" s="465" t="s">
        <v>3580</v>
      </c>
      <c r="G2407" s="463" t="s">
        <v>554</v>
      </c>
      <c r="H2407" s="576">
        <v>43299</v>
      </c>
      <c r="I2407" s="576">
        <v>43304</v>
      </c>
      <c r="J2407" s="228">
        <v>2017</v>
      </c>
      <c r="K2407" s="463" t="s">
        <v>4913</v>
      </c>
      <c r="L2407" s="463" t="s">
        <v>3578</v>
      </c>
      <c r="M2407" s="463" t="s">
        <v>3580</v>
      </c>
      <c r="N2407" s="466">
        <v>3</v>
      </c>
      <c r="O2407" s="229">
        <v>0</v>
      </c>
      <c r="P2407" s="463">
        <v>0</v>
      </c>
      <c r="Q2407" s="463">
        <v>3</v>
      </c>
      <c r="R2407" s="463">
        <v>0</v>
      </c>
      <c r="S2407" s="463">
        <v>0</v>
      </c>
      <c r="T2407" s="463">
        <v>0</v>
      </c>
      <c r="U2407" s="463">
        <v>0</v>
      </c>
      <c r="V2407" s="463">
        <v>0</v>
      </c>
      <c r="W2407" s="463">
        <v>37</v>
      </c>
      <c r="X2407" s="463">
        <v>0</v>
      </c>
      <c r="Y2407" s="463">
        <v>0</v>
      </c>
      <c r="Z2407" s="463">
        <v>0</v>
      </c>
      <c r="AA2407" s="463">
        <v>0</v>
      </c>
      <c r="AB2407" s="466">
        <v>40</v>
      </c>
      <c r="AC2407" s="461"/>
    </row>
    <row r="2408" spans="1:29" s="467" customFormat="1" hidden="1">
      <c r="A2408" s="463" t="s">
        <v>3676</v>
      </c>
      <c r="B2408" s="463" t="s">
        <v>658</v>
      </c>
      <c r="C2408" s="463" t="s">
        <v>3677</v>
      </c>
      <c r="D2408" s="463" t="s">
        <v>552</v>
      </c>
      <c r="E2408" s="463">
        <v>69</v>
      </c>
      <c r="F2408" s="465" t="s">
        <v>3580</v>
      </c>
      <c r="G2408" s="463" t="s">
        <v>554</v>
      </c>
      <c r="H2408" s="576">
        <v>43299</v>
      </c>
      <c r="I2408" s="576">
        <v>43304</v>
      </c>
      <c r="J2408" s="228">
        <v>2017</v>
      </c>
      <c r="K2408" s="463" t="s">
        <v>4913</v>
      </c>
      <c r="L2408" s="463" t="s">
        <v>3578</v>
      </c>
      <c r="M2408" s="463" t="s">
        <v>3580</v>
      </c>
      <c r="N2408" s="466">
        <v>4</v>
      </c>
      <c r="O2408" s="229">
        <v>0</v>
      </c>
      <c r="P2408" s="463">
        <v>1</v>
      </c>
      <c r="Q2408" s="463">
        <v>12</v>
      </c>
      <c r="R2408" s="463">
        <v>0</v>
      </c>
      <c r="S2408" s="463">
        <v>0</v>
      </c>
      <c r="T2408" s="463">
        <v>0</v>
      </c>
      <c r="U2408" s="463">
        <v>0</v>
      </c>
      <c r="V2408" s="463">
        <v>0</v>
      </c>
      <c r="W2408" s="463">
        <v>27</v>
      </c>
      <c r="X2408" s="463">
        <v>0</v>
      </c>
      <c r="Y2408" s="463">
        <v>0</v>
      </c>
      <c r="Z2408" s="463">
        <v>0</v>
      </c>
      <c r="AA2408" s="463">
        <v>0</v>
      </c>
      <c r="AB2408" s="466">
        <v>40</v>
      </c>
      <c r="AC2408" s="461"/>
    </row>
    <row r="2409" spans="1:29" s="467" customFormat="1" hidden="1">
      <c r="A2409" s="463" t="s">
        <v>3678</v>
      </c>
      <c r="B2409" s="463" t="s">
        <v>658</v>
      </c>
      <c r="C2409" s="463" t="s">
        <v>3679</v>
      </c>
      <c r="D2409" s="463" t="s">
        <v>552</v>
      </c>
      <c r="E2409" s="463">
        <v>70</v>
      </c>
      <c r="F2409" s="465" t="s">
        <v>3625</v>
      </c>
      <c r="G2409" s="463" t="s">
        <v>554</v>
      </c>
      <c r="H2409" s="576">
        <v>43214</v>
      </c>
      <c r="I2409" s="576">
        <v>43304</v>
      </c>
      <c r="J2409" s="228">
        <v>2017</v>
      </c>
      <c r="K2409" s="463" t="s">
        <v>4913</v>
      </c>
      <c r="L2409" s="463" t="s">
        <v>3631</v>
      </c>
      <c r="M2409" s="463" t="s">
        <v>3625</v>
      </c>
      <c r="N2409" s="466">
        <v>1</v>
      </c>
      <c r="O2409" s="229">
        <v>0</v>
      </c>
      <c r="P2409" s="463">
        <v>1</v>
      </c>
      <c r="Q2409" s="463">
        <v>6</v>
      </c>
      <c r="R2409" s="463">
        <v>0</v>
      </c>
      <c r="S2409" s="463">
        <v>0</v>
      </c>
      <c r="T2409" s="463">
        <v>0</v>
      </c>
      <c r="U2409" s="463">
        <v>16</v>
      </c>
      <c r="V2409" s="463">
        <v>0</v>
      </c>
      <c r="W2409" s="463">
        <v>8</v>
      </c>
      <c r="X2409" s="463">
        <v>0</v>
      </c>
      <c r="Y2409" s="463">
        <v>8</v>
      </c>
      <c r="Z2409" s="463">
        <v>0</v>
      </c>
      <c r="AA2409" s="463">
        <v>1</v>
      </c>
      <c r="AB2409" s="466">
        <v>40</v>
      </c>
      <c r="AC2409" s="461"/>
    </row>
    <row r="2410" spans="1:29" s="467" customFormat="1" hidden="1">
      <c r="A2410" s="463" t="s">
        <v>3680</v>
      </c>
      <c r="B2410" s="463" t="s">
        <v>658</v>
      </c>
      <c r="C2410" s="463" t="s">
        <v>3681</v>
      </c>
      <c r="D2410" s="463" t="s">
        <v>552</v>
      </c>
      <c r="E2410" s="463">
        <v>70</v>
      </c>
      <c r="F2410" s="465" t="s">
        <v>3625</v>
      </c>
      <c r="G2410" s="463" t="s">
        <v>554</v>
      </c>
      <c r="H2410" s="576">
        <v>43214</v>
      </c>
      <c r="I2410" s="576">
        <v>43304</v>
      </c>
      <c r="J2410" s="228">
        <v>2017</v>
      </c>
      <c r="K2410" s="463" t="s">
        <v>4913</v>
      </c>
      <c r="L2410" s="463" t="s">
        <v>3631</v>
      </c>
      <c r="M2410" s="463" t="s">
        <v>3625</v>
      </c>
      <c r="N2410" s="466">
        <v>2</v>
      </c>
      <c r="O2410" s="229">
        <v>0</v>
      </c>
      <c r="P2410" s="463">
        <v>0</v>
      </c>
      <c r="Q2410" s="463">
        <v>9</v>
      </c>
      <c r="R2410" s="463">
        <v>0</v>
      </c>
      <c r="S2410" s="463">
        <v>0</v>
      </c>
      <c r="T2410" s="463">
        <v>0</v>
      </c>
      <c r="U2410" s="463">
        <v>18</v>
      </c>
      <c r="V2410" s="463">
        <v>0</v>
      </c>
      <c r="W2410" s="463">
        <v>7</v>
      </c>
      <c r="X2410" s="463">
        <v>0</v>
      </c>
      <c r="Y2410" s="463">
        <v>4</v>
      </c>
      <c r="Z2410" s="463">
        <v>0</v>
      </c>
      <c r="AA2410" s="463">
        <v>2</v>
      </c>
      <c r="AB2410" s="466">
        <v>40</v>
      </c>
      <c r="AC2410" s="461"/>
    </row>
    <row r="2411" spans="1:29" s="467" customFormat="1" hidden="1">
      <c r="A2411" s="463" t="s">
        <v>3682</v>
      </c>
      <c r="B2411" s="463" t="s">
        <v>658</v>
      </c>
      <c r="C2411" s="463" t="s">
        <v>3683</v>
      </c>
      <c r="D2411" s="463" t="s">
        <v>552</v>
      </c>
      <c r="E2411" s="463">
        <v>70</v>
      </c>
      <c r="F2411" s="465" t="s">
        <v>3625</v>
      </c>
      <c r="G2411" s="463" t="s">
        <v>554</v>
      </c>
      <c r="H2411" s="576">
        <v>43214</v>
      </c>
      <c r="I2411" s="576">
        <v>43304</v>
      </c>
      <c r="J2411" s="228">
        <v>2017</v>
      </c>
      <c r="K2411" s="463" t="s">
        <v>4913</v>
      </c>
      <c r="L2411" s="463" t="s">
        <v>3631</v>
      </c>
      <c r="M2411" s="463" t="s">
        <v>3625</v>
      </c>
      <c r="N2411" s="466">
        <v>3</v>
      </c>
      <c r="O2411" s="229">
        <v>0</v>
      </c>
      <c r="P2411" s="463">
        <v>0</v>
      </c>
      <c r="Q2411" s="463">
        <v>5</v>
      </c>
      <c r="R2411" s="463">
        <v>1</v>
      </c>
      <c r="S2411" s="463">
        <v>0</v>
      </c>
      <c r="T2411" s="463">
        <v>0</v>
      </c>
      <c r="U2411" s="463">
        <v>18</v>
      </c>
      <c r="V2411" s="463">
        <v>0</v>
      </c>
      <c r="W2411" s="463">
        <v>9</v>
      </c>
      <c r="X2411" s="463">
        <v>0</v>
      </c>
      <c r="Y2411" s="463">
        <v>7</v>
      </c>
      <c r="Z2411" s="463">
        <v>0</v>
      </c>
      <c r="AA2411" s="463">
        <v>0</v>
      </c>
      <c r="AB2411" s="466">
        <v>40</v>
      </c>
      <c r="AC2411" s="461"/>
    </row>
    <row r="2412" spans="1:29" s="467" customFormat="1" hidden="1">
      <c r="A2412" s="463" t="s">
        <v>3684</v>
      </c>
      <c r="B2412" s="463" t="s">
        <v>658</v>
      </c>
      <c r="C2412" s="463" t="s">
        <v>3685</v>
      </c>
      <c r="D2412" s="463" t="s">
        <v>552</v>
      </c>
      <c r="E2412" s="463">
        <v>70</v>
      </c>
      <c r="F2412" s="465" t="s">
        <v>3625</v>
      </c>
      <c r="G2412" s="463" t="s">
        <v>554</v>
      </c>
      <c r="H2412" s="576">
        <v>43214</v>
      </c>
      <c r="I2412" s="576">
        <v>43304</v>
      </c>
      <c r="J2412" s="228">
        <v>2017</v>
      </c>
      <c r="K2412" s="463" t="s">
        <v>4913</v>
      </c>
      <c r="L2412" s="463" t="s">
        <v>3631</v>
      </c>
      <c r="M2412" s="463" t="s">
        <v>3625</v>
      </c>
      <c r="N2412" s="466">
        <v>4</v>
      </c>
      <c r="O2412" s="229">
        <v>0</v>
      </c>
      <c r="P2412" s="463">
        <v>0</v>
      </c>
      <c r="Q2412" s="463">
        <v>3</v>
      </c>
      <c r="R2412" s="463">
        <v>0</v>
      </c>
      <c r="S2412" s="463">
        <v>1</v>
      </c>
      <c r="T2412" s="463">
        <v>2</v>
      </c>
      <c r="U2412" s="463">
        <v>15</v>
      </c>
      <c r="V2412" s="463">
        <v>0</v>
      </c>
      <c r="W2412" s="463">
        <v>8</v>
      </c>
      <c r="X2412" s="463">
        <v>1</v>
      </c>
      <c r="Y2412" s="463">
        <v>10</v>
      </c>
      <c r="Z2412" s="463">
        <v>0</v>
      </c>
      <c r="AA2412" s="463">
        <v>0</v>
      </c>
      <c r="AB2412" s="466">
        <v>40</v>
      </c>
      <c r="AC2412" s="461"/>
    </row>
    <row r="2413" spans="1:29" s="467" customFormat="1" hidden="1">
      <c r="A2413" s="463" t="s">
        <v>3686</v>
      </c>
      <c r="B2413" s="463" t="s">
        <v>658</v>
      </c>
      <c r="C2413" s="463" t="s">
        <v>3687</v>
      </c>
      <c r="D2413" s="463" t="s">
        <v>552</v>
      </c>
      <c r="E2413" s="463">
        <v>71</v>
      </c>
      <c r="F2413" s="465" t="s">
        <v>3626</v>
      </c>
      <c r="G2413" s="463" t="s">
        <v>554</v>
      </c>
      <c r="H2413" s="576">
        <v>43214</v>
      </c>
      <c r="I2413" s="576">
        <v>43304</v>
      </c>
      <c r="J2413" s="228">
        <v>2017</v>
      </c>
      <c r="K2413" s="463" t="s">
        <v>4913</v>
      </c>
      <c r="L2413" s="463" t="s">
        <v>3631</v>
      </c>
      <c r="M2413" s="463" t="s">
        <v>3626</v>
      </c>
      <c r="N2413" s="466">
        <v>1</v>
      </c>
      <c r="O2413" s="229">
        <v>0</v>
      </c>
      <c r="P2413" s="463">
        <v>0</v>
      </c>
      <c r="Q2413" s="463">
        <v>4</v>
      </c>
      <c r="R2413" s="463">
        <v>1</v>
      </c>
      <c r="S2413" s="463">
        <v>0</v>
      </c>
      <c r="T2413" s="463">
        <v>0</v>
      </c>
      <c r="U2413" s="463">
        <v>11</v>
      </c>
      <c r="V2413" s="463">
        <v>0</v>
      </c>
      <c r="W2413" s="463">
        <v>15</v>
      </c>
      <c r="X2413" s="463">
        <v>0</v>
      </c>
      <c r="Y2413" s="463">
        <v>9</v>
      </c>
      <c r="Z2413" s="463">
        <v>0</v>
      </c>
      <c r="AA2413" s="463">
        <v>0</v>
      </c>
      <c r="AB2413" s="466">
        <v>40</v>
      </c>
      <c r="AC2413" s="461"/>
    </row>
    <row r="2414" spans="1:29" s="467" customFormat="1" hidden="1">
      <c r="A2414" s="463" t="s">
        <v>3688</v>
      </c>
      <c r="B2414" s="463" t="s">
        <v>658</v>
      </c>
      <c r="C2414" s="463" t="s">
        <v>3689</v>
      </c>
      <c r="D2414" s="463" t="s">
        <v>552</v>
      </c>
      <c r="E2414" s="463">
        <v>71</v>
      </c>
      <c r="F2414" s="465" t="s">
        <v>3626</v>
      </c>
      <c r="G2414" s="463" t="s">
        <v>554</v>
      </c>
      <c r="H2414" s="576">
        <v>43214</v>
      </c>
      <c r="I2414" s="576">
        <v>43304</v>
      </c>
      <c r="J2414" s="228">
        <v>2017</v>
      </c>
      <c r="K2414" s="463" t="s">
        <v>4913</v>
      </c>
      <c r="L2414" s="463" t="s">
        <v>3631</v>
      </c>
      <c r="M2414" s="463" t="s">
        <v>3626</v>
      </c>
      <c r="N2414" s="466">
        <v>2</v>
      </c>
      <c r="O2414" s="229">
        <v>0</v>
      </c>
      <c r="P2414" s="463">
        <v>0</v>
      </c>
      <c r="Q2414" s="463">
        <v>7</v>
      </c>
      <c r="R2414" s="463">
        <v>0</v>
      </c>
      <c r="S2414" s="463">
        <v>1</v>
      </c>
      <c r="T2414" s="463">
        <v>0</v>
      </c>
      <c r="U2414" s="463">
        <v>4</v>
      </c>
      <c r="V2414" s="463">
        <v>0</v>
      </c>
      <c r="W2414" s="463">
        <v>12</v>
      </c>
      <c r="X2414" s="463">
        <v>2</v>
      </c>
      <c r="Y2414" s="463">
        <v>12</v>
      </c>
      <c r="Z2414" s="463">
        <v>0</v>
      </c>
      <c r="AA2414" s="463">
        <v>2</v>
      </c>
      <c r="AB2414" s="466">
        <v>40</v>
      </c>
      <c r="AC2414" s="461"/>
    </row>
    <row r="2415" spans="1:29" s="467" customFormat="1" hidden="1">
      <c r="A2415" s="463" t="s">
        <v>3690</v>
      </c>
      <c r="B2415" s="463" t="s">
        <v>658</v>
      </c>
      <c r="C2415" s="463" t="s">
        <v>3691</v>
      </c>
      <c r="D2415" s="463" t="s">
        <v>552</v>
      </c>
      <c r="E2415" s="463">
        <v>71</v>
      </c>
      <c r="F2415" s="465" t="s">
        <v>3626</v>
      </c>
      <c r="G2415" s="463" t="s">
        <v>554</v>
      </c>
      <c r="H2415" s="576">
        <v>43214</v>
      </c>
      <c r="I2415" s="576">
        <v>43304</v>
      </c>
      <c r="J2415" s="228">
        <v>2017</v>
      </c>
      <c r="K2415" s="463" t="s">
        <v>4913</v>
      </c>
      <c r="L2415" s="463" t="s">
        <v>3631</v>
      </c>
      <c r="M2415" s="463" t="s">
        <v>3626</v>
      </c>
      <c r="N2415" s="466">
        <v>3</v>
      </c>
      <c r="O2415" s="229">
        <v>0</v>
      </c>
      <c r="P2415" s="463">
        <v>1</v>
      </c>
      <c r="Q2415" s="463">
        <v>6</v>
      </c>
      <c r="R2415" s="463">
        <v>0</v>
      </c>
      <c r="S2415" s="463">
        <v>0</v>
      </c>
      <c r="T2415" s="463">
        <v>0</v>
      </c>
      <c r="U2415" s="463">
        <v>6</v>
      </c>
      <c r="V2415" s="463">
        <v>0</v>
      </c>
      <c r="W2415" s="463">
        <v>13</v>
      </c>
      <c r="X2415" s="463">
        <v>5</v>
      </c>
      <c r="Y2415" s="463">
        <v>9</v>
      </c>
      <c r="Z2415" s="463">
        <v>0</v>
      </c>
      <c r="AA2415" s="463">
        <v>0</v>
      </c>
      <c r="AB2415" s="466">
        <v>40</v>
      </c>
      <c r="AC2415" s="461"/>
    </row>
    <row r="2416" spans="1:29" s="467" customFormat="1" hidden="1">
      <c r="A2416" s="463" t="s">
        <v>3692</v>
      </c>
      <c r="B2416" s="463" t="s">
        <v>658</v>
      </c>
      <c r="C2416" s="463" t="s">
        <v>3693</v>
      </c>
      <c r="D2416" s="463" t="s">
        <v>552</v>
      </c>
      <c r="E2416" s="463">
        <v>71</v>
      </c>
      <c r="F2416" s="465" t="s">
        <v>3626</v>
      </c>
      <c r="G2416" s="463" t="s">
        <v>554</v>
      </c>
      <c r="H2416" s="576">
        <v>43214</v>
      </c>
      <c r="I2416" s="576">
        <v>43304</v>
      </c>
      <c r="J2416" s="228">
        <v>2017</v>
      </c>
      <c r="K2416" s="463" t="s">
        <v>4913</v>
      </c>
      <c r="L2416" s="463" t="s">
        <v>3631</v>
      </c>
      <c r="M2416" s="463" t="s">
        <v>3626</v>
      </c>
      <c r="N2416" s="466">
        <v>4</v>
      </c>
      <c r="O2416" s="229">
        <v>1</v>
      </c>
      <c r="P2416" s="463">
        <v>0</v>
      </c>
      <c r="Q2416" s="463">
        <v>5</v>
      </c>
      <c r="R2416" s="463">
        <v>2</v>
      </c>
      <c r="S2416" s="463">
        <v>1</v>
      </c>
      <c r="T2416" s="463">
        <v>0</v>
      </c>
      <c r="U2416" s="463">
        <v>3</v>
      </c>
      <c r="V2416" s="463">
        <v>0</v>
      </c>
      <c r="W2416" s="463">
        <v>21</v>
      </c>
      <c r="X2416" s="463">
        <v>0</v>
      </c>
      <c r="Y2416" s="463">
        <v>7</v>
      </c>
      <c r="Z2416" s="463">
        <v>0</v>
      </c>
      <c r="AA2416" s="463">
        <v>0</v>
      </c>
      <c r="AB2416" s="466">
        <v>40</v>
      </c>
      <c r="AC2416" s="461"/>
    </row>
    <row r="2417" spans="1:29" s="467" customFormat="1" hidden="1">
      <c r="A2417" s="463" t="s">
        <v>3694</v>
      </c>
      <c r="B2417" s="463" t="s">
        <v>658</v>
      </c>
      <c r="C2417" s="463" t="s">
        <v>3695</v>
      </c>
      <c r="D2417" s="463" t="s">
        <v>552</v>
      </c>
      <c r="E2417" s="463">
        <v>72</v>
      </c>
      <c r="F2417" s="465" t="s">
        <v>3627</v>
      </c>
      <c r="G2417" s="463" t="s">
        <v>554</v>
      </c>
      <c r="H2417" s="576">
        <v>43257</v>
      </c>
      <c r="I2417" s="576">
        <v>43304</v>
      </c>
      <c r="J2417" s="228">
        <v>2017</v>
      </c>
      <c r="K2417" s="463" t="s">
        <v>4913</v>
      </c>
      <c r="L2417" s="463" t="s">
        <v>3632</v>
      </c>
      <c r="M2417" s="463" t="s">
        <v>3627</v>
      </c>
      <c r="N2417" s="466">
        <v>1</v>
      </c>
      <c r="O2417" s="229">
        <v>0</v>
      </c>
      <c r="P2417" s="463">
        <v>3</v>
      </c>
      <c r="Q2417" s="463">
        <v>12</v>
      </c>
      <c r="R2417" s="463">
        <v>3</v>
      </c>
      <c r="S2417" s="463">
        <v>3</v>
      </c>
      <c r="T2417" s="463">
        <v>0</v>
      </c>
      <c r="U2417" s="463">
        <v>3</v>
      </c>
      <c r="V2417" s="463">
        <v>0</v>
      </c>
      <c r="W2417" s="463">
        <v>16</v>
      </c>
      <c r="X2417" s="463">
        <v>0</v>
      </c>
      <c r="Y2417" s="463">
        <v>0</v>
      </c>
      <c r="Z2417" s="463">
        <v>0</v>
      </c>
      <c r="AA2417" s="463">
        <v>0</v>
      </c>
      <c r="AB2417" s="466">
        <v>40</v>
      </c>
      <c r="AC2417" s="461"/>
    </row>
    <row r="2418" spans="1:29" s="467" customFormat="1" hidden="1">
      <c r="A2418" s="463" t="s">
        <v>3696</v>
      </c>
      <c r="B2418" s="463" t="s">
        <v>658</v>
      </c>
      <c r="C2418" s="463" t="s">
        <v>3697</v>
      </c>
      <c r="D2418" s="463" t="s">
        <v>552</v>
      </c>
      <c r="E2418" s="463">
        <v>72</v>
      </c>
      <c r="F2418" s="465" t="s">
        <v>3627</v>
      </c>
      <c r="G2418" s="463" t="s">
        <v>554</v>
      </c>
      <c r="H2418" s="576">
        <v>43257</v>
      </c>
      <c r="I2418" s="576">
        <v>43304</v>
      </c>
      <c r="J2418" s="228">
        <v>2017</v>
      </c>
      <c r="K2418" s="463" t="s">
        <v>4913</v>
      </c>
      <c r="L2418" s="463" t="s">
        <v>3632</v>
      </c>
      <c r="M2418" s="463" t="s">
        <v>3627</v>
      </c>
      <c r="N2418" s="466">
        <v>2</v>
      </c>
      <c r="O2418" s="229">
        <v>0</v>
      </c>
      <c r="P2418" s="463">
        <v>1</v>
      </c>
      <c r="Q2418" s="463">
        <v>7</v>
      </c>
      <c r="R2418" s="463">
        <v>2</v>
      </c>
      <c r="S2418" s="463">
        <v>1</v>
      </c>
      <c r="T2418" s="463">
        <v>0</v>
      </c>
      <c r="U2418" s="463">
        <v>1</v>
      </c>
      <c r="V2418" s="463">
        <v>0</v>
      </c>
      <c r="W2418" s="463">
        <v>27</v>
      </c>
      <c r="X2418" s="463">
        <v>1</v>
      </c>
      <c r="Y2418" s="463">
        <v>0</v>
      </c>
      <c r="Z2418" s="463">
        <v>0</v>
      </c>
      <c r="AA2418" s="463">
        <v>0</v>
      </c>
      <c r="AB2418" s="466">
        <v>40</v>
      </c>
      <c r="AC2418" s="461"/>
    </row>
    <row r="2419" spans="1:29" s="467" customFormat="1" hidden="1">
      <c r="A2419" s="463" t="s">
        <v>3698</v>
      </c>
      <c r="B2419" s="463" t="s">
        <v>658</v>
      </c>
      <c r="C2419" s="463" t="s">
        <v>3699</v>
      </c>
      <c r="D2419" s="463" t="s">
        <v>552</v>
      </c>
      <c r="E2419" s="463">
        <v>72</v>
      </c>
      <c r="F2419" s="465" t="s">
        <v>3627</v>
      </c>
      <c r="G2419" s="463" t="s">
        <v>554</v>
      </c>
      <c r="H2419" s="576">
        <v>43257</v>
      </c>
      <c r="I2419" s="576">
        <v>43304</v>
      </c>
      <c r="J2419" s="228">
        <v>2017</v>
      </c>
      <c r="K2419" s="463" t="s">
        <v>4913</v>
      </c>
      <c r="L2419" s="463" t="s">
        <v>3632</v>
      </c>
      <c r="M2419" s="463" t="s">
        <v>3627</v>
      </c>
      <c r="N2419" s="466">
        <v>3</v>
      </c>
      <c r="O2419" s="229">
        <v>0</v>
      </c>
      <c r="P2419" s="463">
        <v>2</v>
      </c>
      <c r="Q2419" s="463">
        <v>6</v>
      </c>
      <c r="R2419" s="463">
        <v>1</v>
      </c>
      <c r="S2419" s="463">
        <v>0</v>
      </c>
      <c r="T2419" s="463">
        <v>0</v>
      </c>
      <c r="U2419" s="463">
        <v>0</v>
      </c>
      <c r="V2419" s="463">
        <v>0</v>
      </c>
      <c r="W2419" s="463">
        <v>30</v>
      </c>
      <c r="X2419" s="463">
        <v>1</v>
      </c>
      <c r="Y2419" s="463">
        <v>0</v>
      </c>
      <c r="Z2419" s="463">
        <v>0</v>
      </c>
      <c r="AA2419" s="463">
        <v>0</v>
      </c>
      <c r="AB2419" s="466">
        <v>40</v>
      </c>
      <c r="AC2419" s="461"/>
    </row>
    <row r="2420" spans="1:29" s="467" customFormat="1" hidden="1">
      <c r="A2420" s="463" t="s">
        <v>3700</v>
      </c>
      <c r="B2420" s="463" t="s">
        <v>658</v>
      </c>
      <c r="C2420" s="463" t="s">
        <v>3701</v>
      </c>
      <c r="D2420" s="463" t="s">
        <v>552</v>
      </c>
      <c r="E2420" s="463">
        <v>72</v>
      </c>
      <c r="F2420" s="465" t="s">
        <v>3627</v>
      </c>
      <c r="G2420" s="463" t="s">
        <v>554</v>
      </c>
      <c r="H2420" s="576">
        <v>43257</v>
      </c>
      <c r="I2420" s="576">
        <v>43304</v>
      </c>
      <c r="J2420" s="228">
        <v>2017</v>
      </c>
      <c r="K2420" s="463" t="s">
        <v>4913</v>
      </c>
      <c r="L2420" s="463" t="s">
        <v>3632</v>
      </c>
      <c r="M2420" s="463" t="s">
        <v>3627</v>
      </c>
      <c r="N2420" s="466">
        <v>4</v>
      </c>
      <c r="O2420" s="229">
        <v>0</v>
      </c>
      <c r="P2420" s="463">
        <v>2</v>
      </c>
      <c r="Q2420" s="463">
        <v>15</v>
      </c>
      <c r="R2420" s="463">
        <v>2</v>
      </c>
      <c r="S2420" s="463">
        <v>3</v>
      </c>
      <c r="T2420" s="463">
        <v>0</v>
      </c>
      <c r="U2420" s="463">
        <v>1</v>
      </c>
      <c r="V2420" s="463">
        <v>0</v>
      </c>
      <c r="W2420" s="463">
        <v>17</v>
      </c>
      <c r="X2420" s="463">
        <v>0</v>
      </c>
      <c r="Y2420" s="463">
        <v>0</v>
      </c>
      <c r="Z2420" s="463">
        <v>0</v>
      </c>
      <c r="AA2420" s="463">
        <v>0</v>
      </c>
      <c r="AB2420" s="466">
        <v>40</v>
      </c>
      <c r="AC2420" s="461"/>
    </row>
    <row r="2421" spans="1:29" s="467" customFormat="1" hidden="1">
      <c r="A2421" s="463" t="s">
        <v>3702</v>
      </c>
      <c r="B2421" s="463" t="s">
        <v>658</v>
      </c>
      <c r="C2421" s="463" t="s">
        <v>3703</v>
      </c>
      <c r="D2421" s="463" t="s">
        <v>552</v>
      </c>
      <c r="E2421" s="463">
        <v>73</v>
      </c>
      <c r="F2421" s="465" t="s">
        <v>3628</v>
      </c>
      <c r="G2421" s="463" t="s">
        <v>554</v>
      </c>
      <c r="H2421" s="576">
        <v>43257</v>
      </c>
      <c r="I2421" s="576">
        <v>43304</v>
      </c>
      <c r="J2421" s="228">
        <v>2017</v>
      </c>
      <c r="K2421" s="463" t="s">
        <v>4913</v>
      </c>
      <c r="L2421" s="463" t="s">
        <v>3632</v>
      </c>
      <c r="M2421" s="463" t="s">
        <v>3628</v>
      </c>
      <c r="N2421" s="466">
        <v>1</v>
      </c>
      <c r="O2421" s="229">
        <v>0</v>
      </c>
      <c r="P2421" s="463">
        <v>6</v>
      </c>
      <c r="Q2421" s="463">
        <v>10</v>
      </c>
      <c r="R2421" s="463">
        <v>0</v>
      </c>
      <c r="S2421" s="463">
        <v>1</v>
      </c>
      <c r="T2421" s="463">
        <v>0</v>
      </c>
      <c r="U2421" s="463">
        <v>0</v>
      </c>
      <c r="V2421" s="463">
        <v>0</v>
      </c>
      <c r="W2421" s="463">
        <v>23</v>
      </c>
      <c r="X2421" s="463">
        <v>0</v>
      </c>
      <c r="Y2421" s="463">
        <v>0</v>
      </c>
      <c r="Z2421" s="463">
        <v>0</v>
      </c>
      <c r="AA2421" s="463">
        <v>0</v>
      </c>
      <c r="AB2421" s="466">
        <v>40</v>
      </c>
      <c r="AC2421" s="461"/>
    </row>
    <row r="2422" spans="1:29" s="467" customFormat="1" hidden="1">
      <c r="A2422" s="463" t="s">
        <v>3704</v>
      </c>
      <c r="B2422" s="463" t="s">
        <v>658</v>
      </c>
      <c r="C2422" s="463" t="s">
        <v>3705</v>
      </c>
      <c r="D2422" s="463" t="s">
        <v>552</v>
      </c>
      <c r="E2422" s="463">
        <v>73</v>
      </c>
      <c r="F2422" s="465" t="s">
        <v>3628</v>
      </c>
      <c r="G2422" s="463" t="s">
        <v>554</v>
      </c>
      <c r="H2422" s="576">
        <v>43257</v>
      </c>
      <c r="I2422" s="576">
        <v>43304</v>
      </c>
      <c r="J2422" s="228">
        <v>2017</v>
      </c>
      <c r="K2422" s="463" t="s">
        <v>4913</v>
      </c>
      <c r="L2422" s="463" t="s">
        <v>3632</v>
      </c>
      <c r="M2422" s="463" t="s">
        <v>3628</v>
      </c>
      <c r="N2422" s="466">
        <v>2</v>
      </c>
      <c r="O2422" s="229">
        <v>0</v>
      </c>
      <c r="P2422" s="463">
        <v>2</v>
      </c>
      <c r="Q2422" s="463">
        <v>8</v>
      </c>
      <c r="R2422" s="463">
        <v>2</v>
      </c>
      <c r="S2422" s="463">
        <v>5</v>
      </c>
      <c r="T2422" s="463">
        <v>0</v>
      </c>
      <c r="U2422" s="463">
        <v>1</v>
      </c>
      <c r="V2422" s="463">
        <v>0</v>
      </c>
      <c r="W2422" s="463">
        <v>22</v>
      </c>
      <c r="X2422" s="463">
        <v>0</v>
      </c>
      <c r="Y2422" s="463">
        <v>0</v>
      </c>
      <c r="Z2422" s="463">
        <v>0</v>
      </c>
      <c r="AA2422" s="463">
        <v>0</v>
      </c>
      <c r="AB2422" s="466">
        <v>40</v>
      </c>
      <c r="AC2422" s="461"/>
    </row>
    <row r="2423" spans="1:29" s="467" customFormat="1" hidden="1">
      <c r="A2423" s="463" t="s">
        <v>3706</v>
      </c>
      <c r="B2423" s="463" t="s">
        <v>658</v>
      </c>
      <c r="C2423" s="463" t="s">
        <v>3707</v>
      </c>
      <c r="D2423" s="463" t="s">
        <v>552</v>
      </c>
      <c r="E2423" s="463">
        <v>73</v>
      </c>
      <c r="F2423" s="465" t="s">
        <v>3628</v>
      </c>
      <c r="G2423" s="463" t="s">
        <v>554</v>
      </c>
      <c r="H2423" s="576">
        <v>43257</v>
      </c>
      <c r="I2423" s="576">
        <v>43304</v>
      </c>
      <c r="J2423" s="228">
        <v>2017</v>
      </c>
      <c r="K2423" s="463" t="s">
        <v>4913</v>
      </c>
      <c r="L2423" s="463" t="s">
        <v>3632</v>
      </c>
      <c r="M2423" s="463" t="s">
        <v>3628</v>
      </c>
      <c r="N2423" s="466">
        <v>3</v>
      </c>
      <c r="O2423" s="229">
        <v>0</v>
      </c>
      <c r="P2423" s="463">
        <v>2</v>
      </c>
      <c r="Q2423" s="463">
        <v>18</v>
      </c>
      <c r="R2423" s="463">
        <v>1</v>
      </c>
      <c r="S2423" s="463">
        <v>0</v>
      </c>
      <c r="T2423" s="463">
        <v>0</v>
      </c>
      <c r="U2423" s="463">
        <v>1</v>
      </c>
      <c r="V2423" s="463">
        <v>0</v>
      </c>
      <c r="W2423" s="463">
        <v>18</v>
      </c>
      <c r="X2423" s="463">
        <v>0</v>
      </c>
      <c r="Y2423" s="463">
        <v>0</v>
      </c>
      <c r="Z2423" s="463">
        <v>0</v>
      </c>
      <c r="AA2423" s="463">
        <v>0</v>
      </c>
      <c r="AB2423" s="466">
        <v>40</v>
      </c>
      <c r="AC2423" s="461"/>
    </row>
    <row r="2424" spans="1:29" s="467" customFormat="1" hidden="1">
      <c r="A2424" s="463" t="s">
        <v>3708</v>
      </c>
      <c r="B2424" s="463" t="s">
        <v>658</v>
      </c>
      <c r="C2424" s="463" t="s">
        <v>3709</v>
      </c>
      <c r="D2424" s="463" t="s">
        <v>552</v>
      </c>
      <c r="E2424" s="463">
        <v>73</v>
      </c>
      <c r="F2424" s="465" t="s">
        <v>3628</v>
      </c>
      <c r="G2424" s="463" t="s">
        <v>554</v>
      </c>
      <c r="H2424" s="576">
        <v>43257</v>
      </c>
      <c r="I2424" s="576">
        <v>43304</v>
      </c>
      <c r="J2424" s="228">
        <v>2017</v>
      </c>
      <c r="K2424" s="463" t="s">
        <v>4913</v>
      </c>
      <c r="L2424" s="463" t="s">
        <v>3632</v>
      </c>
      <c r="M2424" s="463" t="s">
        <v>3628</v>
      </c>
      <c r="N2424" s="466">
        <v>4</v>
      </c>
      <c r="O2424" s="229">
        <v>0</v>
      </c>
      <c r="P2424" s="463">
        <v>3</v>
      </c>
      <c r="Q2424" s="463">
        <v>13</v>
      </c>
      <c r="R2424" s="463">
        <v>0</v>
      </c>
      <c r="S2424" s="463">
        <v>1</v>
      </c>
      <c r="T2424" s="463">
        <v>0</v>
      </c>
      <c r="U2424" s="463">
        <v>1</v>
      </c>
      <c r="V2424" s="463">
        <v>0</v>
      </c>
      <c r="W2424" s="463">
        <v>22</v>
      </c>
      <c r="X2424" s="463">
        <v>0</v>
      </c>
      <c r="Y2424" s="463">
        <v>0</v>
      </c>
      <c r="Z2424" s="463">
        <v>0</v>
      </c>
      <c r="AA2424" s="463">
        <v>0</v>
      </c>
      <c r="AB2424" s="466">
        <v>40</v>
      </c>
      <c r="AC2424" s="461"/>
    </row>
    <row r="2425" spans="1:29" s="467" customFormat="1" hidden="1">
      <c r="A2425" s="463" t="s">
        <v>3710</v>
      </c>
      <c r="B2425" s="463" t="s">
        <v>658</v>
      </c>
      <c r="C2425" s="463" t="s">
        <v>3711</v>
      </c>
      <c r="D2425" s="463" t="s">
        <v>552</v>
      </c>
      <c r="E2425" s="463">
        <v>74</v>
      </c>
      <c r="F2425" s="465" t="s">
        <v>3629</v>
      </c>
      <c r="G2425" s="463" t="s">
        <v>554</v>
      </c>
      <c r="H2425" s="576">
        <v>43256</v>
      </c>
      <c r="I2425" s="576">
        <v>43304</v>
      </c>
      <c r="J2425" s="228">
        <v>2017</v>
      </c>
      <c r="K2425" s="463" t="s">
        <v>4913</v>
      </c>
      <c r="L2425" s="463" t="s">
        <v>3633</v>
      </c>
      <c r="M2425" s="463" t="s">
        <v>3629</v>
      </c>
      <c r="N2425" s="466">
        <v>1</v>
      </c>
      <c r="O2425" s="229">
        <v>0</v>
      </c>
      <c r="P2425" s="463">
        <v>1</v>
      </c>
      <c r="Q2425" s="463">
        <v>6</v>
      </c>
      <c r="R2425" s="463">
        <v>3</v>
      </c>
      <c r="S2425" s="463">
        <v>0</v>
      </c>
      <c r="T2425" s="463">
        <v>0</v>
      </c>
      <c r="U2425" s="463">
        <v>2</v>
      </c>
      <c r="V2425" s="463">
        <v>0</v>
      </c>
      <c r="W2425" s="463">
        <v>23</v>
      </c>
      <c r="X2425" s="463">
        <v>1</v>
      </c>
      <c r="Y2425" s="463">
        <v>4</v>
      </c>
      <c r="Z2425" s="463">
        <v>0</v>
      </c>
      <c r="AA2425" s="463">
        <v>0</v>
      </c>
      <c r="AB2425" s="466">
        <v>40</v>
      </c>
      <c r="AC2425" s="461"/>
    </row>
    <row r="2426" spans="1:29" s="467" customFormat="1" hidden="1">
      <c r="A2426" s="463" t="s">
        <v>3712</v>
      </c>
      <c r="B2426" s="463" t="s">
        <v>658</v>
      </c>
      <c r="C2426" s="463" t="s">
        <v>3713</v>
      </c>
      <c r="D2426" s="463" t="s">
        <v>552</v>
      </c>
      <c r="E2426" s="463">
        <v>74</v>
      </c>
      <c r="F2426" s="465" t="s">
        <v>3629</v>
      </c>
      <c r="G2426" s="463" t="s">
        <v>554</v>
      </c>
      <c r="H2426" s="576">
        <v>43256</v>
      </c>
      <c r="I2426" s="576">
        <v>43304</v>
      </c>
      <c r="J2426" s="228">
        <v>2017</v>
      </c>
      <c r="K2426" s="463" t="s">
        <v>4913</v>
      </c>
      <c r="L2426" s="463" t="s">
        <v>3633</v>
      </c>
      <c r="M2426" s="463" t="s">
        <v>3629</v>
      </c>
      <c r="N2426" s="466">
        <v>2</v>
      </c>
      <c r="O2426" s="229">
        <v>1</v>
      </c>
      <c r="P2426" s="463">
        <v>1</v>
      </c>
      <c r="Q2426" s="463">
        <v>4</v>
      </c>
      <c r="R2426" s="463">
        <v>0</v>
      </c>
      <c r="S2426" s="463">
        <v>1</v>
      </c>
      <c r="T2426" s="463">
        <v>0</v>
      </c>
      <c r="U2426" s="463">
        <v>4</v>
      </c>
      <c r="V2426" s="463">
        <v>0</v>
      </c>
      <c r="W2426" s="463">
        <v>16</v>
      </c>
      <c r="X2426" s="463">
        <v>3</v>
      </c>
      <c r="Y2426" s="463">
        <v>9</v>
      </c>
      <c r="Z2426" s="463">
        <v>0</v>
      </c>
      <c r="AA2426" s="463">
        <v>1</v>
      </c>
      <c r="AB2426" s="466">
        <v>40</v>
      </c>
      <c r="AC2426" s="461"/>
    </row>
    <row r="2427" spans="1:29" s="467" customFormat="1" hidden="1">
      <c r="A2427" s="463" t="s">
        <v>3714</v>
      </c>
      <c r="B2427" s="463" t="s">
        <v>658</v>
      </c>
      <c r="C2427" s="463" t="s">
        <v>3715</v>
      </c>
      <c r="D2427" s="463" t="s">
        <v>552</v>
      </c>
      <c r="E2427" s="463">
        <v>74</v>
      </c>
      <c r="F2427" s="465" t="s">
        <v>3629</v>
      </c>
      <c r="G2427" s="463" t="s">
        <v>554</v>
      </c>
      <c r="H2427" s="576">
        <v>43256</v>
      </c>
      <c r="I2427" s="576">
        <v>43304</v>
      </c>
      <c r="J2427" s="228">
        <v>2017</v>
      </c>
      <c r="K2427" s="463" t="s">
        <v>4913</v>
      </c>
      <c r="L2427" s="463" t="s">
        <v>3633</v>
      </c>
      <c r="M2427" s="463" t="s">
        <v>3629</v>
      </c>
      <c r="N2427" s="466">
        <v>3</v>
      </c>
      <c r="O2427" s="229">
        <v>0</v>
      </c>
      <c r="P2427" s="463">
        <v>1</v>
      </c>
      <c r="Q2427" s="463">
        <v>6</v>
      </c>
      <c r="R2427" s="463">
        <v>1</v>
      </c>
      <c r="S2427" s="463">
        <v>0</v>
      </c>
      <c r="T2427" s="463">
        <v>0</v>
      </c>
      <c r="U2427" s="463">
        <v>5</v>
      </c>
      <c r="V2427" s="463">
        <v>0</v>
      </c>
      <c r="W2427" s="463">
        <v>20</v>
      </c>
      <c r="X2427" s="463">
        <v>0</v>
      </c>
      <c r="Y2427" s="463">
        <v>7</v>
      </c>
      <c r="Z2427" s="463">
        <v>0</v>
      </c>
      <c r="AA2427" s="463">
        <v>0</v>
      </c>
      <c r="AB2427" s="466">
        <v>40</v>
      </c>
      <c r="AC2427" s="461"/>
    </row>
    <row r="2428" spans="1:29" s="467" customFormat="1" hidden="1">
      <c r="A2428" s="463" t="s">
        <v>3716</v>
      </c>
      <c r="B2428" s="463" t="s">
        <v>658</v>
      </c>
      <c r="C2428" s="463" t="s">
        <v>3717</v>
      </c>
      <c r="D2428" s="463" t="s">
        <v>552</v>
      </c>
      <c r="E2428" s="463">
        <v>74</v>
      </c>
      <c r="F2428" s="465" t="s">
        <v>3629</v>
      </c>
      <c r="G2428" s="463" t="s">
        <v>554</v>
      </c>
      <c r="H2428" s="576">
        <v>43256</v>
      </c>
      <c r="I2428" s="576">
        <v>43304</v>
      </c>
      <c r="J2428" s="228">
        <v>2017</v>
      </c>
      <c r="K2428" s="463" t="s">
        <v>4913</v>
      </c>
      <c r="L2428" s="463" t="s">
        <v>3633</v>
      </c>
      <c r="M2428" s="463" t="s">
        <v>3629</v>
      </c>
      <c r="N2428" s="466">
        <v>4</v>
      </c>
      <c r="O2428" s="229">
        <v>4</v>
      </c>
      <c r="P2428" s="463">
        <v>3</v>
      </c>
      <c r="Q2428" s="463">
        <v>4</v>
      </c>
      <c r="R2428" s="463">
        <v>0</v>
      </c>
      <c r="S2428" s="463">
        <v>0</v>
      </c>
      <c r="T2428" s="463">
        <v>0</v>
      </c>
      <c r="U2428" s="463">
        <v>9</v>
      </c>
      <c r="V2428" s="463">
        <v>0</v>
      </c>
      <c r="W2428" s="463">
        <v>12</v>
      </c>
      <c r="X2428" s="463">
        <v>1</v>
      </c>
      <c r="Y2428" s="463">
        <v>7</v>
      </c>
      <c r="Z2428" s="463">
        <v>0</v>
      </c>
      <c r="AA2428" s="463">
        <v>0</v>
      </c>
      <c r="AB2428" s="466">
        <v>40</v>
      </c>
      <c r="AC2428" s="461"/>
    </row>
    <row r="2429" spans="1:29" s="467" customFormat="1" hidden="1">
      <c r="A2429" s="463" t="s">
        <v>3718</v>
      </c>
      <c r="B2429" s="463" t="s">
        <v>658</v>
      </c>
      <c r="C2429" s="463" t="s">
        <v>3719</v>
      </c>
      <c r="D2429" s="463" t="s">
        <v>552</v>
      </c>
      <c r="E2429" s="463">
        <v>75</v>
      </c>
      <c r="F2429" s="465" t="s">
        <v>3630</v>
      </c>
      <c r="G2429" s="463" t="s">
        <v>554</v>
      </c>
      <c r="H2429" s="576">
        <v>43256</v>
      </c>
      <c r="I2429" s="576">
        <v>43304</v>
      </c>
      <c r="J2429" s="228">
        <v>2017</v>
      </c>
      <c r="K2429" s="463" t="s">
        <v>4913</v>
      </c>
      <c r="L2429" s="463" t="s">
        <v>3633</v>
      </c>
      <c r="M2429" s="463" t="s">
        <v>3630</v>
      </c>
      <c r="N2429" s="466">
        <v>1</v>
      </c>
      <c r="O2429" s="229">
        <v>0</v>
      </c>
      <c r="P2429" s="463">
        <v>0</v>
      </c>
      <c r="Q2429" s="463">
        <v>5</v>
      </c>
      <c r="R2429" s="463">
        <v>0</v>
      </c>
      <c r="S2429" s="463">
        <v>0</v>
      </c>
      <c r="T2429" s="463">
        <v>0</v>
      </c>
      <c r="U2429" s="463">
        <v>6</v>
      </c>
      <c r="V2429" s="463">
        <v>0</v>
      </c>
      <c r="W2429" s="463">
        <v>15</v>
      </c>
      <c r="X2429" s="463">
        <v>3</v>
      </c>
      <c r="Y2429" s="463">
        <v>10</v>
      </c>
      <c r="Z2429" s="463">
        <v>0</v>
      </c>
      <c r="AA2429" s="463">
        <v>1</v>
      </c>
      <c r="AB2429" s="466">
        <v>40</v>
      </c>
      <c r="AC2429" s="461"/>
    </row>
    <row r="2430" spans="1:29" s="467" customFormat="1" hidden="1">
      <c r="A2430" s="463" t="s">
        <v>3720</v>
      </c>
      <c r="B2430" s="463" t="s">
        <v>658</v>
      </c>
      <c r="C2430" s="463" t="s">
        <v>3721</v>
      </c>
      <c r="D2430" s="463" t="s">
        <v>552</v>
      </c>
      <c r="E2430" s="463">
        <v>75</v>
      </c>
      <c r="F2430" s="465" t="s">
        <v>3630</v>
      </c>
      <c r="G2430" s="463" t="s">
        <v>554</v>
      </c>
      <c r="H2430" s="576">
        <v>43256</v>
      </c>
      <c r="I2430" s="576">
        <v>43304</v>
      </c>
      <c r="J2430" s="228">
        <v>2017</v>
      </c>
      <c r="K2430" s="463" t="s">
        <v>4913</v>
      </c>
      <c r="L2430" s="463" t="s">
        <v>3633</v>
      </c>
      <c r="M2430" s="463" t="s">
        <v>3630</v>
      </c>
      <c r="N2430" s="466">
        <v>2</v>
      </c>
      <c r="O2430" s="229">
        <v>2</v>
      </c>
      <c r="P2430" s="463">
        <v>0</v>
      </c>
      <c r="Q2430" s="463">
        <v>1</v>
      </c>
      <c r="R2430" s="463">
        <v>0</v>
      </c>
      <c r="S2430" s="463">
        <v>0</v>
      </c>
      <c r="T2430" s="463">
        <v>0</v>
      </c>
      <c r="U2430" s="463">
        <v>5</v>
      </c>
      <c r="V2430" s="463">
        <v>0</v>
      </c>
      <c r="W2430" s="463">
        <v>10</v>
      </c>
      <c r="X2430" s="463">
        <v>2</v>
      </c>
      <c r="Y2430" s="463">
        <v>17</v>
      </c>
      <c r="Z2430" s="463">
        <v>0</v>
      </c>
      <c r="AA2430" s="463">
        <v>3</v>
      </c>
      <c r="AB2430" s="466">
        <v>40</v>
      </c>
      <c r="AC2430" s="461"/>
    </row>
    <row r="2431" spans="1:29" s="467" customFormat="1" hidden="1">
      <c r="A2431" s="463" t="s">
        <v>3722</v>
      </c>
      <c r="B2431" s="463" t="s">
        <v>658</v>
      </c>
      <c r="C2431" s="463" t="s">
        <v>3723</v>
      </c>
      <c r="D2431" s="463" t="s">
        <v>552</v>
      </c>
      <c r="E2431" s="463">
        <v>75</v>
      </c>
      <c r="F2431" s="465" t="s">
        <v>3630</v>
      </c>
      <c r="G2431" s="463" t="s">
        <v>554</v>
      </c>
      <c r="H2431" s="576">
        <v>43256</v>
      </c>
      <c r="I2431" s="576">
        <v>43304</v>
      </c>
      <c r="J2431" s="228">
        <v>2017</v>
      </c>
      <c r="K2431" s="463" t="s">
        <v>4913</v>
      </c>
      <c r="L2431" s="463" t="s">
        <v>3633</v>
      </c>
      <c r="M2431" s="463" t="s">
        <v>3630</v>
      </c>
      <c r="N2431" s="466">
        <v>3</v>
      </c>
      <c r="O2431" s="229">
        <v>0</v>
      </c>
      <c r="P2431" s="463">
        <v>5</v>
      </c>
      <c r="Q2431" s="463">
        <v>5</v>
      </c>
      <c r="R2431" s="463">
        <v>0</v>
      </c>
      <c r="S2431" s="463">
        <v>0</v>
      </c>
      <c r="T2431" s="463">
        <v>0</v>
      </c>
      <c r="U2431" s="463">
        <v>4</v>
      </c>
      <c r="V2431" s="463">
        <v>0</v>
      </c>
      <c r="W2431" s="463">
        <v>12</v>
      </c>
      <c r="X2431" s="463">
        <v>2</v>
      </c>
      <c r="Y2431" s="463">
        <v>10</v>
      </c>
      <c r="Z2431" s="463">
        <v>0</v>
      </c>
      <c r="AA2431" s="463">
        <v>2</v>
      </c>
      <c r="AB2431" s="466">
        <v>40</v>
      </c>
      <c r="AC2431" s="461"/>
    </row>
    <row r="2432" spans="1:29" s="467" customFormat="1" hidden="1">
      <c r="A2432" s="463" t="s">
        <v>3724</v>
      </c>
      <c r="B2432" s="463" t="s">
        <v>658</v>
      </c>
      <c r="C2432" s="463" t="s">
        <v>3725</v>
      </c>
      <c r="D2432" s="463" t="s">
        <v>552</v>
      </c>
      <c r="E2432" s="463">
        <v>75</v>
      </c>
      <c r="F2432" s="465" t="s">
        <v>3630</v>
      </c>
      <c r="G2432" s="463" t="s">
        <v>554</v>
      </c>
      <c r="H2432" s="576">
        <v>43256</v>
      </c>
      <c r="I2432" s="576">
        <v>43304</v>
      </c>
      <c r="J2432" s="228">
        <v>2017</v>
      </c>
      <c r="K2432" s="463" t="s">
        <v>4913</v>
      </c>
      <c r="L2432" s="463" t="s">
        <v>3633</v>
      </c>
      <c r="M2432" s="463" t="s">
        <v>3630</v>
      </c>
      <c r="N2432" s="466">
        <v>4</v>
      </c>
      <c r="O2432" s="229">
        <v>0</v>
      </c>
      <c r="P2432" s="463">
        <v>3</v>
      </c>
      <c r="Q2432" s="463">
        <v>6</v>
      </c>
      <c r="R2432" s="463">
        <v>0</v>
      </c>
      <c r="S2432" s="463">
        <v>0</v>
      </c>
      <c r="T2432" s="463">
        <v>0</v>
      </c>
      <c r="U2432" s="463">
        <v>10</v>
      </c>
      <c r="V2432" s="463">
        <v>0</v>
      </c>
      <c r="W2432" s="463">
        <v>12</v>
      </c>
      <c r="X2432" s="463">
        <v>2</v>
      </c>
      <c r="Y2432" s="463">
        <v>7</v>
      </c>
      <c r="Z2432" s="463">
        <v>0</v>
      </c>
      <c r="AA2432" s="463">
        <v>0</v>
      </c>
      <c r="AB2432" s="466">
        <v>40</v>
      </c>
      <c r="AC2432" s="461"/>
    </row>
    <row r="2433" spans="1:29" s="467" customFormat="1">
      <c r="A2433" s="463" t="s">
        <v>4343</v>
      </c>
      <c r="B2433" s="463" t="s">
        <v>658</v>
      </c>
      <c r="C2433" s="463" t="s">
        <v>4344</v>
      </c>
      <c r="D2433" s="463" t="s">
        <v>552</v>
      </c>
      <c r="E2433" s="463">
        <v>1</v>
      </c>
      <c r="F2433" s="465" t="s">
        <v>999</v>
      </c>
      <c r="G2433" s="463" t="s">
        <v>554</v>
      </c>
      <c r="H2433" s="576">
        <v>43466</v>
      </c>
      <c r="I2433" s="576">
        <v>43523</v>
      </c>
      <c r="J2433" s="228">
        <v>2018</v>
      </c>
      <c r="K2433" s="463" t="s">
        <v>769</v>
      </c>
      <c r="L2433" s="463" t="s">
        <v>1070</v>
      </c>
      <c r="M2433" s="463" t="s">
        <v>999</v>
      </c>
      <c r="N2433" s="466">
        <v>1</v>
      </c>
      <c r="O2433" s="229">
        <v>0</v>
      </c>
      <c r="P2433" s="463">
        <v>0</v>
      </c>
      <c r="Q2433" s="463">
        <v>1</v>
      </c>
      <c r="R2433" s="463">
        <v>0</v>
      </c>
      <c r="S2433" s="463">
        <v>0</v>
      </c>
      <c r="T2433" s="463">
        <v>0</v>
      </c>
      <c r="U2433" s="463">
        <v>0</v>
      </c>
      <c r="V2433" s="463">
        <v>1</v>
      </c>
      <c r="W2433" s="463">
        <v>16</v>
      </c>
      <c r="X2433" s="463">
        <v>13</v>
      </c>
      <c r="Y2433" s="463">
        <v>9</v>
      </c>
      <c r="Z2433" s="463">
        <v>0</v>
      </c>
      <c r="AA2433" s="463">
        <v>0</v>
      </c>
      <c r="AB2433" s="466">
        <v>40</v>
      </c>
      <c r="AC2433" s="461"/>
    </row>
    <row r="2434" spans="1:29" s="467" customFormat="1">
      <c r="A2434" s="463" t="s">
        <v>4345</v>
      </c>
      <c r="B2434" s="463" t="s">
        <v>658</v>
      </c>
      <c r="C2434" s="463" t="s">
        <v>4346</v>
      </c>
      <c r="D2434" s="463" t="s">
        <v>552</v>
      </c>
      <c r="E2434" s="463">
        <v>1</v>
      </c>
      <c r="F2434" s="465" t="s">
        <v>999</v>
      </c>
      <c r="G2434" s="463" t="s">
        <v>554</v>
      </c>
      <c r="H2434" s="576">
        <v>43466</v>
      </c>
      <c r="I2434" s="576">
        <v>43523</v>
      </c>
      <c r="J2434" s="228">
        <v>2018</v>
      </c>
      <c r="K2434" s="463" t="s">
        <v>769</v>
      </c>
      <c r="L2434" s="463" t="s">
        <v>1070</v>
      </c>
      <c r="M2434" s="463" t="s">
        <v>999</v>
      </c>
      <c r="N2434" s="466">
        <v>2</v>
      </c>
      <c r="O2434" s="229">
        <v>4</v>
      </c>
      <c r="P2434" s="463">
        <v>0</v>
      </c>
      <c r="Q2434" s="463">
        <v>6</v>
      </c>
      <c r="R2434" s="463">
        <v>0</v>
      </c>
      <c r="S2434" s="463">
        <v>0</v>
      </c>
      <c r="T2434" s="463">
        <v>0</v>
      </c>
      <c r="U2434" s="463">
        <v>4</v>
      </c>
      <c r="V2434" s="463">
        <v>0</v>
      </c>
      <c r="W2434" s="463">
        <v>17</v>
      </c>
      <c r="X2434" s="463">
        <v>9</v>
      </c>
      <c r="Y2434" s="463">
        <v>0</v>
      </c>
      <c r="Z2434" s="463">
        <v>0</v>
      </c>
      <c r="AA2434" s="463">
        <v>0</v>
      </c>
      <c r="AB2434" s="466">
        <v>40</v>
      </c>
      <c r="AC2434" s="461"/>
    </row>
    <row r="2435" spans="1:29" s="467" customFormat="1">
      <c r="A2435" s="463" t="s">
        <v>4347</v>
      </c>
      <c r="B2435" s="463" t="s">
        <v>658</v>
      </c>
      <c r="C2435" s="463" t="s">
        <v>4348</v>
      </c>
      <c r="D2435" s="463" t="s">
        <v>552</v>
      </c>
      <c r="E2435" s="463">
        <v>1</v>
      </c>
      <c r="F2435" s="465" t="s">
        <v>999</v>
      </c>
      <c r="G2435" s="463" t="s">
        <v>554</v>
      </c>
      <c r="H2435" s="576">
        <v>43466</v>
      </c>
      <c r="I2435" s="576">
        <v>43523</v>
      </c>
      <c r="J2435" s="228">
        <v>2018</v>
      </c>
      <c r="K2435" s="463" t="s">
        <v>769</v>
      </c>
      <c r="L2435" s="463" t="s">
        <v>1070</v>
      </c>
      <c r="M2435" s="463" t="s">
        <v>999</v>
      </c>
      <c r="N2435" s="466">
        <v>3</v>
      </c>
      <c r="O2435" s="229">
        <v>8</v>
      </c>
      <c r="P2435" s="463">
        <v>0</v>
      </c>
      <c r="Q2435" s="463">
        <v>12</v>
      </c>
      <c r="R2435" s="463">
        <v>2</v>
      </c>
      <c r="S2435" s="463">
        <v>0</v>
      </c>
      <c r="T2435" s="463">
        <v>0</v>
      </c>
      <c r="U2435" s="463">
        <v>0</v>
      </c>
      <c r="V2435" s="463">
        <v>0</v>
      </c>
      <c r="W2435" s="463">
        <v>18</v>
      </c>
      <c r="X2435" s="463">
        <v>0</v>
      </c>
      <c r="Y2435" s="463">
        <v>0</v>
      </c>
      <c r="Z2435" s="463">
        <v>0</v>
      </c>
      <c r="AA2435" s="463">
        <v>0</v>
      </c>
      <c r="AB2435" s="466">
        <v>40</v>
      </c>
      <c r="AC2435" s="461"/>
    </row>
    <row r="2436" spans="1:29" s="467" customFormat="1">
      <c r="A2436" s="463" t="s">
        <v>4349</v>
      </c>
      <c r="B2436" s="463" t="s">
        <v>658</v>
      </c>
      <c r="C2436" s="463" t="s">
        <v>4350</v>
      </c>
      <c r="D2436" s="463" t="s">
        <v>552</v>
      </c>
      <c r="E2436" s="463">
        <v>1</v>
      </c>
      <c r="F2436" s="465" t="s">
        <v>999</v>
      </c>
      <c r="G2436" s="463" t="s">
        <v>554</v>
      </c>
      <c r="H2436" s="576">
        <v>43466</v>
      </c>
      <c r="I2436" s="576">
        <v>43523</v>
      </c>
      <c r="J2436" s="228">
        <v>2018</v>
      </c>
      <c r="K2436" s="463" t="s">
        <v>769</v>
      </c>
      <c r="L2436" s="463" t="s">
        <v>1070</v>
      </c>
      <c r="M2436" s="463" t="s">
        <v>999</v>
      </c>
      <c r="N2436" s="466">
        <v>4</v>
      </c>
      <c r="O2436" s="229">
        <v>16</v>
      </c>
      <c r="P2436" s="463">
        <v>0</v>
      </c>
      <c r="Q2436" s="463">
        <v>9</v>
      </c>
      <c r="R2436" s="463">
        <v>2</v>
      </c>
      <c r="S2436" s="463">
        <v>0</v>
      </c>
      <c r="T2436" s="463">
        <v>0</v>
      </c>
      <c r="U2436" s="463">
        <v>1</v>
      </c>
      <c r="V2436" s="463">
        <v>0</v>
      </c>
      <c r="W2436" s="463">
        <v>6</v>
      </c>
      <c r="X2436" s="463">
        <v>6</v>
      </c>
      <c r="Y2436" s="463">
        <v>0</v>
      </c>
      <c r="Z2436" s="463">
        <v>0</v>
      </c>
      <c r="AA2436" s="463">
        <v>0</v>
      </c>
      <c r="AB2436" s="466">
        <v>40</v>
      </c>
      <c r="AC2436" s="461"/>
    </row>
    <row r="2437" spans="1:29" s="467" customFormat="1">
      <c r="A2437" s="463" t="s">
        <v>4351</v>
      </c>
      <c r="B2437" s="463" t="s">
        <v>658</v>
      </c>
      <c r="C2437" s="463" t="s">
        <v>4352</v>
      </c>
      <c r="D2437" s="463" t="s">
        <v>552</v>
      </c>
      <c r="E2437" s="463">
        <v>2</v>
      </c>
      <c r="F2437" s="465" t="s">
        <v>1000</v>
      </c>
      <c r="G2437" s="463" t="s">
        <v>554</v>
      </c>
      <c r="H2437" s="576">
        <v>43466</v>
      </c>
      <c r="I2437" s="576">
        <v>43523</v>
      </c>
      <c r="J2437" s="228">
        <v>2018</v>
      </c>
      <c r="K2437" s="463" t="s">
        <v>769</v>
      </c>
      <c r="L2437" s="463" t="s">
        <v>1070</v>
      </c>
      <c r="M2437" s="463" t="s">
        <v>1000</v>
      </c>
      <c r="N2437" s="466">
        <v>1</v>
      </c>
      <c r="O2437" s="229">
        <v>4</v>
      </c>
      <c r="P2437" s="463">
        <v>2</v>
      </c>
      <c r="Q2437" s="463">
        <v>3</v>
      </c>
      <c r="R2437" s="463">
        <v>0</v>
      </c>
      <c r="S2437" s="463">
        <v>4</v>
      </c>
      <c r="T2437" s="463">
        <v>0</v>
      </c>
      <c r="U2437" s="463">
        <v>0</v>
      </c>
      <c r="V2437" s="463">
        <v>2</v>
      </c>
      <c r="W2437" s="463">
        <v>10</v>
      </c>
      <c r="X2437" s="463">
        <v>13</v>
      </c>
      <c r="Y2437" s="463">
        <v>2</v>
      </c>
      <c r="Z2437" s="463">
        <v>0</v>
      </c>
      <c r="AA2437" s="463">
        <v>0</v>
      </c>
      <c r="AB2437" s="466">
        <v>40</v>
      </c>
      <c r="AC2437" s="461"/>
    </row>
    <row r="2438" spans="1:29" s="467" customFormat="1">
      <c r="A2438" s="463" t="s">
        <v>4353</v>
      </c>
      <c r="B2438" s="463" t="s">
        <v>658</v>
      </c>
      <c r="C2438" s="463" t="s">
        <v>4354</v>
      </c>
      <c r="D2438" s="463" t="s">
        <v>552</v>
      </c>
      <c r="E2438" s="463">
        <v>2</v>
      </c>
      <c r="F2438" s="465" t="s">
        <v>1000</v>
      </c>
      <c r="G2438" s="463" t="s">
        <v>554</v>
      </c>
      <c r="H2438" s="576">
        <v>43466</v>
      </c>
      <c r="I2438" s="576">
        <v>43523</v>
      </c>
      <c r="J2438" s="228">
        <v>2018</v>
      </c>
      <c r="K2438" s="463" t="s">
        <v>769</v>
      </c>
      <c r="L2438" s="463" t="s">
        <v>1070</v>
      </c>
      <c r="M2438" s="463" t="s">
        <v>1000</v>
      </c>
      <c r="N2438" s="466">
        <v>2</v>
      </c>
      <c r="O2438" s="229">
        <v>9</v>
      </c>
      <c r="P2438" s="463">
        <v>7</v>
      </c>
      <c r="Q2438" s="463">
        <v>2</v>
      </c>
      <c r="R2438" s="463">
        <v>0</v>
      </c>
      <c r="S2438" s="463">
        <v>5</v>
      </c>
      <c r="T2438" s="463">
        <v>0</v>
      </c>
      <c r="U2438" s="463">
        <v>0</v>
      </c>
      <c r="V2438" s="463">
        <v>0</v>
      </c>
      <c r="W2438" s="463">
        <v>16</v>
      </c>
      <c r="X2438" s="463">
        <v>1</v>
      </c>
      <c r="Y2438" s="463">
        <v>0</v>
      </c>
      <c r="Z2438" s="463">
        <v>0</v>
      </c>
      <c r="AA2438" s="463">
        <v>0</v>
      </c>
      <c r="AB2438" s="466">
        <v>40</v>
      </c>
      <c r="AC2438" s="461"/>
    </row>
    <row r="2439" spans="1:29" s="467" customFormat="1">
      <c r="A2439" s="463" t="s">
        <v>4355</v>
      </c>
      <c r="B2439" s="463" t="s">
        <v>658</v>
      </c>
      <c r="C2439" s="463" t="s">
        <v>4356</v>
      </c>
      <c r="D2439" s="463" t="s">
        <v>552</v>
      </c>
      <c r="E2439" s="463">
        <v>2</v>
      </c>
      <c r="F2439" s="465" t="s">
        <v>1000</v>
      </c>
      <c r="G2439" s="463" t="s">
        <v>554</v>
      </c>
      <c r="H2439" s="576">
        <v>43466</v>
      </c>
      <c r="I2439" s="576">
        <v>43523</v>
      </c>
      <c r="J2439" s="228">
        <v>2018</v>
      </c>
      <c r="K2439" s="463" t="s">
        <v>769</v>
      </c>
      <c r="L2439" s="463" t="s">
        <v>1070</v>
      </c>
      <c r="M2439" s="463" t="s">
        <v>1000</v>
      </c>
      <c r="N2439" s="466">
        <v>3</v>
      </c>
      <c r="O2439" s="229">
        <v>8</v>
      </c>
      <c r="P2439" s="463">
        <v>3</v>
      </c>
      <c r="Q2439" s="463">
        <v>7</v>
      </c>
      <c r="R2439" s="463">
        <v>1</v>
      </c>
      <c r="S2439" s="463">
        <v>3</v>
      </c>
      <c r="T2439" s="463">
        <v>0</v>
      </c>
      <c r="U2439" s="463">
        <v>0</v>
      </c>
      <c r="V2439" s="463">
        <v>1</v>
      </c>
      <c r="W2439" s="463">
        <v>16</v>
      </c>
      <c r="X2439" s="463">
        <v>1</v>
      </c>
      <c r="Y2439" s="463">
        <v>0</v>
      </c>
      <c r="Z2439" s="463">
        <v>0</v>
      </c>
      <c r="AA2439" s="463">
        <v>0</v>
      </c>
      <c r="AB2439" s="466">
        <v>40</v>
      </c>
      <c r="AC2439" s="461"/>
    </row>
    <row r="2440" spans="1:29" s="467" customFormat="1">
      <c r="A2440" s="463" t="s">
        <v>4357</v>
      </c>
      <c r="B2440" s="463" t="s">
        <v>658</v>
      </c>
      <c r="C2440" s="463" t="s">
        <v>4358</v>
      </c>
      <c r="D2440" s="463" t="s">
        <v>552</v>
      </c>
      <c r="E2440" s="463">
        <v>2</v>
      </c>
      <c r="F2440" s="465" t="s">
        <v>1000</v>
      </c>
      <c r="G2440" s="463" t="s">
        <v>554</v>
      </c>
      <c r="H2440" s="576">
        <v>43466</v>
      </c>
      <c r="I2440" s="576">
        <v>43523</v>
      </c>
      <c r="J2440" s="228">
        <v>2018</v>
      </c>
      <c r="K2440" s="463" t="s">
        <v>769</v>
      </c>
      <c r="L2440" s="463" t="s">
        <v>1070</v>
      </c>
      <c r="M2440" s="463" t="s">
        <v>1000</v>
      </c>
      <c r="N2440" s="466">
        <v>4</v>
      </c>
      <c r="O2440" s="229">
        <v>9</v>
      </c>
      <c r="P2440" s="463">
        <v>6</v>
      </c>
      <c r="Q2440" s="463">
        <v>8</v>
      </c>
      <c r="R2440" s="463">
        <v>5</v>
      </c>
      <c r="S2440" s="463">
        <v>0</v>
      </c>
      <c r="T2440" s="463">
        <v>0</v>
      </c>
      <c r="U2440" s="463">
        <v>2</v>
      </c>
      <c r="V2440" s="463">
        <v>0</v>
      </c>
      <c r="W2440" s="463">
        <v>10</v>
      </c>
      <c r="X2440" s="463">
        <v>0</v>
      </c>
      <c r="Y2440" s="463">
        <v>0</v>
      </c>
      <c r="Z2440" s="463">
        <v>0</v>
      </c>
      <c r="AA2440" s="463">
        <v>0</v>
      </c>
      <c r="AB2440" s="466">
        <v>40</v>
      </c>
      <c r="AC2440" s="461"/>
    </row>
    <row r="2441" spans="1:29" s="467" customFormat="1">
      <c r="A2441" s="463" t="s">
        <v>4639</v>
      </c>
      <c r="B2441" s="463" t="s">
        <v>658</v>
      </c>
      <c r="C2441" s="463" t="s">
        <v>4640</v>
      </c>
      <c r="D2441" s="463" t="s">
        <v>552</v>
      </c>
      <c r="E2441" s="463">
        <v>3</v>
      </c>
      <c r="F2441" s="465" t="s">
        <v>1283</v>
      </c>
      <c r="G2441" s="463" t="s">
        <v>554</v>
      </c>
      <c r="H2441" s="576">
        <v>43490</v>
      </c>
      <c r="I2441" s="576">
        <v>43556</v>
      </c>
      <c r="J2441" s="228">
        <v>2018</v>
      </c>
      <c r="K2441" s="463" t="s">
        <v>769</v>
      </c>
      <c r="L2441" s="463" t="s">
        <v>1282</v>
      </c>
      <c r="M2441" s="463" t="s">
        <v>1283</v>
      </c>
      <c r="N2441" s="466">
        <v>1</v>
      </c>
      <c r="O2441" s="229">
        <v>12</v>
      </c>
      <c r="P2441" s="463">
        <v>9</v>
      </c>
      <c r="Q2441" s="463">
        <v>9</v>
      </c>
      <c r="R2441" s="463">
        <v>0</v>
      </c>
      <c r="S2441" s="463">
        <v>1</v>
      </c>
      <c r="T2441" s="463">
        <v>0</v>
      </c>
      <c r="U2441" s="463">
        <v>0</v>
      </c>
      <c r="V2441" s="463">
        <v>0</v>
      </c>
      <c r="W2441" s="463">
        <v>6</v>
      </c>
      <c r="X2441" s="463">
        <v>3</v>
      </c>
      <c r="Y2441" s="463">
        <v>0</v>
      </c>
      <c r="Z2441" s="463">
        <v>0</v>
      </c>
      <c r="AA2441" s="463">
        <v>0</v>
      </c>
      <c r="AB2441" s="466">
        <v>40</v>
      </c>
      <c r="AC2441" s="461"/>
    </row>
    <row r="2442" spans="1:29" s="467" customFormat="1">
      <c r="A2442" s="463" t="s">
        <v>4641</v>
      </c>
      <c r="B2442" s="463" t="s">
        <v>658</v>
      </c>
      <c r="C2442" s="463" t="s">
        <v>4642</v>
      </c>
      <c r="D2442" s="463" t="s">
        <v>552</v>
      </c>
      <c r="E2442" s="463">
        <v>3</v>
      </c>
      <c r="F2442" s="465" t="s">
        <v>1283</v>
      </c>
      <c r="G2442" s="463" t="s">
        <v>554</v>
      </c>
      <c r="H2442" s="576">
        <v>43490</v>
      </c>
      <c r="I2442" s="576">
        <v>43556</v>
      </c>
      <c r="J2442" s="228">
        <v>2018</v>
      </c>
      <c r="K2442" s="463" t="s">
        <v>769</v>
      </c>
      <c r="L2442" s="463" t="s">
        <v>1282</v>
      </c>
      <c r="M2442" s="463" t="s">
        <v>1283</v>
      </c>
      <c r="N2442" s="466">
        <v>2</v>
      </c>
      <c r="O2442" s="229">
        <v>0</v>
      </c>
      <c r="P2442" s="463">
        <v>9</v>
      </c>
      <c r="Q2442" s="463">
        <v>8</v>
      </c>
      <c r="R2442" s="463">
        <v>0</v>
      </c>
      <c r="S2442" s="463">
        <v>0</v>
      </c>
      <c r="T2442" s="463">
        <v>0</v>
      </c>
      <c r="U2442" s="463">
        <v>4</v>
      </c>
      <c r="V2442" s="463">
        <v>2</v>
      </c>
      <c r="W2442" s="463">
        <v>12</v>
      </c>
      <c r="X2442" s="463">
        <v>5</v>
      </c>
      <c r="Y2442" s="463">
        <v>0</v>
      </c>
      <c r="Z2442" s="463">
        <v>0</v>
      </c>
      <c r="AA2442" s="463">
        <v>0</v>
      </c>
      <c r="AB2442" s="466">
        <v>40</v>
      </c>
      <c r="AC2442" s="461"/>
    </row>
    <row r="2443" spans="1:29" s="467" customFormat="1">
      <c r="A2443" s="463" t="s">
        <v>4643</v>
      </c>
      <c r="B2443" s="463" t="s">
        <v>658</v>
      </c>
      <c r="C2443" s="463" t="s">
        <v>4644</v>
      </c>
      <c r="D2443" s="463" t="s">
        <v>552</v>
      </c>
      <c r="E2443" s="463">
        <v>3</v>
      </c>
      <c r="F2443" s="465" t="s">
        <v>1283</v>
      </c>
      <c r="G2443" s="463" t="s">
        <v>554</v>
      </c>
      <c r="H2443" s="576">
        <v>43490</v>
      </c>
      <c r="I2443" s="576">
        <v>43556</v>
      </c>
      <c r="J2443" s="228">
        <v>2018</v>
      </c>
      <c r="K2443" s="463" t="s">
        <v>769</v>
      </c>
      <c r="L2443" s="463" t="s">
        <v>1282</v>
      </c>
      <c r="M2443" s="463" t="s">
        <v>1283</v>
      </c>
      <c r="N2443" s="466">
        <v>3</v>
      </c>
      <c r="O2443" s="229">
        <v>3</v>
      </c>
      <c r="P2443" s="463">
        <v>4</v>
      </c>
      <c r="Q2443" s="463">
        <v>1</v>
      </c>
      <c r="R2443" s="463">
        <v>0</v>
      </c>
      <c r="S2443" s="463">
        <v>0</v>
      </c>
      <c r="T2443" s="463">
        <v>0</v>
      </c>
      <c r="U2443" s="463">
        <v>3</v>
      </c>
      <c r="V2443" s="463">
        <v>3</v>
      </c>
      <c r="W2443" s="463">
        <v>10</v>
      </c>
      <c r="X2443" s="463">
        <v>13</v>
      </c>
      <c r="Y2443" s="463">
        <v>1</v>
      </c>
      <c r="Z2443" s="463">
        <v>2</v>
      </c>
      <c r="AA2443" s="463">
        <v>0</v>
      </c>
      <c r="AB2443" s="466">
        <v>40</v>
      </c>
      <c r="AC2443" s="461"/>
    </row>
    <row r="2444" spans="1:29" s="467" customFormat="1">
      <c r="A2444" s="463" t="s">
        <v>4645</v>
      </c>
      <c r="B2444" s="463" t="s">
        <v>658</v>
      </c>
      <c r="C2444" s="463" t="s">
        <v>4646</v>
      </c>
      <c r="D2444" s="463" t="s">
        <v>552</v>
      </c>
      <c r="E2444" s="463">
        <v>3</v>
      </c>
      <c r="F2444" s="465" t="s">
        <v>1283</v>
      </c>
      <c r="G2444" s="463" t="s">
        <v>554</v>
      </c>
      <c r="H2444" s="576">
        <v>43490</v>
      </c>
      <c r="I2444" s="576">
        <v>43556</v>
      </c>
      <c r="J2444" s="228">
        <v>2018</v>
      </c>
      <c r="K2444" s="463" t="s">
        <v>769</v>
      </c>
      <c r="L2444" s="463" t="s">
        <v>1282</v>
      </c>
      <c r="M2444" s="463" t="s">
        <v>1283</v>
      </c>
      <c r="N2444" s="466">
        <v>4</v>
      </c>
      <c r="O2444" s="229">
        <v>0</v>
      </c>
      <c r="P2444" s="463">
        <v>8</v>
      </c>
      <c r="Q2444" s="463">
        <v>9</v>
      </c>
      <c r="R2444" s="463">
        <v>0</v>
      </c>
      <c r="S2444" s="463">
        <v>10</v>
      </c>
      <c r="T2444" s="463">
        <v>0</v>
      </c>
      <c r="U2444" s="463">
        <v>0</v>
      </c>
      <c r="V2444" s="463">
        <v>3</v>
      </c>
      <c r="W2444" s="463">
        <v>10</v>
      </c>
      <c r="X2444" s="463">
        <v>0</v>
      </c>
      <c r="Y2444" s="463">
        <v>0</v>
      </c>
      <c r="Z2444" s="463">
        <v>0</v>
      </c>
      <c r="AA2444" s="463">
        <v>0</v>
      </c>
      <c r="AB2444" s="466">
        <v>40</v>
      </c>
      <c r="AC2444" s="461"/>
    </row>
    <row r="2445" spans="1:29" s="467" customFormat="1">
      <c r="A2445" s="463" t="s">
        <v>4647</v>
      </c>
      <c r="B2445" s="463" t="s">
        <v>658</v>
      </c>
      <c r="C2445" s="463" t="s">
        <v>4648</v>
      </c>
      <c r="D2445" s="463" t="s">
        <v>552</v>
      </c>
      <c r="E2445" s="463">
        <v>4</v>
      </c>
      <c r="F2445" s="465" t="s">
        <v>817</v>
      </c>
      <c r="G2445" s="463" t="s">
        <v>554</v>
      </c>
      <c r="H2445" s="576">
        <v>43491</v>
      </c>
      <c r="I2445" s="576">
        <v>43556</v>
      </c>
      <c r="J2445" s="228">
        <v>2018</v>
      </c>
      <c r="K2445" s="463" t="s">
        <v>769</v>
      </c>
      <c r="L2445" s="463" t="s">
        <v>1282</v>
      </c>
      <c r="M2445" s="463" t="s">
        <v>1074</v>
      </c>
      <c r="N2445" s="466">
        <v>1</v>
      </c>
      <c r="O2445" s="229">
        <v>9</v>
      </c>
      <c r="P2445" s="463">
        <v>0</v>
      </c>
      <c r="Q2445" s="463">
        <v>5</v>
      </c>
      <c r="R2445" s="463">
        <v>0</v>
      </c>
      <c r="S2445" s="463">
        <v>0</v>
      </c>
      <c r="T2445" s="463">
        <v>0</v>
      </c>
      <c r="U2445" s="463">
        <v>0</v>
      </c>
      <c r="V2445" s="463">
        <v>2</v>
      </c>
      <c r="W2445" s="463">
        <v>20</v>
      </c>
      <c r="X2445" s="463">
        <v>2</v>
      </c>
      <c r="Y2445" s="463">
        <v>2</v>
      </c>
      <c r="Z2445" s="463">
        <v>0</v>
      </c>
      <c r="AA2445" s="463">
        <v>0</v>
      </c>
      <c r="AB2445" s="466">
        <v>40</v>
      </c>
      <c r="AC2445" s="461"/>
    </row>
    <row r="2446" spans="1:29" s="467" customFormat="1">
      <c r="A2446" s="463" t="s">
        <v>4649</v>
      </c>
      <c r="B2446" s="463" t="s">
        <v>658</v>
      </c>
      <c r="C2446" s="463" t="s">
        <v>4650</v>
      </c>
      <c r="D2446" s="463" t="s">
        <v>552</v>
      </c>
      <c r="E2446" s="463">
        <v>4</v>
      </c>
      <c r="F2446" s="465" t="s">
        <v>817</v>
      </c>
      <c r="G2446" s="463" t="s">
        <v>554</v>
      </c>
      <c r="H2446" s="576">
        <v>43491</v>
      </c>
      <c r="I2446" s="576">
        <v>43556</v>
      </c>
      <c r="J2446" s="228">
        <v>2018</v>
      </c>
      <c r="K2446" s="463" t="s">
        <v>769</v>
      </c>
      <c r="L2446" s="463" t="s">
        <v>1282</v>
      </c>
      <c r="M2446" s="463" t="s">
        <v>1074</v>
      </c>
      <c r="N2446" s="466">
        <v>2</v>
      </c>
      <c r="O2446" s="229">
        <v>5</v>
      </c>
      <c r="P2446" s="463">
        <v>5</v>
      </c>
      <c r="Q2446" s="463">
        <v>12</v>
      </c>
      <c r="R2446" s="463">
        <v>0</v>
      </c>
      <c r="S2446" s="463">
        <v>0</v>
      </c>
      <c r="T2446" s="463">
        <v>1</v>
      </c>
      <c r="U2446" s="463">
        <v>0</v>
      </c>
      <c r="V2446" s="463">
        <v>1</v>
      </c>
      <c r="W2446" s="463">
        <v>11</v>
      </c>
      <c r="X2446" s="463">
        <v>2</v>
      </c>
      <c r="Y2446" s="463">
        <v>3</v>
      </c>
      <c r="Z2446" s="463">
        <v>0</v>
      </c>
      <c r="AA2446" s="463">
        <v>0</v>
      </c>
      <c r="AB2446" s="466">
        <v>40</v>
      </c>
      <c r="AC2446" s="461"/>
    </row>
    <row r="2447" spans="1:29" s="467" customFormat="1">
      <c r="A2447" s="463" t="s">
        <v>4651</v>
      </c>
      <c r="B2447" s="463" t="s">
        <v>658</v>
      </c>
      <c r="C2447" s="463" t="s">
        <v>4652</v>
      </c>
      <c r="D2447" s="463" t="s">
        <v>552</v>
      </c>
      <c r="E2447" s="463">
        <v>4</v>
      </c>
      <c r="F2447" s="465" t="s">
        <v>817</v>
      </c>
      <c r="G2447" s="463" t="s">
        <v>554</v>
      </c>
      <c r="H2447" s="576">
        <v>43491</v>
      </c>
      <c r="I2447" s="576">
        <v>43556</v>
      </c>
      <c r="J2447" s="228">
        <v>2018</v>
      </c>
      <c r="K2447" s="463" t="s">
        <v>769</v>
      </c>
      <c r="L2447" s="463" t="s">
        <v>1282</v>
      </c>
      <c r="M2447" s="463" t="s">
        <v>1074</v>
      </c>
      <c r="N2447" s="466">
        <v>3</v>
      </c>
      <c r="O2447" s="229">
        <v>3</v>
      </c>
      <c r="P2447" s="463">
        <v>4</v>
      </c>
      <c r="Q2447" s="463">
        <v>6</v>
      </c>
      <c r="R2447" s="463">
        <v>0</v>
      </c>
      <c r="S2447" s="463">
        <v>6</v>
      </c>
      <c r="T2447" s="463">
        <v>0</v>
      </c>
      <c r="U2447" s="463">
        <v>0</v>
      </c>
      <c r="V2447" s="463">
        <v>2</v>
      </c>
      <c r="W2447" s="463">
        <v>13</v>
      </c>
      <c r="X2447" s="463">
        <v>2</v>
      </c>
      <c r="Y2447" s="463">
        <v>4</v>
      </c>
      <c r="Z2447" s="463">
        <v>0</v>
      </c>
      <c r="AA2447" s="463">
        <v>0</v>
      </c>
      <c r="AB2447" s="466">
        <v>40</v>
      </c>
      <c r="AC2447" s="461"/>
    </row>
    <row r="2448" spans="1:29" s="467" customFormat="1">
      <c r="A2448" s="463" t="s">
        <v>4653</v>
      </c>
      <c r="B2448" s="463" t="s">
        <v>658</v>
      </c>
      <c r="C2448" s="463" t="s">
        <v>4654</v>
      </c>
      <c r="D2448" s="463" t="s">
        <v>552</v>
      </c>
      <c r="E2448" s="463">
        <v>4</v>
      </c>
      <c r="F2448" s="465" t="s">
        <v>817</v>
      </c>
      <c r="G2448" s="463" t="s">
        <v>554</v>
      </c>
      <c r="H2448" s="576">
        <v>43491</v>
      </c>
      <c r="I2448" s="576">
        <v>43556</v>
      </c>
      <c r="J2448" s="228">
        <v>2018</v>
      </c>
      <c r="K2448" s="463" t="s">
        <v>769</v>
      </c>
      <c r="L2448" s="463" t="s">
        <v>1282</v>
      </c>
      <c r="M2448" s="463" t="s">
        <v>1074</v>
      </c>
      <c r="N2448" s="466">
        <v>4</v>
      </c>
      <c r="O2448" s="229">
        <v>6</v>
      </c>
      <c r="P2448" s="463">
        <v>2</v>
      </c>
      <c r="Q2448" s="463">
        <v>10</v>
      </c>
      <c r="R2448" s="463">
        <v>0</v>
      </c>
      <c r="S2448" s="463">
        <v>0</v>
      </c>
      <c r="T2448" s="463">
        <v>0</v>
      </c>
      <c r="U2448" s="463">
        <v>0</v>
      </c>
      <c r="V2448" s="463">
        <v>0</v>
      </c>
      <c r="W2448" s="463">
        <v>17</v>
      </c>
      <c r="X2448" s="463">
        <v>4</v>
      </c>
      <c r="Y2448" s="463">
        <v>1</v>
      </c>
      <c r="Z2448" s="463">
        <v>0</v>
      </c>
      <c r="AA2448" s="463">
        <v>0</v>
      </c>
      <c r="AB2448" s="466">
        <v>40</v>
      </c>
      <c r="AC2448" s="461"/>
    </row>
    <row r="2449" spans="1:29" s="467" customFormat="1">
      <c r="A2449" s="463" t="s">
        <v>4655</v>
      </c>
      <c r="B2449" s="463" t="s">
        <v>658</v>
      </c>
      <c r="C2449" s="463" t="s">
        <v>4656</v>
      </c>
      <c r="D2449" s="463" t="s">
        <v>552</v>
      </c>
      <c r="E2449" s="463">
        <v>5</v>
      </c>
      <c r="F2449" s="465" t="s">
        <v>818</v>
      </c>
      <c r="G2449" s="463" t="s">
        <v>554</v>
      </c>
      <c r="H2449" s="576">
        <v>43490</v>
      </c>
      <c r="I2449" s="576">
        <v>43556</v>
      </c>
      <c r="J2449" s="228">
        <v>2018</v>
      </c>
      <c r="K2449" s="463" t="s">
        <v>769</v>
      </c>
      <c r="L2449" s="463" t="s">
        <v>1282</v>
      </c>
      <c r="M2449" s="463" t="s">
        <v>818</v>
      </c>
      <c r="N2449" s="466">
        <v>1</v>
      </c>
      <c r="O2449" s="229">
        <v>0</v>
      </c>
      <c r="P2449" s="463">
        <v>0</v>
      </c>
      <c r="Q2449" s="463">
        <v>2</v>
      </c>
      <c r="R2449" s="463">
        <v>0</v>
      </c>
      <c r="S2449" s="463">
        <v>12</v>
      </c>
      <c r="T2449" s="463">
        <v>0</v>
      </c>
      <c r="U2449" s="463">
        <v>0</v>
      </c>
      <c r="V2449" s="463">
        <v>0</v>
      </c>
      <c r="W2449" s="463">
        <v>25</v>
      </c>
      <c r="X2449" s="463">
        <v>1</v>
      </c>
      <c r="Y2449" s="463">
        <v>0</v>
      </c>
      <c r="Z2449" s="463">
        <v>0</v>
      </c>
      <c r="AA2449" s="463">
        <v>0</v>
      </c>
      <c r="AB2449" s="466">
        <v>40</v>
      </c>
      <c r="AC2449" s="461"/>
    </row>
    <row r="2450" spans="1:29" s="467" customFormat="1">
      <c r="A2450" s="463" t="s">
        <v>4657</v>
      </c>
      <c r="B2450" s="463" t="s">
        <v>658</v>
      </c>
      <c r="C2450" s="463" t="s">
        <v>4658</v>
      </c>
      <c r="D2450" s="463" t="s">
        <v>552</v>
      </c>
      <c r="E2450" s="463">
        <v>5</v>
      </c>
      <c r="F2450" s="465" t="s">
        <v>818</v>
      </c>
      <c r="G2450" s="463" t="s">
        <v>554</v>
      </c>
      <c r="H2450" s="576">
        <v>43490</v>
      </c>
      <c r="I2450" s="576">
        <v>43556</v>
      </c>
      <c r="J2450" s="228">
        <v>2018</v>
      </c>
      <c r="K2450" s="463" t="s">
        <v>769</v>
      </c>
      <c r="L2450" s="463" t="s">
        <v>1282</v>
      </c>
      <c r="M2450" s="463" t="s">
        <v>818</v>
      </c>
      <c r="N2450" s="466">
        <v>2</v>
      </c>
      <c r="O2450" s="229">
        <v>0</v>
      </c>
      <c r="P2450" s="463">
        <v>0</v>
      </c>
      <c r="Q2450" s="463">
        <v>3</v>
      </c>
      <c r="R2450" s="463">
        <v>0</v>
      </c>
      <c r="S2450" s="463">
        <v>0</v>
      </c>
      <c r="T2450" s="463">
        <v>0</v>
      </c>
      <c r="U2450" s="463">
        <v>0</v>
      </c>
      <c r="V2450" s="463">
        <v>0</v>
      </c>
      <c r="W2450" s="463">
        <v>27</v>
      </c>
      <c r="X2450" s="463">
        <v>10</v>
      </c>
      <c r="Y2450" s="463">
        <v>0</v>
      </c>
      <c r="Z2450" s="463">
        <v>0</v>
      </c>
      <c r="AA2450" s="463">
        <v>0</v>
      </c>
      <c r="AB2450" s="466">
        <v>40</v>
      </c>
      <c r="AC2450" s="461"/>
    </row>
    <row r="2451" spans="1:29" s="467" customFormat="1">
      <c r="A2451" s="463" t="s">
        <v>4659</v>
      </c>
      <c r="B2451" s="463" t="s">
        <v>658</v>
      </c>
      <c r="C2451" s="463" t="s">
        <v>4660</v>
      </c>
      <c r="D2451" s="463" t="s">
        <v>552</v>
      </c>
      <c r="E2451" s="463">
        <v>5</v>
      </c>
      <c r="F2451" s="465" t="s">
        <v>818</v>
      </c>
      <c r="G2451" s="463" t="s">
        <v>554</v>
      </c>
      <c r="H2451" s="576">
        <v>43490</v>
      </c>
      <c r="I2451" s="576">
        <v>43556</v>
      </c>
      <c r="J2451" s="228">
        <v>2018</v>
      </c>
      <c r="K2451" s="463" t="s">
        <v>769</v>
      </c>
      <c r="L2451" s="463" t="s">
        <v>1282</v>
      </c>
      <c r="M2451" s="463" t="s">
        <v>818</v>
      </c>
      <c r="N2451" s="466">
        <v>3</v>
      </c>
      <c r="O2451" s="229">
        <v>0</v>
      </c>
      <c r="P2451" s="463">
        <v>3</v>
      </c>
      <c r="Q2451" s="463">
        <v>4</v>
      </c>
      <c r="R2451" s="463">
        <v>3</v>
      </c>
      <c r="S2451" s="463">
        <v>0</v>
      </c>
      <c r="T2451" s="463">
        <v>0</v>
      </c>
      <c r="U2451" s="463">
        <v>0</v>
      </c>
      <c r="V2451" s="463">
        <v>0</v>
      </c>
      <c r="W2451" s="463">
        <v>27</v>
      </c>
      <c r="X2451" s="463">
        <v>2</v>
      </c>
      <c r="Y2451" s="463">
        <v>1</v>
      </c>
      <c r="Z2451" s="463">
        <v>0</v>
      </c>
      <c r="AA2451" s="463">
        <v>0</v>
      </c>
      <c r="AB2451" s="466">
        <v>40</v>
      </c>
      <c r="AC2451" s="461"/>
    </row>
    <row r="2452" spans="1:29" s="467" customFormat="1">
      <c r="A2452" s="463" t="s">
        <v>4661</v>
      </c>
      <c r="B2452" s="463" t="s">
        <v>658</v>
      </c>
      <c r="C2452" s="463" t="s">
        <v>4662</v>
      </c>
      <c r="D2452" s="463" t="s">
        <v>552</v>
      </c>
      <c r="E2452" s="463">
        <v>5</v>
      </c>
      <c r="F2452" s="465" t="s">
        <v>818</v>
      </c>
      <c r="G2452" s="463" t="s">
        <v>554</v>
      </c>
      <c r="H2452" s="576">
        <v>43490</v>
      </c>
      <c r="I2452" s="576">
        <v>43556</v>
      </c>
      <c r="J2452" s="228">
        <v>2018</v>
      </c>
      <c r="K2452" s="463" t="s">
        <v>769</v>
      </c>
      <c r="L2452" s="463" t="s">
        <v>1282</v>
      </c>
      <c r="M2452" s="463" t="s">
        <v>818</v>
      </c>
      <c r="N2452" s="466">
        <v>4</v>
      </c>
      <c r="O2452" s="229">
        <v>1</v>
      </c>
      <c r="P2452" s="463">
        <v>1</v>
      </c>
      <c r="Q2452" s="463">
        <v>4</v>
      </c>
      <c r="R2452" s="463">
        <v>3</v>
      </c>
      <c r="S2452" s="463">
        <v>0</v>
      </c>
      <c r="T2452" s="463">
        <v>0</v>
      </c>
      <c r="U2452" s="463">
        <v>1</v>
      </c>
      <c r="V2452" s="463">
        <v>0</v>
      </c>
      <c r="W2452" s="463">
        <v>29</v>
      </c>
      <c r="X2452" s="463">
        <v>1</v>
      </c>
      <c r="Y2452" s="463">
        <v>0</v>
      </c>
      <c r="Z2452" s="463">
        <v>0</v>
      </c>
      <c r="AA2452" s="463">
        <v>0</v>
      </c>
      <c r="AB2452" s="466">
        <v>40</v>
      </c>
      <c r="AC2452" s="461"/>
    </row>
    <row r="2453" spans="1:29" s="467" customFormat="1">
      <c r="A2453" s="463" t="s">
        <v>4447</v>
      </c>
      <c r="B2453" s="463" t="s">
        <v>658</v>
      </c>
      <c r="C2453" s="463" t="s">
        <v>4448</v>
      </c>
      <c r="D2453" s="463" t="s">
        <v>552</v>
      </c>
      <c r="E2453" s="463">
        <v>6</v>
      </c>
      <c r="F2453" s="465" t="s">
        <v>819</v>
      </c>
      <c r="G2453" s="463" t="s">
        <v>554</v>
      </c>
      <c r="H2453" s="576">
        <v>43547</v>
      </c>
      <c r="I2453" s="576">
        <v>43556</v>
      </c>
      <c r="J2453" s="228">
        <v>2018</v>
      </c>
      <c r="K2453" s="463" t="s">
        <v>769</v>
      </c>
      <c r="L2453" s="463" t="s">
        <v>1072</v>
      </c>
      <c r="M2453" s="463" t="s">
        <v>819</v>
      </c>
      <c r="N2453" s="466">
        <v>1</v>
      </c>
      <c r="O2453" s="229">
        <v>4</v>
      </c>
      <c r="P2453" s="463">
        <v>0</v>
      </c>
      <c r="Q2453" s="463">
        <v>1</v>
      </c>
      <c r="R2453" s="463">
        <v>0</v>
      </c>
      <c r="S2453" s="463">
        <v>3</v>
      </c>
      <c r="T2453" s="463">
        <v>0</v>
      </c>
      <c r="U2453" s="463">
        <v>13</v>
      </c>
      <c r="V2453" s="463">
        <v>0</v>
      </c>
      <c r="W2453" s="463">
        <v>9</v>
      </c>
      <c r="X2453" s="463">
        <v>8</v>
      </c>
      <c r="Y2453" s="463">
        <v>2</v>
      </c>
      <c r="Z2453" s="463">
        <v>0</v>
      </c>
      <c r="AA2453" s="463">
        <v>0</v>
      </c>
      <c r="AB2453" s="466">
        <v>40</v>
      </c>
      <c r="AC2453" s="461"/>
    </row>
    <row r="2454" spans="1:29" s="467" customFormat="1">
      <c r="A2454" s="463" t="s">
        <v>4449</v>
      </c>
      <c r="B2454" s="463" t="s">
        <v>658</v>
      </c>
      <c r="C2454" s="463" t="s">
        <v>4450</v>
      </c>
      <c r="D2454" s="463" t="s">
        <v>552</v>
      </c>
      <c r="E2454" s="463">
        <v>6</v>
      </c>
      <c r="F2454" s="465" t="s">
        <v>819</v>
      </c>
      <c r="G2454" s="463" t="s">
        <v>554</v>
      </c>
      <c r="H2454" s="576">
        <v>43547</v>
      </c>
      <c r="I2454" s="576">
        <v>43556</v>
      </c>
      <c r="J2454" s="228">
        <v>2018</v>
      </c>
      <c r="K2454" s="463" t="s">
        <v>769</v>
      </c>
      <c r="L2454" s="463" t="s">
        <v>1072</v>
      </c>
      <c r="M2454" s="463" t="s">
        <v>819</v>
      </c>
      <c r="N2454" s="466">
        <v>2</v>
      </c>
      <c r="O2454" s="229">
        <v>3</v>
      </c>
      <c r="P2454" s="463">
        <v>0</v>
      </c>
      <c r="Q2454" s="463">
        <v>1</v>
      </c>
      <c r="R2454" s="463">
        <v>0</v>
      </c>
      <c r="S2454" s="463">
        <v>1</v>
      </c>
      <c r="T2454" s="463">
        <v>0</v>
      </c>
      <c r="U2454" s="463">
        <v>22</v>
      </c>
      <c r="V2454" s="463">
        <v>0</v>
      </c>
      <c r="W2454" s="463">
        <v>9</v>
      </c>
      <c r="X2454" s="463">
        <v>2</v>
      </c>
      <c r="Y2454" s="463">
        <v>2</v>
      </c>
      <c r="Z2454" s="463">
        <v>0</v>
      </c>
      <c r="AA2454" s="463">
        <v>0</v>
      </c>
      <c r="AB2454" s="466">
        <v>40</v>
      </c>
      <c r="AC2454" s="461"/>
    </row>
    <row r="2455" spans="1:29" s="467" customFormat="1">
      <c r="A2455" s="463" t="s">
        <v>4451</v>
      </c>
      <c r="B2455" s="463" t="s">
        <v>658</v>
      </c>
      <c r="C2455" s="463" t="s">
        <v>4452</v>
      </c>
      <c r="D2455" s="463" t="s">
        <v>552</v>
      </c>
      <c r="E2455" s="463">
        <v>6</v>
      </c>
      <c r="F2455" s="465" t="s">
        <v>819</v>
      </c>
      <c r="G2455" s="463" t="s">
        <v>554</v>
      </c>
      <c r="H2455" s="576">
        <v>43547</v>
      </c>
      <c r="I2455" s="576">
        <v>43556</v>
      </c>
      <c r="J2455" s="228">
        <v>2018</v>
      </c>
      <c r="K2455" s="463" t="s">
        <v>769</v>
      </c>
      <c r="L2455" s="463" t="s">
        <v>1072</v>
      </c>
      <c r="M2455" s="463" t="s">
        <v>819</v>
      </c>
      <c r="N2455" s="466">
        <v>3</v>
      </c>
      <c r="O2455" s="229">
        <v>0</v>
      </c>
      <c r="P2455" s="463">
        <v>1</v>
      </c>
      <c r="Q2455" s="463">
        <v>5</v>
      </c>
      <c r="R2455" s="463">
        <v>0</v>
      </c>
      <c r="S2455" s="463">
        <v>4</v>
      </c>
      <c r="T2455" s="463">
        <v>0</v>
      </c>
      <c r="U2455" s="463">
        <v>20</v>
      </c>
      <c r="V2455" s="463">
        <v>1</v>
      </c>
      <c r="W2455" s="463">
        <v>5</v>
      </c>
      <c r="X2455" s="463">
        <v>4</v>
      </c>
      <c r="Y2455" s="463">
        <v>0</v>
      </c>
      <c r="Z2455" s="463">
        <v>0</v>
      </c>
      <c r="AA2455" s="463">
        <v>0</v>
      </c>
      <c r="AB2455" s="466">
        <v>40</v>
      </c>
      <c r="AC2455" s="461"/>
    </row>
    <row r="2456" spans="1:29" s="467" customFormat="1">
      <c r="A2456" s="463" t="s">
        <v>4453</v>
      </c>
      <c r="B2456" s="463" t="s">
        <v>658</v>
      </c>
      <c r="C2456" s="463" t="s">
        <v>4454</v>
      </c>
      <c r="D2456" s="463" t="s">
        <v>552</v>
      </c>
      <c r="E2456" s="463">
        <v>6</v>
      </c>
      <c r="F2456" s="465" t="s">
        <v>819</v>
      </c>
      <c r="G2456" s="463" t="s">
        <v>554</v>
      </c>
      <c r="H2456" s="576">
        <v>43547</v>
      </c>
      <c r="I2456" s="576">
        <v>43556</v>
      </c>
      <c r="J2456" s="228">
        <v>2018</v>
      </c>
      <c r="K2456" s="463" t="s">
        <v>769</v>
      </c>
      <c r="L2456" s="463" t="s">
        <v>1072</v>
      </c>
      <c r="M2456" s="463" t="s">
        <v>819</v>
      </c>
      <c r="N2456" s="466">
        <v>4</v>
      </c>
      <c r="O2456" s="229">
        <v>5</v>
      </c>
      <c r="P2456" s="463">
        <v>0</v>
      </c>
      <c r="Q2456" s="463">
        <v>1</v>
      </c>
      <c r="R2456" s="463">
        <v>0</v>
      </c>
      <c r="S2456" s="463">
        <v>2</v>
      </c>
      <c r="T2456" s="463">
        <v>0</v>
      </c>
      <c r="U2456" s="463">
        <v>12</v>
      </c>
      <c r="V2456" s="463">
        <v>0</v>
      </c>
      <c r="W2456" s="463">
        <v>17</v>
      </c>
      <c r="X2456" s="463">
        <v>3</v>
      </c>
      <c r="Y2456" s="463">
        <v>0</v>
      </c>
      <c r="Z2456" s="463">
        <v>0</v>
      </c>
      <c r="AA2456" s="463">
        <v>0</v>
      </c>
      <c r="AB2456" s="466">
        <v>40</v>
      </c>
      <c r="AC2456" s="461"/>
    </row>
    <row r="2457" spans="1:29" s="467" customFormat="1">
      <c r="A2457" s="463" t="s">
        <v>4455</v>
      </c>
      <c r="B2457" s="463" t="s">
        <v>658</v>
      </c>
      <c r="C2457" s="463" t="s">
        <v>4456</v>
      </c>
      <c r="D2457" s="463" t="s">
        <v>552</v>
      </c>
      <c r="E2457" s="463">
        <v>7</v>
      </c>
      <c r="F2457" s="465" t="s">
        <v>3767</v>
      </c>
      <c r="G2457" s="463" t="s">
        <v>554</v>
      </c>
      <c r="H2457" s="576">
        <v>43547</v>
      </c>
      <c r="I2457" s="576">
        <v>43556</v>
      </c>
      <c r="J2457" s="228">
        <v>2018</v>
      </c>
      <c r="K2457" s="463" t="s">
        <v>769</v>
      </c>
      <c r="L2457" s="463" t="s">
        <v>1072</v>
      </c>
      <c r="M2457" s="463" t="s">
        <v>3767</v>
      </c>
      <c r="N2457" s="466">
        <v>1</v>
      </c>
      <c r="O2457" s="229">
        <v>0</v>
      </c>
      <c r="P2457" s="463">
        <v>0</v>
      </c>
      <c r="Q2457" s="463">
        <v>0</v>
      </c>
      <c r="R2457" s="463">
        <v>0</v>
      </c>
      <c r="S2457" s="463">
        <v>2</v>
      </c>
      <c r="T2457" s="463">
        <v>0</v>
      </c>
      <c r="U2457" s="463">
        <v>0</v>
      </c>
      <c r="V2457" s="463">
        <v>0</v>
      </c>
      <c r="W2457" s="463">
        <v>8</v>
      </c>
      <c r="X2457" s="463">
        <v>24</v>
      </c>
      <c r="Y2457" s="463">
        <v>6</v>
      </c>
      <c r="Z2457" s="463">
        <v>0</v>
      </c>
      <c r="AA2457" s="463">
        <v>0</v>
      </c>
      <c r="AB2457" s="466">
        <v>40</v>
      </c>
      <c r="AC2457" s="461"/>
    </row>
    <row r="2458" spans="1:29" s="467" customFormat="1">
      <c r="A2458" s="463" t="s">
        <v>4457</v>
      </c>
      <c r="B2458" s="463" t="s">
        <v>658</v>
      </c>
      <c r="C2458" s="463" t="s">
        <v>4458</v>
      </c>
      <c r="D2458" s="463" t="s">
        <v>552</v>
      </c>
      <c r="E2458" s="463">
        <v>7</v>
      </c>
      <c r="F2458" s="465" t="s">
        <v>3767</v>
      </c>
      <c r="G2458" s="463" t="s">
        <v>554</v>
      </c>
      <c r="H2458" s="576">
        <v>43547</v>
      </c>
      <c r="I2458" s="576">
        <v>43556</v>
      </c>
      <c r="J2458" s="228">
        <v>2018</v>
      </c>
      <c r="K2458" s="463" t="s">
        <v>769</v>
      </c>
      <c r="L2458" s="463" t="s">
        <v>1072</v>
      </c>
      <c r="M2458" s="463" t="s">
        <v>3767</v>
      </c>
      <c r="N2458" s="466">
        <v>2</v>
      </c>
      <c r="O2458" s="229">
        <v>0</v>
      </c>
      <c r="P2458" s="463">
        <v>0</v>
      </c>
      <c r="Q2458" s="463">
        <v>3</v>
      </c>
      <c r="R2458" s="463">
        <v>0</v>
      </c>
      <c r="S2458" s="463">
        <v>3</v>
      </c>
      <c r="T2458" s="463">
        <v>0</v>
      </c>
      <c r="U2458" s="463">
        <v>3</v>
      </c>
      <c r="V2458" s="463">
        <v>1</v>
      </c>
      <c r="W2458" s="463">
        <v>29</v>
      </c>
      <c r="X2458" s="463">
        <v>1</v>
      </c>
      <c r="Y2458" s="463">
        <v>0</v>
      </c>
      <c r="Z2458" s="463">
        <v>0</v>
      </c>
      <c r="AA2458" s="463">
        <v>0</v>
      </c>
      <c r="AB2458" s="466">
        <v>40</v>
      </c>
      <c r="AC2458" s="461"/>
    </row>
    <row r="2459" spans="1:29" s="467" customFormat="1">
      <c r="A2459" s="463" t="s">
        <v>4459</v>
      </c>
      <c r="B2459" s="463" t="s">
        <v>658</v>
      </c>
      <c r="C2459" s="463" t="s">
        <v>4460</v>
      </c>
      <c r="D2459" s="463" t="s">
        <v>552</v>
      </c>
      <c r="E2459" s="463">
        <v>7</v>
      </c>
      <c r="F2459" s="465" t="s">
        <v>3767</v>
      </c>
      <c r="G2459" s="463" t="s">
        <v>554</v>
      </c>
      <c r="H2459" s="576">
        <v>43547</v>
      </c>
      <c r="I2459" s="576">
        <v>43556</v>
      </c>
      <c r="J2459" s="228">
        <v>2018</v>
      </c>
      <c r="K2459" s="463" t="s">
        <v>769</v>
      </c>
      <c r="L2459" s="463" t="s">
        <v>1072</v>
      </c>
      <c r="M2459" s="463" t="s">
        <v>3767</v>
      </c>
      <c r="N2459" s="466">
        <v>3</v>
      </c>
      <c r="O2459" s="229">
        <v>0</v>
      </c>
      <c r="P2459" s="463">
        <v>1</v>
      </c>
      <c r="Q2459" s="463">
        <v>2</v>
      </c>
      <c r="R2459" s="463">
        <v>0</v>
      </c>
      <c r="S2459" s="463">
        <v>3</v>
      </c>
      <c r="T2459" s="463">
        <v>0</v>
      </c>
      <c r="U2459" s="463">
        <v>2</v>
      </c>
      <c r="V2459" s="463">
        <v>0</v>
      </c>
      <c r="W2459" s="463">
        <v>30</v>
      </c>
      <c r="X2459" s="463">
        <v>1</v>
      </c>
      <c r="Y2459" s="463">
        <v>1</v>
      </c>
      <c r="Z2459" s="463">
        <v>0</v>
      </c>
      <c r="AA2459" s="463">
        <v>0</v>
      </c>
      <c r="AB2459" s="466">
        <v>40</v>
      </c>
      <c r="AC2459" s="461"/>
    </row>
    <row r="2460" spans="1:29" s="467" customFormat="1">
      <c r="A2460" s="463" t="s">
        <v>4461</v>
      </c>
      <c r="B2460" s="463" t="s">
        <v>658</v>
      </c>
      <c r="C2460" s="463" t="s">
        <v>4462</v>
      </c>
      <c r="D2460" s="463" t="s">
        <v>552</v>
      </c>
      <c r="E2460" s="463">
        <v>7</v>
      </c>
      <c r="F2460" s="465" t="s">
        <v>3767</v>
      </c>
      <c r="G2460" s="463" t="s">
        <v>554</v>
      </c>
      <c r="H2460" s="576">
        <v>43547</v>
      </c>
      <c r="I2460" s="576">
        <v>43556</v>
      </c>
      <c r="J2460" s="228">
        <v>2018</v>
      </c>
      <c r="K2460" s="463" t="s">
        <v>769</v>
      </c>
      <c r="L2460" s="463" t="s">
        <v>1072</v>
      </c>
      <c r="M2460" s="463" t="s">
        <v>3767</v>
      </c>
      <c r="N2460" s="466">
        <v>4</v>
      </c>
      <c r="O2460" s="229">
        <v>0</v>
      </c>
      <c r="P2460" s="463">
        <v>0</v>
      </c>
      <c r="Q2460" s="463">
        <v>2</v>
      </c>
      <c r="R2460" s="463">
        <v>0</v>
      </c>
      <c r="S2460" s="463">
        <v>1</v>
      </c>
      <c r="T2460" s="463">
        <v>0</v>
      </c>
      <c r="U2460" s="463">
        <v>0</v>
      </c>
      <c r="V2460" s="463">
        <v>0</v>
      </c>
      <c r="W2460" s="463">
        <v>26</v>
      </c>
      <c r="X2460" s="463">
        <v>10</v>
      </c>
      <c r="Y2460" s="463">
        <v>1</v>
      </c>
      <c r="Z2460" s="463">
        <v>0</v>
      </c>
      <c r="AA2460" s="463">
        <v>0</v>
      </c>
      <c r="AB2460" s="466">
        <v>40</v>
      </c>
      <c r="AC2460" s="461"/>
    </row>
    <row r="2461" spans="1:29" s="467" customFormat="1">
      <c r="A2461" s="463" t="s">
        <v>4463</v>
      </c>
      <c r="B2461" s="463" t="s">
        <v>658</v>
      </c>
      <c r="C2461" s="463" t="s">
        <v>4464</v>
      </c>
      <c r="D2461" s="463" t="s">
        <v>552</v>
      </c>
      <c r="E2461" s="463">
        <v>8</v>
      </c>
      <c r="F2461" s="465" t="s">
        <v>3766</v>
      </c>
      <c r="G2461" s="463" t="s">
        <v>554</v>
      </c>
      <c r="H2461" s="576">
        <v>43547</v>
      </c>
      <c r="I2461" s="576">
        <v>43556</v>
      </c>
      <c r="J2461" s="228">
        <v>2018</v>
      </c>
      <c r="K2461" s="463" t="s">
        <v>769</v>
      </c>
      <c r="L2461" s="463" t="s">
        <v>1072</v>
      </c>
      <c r="M2461" s="463" t="s">
        <v>3766</v>
      </c>
      <c r="N2461" s="466">
        <v>1</v>
      </c>
      <c r="O2461" s="229">
        <v>0</v>
      </c>
      <c r="P2461" s="463">
        <v>9</v>
      </c>
      <c r="Q2461" s="463">
        <v>1</v>
      </c>
      <c r="R2461" s="463">
        <v>0</v>
      </c>
      <c r="S2461" s="463">
        <v>5</v>
      </c>
      <c r="T2461" s="463">
        <v>0</v>
      </c>
      <c r="U2461" s="463">
        <v>0</v>
      </c>
      <c r="V2461" s="463">
        <v>3</v>
      </c>
      <c r="W2461" s="463">
        <v>16</v>
      </c>
      <c r="X2461" s="463">
        <v>2</v>
      </c>
      <c r="Y2461" s="463">
        <v>4</v>
      </c>
      <c r="Z2461" s="463">
        <v>0</v>
      </c>
      <c r="AA2461" s="463">
        <v>0</v>
      </c>
      <c r="AB2461" s="466">
        <v>40</v>
      </c>
      <c r="AC2461" s="461"/>
    </row>
    <row r="2462" spans="1:29" s="467" customFormat="1">
      <c r="A2462" s="463" t="s">
        <v>4465</v>
      </c>
      <c r="B2462" s="463" t="s">
        <v>658</v>
      </c>
      <c r="C2462" s="463" t="s">
        <v>4466</v>
      </c>
      <c r="D2462" s="463" t="s">
        <v>552</v>
      </c>
      <c r="E2462" s="463">
        <v>8</v>
      </c>
      <c r="F2462" s="465" t="s">
        <v>3766</v>
      </c>
      <c r="G2462" s="463" t="s">
        <v>554</v>
      </c>
      <c r="H2462" s="576">
        <v>43547</v>
      </c>
      <c r="I2462" s="576">
        <v>43556</v>
      </c>
      <c r="J2462" s="228">
        <v>2018</v>
      </c>
      <c r="K2462" s="463" t="s">
        <v>769</v>
      </c>
      <c r="L2462" s="463" t="s">
        <v>1072</v>
      </c>
      <c r="M2462" s="463" t="s">
        <v>3766</v>
      </c>
      <c r="N2462" s="466">
        <v>2</v>
      </c>
      <c r="O2462" s="229">
        <v>1</v>
      </c>
      <c r="P2462" s="463">
        <v>15</v>
      </c>
      <c r="Q2462" s="463">
        <v>4</v>
      </c>
      <c r="R2462" s="463">
        <v>1</v>
      </c>
      <c r="S2462" s="463">
        <v>1</v>
      </c>
      <c r="T2462" s="463">
        <v>0</v>
      </c>
      <c r="U2462" s="463">
        <v>0</v>
      </c>
      <c r="V2462" s="463">
        <v>2</v>
      </c>
      <c r="W2462" s="463">
        <v>10</v>
      </c>
      <c r="X2462" s="463">
        <v>1</v>
      </c>
      <c r="Y2462" s="463">
        <v>5</v>
      </c>
      <c r="Z2462" s="463">
        <v>0</v>
      </c>
      <c r="AA2462" s="463">
        <v>0</v>
      </c>
      <c r="AB2462" s="466">
        <v>40</v>
      </c>
      <c r="AC2462" s="461"/>
    </row>
    <row r="2463" spans="1:29" s="467" customFormat="1">
      <c r="A2463" s="463" t="s">
        <v>4467</v>
      </c>
      <c r="B2463" s="463" t="s">
        <v>658</v>
      </c>
      <c r="C2463" s="463" t="s">
        <v>4468</v>
      </c>
      <c r="D2463" s="463" t="s">
        <v>552</v>
      </c>
      <c r="E2463" s="463">
        <v>8</v>
      </c>
      <c r="F2463" s="465" t="s">
        <v>3766</v>
      </c>
      <c r="G2463" s="463" t="s">
        <v>554</v>
      </c>
      <c r="H2463" s="576">
        <v>43547</v>
      </c>
      <c r="I2463" s="576">
        <v>43556</v>
      </c>
      <c r="J2463" s="228">
        <v>2018</v>
      </c>
      <c r="K2463" s="463" t="s">
        <v>769</v>
      </c>
      <c r="L2463" s="463" t="s">
        <v>1072</v>
      </c>
      <c r="M2463" s="463" t="s">
        <v>3766</v>
      </c>
      <c r="N2463" s="466">
        <v>3</v>
      </c>
      <c r="O2463" s="229">
        <v>0</v>
      </c>
      <c r="P2463" s="463">
        <v>11</v>
      </c>
      <c r="Q2463" s="463">
        <v>8</v>
      </c>
      <c r="R2463" s="463">
        <v>1</v>
      </c>
      <c r="S2463" s="463">
        <v>2</v>
      </c>
      <c r="T2463" s="463">
        <v>0</v>
      </c>
      <c r="U2463" s="463">
        <v>0</v>
      </c>
      <c r="V2463" s="463">
        <v>0</v>
      </c>
      <c r="W2463" s="463">
        <v>14</v>
      </c>
      <c r="X2463" s="463">
        <v>0</v>
      </c>
      <c r="Y2463" s="463">
        <v>4</v>
      </c>
      <c r="Z2463" s="463">
        <v>0</v>
      </c>
      <c r="AA2463" s="463">
        <v>0</v>
      </c>
      <c r="AB2463" s="466">
        <v>40</v>
      </c>
      <c r="AC2463" s="461"/>
    </row>
    <row r="2464" spans="1:29" s="467" customFormat="1">
      <c r="A2464" s="463" t="s">
        <v>4469</v>
      </c>
      <c r="B2464" s="463" t="s">
        <v>658</v>
      </c>
      <c r="C2464" s="463" t="s">
        <v>4470</v>
      </c>
      <c r="D2464" s="463" t="s">
        <v>552</v>
      </c>
      <c r="E2464" s="463">
        <v>8</v>
      </c>
      <c r="F2464" s="465" t="s">
        <v>3766</v>
      </c>
      <c r="G2464" s="463" t="s">
        <v>554</v>
      </c>
      <c r="H2464" s="576">
        <v>43547</v>
      </c>
      <c r="I2464" s="576">
        <v>43556</v>
      </c>
      <c r="J2464" s="228">
        <v>2018</v>
      </c>
      <c r="K2464" s="463" t="s">
        <v>769</v>
      </c>
      <c r="L2464" s="463" t="s">
        <v>1072</v>
      </c>
      <c r="M2464" s="463" t="s">
        <v>3766</v>
      </c>
      <c r="N2464" s="466">
        <v>4</v>
      </c>
      <c r="O2464" s="229">
        <v>1</v>
      </c>
      <c r="P2464" s="463">
        <v>3</v>
      </c>
      <c r="Q2464" s="463">
        <v>5</v>
      </c>
      <c r="R2464" s="463">
        <v>1</v>
      </c>
      <c r="S2464" s="463">
        <v>3</v>
      </c>
      <c r="T2464" s="463">
        <v>0</v>
      </c>
      <c r="U2464" s="463">
        <v>0</v>
      </c>
      <c r="V2464" s="463">
        <v>1</v>
      </c>
      <c r="W2464" s="463">
        <v>14</v>
      </c>
      <c r="X2464" s="463">
        <v>0</v>
      </c>
      <c r="Y2464" s="463">
        <v>12</v>
      </c>
      <c r="Z2464" s="463">
        <v>0</v>
      </c>
      <c r="AA2464" s="463">
        <v>0</v>
      </c>
      <c r="AB2464" s="466">
        <v>40</v>
      </c>
      <c r="AC2464" s="461"/>
    </row>
    <row r="2465" spans="1:29" s="467" customFormat="1">
      <c r="A2465" s="463" t="s">
        <v>4471</v>
      </c>
      <c r="B2465" s="463" t="s">
        <v>658</v>
      </c>
      <c r="C2465" s="463" t="s">
        <v>4472</v>
      </c>
      <c r="D2465" s="463" t="s">
        <v>552</v>
      </c>
      <c r="E2465" s="463">
        <v>9</v>
      </c>
      <c r="F2465" s="465" t="s">
        <v>822</v>
      </c>
      <c r="G2465" s="463" t="s">
        <v>554</v>
      </c>
      <c r="H2465" s="576">
        <v>43549</v>
      </c>
      <c r="I2465" s="576">
        <v>43556</v>
      </c>
      <c r="J2465" s="228">
        <v>2018</v>
      </c>
      <c r="K2465" s="463" t="s">
        <v>1281</v>
      </c>
      <c r="L2465" s="463" t="s">
        <v>1071</v>
      </c>
      <c r="M2465" s="463" t="s">
        <v>822</v>
      </c>
      <c r="N2465" s="466">
        <v>1</v>
      </c>
      <c r="O2465" s="229">
        <v>0</v>
      </c>
      <c r="P2465" s="463">
        <v>0</v>
      </c>
      <c r="Q2465" s="463">
        <v>14</v>
      </c>
      <c r="R2465" s="463">
        <v>0</v>
      </c>
      <c r="S2465" s="463">
        <v>0</v>
      </c>
      <c r="T2465" s="463">
        <v>0</v>
      </c>
      <c r="U2465" s="463">
        <v>1</v>
      </c>
      <c r="V2465" s="463">
        <v>2</v>
      </c>
      <c r="W2465" s="463">
        <v>20</v>
      </c>
      <c r="X2465" s="463">
        <v>1</v>
      </c>
      <c r="Y2465" s="463">
        <v>2</v>
      </c>
      <c r="Z2465" s="463">
        <v>0</v>
      </c>
      <c r="AA2465" s="463">
        <v>0</v>
      </c>
      <c r="AB2465" s="466">
        <v>40</v>
      </c>
      <c r="AC2465" s="461"/>
    </row>
    <row r="2466" spans="1:29" s="467" customFormat="1">
      <c r="A2466" s="463" t="s">
        <v>4473</v>
      </c>
      <c r="B2466" s="463" t="s">
        <v>658</v>
      </c>
      <c r="C2466" s="463" t="s">
        <v>4474</v>
      </c>
      <c r="D2466" s="463" t="s">
        <v>552</v>
      </c>
      <c r="E2466" s="463">
        <v>9</v>
      </c>
      <c r="F2466" s="465" t="s">
        <v>822</v>
      </c>
      <c r="G2466" s="463" t="s">
        <v>554</v>
      </c>
      <c r="H2466" s="576">
        <v>43549</v>
      </c>
      <c r="I2466" s="576">
        <v>43556</v>
      </c>
      <c r="J2466" s="228">
        <v>2018</v>
      </c>
      <c r="K2466" s="463" t="s">
        <v>1281</v>
      </c>
      <c r="L2466" s="463" t="s">
        <v>1071</v>
      </c>
      <c r="M2466" s="463" t="s">
        <v>822</v>
      </c>
      <c r="N2466" s="466">
        <v>2</v>
      </c>
      <c r="O2466" s="229">
        <v>0</v>
      </c>
      <c r="P2466" s="463">
        <v>2</v>
      </c>
      <c r="Q2466" s="463">
        <v>3</v>
      </c>
      <c r="R2466" s="463">
        <v>0</v>
      </c>
      <c r="S2466" s="463">
        <v>3</v>
      </c>
      <c r="T2466" s="463">
        <v>0</v>
      </c>
      <c r="U2466" s="463">
        <v>7</v>
      </c>
      <c r="V2466" s="463">
        <v>0</v>
      </c>
      <c r="W2466" s="463">
        <v>17</v>
      </c>
      <c r="X2466" s="463">
        <v>7</v>
      </c>
      <c r="Y2466" s="463">
        <v>1</v>
      </c>
      <c r="Z2466" s="463">
        <v>0</v>
      </c>
      <c r="AA2466" s="463">
        <v>0</v>
      </c>
      <c r="AB2466" s="466">
        <v>40</v>
      </c>
      <c r="AC2466" s="461"/>
    </row>
    <row r="2467" spans="1:29" s="467" customFormat="1">
      <c r="A2467" s="463" t="s">
        <v>4475</v>
      </c>
      <c r="B2467" s="463" t="s">
        <v>658</v>
      </c>
      <c r="C2467" s="463" t="s">
        <v>4476</v>
      </c>
      <c r="D2467" s="463" t="s">
        <v>552</v>
      </c>
      <c r="E2467" s="463">
        <v>9</v>
      </c>
      <c r="F2467" s="465" t="s">
        <v>822</v>
      </c>
      <c r="G2467" s="463" t="s">
        <v>554</v>
      </c>
      <c r="H2467" s="576">
        <v>43549</v>
      </c>
      <c r="I2467" s="576">
        <v>43556</v>
      </c>
      <c r="J2467" s="228">
        <v>2018</v>
      </c>
      <c r="K2467" s="463" t="s">
        <v>1281</v>
      </c>
      <c r="L2467" s="463" t="s">
        <v>1071</v>
      </c>
      <c r="M2467" s="463" t="s">
        <v>822</v>
      </c>
      <c r="N2467" s="466">
        <v>3</v>
      </c>
      <c r="O2467" s="229">
        <v>2</v>
      </c>
      <c r="P2467" s="463">
        <v>2</v>
      </c>
      <c r="Q2467" s="463">
        <v>4</v>
      </c>
      <c r="R2467" s="463">
        <v>1</v>
      </c>
      <c r="S2467" s="463">
        <v>0</v>
      </c>
      <c r="T2467" s="463">
        <v>0</v>
      </c>
      <c r="U2467" s="463">
        <v>6</v>
      </c>
      <c r="V2467" s="463">
        <v>1</v>
      </c>
      <c r="W2467" s="463">
        <v>12</v>
      </c>
      <c r="X2467" s="463">
        <v>8</v>
      </c>
      <c r="Y2467" s="463">
        <v>4</v>
      </c>
      <c r="Z2467" s="463">
        <v>0</v>
      </c>
      <c r="AA2467" s="463">
        <v>0</v>
      </c>
      <c r="AB2467" s="466">
        <v>40</v>
      </c>
      <c r="AC2467" s="461"/>
    </row>
    <row r="2468" spans="1:29" s="467" customFormat="1">
      <c r="A2468" s="463" t="s">
        <v>4477</v>
      </c>
      <c r="B2468" s="463" t="s">
        <v>658</v>
      </c>
      <c r="C2468" s="463" t="s">
        <v>4478</v>
      </c>
      <c r="D2468" s="463" t="s">
        <v>552</v>
      </c>
      <c r="E2468" s="463">
        <v>9</v>
      </c>
      <c r="F2468" s="465" t="s">
        <v>822</v>
      </c>
      <c r="G2468" s="463" t="s">
        <v>554</v>
      </c>
      <c r="H2468" s="576">
        <v>43549</v>
      </c>
      <c r="I2468" s="576">
        <v>43556</v>
      </c>
      <c r="J2468" s="228">
        <v>2018</v>
      </c>
      <c r="K2468" s="463" t="s">
        <v>1281</v>
      </c>
      <c r="L2468" s="463" t="s">
        <v>1071</v>
      </c>
      <c r="M2468" s="463" t="s">
        <v>822</v>
      </c>
      <c r="N2468" s="466">
        <v>4</v>
      </c>
      <c r="O2468" s="229">
        <v>0</v>
      </c>
      <c r="P2468" s="463">
        <v>4</v>
      </c>
      <c r="Q2468" s="463">
        <v>3</v>
      </c>
      <c r="R2468" s="463">
        <v>0</v>
      </c>
      <c r="S2468" s="463">
        <v>0</v>
      </c>
      <c r="T2468" s="463">
        <v>0</v>
      </c>
      <c r="U2468" s="463">
        <v>8</v>
      </c>
      <c r="V2468" s="463">
        <v>1</v>
      </c>
      <c r="W2468" s="463">
        <v>19</v>
      </c>
      <c r="X2468" s="463">
        <v>3</v>
      </c>
      <c r="Y2468" s="463">
        <v>2</v>
      </c>
      <c r="Z2468" s="463">
        <v>0</v>
      </c>
      <c r="AA2468" s="463">
        <v>0</v>
      </c>
      <c r="AB2468" s="466">
        <v>40</v>
      </c>
      <c r="AC2468" s="461"/>
    </row>
    <row r="2469" spans="1:29" s="467" customFormat="1">
      <c r="A2469" s="463" t="s">
        <v>4479</v>
      </c>
      <c r="B2469" s="463" t="s">
        <v>658</v>
      </c>
      <c r="C2469" s="463" t="s">
        <v>4480</v>
      </c>
      <c r="D2469" s="463" t="s">
        <v>552</v>
      </c>
      <c r="E2469" s="463">
        <v>10</v>
      </c>
      <c r="F2469" s="465" t="s">
        <v>823</v>
      </c>
      <c r="G2469" s="463" t="s">
        <v>554</v>
      </c>
      <c r="H2469" s="576">
        <v>43549</v>
      </c>
      <c r="I2469" s="576">
        <v>43556</v>
      </c>
      <c r="J2469" s="228">
        <v>2018</v>
      </c>
      <c r="K2469" s="463" t="s">
        <v>1281</v>
      </c>
      <c r="L2469" s="463" t="s">
        <v>1071</v>
      </c>
      <c r="M2469" s="463" t="s">
        <v>823</v>
      </c>
      <c r="N2469" s="466">
        <v>1</v>
      </c>
      <c r="O2469" s="229">
        <v>0</v>
      </c>
      <c r="P2469" s="463">
        <v>18</v>
      </c>
      <c r="Q2469" s="463">
        <v>1</v>
      </c>
      <c r="R2469" s="463">
        <v>0</v>
      </c>
      <c r="S2469" s="463">
        <v>4</v>
      </c>
      <c r="T2469" s="463">
        <v>0</v>
      </c>
      <c r="U2469" s="463">
        <v>0</v>
      </c>
      <c r="V2469" s="463">
        <v>0</v>
      </c>
      <c r="W2469" s="463">
        <v>15</v>
      </c>
      <c r="X2469" s="463">
        <v>2</v>
      </c>
      <c r="Y2469" s="463">
        <v>0</v>
      </c>
      <c r="Z2469" s="463">
        <v>0</v>
      </c>
      <c r="AA2469" s="463">
        <v>0</v>
      </c>
      <c r="AB2469" s="466">
        <v>40</v>
      </c>
      <c r="AC2469" s="461"/>
    </row>
    <row r="2470" spans="1:29" s="467" customFormat="1">
      <c r="A2470" s="463" t="s">
        <v>4481</v>
      </c>
      <c r="B2470" s="463" t="s">
        <v>658</v>
      </c>
      <c r="C2470" s="463" t="s">
        <v>4482</v>
      </c>
      <c r="D2470" s="463" t="s">
        <v>552</v>
      </c>
      <c r="E2470" s="463">
        <v>10</v>
      </c>
      <c r="F2470" s="465" t="s">
        <v>823</v>
      </c>
      <c r="G2470" s="463" t="s">
        <v>554</v>
      </c>
      <c r="H2470" s="576">
        <v>43549</v>
      </c>
      <c r="I2470" s="576">
        <v>43556</v>
      </c>
      <c r="J2470" s="228">
        <v>2018</v>
      </c>
      <c r="K2470" s="463" t="s">
        <v>1281</v>
      </c>
      <c r="L2470" s="463" t="s">
        <v>1071</v>
      </c>
      <c r="M2470" s="463" t="s">
        <v>823</v>
      </c>
      <c r="N2470" s="466">
        <v>2</v>
      </c>
      <c r="O2470" s="229">
        <v>1</v>
      </c>
      <c r="P2470" s="463">
        <v>2</v>
      </c>
      <c r="Q2470" s="463">
        <v>4</v>
      </c>
      <c r="R2470" s="463">
        <v>1</v>
      </c>
      <c r="S2470" s="463">
        <v>0</v>
      </c>
      <c r="T2470" s="463">
        <v>0</v>
      </c>
      <c r="U2470" s="463">
        <v>0</v>
      </c>
      <c r="V2470" s="463">
        <v>0</v>
      </c>
      <c r="W2470" s="463">
        <v>24</v>
      </c>
      <c r="X2470" s="463">
        <v>7</v>
      </c>
      <c r="Y2470" s="463">
        <v>1</v>
      </c>
      <c r="Z2470" s="463">
        <v>0</v>
      </c>
      <c r="AA2470" s="463">
        <v>0</v>
      </c>
      <c r="AB2470" s="466">
        <v>40</v>
      </c>
      <c r="AC2470" s="461"/>
    </row>
    <row r="2471" spans="1:29" s="467" customFormat="1">
      <c r="A2471" s="463" t="s">
        <v>4483</v>
      </c>
      <c r="B2471" s="463" t="s">
        <v>658</v>
      </c>
      <c r="C2471" s="463" t="s">
        <v>4484</v>
      </c>
      <c r="D2471" s="463" t="s">
        <v>552</v>
      </c>
      <c r="E2471" s="463">
        <v>10</v>
      </c>
      <c r="F2471" s="465" t="s">
        <v>823</v>
      </c>
      <c r="G2471" s="463" t="s">
        <v>554</v>
      </c>
      <c r="H2471" s="576">
        <v>43549</v>
      </c>
      <c r="I2471" s="576">
        <v>43556</v>
      </c>
      <c r="J2471" s="228">
        <v>2018</v>
      </c>
      <c r="K2471" s="463" t="s">
        <v>1281</v>
      </c>
      <c r="L2471" s="463" t="s">
        <v>1071</v>
      </c>
      <c r="M2471" s="463" t="s">
        <v>823</v>
      </c>
      <c r="N2471" s="466">
        <v>3</v>
      </c>
      <c r="O2471" s="229">
        <v>0</v>
      </c>
      <c r="P2471" s="463">
        <v>2</v>
      </c>
      <c r="Q2471" s="463">
        <v>5</v>
      </c>
      <c r="R2471" s="463">
        <v>0</v>
      </c>
      <c r="S2471" s="463">
        <v>9</v>
      </c>
      <c r="T2471" s="463">
        <v>0</v>
      </c>
      <c r="U2471" s="463">
        <v>0</v>
      </c>
      <c r="V2471" s="463">
        <v>0</v>
      </c>
      <c r="W2471" s="463">
        <v>22</v>
      </c>
      <c r="X2471" s="463">
        <v>1</v>
      </c>
      <c r="Y2471" s="463">
        <v>1</v>
      </c>
      <c r="Z2471" s="463">
        <v>0</v>
      </c>
      <c r="AA2471" s="463">
        <v>0</v>
      </c>
      <c r="AB2471" s="466">
        <v>40</v>
      </c>
      <c r="AC2471" s="461"/>
    </row>
    <row r="2472" spans="1:29" s="467" customFormat="1">
      <c r="A2472" s="463" t="s">
        <v>4485</v>
      </c>
      <c r="B2472" s="463" t="s">
        <v>658</v>
      </c>
      <c r="C2472" s="463" t="s">
        <v>4486</v>
      </c>
      <c r="D2472" s="463" t="s">
        <v>552</v>
      </c>
      <c r="E2472" s="463">
        <v>10</v>
      </c>
      <c r="F2472" s="465" t="s">
        <v>823</v>
      </c>
      <c r="G2472" s="463" t="s">
        <v>554</v>
      </c>
      <c r="H2472" s="576">
        <v>43549</v>
      </c>
      <c r="I2472" s="576">
        <v>43556</v>
      </c>
      <c r="J2472" s="228">
        <v>2018</v>
      </c>
      <c r="K2472" s="463" t="s">
        <v>1281</v>
      </c>
      <c r="L2472" s="463" t="s">
        <v>1071</v>
      </c>
      <c r="M2472" s="463" t="s">
        <v>823</v>
      </c>
      <c r="N2472" s="466">
        <v>4</v>
      </c>
      <c r="O2472" s="229">
        <v>1</v>
      </c>
      <c r="P2472" s="463">
        <v>1</v>
      </c>
      <c r="Q2472" s="463">
        <v>8</v>
      </c>
      <c r="R2472" s="463">
        <v>0</v>
      </c>
      <c r="S2472" s="463">
        <v>3</v>
      </c>
      <c r="T2472" s="463">
        <v>0</v>
      </c>
      <c r="U2472" s="463">
        <v>0</v>
      </c>
      <c r="V2472" s="463">
        <v>0</v>
      </c>
      <c r="W2472" s="463">
        <v>23</v>
      </c>
      <c r="X2472" s="463">
        <v>4</v>
      </c>
      <c r="Y2472" s="463">
        <v>0</v>
      </c>
      <c r="Z2472" s="463">
        <v>0</v>
      </c>
      <c r="AA2472" s="463">
        <v>0</v>
      </c>
      <c r="AB2472" s="466">
        <v>40</v>
      </c>
      <c r="AC2472" s="461"/>
    </row>
    <row r="2473" spans="1:29" s="467" customFormat="1">
      <c r="A2473" s="463" t="s">
        <v>4487</v>
      </c>
      <c r="B2473" s="463" t="s">
        <v>658</v>
      </c>
      <c r="C2473" s="463" t="s">
        <v>4488</v>
      </c>
      <c r="D2473" s="463" t="s">
        <v>552</v>
      </c>
      <c r="E2473" s="463">
        <v>11</v>
      </c>
      <c r="F2473" s="465" t="s">
        <v>824</v>
      </c>
      <c r="G2473" s="463" t="s">
        <v>554</v>
      </c>
      <c r="H2473" s="576">
        <v>43549</v>
      </c>
      <c r="I2473" s="576">
        <v>43556</v>
      </c>
      <c r="J2473" s="228">
        <v>2018</v>
      </c>
      <c r="K2473" s="463" t="s">
        <v>1281</v>
      </c>
      <c r="L2473" s="463" t="s">
        <v>1071</v>
      </c>
      <c r="M2473" s="463" t="s">
        <v>824</v>
      </c>
      <c r="N2473" s="466">
        <v>1</v>
      </c>
      <c r="O2473" s="229">
        <v>0</v>
      </c>
      <c r="P2473" s="463">
        <v>0</v>
      </c>
      <c r="Q2473" s="463">
        <v>3</v>
      </c>
      <c r="R2473" s="463">
        <v>0</v>
      </c>
      <c r="S2473" s="463">
        <v>0</v>
      </c>
      <c r="T2473" s="463">
        <v>0</v>
      </c>
      <c r="U2473" s="463">
        <v>0</v>
      </c>
      <c r="V2473" s="463">
        <v>0</v>
      </c>
      <c r="W2473" s="463">
        <v>37</v>
      </c>
      <c r="X2473" s="463">
        <v>0</v>
      </c>
      <c r="Y2473" s="463">
        <v>0</v>
      </c>
      <c r="Z2473" s="463">
        <v>0</v>
      </c>
      <c r="AA2473" s="463">
        <v>0</v>
      </c>
      <c r="AB2473" s="466">
        <v>40</v>
      </c>
      <c r="AC2473" s="461"/>
    </row>
    <row r="2474" spans="1:29" s="467" customFormat="1">
      <c r="A2474" s="463" t="s">
        <v>4489</v>
      </c>
      <c r="B2474" s="463" t="s">
        <v>658</v>
      </c>
      <c r="C2474" s="463" t="s">
        <v>4490</v>
      </c>
      <c r="D2474" s="463" t="s">
        <v>552</v>
      </c>
      <c r="E2474" s="463">
        <v>11</v>
      </c>
      <c r="F2474" s="465" t="s">
        <v>824</v>
      </c>
      <c r="G2474" s="463" t="s">
        <v>554</v>
      </c>
      <c r="H2474" s="576">
        <v>43549</v>
      </c>
      <c r="I2474" s="576">
        <v>43556</v>
      </c>
      <c r="J2474" s="228">
        <v>2018</v>
      </c>
      <c r="K2474" s="463" t="s">
        <v>1281</v>
      </c>
      <c r="L2474" s="463" t="s">
        <v>1071</v>
      </c>
      <c r="M2474" s="463" t="s">
        <v>824</v>
      </c>
      <c r="N2474" s="466">
        <v>2</v>
      </c>
      <c r="O2474" s="229">
        <v>0</v>
      </c>
      <c r="P2474" s="463">
        <v>3</v>
      </c>
      <c r="Q2474" s="463">
        <v>3</v>
      </c>
      <c r="R2474" s="463">
        <v>0</v>
      </c>
      <c r="S2474" s="463">
        <v>2</v>
      </c>
      <c r="T2474" s="463">
        <v>0</v>
      </c>
      <c r="U2474" s="463">
        <v>0</v>
      </c>
      <c r="V2474" s="463">
        <v>0</v>
      </c>
      <c r="W2474" s="463">
        <v>32</v>
      </c>
      <c r="X2474" s="463">
        <v>0</v>
      </c>
      <c r="Y2474" s="463">
        <v>0</v>
      </c>
      <c r="Z2474" s="463">
        <v>0</v>
      </c>
      <c r="AA2474" s="463">
        <v>0</v>
      </c>
      <c r="AB2474" s="466">
        <v>40</v>
      </c>
      <c r="AC2474" s="461"/>
    </row>
    <row r="2475" spans="1:29" s="467" customFormat="1">
      <c r="A2475" s="463" t="s">
        <v>4491</v>
      </c>
      <c r="B2475" s="463" t="s">
        <v>658</v>
      </c>
      <c r="C2475" s="463" t="s">
        <v>4492</v>
      </c>
      <c r="D2475" s="463" t="s">
        <v>552</v>
      </c>
      <c r="E2475" s="463">
        <v>11</v>
      </c>
      <c r="F2475" s="465" t="s">
        <v>824</v>
      </c>
      <c r="G2475" s="463" t="s">
        <v>554</v>
      </c>
      <c r="H2475" s="576">
        <v>43549</v>
      </c>
      <c r="I2475" s="576">
        <v>43556</v>
      </c>
      <c r="J2475" s="228">
        <v>2018</v>
      </c>
      <c r="K2475" s="463" t="s">
        <v>1281</v>
      </c>
      <c r="L2475" s="463" t="s">
        <v>1071</v>
      </c>
      <c r="M2475" s="463" t="s">
        <v>824</v>
      </c>
      <c r="N2475" s="466">
        <v>3</v>
      </c>
      <c r="O2475" s="229">
        <v>0</v>
      </c>
      <c r="P2475" s="463">
        <v>0</v>
      </c>
      <c r="Q2475" s="463">
        <v>3</v>
      </c>
      <c r="R2475" s="463">
        <v>0</v>
      </c>
      <c r="S2475" s="463">
        <v>2</v>
      </c>
      <c r="T2475" s="463">
        <v>0</v>
      </c>
      <c r="U2475" s="463">
        <v>0</v>
      </c>
      <c r="V2475" s="463">
        <v>0</v>
      </c>
      <c r="W2475" s="463">
        <v>35</v>
      </c>
      <c r="X2475" s="463">
        <v>0</v>
      </c>
      <c r="Y2475" s="463">
        <v>0</v>
      </c>
      <c r="Z2475" s="463">
        <v>0</v>
      </c>
      <c r="AA2475" s="463">
        <v>0</v>
      </c>
      <c r="AB2475" s="466">
        <v>40</v>
      </c>
      <c r="AC2475" s="461"/>
    </row>
    <row r="2476" spans="1:29" s="467" customFormat="1">
      <c r="A2476" s="463" t="s">
        <v>4493</v>
      </c>
      <c r="B2476" s="463" t="s">
        <v>658</v>
      </c>
      <c r="C2476" s="463" t="s">
        <v>4494</v>
      </c>
      <c r="D2476" s="463" t="s">
        <v>552</v>
      </c>
      <c r="E2476" s="463">
        <v>11</v>
      </c>
      <c r="F2476" s="465" t="s">
        <v>824</v>
      </c>
      <c r="G2476" s="463" t="s">
        <v>554</v>
      </c>
      <c r="H2476" s="576">
        <v>43549</v>
      </c>
      <c r="I2476" s="576">
        <v>43556</v>
      </c>
      <c r="J2476" s="228">
        <v>2018</v>
      </c>
      <c r="K2476" s="463" t="s">
        <v>1281</v>
      </c>
      <c r="L2476" s="463" t="s">
        <v>1071</v>
      </c>
      <c r="M2476" s="463" t="s">
        <v>824</v>
      </c>
      <c r="N2476" s="466">
        <v>4</v>
      </c>
      <c r="O2476" s="229">
        <v>0</v>
      </c>
      <c r="P2476" s="463">
        <v>1</v>
      </c>
      <c r="Q2476" s="463">
        <v>2</v>
      </c>
      <c r="R2476" s="463">
        <v>0</v>
      </c>
      <c r="S2476" s="463">
        <v>2</v>
      </c>
      <c r="T2476" s="463">
        <v>0</v>
      </c>
      <c r="U2476" s="463">
        <v>0</v>
      </c>
      <c r="V2476" s="463">
        <v>3</v>
      </c>
      <c r="W2476" s="463">
        <v>32</v>
      </c>
      <c r="X2476" s="463">
        <v>0</v>
      </c>
      <c r="Y2476" s="463">
        <v>0</v>
      </c>
      <c r="Z2476" s="463">
        <v>0</v>
      </c>
      <c r="AA2476" s="463">
        <v>0</v>
      </c>
      <c r="AB2476" s="466">
        <v>40</v>
      </c>
      <c r="AC2476" s="461"/>
    </row>
    <row r="2477" spans="1:29" s="467" customFormat="1">
      <c r="A2477" s="463" t="s">
        <v>4359</v>
      </c>
      <c r="B2477" s="463" t="s">
        <v>658</v>
      </c>
      <c r="C2477" s="463" t="s">
        <v>4360</v>
      </c>
      <c r="D2477" s="463" t="s">
        <v>552</v>
      </c>
      <c r="E2477" s="463">
        <v>12</v>
      </c>
      <c r="F2477" s="465" t="s">
        <v>825</v>
      </c>
      <c r="G2477" s="463" t="s">
        <v>554</v>
      </c>
      <c r="H2477" s="576">
        <v>43478</v>
      </c>
      <c r="I2477" s="576">
        <v>43523</v>
      </c>
      <c r="J2477" s="228">
        <v>2018</v>
      </c>
      <c r="K2477" s="463" t="s">
        <v>1281</v>
      </c>
      <c r="L2477" s="463" t="s">
        <v>2812</v>
      </c>
      <c r="M2477" s="463" t="s">
        <v>825</v>
      </c>
      <c r="N2477" s="466">
        <v>1</v>
      </c>
      <c r="O2477" s="229">
        <v>0</v>
      </c>
      <c r="P2477" s="463">
        <v>0</v>
      </c>
      <c r="Q2477" s="463">
        <v>0</v>
      </c>
      <c r="R2477" s="463">
        <v>0</v>
      </c>
      <c r="S2477" s="463">
        <v>0</v>
      </c>
      <c r="T2477" s="463">
        <v>0</v>
      </c>
      <c r="U2477" s="463">
        <v>0</v>
      </c>
      <c r="V2477" s="463">
        <v>5</v>
      </c>
      <c r="W2477" s="463">
        <v>5</v>
      </c>
      <c r="X2477" s="463">
        <v>11</v>
      </c>
      <c r="Y2477" s="463">
        <v>19</v>
      </c>
      <c r="Z2477" s="463">
        <v>0</v>
      </c>
      <c r="AA2477" s="463">
        <v>0</v>
      </c>
      <c r="AB2477" s="466">
        <v>40</v>
      </c>
      <c r="AC2477" s="461"/>
    </row>
    <row r="2478" spans="1:29" s="467" customFormat="1">
      <c r="A2478" s="463" t="s">
        <v>4361</v>
      </c>
      <c r="B2478" s="463" t="s">
        <v>658</v>
      </c>
      <c r="C2478" s="463" t="s">
        <v>4362</v>
      </c>
      <c r="D2478" s="463" t="s">
        <v>552</v>
      </c>
      <c r="E2478" s="463">
        <v>12</v>
      </c>
      <c r="F2478" s="465" t="s">
        <v>825</v>
      </c>
      <c r="G2478" s="463" t="s">
        <v>554</v>
      </c>
      <c r="H2478" s="576">
        <v>43478</v>
      </c>
      <c r="I2478" s="576">
        <v>43523</v>
      </c>
      <c r="J2478" s="228">
        <v>2018</v>
      </c>
      <c r="K2478" s="463" t="s">
        <v>1281</v>
      </c>
      <c r="L2478" s="463" t="s">
        <v>2812</v>
      </c>
      <c r="M2478" s="463" t="s">
        <v>825</v>
      </c>
      <c r="N2478" s="466">
        <v>2</v>
      </c>
      <c r="O2478" s="229">
        <v>0</v>
      </c>
      <c r="P2478" s="463">
        <v>0</v>
      </c>
      <c r="Q2478" s="463">
        <v>0</v>
      </c>
      <c r="R2478" s="463">
        <v>0</v>
      </c>
      <c r="S2478" s="463">
        <v>0</v>
      </c>
      <c r="T2478" s="463">
        <v>0</v>
      </c>
      <c r="U2478" s="463">
        <v>8</v>
      </c>
      <c r="V2478" s="463">
        <v>3</v>
      </c>
      <c r="W2478" s="463">
        <v>2</v>
      </c>
      <c r="X2478" s="463">
        <v>8</v>
      </c>
      <c r="Y2478" s="463">
        <v>18</v>
      </c>
      <c r="Z2478" s="463">
        <v>1</v>
      </c>
      <c r="AA2478" s="463">
        <v>0</v>
      </c>
      <c r="AB2478" s="466">
        <v>40</v>
      </c>
      <c r="AC2478" s="461"/>
    </row>
    <row r="2479" spans="1:29" s="467" customFormat="1">
      <c r="A2479" s="463" t="s">
        <v>4363</v>
      </c>
      <c r="B2479" s="463" t="s">
        <v>658</v>
      </c>
      <c r="C2479" s="463" t="s">
        <v>4364</v>
      </c>
      <c r="D2479" s="463" t="s">
        <v>552</v>
      </c>
      <c r="E2479" s="463">
        <v>12</v>
      </c>
      <c r="F2479" s="465" t="s">
        <v>825</v>
      </c>
      <c r="G2479" s="463" t="s">
        <v>554</v>
      </c>
      <c r="H2479" s="576">
        <v>43478</v>
      </c>
      <c r="I2479" s="576">
        <v>43523</v>
      </c>
      <c r="J2479" s="228">
        <v>2018</v>
      </c>
      <c r="K2479" s="463" t="s">
        <v>1281</v>
      </c>
      <c r="L2479" s="463" t="s">
        <v>2812</v>
      </c>
      <c r="M2479" s="463" t="s">
        <v>825</v>
      </c>
      <c r="N2479" s="466">
        <v>3</v>
      </c>
      <c r="O2479" s="229">
        <v>0</v>
      </c>
      <c r="P2479" s="463">
        <v>0</v>
      </c>
      <c r="Q2479" s="463">
        <v>0</v>
      </c>
      <c r="R2479" s="463">
        <v>0</v>
      </c>
      <c r="S2479" s="463">
        <v>0</v>
      </c>
      <c r="T2479" s="463">
        <v>0</v>
      </c>
      <c r="U2479" s="463">
        <v>0</v>
      </c>
      <c r="V2479" s="463">
        <v>3</v>
      </c>
      <c r="W2479" s="463">
        <v>6</v>
      </c>
      <c r="X2479" s="463">
        <v>9</v>
      </c>
      <c r="Y2479" s="463">
        <v>17</v>
      </c>
      <c r="Z2479" s="463">
        <v>5</v>
      </c>
      <c r="AA2479" s="463">
        <v>0</v>
      </c>
      <c r="AB2479" s="466">
        <v>40</v>
      </c>
      <c r="AC2479" s="461"/>
    </row>
    <row r="2480" spans="1:29" s="467" customFormat="1">
      <c r="A2480" s="463" t="s">
        <v>4365</v>
      </c>
      <c r="B2480" s="463" t="s">
        <v>658</v>
      </c>
      <c r="C2480" s="463" t="s">
        <v>4366</v>
      </c>
      <c r="D2480" s="463" t="s">
        <v>552</v>
      </c>
      <c r="E2480" s="463">
        <v>12</v>
      </c>
      <c r="F2480" s="465" t="s">
        <v>825</v>
      </c>
      <c r="G2480" s="463" t="s">
        <v>554</v>
      </c>
      <c r="H2480" s="576">
        <v>43478</v>
      </c>
      <c r="I2480" s="576">
        <v>43523</v>
      </c>
      <c r="J2480" s="228">
        <v>2018</v>
      </c>
      <c r="K2480" s="463" t="s">
        <v>1281</v>
      </c>
      <c r="L2480" s="463" t="s">
        <v>2812</v>
      </c>
      <c r="M2480" s="463" t="s">
        <v>825</v>
      </c>
      <c r="N2480" s="466">
        <v>4</v>
      </c>
      <c r="O2480" s="229">
        <v>0</v>
      </c>
      <c r="P2480" s="463">
        <v>2</v>
      </c>
      <c r="Q2480" s="463">
        <v>1</v>
      </c>
      <c r="R2480" s="463">
        <v>0</v>
      </c>
      <c r="S2480" s="463">
        <v>3</v>
      </c>
      <c r="T2480" s="463">
        <v>0</v>
      </c>
      <c r="U2480" s="463">
        <v>0</v>
      </c>
      <c r="V2480" s="463">
        <v>4</v>
      </c>
      <c r="W2480" s="463">
        <v>4</v>
      </c>
      <c r="X2480" s="463">
        <v>3</v>
      </c>
      <c r="Y2480" s="463">
        <v>22</v>
      </c>
      <c r="Z2480" s="463">
        <v>1</v>
      </c>
      <c r="AA2480" s="463">
        <v>0</v>
      </c>
      <c r="AB2480" s="466">
        <v>40</v>
      </c>
      <c r="AC2480" s="461"/>
    </row>
    <row r="2481" spans="1:29" s="110" customFormat="1">
      <c r="A2481" s="229" t="s">
        <v>4495</v>
      </c>
      <c r="B2481" s="229" t="s">
        <v>658</v>
      </c>
      <c r="C2481" s="229" t="s">
        <v>4496</v>
      </c>
      <c r="D2481" s="229" t="s">
        <v>552</v>
      </c>
      <c r="E2481" s="229">
        <v>13</v>
      </c>
      <c r="F2481" s="228" t="s">
        <v>1006</v>
      </c>
      <c r="G2481" s="229" t="s">
        <v>554</v>
      </c>
      <c r="H2481" s="698">
        <v>43478</v>
      </c>
      <c r="I2481" s="698">
        <v>43543</v>
      </c>
      <c r="J2481" s="228">
        <v>2018</v>
      </c>
      <c r="K2481" s="229" t="s">
        <v>1281</v>
      </c>
      <c r="L2481" s="229" t="s">
        <v>2812</v>
      </c>
      <c r="M2481" s="229" t="s">
        <v>1006</v>
      </c>
      <c r="N2481" s="213">
        <v>1</v>
      </c>
      <c r="O2481" s="229">
        <v>0</v>
      </c>
      <c r="P2481" s="229">
        <v>1</v>
      </c>
      <c r="Q2481" s="229">
        <v>2</v>
      </c>
      <c r="R2481" s="229">
        <v>0</v>
      </c>
      <c r="S2481" s="229">
        <v>6</v>
      </c>
      <c r="T2481" s="229">
        <v>0</v>
      </c>
      <c r="U2481" s="229">
        <v>8</v>
      </c>
      <c r="V2481" s="229">
        <v>5</v>
      </c>
      <c r="W2481" s="229">
        <v>6</v>
      </c>
      <c r="X2481" s="229">
        <v>11</v>
      </c>
      <c r="Y2481" s="229">
        <v>1</v>
      </c>
      <c r="Z2481" s="229">
        <v>0</v>
      </c>
      <c r="AA2481" s="229">
        <v>0</v>
      </c>
      <c r="AB2481" s="213">
        <v>40</v>
      </c>
      <c r="AC2481" s="213"/>
    </row>
    <row r="2482" spans="1:29" s="110" customFormat="1">
      <c r="A2482" s="229" t="s">
        <v>4497</v>
      </c>
      <c r="B2482" s="229" t="s">
        <v>658</v>
      </c>
      <c r="C2482" s="229" t="s">
        <v>4498</v>
      </c>
      <c r="D2482" s="229" t="s">
        <v>552</v>
      </c>
      <c r="E2482" s="229">
        <v>13</v>
      </c>
      <c r="F2482" s="228" t="s">
        <v>1006</v>
      </c>
      <c r="G2482" s="229" t="s">
        <v>554</v>
      </c>
      <c r="H2482" s="698">
        <v>43478</v>
      </c>
      <c r="I2482" s="698">
        <v>43543</v>
      </c>
      <c r="J2482" s="228">
        <v>2018</v>
      </c>
      <c r="K2482" s="229" t="s">
        <v>1281</v>
      </c>
      <c r="L2482" s="229" t="s">
        <v>2812</v>
      </c>
      <c r="M2482" s="229" t="s">
        <v>1006</v>
      </c>
      <c r="N2482" s="213">
        <v>2</v>
      </c>
      <c r="O2482" s="229">
        <v>0</v>
      </c>
      <c r="P2482" s="229">
        <v>0</v>
      </c>
      <c r="Q2482" s="229">
        <v>1</v>
      </c>
      <c r="R2482" s="229">
        <v>0</v>
      </c>
      <c r="S2482" s="229">
        <v>6</v>
      </c>
      <c r="T2482" s="229">
        <v>0</v>
      </c>
      <c r="U2482" s="229">
        <v>9</v>
      </c>
      <c r="V2482" s="229">
        <v>2</v>
      </c>
      <c r="W2482" s="229">
        <v>15</v>
      </c>
      <c r="X2482" s="229">
        <v>7</v>
      </c>
      <c r="Y2482" s="229">
        <v>0</v>
      </c>
      <c r="Z2482" s="229">
        <v>0</v>
      </c>
      <c r="AA2482" s="229">
        <v>0</v>
      </c>
      <c r="AB2482" s="213">
        <v>40</v>
      </c>
      <c r="AC2482" s="213"/>
    </row>
    <row r="2483" spans="1:29" s="110" customFormat="1">
      <c r="A2483" s="229" t="s">
        <v>4499</v>
      </c>
      <c r="B2483" s="229" t="s">
        <v>658</v>
      </c>
      <c r="C2483" s="229" t="s">
        <v>4500</v>
      </c>
      <c r="D2483" s="229" t="s">
        <v>552</v>
      </c>
      <c r="E2483" s="229">
        <v>13</v>
      </c>
      <c r="F2483" s="228" t="s">
        <v>1006</v>
      </c>
      <c r="G2483" s="229" t="s">
        <v>554</v>
      </c>
      <c r="H2483" s="698">
        <v>43478</v>
      </c>
      <c r="I2483" s="698">
        <v>43543</v>
      </c>
      <c r="J2483" s="228">
        <v>2018</v>
      </c>
      <c r="K2483" s="229" t="s">
        <v>1281</v>
      </c>
      <c r="L2483" s="229" t="s">
        <v>2812</v>
      </c>
      <c r="M2483" s="229" t="s">
        <v>1006</v>
      </c>
      <c r="N2483" s="213">
        <v>3</v>
      </c>
      <c r="O2483" s="229">
        <v>1</v>
      </c>
      <c r="P2483" s="229">
        <v>1</v>
      </c>
      <c r="Q2483" s="229">
        <v>0</v>
      </c>
      <c r="R2483" s="229">
        <v>0</v>
      </c>
      <c r="S2483" s="229">
        <v>5</v>
      </c>
      <c r="T2483" s="229">
        <v>1</v>
      </c>
      <c r="U2483" s="229">
        <v>0</v>
      </c>
      <c r="V2483" s="229">
        <v>1</v>
      </c>
      <c r="W2483" s="229">
        <v>5</v>
      </c>
      <c r="X2483" s="229">
        <v>22</v>
      </c>
      <c r="Y2483" s="229">
        <v>4</v>
      </c>
      <c r="Z2483" s="229">
        <v>0</v>
      </c>
      <c r="AA2483" s="229">
        <v>0</v>
      </c>
      <c r="AB2483" s="213">
        <v>40</v>
      </c>
      <c r="AC2483" s="213"/>
    </row>
    <row r="2484" spans="1:29" s="110" customFormat="1">
      <c r="A2484" s="229" t="s">
        <v>4501</v>
      </c>
      <c r="B2484" s="229" t="s">
        <v>658</v>
      </c>
      <c r="C2484" s="229" t="s">
        <v>4502</v>
      </c>
      <c r="D2484" s="229" t="s">
        <v>552</v>
      </c>
      <c r="E2484" s="229">
        <v>13</v>
      </c>
      <c r="F2484" s="228" t="s">
        <v>1006</v>
      </c>
      <c r="G2484" s="229" t="s">
        <v>554</v>
      </c>
      <c r="H2484" s="698">
        <v>43478</v>
      </c>
      <c r="I2484" s="698">
        <v>43543</v>
      </c>
      <c r="J2484" s="228">
        <v>2018</v>
      </c>
      <c r="K2484" s="229" t="s">
        <v>1281</v>
      </c>
      <c r="L2484" s="229" t="s">
        <v>2812</v>
      </c>
      <c r="M2484" s="229" t="s">
        <v>1006</v>
      </c>
      <c r="N2484" s="213">
        <v>4</v>
      </c>
      <c r="O2484" s="229">
        <v>0</v>
      </c>
      <c r="P2484" s="229">
        <v>0</v>
      </c>
      <c r="Q2484" s="229">
        <v>0</v>
      </c>
      <c r="R2484" s="229">
        <v>0</v>
      </c>
      <c r="S2484" s="229">
        <v>10</v>
      </c>
      <c r="T2484" s="229">
        <v>0</v>
      </c>
      <c r="U2484" s="229">
        <v>1</v>
      </c>
      <c r="V2484" s="229">
        <v>1</v>
      </c>
      <c r="W2484" s="229">
        <v>7</v>
      </c>
      <c r="X2484" s="229">
        <v>19</v>
      </c>
      <c r="Y2484" s="229">
        <v>2</v>
      </c>
      <c r="Z2484" s="229">
        <v>0</v>
      </c>
      <c r="AA2484" s="229">
        <v>0</v>
      </c>
      <c r="AB2484" s="213">
        <v>40</v>
      </c>
      <c r="AC2484" s="213"/>
    </row>
    <row r="2485" spans="1:29" s="110" customFormat="1">
      <c r="A2485" s="229" t="s">
        <v>4503</v>
      </c>
      <c r="B2485" s="229" t="s">
        <v>658</v>
      </c>
      <c r="C2485" s="229" t="s">
        <v>4504</v>
      </c>
      <c r="D2485" s="229" t="s">
        <v>552</v>
      </c>
      <c r="E2485" s="229">
        <v>14</v>
      </c>
      <c r="F2485" s="228" t="s">
        <v>1007</v>
      </c>
      <c r="G2485" s="229" t="s">
        <v>554</v>
      </c>
      <c r="H2485" s="698">
        <v>43478</v>
      </c>
      <c r="I2485" s="698">
        <v>43543</v>
      </c>
      <c r="J2485" s="228">
        <v>2018</v>
      </c>
      <c r="K2485" s="229" t="s">
        <v>1281</v>
      </c>
      <c r="L2485" s="229" t="s">
        <v>2812</v>
      </c>
      <c r="M2485" s="229" t="s">
        <v>1007</v>
      </c>
      <c r="N2485" s="213">
        <v>1</v>
      </c>
      <c r="O2485" s="229">
        <v>0</v>
      </c>
      <c r="P2485" s="229">
        <v>3</v>
      </c>
      <c r="Q2485" s="229">
        <v>16</v>
      </c>
      <c r="R2485" s="229">
        <v>0</v>
      </c>
      <c r="S2485" s="229">
        <v>1</v>
      </c>
      <c r="T2485" s="229">
        <v>0</v>
      </c>
      <c r="U2485" s="229">
        <v>0</v>
      </c>
      <c r="V2485" s="229">
        <v>0</v>
      </c>
      <c r="W2485" s="229">
        <v>15</v>
      </c>
      <c r="X2485" s="229">
        <v>5</v>
      </c>
      <c r="Y2485" s="229">
        <v>0</v>
      </c>
      <c r="Z2485" s="229">
        <v>0</v>
      </c>
      <c r="AA2485" s="229">
        <v>0</v>
      </c>
      <c r="AB2485" s="213">
        <v>40</v>
      </c>
      <c r="AC2485" s="213"/>
    </row>
    <row r="2486" spans="1:29" s="110" customFormat="1">
      <c r="A2486" s="229" t="s">
        <v>4505</v>
      </c>
      <c r="B2486" s="229" t="s">
        <v>658</v>
      </c>
      <c r="C2486" s="229" t="s">
        <v>4506</v>
      </c>
      <c r="D2486" s="229" t="s">
        <v>552</v>
      </c>
      <c r="E2486" s="229">
        <v>14</v>
      </c>
      <c r="F2486" s="228" t="s">
        <v>1007</v>
      </c>
      <c r="G2486" s="229" t="s">
        <v>554</v>
      </c>
      <c r="H2486" s="698">
        <v>43478</v>
      </c>
      <c r="I2486" s="698">
        <v>43543</v>
      </c>
      <c r="J2486" s="228">
        <v>2018</v>
      </c>
      <c r="K2486" s="229" t="s">
        <v>1281</v>
      </c>
      <c r="L2486" s="229" t="s">
        <v>2812</v>
      </c>
      <c r="M2486" s="229" t="s">
        <v>1007</v>
      </c>
      <c r="N2486" s="213">
        <v>2</v>
      </c>
      <c r="O2486" s="229">
        <v>0</v>
      </c>
      <c r="P2486" s="229">
        <v>8</v>
      </c>
      <c r="Q2486" s="229">
        <v>5</v>
      </c>
      <c r="R2486" s="229">
        <v>2</v>
      </c>
      <c r="S2486" s="229">
        <v>0</v>
      </c>
      <c r="T2486" s="229">
        <v>0</v>
      </c>
      <c r="U2486" s="229">
        <v>0</v>
      </c>
      <c r="V2486" s="229">
        <v>0</v>
      </c>
      <c r="W2486" s="229">
        <v>17</v>
      </c>
      <c r="X2486" s="229">
        <v>3</v>
      </c>
      <c r="Y2486" s="229">
        <v>5</v>
      </c>
      <c r="Z2486" s="229">
        <v>0</v>
      </c>
      <c r="AA2486" s="229">
        <v>0</v>
      </c>
      <c r="AB2486" s="213">
        <v>40</v>
      </c>
      <c r="AC2486" s="213"/>
    </row>
    <row r="2487" spans="1:29" s="110" customFormat="1">
      <c r="A2487" s="229" t="s">
        <v>4507</v>
      </c>
      <c r="B2487" s="229" t="s">
        <v>658</v>
      </c>
      <c r="C2487" s="229" t="s">
        <v>4508</v>
      </c>
      <c r="D2487" s="229" t="s">
        <v>552</v>
      </c>
      <c r="E2487" s="229">
        <v>14</v>
      </c>
      <c r="F2487" s="228" t="s">
        <v>1007</v>
      </c>
      <c r="G2487" s="229" t="s">
        <v>554</v>
      </c>
      <c r="H2487" s="698">
        <v>43478</v>
      </c>
      <c r="I2487" s="698">
        <v>43543</v>
      </c>
      <c r="J2487" s="228">
        <v>2018</v>
      </c>
      <c r="K2487" s="229" t="s">
        <v>1281</v>
      </c>
      <c r="L2487" s="229" t="s">
        <v>2812</v>
      </c>
      <c r="M2487" s="229" t="s">
        <v>1007</v>
      </c>
      <c r="N2487" s="213">
        <v>3</v>
      </c>
      <c r="O2487" s="229">
        <v>0</v>
      </c>
      <c r="P2487" s="229">
        <v>3</v>
      </c>
      <c r="Q2487" s="229">
        <v>12</v>
      </c>
      <c r="R2487" s="229">
        <v>2</v>
      </c>
      <c r="S2487" s="229">
        <v>0</v>
      </c>
      <c r="T2487" s="229">
        <v>0</v>
      </c>
      <c r="U2487" s="229">
        <v>0</v>
      </c>
      <c r="V2487" s="229">
        <v>0</v>
      </c>
      <c r="W2487" s="229">
        <v>15</v>
      </c>
      <c r="X2487" s="229">
        <v>6</v>
      </c>
      <c r="Y2487" s="229">
        <v>2</v>
      </c>
      <c r="Z2487" s="229">
        <v>0</v>
      </c>
      <c r="AA2487" s="229">
        <v>0</v>
      </c>
      <c r="AB2487" s="213">
        <v>40</v>
      </c>
      <c r="AC2487" s="213"/>
    </row>
    <row r="2488" spans="1:29" s="110" customFormat="1">
      <c r="A2488" s="229" t="s">
        <v>4509</v>
      </c>
      <c r="B2488" s="229" t="s">
        <v>658</v>
      </c>
      <c r="C2488" s="229" t="s">
        <v>4510</v>
      </c>
      <c r="D2488" s="229" t="s">
        <v>552</v>
      </c>
      <c r="E2488" s="229">
        <v>14</v>
      </c>
      <c r="F2488" s="228" t="s">
        <v>1007</v>
      </c>
      <c r="G2488" s="229" t="s">
        <v>554</v>
      </c>
      <c r="H2488" s="698">
        <v>43478</v>
      </c>
      <c r="I2488" s="698">
        <v>43543</v>
      </c>
      <c r="J2488" s="228">
        <v>2018</v>
      </c>
      <c r="K2488" s="229" t="s">
        <v>1281</v>
      </c>
      <c r="L2488" s="229" t="s">
        <v>2812</v>
      </c>
      <c r="M2488" s="229" t="s">
        <v>1007</v>
      </c>
      <c r="N2488" s="213">
        <v>4</v>
      </c>
      <c r="O2488" s="229">
        <v>0</v>
      </c>
      <c r="P2488" s="229">
        <v>0</v>
      </c>
      <c r="Q2488" s="229">
        <v>7</v>
      </c>
      <c r="R2488" s="229">
        <v>0</v>
      </c>
      <c r="S2488" s="229">
        <v>1</v>
      </c>
      <c r="T2488" s="229">
        <v>0</v>
      </c>
      <c r="U2488" s="229">
        <v>0</v>
      </c>
      <c r="V2488" s="229">
        <v>0</v>
      </c>
      <c r="W2488" s="229">
        <v>22</v>
      </c>
      <c r="X2488" s="229">
        <v>8</v>
      </c>
      <c r="Y2488" s="229">
        <v>2</v>
      </c>
      <c r="Z2488" s="229">
        <v>0</v>
      </c>
      <c r="AA2488" s="229">
        <v>0</v>
      </c>
      <c r="AB2488" s="213">
        <v>40</v>
      </c>
      <c r="AC2488" s="213"/>
    </row>
    <row r="2489" spans="1:29" s="110" customFormat="1">
      <c r="A2489" s="229" t="s">
        <v>4511</v>
      </c>
      <c r="B2489" s="229" t="s">
        <v>658</v>
      </c>
      <c r="C2489" s="229" t="s">
        <v>4512</v>
      </c>
      <c r="D2489" s="229" t="s">
        <v>552</v>
      </c>
      <c r="E2489" s="229">
        <v>16</v>
      </c>
      <c r="F2489" s="228" t="s">
        <v>1008</v>
      </c>
      <c r="G2489" s="229" t="s">
        <v>554</v>
      </c>
      <c r="H2489" s="698">
        <v>43477</v>
      </c>
      <c r="I2489" s="698">
        <v>43543</v>
      </c>
      <c r="J2489" s="228">
        <v>2018</v>
      </c>
      <c r="K2489" s="229" t="s">
        <v>1281</v>
      </c>
      <c r="L2489" s="229" t="s">
        <v>1069</v>
      </c>
      <c r="M2489" s="229" t="s">
        <v>1008</v>
      </c>
      <c r="N2489" s="213">
        <v>1</v>
      </c>
      <c r="O2489" s="229">
        <v>2</v>
      </c>
      <c r="P2489" s="229">
        <v>18</v>
      </c>
      <c r="Q2489" s="229">
        <v>7</v>
      </c>
      <c r="R2489" s="229">
        <v>0</v>
      </c>
      <c r="S2489" s="229">
        <v>5</v>
      </c>
      <c r="T2489" s="229">
        <v>0</v>
      </c>
      <c r="U2489" s="229">
        <v>0</v>
      </c>
      <c r="V2489" s="229">
        <v>0</v>
      </c>
      <c r="W2489" s="229">
        <v>8</v>
      </c>
      <c r="X2489" s="229">
        <v>0</v>
      </c>
      <c r="Y2489" s="229">
        <v>0</v>
      </c>
      <c r="Z2489" s="229">
        <v>0</v>
      </c>
      <c r="AA2489" s="229">
        <v>0</v>
      </c>
      <c r="AB2489" s="213">
        <v>40</v>
      </c>
      <c r="AC2489" s="213"/>
    </row>
    <row r="2490" spans="1:29" s="110" customFormat="1">
      <c r="A2490" s="229" t="s">
        <v>4513</v>
      </c>
      <c r="B2490" s="229" t="s">
        <v>658</v>
      </c>
      <c r="C2490" s="229" t="s">
        <v>4514</v>
      </c>
      <c r="D2490" s="229" t="s">
        <v>552</v>
      </c>
      <c r="E2490" s="229">
        <v>16</v>
      </c>
      <c r="F2490" s="228" t="s">
        <v>1008</v>
      </c>
      <c r="G2490" s="229" t="s">
        <v>554</v>
      </c>
      <c r="H2490" s="698">
        <v>43477</v>
      </c>
      <c r="I2490" s="698">
        <v>43543</v>
      </c>
      <c r="J2490" s="228">
        <v>2018</v>
      </c>
      <c r="K2490" s="229" t="s">
        <v>1281</v>
      </c>
      <c r="L2490" s="229" t="s">
        <v>1069</v>
      </c>
      <c r="M2490" s="229" t="s">
        <v>1008</v>
      </c>
      <c r="N2490" s="213">
        <v>2</v>
      </c>
      <c r="O2490" s="229">
        <v>3</v>
      </c>
      <c r="P2490" s="229">
        <v>11</v>
      </c>
      <c r="Q2490" s="229">
        <v>10</v>
      </c>
      <c r="R2490" s="229">
        <v>2</v>
      </c>
      <c r="S2490" s="229">
        <v>0</v>
      </c>
      <c r="T2490" s="229">
        <v>0</v>
      </c>
      <c r="U2490" s="229">
        <v>0</v>
      </c>
      <c r="V2490" s="229">
        <v>0</v>
      </c>
      <c r="W2490" s="229">
        <v>12</v>
      </c>
      <c r="X2490" s="229">
        <v>1</v>
      </c>
      <c r="Y2490" s="229">
        <v>1</v>
      </c>
      <c r="Z2490" s="229">
        <v>0</v>
      </c>
      <c r="AA2490" s="229">
        <v>0</v>
      </c>
      <c r="AB2490" s="213">
        <v>40</v>
      </c>
      <c r="AC2490" s="213"/>
    </row>
    <row r="2491" spans="1:29" s="110" customFormat="1">
      <c r="A2491" s="229" t="s">
        <v>4515</v>
      </c>
      <c r="B2491" s="229" t="s">
        <v>658</v>
      </c>
      <c r="C2491" s="229" t="s">
        <v>4516</v>
      </c>
      <c r="D2491" s="229" t="s">
        <v>552</v>
      </c>
      <c r="E2491" s="229">
        <v>16</v>
      </c>
      <c r="F2491" s="228" t="s">
        <v>1008</v>
      </c>
      <c r="G2491" s="229" t="s">
        <v>554</v>
      </c>
      <c r="H2491" s="698">
        <v>43477</v>
      </c>
      <c r="I2491" s="698">
        <v>43543</v>
      </c>
      <c r="J2491" s="228">
        <v>2018</v>
      </c>
      <c r="K2491" s="229" t="s">
        <v>1281</v>
      </c>
      <c r="L2491" s="229" t="s">
        <v>1069</v>
      </c>
      <c r="M2491" s="229" t="s">
        <v>1008</v>
      </c>
      <c r="N2491" s="213">
        <v>3</v>
      </c>
      <c r="O2491" s="229">
        <v>2</v>
      </c>
      <c r="P2491" s="229">
        <v>13</v>
      </c>
      <c r="Q2491" s="229">
        <v>8</v>
      </c>
      <c r="R2491" s="229">
        <v>0</v>
      </c>
      <c r="S2491" s="229">
        <v>6</v>
      </c>
      <c r="T2491" s="229">
        <v>0</v>
      </c>
      <c r="U2491" s="229">
        <v>0</v>
      </c>
      <c r="V2491" s="229">
        <v>1</v>
      </c>
      <c r="W2491" s="229">
        <v>4</v>
      </c>
      <c r="X2491" s="229">
        <v>0</v>
      </c>
      <c r="Y2491" s="229">
        <v>6</v>
      </c>
      <c r="Z2491" s="229">
        <v>0</v>
      </c>
      <c r="AA2491" s="229">
        <v>0</v>
      </c>
      <c r="AB2491" s="213">
        <v>40</v>
      </c>
      <c r="AC2491" s="213"/>
    </row>
    <row r="2492" spans="1:29" s="110" customFormat="1">
      <c r="A2492" s="229" t="s">
        <v>4517</v>
      </c>
      <c r="B2492" s="229" t="s">
        <v>658</v>
      </c>
      <c r="C2492" s="229" t="s">
        <v>4518</v>
      </c>
      <c r="D2492" s="229" t="s">
        <v>552</v>
      </c>
      <c r="E2492" s="229">
        <v>16</v>
      </c>
      <c r="F2492" s="228" t="s">
        <v>1008</v>
      </c>
      <c r="G2492" s="229" t="s">
        <v>554</v>
      </c>
      <c r="H2492" s="698">
        <v>43477</v>
      </c>
      <c r="I2492" s="698">
        <v>43543</v>
      </c>
      <c r="J2492" s="228">
        <v>2018</v>
      </c>
      <c r="K2492" s="229" t="s">
        <v>1281</v>
      </c>
      <c r="L2492" s="229" t="s">
        <v>1069</v>
      </c>
      <c r="M2492" s="229" t="s">
        <v>1008</v>
      </c>
      <c r="N2492" s="213">
        <v>4</v>
      </c>
      <c r="O2492" s="229">
        <v>0</v>
      </c>
      <c r="P2492" s="229">
        <v>19</v>
      </c>
      <c r="Q2492" s="229">
        <v>3</v>
      </c>
      <c r="R2492" s="229">
        <v>1</v>
      </c>
      <c r="S2492" s="229">
        <v>2</v>
      </c>
      <c r="T2492" s="229">
        <v>0</v>
      </c>
      <c r="U2492" s="229">
        <v>0</v>
      </c>
      <c r="V2492" s="229">
        <v>1</v>
      </c>
      <c r="W2492" s="229">
        <v>7</v>
      </c>
      <c r="X2492" s="229">
        <v>5</v>
      </c>
      <c r="Y2492" s="229">
        <v>2</v>
      </c>
      <c r="Z2492" s="229">
        <v>0</v>
      </c>
      <c r="AA2492" s="229">
        <v>0</v>
      </c>
      <c r="AB2492" s="213">
        <v>40</v>
      </c>
      <c r="AC2492" s="213"/>
    </row>
    <row r="2493" spans="1:29" s="110" customFormat="1" ht="26">
      <c r="A2493" s="229" t="s">
        <v>4519</v>
      </c>
      <c r="B2493" s="229" t="s">
        <v>658</v>
      </c>
      <c r="C2493" s="229" t="s">
        <v>4520</v>
      </c>
      <c r="D2493" s="229" t="s">
        <v>552</v>
      </c>
      <c r="E2493" s="229">
        <v>17</v>
      </c>
      <c r="F2493" s="228" t="s">
        <v>1568</v>
      </c>
      <c r="G2493" s="229" t="s">
        <v>554</v>
      </c>
      <c r="H2493" s="698">
        <v>43477</v>
      </c>
      <c r="I2493" s="698">
        <v>43543</v>
      </c>
      <c r="J2493" s="228">
        <v>2018</v>
      </c>
      <c r="K2493" s="229" t="s">
        <v>1281</v>
      </c>
      <c r="L2493" s="229" t="s">
        <v>1069</v>
      </c>
      <c r="M2493" s="229" t="s">
        <v>1568</v>
      </c>
      <c r="N2493" s="213">
        <v>1</v>
      </c>
      <c r="O2493" s="229">
        <v>0</v>
      </c>
      <c r="P2493" s="229">
        <v>0</v>
      </c>
      <c r="Q2493" s="229">
        <v>10</v>
      </c>
      <c r="R2493" s="229">
        <v>0</v>
      </c>
      <c r="S2493" s="229">
        <v>12</v>
      </c>
      <c r="T2493" s="229">
        <v>0</v>
      </c>
      <c r="U2493" s="229">
        <v>0</v>
      </c>
      <c r="V2493" s="229">
        <v>3</v>
      </c>
      <c r="W2493" s="229">
        <v>14</v>
      </c>
      <c r="X2493" s="229">
        <v>1</v>
      </c>
      <c r="Y2493" s="229">
        <v>0</v>
      </c>
      <c r="Z2493" s="229">
        <v>0</v>
      </c>
      <c r="AA2493" s="229">
        <v>0</v>
      </c>
      <c r="AB2493" s="213">
        <v>40</v>
      </c>
      <c r="AC2493" s="213"/>
    </row>
    <row r="2494" spans="1:29" s="110" customFormat="1" ht="26">
      <c r="A2494" s="229" t="s">
        <v>4521</v>
      </c>
      <c r="B2494" s="229" t="s">
        <v>658</v>
      </c>
      <c r="C2494" s="229" t="s">
        <v>4522</v>
      </c>
      <c r="D2494" s="229" t="s">
        <v>552</v>
      </c>
      <c r="E2494" s="229">
        <v>17</v>
      </c>
      <c r="F2494" s="228" t="s">
        <v>1568</v>
      </c>
      <c r="G2494" s="229" t="s">
        <v>554</v>
      </c>
      <c r="H2494" s="698">
        <v>43477</v>
      </c>
      <c r="I2494" s="698">
        <v>43543</v>
      </c>
      <c r="J2494" s="228">
        <v>2018</v>
      </c>
      <c r="K2494" s="229" t="s">
        <v>1281</v>
      </c>
      <c r="L2494" s="229" t="s">
        <v>1069</v>
      </c>
      <c r="M2494" s="229" t="s">
        <v>1568</v>
      </c>
      <c r="N2494" s="213">
        <v>2</v>
      </c>
      <c r="O2494" s="229">
        <v>0</v>
      </c>
      <c r="P2494" s="229">
        <v>0</v>
      </c>
      <c r="Q2494" s="229">
        <v>5</v>
      </c>
      <c r="R2494" s="229">
        <v>0</v>
      </c>
      <c r="S2494" s="229">
        <v>1</v>
      </c>
      <c r="T2494" s="229">
        <v>0</v>
      </c>
      <c r="U2494" s="229">
        <v>0</v>
      </c>
      <c r="V2494" s="229">
        <v>0</v>
      </c>
      <c r="W2494" s="229">
        <v>30</v>
      </c>
      <c r="X2494" s="229">
        <v>2</v>
      </c>
      <c r="Y2494" s="229">
        <v>2</v>
      </c>
      <c r="Z2494" s="229">
        <v>0</v>
      </c>
      <c r="AA2494" s="229">
        <v>0</v>
      </c>
      <c r="AB2494" s="213">
        <v>40</v>
      </c>
      <c r="AC2494" s="213"/>
    </row>
    <row r="2495" spans="1:29" s="110" customFormat="1" ht="26">
      <c r="A2495" s="229" t="s">
        <v>4523</v>
      </c>
      <c r="B2495" s="229" t="s">
        <v>658</v>
      </c>
      <c r="C2495" s="229" t="s">
        <v>4524</v>
      </c>
      <c r="D2495" s="229" t="s">
        <v>552</v>
      </c>
      <c r="E2495" s="229">
        <v>17</v>
      </c>
      <c r="F2495" s="228" t="s">
        <v>1568</v>
      </c>
      <c r="G2495" s="229" t="s">
        <v>554</v>
      </c>
      <c r="H2495" s="698">
        <v>43477</v>
      </c>
      <c r="I2495" s="698">
        <v>43543</v>
      </c>
      <c r="J2495" s="228">
        <v>2018</v>
      </c>
      <c r="K2495" s="229" t="s">
        <v>1281</v>
      </c>
      <c r="L2495" s="229" t="s">
        <v>1069</v>
      </c>
      <c r="M2495" s="229" t="s">
        <v>1568</v>
      </c>
      <c r="N2495" s="213">
        <v>3</v>
      </c>
      <c r="O2495" s="229">
        <v>0</v>
      </c>
      <c r="P2495" s="229">
        <v>0</v>
      </c>
      <c r="Q2495" s="229">
        <v>7</v>
      </c>
      <c r="R2495" s="229">
        <v>0</v>
      </c>
      <c r="S2495" s="229">
        <v>4</v>
      </c>
      <c r="T2495" s="229">
        <v>0</v>
      </c>
      <c r="U2495" s="229">
        <v>0</v>
      </c>
      <c r="V2495" s="229">
        <v>2</v>
      </c>
      <c r="W2495" s="229">
        <v>24</v>
      </c>
      <c r="X2495" s="229">
        <v>3</v>
      </c>
      <c r="Y2495" s="229">
        <v>0</v>
      </c>
      <c r="Z2495" s="229">
        <v>0</v>
      </c>
      <c r="AA2495" s="229">
        <v>0</v>
      </c>
      <c r="AB2495" s="213">
        <v>40</v>
      </c>
      <c r="AC2495" s="213"/>
    </row>
    <row r="2496" spans="1:29" s="110" customFormat="1" ht="26">
      <c r="A2496" s="229" t="s">
        <v>4525</v>
      </c>
      <c r="B2496" s="229" t="s">
        <v>658</v>
      </c>
      <c r="C2496" s="229" t="s">
        <v>4526</v>
      </c>
      <c r="D2496" s="229" t="s">
        <v>552</v>
      </c>
      <c r="E2496" s="229">
        <v>17</v>
      </c>
      <c r="F2496" s="228" t="s">
        <v>1568</v>
      </c>
      <c r="G2496" s="229" t="s">
        <v>554</v>
      </c>
      <c r="H2496" s="698">
        <v>43477</v>
      </c>
      <c r="I2496" s="698">
        <v>43543</v>
      </c>
      <c r="J2496" s="228">
        <v>2018</v>
      </c>
      <c r="K2496" s="229" t="s">
        <v>1281</v>
      </c>
      <c r="L2496" s="229" t="s">
        <v>1069</v>
      </c>
      <c r="M2496" s="229" t="s">
        <v>1568</v>
      </c>
      <c r="N2496" s="213">
        <v>4</v>
      </c>
      <c r="O2496" s="229">
        <v>0</v>
      </c>
      <c r="P2496" s="229">
        <v>0</v>
      </c>
      <c r="Q2496" s="229">
        <v>6</v>
      </c>
      <c r="R2496" s="229">
        <v>0</v>
      </c>
      <c r="S2496" s="229">
        <v>3</v>
      </c>
      <c r="T2496" s="229">
        <v>0</v>
      </c>
      <c r="U2496" s="229">
        <v>1</v>
      </c>
      <c r="V2496" s="229">
        <v>0</v>
      </c>
      <c r="W2496" s="229">
        <v>24</v>
      </c>
      <c r="X2496" s="229">
        <v>5</v>
      </c>
      <c r="Y2496" s="229">
        <v>1</v>
      </c>
      <c r="Z2496" s="229">
        <v>0</v>
      </c>
      <c r="AA2496" s="229">
        <v>0</v>
      </c>
      <c r="AB2496" s="213">
        <v>40</v>
      </c>
      <c r="AC2496" s="213"/>
    </row>
    <row r="2497" spans="1:29" s="110" customFormat="1">
      <c r="A2497" s="229" t="s">
        <v>4728</v>
      </c>
      <c r="B2497" s="229" t="s">
        <v>658</v>
      </c>
      <c r="C2497" s="229" t="s">
        <v>4729</v>
      </c>
      <c r="D2497" s="229" t="s">
        <v>552</v>
      </c>
      <c r="E2497" s="229">
        <v>18</v>
      </c>
      <c r="F2497" s="228" t="s">
        <v>3755</v>
      </c>
      <c r="G2497" s="229" t="s">
        <v>554</v>
      </c>
      <c r="H2497" s="698">
        <v>43564</v>
      </c>
      <c r="I2497" s="698">
        <v>43585</v>
      </c>
      <c r="J2497" s="228">
        <v>2018</v>
      </c>
      <c r="K2497" s="229" t="s">
        <v>4913</v>
      </c>
      <c r="L2497" s="229" t="s">
        <v>1076</v>
      </c>
      <c r="M2497" s="229" t="s">
        <v>4727</v>
      </c>
      <c r="N2497" s="213">
        <v>1</v>
      </c>
      <c r="O2497" s="229">
        <v>0</v>
      </c>
      <c r="P2497" s="229">
        <v>0</v>
      </c>
      <c r="Q2497" s="229">
        <v>0</v>
      </c>
      <c r="R2497" s="229">
        <v>0</v>
      </c>
      <c r="S2497" s="229">
        <v>0</v>
      </c>
      <c r="T2497" s="229">
        <v>0</v>
      </c>
      <c r="U2497" s="229">
        <v>0</v>
      </c>
      <c r="V2497" s="229">
        <v>0</v>
      </c>
      <c r="W2497" s="229">
        <v>0</v>
      </c>
      <c r="X2497" s="229">
        <v>0</v>
      </c>
      <c r="Y2497" s="229">
        <v>40</v>
      </c>
      <c r="Z2497" s="229">
        <v>0</v>
      </c>
      <c r="AA2497" s="229">
        <v>0</v>
      </c>
      <c r="AB2497" s="213">
        <v>40</v>
      </c>
      <c r="AC2497" s="213"/>
    </row>
    <row r="2498" spans="1:29" s="110" customFormat="1">
      <c r="A2498" s="229" t="s">
        <v>4730</v>
      </c>
      <c r="B2498" s="229" t="s">
        <v>658</v>
      </c>
      <c r="C2498" s="229" t="s">
        <v>4731</v>
      </c>
      <c r="D2498" s="229" t="s">
        <v>552</v>
      </c>
      <c r="E2498" s="229">
        <v>18</v>
      </c>
      <c r="F2498" s="228" t="s">
        <v>3755</v>
      </c>
      <c r="G2498" s="229" t="s">
        <v>554</v>
      </c>
      <c r="H2498" s="698">
        <v>43564</v>
      </c>
      <c r="I2498" s="698">
        <v>43585</v>
      </c>
      <c r="J2498" s="228">
        <v>2018</v>
      </c>
      <c r="K2498" s="229" t="s">
        <v>4913</v>
      </c>
      <c r="L2498" s="229" t="s">
        <v>1076</v>
      </c>
      <c r="M2498" s="229" t="s">
        <v>4727</v>
      </c>
      <c r="N2498" s="213">
        <v>2</v>
      </c>
      <c r="O2498" s="229">
        <v>0</v>
      </c>
      <c r="P2498" s="229">
        <v>1</v>
      </c>
      <c r="Q2498" s="229">
        <v>2</v>
      </c>
      <c r="R2498" s="229">
        <v>0</v>
      </c>
      <c r="S2498" s="229">
        <v>0</v>
      </c>
      <c r="T2498" s="229">
        <v>0</v>
      </c>
      <c r="U2498" s="229">
        <v>13</v>
      </c>
      <c r="V2498" s="229">
        <v>0</v>
      </c>
      <c r="W2498" s="229">
        <v>17</v>
      </c>
      <c r="X2498" s="229">
        <v>0</v>
      </c>
      <c r="Y2498" s="229">
        <v>7</v>
      </c>
      <c r="Z2498" s="229">
        <v>0</v>
      </c>
      <c r="AA2498" s="229">
        <v>0</v>
      </c>
      <c r="AB2498" s="213">
        <v>40</v>
      </c>
      <c r="AC2498" s="213"/>
    </row>
    <row r="2499" spans="1:29" s="110" customFormat="1">
      <c r="A2499" s="229" t="s">
        <v>4732</v>
      </c>
      <c r="B2499" s="229" t="s">
        <v>658</v>
      </c>
      <c r="C2499" s="229" t="s">
        <v>4733</v>
      </c>
      <c r="D2499" s="229" t="s">
        <v>552</v>
      </c>
      <c r="E2499" s="229">
        <v>18</v>
      </c>
      <c r="F2499" s="228" t="s">
        <v>3755</v>
      </c>
      <c r="G2499" s="229" t="s">
        <v>554</v>
      </c>
      <c r="H2499" s="698">
        <v>43564</v>
      </c>
      <c r="I2499" s="698">
        <v>43585</v>
      </c>
      <c r="J2499" s="228">
        <v>2018</v>
      </c>
      <c r="K2499" s="229" t="s">
        <v>4913</v>
      </c>
      <c r="L2499" s="229" t="s">
        <v>1076</v>
      </c>
      <c r="M2499" s="229" t="s">
        <v>4727</v>
      </c>
      <c r="N2499" s="213">
        <v>3</v>
      </c>
      <c r="O2499" s="229">
        <v>0</v>
      </c>
      <c r="P2499" s="229">
        <v>1</v>
      </c>
      <c r="Q2499" s="229">
        <v>1</v>
      </c>
      <c r="R2499" s="229">
        <v>0</v>
      </c>
      <c r="S2499" s="229">
        <v>0</v>
      </c>
      <c r="T2499" s="229">
        <v>0</v>
      </c>
      <c r="U2499" s="229">
        <v>10</v>
      </c>
      <c r="V2499" s="229">
        <v>0</v>
      </c>
      <c r="W2499" s="229">
        <v>27</v>
      </c>
      <c r="X2499" s="229">
        <v>0</v>
      </c>
      <c r="Y2499" s="229">
        <v>1</v>
      </c>
      <c r="Z2499" s="229">
        <v>0</v>
      </c>
      <c r="AA2499" s="229">
        <v>0</v>
      </c>
      <c r="AB2499" s="213">
        <v>40</v>
      </c>
      <c r="AC2499" s="213"/>
    </row>
    <row r="2500" spans="1:29" s="110" customFormat="1">
      <c r="A2500" s="229" t="s">
        <v>4734</v>
      </c>
      <c r="B2500" s="229" t="s">
        <v>658</v>
      </c>
      <c r="C2500" s="229" t="s">
        <v>4735</v>
      </c>
      <c r="D2500" s="229" t="s">
        <v>552</v>
      </c>
      <c r="E2500" s="229">
        <v>18</v>
      </c>
      <c r="F2500" s="228" t="s">
        <v>3755</v>
      </c>
      <c r="G2500" s="229" t="s">
        <v>554</v>
      </c>
      <c r="H2500" s="698">
        <v>43564</v>
      </c>
      <c r="I2500" s="698">
        <v>43585</v>
      </c>
      <c r="J2500" s="228">
        <v>2018</v>
      </c>
      <c r="K2500" s="229" t="s">
        <v>4913</v>
      </c>
      <c r="L2500" s="229" t="s">
        <v>1076</v>
      </c>
      <c r="M2500" s="229" t="s">
        <v>4727</v>
      </c>
      <c r="N2500" s="213">
        <v>4</v>
      </c>
      <c r="O2500" s="229">
        <v>1</v>
      </c>
      <c r="P2500" s="229">
        <v>1</v>
      </c>
      <c r="Q2500" s="229">
        <v>0</v>
      </c>
      <c r="R2500" s="229">
        <v>0</v>
      </c>
      <c r="S2500" s="229">
        <v>0</v>
      </c>
      <c r="T2500" s="229">
        <v>0</v>
      </c>
      <c r="U2500" s="229">
        <v>7</v>
      </c>
      <c r="V2500" s="229">
        <v>0</v>
      </c>
      <c r="W2500" s="229">
        <v>9</v>
      </c>
      <c r="X2500" s="229">
        <v>0</v>
      </c>
      <c r="Y2500" s="229">
        <v>22</v>
      </c>
      <c r="Z2500" s="229">
        <v>0</v>
      </c>
      <c r="AA2500" s="229">
        <v>0</v>
      </c>
      <c r="AB2500" s="213">
        <v>40</v>
      </c>
      <c r="AC2500" s="213"/>
    </row>
    <row r="2501" spans="1:29" s="110" customFormat="1">
      <c r="A2501" s="229" t="s">
        <v>4736</v>
      </c>
      <c r="B2501" s="229" t="s">
        <v>658</v>
      </c>
      <c r="C2501" s="229" t="s">
        <v>4737</v>
      </c>
      <c r="D2501" s="229" t="s">
        <v>552</v>
      </c>
      <c r="E2501" s="229">
        <v>19</v>
      </c>
      <c r="F2501" s="228" t="s">
        <v>1076</v>
      </c>
      <c r="G2501" s="229" t="s">
        <v>554</v>
      </c>
      <c r="H2501" s="698">
        <v>43564</v>
      </c>
      <c r="I2501" s="698">
        <v>43585</v>
      </c>
      <c r="J2501" s="228">
        <v>2018</v>
      </c>
      <c r="K2501" s="229" t="s">
        <v>4913</v>
      </c>
      <c r="L2501" s="229" t="s">
        <v>1076</v>
      </c>
      <c r="M2501" s="229" t="s">
        <v>1076</v>
      </c>
      <c r="N2501" s="213">
        <v>1</v>
      </c>
      <c r="O2501" s="229">
        <v>0</v>
      </c>
      <c r="P2501" s="229">
        <v>1</v>
      </c>
      <c r="Q2501" s="229">
        <v>8</v>
      </c>
      <c r="R2501" s="229">
        <v>0</v>
      </c>
      <c r="S2501" s="229">
        <v>1</v>
      </c>
      <c r="T2501" s="229">
        <v>0</v>
      </c>
      <c r="U2501" s="229">
        <v>9</v>
      </c>
      <c r="V2501" s="229">
        <v>0</v>
      </c>
      <c r="W2501" s="229">
        <v>21</v>
      </c>
      <c r="X2501" s="229">
        <v>0</v>
      </c>
      <c r="Y2501" s="229">
        <v>0</v>
      </c>
      <c r="Z2501" s="229">
        <v>0</v>
      </c>
      <c r="AA2501" s="229">
        <v>0</v>
      </c>
      <c r="AB2501" s="213">
        <v>40</v>
      </c>
      <c r="AC2501" s="213"/>
    </row>
    <row r="2502" spans="1:29" s="110" customFormat="1">
      <c r="A2502" s="229" t="s">
        <v>4738</v>
      </c>
      <c r="B2502" s="229" t="s">
        <v>658</v>
      </c>
      <c r="C2502" s="229" t="s">
        <v>4739</v>
      </c>
      <c r="D2502" s="229" t="s">
        <v>552</v>
      </c>
      <c r="E2502" s="229">
        <v>19</v>
      </c>
      <c r="F2502" s="228" t="s">
        <v>1076</v>
      </c>
      <c r="G2502" s="229" t="s">
        <v>554</v>
      </c>
      <c r="H2502" s="698">
        <v>43564</v>
      </c>
      <c r="I2502" s="698">
        <v>43585</v>
      </c>
      <c r="J2502" s="228">
        <v>2018</v>
      </c>
      <c r="K2502" s="229" t="s">
        <v>4913</v>
      </c>
      <c r="L2502" s="229" t="s">
        <v>1076</v>
      </c>
      <c r="M2502" s="229" t="s">
        <v>1076</v>
      </c>
      <c r="N2502" s="213">
        <v>2</v>
      </c>
      <c r="O2502" s="229">
        <v>0</v>
      </c>
      <c r="P2502" s="229">
        <v>3</v>
      </c>
      <c r="Q2502" s="229">
        <v>4</v>
      </c>
      <c r="R2502" s="229">
        <v>1</v>
      </c>
      <c r="S2502" s="229">
        <v>0</v>
      </c>
      <c r="T2502" s="229">
        <v>0</v>
      </c>
      <c r="U2502" s="229">
        <v>5</v>
      </c>
      <c r="V2502" s="229">
        <v>0</v>
      </c>
      <c r="W2502" s="229">
        <v>27</v>
      </c>
      <c r="X2502" s="229">
        <v>0</v>
      </c>
      <c r="Y2502" s="229">
        <v>0</v>
      </c>
      <c r="Z2502" s="229">
        <v>0</v>
      </c>
      <c r="AA2502" s="229">
        <v>0</v>
      </c>
      <c r="AB2502" s="213">
        <v>40</v>
      </c>
      <c r="AC2502" s="213"/>
    </row>
    <row r="2503" spans="1:29" s="110" customFormat="1">
      <c r="A2503" s="229" t="s">
        <v>4740</v>
      </c>
      <c r="B2503" s="229" t="s">
        <v>658</v>
      </c>
      <c r="C2503" s="229" t="s">
        <v>4741</v>
      </c>
      <c r="D2503" s="229" t="s">
        <v>552</v>
      </c>
      <c r="E2503" s="229">
        <v>19</v>
      </c>
      <c r="F2503" s="228" t="s">
        <v>1076</v>
      </c>
      <c r="G2503" s="229" t="s">
        <v>554</v>
      </c>
      <c r="H2503" s="698">
        <v>43564</v>
      </c>
      <c r="I2503" s="698">
        <v>43585</v>
      </c>
      <c r="J2503" s="228">
        <v>2018</v>
      </c>
      <c r="K2503" s="229" t="s">
        <v>4913</v>
      </c>
      <c r="L2503" s="229" t="s">
        <v>1076</v>
      </c>
      <c r="M2503" s="229" t="s">
        <v>1076</v>
      </c>
      <c r="N2503" s="213">
        <v>3</v>
      </c>
      <c r="O2503" s="229">
        <v>0</v>
      </c>
      <c r="P2503" s="229">
        <v>0</v>
      </c>
      <c r="Q2503" s="229">
        <v>6</v>
      </c>
      <c r="R2503" s="229">
        <v>0</v>
      </c>
      <c r="S2503" s="229">
        <v>1</v>
      </c>
      <c r="T2503" s="229">
        <v>0</v>
      </c>
      <c r="U2503" s="229">
        <v>10</v>
      </c>
      <c r="V2503" s="229">
        <v>0</v>
      </c>
      <c r="W2503" s="229">
        <v>20</v>
      </c>
      <c r="X2503" s="229">
        <v>1</v>
      </c>
      <c r="Y2503" s="229">
        <v>2</v>
      </c>
      <c r="Z2503" s="229">
        <v>0</v>
      </c>
      <c r="AA2503" s="229">
        <v>0</v>
      </c>
      <c r="AB2503" s="213">
        <v>40</v>
      </c>
      <c r="AC2503" s="213"/>
    </row>
    <row r="2504" spans="1:29" s="110" customFormat="1">
      <c r="A2504" s="229" t="s">
        <v>4742</v>
      </c>
      <c r="B2504" s="229" t="s">
        <v>658</v>
      </c>
      <c r="C2504" s="229" t="s">
        <v>4743</v>
      </c>
      <c r="D2504" s="229" t="s">
        <v>552</v>
      </c>
      <c r="E2504" s="229">
        <v>19</v>
      </c>
      <c r="F2504" s="228" t="s">
        <v>1076</v>
      </c>
      <c r="G2504" s="229" t="s">
        <v>554</v>
      </c>
      <c r="H2504" s="698">
        <v>43564</v>
      </c>
      <c r="I2504" s="698">
        <v>43585</v>
      </c>
      <c r="J2504" s="228">
        <v>2018</v>
      </c>
      <c r="K2504" s="229" t="s">
        <v>4913</v>
      </c>
      <c r="L2504" s="229" t="s">
        <v>1076</v>
      </c>
      <c r="M2504" s="229" t="s">
        <v>1076</v>
      </c>
      <c r="N2504" s="213">
        <v>4</v>
      </c>
      <c r="O2504" s="229">
        <v>0</v>
      </c>
      <c r="P2504" s="229">
        <v>0</v>
      </c>
      <c r="Q2504" s="229">
        <v>5</v>
      </c>
      <c r="R2504" s="229">
        <v>2</v>
      </c>
      <c r="S2504" s="229">
        <v>0</v>
      </c>
      <c r="T2504" s="229">
        <v>0</v>
      </c>
      <c r="U2504" s="229">
        <v>10</v>
      </c>
      <c r="V2504" s="229">
        <v>0</v>
      </c>
      <c r="W2504" s="229">
        <v>21</v>
      </c>
      <c r="X2504" s="229">
        <v>1</v>
      </c>
      <c r="Y2504" s="229">
        <v>1</v>
      </c>
      <c r="Z2504" s="229">
        <v>0</v>
      </c>
      <c r="AA2504" s="229">
        <v>0</v>
      </c>
      <c r="AB2504" s="213">
        <v>40</v>
      </c>
      <c r="AC2504" s="213"/>
    </row>
    <row r="2505" spans="1:29" s="110" customFormat="1">
      <c r="A2505" s="229" t="s">
        <v>4744</v>
      </c>
      <c r="B2505" s="229" t="s">
        <v>658</v>
      </c>
      <c r="C2505" s="229" t="s">
        <v>4745</v>
      </c>
      <c r="D2505" s="229" t="s">
        <v>552</v>
      </c>
      <c r="E2505" s="229">
        <v>20</v>
      </c>
      <c r="F2505" s="228" t="s">
        <v>1010</v>
      </c>
      <c r="G2505" s="229" t="s">
        <v>554</v>
      </c>
      <c r="H2505" s="698">
        <v>43563</v>
      </c>
      <c r="I2505" s="698">
        <v>43585</v>
      </c>
      <c r="J2505" s="228">
        <v>2018</v>
      </c>
      <c r="K2505" s="229" t="s">
        <v>4913</v>
      </c>
      <c r="L2505" s="229" t="s">
        <v>1075</v>
      </c>
      <c r="M2505" s="229" t="s">
        <v>1010</v>
      </c>
      <c r="N2505" s="213">
        <v>1</v>
      </c>
      <c r="O2505" s="229">
        <v>0</v>
      </c>
      <c r="P2505" s="229">
        <v>0</v>
      </c>
      <c r="Q2505" s="229">
        <v>10</v>
      </c>
      <c r="R2505" s="229">
        <v>2</v>
      </c>
      <c r="S2505" s="229">
        <v>0</v>
      </c>
      <c r="T2505" s="229">
        <v>0</v>
      </c>
      <c r="U2505" s="229">
        <v>2</v>
      </c>
      <c r="V2505" s="229">
        <v>0</v>
      </c>
      <c r="W2505" s="229">
        <v>14</v>
      </c>
      <c r="X2505" s="229">
        <v>9</v>
      </c>
      <c r="Y2505" s="229">
        <v>3</v>
      </c>
      <c r="Z2505" s="229">
        <v>0</v>
      </c>
      <c r="AA2505" s="229">
        <v>0</v>
      </c>
      <c r="AB2505" s="213">
        <v>40</v>
      </c>
      <c r="AC2505" s="213"/>
    </row>
    <row r="2506" spans="1:29" s="110" customFormat="1">
      <c r="A2506" s="229" t="s">
        <v>4746</v>
      </c>
      <c r="B2506" s="229" t="s">
        <v>658</v>
      </c>
      <c r="C2506" s="229" t="s">
        <v>4747</v>
      </c>
      <c r="D2506" s="229" t="s">
        <v>552</v>
      </c>
      <c r="E2506" s="229">
        <v>20</v>
      </c>
      <c r="F2506" s="228" t="s">
        <v>1010</v>
      </c>
      <c r="G2506" s="229" t="s">
        <v>554</v>
      </c>
      <c r="H2506" s="698">
        <v>43563</v>
      </c>
      <c r="I2506" s="698">
        <v>43585</v>
      </c>
      <c r="J2506" s="228">
        <v>2018</v>
      </c>
      <c r="K2506" s="229" t="s">
        <v>4913</v>
      </c>
      <c r="L2506" s="229" t="s">
        <v>1075</v>
      </c>
      <c r="M2506" s="229" t="s">
        <v>1010</v>
      </c>
      <c r="N2506" s="213">
        <v>2</v>
      </c>
      <c r="O2506" s="229">
        <v>1</v>
      </c>
      <c r="P2506" s="229">
        <v>1</v>
      </c>
      <c r="Q2506" s="229">
        <v>7</v>
      </c>
      <c r="R2506" s="229">
        <v>6</v>
      </c>
      <c r="S2506" s="229">
        <v>0</v>
      </c>
      <c r="T2506" s="229">
        <v>0</v>
      </c>
      <c r="U2506" s="229">
        <v>0</v>
      </c>
      <c r="V2506" s="229">
        <v>0</v>
      </c>
      <c r="W2506" s="229">
        <v>21</v>
      </c>
      <c r="X2506" s="229">
        <v>1</v>
      </c>
      <c r="Y2506" s="229">
        <v>3</v>
      </c>
      <c r="Z2506" s="229">
        <v>0</v>
      </c>
      <c r="AA2506" s="229">
        <v>0</v>
      </c>
      <c r="AB2506" s="213">
        <v>40</v>
      </c>
      <c r="AC2506" s="213"/>
    </row>
    <row r="2507" spans="1:29" s="110" customFormat="1">
      <c r="A2507" s="229" t="s">
        <v>4748</v>
      </c>
      <c r="B2507" s="229" t="s">
        <v>658</v>
      </c>
      <c r="C2507" s="229" t="s">
        <v>4749</v>
      </c>
      <c r="D2507" s="229" t="s">
        <v>552</v>
      </c>
      <c r="E2507" s="229">
        <v>20</v>
      </c>
      <c r="F2507" s="228" t="s">
        <v>1010</v>
      </c>
      <c r="G2507" s="229" t="s">
        <v>554</v>
      </c>
      <c r="H2507" s="698">
        <v>43563</v>
      </c>
      <c r="I2507" s="698">
        <v>43585</v>
      </c>
      <c r="J2507" s="228">
        <v>2018</v>
      </c>
      <c r="K2507" s="229" t="s">
        <v>4913</v>
      </c>
      <c r="L2507" s="229" t="s">
        <v>1075</v>
      </c>
      <c r="M2507" s="229" t="s">
        <v>1010</v>
      </c>
      <c r="N2507" s="213">
        <v>3</v>
      </c>
      <c r="O2507" s="229">
        <v>2</v>
      </c>
      <c r="P2507" s="229">
        <v>6</v>
      </c>
      <c r="Q2507" s="229">
        <v>11</v>
      </c>
      <c r="R2507" s="229">
        <v>3</v>
      </c>
      <c r="S2507" s="229">
        <v>0</v>
      </c>
      <c r="T2507" s="229">
        <v>0</v>
      </c>
      <c r="U2507" s="229">
        <v>0</v>
      </c>
      <c r="V2507" s="229">
        <v>0</v>
      </c>
      <c r="W2507" s="229">
        <v>12</v>
      </c>
      <c r="X2507" s="229">
        <v>4</v>
      </c>
      <c r="Y2507" s="229">
        <v>1</v>
      </c>
      <c r="Z2507" s="229">
        <v>0</v>
      </c>
      <c r="AA2507" s="229">
        <v>1</v>
      </c>
      <c r="AB2507" s="213">
        <v>40</v>
      </c>
      <c r="AC2507" s="213"/>
    </row>
    <row r="2508" spans="1:29" s="110" customFormat="1">
      <c r="A2508" s="229" t="s">
        <v>4750</v>
      </c>
      <c r="B2508" s="229" t="s">
        <v>658</v>
      </c>
      <c r="C2508" s="229" t="s">
        <v>4751</v>
      </c>
      <c r="D2508" s="229" t="s">
        <v>552</v>
      </c>
      <c r="E2508" s="229">
        <v>20</v>
      </c>
      <c r="F2508" s="228" t="s">
        <v>1010</v>
      </c>
      <c r="G2508" s="229" t="s">
        <v>554</v>
      </c>
      <c r="H2508" s="698">
        <v>43563</v>
      </c>
      <c r="I2508" s="698">
        <v>43585</v>
      </c>
      <c r="J2508" s="228">
        <v>2018</v>
      </c>
      <c r="K2508" s="229" t="s">
        <v>4913</v>
      </c>
      <c r="L2508" s="229" t="s">
        <v>1075</v>
      </c>
      <c r="M2508" s="229" t="s">
        <v>1010</v>
      </c>
      <c r="N2508" s="213">
        <v>4</v>
      </c>
      <c r="O2508" s="229">
        <v>0</v>
      </c>
      <c r="P2508" s="229">
        <v>2</v>
      </c>
      <c r="Q2508" s="229">
        <v>14</v>
      </c>
      <c r="R2508" s="229">
        <v>6</v>
      </c>
      <c r="S2508" s="229">
        <v>0</v>
      </c>
      <c r="T2508" s="229">
        <v>0</v>
      </c>
      <c r="U2508" s="229">
        <v>0</v>
      </c>
      <c r="V2508" s="229">
        <v>0</v>
      </c>
      <c r="W2508" s="229">
        <v>11</v>
      </c>
      <c r="X2508" s="229">
        <v>0</v>
      </c>
      <c r="Y2508" s="229">
        <v>7</v>
      </c>
      <c r="Z2508" s="229">
        <v>0</v>
      </c>
      <c r="AA2508" s="229">
        <v>0</v>
      </c>
      <c r="AB2508" s="213">
        <v>40</v>
      </c>
      <c r="AC2508" s="213"/>
    </row>
    <row r="2509" spans="1:29" s="110" customFormat="1">
      <c r="A2509" s="229" t="s">
        <v>4752</v>
      </c>
      <c r="B2509" s="229" t="s">
        <v>658</v>
      </c>
      <c r="C2509" s="229" t="s">
        <v>4753</v>
      </c>
      <c r="D2509" s="229" t="s">
        <v>552</v>
      </c>
      <c r="E2509" s="229">
        <v>21</v>
      </c>
      <c r="F2509" s="228" t="s">
        <v>3764</v>
      </c>
      <c r="G2509" s="229" t="s">
        <v>554</v>
      </c>
      <c r="H2509" s="698">
        <v>43563</v>
      </c>
      <c r="I2509" s="698">
        <v>43585</v>
      </c>
      <c r="J2509" s="228">
        <v>2018</v>
      </c>
      <c r="K2509" s="229" t="s">
        <v>4913</v>
      </c>
      <c r="L2509" s="229" t="s">
        <v>1075</v>
      </c>
      <c r="M2509" s="229" t="s">
        <v>3764</v>
      </c>
      <c r="N2509" s="213">
        <v>1</v>
      </c>
      <c r="O2509" s="229">
        <v>0</v>
      </c>
      <c r="P2509" s="229">
        <v>1</v>
      </c>
      <c r="Q2509" s="229">
        <v>4</v>
      </c>
      <c r="R2509" s="229">
        <v>0</v>
      </c>
      <c r="S2509" s="229">
        <v>0</v>
      </c>
      <c r="T2509" s="229">
        <v>0</v>
      </c>
      <c r="U2509" s="229">
        <v>0</v>
      </c>
      <c r="V2509" s="229">
        <v>10</v>
      </c>
      <c r="W2509" s="229">
        <v>18</v>
      </c>
      <c r="X2509" s="229">
        <v>5</v>
      </c>
      <c r="Y2509" s="229">
        <v>2</v>
      </c>
      <c r="Z2509" s="229">
        <v>0</v>
      </c>
      <c r="AA2509" s="229">
        <v>0</v>
      </c>
      <c r="AB2509" s="213">
        <v>40</v>
      </c>
      <c r="AC2509" s="213"/>
    </row>
    <row r="2510" spans="1:29" s="110" customFormat="1">
      <c r="A2510" s="229" t="s">
        <v>4754</v>
      </c>
      <c r="B2510" s="229" t="s">
        <v>658</v>
      </c>
      <c r="C2510" s="229" t="s">
        <v>4755</v>
      </c>
      <c r="D2510" s="229" t="s">
        <v>552</v>
      </c>
      <c r="E2510" s="229">
        <v>21</v>
      </c>
      <c r="F2510" s="228" t="s">
        <v>3764</v>
      </c>
      <c r="G2510" s="229" t="s">
        <v>554</v>
      </c>
      <c r="H2510" s="698">
        <v>43563</v>
      </c>
      <c r="I2510" s="698">
        <v>43585</v>
      </c>
      <c r="J2510" s="228">
        <v>2018</v>
      </c>
      <c r="K2510" s="229" t="s">
        <v>4913</v>
      </c>
      <c r="L2510" s="229" t="s">
        <v>1075</v>
      </c>
      <c r="M2510" s="229" t="s">
        <v>3764</v>
      </c>
      <c r="N2510" s="213">
        <v>2</v>
      </c>
      <c r="O2510" s="229">
        <v>0</v>
      </c>
      <c r="P2510" s="229">
        <v>0</v>
      </c>
      <c r="Q2510" s="229">
        <v>0</v>
      </c>
      <c r="R2510" s="229">
        <v>0</v>
      </c>
      <c r="S2510" s="229">
        <v>0</v>
      </c>
      <c r="T2510" s="229">
        <v>0</v>
      </c>
      <c r="U2510" s="229">
        <v>0</v>
      </c>
      <c r="V2510" s="229">
        <v>0</v>
      </c>
      <c r="W2510" s="229">
        <v>15</v>
      </c>
      <c r="X2510" s="229">
        <v>22</v>
      </c>
      <c r="Y2510" s="229">
        <v>3</v>
      </c>
      <c r="Z2510" s="229">
        <v>0</v>
      </c>
      <c r="AA2510" s="229">
        <v>0</v>
      </c>
      <c r="AB2510" s="213">
        <v>40</v>
      </c>
      <c r="AC2510" s="213"/>
    </row>
    <row r="2511" spans="1:29" s="110" customFormat="1">
      <c r="A2511" s="229" t="s">
        <v>4756</v>
      </c>
      <c r="B2511" s="229" t="s">
        <v>658</v>
      </c>
      <c r="C2511" s="229" t="s">
        <v>4757</v>
      </c>
      <c r="D2511" s="229" t="s">
        <v>552</v>
      </c>
      <c r="E2511" s="229">
        <v>21</v>
      </c>
      <c r="F2511" s="228" t="s">
        <v>3764</v>
      </c>
      <c r="G2511" s="229" t="s">
        <v>554</v>
      </c>
      <c r="H2511" s="698">
        <v>43563</v>
      </c>
      <c r="I2511" s="698">
        <v>43585</v>
      </c>
      <c r="J2511" s="228">
        <v>2018</v>
      </c>
      <c r="K2511" s="229" t="s">
        <v>4913</v>
      </c>
      <c r="L2511" s="229" t="s">
        <v>1075</v>
      </c>
      <c r="M2511" s="229" t="s">
        <v>3764</v>
      </c>
      <c r="N2511" s="213">
        <v>3</v>
      </c>
      <c r="O2511" s="229">
        <v>0</v>
      </c>
      <c r="P2511" s="229">
        <v>0</v>
      </c>
      <c r="Q2511" s="229">
        <v>5</v>
      </c>
      <c r="R2511" s="229">
        <v>0</v>
      </c>
      <c r="S2511" s="229">
        <v>0</v>
      </c>
      <c r="T2511" s="229">
        <v>0</v>
      </c>
      <c r="U2511" s="229">
        <v>0</v>
      </c>
      <c r="V2511" s="229">
        <v>1</v>
      </c>
      <c r="W2511" s="229">
        <v>9</v>
      </c>
      <c r="X2511" s="229">
        <v>7</v>
      </c>
      <c r="Y2511" s="229">
        <v>18</v>
      </c>
      <c r="Z2511" s="229">
        <v>0</v>
      </c>
      <c r="AA2511" s="229">
        <v>0</v>
      </c>
      <c r="AB2511" s="213">
        <v>40</v>
      </c>
      <c r="AC2511" s="213"/>
    </row>
    <row r="2512" spans="1:29" s="110" customFormat="1">
      <c r="A2512" s="229" t="s">
        <v>4758</v>
      </c>
      <c r="B2512" s="229" t="s">
        <v>658</v>
      </c>
      <c r="C2512" s="229" t="s">
        <v>4759</v>
      </c>
      <c r="D2512" s="229" t="s">
        <v>552</v>
      </c>
      <c r="E2512" s="229">
        <v>21</v>
      </c>
      <c r="F2512" s="228" t="s">
        <v>3764</v>
      </c>
      <c r="G2512" s="229" t="s">
        <v>554</v>
      </c>
      <c r="H2512" s="698">
        <v>43563</v>
      </c>
      <c r="I2512" s="698">
        <v>43585</v>
      </c>
      <c r="J2512" s="228">
        <v>2018</v>
      </c>
      <c r="K2512" s="229" t="s">
        <v>4913</v>
      </c>
      <c r="L2512" s="229" t="s">
        <v>1075</v>
      </c>
      <c r="M2512" s="229" t="s">
        <v>3764</v>
      </c>
      <c r="N2512" s="213">
        <v>4</v>
      </c>
      <c r="O2512" s="229">
        <v>1</v>
      </c>
      <c r="P2512" s="229">
        <v>3</v>
      </c>
      <c r="Q2512" s="229">
        <v>9</v>
      </c>
      <c r="R2512" s="229">
        <v>2</v>
      </c>
      <c r="S2512" s="229">
        <v>1</v>
      </c>
      <c r="T2512" s="229">
        <v>0</v>
      </c>
      <c r="U2512" s="229">
        <v>0</v>
      </c>
      <c r="V2512" s="229">
        <v>0</v>
      </c>
      <c r="W2512" s="229">
        <v>12</v>
      </c>
      <c r="X2512" s="229">
        <v>5</v>
      </c>
      <c r="Y2512" s="229">
        <v>7</v>
      </c>
      <c r="Z2512" s="229">
        <v>0</v>
      </c>
      <c r="AA2512" s="229">
        <v>0</v>
      </c>
      <c r="AB2512" s="213">
        <v>40</v>
      </c>
      <c r="AC2512" s="213"/>
    </row>
    <row r="2513" spans="1:29" s="110" customFormat="1">
      <c r="A2513" s="229" t="s">
        <v>4760</v>
      </c>
      <c r="B2513" s="229" t="s">
        <v>658</v>
      </c>
      <c r="C2513" s="229" t="s">
        <v>4761</v>
      </c>
      <c r="D2513" s="229" t="s">
        <v>552</v>
      </c>
      <c r="E2513" s="229">
        <v>22</v>
      </c>
      <c r="F2513" s="228" t="s">
        <v>3765</v>
      </c>
      <c r="G2513" s="229" t="s">
        <v>554</v>
      </c>
      <c r="H2513" s="698">
        <v>43563</v>
      </c>
      <c r="I2513" s="698">
        <v>43585</v>
      </c>
      <c r="J2513" s="228">
        <v>2018</v>
      </c>
      <c r="K2513" s="229" t="s">
        <v>4913</v>
      </c>
      <c r="L2513" s="229" t="s">
        <v>1075</v>
      </c>
      <c r="M2513" s="229" t="s">
        <v>3765</v>
      </c>
      <c r="N2513" s="213">
        <v>1</v>
      </c>
      <c r="O2513" s="229">
        <v>0</v>
      </c>
      <c r="P2513" s="229">
        <v>8</v>
      </c>
      <c r="Q2513" s="229">
        <v>0</v>
      </c>
      <c r="R2513" s="229">
        <v>0</v>
      </c>
      <c r="S2513" s="229">
        <v>0</v>
      </c>
      <c r="T2513" s="229">
        <v>0</v>
      </c>
      <c r="U2513" s="229">
        <v>2</v>
      </c>
      <c r="V2513" s="229">
        <v>0</v>
      </c>
      <c r="W2513" s="229">
        <v>20</v>
      </c>
      <c r="X2513" s="229">
        <v>5</v>
      </c>
      <c r="Y2513" s="229">
        <v>5</v>
      </c>
      <c r="Z2513" s="229">
        <v>0</v>
      </c>
      <c r="AA2513" s="229">
        <v>0</v>
      </c>
      <c r="AB2513" s="213">
        <v>40</v>
      </c>
      <c r="AC2513" s="213"/>
    </row>
    <row r="2514" spans="1:29" s="110" customFormat="1">
      <c r="A2514" s="229" t="s">
        <v>4762</v>
      </c>
      <c r="B2514" s="229" t="s">
        <v>658</v>
      </c>
      <c r="C2514" s="229" t="s">
        <v>4763</v>
      </c>
      <c r="D2514" s="229" t="s">
        <v>552</v>
      </c>
      <c r="E2514" s="229">
        <v>22</v>
      </c>
      <c r="F2514" s="228" t="s">
        <v>3765</v>
      </c>
      <c r="G2514" s="229" t="s">
        <v>554</v>
      </c>
      <c r="H2514" s="698">
        <v>43563</v>
      </c>
      <c r="I2514" s="698">
        <v>43585</v>
      </c>
      <c r="J2514" s="228">
        <v>2018</v>
      </c>
      <c r="K2514" s="229" t="s">
        <v>4913</v>
      </c>
      <c r="L2514" s="229" t="s">
        <v>1075</v>
      </c>
      <c r="M2514" s="229" t="s">
        <v>3765</v>
      </c>
      <c r="N2514" s="213">
        <v>2</v>
      </c>
      <c r="O2514" s="229">
        <v>0</v>
      </c>
      <c r="P2514" s="229">
        <v>3</v>
      </c>
      <c r="Q2514" s="229">
        <v>0</v>
      </c>
      <c r="R2514" s="229">
        <v>0</v>
      </c>
      <c r="S2514" s="229">
        <v>0</v>
      </c>
      <c r="T2514" s="229">
        <v>0</v>
      </c>
      <c r="U2514" s="229">
        <v>3</v>
      </c>
      <c r="V2514" s="229">
        <v>1</v>
      </c>
      <c r="W2514" s="229">
        <v>21</v>
      </c>
      <c r="X2514" s="229">
        <v>10</v>
      </c>
      <c r="Y2514" s="229">
        <v>2</v>
      </c>
      <c r="Z2514" s="229">
        <v>0</v>
      </c>
      <c r="AA2514" s="229">
        <v>0</v>
      </c>
      <c r="AB2514" s="213">
        <v>40</v>
      </c>
      <c r="AC2514" s="213"/>
    </row>
    <row r="2515" spans="1:29" s="110" customFormat="1">
      <c r="A2515" s="229" t="s">
        <v>4764</v>
      </c>
      <c r="B2515" s="229" t="s">
        <v>658</v>
      </c>
      <c r="C2515" s="229" t="s">
        <v>4765</v>
      </c>
      <c r="D2515" s="229" t="s">
        <v>552</v>
      </c>
      <c r="E2515" s="229">
        <v>22</v>
      </c>
      <c r="F2515" s="228" t="s">
        <v>3765</v>
      </c>
      <c r="G2515" s="229" t="s">
        <v>554</v>
      </c>
      <c r="H2515" s="698">
        <v>43563</v>
      </c>
      <c r="I2515" s="698">
        <v>43585</v>
      </c>
      <c r="J2515" s="228">
        <v>2018</v>
      </c>
      <c r="K2515" s="229" t="s">
        <v>4913</v>
      </c>
      <c r="L2515" s="229" t="s">
        <v>1075</v>
      </c>
      <c r="M2515" s="229" t="s">
        <v>3765</v>
      </c>
      <c r="N2515" s="213">
        <v>3</v>
      </c>
      <c r="O2515" s="229">
        <v>0</v>
      </c>
      <c r="P2515" s="229">
        <v>2</v>
      </c>
      <c r="Q2515" s="229">
        <v>5</v>
      </c>
      <c r="R2515" s="229">
        <v>0</v>
      </c>
      <c r="S2515" s="229">
        <v>0</v>
      </c>
      <c r="T2515" s="229">
        <v>0</v>
      </c>
      <c r="U2515" s="229">
        <v>2</v>
      </c>
      <c r="V2515" s="229">
        <v>0</v>
      </c>
      <c r="W2515" s="229">
        <v>23</v>
      </c>
      <c r="X2515" s="229">
        <v>1</v>
      </c>
      <c r="Y2515" s="229">
        <v>7</v>
      </c>
      <c r="Z2515" s="229">
        <v>0</v>
      </c>
      <c r="AA2515" s="229">
        <v>0</v>
      </c>
      <c r="AB2515" s="213">
        <v>40</v>
      </c>
      <c r="AC2515" s="213"/>
    </row>
    <row r="2516" spans="1:29" s="110" customFormat="1">
      <c r="A2516" s="229" t="s">
        <v>4766</v>
      </c>
      <c r="B2516" s="229" t="s">
        <v>658</v>
      </c>
      <c r="C2516" s="229" t="s">
        <v>4767</v>
      </c>
      <c r="D2516" s="229" t="s">
        <v>552</v>
      </c>
      <c r="E2516" s="229">
        <v>22</v>
      </c>
      <c r="F2516" s="228" t="s">
        <v>3765</v>
      </c>
      <c r="G2516" s="229" t="s">
        <v>554</v>
      </c>
      <c r="H2516" s="698">
        <v>43563</v>
      </c>
      <c r="I2516" s="698">
        <v>43585</v>
      </c>
      <c r="J2516" s="228">
        <v>2018</v>
      </c>
      <c r="K2516" s="229" t="s">
        <v>4913</v>
      </c>
      <c r="L2516" s="229" t="s">
        <v>1075</v>
      </c>
      <c r="M2516" s="229" t="s">
        <v>3765</v>
      </c>
      <c r="N2516" s="213">
        <v>4</v>
      </c>
      <c r="O2516" s="229">
        <v>0</v>
      </c>
      <c r="P2516" s="229">
        <v>1</v>
      </c>
      <c r="Q2516" s="229">
        <v>1</v>
      </c>
      <c r="R2516" s="229">
        <v>0</v>
      </c>
      <c r="S2516" s="229">
        <v>0</v>
      </c>
      <c r="T2516" s="229">
        <v>0</v>
      </c>
      <c r="U2516" s="229">
        <v>3</v>
      </c>
      <c r="V2516" s="229">
        <v>2</v>
      </c>
      <c r="W2516" s="229">
        <v>23</v>
      </c>
      <c r="X2516" s="229">
        <v>5</v>
      </c>
      <c r="Y2516" s="229">
        <v>5</v>
      </c>
      <c r="Z2516" s="229">
        <v>0</v>
      </c>
      <c r="AA2516" s="229">
        <v>0</v>
      </c>
      <c r="AB2516" s="213">
        <v>40</v>
      </c>
      <c r="AC2516" s="213"/>
    </row>
    <row r="2517" spans="1:29" s="110" customFormat="1">
      <c r="A2517" s="229" t="s">
        <v>4768</v>
      </c>
      <c r="B2517" s="229" t="s">
        <v>658</v>
      </c>
      <c r="C2517" s="229" t="s">
        <v>4769</v>
      </c>
      <c r="D2517" s="229" t="s">
        <v>552</v>
      </c>
      <c r="E2517" s="229">
        <v>23</v>
      </c>
      <c r="F2517" s="228" t="s">
        <v>1011</v>
      </c>
      <c r="G2517" s="229" t="s">
        <v>554</v>
      </c>
      <c r="H2517" s="698">
        <v>43565</v>
      </c>
      <c r="I2517" s="698">
        <v>43585</v>
      </c>
      <c r="J2517" s="228">
        <v>2018</v>
      </c>
      <c r="K2517" s="229" t="s">
        <v>4913</v>
      </c>
      <c r="L2517" s="229" t="s">
        <v>1073</v>
      </c>
      <c r="M2517" s="229" t="s">
        <v>1011</v>
      </c>
      <c r="N2517" s="213">
        <v>1</v>
      </c>
      <c r="O2517" s="229">
        <v>0</v>
      </c>
      <c r="P2517" s="229">
        <v>0</v>
      </c>
      <c r="Q2517" s="229">
        <v>28</v>
      </c>
      <c r="R2517" s="229">
        <v>0</v>
      </c>
      <c r="S2517" s="229">
        <v>1</v>
      </c>
      <c r="T2517" s="229">
        <v>0</v>
      </c>
      <c r="U2517" s="229">
        <v>0</v>
      </c>
      <c r="V2517" s="229">
        <v>0</v>
      </c>
      <c r="W2517" s="229">
        <v>10</v>
      </c>
      <c r="X2517" s="229">
        <v>1</v>
      </c>
      <c r="Y2517" s="229">
        <v>0</v>
      </c>
      <c r="Z2517" s="229">
        <v>0</v>
      </c>
      <c r="AA2517" s="229">
        <v>0</v>
      </c>
      <c r="AB2517" s="213">
        <v>40</v>
      </c>
      <c r="AC2517" s="213"/>
    </row>
    <row r="2518" spans="1:29" s="110" customFormat="1">
      <c r="A2518" s="229" t="s">
        <v>4770</v>
      </c>
      <c r="B2518" s="229" t="s">
        <v>658</v>
      </c>
      <c r="C2518" s="229" t="s">
        <v>4771</v>
      </c>
      <c r="D2518" s="229" t="s">
        <v>552</v>
      </c>
      <c r="E2518" s="229">
        <v>23</v>
      </c>
      <c r="F2518" s="228" t="s">
        <v>1011</v>
      </c>
      <c r="G2518" s="229" t="s">
        <v>554</v>
      </c>
      <c r="H2518" s="698">
        <v>43565</v>
      </c>
      <c r="I2518" s="698">
        <v>43585</v>
      </c>
      <c r="J2518" s="228">
        <v>2018</v>
      </c>
      <c r="K2518" s="229" t="s">
        <v>4913</v>
      </c>
      <c r="L2518" s="229" t="s">
        <v>1073</v>
      </c>
      <c r="M2518" s="229" t="s">
        <v>1011</v>
      </c>
      <c r="N2518" s="213">
        <v>2</v>
      </c>
      <c r="O2518" s="229">
        <v>0</v>
      </c>
      <c r="P2518" s="229">
        <v>0</v>
      </c>
      <c r="Q2518" s="229">
        <v>29</v>
      </c>
      <c r="R2518" s="229">
        <v>0</v>
      </c>
      <c r="S2518" s="229">
        <v>1</v>
      </c>
      <c r="T2518" s="229">
        <v>0</v>
      </c>
      <c r="U2518" s="229">
        <v>0</v>
      </c>
      <c r="V2518" s="229">
        <v>1</v>
      </c>
      <c r="W2518" s="229">
        <v>8</v>
      </c>
      <c r="X2518" s="229">
        <v>1</v>
      </c>
      <c r="Y2518" s="229">
        <v>0</v>
      </c>
      <c r="Z2518" s="229">
        <v>0</v>
      </c>
      <c r="AA2518" s="229">
        <v>0</v>
      </c>
      <c r="AB2518" s="213">
        <v>40</v>
      </c>
      <c r="AC2518" s="213"/>
    </row>
    <row r="2519" spans="1:29" s="110" customFormat="1">
      <c r="A2519" s="229" t="s">
        <v>4772</v>
      </c>
      <c r="B2519" s="229" t="s">
        <v>658</v>
      </c>
      <c r="C2519" s="229" t="s">
        <v>4773</v>
      </c>
      <c r="D2519" s="229" t="s">
        <v>552</v>
      </c>
      <c r="E2519" s="229">
        <v>23</v>
      </c>
      <c r="F2519" s="228" t="s">
        <v>1011</v>
      </c>
      <c r="G2519" s="229" t="s">
        <v>554</v>
      </c>
      <c r="H2519" s="698">
        <v>43565</v>
      </c>
      <c r="I2519" s="698">
        <v>43585</v>
      </c>
      <c r="J2519" s="228">
        <v>2018</v>
      </c>
      <c r="K2519" s="229" t="s">
        <v>4913</v>
      </c>
      <c r="L2519" s="229" t="s">
        <v>1073</v>
      </c>
      <c r="M2519" s="229" t="s">
        <v>1011</v>
      </c>
      <c r="N2519" s="213">
        <v>3</v>
      </c>
      <c r="O2519" s="229">
        <v>0</v>
      </c>
      <c r="P2519" s="229">
        <v>0</v>
      </c>
      <c r="Q2519" s="229">
        <v>26</v>
      </c>
      <c r="R2519" s="229">
        <v>0</v>
      </c>
      <c r="S2519" s="229">
        <v>3</v>
      </c>
      <c r="T2519" s="229">
        <v>0</v>
      </c>
      <c r="U2519" s="229">
        <v>0</v>
      </c>
      <c r="V2519" s="229">
        <v>3</v>
      </c>
      <c r="W2519" s="229">
        <v>7</v>
      </c>
      <c r="X2519" s="229">
        <v>1</v>
      </c>
      <c r="Y2519" s="229">
        <v>0</v>
      </c>
      <c r="Z2519" s="229">
        <v>0</v>
      </c>
      <c r="AA2519" s="229">
        <v>0</v>
      </c>
      <c r="AB2519" s="213">
        <v>40</v>
      </c>
      <c r="AC2519" s="213"/>
    </row>
    <row r="2520" spans="1:29" s="110" customFormat="1">
      <c r="A2520" s="229" t="s">
        <v>4774</v>
      </c>
      <c r="B2520" s="229" t="s">
        <v>658</v>
      </c>
      <c r="C2520" s="229" t="s">
        <v>4775</v>
      </c>
      <c r="D2520" s="229" t="s">
        <v>552</v>
      </c>
      <c r="E2520" s="229">
        <v>23</v>
      </c>
      <c r="F2520" s="228" t="s">
        <v>1011</v>
      </c>
      <c r="G2520" s="229" t="s">
        <v>554</v>
      </c>
      <c r="H2520" s="698">
        <v>43565</v>
      </c>
      <c r="I2520" s="698">
        <v>43585</v>
      </c>
      <c r="J2520" s="228">
        <v>2018</v>
      </c>
      <c r="K2520" s="229" t="s">
        <v>4913</v>
      </c>
      <c r="L2520" s="229" t="s">
        <v>1073</v>
      </c>
      <c r="M2520" s="229" t="s">
        <v>1011</v>
      </c>
      <c r="N2520" s="213">
        <v>4</v>
      </c>
      <c r="O2520" s="229">
        <v>0</v>
      </c>
      <c r="P2520" s="229">
        <v>0</v>
      </c>
      <c r="Q2520" s="229">
        <v>10</v>
      </c>
      <c r="R2520" s="229">
        <v>3</v>
      </c>
      <c r="S2520" s="229">
        <v>4</v>
      </c>
      <c r="T2520" s="229">
        <v>0</v>
      </c>
      <c r="U2520" s="229">
        <v>0</v>
      </c>
      <c r="V2520" s="229">
        <v>2</v>
      </c>
      <c r="W2520" s="229">
        <v>20</v>
      </c>
      <c r="X2520" s="229">
        <v>0</v>
      </c>
      <c r="Y2520" s="229">
        <v>1</v>
      </c>
      <c r="Z2520" s="229">
        <v>0</v>
      </c>
      <c r="AA2520" s="229">
        <v>0</v>
      </c>
      <c r="AB2520" s="213">
        <v>40</v>
      </c>
      <c r="AC2520" s="213"/>
    </row>
    <row r="2521" spans="1:29" s="110" customFormat="1">
      <c r="A2521" s="229" t="s">
        <v>4776</v>
      </c>
      <c r="B2521" s="229" t="s">
        <v>658</v>
      </c>
      <c r="C2521" s="229" t="s">
        <v>4777</v>
      </c>
      <c r="D2521" s="229" t="s">
        <v>552</v>
      </c>
      <c r="E2521" s="229">
        <v>24</v>
      </c>
      <c r="F2521" s="228" t="s">
        <v>3748</v>
      </c>
      <c r="G2521" s="229" t="s">
        <v>554</v>
      </c>
      <c r="H2521" s="698">
        <v>43565</v>
      </c>
      <c r="I2521" s="698">
        <v>43585</v>
      </c>
      <c r="J2521" s="228">
        <v>2018</v>
      </c>
      <c r="K2521" s="229" t="s">
        <v>4913</v>
      </c>
      <c r="L2521" s="229" t="s">
        <v>1073</v>
      </c>
      <c r="M2521" s="229" t="s">
        <v>3748</v>
      </c>
      <c r="N2521" s="213">
        <v>1</v>
      </c>
      <c r="O2521" s="229">
        <v>0</v>
      </c>
      <c r="P2521" s="229">
        <v>0</v>
      </c>
      <c r="Q2521" s="229">
        <v>5</v>
      </c>
      <c r="R2521" s="229">
        <v>4</v>
      </c>
      <c r="S2521" s="229">
        <v>15</v>
      </c>
      <c r="T2521" s="229">
        <v>0</v>
      </c>
      <c r="U2521" s="229">
        <v>0</v>
      </c>
      <c r="V2521" s="229">
        <v>0</v>
      </c>
      <c r="W2521" s="229">
        <v>12</v>
      </c>
      <c r="X2521" s="229">
        <v>0</v>
      </c>
      <c r="Y2521" s="229">
        <v>0</v>
      </c>
      <c r="Z2521" s="229">
        <v>0</v>
      </c>
      <c r="AA2521" s="229">
        <v>4</v>
      </c>
      <c r="AB2521" s="213">
        <v>40</v>
      </c>
      <c r="AC2521" s="213"/>
    </row>
    <row r="2522" spans="1:29" s="110" customFormat="1">
      <c r="A2522" s="229" t="s">
        <v>4778</v>
      </c>
      <c r="B2522" s="229" t="s">
        <v>658</v>
      </c>
      <c r="C2522" s="229" t="s">
        <v>4779</v>
      </c>
      <c r="D2522" s="229" t="s">
        <v>552</v>
      </c>
      <c r="E2522" s="229">
        <v>24</v>
      </c>
      <c r="F2522" s="228" t="s">
        <v>3748</v>
      </c>
      <c r="G2522" s="229" t="s">
        <v>554</v>
      </c>
      <c r="H2522" s="698">
        <v>43565</v>
      </c>
      <c r="I2522" s="698">
        <v>43585</v>
      </c>
      <c r="J2522" s="228">
        <v>2018</v>
      </c>
      <c r="K2522" s="229" t="s">
        <v>4913</v>
      </c>
      <c r="L2522" s="229" t="s">
        <v>1073</v>
      </c>
      <c r="M2522" s="229" t="s">
        <v>3748</v>
      </c>
      <c r="N2522" s="213">
        <v>2</v>
      </c>
      <c r="O2522" s="229">
        <v>3</v>
      </c>
      <c r="P2522" s="229">
        <v>1</v>
      </c>
      <c r="Q2522" s="229">
        <v>6</v>
      </c>
      <c r="R2522" s="229">
        <v>4</v>
      </c>
      <c r="S2522" s="229">
        <v>2</v>
      </c>
      <c r="T2522" s="229">
        <v>0</v>
      </c>
      <c r="U2522" s="229">
        <v>1</v>
      </c>
      <c r="V2522" s="229">
        <v>0</v>
      </c>
      <c r="W2522" s="229">
        <v>23</v>
      </c>
      <c r="X2522" s="229">
        <v>0</v>
      </c>
      <c r="Y2522" s="229">
        <v>0</v>
      </c>
      <c r="Z2522" s="229">
        <v>0</v>
      </c>
      <c r="AA2522" s="229">
        <v>0</v>
      </c>
      <c r="AB2522" s="213">
        <v>40</v>
      </c>
      <c r="AC2522" s="213"/>
    </row>
    <row r="2523" spans="1:29" s="110" customFormat="1">
      <c r="A2523" s="229" t="s">
        <v>4780</v>
      </c>
      <c r="B2523" s="229" t="s">
        <v>658</v>
      </c>
      <c r="C2523" s="229" t="s">
        <v>4781</v>
      </c>
      <c r="D2523" s="229" t="s">
        <v>552</v>
      </c>
      <c r="E2523" s="229">
        <v>24</v>
      </c>
      <c r="F2523" s="228" t="s">
        <v>3748</v>
      </c>
      <c r="G2523" s="229" t="s">
        <v>554</v>
      </c>
      <c r="H2523" s="698">
        <v>43565</v>
      </c>
      <c r="I2523" s="698">
        <v>43585</v>
      </c>
      <c r="J2523" s="228">
        <v>2018</v>
      </c>
      <c r="K2523" s="229" t="s">
        <v>4913</v>
      </c>
      <c r="L2523" s="229" t="s">
        <v>1073</v>
      </c>
      <c r="M2523" s="229" t="s">
        <v>3748</v>
      </c>
      <c r="N2523" s="213">
        <v>3</v>
      </c>
      <c r="O2523" s="229">
        <v>1</v>
      </c>
      <c r="P2523" s="229">
        <v>0</v>
      </c>
      <c r="Q2523" s="229">
        <v>11</v>
      </c>
      <c r="R2523" s="229">
        <v>2</v>
      </c>
      <c r="S2523" s="229">
        <v>9</v>
      </c>
      <c r="T2523" s="229">
        <v>0</v>
      </c>
      <c r="U2523" s="229">
        <v>0</v>
      </c>
      <c r="V2523" s="229">
        <v>0</v>
      </c>
      <c r="W2523" s="229">
        <v>17</v>
      </c>
      <c r="X2523" s="229">
        <v>0</v>
      </c>
      <c r="Y2523" s="229">
        <v>0</v>
      </c>
      <c r="Z2523" s="229">
        <v>0</v>
      </c>
      <c r="AA2523" s="229">
        <v>0</v>
      </c>
      <c r="AB2523" s="213">
        <v>40</v>
      </c>
      <c r="AC2523" s="213"/>
    </row>
    <row r="2524" spans="1:29" s="110" customFormat="1">
      <c r="A2524" s="229" t="s">
        <v>4782</v>
      </c>
      <c r="B2524" s="229" t="s">
        <v>658</v>
      </c>
      <c r="C2524" s="229" t="s">
        <v>4783</v>
      </c>
      <c r="D2524" s="229" t="s">
        <v>552</v>
      </c>
      <c r="E2524" s="229">
        <v>24</v>
      </c>
      <c r="F2524" s="228" t="s">
        <v>3748</v>
      </c>
      <c r="G2524" s="229" t="s">
        <v>554</v>
      </c>
      <c r="H2524" s="698">
        <v>43565</v>
      </c>
      <c r="I2524" s="698">
        <v>43585</v>
      </c>
      <c r="J2524" s="228">
        <v>2018</v>
      </c>
      <c r="K2524" s="229" t="s">
        <v>4913</v>
      </c>
      <c r="L2524" s="229" t="s">
        <v>1073</v>
      </c>
      <c r="M2524" s="229" t="s">
        <v>3748</v>
      </c>
      <c r="N2524" s="213">
        <v>4</v>
      </c>
      <c r="O2524" s="229">
        <v>10</v>
      </c>
      <c r="P2524" s="229">
        <v>2</v>
      </c>
      <c r="Q2524" s="229">
        <v>3</v>
      </c>
      <c r="R2524" s="229">
        <v>0</v>
      </c>
      <c r="S2524" s="229">
        <v>13</v>
      </c>
      <c r="T2524" s="229">
        <v>0</v>
      </c>
      <c r="U2524" s="229">
        <v>0</v>
      </c>
      <c r="V2524" s="229">
        <v>0</v>
      </c>
      <c r="W2524" s="229">
        <v>12</v>
      </c>
      <c r="X2524" s="229">
        <v>0</v>
      </c>
      <c r="Y2524" s="229">
        <v>0</v>
      </c>
      <c r="Z2524" s="229">
        <v>0</v>
      </c>
      <c r="AA2524" s="229">
        <v>0</v>
      </c>
      <c r="AB2524" s="213">
        <v>40</v>
      </c>
      <c r="AC2524" s="213"/>
    </row>
    <row r="2525" spans="1:29" s="110" customFormat="1">
      <c r="A2525" s="229" t="s">
        <v>4527</v>
      </c>
      <c r="B2525" s="229" t="s">
        <v>658</v>
      </c>
      <c r="C2525" s="229" t="s">
        <v>4528</v>
      </c>
      <c r="D2525" s="229" t="s">
        <v>552</v>
      </c>
      <c r="E2525" s="229">
        <v>25</v>
      </c>
      <c r="F2525" s="228" t="s">
        <v>1290</v>
      </c>
      <c r="G2525" s="229" t="s">
        <v>554</v>
      </c>
      <c r="H2525" s="698">
        <v>43510</v>
      </c>
      <c r="I2525" s="698">
        <v>43543</v>
      </c>
      <c r="J2525" s="228">
        <v>2018</v>
      </c>
      <c r="K2525" s="229" t="s">
        <v>1281</v>
      </c>
      <c r="L2525" s="229" t="s">
        <v>1099</v>
      </c>
      <c r="M2525" s="229" t="s">
        <v>1290</v>
      </c>
      <c r="N2525" s="213">
        <v>1</v>
      </c>
      <c r="O2525" s="229">
        <v>0</v>
      </c>
      <c r="P2525" s="229">
        <v>9</v>
      </c>
      <c r="Q2525" s="229">
        <v>6</v>
      </c>
      <c r="R2525" s="229">
        <v>0</v>
      </c>
      <c r="S2525" s="229">
        <v>2</v>
      </c>
      <c r="T2525" s="229">
        <v>0</v>
      </c>
      <c r="U2525" s="229">
        <v>0</v>
      </c>
      <c r="V2525" s="229">
        <v>1</v>
      </c>
      <c r="W2525" s="229">
        <v>19</v>
      </c>
      <c r="X2525" s="229">
        <v>3</v>
      </c>
      <c r="Y2525" s="229">
        <v>0</v>
      </c>
      <c r="Z2525" s="229">
        <v>0</v>
      </c>
      <c r="AA2525" s="229">
        <v>0</v>
      </c>
      <c r="AB2525" s="213">
        <v>40</v>
      </c>
      <c r="AC2525" s="213"/>
    </row>
    <row r="2526" spans="1:29" s="110" customFormat="1">
      <c r="A2526" s="229" t="s">
        <v>4529</v>
      </c>
      <c r="B2526" s="229" t="s">
        <v>658</v>
      </c>
      <c r="C2526" s="229" t="s">
        <v>4530</v>
      </c>
      <c r="D2526" s="229" t="s">
        <v>552</v>
      </c>
      <c r="E2526" s="229">
        <v>25</v>
      </c>
      <c r="F2526" s="228" t="s">
        <v>1290</v>
      </c>
      <c r="G2526" s="229" t="s">
        <v>554</v>
      </c>
      <c r="H2526" s="698">
        <v>43510</v>
      </c>
      <c r="I2526" s="698">
        <v>43543</v>
      </c>
      <c r="J2526" s="228">
        <v>2018</v>
      </c>
      <c r="K2526" s="229" t="s">
        <v>1281</v>
      </c>
      <c r="L2526" s="229" t="s">
        <v>1099</v>
      </c>
      <c r="M2526" s="229" t="s">
        <v>1290</v>
      </c>
      <c r="N2526" s="213">
        <v>2</v>
      </c>
      <c r="O2526" s="229">
        <v>2</v>
      </c>
      <c r="P2526" s="229">
        <v>3</v>
      </c>
      <c r="Q2526" s="229">
        <v>5</v>
      </c>
      <c r="R2526" s="229">
        <v>0</v>
      </c>
      <c r="S2526" s="229">
        <v>2</v>
      </c>
      <c r="T2526" s="229">
        <v>0</v>
      </c>
      <c r="U2526" s="229">
        <v>3</v>
      </c>
      <c r="V2526" s="229">
        <v>0</v>
      </c>
      <c r="W2526" s="229">
        <v>21</v>
      </c>
      <c r="X2526" s="229">
        <v>0</v>
      </c>
      <c r="Y2526" s="229">
        <v>4</v>
      </c>
      <c r="Z2526" s="229">
        <v>0</v>
      </c>
      <c r="AA2526" s="229">
        <v>0</v>
      </c>
      <c r="AB2526" s="213">
        <v>40</v>
      </c>
      <c r="AC2526" s="213"/>
    </row>
    <row r="2527" spans="1:29" s="110" customFormat="1">
      <c r="A2527" s="229" t="s">
        <v>4531</v>
      </c>
      <c r="B2527" s="229" t="s">
        <v>658</v>
      </c>
      <c r="C2527" s="229" t="s">
        <v>4532</v>
      </c>
      <c r="D2527" s="229" t="s">
        <v>552</v>
      </c>
      <c r="E2527" s="229">
        <v>25</v>
      </c>
      <c r="F2527" s="228" t="s">
        <v>1290</v>
      </c>
      <c r="G2527" s="229" t="s">
        <v>554</v>
      </c>
      <c r="H2527" s="698">
        <v>43510</v>
      </c>
      <c r="I2527" s="698">
        <v>43543</v>
      </c>
      <c r="J2527" s="228">
        <v>2018</v>
      </c>
      <c r="K2527" s="229" t="s">
        <v>1281</v>
      </c>
      <c r="L2527" s="229" t="s">
        <v>1099</v>
      </c>
      <c r="M2527" s="229" t="s">
        <v>1290</v>
      </c>
      <c r="N2527" s="213">
        <v>3</v>
      </c>
      <c r="O2527" s="229">
        <v>0</v>
      </c>
      <c r="P2527" s="229">
        <v>4</v>
      </c>
      <c r="Q2527" s="229">
        <v>8</v>
      </c>
      <c r="R2527" s="229">
        <v>0</v>
      </c>
      <c r="S2527" s="229">
        <v>1</v>
      </c>
      <c r="T2527" s="229">
        <v>0</v>
      </c>
      <c r="U2527" s="229">
        <v>0</v>
      </c>
      <c r="V2527" s="229">
        <v>0</v>
      </c>
      <c r="W2527" s="229">
        <v>26</v>
      </c>
      <c r="X2527" s="229">
        <v>0</v>
      </c>
      <c r="Y2527" s="229">
        <v>1</v>
      </c>
      <c r="Z2527" s="229">
        <v>0</v>
      </c>
      <c r="AA2527" s="229">
        <v>0</v>
      </c>
      <c r="AB2527" s="213">
        <v>40</v>
      </c>
      <c r="AC2527" s="213"/>
    </row>
    <row r="2528" spans="1:29" s="110" customFormat="1">
      <c r="A2528" s="229" t="s">
        <v>4533</v>
      </c>
      <c r="B2528" s="229" t="s">
        <v>658</v>
      </c>
      <c r="C2528" s="229" t="s">
        <v>4534</v>
      </c>
      <c r="D2528" s="229" t="s">
        <v>552</v>
      </c>
      <c r="E2528" s="229">
        <v>25</v>
      </c>
      <c r="F2528" s="228" t="s">
        <v>1290</v>
      </c>
      <c r="G2528" s="229" t="s">
        <v>554</v>
      </c>
      <c r="H2528" s="698">
        <v>43510</v>
      </c>
      <c r="I2528" s="698">
        <v>43543</v>
      </c>
      <c r="J2528" s="228">
        <v>2018</v>
      </c>
      <c r="K2528" s="229" t="s">
        <v>1281</v>
      </c>
      <c r="L2528" s="229" t="s">
        <v>1099</v>
      </c>
      <c r="M2528" s="229" t="s">
        <v>1290</v>
      </c>
      <c r="N2528" s="213">
        <v>4</v>
      </c>
      <c r="O2528" s="229">
        <v>0</v>
      </c>
      <c r="P2528" s="229">
        <v>11</v>
      </c>
      <c r="Q2528" s="229">
        <v>4</v>
      </c>
      <c r="R2528" s="229">
        <v>0</v>
      </c>
      <c r="S2528" s="229">
        <v>0</v>
      </c>
      <c r="T2528" s="229">
        <v>0</v>
      </c>
      <c r="U2528" s="229">
        <v>1</v>
      </c>
      <c r="V2528" s="229">
        <v>0</v>
      </c>
      <c r="W2528" s="229">
        <v>23</v>
      </c>
      <c r="X2528" s="229">
        <v>0</v>
      </c>
      <c r="Y2528" s="229">
        <v>1</v>
      </c>
      <c r="Z2528" s="229">
        <v>0</v>
      </c>
      <c r="AA2528" s="229">
        <v>0</v>
      </c>
      <c r="AB2528" s="213">
        <v>40</v>
      </c>
      <c r="AC2528" s="213"/>
    </row>
    <row r="2529" spans="1:29" s="110" customFormat="1">
      <c r="A2529" s="229" t="s">
        <v>4535</v>
      </c>
      <c r="B2529" s="229" t="s">
        <v>658</v>
      </c>
      <c r="C2529" s="229" t="s">
        <v>4536</v>
      </c>
      <c r="D2529" s="229" t="s">
        <v>552</v>
      </c>
      <c r="E2529" s="229">
        <v>26</v>
      </c>
      <c r="F2529" s="228" t="s">
        <v>1291</v>
      </c>
      <c r="G2529" s="229" t="s">
        <v>554</v>
      </c>
      <c r="H2529" s="698">
        <v>43510</v>
      </c>
      <c r="I2529" s="698">
        <v>43543</v>
      </c>
      <c r="J2529" s="228">
        <v>2018</v>
      </c>
      <c r="K2529" s="229" t="s">
        <v>1281</v>
      </c>
      <c r="L2529" s="229" t="s">
        <v>1099</v>
      </c>
      <c r="M2529" s="229" t="s">
        <v>1291</v>
      </c>
      <c r="N2529" s="213">
        <v>1</v>
      </c>
      <c r="O2529" s="229">
        <v>0</v>
      </c>
      <c r="P2529" s="229">
        <v>0</v>
      </c>
      <c r="Q2529" s="229">
        <v>2</v>
      </c>
      <c r="R2529" s="229">
        <v>0</v>
      </c>
      <c r="S2529" s="229">
        <v>6</v>
      </c>
      <c r="T2529" s="229">
        <v>0</v>
      </c>
      <c r="U2529" s="229">
        <v>0</v>
      </c>
      <c r="V2529" s="229">
        <v>0</v>
      </c>
      <c r="W2529" s="229">
        <v>28</v>
      </c>
      <c r="X2529" s="229">
        <v>4</v>
      </c>
      <c r="Y2529" s="229">
        <v>0</v>
      </c>
      <c r="Z2529" s="229">
        <v>0</v>
      </c>
      <c r="AA2529" s="229">
        <v>0</v>
      </c>
      <c r="AB2529" s="213">
        <v>40</v>
      </c>
      <c r="AC2529" s="213"/>
    </row>
    <row r="2530" spans="1:29" s="110" customFormat="1">
      <c r="A2530" s="229" t="s">
        <v>4537</v>
      </c>
      <c r="B2530" s="229" t="s">
        <v>658</v>
      </c>
      <c r="C2530" s="229" t="s">
        <v>4538</v>
      </c>
      <c r="D2530" s="229" t="s">
        <v>552</v>
      </c>
      <c r="E2530" s="229">
        <v>26</v>
      </c>
      <c r="F2530" s="228" t="s">
        <v>1291</v>
      </c>
      <c r="G2530" s="229" t="s">
        <v>554</v>
      </c>
      <c r="H2530" s="698">
        <v>43510</v>
      </c>
      <c r="I2530" s="698">
        <v>43543</v>
      </c>
      <c r="J2530" s="228">
        <v>2018</v>
      </c>
      <c r="K2530" s="229" t="s">
        <v>1281</v>
      </c>
      <c r="L2530" s="229" t="s">
        <v>1099</v>
      </c>
      <c r="M2530" s="229" t="s">
        <v>1291</v>
      </c>
      <c r="N2530" s="213">
        <v>2</v>
      </c>
      <c r="O2530" s="229">
        <v>0</v>
      </c>
      <c r="P2530" s="229">
        <v>1</v>
      </c>
      <c r="Q2530" s="229">
        <v>1</v>
      </c>
      <c r="R2530" s="229">
        <v>0</v>
      </c>
      <c r="S2530" s="229">
        <v>0</v>
      </c>
      <c r="T2530" s="229">
        <v>0</v>
      </c>
      <c r="U2530" s="229">
        <v>0</v>
      </c>
      <c r="V2530" s="229">
        <v>0</v>
      </c>
      <c r="W2530" s="229">
        <v>28</v>
      </c>
      <c r="X2530" s="229">
        <v>6</v>
      </c>
      <c r="Y2530" s="229">
        <v>4</v>
      </c>
      <c r="Z2530" s="229">
        <v>0</v>
      </c>
      <c r="AA2530" s="229">
        <v>0</v>
      </c>
      <c r="AB2530" s="213">
        <v>40</v>
      </c>
      <c r="AC2530" s="213"/>
    </row>
    <row r="2531" spans="1:29" s="110" customFormat="1">
      <c r="A2531" s="229" t="s">
        <v>4539</v>
      </c>
      <c r="B2531" s="229" t="s">
        <v>658</v>
      </c>
      <c r="C2531" s="229" t="s">
        <v>4540</v>
      </c>
      <c r="D2531" s="229" t="s">
        <v>552</v>
      </c>
      <c r="E2531" s="229">
        <v>26</v>
      </c>
      <c r="F2531" s="228" t="s">
        <v>1291</v>
      </c>
      <c r="G2531" s="229" t="s">
        <v>554</v>
      </c>
      <c r="H2531" s="698">
        <v>43510</v>
      </c>
      <c r="I2531" s="698">
        <v>43543</v>
      </c>
      <c r="J2531" s="228">
        <v>2018</v>
      </c>
      <c r="K2531" s="229" t="s">
        <v>1281</v>
      </c>
      <c r="L2531" s="229" t="s">
        <v>1099</v>
      </c>
      <c r="M2531" s="229" t="s">
        <v>1291</v>
      </c>
      <c r="N2531" s="213">
        <v>3</v>
      </c>
      <c r="O2531" s="229">
        <v>0</v>
      </c>
      <c r="P2531" s="229">
        <v>0</v>
      </c>
      <c r="Q2531" s="229">
        <v>1</v>
      </c>
      <c r="R2531" s="229">
        <v>0</v>
      </c>
      <c r="S2531" s="229">
        <v>8</v>
      </c>
      <c r="T2531" s="229">
        <v>0</v>
      </c>
      <c r="U2531" s="229">
        <v>0</v>
      </c>
      <c r="V2531" s="229">
        <v>0</v>
      </c>
      <c r="W2531" s="229">
        <v>16</v>
      </c>
      <c r="X2531" s="229">
        <v>13</v>
      </c>
      <c r="Y2531" s="229">
        <v>2</v>
      </c>
      <c r="Z2531" s="229">
        <v>0</v>
      </c>
      <c r="AA2531" s="229">
        <v>0</v>
      </c>
      <c r="AB2531" s="213">
        <v>40</v>
      </c>
      <c r="AC2531" s="213"/>
    </row>
    <row r="2532" spans="1:29" s="110" customFormat="1">
      <c r="A2532" s="229" t="s">
        <v>4541</v>
      </c>
      <c r="B2532" s="229" t="s">
        <v>658</v>
      </c>
      <c r="C2532" s="229" t="s">
        <v>4542</v>
      </c>
      <c r="D2532" s="229" t="s">
        <v>552</v>
      </c>
      <c r="E2532" s="229">
        <v>26</v>
      </c>
      <c r="F2532" s="228" t="s">
        <v>1291</v>
      </c>
      <c r="G2532" s="229" t="s">
        <v>554</v>
      </c>
      <c r="H2532" s="698">
        <v>43510</v>
      </c>
      <c r="I2532" s="698">
        <v>43543</v>
      </c>
      <c r="J2532" s="228">
        <v>2018</v>
      </c>
      <c r="K2532" s="229" t="s">
        <v>1281</v>
      </c>
      <c r="L2532" s="229" t="s">
        <v>1099</v>
      </c>
      <c r="M2532" s="229" t="s">
        <v>1291</v>
      </c>
      <c r="N2532" s="213">
        <v>4</v>
      </c>
      <c r="O2532" s="229">
        <v>0</v>
      </c>
      <c r="P2532" s="229">
        <v>0</v>
      </c>
      <c r="Q2532" s="229">
        <v>1</v>
      </c>
      <c r="R2532" s="229">
        <v>0</v>
      </c>
      <c r="S2532" s="229">
        <v>2</v>
      </c>
      <c r="T2532" s="229">
        <v>0</v>
      </c>
      <c r="U2532" s="229">
        <v>0</v>
      </c>
      <c r="V2532" s="229">
        <v>0</v>
      </c>
      <c r="W2532" s="229">
        <v>11</v>
      </c>
      <c r="X2532" s="229">
        <v>25</v>
      </c>
      <c r="Y2532" s="229">
        <v>1</v>
      </c>
      <c r="Z2532" s="229">
        <v>0</v>
      </c>
      <c r="AA2532" s="229">
        <v>0</v>
      </c>
      <c r="AB2532" s="213">
        <v>40</v>
      </c>
      <c r="AC2532" s="213"/>
    </row>
    <row r="2533" spans="1:29" s="110" customFormat="1">
      <c r="A2533" s="229" t="s">
        <v>4543</v>
      </c>
      <c r="B2533" s="229" t="s">
        <v>658</v>
      </c>
      <c r="C2533" s="229" t="s">
        <v>4544</v>
      </c>
      <c r="D2533" s="229" t="s">
        <v>552</v>
      </c>
      <c r="E2533" s="229">
        <v>27</v>
      </c>
      <c r="F2533" s="228" t="s">
        <v>3762</v>
      </c>
      <c r="G2533" s="229" t="s">
        <v>554</v>
      </c>
      <c r="H2533" s="698">
        <v>43511</v>
      </c>
      <c r="I2533" s="698">
        <v>43543</v>
      </c>
      <c r="J2533" s="228">
        <v>2018</v>
      </c>
      <c r="K2533" s="229" t="s">
        <v>1281</v>
      </c>
      <c r="L2533" s="229" t="s">
        <v>1099</v>
      </c>
      <c r="M2533" s="229" t="s">
        <v>3762</v>
      </c>
      <c r="N2533" s="213">
        <v>1</v>
      </c>
      <c r="O2533" s="229">
        <v>0</v>
      </c>
      <c r="P2533" s="229">
        <v>0</v>
      </c>
      <c r="Q2533" s="229">
        <v>6</v>
      </c>
      <c r="R2533" s="229">
        <v>0</v>
      </c>
      <c r="S2533" s="229">
        <v>0</v>
      </c>
      <c r="T2533" s="229">
        <v>0</v>
      </c>
      <c r="U2533" s="229">
        <v>4</v>
      </c>
      <c r="V2533" s="229">
        <v>0</v>
      </c>
      <c r="W2533" s="229">
        <v>6</v>
      </c>
      <c r="X2533" s="229">
        <v>24</v>
      </c>
      <c r="Y2533" s="229">
        <v>0</v>
      </c>
      <c r="Z2533" s="229">
        <v>0</v>
      </c>
      <c r="AA2533" s="229">
        <v>0</v>
      </c>
      <c r="AB2533" s="213">
        <v>40</v>
      </c>
      <c r="AC2533" s="213"/>
    </row>
    <row r="2534" spans="1:29" s="110" customFormat="1">
      <c r="A2534" s="229" t="s">
        <v>4545</v>
      </c>
      <c r="B2534" s="229" t="s">
        <v>658</v>
      </c>
      <c r="C2534" s="229" t="s">
        <v>4546</v>
      </c>
      <c r="D2534" s="229" t="s">
        <v>552</v>
      </c>
      <c r="E2534" s="229">
        <v>27</v>
      </c>
      <c r="F2534" s="228" t="s">
        <v>3762</v>
      </c>
      <c r="G2534" s="229" t="s">
        <v>554</v>
      </c>
      <c r="H2534" s="698">
        <v>43511</v>
      </c>
      <c r="I2534" s="698">
        <v>43543</v>
      </c>
      <c r="J2534" s="228">
        <v>2018</v>
      </c>
      <c r="K2534" s="229" t="s">
        <v>1281</v>
      </c>
      <c r="L2534" s="229" t="s">
        <v>1099</v>
      </c>
      <c r="M2534" s="229" t="s">
        <v>3762</v>
      </c>
      <c r="N2534" s="213">
        <v>2</v>
      </c>
      <c r="O2534" s="229">
        <v>1</v>
      </c>
      <c r="P2534" s="229">
        <v>1</v>
      </c>
      <c r="Q2534" s="229">
        <v>0</v>
      </c>
      <c r="R2534" s="229">
        <v>0</v>
      </c>
      <c r="S2534" s="229">
        <v>0</v>
      </c>
      <c r="T2534" s="229">
        <v>0</v>
      </c>
      <c r="U2534" s="229">
        <v>1</v>
      </c>
      <c r="V2534" s="229">
        <v>0</v>
      </c>
      <c r="W2534" s="229">
        <v>10</v>
      </c>
      <c r="X2534" s="229">
        <v>27</v>
      </c>
      <c r="Y2534" s="229">
        <v>0</v>
      </c>
      <c r="Z2534" s="229">
        <v>0</v>
      </c>
      <c r="AA2534" s="229">
        <v>0</v>
      </c>
      <c r="AB2534" s="213">
        <v>40</v>
      </c>
      <c r="AC2534" s="213"/>
    </row>
    <row r="2535" spans="1:29" s="110" customFormat="1">
      <c r="A2535" s="229" t="s">
        <v>4547</v>
      </c>
      <c r="B2535" s="229" t="s">
        <v>658</v>
      </c>
      <c r="C2535" s="229" t="s">
        <v>4548</v>
      </c>
      <c r="D2535" s="229" t="s">
        <v>552</v>
      </c>
      <c r="E2535" s="229">
        <v>27</v>
      </c>
      <c r="F2535" s="228" t="s">
        <v>3762</v>
      </c>
      <c r="G2535" s="229" t="s">
        <v>554</v>
      </c>
      <c r="H2535" s="698">
        <v>43511</v>
      </c>
      <c r="I2535" s="698">
        <v>43543</v>
      </c>
      <c r="J2535" s="228">
        <v>2018</v>
      </c>
      <c r="K2535" s="229" t="s">
        <v>1281</v>
      </c>
      <c r="L2535" s="229" t="s">
        <v>1099</v>
      </c>
      <c r="M2535" s="229" t="s">
        <v>3762</v>
      </c>
      <c r="N2535" s="213">
        <v>3</v>
      </c>
      <c r="O2535" s="229">
        <v>0</v>
      </c>
      <c r="P2535" s="229">
        <v>0</v>
      </c>
      <c r="Q2535" s="229">
        <v>1</v>
      </c>
      <c r="R2535" s="229">
        <v>0</v>
      </c>
      <c r="S2535" s="229">
        <v>0</v>
      </c>
      <c r="T2535" s="229">
        <v>0</v>
      </c>
      <c r="U2535" s="229">
        <v>3</v>
      </c>
      <c r="V2535" s="229">
        <v>0</v>
      </c>
      <c r="W2535" s="229">
        <v>12</v>
      </c>
      <c r="X2535" s="229">
        <v>24</v>
      </c>
      <c r="Y2535" s="229">
        <v>0</v>
      </c>
      <c r="Z2535" s="229">
        <v>0</v>
      </c>
      <c r="AA2535" s="229">
        <v>0</v>
      </c>
      <c r="AB2535" s="213">
        <v>40</v>
      </c>
      <c r="AC2535" s="213"/>
    </row>
    <row r="2536" spans="1:29" s="110" customFormat="1">
      <c r="A2536" s="229" t="s">
        <v>4549</v>
      </c>
      <c r="B2536" s="229" t="s">
        <v>658</v>
      </c>
      <c r="C2536" s="229" t="s">
        <v>4550</v>
      </c>
      <c r="D2536" s="229" t="s">
        <v>552</v>
      </c>
      <c r="E2536" s="229">
        <v>27</v>
      </c>
      <c r="F2536" s="228" t="s">
        <v>3762</v>
      </c>
      <c r="G2536" s="229" t="s">
        <v>554</v>
      </c>
      <c r="H2536" s="698">
        <v>43511</v>
      </c>
      <c r="I2536" s="698">
        <v>43543</v>
      </c>
      <c r="J2536" s="228">
        <v>2018</v>
      </c>
      <c r="K2536" s="229" t="s">
        <v>1281</v>
      </c>
      <c r="L2536" s="229" t="s">
        <v>1099</v>
      </c>
      <c r="M2536" s="229" t="s">
        <v>3762</v>
      </c>
      <c r="N2536" s="213">
        <v>4</v>
      </c>
      <c r="O2536" s="229">
        <v>1</v>
      </c>
      <c r="P2536" s="229">
        <v>0</v>
      </c>
      <c r="Q2536" s="229">
        <v>0</v>
      </c>
      <c r="R2536" s="229">
        <v>1</v>
      </c>
      <c r="S2536" s="229">
        <v>0</v>
      </c>
      <c r="T2536" s="229">
        <v>0</v>
      </c>
      <c r="U2536" s="229">
        <v>7</v>
      </c>
      <c r="V2536" s="229">
        <v>0</v>
      </c>
      <c r="W2536" s="229">
        <v>16</v>
      </c>
      <c r="X2536" s="229">
        <v>15</v>
      </c>
      <c r="Y2536" s="229">
        <v>0</v>
      </c>
      <c r="Z2536" s="229">
        <v>0</v>
      </c>
      <c r="AA2536" s="229">
        <v>0</v>
      </c>
      <c r="AB2536" s="213">
        <v>40</v>
      </c>
      <c r="AC2536" s="213"/>
    </row>
    <row r="2537" spans="1:29" s="110" customFormat="1">
      <c r="A2537" s="229" t="s">
        <v>4551</v>
      </c>
      <c r="B2537" s="229" t="s">
        <v>658</v>
      </c>
      <c r="C2537" s="229" t="s">
        <v>4552</v>
      </c>
      <c r="D2537" s="229" t="s">
        <v>552</v>
      </c>
      <c r="E2537" s="229">
        <v>28</v>
      </c>
      <c r="F2537" s="228" t="s">
        <v>1294</v>
      </c>
      <c r="G2537" s="229" t="s">
        <v>554</v>
      </c>
      <c r="H2537" s="698">
        <v>43533</v>
      </c>
      <c r="I2537" s="698">
        <v>43556</v>
      </c>
      <c r="J2537" s="228">
        <v>2018</v>
      </c>
      <c r="K2537" s="229" t="s">
        <v>1281</v>
      </c>
      <c r="L2537" s="229" t="s">
        <v>1293</v>
      </c>
      <c r="M2537" s="229" t="s">
        <v>1294</v>
      </c>
      <c r="N2537" s="213">
        <v>1</v>
      </c>
      <c r="O2537" s="229">
        <v>5</v>
      </c>
      <c r="P2537" s="229">
        <v>2</v>
      </c>
      <c r="Q2537" s="229">
        <v>10</v>
      </c>
      <c r="R2537" s="229">
        <v>0</v>
      </c>
      <c r="S2537" s="229">
        <v>0</v>
      </c>
      <c r="T2537" s="229">
        <v>0</v>
      </c>
      <c r="U2537" s="229">
        <v>2</v>
      </c>
      <c r="V2537" s="229">
        <v>0</v>
      </c>
      <c r="W2537" s="229">
        <v>13</v>
      </c>
      <c r="X2537" s="229">
        <v>4</v>
      </c>
      <c r="Y2537" s="229">
        <v>4</v>
      </c>
      <c r="Z2537" s="229">
        <v>0</v>
      </c>
      <c r="AA2537" s="229">
        <v>0</v>
      </c>
      <c r="AB2537" s="213">
        <v>40</v>
      </c>
      <c r="AC2537" s="213"/>
    </row>
    <row r="2538" spans="1:29" s="110" customFormat="1">
      <c r="A2538" s="229" t="s">
        <v>4553</v>
      </c>
      <c r="B2538" s="229" t="s">
        <v>658</v>
      </c>
      <c r="C2538" s="229" t="s">
        <v>4554</v>
      </c>
      <c r="D2538" s="229" t="s">
        <v>552</v>
      </c>
      <c r="E2538" s="229">
        <v>28</v>
      </c>
      <c r="F2538" s="228" t="s">
        <v>1294</v>
      </c>
      <c r="G2538" s="229" t="s">
        <v>554</v>
      </c>
      <c r="H2538" s="698">
        <v>43533</v>
      </c>
      <c r="I2538" s="698">
        <v>43556</v>
      </c>
      <c r="J2538" s="228">
        <v>2018</v>
      </c>
      <c r="K2538" s="229" t="s">
        <v>1281</v>
      </c>
      <c r="L2538" s="229" t="s">
        <v>1293</v>
      </c>
      <c r="M2538" s="229" t="s">
        <v>1294</v>
      </c>
      <c r="N2538" s="213">
        <v>2</v>
      </c>
      <c r="O2538" s="229">
        <v>0</v>
      </c>
      <c r="P2538" s="229">
        <v>0</v>
      </c>
      <c r="Q2538" s="229">
        <v>15</v>
      </c>
      <c r="R2538" s="229">
        <v>0</v>
      </c>
      <c r="S2538" s="229">
        <v>2</v>
      </c>
      <c r="T2538" s="229">
        <v>0</v>
      </c>
      <c r="U2538" s="229">
        <v>0</v>
      </c>
      <c r="V2538" s="229">
        <v>0</v>
      </c>
      <c r="W2538" s="229">
        <v>11</v>
      </c>
      <c r="X2538" s="229">
        <v>4</v>
      </c>
      <c r="Y2538" s="229">
        <v>8</v>
      </c>
      <c r="Z2538" s="229">
        <v>0</v>
      </c>
      <c r="AA2538" s="229">
        <v>0</v>
      </c>
      <c r="AB2538" s="213">
        <v>40</v>
      </c>
      <c r="AC2538" s="213"/>
    </row>
    <row r="2539" spans="1:29" s="110" customFormat="1">
      <c r="A2539" s="229" t="s">
        <v>4555</v>
      </c>
      <c r="B2539" s="229" t="s">
        <v>658</v>
      </c>
      <c r="C2539" s="229" t="s">
        <v>4556</v>
      </c>
      <c r="D2539" s="229" t="s">
        <v>552</v>
      </c>
      <c r="E2539" s="229">
        <v>28</v>
      </c>
      <c r="F2539" s="228" t="s">
        <v>1294</v>
      </c>
      <c r="G2539" s="229" t="s">
        <v>554</v>
      </c>
      <c r="H2539" s="698">
        <v>43533</v>
      </c>
      <c r="I2539" s="698">
        <v>43556</v>
      </c>
      <c r="J2539" s="228">
        <v>2018</v>
      </c>
      <c r="K2539" s="229" t="s">
        <v>1281</v>
      </c>
      <c r="L2539" s="229" t="s">
        <v>1293</v>
      </c>
      <c r="M2539" s="229" t="s">
        <v>1294</v>
      </c>
      <c r="N2539" s="213">
        <v>3</v>
      </c>
      <c r="O2539" s="229">
        <v>5</v>
      </c>
      <c r="P2539" s="229">
        <v>0</v>
      </c>
      <c r="Q2539" s="229">
        <v>11</v>
      </c>
      <c r="R2539" s="229">
        <v>1</v>
      </c>
      <c r="S2539" s="229">
        <v>0</v>
      </c>
      <c r="T2539" s="229">
        <v>0</v>
      </c>
      <c r="U2539" s="229">
        <v>1</v>
      </c>
      <c r="V2539" s="229">
        <v>0</v>
      </c>
      <c r="W2539" s="229">
        <v>15</v>
      </c>
      <c r="X2539" s="229">
        <v>1</v>
      </c>
      <c r="Y2539" s="229">
        <v>6</v>
      </c>
      <c r="Z2539" s="229">
        <v>0</v>
      </c>
      <c r="AA2539" s="229">
        <v>0</v>
      </c>
      <c r="AB2539" s="213">
        <v>40</v>
      </c>
      <c r="AC2539" s="213"/>
    </row>
    <row r="2540" spans="1:29" s="110" customFormat="1">
      <c r="A2540" s="229" t="s">
        <v>4557</v>
      </c>
      <c r="B2540" s="229" t="s">
        <v>658</v>
      </c>
      <c r="C2540" s="229" t="s">
        <v>4558</v>
      </c>
      <c r="D2540" s="229" t="s">
        <v>552</v>
      </c>
      <c r="E2540" s="229">
        <v>28</v>
      </c>
      <c r="F2540" s="228" t="s">
        <v>1294</v>
      </c>
      <c r="G2540" s="229" t="s">
        <v>554</v>
      </c>
      <c r="H2540" s="698">
        <v>43533</v>
      </c>
      <c r="I2540" s="698">
        <v>43556</v>
      </c>
      <c r="J2540" s="228">
        <v>2018</v>
      </c>
      <c r="K2540" s="229" t="s">
        <v>1281</v>
      </c>
      <c r="L2540" s="229" t="s">
        <v>1293</v>
      </c>
      <c r="M2540" s="229" t="s">
        <v>1294</v>
      </c>
      <c r="N2540" s="213">
        <v>4</v>
      </c>
      <c r="O2540" s="229">
        <v>0</v>
      </c>
      <c r="P2540" s="229">
        <v>1</v>
      </c>
      <c r="Q2540" s="229">
        <v>11</v>
      </c>
      <c r="R2540" s="229">
        <v>3</v>
      </c>
      <c r="S2540" s="229">
        <v>0</v>
      </c>
      <c r="T2540" s="229">
        <v>0</v>
      </c>
      <c r="U2540" s="229">
        <v>0</v>
      </c>
      <c r="V2540" s="229">
        <v>0</v>
      </c>
      <c r="W2540" s="229">
        <v>18</v>
      </c>
      <c r="X2540" s="229">
        <v>0</v>
      </c>
      <c r="Y2540" s="229">
        <v>7</v>
      </c>
      <c r="Z2540" s="229">
        <v>0</v>
      </c>
      <c r="AA2540" s="229">
        <v>0</v>
      </c>
      <c r="AB2540" s="213">
        <v>40</v>
      </c>
      <c r="AC2540" s="213"/>
    </row>
    <row r="2541" spans="1:29" s="110" customFormat="1">
      <c r="A2541" s="229" t="s">
        <v>4559</v>
      </c>
      <c r="B2541" s="229" t="s">
        <v>658</v>
      </c>
      <c r="C2541" s="229" t="s">
        <v>4560</v>
      </c>
      <c r="D2541" s="229" t="s">
        <v>552</v>
      </c>
      <c r="E2541" s="229">
        <v>29</v>
      </c>
      <c r="F2541" s="228" t="s">
        <v>1295</v>
      </c>
      <c r="G2541" s="229" t="s">
        <v>554</v>
      </c>
      <c r="H2541" s="698">
        <v>43533</v>
      </c>
      <c r="I2541" s="698">
        <v>43556</v>
      </c>
      <c r="J2541" s="228">
        <v>2018</v>
      </c>
      <c r="K2541" s="229" t="s">
        <v>1281</v>
      </c>
      <c r="L2541" s="229" t="s">
        <v>1293</v>
      </c>
      <c r="M2541" s="229" t="s">
        <v>1295</v>
      </c>
      <c r="N2541" s="213">
        <v>1</v>
      </c>
      <c r="O2541" s="229">
        <v>6</v>
      </c>
      <c r="P2541" s="229">
        <v>0</v>
      </c>
      <c r="Q2541" s="229">
        <v>4</v>
      </c>
      <c r="R2541" s="229">
        <v>0</v>
      </c>
      <c r="S2541" s="229">
        <v>0</v>
      </c>
      <c r="T2541" s="229">
        <v>0</v>
      </c>
      <c r="U2541" s="229">
        <v>13</v>
      </c>
      <c r="V2541" s="229">
        <v>0</v>
      </c>
      <c r="W2541" s="229">
        <v>4</v>
      </c>
      <c r="X2541" s="229">
        <v>11</v>
      </c>
      <c r="Y2541" s="229">
        <v>2</v>
      </c>
      <c r="Z2541" s="229">
        <v>0</v>
      </c>
      <c r="AA2541" s="229">
        <v>0</v>
      </c>
      <c r="AB2541" s="213">
        <v>40</v>
      </c>
      <c r="AC2541" s="213"/>
    </row>
    <row r="2542" spans="1:29" s="110" customFormat="1">
      <c r="A2542" s="229" t="s">
        <v>4561</v>
      </c>
      <c r="B2542" s="229" t="s">
        <v>658</v>
      </c>
      <c r="C2542" s="229" t="s">
        <v>4562</v>
      </c>
      <c r="D2542" s="229" t="s">
        <v>552</v>
      </c>
      <c r="E2542" s="229">
        <v>29</v>
      </c>
      <c r="F2542" s="228" t="s">
        <v>1295</v>
      </c>
      <c r="G2542" s="229" t="s">
        <v>554</v>
      </c>
      <c r="H2542" s="698">
        <v>43533</v>
      </c>
      <c r="I2542" s="698">
        <v>43556</v>
      </c>
      <c r="J2542" s="228">
        <v>2018</v>
      </c>
      <c r="K2542" s="229" t="s">
        <v>1281</v>
      </c>
      <c r="L2542" s="229" t="s">
        <v>1293</v>
      </c>
      <c r="M2542" s="229" t="s">
        <v>1295</v>
      </c>
      <c r="N2542" s="213">
        <v>2</v>
      </c>
      <c r="O2542" s="229">
        <v>6</v>
      </c>
      <c r="P2542" s="229">
        <v>0</v>
      </c>
      <c r="Q2542" s="229">
        <v>10</v>
      </c>
      <c r="R2542" s="229">
        <v>0</v>
      </c>
      <c r="S2542" s="229">
        <v>0</v>
      </c>
      <c r="T2542" s="229">
        <v>0</v>
      </c>
      <c r="U2542" s="229">
        <v>6</v>
      </c>
      <c r="V2542" s="229">
        <v>0</v>
      </c>
      <c r="W2542" s="229">
        <v>8</v>
      </c>
      <c r="X2542" s="229">
        <v>8</v>
      </c>
      <c r="Y2542" s="229">
        <v>0</v>
      </c>
      <c r="Z2542" s="229">
        <v>0</v>
      </c>
      <c r="AA2542" s="229">
        <v>2</v>
      </c>
      <c r="AB2542" s="213">
        <v>40</v>
      </c>
      <c r="AC2542" s="213"/>
    </row>
    <row r="2543" spans="1:29" s="110" customFormat="1">
      <c r="A2543" s="229" t="s">
        <v>4563</v>
      </c>
      <c r="B2543" s="229" t="s">
        <v>658</v>
      </c>
      <c r="C2543" s="229" t="s">
        <v>4564</v>
      </c>
      <c r="D2543" s="229" t="s">
        <v>552</v>
      </c>
      <c r="E2543" s="229">
        <v>29</v>
      </c>
      <c r="F2543" s="228" t="s">
        <v>1295</v>
      </c>
      <c r="G2543" s="229" t="s">
        <v>554</v>
      </c>
      <c r="H2543" s="698">
        <v>43533</v>
      </c>
      <c r="I2543" s="698">
        <v>43556</v>
      </c>
      <c r="J2543" s="228">
        <v>2018</v>
      </c>
      <c r="K2543" s="229" t="s">
        <v>1281</v>
      </c>
      <c r="L2543" s="229" t="s">
        <v>1293</v>
      </c>
      <c r="M2543" s="229" t="s">
        <v>1295</v>
      </c>
      <c r="N2543" s="213">
        <v>3</v>
      </c>
      <c r="O2543" s="229">
        <v>7</v>
      </c>
      <c r="P2543" s="229">
        <v>0</v>
      </c>
      <c r="Q2543" s="229">
        <v>5</v>
      </c>
      <c r="R2543" s="229">
        <v>0</v>
      </c>
      <c r="S2543" s="229">
        <v>0</v>
      </c>
      <c r="T2543" s="229">
        <v>0</v>
      </c>
      <c r="U2543" s="229">
        <v>7</v>
      </c>
      <c r="V2543" s="229">
        <v>0</v>
      </c>
      <c r="W2543" s="229">
        <v>7</v>
      </c>
      <c r="X2543" s="229">
        <v>13</v>
      </c>
      <c r="Y2543" s="229">
        <v>0</v>
      </c>
      <c r="Z2543" s="229">
        <v>1</v>
      </c>
      <c r="AA2543" s="229">
        <v>0</v>
      </c>
      <c r="AB2543" s="213">
        <v>40</v>
      </c>
      <c r="AC2543" s="213"/>
    </row>
    <row r="2544" spans="1:29" s="110" customFormat="1">
      <c r="A2544" s="229" t="s">
        <v>4565</v>
      </c>
      <c r="B2544" s="229" t="s">
        <v>658</v>
      </c>
      <c r="C2544" s="229" t="s">
        <v>4566</v>
      </c>
      <c r="D2544" s="229" t="s">
        <v>552</v>
      </c>
      <c r="E2544" s="229">
        <v>29</v>
      </c>
      <c r="F2544" s="228" t="s">
        <v>1295</v>
      </c>
      <c r="G2544" s="229" t="s">
        <v>554</v>
      </c>
      <c r="H2544" s="698">
        <v>43533</v>
      </c>
      <c r="I2544" s="698">
        <v>43556</v>
      </c>
      <c r="J2544" s="228">
        <v>2018</v>
      </c>
      <c r="K2544" s="229" t="s">
        <v>1281</v>
      </c>
      <c r="L2544" s="229" t="s">
        <v>1293</v>
      </c>
      <c r="M2544" s="229" t="s">
        <v>1295</v>
      </c>
      <c r="N2544" s="213">
        <v>4</v>
      </c>
      <c r="O2544" s="229">
        <v>14</v>
      </c>
      <c r="P2544" s="229">
        <v>2</v>
      </c>
      <c r="Q2544" s="229">
        <v>7</v>
      </c>
      <c r="R2544" s="229">
        <v>0</v>
      </c>
      <c r="S2544" s="229">
        <v>0</v>
      </c>
      <c r="T2544" s="229">
        <v>0</v>
      </c>
      <c r="U2544" s="229">
        <v>1</v>
      </c>
      <c r="V2544" s="229">
        <v>0</v>
      </c>
      <c r="W2544" s="229">
        <v>3</v>
      </c>
      <c r="X2544" s="229">
        <v>13</v>
      </c>
      <c r="Y2544" s="229">
        <v>0</v>
      </c>
      <c r="Z2544" s="229">
        <v>0</v>
      </c>
      <c r="AA2544" s="229">
        <v>0</v>
      </c>
      <c r="AB2544" s="213">
        <v>40</v>
      </c>
      <c r="AC2544" s="213"/>
    </row>
    <row r="2545" spans="1:29" s="110" customFormat="1">
      <c r="A2545" s="229" t="s">
        <v>4567</v>
      </c>
      <c r="B2545" s="229" t="s">
        <v>658</v>
      </c>
      <c r="C2545" s="229" t="s">
        <v>4568</v>
      </c>
      <c r="D2545" s="229" t="s">
        <v>552</v>
      </c>
      <c r="E2545" s="229">
        <v>30</v>
      </c>
      <c r="F2545" s="228" t="s">
        <v>1296</v>
      </c>
      <c r="G2545" s="229" t="s">
        <v>554</v>
      </c>
      <c r="H2545" s="698">
        <v>43533</v>
      </c>
      <c r="I2545" s="698">
        <v>43556</v>
      </c>
      <c r="J2545" s="228">
        <v>2018</v>
      </c>
      <c r="K2545" s="229" t="s">
        <v>1281</v>
      </c>
      <c r="L2545" s="229" t="s">
        <v>1293</v>
      </c>
      <c r="M2545" s="229" t="s">
        <v>1296</v>
      </c>
      <c r="N2545" s="213">
        <v>1</v>
      </c>
      <c r="O2545" s="229">
        <v>2</v>
      </c>
      <c r="P2545" s="229">
        <v>17</v>
      </c>
      <c r="Q2545" s="229">
        <v>3</v>
      </c>
      <c r="R2545" s="229">
        <v>0</v>
      </c>
      <c r="S2545" s="229">
        <v>0</v>
      </c>
      <c r="T2545" s="229">
        <v>0</v>
      </c>
      <c r="U2545" s="229">
        <v>2</v>
      </c>
      <c r="V2545" s="229">
        <v>0</v>
      </c>
      <c r="W2545" s="229">
        <v>12</v>
      </c>
      <c r="X2545" s="229">
        <v>4</v>
      </c>
      <c r="Y2545" s="229">
        <v>0</v>
      </c>
      <c r="Z2545" s="229">
        <v>0</v>
      </c>
      <c r="AA2545" s="229">
        <v>0</v>
      </c>
      <c r="AB2545" s="213">
        <v>40</v>
      </c>
      <c r="AC2545" s="213"/>
    </row>
    <row r="2546" spans="1:29" s="110" customFormat="1">
      <c r="A2546" s="229" t="s">
        <v>4569</v>
      </c>
      <c r="B2546" s="229" t="s">
        <v>658</v>
      </c>
      <c r="C2546" s="229" t="s">
        <v>4570</v>
      </c>
      <c r="D2546" s="229" t="s">
        <v>552</v>
      </c>
      <c r="E2546" s="229">
        <v>30</v>
      </c>
      <c r="F2546" s="228" t="s">
        <v>1296</v>
      </c>
      <c r="G2546" s="229" t="s">
        <v>554</v>
      </c>
      <c r="H2546" s="698">
        <v>43533</v>
      </c>
      <c r="I2546" s="698">
        <v>43556</v>
      </c>
      <c r="J2546" s="228">
        <v>2018</v>
      </c>
      <c r="K2546" s="229" t="s">
        <v>1281</v>
      </c>
      <c r="L2546" s="229" t="s">
        <v>1293</v>
      </c>
      <c r="M2546" s="229" t="s">
        <v>1296</v>
      </c>
      <c r="N2546" s="213">
        <v>2</v>
      </c>
      <c r="O2546" s="229">
        <v>0</v>
      </c>
      <c r="P2546" s="229">
        <v>11</v>
      </c>
      <c r="Q2546" s="229">
        <v>1</v>
      </c>
      <c r="R2546" s="229">
        <v>0</v>
      </c>
      <c r="S2546" s="229">
        <v>1</v>
      </c>
      <c r="T2546" s="229">
        <v>0</v>
      </c>
      <c r="U2546" s="229">
        <v>0</v>
      </c>
      <c r="V2546" s="229">
        <v>0</v>
      </c>
      <c r="W2546" s="229">
        <v>19</v>
      </c>
      <c r="X2546" s="229">
        <v>8</v>
      </c>
      <c r="Y2546" s="229">
        <v>0</v>
      </c>
      <c r="Z2546" s="229">
        <v>0</v>
      </c>
      <c r="AA2546" s="229">
        <v>0</v>
      </c>
      <c r="AB2546" s="213">
        <v>40</v>
      </c>
      <c r="AC2546" s="213"/>
    </row>
    <row r="2547" spans="1:29" s="110" customFormat="1">
      <c r="A2547" s="229" t="s">
        <v>4571</v>
      </c>
      <c r="B2547" s="229" t="s">
        <v>658</v>
      </c>
      <c r="C2547" s="229" t="s">
        <v>4572</v>
      </c>
      <c r="D2547" s="229" t="s">
        <v>552</v>
      </c>
      <c r="E2547" s="229">
        <v>30</v>
      </c>
      <c r="F2547" s="228" t="s">
        <v>1296</v>
      </c>
      <c r="G2547" s="229" t="s">
        <v>554</v>
      </c>
      <c r="H2547" s="698">
        <v>43533</v>
      </c>
      <c r="I2547" s="698">
        <v>43556</v>
      </c>
      <c r="J2547" s="228">
        <v>2018</v>
      </c>
      <c r="K2547" s="229" t="s">
        <v>1281</v>
      </c>
      <c r="L2547" s="229" t="s">
        <v>1293</v>
      </c>
      <c r="M2547" s="229" t="s">
        <v>1296</v>
      </c>
      <c r="N2547" s="213">
        <v>3</v>
      </c>
      <c r="O2547" s="229">
        <v>1</v>
      </c>
      <c r="P2547" s="229">
        <v>8</v>
      </c>
      <c r="Q2547" s="229">
        <v>2</v>
      </c>
      <c r="R2547" s="229">
        <v>0</v>
      </c>
      <c r="S2547" s="229">
        <v>0</v>
      </c>
      <c r="T2547" s="229">
        <v>0</v>
      </c>
      <c r="U2547" s="229">
        <v>0</v>
      </c>
      <c r="V2547" s="229">
        <v>1</v>
      </c>
      <c r="W2547" s="229">
        <v>17</v>
      </c>
      <c r="X2547" s="229">
        <v>10</v>
      </c>
      <c r="Y2547" s="229">
        <v>0</v>
      </c>
      <c r="Z2547" s="229">
        <v>1</v>
      </c>
      <c r="AA2547" s="229">
        <v>0</v>
      </c>
      <c r="AB2547" s="213">
        <v>40</v>
      </c>
      <c r="AC2547" s="213"/>
    </row>
    <row r="2548" spans="1:29" s="110" customFormat="1">
      <c r="A2548" s="229" t="s">
        <v>4573</v>
      </c>
      <c r="B2548" s="229" t="s">
        <v>658</v>
      </c>
      <c r="C2548" s="229" t="s">
        <v>4574</v>
      </c>
      <c r="D2548" s="229" t="s">
        <v>552</v>
      </c>
      <c r="E2548" s="229">
        <v>30</v>
      </c>
      <c r="F2548" s="228" t="s">
        <v>1296</v>
      </c>
      <c r="G2548" s="229" t="s">
        <v>554</v>
      </c>
      <c r="H2548" s="698">
        <v>43533</v>
      </c>
      <c r="I2548" s="698">
        <v>43556</v>
      </c>
      <c r="J2548" s="228">
        <v>2018</v>
      </c>
      <c r="K2548" s="229" t="s">
        <v>1281</v>
      </c>
      <c r="L2548" s="229" t="s">
        <v>1293</v>
      </c>
      <c r="M2548" s="229" t="s">
        <v>1296</v>
      </c>
      <c r="N2548" s="213">
        <v>4</v>
      </c>
      <c r="O2548" s="229">
        <v>0</v>
      </c>
      <c r="P2548" s="229">
        <v>8</v>
      </c>
      <c r="Q2548" s="229">
        <v>7</v>
      </c>
      <c r="R2548" s="229">
        <v>0</v>
      </c>
      <c r="S2548" s="229">
        <v>0</v>
      </c>
      <c r="T2548" s="229">
        <v>0</v>
      </c>
      <c r="U2548" s="229">
        <v>0</v>
      </c>
      <c r="V2548" s="229">
        <v>0</v>
      </c>
      <c r="W2548" s="229">
        <v>17</v>
      </c>
      <c r="X2548" s="229">
        <v>6</v>
      </c>
      <c r="Y2548" s="229">
        <v>2</v>
      </c>
      <c r="Z2548" s="229">
        <v>0</v>
      </c>
      <c r="AA2548" s="229">
        <v>0</v>
      </c>
      <c r="AB2548" s="213">
        <v>40</v>
      </c>
      <c r="AC2548" s="213"/>
    </row>
    <row r="2549" spans="1:29" s="110" customFormat="1" ht="26">
      <c r="A2549" s="229" t="s">
        <v>4663</v>
      </c>
      <c r="B2549" s="229" t="s">
        <v>658</v>
      </c>
      <c r="C2549" s="229" t="s">
        <v>4664</v>
      </c>
      <c r="D2549" s="229" t="s">
        <v>552</v>
      </c>
      <c r="E2549" s="229">
        <v>31</v>
      </c>
      <c r="F2549" s="228" t="s">
        <v>3749</v>
      </c>
      <c r="G2549" s="229" t="s">
        <v>554</v>
      </c>
      <c r="H2549" s="698">
        <v>43492</v>
      </c>
      <c r="I2549" s="698">
        <v>43556</v>
      </c>
      <c r="J2549" s="228">
        <v>2018</v>
      </c>
      <c r="K2549" s="229" t="s">
        <v>769</v>
      </c>
      <c r="L2549" s="229" t="s">
        <v>1297</v>
      </c>
      <c r="M2549" s="229" t="s">
        <v>3749</v>
      </c>
      <c r="N2549" s="213">
        <v>1</v>
      </c>
      <c r="O2549" s="229">
        <v>3</v>
      </c>
      <c r="P2549" s="229">
        <v>4</v>
      </c>
      <c r="Q2549" s="229">
        <v>5</v>
      </c>
      <c r="R2549" s="229">
        <v>0</v>
      </c>
      <c r="S2549" s="229">
        <v>0</v>
      </c>
      <c r="T2549" s="229">
        <v>0</v>
      </c>
      <c r="U2549" s="229">
        <v>1</v>
      </c>
      <c r="V2549" s="229">
        <v>0</v>
      </c>
      <c r="W2549" s="229">
        <v>11</v>
      </c>
      <c r="X2549" s="229">
        <v>6</v>
      </c>
      <c r="Y2549" s="229">
        <v>10</v>
      </c>
      <c r="Z2549" s="229">
        <v>0</v>
      </c>
      <c r="AA2549" s="229">
        <v>0</v>
      </c>
      <c r="AB2549" s="213">
        <v>40</v>
      </c>
      <c r="AC2549" s="213"/>
    </row>
    <row r="2550" spans="1:29" s="110" customFormat="1" ht="26">
      <c r="A2550" s="229" t="s">
        <v>4665</v>
      </c>
      <c r="B2550" s="229" t="s">
        <v>658</v>
      </c>
      <c r="C2550" s="229" t="s">
        <v>4666</v>
      </c>
      <c r="D2550" s="229" t="s">
        <v>552</v>
      </c>
      <c r="E2550" s="229">
        <v>31</v>
      </c>
      <c r="F2550" s="228" t="s">
        <v>3749</v>
      </c>
      <c r="G2550" s="229" t="s">
        <v>554</v>
      </c>
      <c r="H2550" s="698">
        <v>43492</v>
      </c>
      <c r="I2550" s="698">
        <v>43556</v>
      </c>
      <c r="J2550" s="228">
        <v>2018</v>
      </c>
      <c r="K2550" s="229" t="s">
        <v>769</v>
      </c>
      <c r="L2550" s="229" t="s">
        <v>1297</v>
      </c>
      <c r="M2550" s="229" t="s">
        <v>3749</v>
      </c>
      <c r="N2550" s="213">
        <v>2</v>
      </c>
      <c r="O2550" s="229">
        <v>2</v>
      </c>
      <c r="P2550" s="229">
        <v>4</v>
      </c>
      <c r="Q2550" s="229">
        <v>3</v>
      </c>
      <c r="R2550" s="229">
        <v>0</v>
      </c>
      <c r="S2550" s="229">
        <v>0</v>
      </c>
      <c r="T2550" s="229">
        <v>0</v>
      </c>
      <c r="U2550" s="229">
        <v>1</v>
      </c>
      <c r="V2550" s="229">
        <v>0</v>
      </c>
      <c r="W2550" s="229">
        <v>12</v>
      </c>
      <c r="X2550" s="229">
        <v>1</v>
      </c>
      <c r="Y2550" s="229">
        <v>17</v>
      </c>
      <c r="Z2550" s="229">
        <v>0</v>
      </c>
      <c r="AA2550" s="229">
        <v>0</v>
      </c>
      <c r="AB2550" s="213">
        <v>40</v>
      </c>
      <c r="AC2550" s="213"/>
    </row>
    <row r="2551" spans="1:29" s="110" customFormat="1" ht="26">
      <c r="A2551" s="229" t="s">
        <v>4667</v>
      </c>
      <c r="B2551" s="229" t="s">
        <v>658</v>
      </c>
      <c r="C2551" s="229" t="s">
        <v>4668</v>
      </c>
      <c r="D2551" s="229" t="s">
        <v>552</v>
      </c>
      <c r="E2551" s="229">
        <v>31</v>
      </c>
      <c r="F2551" s="228" t="s">
        <v>3749</v>
      </c>
      <c r="G2551" s="229" t="s">
        <v>554</v>
      </c>
      <c r="H2551" s="698">
        <v>43492</v>
      </c>
      <c r="I2551" s="698">
        <v>43556</v>
      </c>
      <c r="J2551" s="228">
        <v>2018</v>
      </c>
      <c r="K2551" s="229" t="s">
        <v>769</v>
      </c>
      <c r="L2551" s="229" t="s">
        <v>1297</v>
      </c>
      <c r="M2551" s="229" t="s">
        <v>3749</v>
      </c>
      <c r="N2551" s="213">
        <v>3</v>
      </c>
      <c r="O2551" s="229">
        <v>8</v>
      </c>
      <c r="P2551" s="229">
        <v>1</v>
      </c>
      <c r="Q2551" s="229">
        <v>5</v>
      </c>
      <c r="R2551" s="229">
        <v>0</v>
      </c>
      <c r="S2551" s="229">
        <v>0</v>
      </c>
      <c r="T2551" s="229">
        <v>0</v>
      </c>
      <c r="U2551" s="229">
        <v>2</v>
      </c>
      <c r="V2551" s="229">
        <v>0</v>
      </c>
      <c r="W2551" s="229">
        <v>12</v>
      </c>
      <c r="X2551" s="229">
        <v>0</v>
      </c>
      <c r="Y2551" s="229">
        <v>12</v>
      </c>
      <c r="Z2551" s="229">
        <v>0</v>
      </c>
      <c r="AA2551" s="229">
        <v>0</v>
      </c>
      <c r="AB2551" s="213">
        <v>40</v>
      </c>
      <c r="AC2551" s="213"/>
    </row>
    <row r="2552" spans="1:29" s="110" customFormat="1" ht="26">
      <c r="A2552" s="229" t="s">
        <v>4669</v>
      </c>
      <c r="B2552" s="229" t="s">
        <v>658</v>
      </c>
      <c r="C2552" s="229" t="s">
        <v>4670</v>
      </c>
      <c r="D2552" s="229" t="s">
        <v>552</v>
      </c>
      <c r="E2552" s="229">
        <v>31</v>
      </c>
      <c r="F2552" s="228" t="s">
        <v>3749</v>
      </c>
      <c r="G2552" s="229" t="s">
        <v>554</v>
      </c>
      <c r="H2552" s="698">
        <v>43492</v>
      </c>
      <c r="I2552" s="698">
        <v>43556</v>
      </c>
      <c r="J2552" s="228">
        <v>2018</v>
      </c>
      <c r="K2552" s="229" t="s">
        <v>769</v>
      </c>
      <c r="L2552" s="229" t="s">
        <v>1297</v>
      </c>
      <c r="M2552" s="229" t="s">
        <v>3749</v>
      </c>
      <c r="N2552" s="213">
        <v>4</v>
      </c>
      <c r="O2552" s="229">
        <v>5</v>
      </c>
      <c r="P2552" s="229">
        <v>2</v>
      </c>
      <c r="Q2552" s="229">
        <v>5</v>
      </c>
      <c r="R2552" s="229">
        <v>0</v>
      </c>
      <c r="S2552" s="229">
        <v>0</v>
      </c>
      <c r="T2552" s="229">
        <v>0</v>
      </c>
      <c r="U2552" s="229">
        <v>1</v>
      </c>
      <c r="V2552" s="229">
        <v>0</v>
      </c>
      <c r="W2552" s="229">
        <v>9</v>
      </c>
      <c r="X2552" s="229">
        <v>7</v>
      </c>
      <c r="Y2552" s="229">
        <v>11</v>
      </c>
      <c r="Z2552" s="229">
        <v>0</v>
      </c>
      <c r="AA2552" s="229">
        <v>0</v>
      </c>
      <c r="AB2552" s="213">
        <v>40</v>
      </c>
      <c r="AC2552" s="213"/>
    </row>
    <row r="2553" spans="1:29" s="110" customFormat="1">
      <c r="A2553" s="229" t="s">
        <v>4671</v>
      </c>
      <c r="B2553" s="229" t="s">
        <v>658</v>
      </c>
      <c r="C2553" s="229" t="s">
        <v>4672</v>
      </c>
      <c r="D2553" s="229" t="s">
        <v>552</v>
      </c>
      <c r="E2553" s="229">
        <v>32</v>
      </c>
      <c r="F2553" s="228" t="s">
        <v>3750</v>
      </c>
      <c r="G2553" s="229" t="s">
        <v>554</v>
      </c>
      <c r="H2553" s="698">
        <v>43492</v>
      </c>
      <c r="I2553" s="698">
        <v>43556</v>
      </c>
      <c r="J2553" s="228">
        <v>2018</v>
      </c>
      <c r="K2553" s="229" t="s">
        <v>769</v>
      </c>
      <c r="L2553" s="229" t="s">
        <v>1297</v>
      </c>
      <c r="M2553" s="229" t="s">
        <v>3750</v>
      </c>
      <c r="N2553" s="213">
        <v>1</v>
      </c>
      <c r="O2553" s="229">
        <v>0</v>
      </c>
      <c r="P2553" s="229">
        <v>4</v>
      </c>
      <c r="Q2553" s="229">
        <v>6</v>
      </c>
      <c r="R2553" s="229">
        <v>0</v>
      </c>
      <c r="S2553" s="229">
        <v>0</v>
      </c>
      <c r="T2553" s="229">
        <v>0</v>
      </c>
      <c r="U2553" s="229">
        <v>0</v>
      </c>
      <c r="V2553" s="229">
        <v>0</v>
      </c>
      <c r="W2553" s="229">
        <v>17</v>
      </c>
      <c r="X2553" s="229">
        <v>12</v>
      </c>
      <c r="Y2553" s="229">
        <v>1</v>
      </c>
      <c r="Z2553" s="229">
        <v>0</v>
      </c>
      <c r="AA2553" s="229">
        <v>0</v>
      </c>
      <c r="AB2553" s="213">
        <v>40</v>
      </c>
      <c r="AC2553" s="213"/>
    </row>
    <row r="2554" spans="1:29" s="110" customFormat="1">
      <c r="A2554" s="229" t="s">
        <v>4673</v>
      </c>
      <c r="B2554" s="229" t="s">
        <v>658</v>
      </c>
      <c r="C2554" s="229" t="s">
        <v>4674</v>
      </c>
      <c r="D2554" s="229" t="s">
        <v>552</v>
      </c>
      <c r="E2554" s="229">
        <v>32</v>
      </c>
      <c r="F2554" s="228" t="s">
        <v>3750</v>
      </c>
      <c r="G2554" s="229" t="s">
        <v>554</v>
      </c>
      <c r="H2554" s="698">
        <v>43492</v>
      </c>
      <c r="I2554" s="698">
        <v>43556</v>
      </c>
      <c r="J2554" s="228">
        <v>2018</v>
      </c>
      <c r="K2554" s="229" t="s">
        <v>769</v>
      </c>
      <c r="L2554" s="229" t="s">
        <v>1297</v>
      </c>
      <c r="M2554" s="229" t="s">
        <v>3750</v>
      </c>
      <c r="N2554" s="213">
        <v>2</v>
      </c>
      <c r="O2554" s="229">
        <v>0</v>
      </c>
      <c r="P2554" s="229">
        <v>6</v>
      </c>
      <c r="Q2554" s="229">
        <v>7</v>
      </c>
      <c r="R2554" s="229">
        <v>0</v>
      </c>
      <c r="S2554" s="229">
        <v>0</v>
      </c>
      <c r="T2554" s="229">
        <v>0</v>
      </c>
      <c r="U2554" s="229">
        <v>0</v>
      </c>
      <c r="V2554" s="229">
        <v>0</v>
      </c>
      <c r="W2554" s="229">
        <v>18</v>
      </c>
      <c r="X2554" s="229">
        <v>7</v>
      </c>
      <c r="Y2554" s="229">
        <v>2</v>
      </c>
      <c r="Z2554" s="229">
        <v>0</v>
      </c>
      <c r="AA2554" s="229">
        <v>0</v>
      </c>
      <c r="AB2554" s="213">
        <v>40</v>
      </c>
      <c r="AC2554" s="213"/>
    </row>
    <row r="2555" spans="1:29" s="110" customFormat="1">
      <c r="A2555" s="229" t="s">
        <v>4675</v>
      </c>
      <c r="B2555" s="229" t="s">
        <v>658</v>
      </c>
      <c r="C2555" s="229" t="s">
        <v>4676</v>
      </c>
      <c r="D2555" s="229" t="s">
        <v>552</v>
      </c>
      <c r="E2555" s="229">
        <v>32</v>
      </c>
      <c r="F2555" s="228" t="s">
        <v>3750</v>
      </c>
      <c r="G2555" s="229" t="s">
        <v>554</v>
      </c>
      <c r="H2555" s="698">
        <v>43492</v>
      </c>
      <c r="I2555" s="698">
        <v>43556</v>
      </c>
      <c r="J2555" s="228">
        <v>2018</v>
      </c>
      <c r="K2555" s="229" t="s">
        <v>769</v>
      </c>
      <c r="L2555" s="229" t="s">
        <v>1297</v>
      </c>
      <c r="M2555" s="229" t="s">
        <v>3750</v>
      </c>
      <c r="N2555" s="213">
        <v>3</v>
      </c>
      <c r="O2555" s="229">
        <v>0</v>
      </c>
      <c r="P2555" s="229">
        <v>1</v>
      </c>
      <c r="Q2555" s="229">
        <v>4</v>
      </c>
      <c r="R2555" s="229">
        <v>2</v>
      </c>
      <c r="S2555" s="229">
        <v>0</v>
      </c>
      <c r="T2555" s="229">
        <v>0</v>
      </c>
      <c r="U2555" s="229">
        <v>0</v>
      </c>
      <c r="V2555" s="229">
        <v>4</v>
      </c>
      <c r="W2555" s="229">
        <v>15</v>
      </c>
      <c r="X2555" s="229">
        <v>11</v>
      </c>
      <c r="Y2555" s="229">
        <v>3</v>
      </c>
      <c r="Z2555" s="229">
        <v>0</v>
      </c>
      <c r="AA2555" s="229">
        <v>0</v>
      </c>
      <c r="AB2555" s="213">
        <v>40</v>
      </c>
      <c r="AC2555" s="213"/>
    </row>
    <row r="2556" spans="1:29" s="110" customFormat="1">
      <c r="A2556" s="229" t="s">
        <v>4677</v>
      </c>
      <c r="B2556" s="229" t="s">
        <v>658</v>
      </c>
      <c r="C2556" s="229" t="s">
        <v>4678</v>
      </c>
      <c r="D2556" s="229" t="s">
        <v>552</v>
      </c>
      <c r="E2556" s="229">
        <v>32</v>
      </c>
      <c r="F2556" s="228" t="s">
        <v>3750</v>
      </c>
      <c r="G2556" s="229" t="s">
        <v>554</v>
      </c>
      <c r="H2556" s="698">
        <v>43492</v>
      </c>
      <c r="I2556" s="698">
        <v>43556</v>
      </c>
      <c r="J2556" s="228">
        <v>2018</v>
      </c>
      <c r="K2556" s="229" t="s">
        <v>769</v>
      </c>
      <c r="L2556" s="229" t="s">
        <v>1297</v>
      </c>
      <c r="M2556" s="229" t="s">
        <v>3750</v>
      </c>
      <c r="N2556" s="213">
        <v>4</v>
      </c>
      <c r="O2556" s="229">
        <v>0</v>
      </c>
      <c r="P2556" s="229">
        <v>6</v>
      </c>
      <c r="Q2556" s="229">
        <v>3</v>
      </c>
      <c r="R2556" s="229">
        <v>3</v>
      </c>
      <c r="S2556" s="229">
        <v>0</v>
      </c>
      <c r="T2556" s="229">
        <v>0</v>
      </c>
      <c r="U2556" s="229">
        <v>0</v>
      </c>
      <c r="V2556" s="229">
        <v>2</v>
      </c>
      <c r="W2556" s="229">
        <v>8</v>
      </c>
      <c r="X2556" s="229">
        <v>8</v>
      </c>
      <c r="Y2556" s="229">
        <v>10</v>
      </c>
      <c r="Z2556" s="229">
        <v>0</v>
      </c>
      <c r="AA2556" s="229">
        <v>0</v>
      </c>
      <c r="AB2556" s="213">
        <v>40</v>
      </c>
      <c r="AC2556" s="213"/>
    </row>
    <row r="2557" spans="1:29" s="110" customFormat="1">
      <c r="A2557" s="229" t="s">
        <v>4679</v>
      </c>
      <c r="B2557" s="229" t="s">
        <v>658</v>
      </c>
      <c r="C2557" s="229" t="s">
        <v>4680</v>
      </c>
      <c r="D2557" s="229" t="s">
        <v>552</v>
      </c>
      <c r="E2557" s="229">
        <v>33</v>
      </c>
      <c r="F2557" s="228" t="s">
        <v>1692</v>
      </c>
      <c r="G2557" s="229" t="s">
        <v>554</v>
      </c>
      <c r="H2557" s="698">
        <v>43491</v>
      </c>
      <c r="I2557" s="698">
        <v>43556</v>
      </c>
      <c r="J2557" s="228">
        <v>2018</v>
      </c>
      <c r="K2557" s="229" t="s">
        <v>769</v>
      </c>
      <c r="L2557" s="229" t="s">
        <v>1297</v>
      </c>
      <c r="M2557" s="229" t="s">
        <v>1692</v>
      </c>
      <c r="N2557" s="213">
        <v>1</v>
      </c>
      <c r="O2557" s="229">
        <v>0</v>
      </c>
      <c r="P2557" s="229">
        <v>0</v>
      </c>
      <c r="Q2557" s="229">
        <v>4</v>
      </c>
      <c r="R2557" s="229">
        <v>0</v>
      </c>
      <c r="S2557" s="229">
        <v>1</v>
      </c>
      <c r="T2557" s="229">
        <v>0</v>
      </c>
      <c r="U2557" s="229">
        <v>4</v>
      </c>
      <c r="V2557" s="229">
        <v>0</v>
      </c>
      <c r="W2557" s="229">
        <v>24</v>
      </c>
      <c r="X2557" s="229">
        <v>3</v>
      </c>
      <c r="Y2557" s="229">
        <v>4</v>
      </c>
      <c r="Z2557" s="229">
        <v>0</v>
      </c>
      <c r="AA2557" s="229">
        <v>0</v>
      </c>
      <c r="AB2557" s="213">
        <v>40</v>
      </c>
      <c r="AC2557" s="213"/>
    </row>
    <row r="2558" spans="1:29" s="110" customFormat="1">
      <c r="A2558" s="229" t="s">
        <v>4681</v>
      </c>
      <c r="B2558" s="229" t="s">
        <v>658</v>
      </c>
      <c r="C2558" s="229" t="s">
        <v>4682</v>
      </c>
      <c r="D2558" s="229" t="s">
        <v>552</v>
      </c>
      <c r="E2558" s="229">
        <v>33</v>
      </c>
      <c r="F2558" s="228" t="s">
        <v>1692</v>
      </c>
      <c r="G2558" s="229" t="s">
        <v>554</v>
      </c>
      <c r="H2558" s="698">
        <v>43491</v>
      </c>
      <c r="I2558" s="698">
        <v>43556</v>
      </c>
      <c r="J2558" s="228">
        <v>2018</v>
      </c>
      <c r="K2558" s="229" t="s">
        <v>769</v>
      </c>
      <c r="L2558" s="229" t="s">
        <v>1297</v>
      </c>
      <c r="M2558" s="229" t="s">
        <v>1692</v>
      </c>
      <c r="N2558" s="213">
        <v>2</v>
      </c>
      <c r="O2558" s="229">
        <v>0</v>
      </c>
      <c r="P2558" s="229">
        <v>0</v>
      </c>
      <c r="Q2558" s="229">
        <v>6</v>
      </c>
      <c r="R2558" s="229">
        <v>0</v>
      </c>
      <c r="S2558" s="229">
        <v>0</v>
      </c>
      <c r="T2558" s="229">
        <v>0</v>
      </c>
      <c r="U2558" s="229">
        <v>2</v>
      </c>
      <c r="V2558" s="229">
        <v>0</v>
      </c>
      <c r="W2558" s="229">
        <v>18</v>
      </c>
      <c r="X2558" s="229">
        <v>1</v>
      </c>
      <c r="Y2558" s="229">
        <v>13</v>
      </c>
      <c r="Z2558" s="229">
        <v>0</v>
      </c>
      <c r="AA2558" s="229">
        <v>0</v>
      </c>
      <c r="AB2558" s="213">
        <v>40</v>
      </c>
      <c r="AC2558" s="213"/>
    </row>
    <row r="2559" spans="1:29" s="110" customFormat="1">
      <c r="A2559" s="229" t="s">
        <v>4683</v>
      </c>
      <c r="B2559" s="229" t="s">
        <v>658</v>
      </c>
      <c r="C2559" s="229" t="s">
        <v>4684</v>
      </c>
      <c r="D2559" s="229" t="s">
        <v>552</v>
      </c>
      <c r="E2559" s="229">
        <v>33</v>
      </c>
      <c r="F2559" s="228" t="s">
        <v>1692</v>
      </c>
      <c r="G2559" s="229" t="s">
        <v>554</v>
      </c>
      <c r="H2559" s="698">
        <v>43491</v>
      </c>
      <c r="I2559" s="698">
        <v>43556</v>
      </c>
      <c r="J2559" s="228">
        <v>2018</v>
      </c>
      <c r="K2559" s="229" t="s">
        <v>769</v>
      </c>
      <c r="L2559" s="229" t="s">
        <v>1297</v>
      </c>
      <c r="M2559" s="229" t="s">
        <v>1692</v>
      </c>
      <c r="N2559" s="213">
        <v>3</v>
      </c>
      <c r="O2559" s="229">
        <v>4</v>
      </c>
      <c r="P2559" s="229">
        <v>0</v>
      </c>
      <c r="Q2559" s="229">
        <v>4</v>
      </c>
      <c r="R2559" s="229">
        <v>0</v>
      </c>
      <c r="S2559" s="229">
        <v>0</v>
      </c>
      <c r="T2559" s="229">
        <v>0</v>
      </c>
      <c r="U2559" s="229">
        <v>2</v>
      </c>
      <c r="V2559" s="229">
        <v>0</v>
      </c>
      <c r="W2559" s="229">
        <v>15</v>
      </c>
      <c r="X2559" s="229">
        <v>3</v>
      </c>
      <c r="Y2559" s="229">
        <v>12</v>
      </c>
      <c r="Z2559" s="229">
        <v>0</v>
      </c>
      <c r="AA2559" s="229">
        <v>0</v>
      </c>
      <c r="AB2559" s="213">
        <v>40</v>
      </c>
      <c r="AC2559" s="213"/>
    </row>
    <row r="2560" spans="1:29" s="110" customFormat="1">
      <c r="A2560" s="229" t="s">
        <v>4685</v>
      </c>
      <c r="B2560" s="229" t="s">
        <v>658</v>
      </c>
      <c r="C2560" s="229" t="s">
        <v>4686</v>
      </c>
      <c r="D2560" s="229" t="s">
        <v>552</v>
      </c>
      <c r="E2560" s="229">
        <v>33</v>
      </c>
      <c r="F2560" s="228" t="s">
        <v>1692</v>
      </c>
      <c r="G2560" s="229" t="s">
        <v>554</v>
      </c>
      <c r="H2560" s="698">
        <v>43491</v>
      </c>
      <c r="I2560" s="698">
        <v>43556</v>
      </c>
      <c r="J2560" s="228">
        <v>2018</v>
      </c>
      <c r="K2560" s="229" t="s">
        <v>769</v>
      </c>
      <c r="L2560" s="229" t="s">
        <v>1297</v>
      </c>
      <c r="M2560" s="229" t="s">
        <v>1692</v>
      </c>
      <c r="N2560" s="213">
        <v>4</v>
      </c>
      <c r="O2560" s="229">
        <v>1</v>
      </c>
      <c r="P2560" s="229">
        <v>0</v>
      </c>
      <c r="Q2560" s="229">
        <v>5</v>
      </c>
      <c r="R2560" s="229">
        <v>0</v>
      </c>
      <c r="S2560" s="229">
        <v>0</v>
      </c>
      <c r="T2560" s="229">
        <v>0</v>
      </c>
      <c r="U2560" s="229">
        <v>5</v>
      </c>
      <c r="V2560" s="229">
        <v>0</v>
      </c>
      <c r="W2560" s="229">
        <v>5</v>
      </c>
      <c r="X2560" s="229">
        <v>0</v>
      </c>
      <c r="Y2560" s="229">
        <v>24</v>
      </c>
      <c r="Z2560" s="229">
        <v>0</v>
      </c>
      <c r="AA2560" s="229">
        <v>0</v>
      </c>
      <c r="AB2560" s="213">
        <v>40</v>
      </c>
      <c r="AC2560" s="213"/>
    </row>
    <row r="2561" spans="1:29" s="110" customFormat="1">
      <c r="A2561" s="229" t="s">
        <v>4575</v>
      </c>
      <c r="B2561" s="229" t="s">
        <v>658</v>
      </c>
      <c r="C2561" s="229" t="s">
        <v>4576</v>
      </c>
      <c r="D2561" s="229" t="s">
        <v>552</v>
      </c>
      <c r="E2561" s="229">
        <v>37</v>
      </c>
      <c r="F2561" s="228" t="s">
        <v>358</v>
      </c>
      <c r="G2561" s="229" t="s">
        <v>554</v>
      </c>
      <c r="H2561" s="698">
        <v>43519</v>
      </c>
      <c r="I2561" s="698">
        <v>43556</v>
      </c>
      <c r="J2561" s="228">
        <v>2018</v>
      </c>
      <c r="K2561" s="229" t="s">
        <v>769</v>
      </c>
      <c r="L2561" s="229" t="s">
        <v>3726</v>
      </c>
      <c r="M2561" s="229" t="s">
        <v>358</v>
      </c>
      <c r="N2561" s="213">
        <v>1</v>
      </c>
      <c r="O2561" s="229">
        <v>0</v>
      </c>
      <c r="P2561" s="229">
        <v>0</v>
      </c>
      <c r="Q2561" s="229">
        <v>3</v>
      </c>
      <c r="R2561" s="229">
        <v>0</v>
      </c>
      <c r="S2561" s="229">
        <v>8</v>
      </c>
      <c r="T2561" s="229">
        <v>0</v>
      </c>
      <c r="U2561" s="229">
        <v>0</v>
      </c>
      <c r="V2561" s="229">
        <v>0</v>
      </c>
      <c r="W2561" s="229">
        <v>23</v>
      </c>
      <c r="X2561" s="229">
        <v>2</v>
      </c>
      <c r="Y2561" s="229">
        <v>4</v>
      </c>
      <c r="Z2561" s="229">
        <v>0</v>
      </c>
      <c r="AA2561" s="229">
        <v>0</v>
      </c>
      <c r="AB2561" s="213">
        <v>40</v>
      </c>
      <c r="AC2561" s="213"/>
    </row>
    <row r="2562" spans="1:29" s="110" customFormat="1">
      <c r="A2562" s="229" t="s">
        <v>4577</v>
      </c>
      <c r="B2562" s="229" t="s">
        <v>658</v>
      </c>
      <c r="C2562" s="229" t="s">
        <v>4578</v>
      </c>
      <c r="D2562" s="229" t="s">
        <v>552</v>
      </c>
      <c r="E2562" s="229">
        <v>37</v>
      </c>
      <c r="F2562" s="228" t="s">
        <v>358</v>
      </c>
      <c r="G2562" s="229" t="s">
        <v>554</v>
      </c>
      <c r="H2562" s="698">
        <v>43519</v>
      </c>
      <c r="I2562" s="698">
        <v>43556</v>
      </c>
      <c r="J2562" s="228">
        <v>2018</v>
      </c>
      <c r="K2562" s="229" t="s">
        <v>769</v>
      </c>
      <c r="L2562" s="229" t="s">
        <v>3726</v>
      </c>
      <c r="M2562" s="229" t="s">
        <v>358</v>
      </c>
      <c r="N2562" s="213">
        <v>2</v>
      </c>
      <c r="O2562" s="229">
        <v>0</v>
      </c>
      <c r="P2562" s="229">
        <v>0</v>
      </c>
      <c r="Q2562" s="229">
        <v>3</v>
      </c>
      <c r="R2562" s="229">
        <v>0</v>
      </c>
      <c r="S2562" s="229">
        <v>0</v>
      </c>
      <c r="T2562" s="229">
        <v>0</v>
      </c>
      <c r="U2562" s="229">
        <v>0</v>
      </c>
      <c r="V2562" s="229">
        <v>0</v>
      </c>
      <c r="W2562" s="229">
        <v>37</v>
      </c>
      <c r="X2562" s="229">
        <v>0</v>
      </c>
      <c r="Y2562" s="229">
        <v>0</v>
      </c>
      <c r="Z2562" s="229">
        <v>0</v>
      </c>
      <c r="AA2562" s="229">
        <v>0</v>
      </c>
      <c r="AB2562" s="213">
        <v>40</v>
      </c>
      <c r="AC2562" s="213"/>
    </row>
    <row r="2563" spans="1:29" s="110" customFormat="1">
      <c r="A2563" s="229" t="s">
        <v>4579</v>
      </c>
      <c r="B2563" s="229" t="s">
        <v>658</v>
      </c>
      <c r="C2563" s="229" t="s">
        <v>4580</v>
      </c>
      <c r="D2563" s="229" t="s">
        <v>552</v>
      </c>
      <c r="E2563" s="229">
        <v>37</v>
      </c>
      <c r="F2563" s="228" t="s">
        <v>358</v>
      </c>
      <c r="G2563" s="229" t="s">
        <v>554</v>
      </c>
      <c r="H2563" s="698">
        <v>43519</v>
      </c>
      <c r="I2563" s="698">
        <v>43556</v>
      </c>
      <c r="J2563" s="228">
        <v>2018</v>
      </c>
      <c r="K2563" s="229" t="s">
        <v>769</v>
      </c>
      <c r="L2563" s="229" t="s">
        <v>3726</v>
      </c>
      <c r="M2563" s="229" t="s">
        <v>358</v>
      </c>
      <c r="N2563" s="213">
        <v>3</v>
      </c>
      <c r="O2563" s="229">
        <v>0</v>
      </c>
      <c r="P2563" s="229">
        <v>0</v>
      </c>
      <c r="Q2563" s="229">
        <v>1</v>
      </c>
      <c r="R2563" s="229">
        <v>0</v>
      </c>
      <c r="S2563" s="229">
        <v>15</v>
      </c>
      <c r="T2563" s="229">
        <v>0</v>
      </c>
      <c r="U2563" s="229">
        <v>0</v>
      </c>
      <c r="V2563" s="229">
        <v>0</v>
      </c>
      <c r="W2563" s="229">
        <v>11</v>
      </c>
      <c r="X2563" s="229">
        <v>13</v>
      </c>
      <c r="Y2563" s="229">
        <v>0</v>
      </c>
      <c r="Z2563" s="229">
        <v>0</v>
      </c>
      <c r="AA2563" s="229">
        <v>0</v>
      </c>
      <c r="AB2563" s="213">
        <v>40</v>
      </c>
      <c r="AC2563" s="213"/>
    </row>
    <row r="2564" spans="1:29" s="110" customFormat="1">
      <c r="A2564" s="229" t="s">
        <v>4581</v>
      </c>
      <c r="B2564" s="229" t="s">
        <v>658</v>
      </c>
      <c r="C2564" s="229" t="s">
        <v>4582</v>
      </c>
      <c r="D2564" s="229" t="s">
        <v>552</v>
      </c>
      <c r="E2564" s="229">
        <v>37</v>
      </c>
      <c r="F2564" s="228" t="s">
        <v>358</v>
      </c>
      <c r="G2564" s="229" t="s">
        <v>554</v>
      </c>
      <c r="H2564" s="698">
        <v>43519</v>
      </c>
      <c r="I2564" s="698">
        <v>43556</v>
      </c>
      <c r="J2564" s="228">
        <v>2018</v>
      </c>
      <c r="K2564" s="229" t="s">
        <v>769</v>
      </c>
      <c r="L2564" s="229" t="s">
        <v>3726</v>
      </c>
      <c r="M2564" s="229" t="s">
        <v>358</v>
      </c>
      <c r="N2564" s="213">
        <v>4</v>
      </c>
      <c r="O2564" s="229">
        <v>0</v>
      </c>
      <c r="P2564" s="229">
        <v>0</v>
      </c>
      <c r="Q2564" s="229">
        <v>0</v>
      </c>
      <c r="R2564" s="229">
        <v>0</v>
      </c>
      <c r="S2564" s="229">
        <v>4</v>
      </c>
      <c r="T2564" s="229">
        <v>0</v>
      </c>
      <c r="U2564" s="229">
        <v>0</v>
      </c>
      <c r="V2564" s="229">
        <v>0</v>
      </c>
      <c r="W2564" s="229">
        <v>31</v>
      </c>
      <c r="X2564" s="229">
        <v>5</v>
      </c>
      <c r="Y2564" s="229">
        <v>0</v>
      </c>
      <c r="Z2564" s="229">
        <v>0</v>
      </c>
      <c r="AA2564" s="229">
        <v>0</v>
      </c>
      <c r="AB2564" s="213">
        <v>40</v>
      </c>
      <c r="AC2564" s="213"/>
    </row>
    <row r="2565" spans="1:29" s="110" customFormat="1">
      <c r="A2565" s="229" t="s">
        <v>4367</v>
      </c>
      <c r="B2565" s="229" t="s">
        <v>658</v>
      </c>
      <c r="C2565" s="229" t="s">
        <v>4368</v>
      </c>
      <c r="D2565" s="229" t="s">
        <v>552</v>
      </c>
      <c r="E2565" s="229">
        <v>38</v>
      </c>
      <c r="F2565" s="228" t="s">
        <v>3759</v>
      </c>
      <c r="G2565" s="229" t="s">
        <v>554</v>
      </c>
      <c r="H2565" s="698">
        <v>43475</v>
      </c>
      <c r="I2565" s="698">
        <v>43523</v>
      </c>
      <c r="J2565" s="228">
        <v>2018</v>
      </c>
      <c r="K2565" s="229" t="s">
        <v>769</v>
      </c>
      <c r="L2565" s="229" t="s">
        <v>3726</v>
      </c>
      <c r="M2565" s="229" t="s">
        <v>3759</v>
      </c>
      <c r="N2565" s="213">
        <v>1</v>
      </c>
      <c r="O2565" s="229">
        <v>0</v>
      </c>
      <c r="P2565" s="229">
        <v>7</v>
      </c>
      <c r="Q2565" s="229">
        <v>2</v>
      </c>
      <c r="R2565" s="229">
        <v>0</v>
      </c>
      <c r="S2565" s="229">
        <v>0</v>
      </c>
      <c r="T2565" s="229">
        <v>0</v>
      </c>
      <c r="U2565" s="229">
        <v>0</v>
      </c>
      <c r="V2565" s="229">
        <v>1</v>
      </c>
      <c r="W2565" s="229">
        <v>14</v>
      </c>
      <c r="X2565" s="229">
        <v>12</v>
      </c>
      <c r="Y2565" s="229">
        <v>4</v>
      </c>
      <c r="Z2565" s="229">
        <v>0</v>
      </c>
      <c r="AA2565" s="229">
        <v>0</v>
      </c>
      <c r="AB2565" s="213">
        <v>40</v>
      </c>
      <c r="AC2565" s="213"/>
    </row>
    <row r="2566" spans="1:29" s="110" customFormat="1">
      <c r="A2566" s="229" t="s">
        <v>4369</v>
      </c>
      <c r="B2566" s="229" t="s">
        <v>658</v>
      </c>
      <c r="C2566" s="229" t="s">
        <v>4370</v>
      </c>
      <c r="D2566" s="229" t="s">
        <v>552</v>
      </c>
      <c r="E2566" s="229">
        <v>38</v>
      </c>
      <c r="F2566" s="228" t="s">
        <v>3759</v>
      </c>
      <c r="G2566" s="229" t="s">
        <v>554</v>
      </c>
      <c r="H2566" s="698">
        <v>43475</v>
      </c>
      <c r="I2566" s="698">
        <v>43523</v>
      </c>
      <c r="J2566" s="228">
        <v>2018</v>
      </c>
      <c r="K2566" s="229" t="s">
        <v>769</v>
      </c>
      <c r="L2566" s="229" t="s">
        <v>3726</v>
      </c>
      <c r="M2566" s="229" t="s">
        <v>3759</v>
      </c>
      <c r="N2566" s="213">
        <v>2</v>
      </c>
      <c r="O2566" s="229">
        <v>0</v>
      </c>
      <c r="P2566" s="229">
        <v>4</v>
      </c>
      <c r="Q2566" s="229">
        <v>13</v>
      </c>
      <c r="R2566" s="229">
        <v>0</v>
      </c>
      <c r="S2566" s="229">
        <v>0</v>
      </c>
      <c r="T2566" s="229">
        <v>0</v>
      </c>
      <c r="U2566" s="229">
        <v>1</v>
      </c>
      <c r="V2566" s="229">
        <v>0</v>
      </c>
      <c r="W2566" s="229">
        <v>8</v>
      </c>
      <c r="X2566" s="229">
        <v>12</v>
      </c>
      <c r="Y2566" s="229">
        <v>2</v>
      </c>
      <c r="Z2566" s="229">
        <v>0</v>
      </c>
      <c r="AA2566" s="229">
        <v>0</v>
      </c>
      <c r="AB2566" s="213">
        <v>40</v>
      </c>
      <c r="AC2566" s="213"/>
    </row>
    <row r="2567" spans="1:29" s="110" customFormat="1">
      <c r="A2567" s="229" t="s">
        <v>4371</v>
      </c>
      <c r="B2567" s="229" t="s">
        <v>658</v>
      </c>
      <c r="C2567" s="229" t="s">
        <v>4372</v>
      </c>
      <c r="D2567" s="229" t="s">
        <v>552</v>
      </c>
      <c r="E2567" s="229">
        <v>38</v>
      </c>
      <c r="F2567" s="228" t="s">
        <v>3759</v>
      </c>
      <c r="G2567" s="229" t="s">
        <v>554</v>
      </c>
      <c r="H2567" s="698">
        <v>43475</v>
      </c>
      <c r="I2567" s="698">
        <v>43523</v>
      </c>
      <c r="J2567" s="228">
        <v>2018</v>
      </c>
      <c r="K2567" s="229" t="s">
        <v>769</v>
      </c>
      <c r="L2567" s="229" t="s">
        <v>3726</v>
      </c>
      <c r="M2567" s="229" t="s">
        <v>3759</v>
      </c>
      <c r="N2567" s="213">
        <v>3</v>
      </c>
      <c r="O2567" s="229">
        <v>4</v>
      </c>
      <c r="P2567" s="229">
        <v>5</v>
      </c>
      <c r="Q2567" s="229">
        <v>12</v>
      </c>
      <c r="R2567" s="229">
        <v>0</v>
      </c>
      <c r="S2567" s="229">
        <v>1</v>
      </c>
      <c r="T2567" s="229">
        <v>0</v>
      </c>
      <c r="U2567" s="229">
        <v>0</v>
      </c>
      <c r="V2567" s="229">
        <v>0</v>
      </c>
      <c r="W2567" s="229">
        <v>10</v>
      </c>
      <c r="X2567" s="229">
        <v>7</v>
      </c>
      <c r="Y2567" s="229">
        <v>1</v>
      </c>
      <c r="Z2567" s="229">
        <v>0</v>
      </c>
      <c r="AA2567" s="229">
        <v>0</v>
      </c>
      <c r="AB2567" s="213">
        <v>40</v>
      </c>
      <c r="AC2567" s="213"/>
    </row>
    <row r="2568" spans="1:29" s="110" customFormat="1">
      <c r="A2568" s="229" t="s">
        <v>4373</v>
      </c>
      <c r="B2568" s="229" t="s">
        <v>658</v>
      </c>
      <c r="C2568" s="229" t="s">
        <v>4374</v>
      </c>
      <c r="D2568" s="229" t="s">
        <v>552</v>
      </c>
      <c r="E2568" s="229">
        <v>38</v>
      </c>
      <c r="F2568" s="228" t="s">
        <v>3759</v>
      </c>
      <c r="G2568" s="229" t="s">
        <v>554</v>
      </c>
      <c r="H2568" s="698">
        <v>43475</v>
      </c>
      <c r="I2568" s="698">
        <v>43523</v>
      </c>
      <c r="J2568" s="228">
        <v>2018</v>
      </c>
      <c r="K2568" s="229" t="s">
        <v>769</v>
      </c>
      <c r="L2568" s="229" t="s">
        <v>3726</v>
      </c>
      <c r="M2568" s="229" t="s">
        <v>3759</v>
      </c>
      <c r="N2568" s="213">
        <v>4</v>
      </c>
      <c r="O2568" s="229">
        <v>1</v>
      </c>
      <c r="P2568" s="229">
        <v>9</v>
      </c>
      <c r="Q2568" s="229">
        <v>7</v>
      </c>
      <c r="R2568" s="229">
        <v>0</v>
      </c>
      <c r="S2568" s="229">
        <v>0</v>
      </c>
      <c r="T2568" s="229">
        <v>0</v>
      </c>
      <c r="U2568" s="229">
        <v>1</v>
      </c>
      <c r="V2568" s="229">
        <v>0</v>
      </c>
      <c r="W2568" s="229">
        <v>6</v>
      </c>
      <c r="X2568" s="229">
        <v>16</v>
      </c>
      <c r="Y2568" s="229">
        <v>0</v>
      </c>
      <c r="Z2568" s="229">
        <v>0</v>
      </c>
      <c r="AA2568" s="229">
        <v>0</v>
      </c>
      <c r="AB2568" s="213">
        <v>40</v>
      </c>
      <c r="AC2568" s="213"/>
    </row>
    <row r="2569" spans="1:29" s="110" customFormat="1">
      <c r="A2569" s="229" t="s">
        <v>4583</v>
      </c>
      <c r="B2569" s="229" t="s">
        <v>658</v>
      </c>
      <c r="C2569" s="229" t="s">
        <v>4584</v>
      </c>
      <c r="D2569" s="229" t="s">
        <v>552</v>
      </c>
      <c r="E2569" s="229">
        <v>39</v>
      </c>
      <c r="F2569" s="228" t="s">
        <v>1517</v>
      </c>
      <c r="G2569" s="229" t="s">
        <v>554</v>
      </c>
      <c r="H2569" s="698">
        <v>43475</v>
      </c>
      <c r="I2569" s="698">
        <v>43543</v>
      </c>
      <c r="J2569" s="228">
        <v>2018</v>
      </c>
      <c r="K2569" s="229" t="s">
        <v>769</v>
      </c>
      <c r="L2569" s="229" t="s">
        <v>3726</v>
      </c>
      <c r="M2569" s="229" t="s">
        <v>1517</v>
      </c>
      <c r="N2569" s="213">
        <v>1</v>
      </c>
      <c r="O2569" s="229">
        <v>0</v>
      </c>
      <c r="P2569" s="229">
        <v>3</v>
      </c>
      <c r="Q2569" s="229">
        <v>2</v>
      </c>
      <c r="R2569" s="229">
        <v>0</v>
      </c>
      <c r="S2569" s="229">
        <v>2</v>
      </c>
      <c r="T2569" s="229">
        <v>0</v>
      </c>
      <c r="U2569" s="229">
        <v>0</v>
      </c>
      <c r="V2569" s="229">
        <v>1</v>
      </c>
      <c r="W2569" s="229">
        <v>28</v>
      </c>
      <c r="X2569" s="229">
        <v>4</v>
      </c>
      <c r="Y2569" s="229">
        <v>0</v>
      </c>
      <c r="Z2569" s="229">
        <v>0</v>
      </c>
      <c r="AA2569" s="229">
        <v>0</v>
      </c>
      <c r="AB2569" s="213">
        <v>40</v>
      </c>
      <c r="AC2569" s="213"/>
    </row>
    <row r="2570" spans="1:29" s="110" customFormat="1">
      <c r="A2570" s="229" t="s">
        <v>4585</v>
      </c>
      <c r="B2570" s="229" t="s">
        <v>658</v>
      </c>
      <c r="C2570" s="229" t="s">
        <v>4586</v>
      </c>
      <c r="D2570" s="229" t="s">
        <v>552</v>
      </c>
      <c r="E2570" s="229">
        <v>39</v>
      </c>
      <c r="F2570" s="228" t="s">
        <v>1517</v>
      </c>
      <c r="G2570" s="229" t="s">
        <v>554</v>
      </c>
      <c r="H2570" s="698">
        <v>43475</v>
      </c>
      <c r="I2570" s="698">
        <v>43543</v>
      </c>
      <c r="J2570" s="228">
        <v>2018</v>
      </c>
      <c r="K2570" s="229" t="s">
        <v>769</v>
      </c>
      <c r="L2570" s="229" t="s">
        <v>3726</v>
      </c>
      <c r="M2570" s="229" t="s">
        <v>1517</v>
      </c>
      <c r="N2570" s="213">
        <v>2</v>
      </c>
      <c r="O2570" s="229">
        <v>0</v>
      </c>
      <c r="P2570" s="229">
        <v>12</v>
      </c>
      <c r="Q2570" s="229">
        <v>0</v>
      </c>
      <c r="R2570" s="229">
        <v>0</v>
      </c>
      <c r="S2570" s="229">
        <v>4</v>
      </c>
      <c r="T2570" s="229">
        <v>0</v>
      </c>
      <c r="U2570" s="229">
        <v>1</v>
      </c>
      <c r="V2570" s="229">
        <v>1</v>
      </c>
      <c r="W2570" s="229">
        <v>14</v>
      </c>
      <c r="X2570" s="229">
        <v>6</v>
      </c>
      <c r="Y2570" s="229">
        <v>2</v>
      </c>
      <c r="Z2570" s="229">
        <v>0</v>
      </c>
      <c r="AA2570" s="229">
        <v>0</v>
      </c>
      <c r="AB2570" s="213">
        <v>40</v>
      </c>
      <c r="AC2570" s="213"/>
    </row>
    <row r="2571" spans="1:29" s="110" customFormat="1">
      <c r="A2571" s="229" t="s">
        <v>4587</v>
      </c>
      <c r="B2571" s="229" t="s">
        <v>658</v>
      </c>
      <c r="C2571" s="229" t="s">
        <v>4588</v>
      </c>
      <c r="D2571" s="229" t="s">
        <v>552</v>
      </c>
      <c r="E2571" s="229">
        <v>39</v>
      </c>
      <c r="F2571" s="228" t="s">
        <v>1517</v>
      </c>
      <c r="G2571" s="229" t="s">
        <v>554</v>
      </c>
      <c r="H2571" s="698">
        <v>43475</v>
      </c>
      <c r="I2571" s="698">
        <v>43543</v>
      </c>
      <c r="J2571" s="228">
        <v>2018</v>
      </c>
      <c r="K2571" s="229" t="s">
        <v>769</v>
      </c>
      <c r="L2571" s="229" t="s">
        <v>3726</v>
      </c>
      <c r="M2571" s="229" t="s">
        <v>1517</v>
      </c>
      <c r="N2571" s="213">
        <v>3</v>
      </c>
      <c r="O2571" s="229">
        <v>0</v>
      </c>
      <c r="P2571" s="229">
        <v>1</v>
      </c>
      <c r="Q2571" s="229">
        <v>0</v>
      </c>
      <c r="R2571" s="229">
        <v>0</v>
      </c>
      <c r="S2571" s="229">
        <v>2</v>
      </c>
      <c r="T2571" s="229">
        <v>0</v>
      </c>
      <c r="U2571" s="229">
        <v>0</v>
      </c>
      <c r="V2571" s="229">
        <v>2</v>
      </c>
      <c r="W2571" s="229">
        <v>15</v>
      </c>
      <c r="X2571" s="229">
        <v>11</v>
      </c>
      <c r="Y2571" s="229">
        <v>9</v>
      </c>
      <c r="Z2571" s="229">
        <v>0</v>
      </c>
      <c r="AA2571" s="229">
        <v>0</v>
      </c>
      <c r="AB2571" s="213">
        <v>40</v>
      </c>
      <c r="AC2571" s="213"/>
    </row>
    <row r="2572" spans="1:29" s="110" customFormat="1">
      <c r="A2572" s="229" t="s">
        <v>4589</v>
      </c>
      <c r="B2572" s="229" t="s">
        <v>658</v>
      </c>
      <c r="C2572" s="229" t="s">
        <v>4590</v>
      </c>
      <c r="D2572" s="229" t="s">
        <v>552</v>
      </c>
      <c r="E2572" s="229">
        <v>39</v>
      </c>
      <c r="F2572" s="228" t="s">
        <v>1517</v>
      </c>
      <c r="G2572" s="229" t="s">
        <v>554</v>
      </c>
      <c r="H2572" s="698">
        <v>43475</v>
      </c>
      <c r="I2572" s="698">
        <v>43543</v>
      </c>
      <c r="J2572" s="228">
        <v>2018</v>
      </c>
      <c r="K2572" s="229" t="s">
        <v>769</v>
      </c>
      <c r="L2572" s="229" t="s">
        <v>3726</v>
      </c>
      <c r="M2572" s="229" t="s">
        <v>1517</v>
      </c>
      <c r="N2572" s="213">
        <v>4</v>
      </c>
      <c r="O2572" s="229">
        <v>3</v>
      </c>
      <c r="P2572" s="229">
        <v>0</v>
      </c>
      <c r="Q2572" s="229">
        <v>12</v>
      </c>
      <c r="R2572" s="229">
        <v>0</v>
      </c>
      <c r="S2572" s="229">
        <v>0</v>
      </c>
      <c r="T2572" s="229">
        <v>0</v>
      </c>
      <c r="U2572" s="229">
        <v>7</v>
      </c>
      <c r="V2572" s="229">
        <v>0</v>
      </c>
      <c r="W2572" s="229">
        <v>10</v>
      </c>
      <c r="X2572" s="229">
        <v>8</v>
      </c>
      <c r="Y2572" s="229">
        <v>0</v>
      </c>
      <c r="Z2572" s="229">
        <v>0</v>
      </c>
      <c r="AA2572" s="229">
        <v>0</v>
      </c>
      <c r="AB2572" s="213">
        <v>40</v>
      </c>
      <c r="AC2572" s="213"/>
    </row>
    <row r="2573" spans="1:29" s="110" customFormat="1">
      <c r="A2573" s="229" t="s">
        <v>4591</v>
      </c>
      <c r="B2573" s="229" t="s">
        <v>658</v>
      </c>
      <c r="C2573" s="229" t="s">
        <v>4592</v>
      </c>
      <c r="D2573" s="229" t="s">
        <v>552</v>
      </c>
      <c r="E2573" s="229">
        <v>40</v>
      </c>
      <c r="F2573" s="228" t="s">
        <v>550</v>
      </c>
      <c r="G2573" s="229" t="s">
        <v>554</v>
      </c>
      <c r="H2573" s="698">
        <v>43475</v>
      </c>
      <c r="I2573" s="698">
        <v>43556</v>
      </c>
      <c r="J2573" s="228">
        <v>2018</v>
      </c>
      <c r="K2573" s="229" t="s">
        <v>769</v>
      </c>
      <c r="L2573" s="229" t="s">
        <v>3727</v>
      </c>
      <c r="M2573" s="229" t="s">
        <v>550</v>
      </c>
      <c r="N2573" s="213">
        <v>1</v>
      </c>
      <c r="O2573" s="229">
        <v>2</v>
      </c>
      <c r="P2573" s="229">
        <v>1</v>
      </c>
      <c r="Q2573" s="229">
        <v>5</v>
      </c>
      <c r="R2573" s="229">
        <v>0</v>
      </c>
      <c r="S2573" s="229">
        <v>1</v>
      </c>
      <c r="T2573" s="229">
        <v>0</v>
      </c>
      <c r="U2573" s="229">
        <v>0</v>
      </c>
      <c r="V2573" s="229">
        <v>3</v>
      </c>
      <c r="W2573" s="229">
        <v>9</v>
      </c>
      <c r="X2573" s="229">
        <v>19</v>
      </c>
      <c r="Y2573" s="229">
        <v>0</v>
      </c>
      <c r="Z2573" s="229">
        <v>0</v>
      </c>
      <c r="AA2573" s="229">
        <v>0</v>
      </c>
      <c r="AB2573" s="213">
        <v>40</v>
      </c>
      <c r="AC2573" s="213"/>
    </row>
    <row r="2574" spans="1:29" s="110" customFormat="1">
      <c r="A2574" s="229" t="s">
        <v>4593</v>
      </c>
      <c r="B2574" s="229" t="s">
        <v>658</v>
      </c>
      <c r="C2574" s="229" t="s">
        <v>4594</v>
      </c>
      <c r="D2574" s="229" t="s">
        <v>552</v>
      </c>
      <c r="E2574" s="229">
        <v>40</v>
      </c>
      <c r="F2574" s="228" t="s">
        <v>550</v>
      </c>
      <c r="G2574" s="229" t="s">
        <v>554</v>
      </c>
      <c r="H2574" s="698">
        <v>43475</v>
      </c>
      <c r="I2574" s="698">
        <v>43556</v>
      </c>
      <c r="J2574" s="228">
        <v>2018</v>
      </c>
      <c r="K2574" s="229" t="s">
        <v>769</v>
      </c>
      <c r="L2574" s="229" t="s">
        <v>3727</v>
      </c>
      <c r="M2574" s="229" t="s">
        <v>550</v>
      </c>
      <c r="N2574" s="213">
        <v>2</v>
      </c>
      <c r="O2574" s="229">
        <v>2</v>
      </c>
      <c r="P2574" s="229">
        <v>0</v>
      </c>
      <c r="Q2574" s="229">
        <v>6</v>
      </c>
      <c r="R2574" s="229">
        <v>0</v>
      </c>
      <c r="S2574" s="229">
        <v>0</v>
      </c>
      <c r="T2574" s="229">
        <v>0</v>
      </c>
      <c r="U2574" s="229">
        <v>0</v>
      </c>
      <c r="V2574" s="229">
        <v>1</v>
      </c>
      <c r="W2574" s="229">
        <v>8</v>
      </c>
      <c r="X2574" s="229">
        <v>21</v>
      </c>
      <c r="Y2574" s="229">
        <v>2</v>
      </c>
      <c r="Z2574" s="229">
        <v>0</v>
      </c>
      <c r="AA2574" s="229">
        <v>0</v>
      </c>
      <c r="AB2574" s="213">
        <v>40</v>
      </c>
      <c r="AC2574" s="213"/>
    </row>
    <row r="2575" spans="1:29" s="110" customFormat="1">
      <c r="A2575" s="229" t="s">
        <v>4595</v>
      </c>
      <c r="B2575" s="229" t="s">
        <v>658</v>
      </c>
      <c r="C2575" s="229" t="s">
        <v>4596</v>
      </c>
      <c r="D2575" s="229" t="s">
        <v>552</v>
      </c>
      <c r="E2575" s="229">
        <v>40</v>
      </c>
      <c r="F2575" s="228" t="s">
        <v>550</v>
      </c>
      <c r="G2575" s="229" t="s">
        <v>554</v>
      </c>
      <c r="H2575" s="698">
        <v>43475</v>
      </c>
      <c r="I2575" s="698">
        <v>43556</v>
      </c>
      <c r="J2575" s="228">
        <v>2018</v>
      </c>
      <c r="K2575" s="229" t="s">
        <v>769</v>
      </c>
      <c r="L2575" s="229" t="s">
        <v>3727</v>
      </c>
      <c r="M2575" s="229" t="s">
        <v>550</v>
      </c>
      <c r="N2575" s="213">
        <v>3</v>
      </c>
      <c r="O2575" s="229">
        <v>5</v>
      </c>
      <c r="P2575" s="229">
        <v>0</v>
      </c>
      <c r="Q2575" s="229">
        <v>8</v>
      </c>
      <c r="R2575" s="229">
        <v>1</v>
      </c>
      <c r="S2575" s="229">
        <v>2</v>
      </c>
      <c r="T2575" s="229">
        <v>0</v>
      </c>
      <c r="U2575" s="229">
        <v>0</v>
      </c>
      <c r="V2575" s="229">
        <v>0</v>
      </c>
      <c r="W2575" s="229">
        <v>16</v>
      </c>
      <c r="X2575" s="229">
        <v>8</v>
      </c>
      <c r="Y2575" s="229">
        <v>0</v>
      </c>
      <c r="Z2575" s="229">
        <v>0</v>
      </c>
      <c r="AA2575" s="229">
        <v>0</v>
      </c>
      <c r="AB2575" s="213">
        <v>40</v>
      </c>
      <c r="AC2575" s="213"/>
    </row>
    <row r="2576" spans="1:29" s="110" customFormat="1">
      <c r="A2576" s="229" t="s">
        <v>4597</v>
      </c>
      <c r="B2576" s="229" t="s">
        <v>658</v>
      </c>
      <c r="C2576" s="229" t="s">
        <v>4598</v>
      </c>
      <c r="D2576" s="229" t="s">
        <v>552</v>
      </c>
      <c r="E2576" s="229">
        <v>40</v>
      </c>
      <c r="F2576" s="228" t="s">
        <v>550</v>
      </c>
      <c r="G2576" s="229" t="s">
        <v>554</v>
      </c>
      <c r="H2576" s="698">
        <v>43475</v>
      </c>
      <c r="I2576" s="698">
        <v>43556</v>
      </c>
      <c r="J2576" s="228">
        <v>2018</v>
      </c>
      <c r="K2576" s="229" t="s">
        <v>769</v>
      </c>
      <c r="L2576" s="229" t="s">
        <v>3727</v>
      </c>
      <c r="M2576" s="229" t="s">
        <v>550</v>
      </c>
      <c r="N2576" s="213">
        <v>4</v>
      </c>
      <c r="O2576" s="229">
        <v>3</v>
      </c>
      <c r="P2576" s="229">
        <v>1</v>
      </c>
      <c r="Q2576" s="229">
        <v>4</v>
      </c>
      <c r="R2576" s="229">
        <v>0</v>
      </c>
      <c r="S2576" s="229">
        <v>0</v>
      </c>
      <c r="T2576" s="229">
        <v>0</v>
      </c>
      <c r="U2576" s="229">
        <v>0</v>
      </c>
      <c r="V2576" s="229">
        <v>1</v>
      </c>
      <c r="W2576" s="229">
        <v>14</v>
      </c>
      <c r="X2576" s="229">
        <v>17</v>
      </c>
      <c r="Y2576" s="229">
        <v>0</v>
      </c>
      <c r="Z2576" s="229">
        <v>0</v>
      </c>
      <c r="AA2576" s="229">
        <v>0</v>
      </c>
      <c r="AB2576" s="213">
        <v>40</v>
      </c>
      <c r="AC2576" s="213"/>
    </row>
    <row r="2577" spans="1:29" s="110" customFormat="1">
      <c r="A2577" s="229" t="s">
        <v>4599</v>
      </c>
      <c r="B2577" s="229" t="s">
        <v>658</v>
      </c>
      <c r="C2577" s="229" t="s">
        <v>4600</v>
      </c>
      <c r="D2577" s="229" t="s">
        <v>552</v>
      </c>
      <c r="E2577" s="229">
        <v>41</v>
      </c>
      <c r="F2577" s="228" t="s">
        <v>1513</v>
      </c>
      <c r="G2577" s="229" t="s">
        <v>554</v>
      </c>
      <c r="H2577" s="698">
        <v>43519</v>
      </c>
      <c r="I2577" s="698">
        <v>43556</v>
      </c>
      <c r="J2577" s="228">
        <v>2018</v>
      </c>
      <c r="K2577" s="229" t="s">
        <v>769</v>
      </c>
      <c r="L2577" s="229" t="s">
        <v>3727</v>
      </c>
      <c r="M2577" s="229" t="s">
        <v>1513</v>
      </c>
      <c r="N2577" s="213">
        <v>1</v>
      </c>
      <c r="O2577" s="229">
        <v>24</v>
      </c>
      <c r="P2577" s="229">
        <v>0</v>
      </c>
      <c r="Q2577" s="229">
        <v>2</v>
      </c>
      <c r="R2577" s="229">
        <v>0</v>
      </c>
      <c r="S2577" s="229">
        <v>0</v>
      </c>
      <c r="T2577" s="229">
        <v>0</v>
      </c>
      <c r="U2577" s="229">
        <v>5</v>
      </c>
      <c r="V2577" s="229">
        <v>0</v>
      </c>
      <c r="W2577" s="229">
        <v>7</v>
      </c>
      <c r="X2577" s="229">
        <v>0</v>
      </c>
      <c r="Y2577" s="229">
        <v>2</v>
      </c>
      <c r="Z2577" s="229">
        <v>0</v>
      </c>
      <c r="AA2577" s="229">
        <v>0</v>
      </c>
      <c r="AB2577" s="213">
        <v>40</v>
      </c>
      <c r="AC2577" s="213"/>
    </row>
    <row r="2578" spans="1:29" s="110" customFormat="1">
      <c r="A2578" s="229" t="s">
        <v>4601</v>
      </c>
      <c r="B2578" s="229" t="s">
        <v>658</v>
      </c>
      <c r="C2578" s="229" t="s">
        <v>4602</v>
      </c>
      <c r="D2578" s="229" t="s">
        <v>552</v>
      </c>
      <c r="E2578" s="229">
        <v>41</v>
      </c>
      <c r="F2578" s="228" t="s">
        <v>1513</v>
      </c>
      <c r="G2578" s="229" t="s">
        <v>554</v>
      </c>
      <c r="H2578" s="698">
        <v>43519</v>
      </c>
      <c r="I2578" s="698">
        <v>43556</v>
      </c>
      <c r="J2578" s="228">
        <v>2018</v>
      </c>
      <c r="K2578" s="229" t="s">
        <v>769</v>
      </c>
      <c r="L2578" s="229" t="s">
        <v>3727</v>
      </c>
      <c r="M2578" s="229" t="s">
        <v>1513</v>
      </c>
      <c r="N2578" s="213">
        <v>2</v>
      </c>
      <c r="O2578" s="229">
        <v>21</v>
      </c>
      <c r="P2578" s="229">
        <v>0</v>
      </c>
      <c r="Q2578" s="229">
        <v>2</v>
      </c>
      <c r="R2578" s="229">
        <v>0</v>
      </c>
      <c r="S2578" s="229">
        <v>0</v>
      </c>
      <c r="T2578" s="229">
        <v>0</v>
      </c>
      <c r="U2578" s="229">
        <v>10</v>
      </c>
      <c r="V2578" s="229">
        <v>0</v>
      </c>
      <c r="W2578" s="229">
        <v>6</v>
      </c>
      <c r="X2578" s="229">
        <v>1</v>
      </c>
      <c r="Y2578" s="229">
        <v>0</v>
      </c>
      <c r="Z2578" s="229">
        <v>0</v>
      </c>
      <c r="AA2578" s="229">
        <v>0</v>
      </c>
      <c r="AB2578" s="213">
        <v>40</v>
      </c>
      <c r="AC2578" s="213"/>
    </row>
    <row r="2579" spans="1:29" s="110" customFormat="1">
      <c r="A2579" s="229" t="s">
        <v>4603</v>
      </c>
      <c r="B2579" s="229" t="s">
        <v>658</v>
      </c>
      <c r="C2579" s="229" t="s">
        <v>4604</v>
      </c>
      <c r="D2579" s="229" t="s">
        <v>552</v>
      </c>
      <c r="E2579" s="229">
        <v>41</v>
      </c>
      <c r="F2579" s="228" t="s">
        <v>1513</v>
      </c>
      <c r="G2579" s="229" t="s">
        <v>554</v>
      </c>
      <c r="H2579" s="698">
        <v>43519</v>
      </c>
      <c r="I2579" s="698">
        <v>43556</v>
      </c>
      <c r="J2579" s="228">
        <v>2018</v>
      </c>
      <c r="K2579" s="229" t="s">
        <v>769</v>
      </c>
      <c r="L2579" s="229" t="s">
        <v>3727</v>
      </c>
      <c r="M2579" s="229" t="s">
        <v>1513</v>
      </c>
      <c r="N2579" s="213">
        <v>3</v>
      </c>
      <c r="O2579" s="229">
        <v>15</v>
      </c>
      <c r="P2579" s="229">
        <v>0</v>
      </c>
      <c r="Q2579" s="229">
        <v>0</v>
      </c>
      <c r="R2579" s="229">
        <v>0</v>
      </c>
      <c r="S2579" s="229">
        <v>0</v>
      </c>
      <c r="T2579" s="229">
        <v>1</v>
      </c>
      <c r="U2579" s="229">
        <v>9</v>
      </c>
      <c r="V2579" s="229">
        <v>0</v>
      </c>
      <c r="W2579" s="229">
        <v>15</v>
      </c>
      <c r="X2579" s="229">
        <v>0</v>
      </c>
      <c r="Y2579" s="229">
        <v>0</v>
      </c>
      <c r="Z2579" s="229">
        <v>0</v>
      </c>
      <c r="AA2579" s="229">
        <v>0</v>
      </c>
      <c r="AB2579" s="213">
        <v>40</v>
      </c>
      <c r="AC2579" s="213"/>
    </row>
    <row r="2580" spans="1:29" s="110" customFormat="1">
      <c r="A2580" s="229" t="s">
        <v>4605</v>
      </c>
      <c r="B2580" s="229" t="s">
        <v>658</v>
      </c>
      <c r="C2580" s="229" t="s">
        <v>4606</v>
      </c>
      <c r="D2580" s="229" t="s">
        <v>552</v>
      </c>
      <c r="E2580" s="229">
        <v>41</v>
      </c>
      <c r="F2580" s="228" t="s">
        <v>1513</v>
      </c>
      <c r="G2580" s="229" t="s">
        <v>554</v>
      </c>
      <c r="H2580" s="698">
        <v>43519</v>
      </c>
      <c r="I2580" s="698">
        <v>43556</v>
      </c>
      <c r="J2580" s="228">
        <v>2018</v>
      </c>
      <c r="K2580" s="229" t="s">
        <v>769</v>
      </c>
      <c r="L2580" s="229" t="s">
        <v>3727</v>
      </c>
      <c r="M2580" s="229" t="s">
        <v>1513</v>
      </c>
      <c r="N2580" s="213">
        <v>4</v>
      </c>
      <c r="O2580" s="229">
        <v>31</v>
      </c>
      <c r="P2580" s="229">
        <v>0</v>
      </c>
      <c r="Q2580" s="229">
        <v>1</v>
      </c>
      <c r="R2580" s="229">
        <v>0</v>
      </c>
      <c r="S2580" s="229">
        <v>0</v>
      </c>
      <c r="T2580" s="229">
        <v>0</v>
      </c>
      <c r="U2580" s="229">
        <v>4</v>
      </c>
      <c r="V2580" s="229">
        <v>0</v>
      </c>
      <c r="W2580" s="229">
        <v>4</v>
      </c>
      <c r="X2580" s="229">
        <v>0</v>
      </c>
      <c r="Y2580" s="229">
        <v>0</v>
      </c>
      <c r="Z2580" s="229">
        <v>0</v>
      </c>
      <c r="AA2580" s="229">
        <v>0</v>
      </c>
      <c r="AB2580" s="213">
        <v>40</v>
      </c>
      <c r="AC2580" s="213"/>
    </row>
    <row r="2581" spans="1:29" s="110" customFormat="1">
      <c r="A2581" s="229" t="s">
        <v>4439</v>
      </c>
      <c r="B2581" s="229" t="s">
        <v>658</v>
      </c>
      <c r="C2581" s="229" t="s">
        <v>4440</v>
      </c>
      <c r="D2581" s="229" t="s">
        <v>552</v>
      </c>
      <c r="E2581" s="229">
        <v>42</v>
      </c>
      <c r="F2581" s="228" t="s">
        <v>1519</v>
      </c>
      <c r="G2581" s="229" t="s">
        <v>554</v>
      </c>
      <c r="H2581" s="698">
        <v>43519</v>
      </c>
      <c r="I2581" s="698">
        <v>43552</v>
      </c>
      <c r="J2581" s="228">
        <v>2018</v>
      </c>
      <c r="K2581" s="229" t="s">
        <v>769</v>
      </c>
      <c r="L2581" s="229" t="s">
        <v>3727</v>
      </c>
      <c r="M2581" s="229" t="s">
        <v>1519</v>
      </c>
      <c r="N2581" s="213">
        <v>1</v>
      </c>
      <c r="O2581" s="229">
        <v>9</v>
      </c>
      <c r="P2581" s="229">
        <v>0</v>
      </c>
      <c r="Q2581" s="229">
        <v>11</v>
      </c>
      <c r="R2581" s="229">
        <v>6</v>
      </c>
      <c r="S2581" s="229">
        <v>0</v>
      </c>
      <c r="T2581" s="229">
        <v>0</v>
      </c>
      <c r="U2581" s="229">
        <v>0</v>
      </c>
      <c r="V2581" s="229">
        <v>0</v>
      </c>
      <c r="W2581" s="229">
        <v>12</v>
      </c>
      <c r="X2581" s="229">
        <v>2</v>
      </c>
      <c r="Y2581" s="229">
        <v>0</v>
      </c>
      <c r="Z2581" s="229">
        <v>0</v>
      </c>
      <c r="AA2581" s="229">
        <v>0</v>
      </c>
      <c r="AB2581" s="213">
        <v>40</v>
      </c>
      <c r="AC2581" s="213"/>
    </row>
    <row r="2582" spans="1:29" s="110" customFormat="1">
      <c r="A2582" s="229" t="s">
        <v>4441</v>
      </c>
      <c r="B2582" s="229" t="s">
        <v>658</v>
      </c>
      <c r="C2582" s="229" t="s">
        <v>4442</v>
      </c>
      <c r="D2582" s="229" t="s">
        <v>552</v>
      </c>
      <c r="E2582" s="229">
        <v>42</v>
      </c>
      <c r="F2582" s="228" t="s">
        <v>1519</v>
      </c>
      <c r="G2582" s="229" t="s">
        <v>554</v>
      </c>
      <c r="H2582" s="698">
        <v>43519</v>
      </c>
      <c r="I2582" s="698">
        <v>43552</v>
      </c>
      <c r="J2582" s="228">
        <v>2018</v>
      </c>
      <c r="K2582" s="229" t="s">
        <v>769</v>
      </c>
      <c r="L2582" s="229" t="s">
        <v>3727</v>
      </c>
      <c r="M2582" s="229" t="s">
        <v>1519</v>
      </c>
      <c r="N2582" s="213">
        <v>2</v>
      </c>
      <c r="O2582" s="229">
        <v>5</v>
      </c>
      <c r="P2582" s="229">
        <v>0</v>
      </c>
      <c r="Q2582" s="229">
        <v>7</v>
      </c>
      <c r="R2582" s="229">
        <v>2</v>
      </c>
      <c r="S2582" s="229">
        <v>0</v>
      </c>
      <c r="T2582" s="229">
        <v>0</v>
      </c>
      <c r="U2582" s="229">
        <v>3</v>
      </c>
      <c r="V2582" s="229">
        <v>0</v>
      </c>
      <c r="W2582" s="229">
        <v>10</v>
      </c>
      <c r="X2582" s="229">
        <v>9</v>
      </c>
      <c r="Y2582" s="229">
        <v>4</v>
      </c>
      <c r="Z2582" s="229">
        <v>0</v>
      </c>
      <c r="AA2582" s="229">
        <v>0</v>
      </c>
      <c r="AB2582" s="213">
        <v>40</v>
      </c>
      <c r="AC2582" s="213"/>
    </row>
    <row r="2583" spans="1:29" s="110" customFormat="1">
      <c r="A2583" s="229" t="s">
        <v>4443</v>
      </c>
      <c r="B2583" s="229" t="s">
        <v>658</v>
      </c>
      <c r="C2583" s="229" t="s">
        <v>4444</v>
      </c>
      <c r="D2583" s="229" t="s">
        <v>552</v>
      </c>
      <c r="E2583" s="229">
        <v>42</v>
      </c>
      <c r="F2583" s="228" t="s">
        <v>1519</v>
      </c>
      <c r="G2583" s="229" t="s">
        <v>554</v>
      </c>
      <c r="H2583" s="698">
        <v>43519</v>
      </c>
      <c r="I2583" s="698">
        <v>43552</v>
      </c>
      <c r="J2583" s="228">
        <v>2018</v>
      </c>
      <c r="K2583" s="229" t="s">
        <v>769</v>
      </c>
      <c r="L2583" s="229" t="s">
        <v>3727</v>
      </c>
      <c r="M2583" s="229" t="s">
        <v>1519</v>
      </c>
      <c r="N2583" s="213">
        <v>3</v>
      </c>
      <c r="O2583" s="229">
        <v>18</v>
      </c>
      <c r="P2583" s="229">
        <v>0</v>
      </c>
      <c r="Q2583" s="229">
        <v>10</v>
      </c>
      <c r="R2583" s="229">
        <v>1</v>
      </c>
      <c r="S2583" s="229">
        <v>0</v>
      </c>
      <c r="T2583" s="229">
        <v>0</v>
      </c>
      <c r="U2583" s="229">
        <v>0</v>
      </c>
      <c r="V2583" s="229">
        <v>0</v>
      </c>
      <c r="W2583" s="229">
        <v>7</v>
      </c>
      <c r="X2583" s="229">
        <v>3</v>
      </c>
      <c r="Y2583" s="229">
        <v>0</v>
      </c>
      <c r="Z2583" s="229">
        <v>0</v>
      </c>
      <c r="AA2583" s="229">
        <v>1</v>
      </c>
      <c r="AB2583" s="213">
        <v>40</v>
      </c>
      <c r="AC2583" s="213"/>
    </row>
    <row r="2584" spans="1:29" s="110" customFormat="1">
      <c r="A2584" s="229" t="s">
        <v>4445</v>
      </c>
      <c r="B2584" s="229" t="s">
        <v>658</v>
      </c>
      <c r="C2584" s="229" t="s">
        <v>4446</v>
      </c>
      <c r="D2584" s="229" t="s">
        <v>552</v>
      </c>
      <c r="E2584" s="229">
        <v>42</v>
      </c>
      <c r="F2584" s="228" t="s">
        <v>1519</v>
      </c>
      <c r="G2584" s="229" t="s">
        <v>554</v>
      </c>
      <c r="H2584" s="698">
        <v>43519</v>
      </c>
      <c r="I2584" s="698">
        <v>43552</v>
      </c>
      <c r="J2584" s="228">
        <v>2018</v>
      </c>
      <c r="K2584" s="229" t="s">
        <v>769</v>
      </c>
      <c r="L2584" s="229" t="s">
        <v>3727</v>
      </c>
      <c r="M2584" s="229" t="s">
        <v>1519</v>
      </c>
      <c r="N2584" s="213">
        <v>4</v>
      </c>
      <c r="O2584" s="229">
        <v>17</v>
      </c>
      <c r="P2584" s="229">
        <v>0</v>
      </c>
      <c r="Q2584" s="229">
        <v>9</v>
      </c>
      <c r="R2584" s="229">
        <v>0</v>
      </c>
      <c r="S2584" s="229">
        <v>0</v>
      </c>
      <c r="T2584" s="229">
        <v>0</v>
      </c>
      <c r="U2584" s="229">
        <v>0</v>
      </c>
      <c r="V2584" s="229">
        <v>0</v>
      </c>
      <c r="W2584" s="229">
        <v>7</v>
      </c>
      <c r="X2584" s="229">
        <v>2</v>
      </c>
      <c r="Y2584" s="229">
        <v>5</v>
      </c>
      <c r="Z2584" s="229">
        <v>0</v>
      </c>
      <c r="AA2584" s="229">
        <v>0</v>
      </c>
      <c r="AB2584" s="213">
        <v>40</v>
      </c>
      <c r="AC2584" s="213"/>
    </row>
    <row r="2585" spans="1:29" s="110" customFormat="1">
      <c r="A2585" s="229" t="s">
        <v>4687</v>
      </c>
      <c r="B2585" s="229" t="s">
        <v>658</v>
      </c>
      <c r="C2585" s="229" t="s">
        <v>4688</v>
      </c>
      <c r="D2585" s="229" t="s">
        <v>552</v>
      </c>
      <c r="E2585" s="229">
        <v>43</v>
      </c>
      <c r="F2585" s="228" t="s">
        <v>1724</v>
      </c>
      <c r="G2585" s="229" t="s">
        <v>554</v>
      </c>
      <c r="H2585" s="698">
        <v>43493</v>
      </c>
      <c r="I2585" s="698">
        <v>43556</v>
      </c>
      <c r="J2585" s="228">
        <v>2018</v>
      </c>
      <c r="K2585" s="229" t="s">
        <v>769</v>
      </c>
      <c r="L2585" s="229" t="s">
        <v>1544</v>
      </c>
      <c r="M2585" s="229" t="s">
        <v>1724</v>
      </c>
      <c r="N2585" s="213">
        <v>1</v>
      </c>
      <c r="O2585" s="229">
        <v>0</v>
      </c>
      <c r="P2585" s="229">
        <v>0</v>
      </c>
      <c r="Q2585" s="229">
        <v>6</v>
      </c>
      <c r="R2585" s="229">
        <v>0</v>
      </c>
      <c r="S2585" s="229">
        <v>0</v>
      </c>
      <c r="T2585" s="229">
        <v>0</v>
      </c>
      <c r="U2585" s="229">
        <v>1</v>
      </c>
      <c r="V2585" s="229">
        <v>0</v>
      </c>
      <c r="W2585" s="229">
        <v>15</v>
      </c>
      <c r="X2585" s="229">
        <v>15</v>
      </c>
      <c r="Y2585" s="229">
        <v>3</v>
      </c>
      <c r="Z2585" s="229">
        <v>0</v>
      </c>
      <c r="AA2585" s="229">
        <v>0</v>
      </c>
      <c r="AB2585" s="213">
        <v>40</v>
      </c>
      <c r="AC2585" s="213"/>
    </row>
    <row r="2586" spans="1:29" s="110" customFormat="1">
      <c r="A2586" s="229" t="s">
        <v>4689</v>
      </c>
      <c r="B2586" s="229" t="s">
        <v>658</v>
      </c>
      <c r="C2586" s="229" t="s">
        <v>4690</v>
      </c>
      <c r="D2586" s="229" t="s">
        <v>552</v>
      </c>
      <c r="E2586" s="229">
        <v>43</v>
      </c>
      <c r="F2586" s="228" t="s">
        <v>1724</v>
      </c>
      <c r="G2586" s="229" t="s">
        <v>554</v>
      </c>
      <c r="H2586" s="698">
        <v>43493</v>
      </c>
      <c r="I2586" s="698">
        <v>43556</v>
      </c>
      <c r="J2586" s="228">
        <v>2018</v>
      </c>
      <c r="K2586" s="229" t="s">
        <v>769</v>
      </c>
      <c r="L2586" s="229" t="s">
        <v>1544</v>
      </c>
      <c r="M2586" s="229" t="s">
        <v>1724</v>
      </c>
      <c r="N2586" s="213">
        <v>2</v>
      </c>
      <c r="O2586" s="229">
        <v>3</v>
      </c>
      <c r="P2586" s="229">
        <v>0</v>
      </c>
      <c r="Q2586" s="229">
        <v>8</v>
      </c>
      <c r="R2586" s="229">
        <v>3</v>
      </c>
      <c r="S2586" s="229">
        <v>0</v>
      </c>
      <c r="T2586" s="229">
        <v>0</v>
      </c>
      <c r="U2586" s="229">
        <v>6</v>
      </c>
      <c r="V2586" s="229">
        <v>0</v>
      </c>
      <c r="W2586" s="229">
        <v>14</v>
      </c>
      <c r="X2586" s="229">
        <v>2</v>
      </c>
      <c r="Y2586" s="229">
        <v>0</v>
      </c>
      <c r="Z2586" s="229">
        <v>4</v>
      </c>
      <c r="AA2586" s="229">
        <v>0</v>
      </c>
      <c r="AB2586" s="213">
        <v>40</v>
      </c>
      <c r="AC2586" s="213"/>
    </row>
    <row r="2587" spans="1:29" s="110" customFormat="1">
      <c r="A2587" s="229" t="s">
        <v>4691</v>
      </c>
      <c r="B2587" s="229" t="s">
        <v>658</v>
      </c>
      <c r="C2587" s="229" t="s">
        <v>4692</v>
      </c>
      <c r="D2587" s="229" t="s">
        <v>552</v>
      </c>
      <c r="E2587" s="229">
        <v>43</v>
      </c>
      <c r="F2587" s="228" t="s">
        <v>1724</v>
      </c>
      <c r="G2587" s="229" t="s">
        <v>554</v>
      </c>
      <c r="H2587" s="698">
        <v>43493</v>
      </c>
      <c r="I2587" s="698">
        <v>43556</v>
      </c>
      <c r="J2587" s="228">
        <v>2018</v>
      </c>
      <c r="K2587" s="229" t="s">
        <v>769</v>
      </c>
      <c r="L2587" s="229" t="s">
        <v>1544</v>
      </c>
      <c r="M2587" s="229" t="s">
        <v>1724</v>
      </c>
      <c r="N2587" s="213">
        <v>3</v>
      </c>
      <c r="O2587" s="229">
        <v>0</v>
      </c>
      <c r="P2587" s="229">
        <v>0</v>
      </c>
      <c r="Q2587" s="229">
        <v>32</v>
      </c>
      <c r="R2587" s="229">
        <v>0</v>
      </c>
      <c r="S2587" s="229">
        <v>0</v>
      </c>
      <c r="T2587" s="229">
        <v>0</v>
      </c>
      <c r="U2587" s="229">
        <v>0</v>
      </c>
      <c r="V2587" s="229">
        <v>0</v>
      </c>
      <c r="W2587" s="229">
        <v>3</v>
      </c>
      <c r="X2587" s="229">
        <v>5</v>
      </c>
      <c r="Y2587" s="229">
        <v>0</v>
      </c>
      <c r="Z2587" s="229">
        <v>0</v>
      </c>
      <c r="AA2587" s="229">
        <v>0</v>
      </c>
      <c r="AB2587" s="213">
        <v>40</v>
      </c>
      <c r="AC2587" s="213"/>
    </row>
    <row r="2588" spans="1:29" s="110" customFormat="1">
      <c r="A2588" s="229" t="s">
        <v>4693</v>
      </c>
      <c r="B2588" s="229" t="s">
        <v>658</v>
      </c>
      <c r="C2588" s="229" t="s">
        <v>4694</v>
      </c>
      <c r="D2588" s="229" t="s">
        <v>552</v>
      </c>
      <c r="E2588" s="229">
        <v>43</v>
      </c>
      <c r="F2588" s="228" t="s">
        <v>1724</v>
      </c>
      <c r="G2588" s="229" t="s">
        <v>554</v>
      </c>
      <c r="H2588" s="698">
        <v>43493</v>
      </c>
      <c r="I2588" s="698">
        <v>43556</v>
      </c>
      <c r="J2588" s="228">
        <v>2018</v>
      </c>
      <c r="K2588" s="229" t="s">
        <v>769</v>
      </c>
      <c r="L2588" s="229" t="s">
        <v>1544</v>
      </c>
      <c r="M2588" s="229" t="s">
        <v>1724</v>
      </c>
      <c r="N2588" s="213">
        <v>4</v>
      </c>
      <c r="O2588" s="229">
        <v>2</v>
      </c>
      <c r="P2588" s="229">
        <v>0</v>
      </c>
      <c r="Q2588" s="229">
        <v>6</v>
      </c>
      <c r="R2588" s="229">
        <v>0</v>
      </c>
      <c r="S2588" s="229">
        <v>0</v>
      </c>
      <c r="T2588" s="229">
        <v>0</v>
      </c>
      <c r="U2588" s="229">
        <v>5</v>
      </c>
      <c r="V2588" s="229">
        <v>0</v>
      </c>
      <c r="W2588" s="229">
        <v>13</v>
      </c>
      <c r="X2588" s="229">
        <v>13</v>
      </c>
      <c r="Y2588" s="229">
        <v>1</v>
      </c>
      <c r="Z2588" s="229">
        <v>0</v>
      </c>
      <c r="AA2588" s="229">
        <v>0</v>
      </c>
      <c r="AB2588" s="213">
        <v>40</v>
      </c>
      <c r="AC2588" s="213"/>
    </row>
    <row r="2589" spans="1:29" s="110" customFormat="1">
      <c r="A2589" s="229" t="s">
        <v>4695</v>
      </c>
      <c r="B2589" s="229" t="s">
        <v>658</v>
      </c>
      <c r="C2589" s="229" t="s">
        <v>4696</v>
      </c>
      <c r="D2589" s="229" t="s">
        <v>552</v>
      </c>
      <c r="E2589" s="229">
        <v>44</v>
      </c>
      <c r="F2589" s="228" t="s">
        <v>3768</v>
      </c>
      <c r="G2589" s="229" t="s">
        <v>554</v>
      </c>
      <c r="H2589" s="698">
        <v>43493</v>
      </c>
      <c r="I2589" s="698">
        <v>43556</v>
      </c>
      <c r="J2589" s="228">
        <v>2018</v>
      </c>
      <c r="K2589" s="229" t="s">
        <v>769</v>
      </c>
      <c r="L2589" s="229" t="s">
        <v>1544</v>
      </c>
      <c r="M2589" s="229" t="s">
        <v>3768</v>
      </c>
      <c r="N2589" s="213">
        <v>1</v>
      </c>
      <c r="O2589" s="229">
        <v>4</v>
      </c>
      <c r="P2589" s="229">
        <v>7</v>
      </c>
      <c r="Q2589" s="229">
        <v>12</v>
      </c>
      <c r="R2589" s="229">
        <v>0</v>
      </c>
      <c r="S2589" s="229">
        <v>0</v>
      </c>
      <c r="T2589" s="229">
        <v>0</v>
      </c>
      <c r="U2589" s="229">
        <v>0</v>
      </c>
      <c r="V2589" s="229">
        <v>1</v>
      </c>
      <c r="W2589" s="229">
        <v>15</v>
      </c>
      <c r="X2589" s="229">
        <v>0</v>
      </c>
      <c r="Y2589" s="229">
        <v>0</v>
      </c>
      <c r="Z2589" s="229">
        <v>0</v>
      </c>
      <c r="AA2589" s="229">
        <v>1</v>
      </c>
      <c r="AB2589" s="213">
        <v>40</v>
      </c>
      <c r="AC2589" s="213"/>
    </row>
    <row r="2590" spans="1:29" s="110" customFormat="1">
      <c r="A2590" s="229" t="s">
        <v>4697</v>
      </c>
      <c r="B2590" s="229" t="s">
        <v>658</v>
      </c>
      <c r="C2590" s="229" t="s">
        <v>4698</v>
      </c>
      <c r="D2590" s="229" t="s">
        <v>552</v>
      </c>
      <c r="E2590" s="229">
        <v>44</v>
      </c>
      <c r="F2590" s="228" t="s">
        <v>3768</v>
      </c>
      <c r="G2590" s="229" t="s">
        <v>554</v>
      </c>
      <c r="H2590" s="698">
        <v>43493</v>
      </c>
      <c r="I2590" s="698">
        <v>43556</v>
      </c>
      <c r="J2590" s="228">
        <v>2018</v>
      </c>
      <c r="K2590" s="229" t="s">
        <v>769</v>
      </c>
      <c r="L2590" s="229" t="s">
        <v>1544</v>
      </c>
      <c r="M2590" s="229" t="s">
        <v>3768</v>
      </c>
      <c r="N2590" s="213">
        <v>2</v>
      </c>
      <c r="O2590" s="229">
        <v>1</v>
      </c>
      <c r="P2590" s="229">
        <v>5</v>
      </c>
      <c r="Q2590" s="229">
        <v>17</v>
      </c>
      <c r="R2590" s="229">
        <v>2</v>
      </c>
      <c r="S2590" s="229">
        <v>0</v>
      </c>
      <c r="T2590" s="229">
        <v>0</v>
      </c>
      <c r="U2590" s="229">
        <v>1</v>
      </c>
      <c r="V2590" s="229">
        <v>0</v>
      </c>
      <c r="W2590" s="229">
        <v>12</v>
      </c>
      <c r="X2590" s="229">
        <v>1</v>
      </c>
      <c r="Y2590" s="229">
        <v>1</v>
      </c>
      <c r="Z2590" s="229">
        <v>0</v>
      </c>
      <c r="AA2590" s="229">
        <v>0</v>
      </c>
      <c r="AB2590" s="213">
        <v>40</v>
      </c>
      <c r="AC2590" s="213"/>
    </row>
    <row r="2591" spans="1:29" s="110" customFormat="1">
      <c r="A2591" s="229" t="s">
        <v>4699</v>
      </c>
      <c r="B2591" s="229" t="s">
        <v>658</v>
      </c>
      <c r="C2591" s="229" t="s">
        <v>4700</v>
      </c>
      <c r="D2591" s="229" t="s">
        <v>552</v>
      </c>
      <c r="E2591" s="229">
        <v>44</v>
      </c>
      <c r="F2591" s="228" t="s">
        <v>3768</v>
      </c>
      <c r="G2591" s="229" t="s">
        <v>554</v>
      </c>
      <c r="H2591" s="698">
        <v>43493</v>
      </c>
      <c r="I2591" s="698">
        <v>43556</v>
      </c>
      <c r="J2591" s="228">
        <v>2018</v>
      </c>
      <c r="K2591" s="229" t="s">
        <v>769</v>
      </c>
      <c r="L2591" s="229" t="s">
        <v>1544</v>
      </c>
      <c r="M2591" s="229" t="s">
        <v>3768</v>
      </c>
      <c r="N2591" s="213">
        <v>3</v>
      </c>
      <c r="O2591" s="229">
        <v>9</v>
      </c>
      <c r="P2591" s="229">
        <v>3</v>
      </c>
      <c r="Q2591" s="229">
        <v>15</v>
      </c>
      <c r="R2591" s="229">
        <v>4</v>
      </c>
      <c r="S2591" s="229">
        <v>0</v>
      </c>
      <c r="T2591" s="229">
        <v>0</v>
      </c>
      <c r="U2591" s="229">
        <v>0</v>
      </c>
      <c r="V2591" s="229">
        <v>0</v>
      </c>
      <c r="W2591" s="229">
        <v>5</v>
      </c>
      <c r="X2591" s="229">
        <v>3</v>
      </c>
      <c r="Y2591" s="229">
        <v>1</v>
      </c>
      <c r="Z2591" s="229">
        <v>0</v>
      </c>
      <c r="AA2591" s="229">
        <v>0</v>
      </c>
      <c r="AB2591" s="213">
        <v>40</v>
      </c>
      <c r="AC2591" s="213"/>
    </row>
    <row r="2592" spans="1:29" s="110" customFormat="1">
      <c r="A2592" s="229" t="s">
        <v>4701</v>
      </c>
      <c r="B2592" s="229" t="s">
        <v>658</v>
      </c>
      <c r="C2592" s="229" t="s">
        <v>4702</v>
      </c>
      <c r="D2592" s="229" t="s">
        <v>552</v>
      </c>
      <c r="E2592" s="229">
        <v>44</v>
      </c>
      <c r="F2592" s="228" t="s">
        <v>3768</v>
      </c>
      <c r="G2592" s="229" t="s">
        <v>554</v>
      </c>
      <c r="H2592" s="698">
        <v>43493</v>
      </c>
      <c r="I2592" s="698">
        <v>43556</v>
      </c>
      <c r="J2592" s="228">
        <v>2018</v>
      </c>
      <c r="K2592" s="229" t="s">
        <v>769</v>
      </c>
      <c r="L2592" s="229" t="s">
        <v>1544</v>
      </c>
      <c r="M2592" s="229" t="s">
        <v>3768</v>
      </c>
      <c r="N2592" s="213">
        <v>4</v>
      </c>
      <c r="O2592" s="229">
        <v>2</v>
      </c>
      <c r="P2592" s="229">
        <v>1</v>
      </c>
      <c r="Q2592" s="229">
        <v>16</v>
      </c>
      <c r="R2592" s="229">
        <v>0</v>
      </c>
      <c r="S2592" s="229">
        <v>0</v>
      </c>
      <c r="T2592" s="229">
        <v>0</v>
      </c>
      <c r="U2592" s="229">
        <v>0</v>
      </c>
      <c r="V2592" s="229">
        <v>2</v>
      </c>
      <c r="W2592" s="229">
        <v>11</v>
      </c>
      <c r="X2592" s="229">
        <v>8</v>
      </c>
      <c r="Y2592" s="229">
        <v>0</v>
      </c>
      <c r="Z2592" s="229">
        <v>0</v>
      </c>
      <c r="AA2592" s="229">
        <v>0</v>
      </c>
      <c r="AB2592" s="213">
        <v>40</v>
      </c>
      <c r="AC2592" s="213"/>
    </row>
    <row r="2593" spans="1:29" s="110" customFormat="1">
      <c r="A2593" s="229" t="s">
        <v>4703</v>
      </c>
      <c r="B2593" s="229" t="s">
        <v>658</v>
      </c>
      <c r="C2593" s="229" t="s">
        <v>4704</v>
      </c>
      <c r="D2593" s="229" t="s">
        <v>552</v>
      </c>
      <c r="E2593" s="229">
        <v>45</v>
      </c>
      <c r="F2593" s="228" t="s">
        <v>1727</v>
      </c>
      <c r="G2593" s="229" t="s">
        <v>554</v>
      </c>
      <c r="H2593" s="698">
        <v>43493</v>
      </c>
      <c r="I2593" s="698">
        <v>43556</v>
      </c>
      <c r="J2593" s="228">
        <v>2018</v>
      </c>
      <c r="K2593" s="229" t="s">
        <v>769</v>
      </c>
      <c r="L2593" s="229" t="s">
        <v>1544</v>
      </c>
      <c r="M2593" s="229" t="s">
        <v>1727</v>
      </c>
      <c r="N2593" s="213">
        <v>1</v>
      </c>
      <c r="O2593" s="229">
        <v>1</v>
      </c>
      <c r="P2593" s="229">
        <v>0</v>
      </c>
      <c r="Q2593" s="229">
        <v>4</v>
      </c>
      <c r="R2593" s="229">
        <v>0</v>
      </c>
      <c r="S2593" s="229">
        <v>0</v>
      </c>
      <c r="T2593" s="229">
        <v>0</v>
      </c>
      <c r="U2593" s="229">
        <v>1</v>
      </c>
      <c r="V2593" s="229">
        <v>0</v>
      </c>
      <c r="W2593" s="229">
        <v>14</v>
      </c>
      <c r="X2593" s="229">
        <v>15</v>
      </c>
      <c r="Y2593" s="229">
        <v>5</v>
      </c>
      <c r="Z2593" s="229">
        <v>0</v>
      </c>
      <c r="AA2593" s="229">
        <v>0</v>
      </c>
      <c r="AB2593" s="213">
        <v>40</v>
      </c>
      <c r="AC2593" s="213"/>
    </row>
    <row r="2594" spans="1:29" s="110" customFormat="1">
      <c r="A2594" s="229" t="s">
        <v>4705</v>
      </c>
      <c r="B2594" s="229" t="s">
        <v>658</v>
      </c>
      <c r="C2594" s="229" t="s">
        <v>4706</v>
      </c>
      <c r="D2594" s="229" t="s">
        <v>552</v>
      </c>
      <c r="E2594" s="229">
        <v>45</v>
      </c>
      <c r="F2594" s="228" t="s">
        <v>1727</v>
      </c>
      <c r="G2594" s="229" t="s">
        <v>554</v>
      </c>
      <c r="H2594" s="698">
        <v>43493</v>
      </c>
      <c r="I2594" s="698">
        <v>43556</v>
      </c>
      <c r="J2594" s="228">
        <v>2018</v>
      </c>
      <c r="K2594" s="229" t="s">
        <v>769</v>
      </c>
      <c r="L2594" s="229" t="s">
        <v>1544</v>
      </c>
      <c r="M2594" s="229" t="s">
        <v>1727</v>
      </c>
      <c r="N2594" s="213">
        <v>2</v>
      </c>
      <c r="O2594" s="229">
        <v>0</v>
      </c>
      <c r="P2594" s="229">
        <v>0</v>
      </c>
      <c r="Q2594" s="229">
        <v>6</v>
      </c>
      <c r="R2594" s="229">
        <v>0</v>
      </c>
      <c r="S2594" s="229">
        <v>0</v>
      </c>
      <c r="T2594" s="229">
        <v>0</v>
      </c>
      <c r="U2594" s="229">
        <v>0</v>
      </c>
      <c r="V2594" s="229">
        <v>0</v>
      </c>
      <c r="W2594" s="229">
        <v>14</v>
      </c>
      <c r="X2594" s="229">
        <v>18</v>
      </c>
      <c r="Y2594" s="229">
        <v>2</v>
      </c>
      <c r="Z2594" s="229">
        <v>0</v>
      </c>
      <c r="AA2594" s="229">
        <v>0</v>
      </c>
      <c r="AB2594" s="213">
        <v>40</v>
      </c>
      <c r="AC2594" s="213"/>
    </row>
    <row r="2595" spans="1:29" s="110" customFormat="1">
      <c r="A2595" s="229" t="s">
        <v>4707</v>
      </c>
      <c r="B2595" s="229" t="s">
        <v>658</v>
      </c>
      <c r="C2595" s="229" t="s">
        <v>4708</v>
      </c>
      <c r="D2595" s="229" t="s">
        <v>552</v>
      </c>
      <c r="E2595" s="229">
        <v>45</v>
      </c>
      <c r="F2595" s="228" t="s">
        <v>1727</v>
      </c>
      <c r="G2595" s="229" t="s">
        <v>554</v>
      </c>
      <c r="H2595" s="698">
        <v>43493</v>
      </c>
      <c r="I2595" s="698">
        <v>43556</v>
      </c>
      <c r="J2595" s="228">
        <v>2018</v>
      </c>
      <c r="K2595" s="229" t="s">
        <v>769</v>
      </c>
      <c r="L2595" s="229" t="s">
        <v>1544</v>
      </c>
      <c r="M2595" s="229" t="s">
        <v>1727</v>
      </c>
      <c r="N2595" s="213">
        <v>3</v>
      </c>
      <c r="O2595" s="229">
        <v>0</v>
      </c>
      <c r="P2595" s="229">
        <v>2</v>
      </c>
      <c r="Q2595" s="229">
        <v>15</v>
      </c>
      <c r="R2595" s="229">
        <v>0</v>
      </c>
      <c r="S2595" s="229">
        <v>0</v>
      </c>
      <c r="T2595" s="229">
        <v>0</v>
      </c>
      <c r="U2595" s="229">
        <v>6</v>
      </c>
      <c r="V2595" s="229">
        <v>0</v>
      </c>
      <c r="W2595" s="229">
        <v>15</v>
      </c>
      <c r="X2595" s="229">
        <v>1</v>
      </c>
      <c r="Y2595" s="229">
        <v>0</v>
      </c>
      <c r="Z2595" s="229">
        <v>0</v>
      </c>
      <c r="AA2595" s="229">
        <v>1</v>
      </c>
      <c r="AB2595" s="213">
        <v>40</v>
      </c>
      <c r="AC2595" s="213"/>
    </row>
    <row r="2596" spans="1:29" s="110" customFormat="1">
      <c r="A2596" s="229" t="s">
        <v>4709</v>
      </c>
      <c r="B2596" s="229" t="s">
        <v>658</v>
      </c>
      <c r="C2596" s="229" t="s">
        <v>4710</v>
      </c>
      <c r="D2596" s="229" t="s">
        <v>552</v>
      </c>
      <c r="E2596" s="229">
        <v>45</v>
      </c>
      <c r="F2596" s="228" t="s">
        <v>1727</v>
      </c>
      <c r="G2596" s="229" t="s">
        <v>554</v>
      </c>
      <c r="H2596" s="698">
        <v>43493</v>
      </c>
      <c r="I2596" s="698">
        <v>43556</v>
      </c>
      <c r="J2596" s="228">
        <v>2018</v>
      </c>
      <c r="K2596" s="229" t="s">
        <v>769</v>
      </c>
      <c r="L2596" s="229" t="s">
        <v>1544</v>
      </c>
      <c r="M2596" s="229" t="s">
        <v>1727</v>
      </c>
      <c r="N2596" s="213">
        <v>4</v>
      </c>
      <c r="O2596" s="229">
        <v>0</v>
      </c>
      <c r="P2596" s="229">
        <v>3</v>
      </c>
      <c r="Q2596" s="229">
        <v>7</v>
      </c>
      <c r="R2596" s="229">
        <v>0</v>
      </c>
      <c r="S2596" s="229">
        <v>0</v>
      </c>
      <c r="T2596" s="229">
        <v>0</v>
      </c>
      <c r="U2596" s="229">
        <v>7</v>
      </c>
      <c r="V2596" s="229">
        <v>0</v>
      </c>
      <c r="W2596" s="229">
        <v>10</v>
      </c>
      <c r="X2596" s="229">
        <v>9</v>
      </c>
      <c r="Y2596" s="229">
        <v>4</v>
      </c>
      <c r="Z2596" s="229">
        <v>0</v>
      </c>
      <c r="AA2596" s="229">
        <v>0</v>
      </c>
      <c r="AB2596" s="213">
        <v>40</v>
      </c>
      <c r="AC2596" s="213"/>
    </row>
    <row r="2597" spans="1:29" s="110" customFormat="1">
      <c r="A2597" s="229" t="s">
        <v>4835</v>
      </c>
      <c r="B2597" s="229" t="s">
        <v>658</v>
      </c>
      <c r="C2597" s="229" t="s">
        <v>4836</v>
      </c>
      <c r="D2597" s="229" t="s">
        <v>552</v>
      </c>
      <c r="E2597" s="229">
        <v>46</v>
      </c>
      <c r="F2597" s="228" t="s">
        <v>1729</v>
      </c>
      <c r="G2597" s="229" t="s">
        <v>554</v>
      </c>
      <c r="H2597" s="698">
        <v>43593</v>
      </c>
      <c r="I2597" s="698">
        <v>43654</v>
      </c>
      <c r="J2597" s="228">
        <v>2018</v>
      </c>
      <c r="K2597" s="229" t="s">
        <v>769</v>
      </c>
      <c r="L2597" s="229" t="s">
        <v>1546</v>
      </c>
      <c r="M2597" s="229" t="s">
        <v>1729</v>
      </c>
      <c r="N2597" s="213">
        <v>1</v>
      </c>
      <c r="O2597" s="229">
        <v>2</v>
      </c>
      <c r="P2597" s="229">
        <v>0</v>
      </c>
      <c r="Q2597" s="229">
        <v>5</v>
      </c>
      <c r="R2597" s="229">
        <v>1</v>
      </c>
      <c r="S2597" s="229">
        <v>0</v>
      </c>
      <c r="T2597" s="229">
        <v>0</v>
      </c>
      <c r="U2597" s="229">
        <v>2</v>
      </c>
      <c r="V2597" s="229">
        <v>1</v>
      </c>
      <c r="W2597" s="229">
        <v>22</v>
      </c>
      <c r="X2597" s="229">
        <v>5</v>
      </c>
      <c r="Y2597" s="229">
        <v>2</v>
      </c>
      <c r="Z2597" s="229">
        <v>0</v>
      </c>
      <c r="AA2597" s="229">
        <v>0</v>
      </c>
      <c r="AB2597" s="213">
        <v>40</v>
      </c>
      <c r="AC2597" s="213"/>
    </row>
    <row r="2598" spans="1:29" s="110" customFormat="1">
      <c r="A2598" s="229" t="s">
        <v>4837</v>
      </c>
      <c r="B2598" s="229" t="s">
        <v>658</v>
      </c>
      <c r="C2598" s="229" t="s">
        <v>4838</v>
      </c>
      <c r="D2598" s="229" t="s">
        <v>552</v>
      </c>
      <c r="E2598" s="229">
        <v>46</v>
      </c>
      <c r="F2598" s="228" t="s">
        <v>1729</v>
      </c>
      <c r="G2598" s="229" t="s">
        <v>554</v>
      </c>
      <c r="H2598" s="698">
        <v>43593</v>
      </c>
      <c r="I2598" s="698">
        <v>43654</v>
      </c>
      <c r="J2598" s="228">
        <v>2018</v>
      </c>
      <c r="K2598" s="229" t="s">
        <v>769</v>
      </c>
      <c r="L2598" s="229" t="s">
        <v>1546</v>
      </c>
      <c r="M2598" s="229" t="s">
        <v>1729</v>
      </c>
      <c r="N2598" s="213">
        <v>2</v>
      </c>
      <c r="O2598" s="229">
        <v>18</v>
      </c>
      <c r="P2598" s="229">
        <v>0</v>
      </c>
      <c r="Q2598" s="229">
        <v>11</v>
      </c>
      <c r="R2598" s="229">
        <v>1</v>
      </c>
      <c r="S2598" s="229">
        <v>0</v>
      </c>
      <c r="T2598" s="229">
        <v>2</v>
      </c>
      <c r="U2598" s="229">
        <v>1</v>
      </c>
      <c r="V2598" s="229">
        <v>0</v>
      </c>
      <c r="W2598" s="229">
        <v>6</v>
      </c>
      <c r="X2598" s="229">
        <v>0</v>
      </c>
      <c r="Y2598" s="229">
        <v>0</v>
      </c>
      <c r="Z2598" s="229">
        <v>0</v>
      </c>
      <c r="AA2598" s="229">
        <v>1</v>
      </c>
      <c r="AB2598" s="213">
        <v>40</v>
      </c>
      <c r="AC2598" s="213"/>
    </row>
    <row r="2599" spans="1:29" s="110" customFormat="1">
      <c r="A2599" s="229" t="s">
        <v>4839</v>
      </c>
      <c r="B2599" s="229" t="s">
        <v>658</v>
      </c>
      <c r="C2599" s="229" t="s">
        <v>4840</v>
      </c>
      <c r="D2599" s="229" t="s">
        <v>552</v>
      </c>
      <c r="E2599" s="229">
        <v>46</v>
      </c>
      <c r="F2599" s="228" t="s">
        <v>1729</v>
      </c>
      <c r="G2599" s="229" t="s">
        <v>554</v>
      </c>
      <c r="H2599" s="698">
        <v>43593</v>
      </c>
      <c r="I2599" s="698">
        <v>43654</v>
      </c>
      <c r="J2599" s="228">
        <v>2018</v>
      </c>
      <c r="K2599" s="229" t="s">
        <v>769</v>
      </c>
      <c r="L2599" s="229" t="s">
        <v>1546</v>
      </c>
      <c r="M2599" s="229" t="s">
        <v>1729</v>
      </c>
      <c r="N2599" s="213">
        <v>3</v>
      </c>
      <c r="O2599" s="229">
        <v>4</v>
      </c>
      <c r="P2599" s="229">
        <v>0</v>
      </c>
      <c r="Q2599" s="229">
        <v>12</v>
      </c>
      <c r="R2599" s="229">
        <v>1</v>
      </c>
      <c r="S2599" s="229">
        <v>0</v>
      </c>
      <c r="T2599" s="229">
        <v>0</v>
      </c>
      <c r="U2599" s="229">
        <v>0</v>
      </c>
      <c r="V2599" s="229">
        <v>0</v>
      </c>
      <c r="W2599" s="229">
        <v>20</v>
      </c>
      <c r="X2599" s="229">
        <v>3</v>
      </c>
      <c r="Y2599" s="229">
        <v>0</v>
      </c>
      <c r="Z2599" s="229">
        <v>0</v>
      </c>
      <c r="AA2599" s="229">
        <v>0</v>
      </c>
      <c r="AB2599" s="213">
        <v>40</v>
      </c>
      <c r="AC2599" s="213"/>
    </row>
    <row r="2600" spans="1:29" s="110" customFormat="1">
      <c r="A2600" s="229" t="s">
        <v>4841</v>
      </c>
      <c r="B2600" s="229" t="s">
        <v>658</v>
      </c>
      <c r="C2600" s="229" t="s">
        <v>4842</v>
      </c>
      <c r="D2600" s="229" t="s">
        <v>552</v>
      </c>
      <c r="E2600" s="229">
        <v>46</v>
      </c>
      <c r="F2600" s="228" t="s">
        <v>1729</v>
      </c>
      <c r="G2600" s="229" t="s">
        <v>554</v>
      </c>
      <c r="H2600" s="698">
        <v>43593</v>
      </c>
      <c r="I2600" s="698">
        <v>43654</v>
      </c>
      <c r="J2600" s="228">
        <v>2018</v>
      </c>
      <c r="K2600" s="229" t="s">
        <v>769</v>
      </c>
      <c r="L2600" s="229" t="s">
        <v>1546</v>
      </c>
      <c r="M2600" s="229" t="s">
        <v>1729</v>
      </c>
      <c r="N2600" s="213">
        <v>4</v>
      </c>
      <c r="O2600" s="229">
        <v>4</v>
      </c>
      <c r="P2600" s="229">
        <v>0</v>
      </c>
      <c r="Q2600" s="229">
        <v>15</v>
      </c>
      <c r="R2600" s="229">
        <v>1</v>
      </c>
      <c r="S2600" s="229">
        <v>1</v>
      </c>
      <c r="T2600" s="229">
        <v>0</v>
      </c>
      <c r="U2600" s="229">
        <v>0</v>
      </c>
      <c r="V2600" s="229">
        <v>0</v>
      </c>
      <c r="W2600" s="229">
        <v>18</v>
      </c>
      <c r="X2600" s="229">
        <v>1</v>
      </c>
      <c r="Y2600" s="229">
        <v>0</v>
      </c>
      <c r="Z2600" s="229">
        <v>0</v>
      </c>
      <c r="AA2600" s="229">
        <v>0</v>
      </c>
      <c r="AB2600" s="213">
        <v>40</v>
      </c>
      <c r="AC2600" s="213"/>
    </row>
    <row r="2601" spans="1:29" s="110" customFormat="1">
      <c r="A2601" s="229" t="s">
        <v>4843</v>
      </c>
      <c r="B2601" s="229" t="s">
        <v>658</v>
      </c>
      <c r="C2601" s="229" t="s">
        <v>4844</v>
      </c>
      <c r="D2601" s="229" t="s">
        <v>552</v>
      </c>
      <c r="E2601" s="229">
        <v>47</v>
      </c>
      <c r="F2601" s="228" t="s">
        <v>1731</v>
      </c>
      <c r="G2601" s="229" t="s">
        <v>554</v>
      </c>
      <c r="H2601" s="698">
        <v>43593</v>
      </c>
      <c r="I2601" s="698">
        <v>43654</v>
      </c>
      <c r="J2601" s="228">
        <v>2018</v>
      </c>
      <c r="K2601" s="229" t="s">
        <v>769</v>
      </c>
      <c r="L2601" s="229" t="s">
        <v>1546</v>
      </c>
      <c r="M2601" s="229" t="s">
        <v>1731</v>
      </c>
      <c r="N2601" s="213">
        <v>1</v>
      </c>
      <c r="O2601" s="229">
        <v>0</v>
      </c>
      <c r="P2601" s="229">
        <v>2</v>
      </c>
      <c r="Q2601" s="229">
        <v>12</v>
      </c>
      <c r="R2601" s="229">
        <v>0</v>
      </c>
      <c r="S2601" s="229">
        <v>1</v>
      </c>
      <c r="T2601" s="229">
        <v>0</v>
      </c>
      <c r="U2601" s="229">
        <v>0</v>
      </c>
      <c r="V2601" s="229">
        <v>0</v>
      </c>
      <c r="W2601" s="229">
        <v>25</v>
      </c>
      <c r="X2601" s="229">
        <v>0</v>
      </c>
      <c r="Y2601" s="229">
        <v>0</v>
      </c>
      <c r="Z2601" s="229">
        <v>0</v>
      </c>
      <c r="AA2601" s="229">
        <v>0</v>
      </c>
      <c r="AB2601" s="213">
        <v>40</v>
      </c>
      <c r="AC2601" s="213"/>
    </row>
    <row r="2602" spans="1:29" s="110" customFormat="1">
      <c r="A2602" s="229" t="s">
        <v>4845</v>
      </c>
      <c r="B2602" s="229" t="s">
        <v>658</v>
      </c>
      <c r="C2602" s="229" t="s">
        <v>4846</v>
      </c>
      <c r="D2602" s="229" t="s">
        <v>552</v>
      </c>
      <c r="E2602" s="229">
        <v>47</v>
      </c>
      <c r="F2602" s="228" t="s">
        <v>1731</v>
      </c>
      <c r="G2602" s="229" t="s">
        <v>554</v>
      </c>
      <c r="H2602" s="698">
        <v>43593</v>
      </c>
      <c r="I2602" s="698">
        <v>43654</v>
      </c>
      <c r="J2602" s="228">
        <v>2018</v>
      </c>
      <c r="K2602" s="229" t="s">
        <v>769</v>
      </c>
      <c r="L2602" s="229" t="s">
        <v>1546</v>
      </c>
      <c r="M2602" s="229" t="s">
        <v>1731</v>
      </c>
      <c r="N2602" s="213">
        <v>2</v>
      </c>
      <c r="O2602" s="229">
        <v>0</v>
      </c>
      <c r="P2602" s="229">
        <v>1</v>
      </c>
      <c r="Q2602" s="229">
        <v>11</v>
      </c>
      <c r="R2602" s="229">
        <v>1</v>
      </c>
      <c r="S2602" s="229">
        <v>1</v>
      </c>
      <c r="T2602" s="229">
        <v>0</v>
      </c>
      <c r="U2602" s="229">
        <v>0</v>
      </c>
      <c r="V2602" s="229">
        <v>0</v>
      </c>
      <c r="W2602" s="229">
        <v>23</v>
      </c>
      <c r="X2602" s="229">
        <v>1</v>
      </c>
      <c r="Y2602" s="229">
        <v>2</v>
      </c>
      <c r="Z2602" s="229">
        <v>0</v>
      </c>
      <c r="AA2602" s="229">
        <v>0</v>
      </c>
      <c r="AB2602" s="213">
        <v>40</v>
      </c>
      <c r="AC2602" s="213"/>
    </row>
    <row r="2603" spans="1:29" s="110" customFormat="1">
      <c r="A2603" s="229" t="s">
        <v>4847</v>
      </c>
      <c r="B2603" s="229" t="s">
        <v>658</v>
      </c>
      <c r="C2603" s="229" t="s">
        <v>4848</v>
      </c>
      <c r="D2603" s="229" t="s">
        <v>552</v>
      </c>
      <c r="E2603" s="229">
        <v>47</v>
      </c>
      <c r="F2603" s="228" t="s">
        <v>1731</v>
      </c>
      <c r="G2603" s="229" t="s">
        <v>554</v>
      </c>
      <c r="H2603" s="698">
        <v>43593</v>
      </c>
      <c r="I2603" s="698">
        <v>43654</v>
      </c>
      <c r="J2603" s="228">
        <v>2018</v>
      </c>
      <c r="K2603" s="229" t="s">
        <v>769</v>
      </c>
      <c r="L2603" s="229" t="s">
        <v>1546</v>
      </c>
      <c r="M2603" s="229" t="s">
        <v>1731</v>
      </c>
      <c r="N2603" s="213">
        <v>3</v>
      </c>
      <c r="O2603" s="229">
        <v>5</v>
      </c>
      <c r="P2603" s="229">
        <v>0</v>
      </c>
      <c r="Q2603" s="229">
        <v>13</v>
      </c>
      <c r="R2603" s="229">
        <v>0</v>
      </c>
      <c r="S2603" s="229">
        <v>1</v>
      </c>
      <c r="T2603" s="229">
        <v>0</v>
      </c>
      <c r="U2603" s="229">
        <v>0</v>
      </c>
      <c r="V2603" s="229">
        <v>0</v>
      </c>
      <c r="W2603" s="229">
        <v>19</v>
      </c>
      <c r="X2603" s="229">
        <v>2</v>
      </c>
      <c r="Y2603" s="229">
        <v>0</v>
      </c>
      <c r="Z2603" s="229">
        <v>0</v>
      </c>
      <c r="AA2603" s="229">
        <v>0</v>
      </c>
      <c r="AB2603" s="213">
        <v>40</v>
      </c>
      <c r="AC2603" s="213"/>
    </row>
    <row r="2604" spans="1:29" s="110" customFormat="1">
      <c r="A2604" s="229" t="s">
        <v>4849</v>
      </c>
      <c r="B2604" s="229" t="s">
        <v>658</v>
      </c>
      <c r="C2604" s="229" t="s">
        <v>4850</v>
      </c>
      <c r="D2604" s="229" t="s">
        <v>552</v>
      </c>
      <c r="E2604" s="229">
        <v>47</v>
      </c>
      <c r="F2604" s="228" t="s">
        <v>1731</v>
      </c>
      <c r="G2604" s="229" t="s">
        <v>554</v>
      </c>
      <c r="H2604" s="698">
        <v>43593</v>
      </c>
      <c r="I2604" s="698">
        <v>43654</v>
      </c>
      <c r="J2604" s="228">
        <v>2018</v>
      </c>
      <c r="K2604" s="229" t="s">
        <v>769</v>
      </c>
      <c r="L2604" s="229" t="s">
        <v>1546</v>
      </c>
      <c r="M2604" s="229" t="s">
        <v>1731</v>
      </c>
      <c r="N2604" s="213">
        <v>4</v>
      </c>
      <c r="O2604" s="229">
        <v>0</v>
      </c>
      <c r="P2604" s="229">
        <v>1</v>
      </c>
      <c r="Q2604" s="229">
        <v>9</v>
      </c>
      <c r="R2604" s="229">
        <v>1</v>
      </c>
      <c r="S2604" s="229">
        <v>1</v>
      </c>
      <c r="T2604" s="229">
        <v>0</v>
      </c>
      <c r="U2604" s="229">
        <v>0</v>
      </c>
      <c r="V2604" s="229">
        <v>0</v>
      </c>
      <c r="W2604" s="229">
        <v>24</v>
      </c>
      <c r="X2604" s="229">
        <v>4</v>
      </c>
      <c r="Y2604" s="229">
        <v>0</v>
      </c>
      <c r="Z2604" s="229">
        <v>0</v>
      </c>
      <c r="AA2604" s="229">
        <v>0</v>
      </c>
      <c r="AB2604" s="213">
        <v>40</v>
      </c>
      <c r="AC2604" s="213"/>
    </row>
    <row r="2605" spans="1:29" s="110" customFormat="1">
      <c r="A2605" s="229" t="s">
        <v>4851</v>
      </c>
      <c r="B2605" s="229" t="s">
        <v>658</v>
      </c>
      <c r="C2605" s="229" t="s">
        <v>4852</v>
      </c>
      <c r="D2605" s="229" t="s">
        <v>552</v>
      </c>
      <c r="E2605" s="229">
        <v>51</v>
      </c>
      <c r="F2605" s="228" t="s">
        <v>182</v>
      </c>
      <c r="G2605" s="229" t="s">
        <v>554</v>
      </c>
      <c r="H2605" s="698">
        <v>43593</v>
      </c>
      <c r="I2605" s="698">
        <v>43654</v>
      </c>
      <c r="J2605" s="228">
        <v>2018</v>
      </c>
      <c r="K2605" s="229" t="s">
        <v>769</v>
      </c>
      <c r="L2605" s="229" t="s">
        <v>1546</v>
      </c>
      <c r="M2605" s="229" t="s">
        <v>182</v>
      </c>
      <c r="N2605" s="213">
        <v>1</v>
      </c>
      <c r="O2605" s="229">
        <v>0</v>
      </c>
      <c r="P2605" s="229">
        <v>2</v>
      </c>
      <c r="Q2605" s="229">
        <v>15</v>
      </c>
      <c r="R2605" s="229">
        <v>0</v>
      </c>
      <c r="S2605" s="229">
        <v>0</v>
      </c>
      <c r="T2605" s="229">
        <v>0</v>
      </c>
      <c r="U2605" s="229">
        <v>0</v>
      </c>
      <c r="V2605" s="229">
        <v>0</v>
      </c>
      <c r="W2605" s="229">
        <v>22</v>
      </c>
      <c r="X2605" s="229">
        <v>1</v>
      </c>
      <c r="Y2605" s="229">
        <v>0</v>
      </c>
      <c r="Z2605" s="229">
        <v>0</v>
      </c>
      <c r="AA2605" s="229">
        <v>0</v>
      </c>
      <c r="AB2605" s="213">
        <v>40</v>
      </c>
      <c r="AC2605" s="213"/>
    </row>
    <row r="2606" spans="1:29" s="110" customFormat="1">
      <c r="A2606" s="229" t="s">
        <v>4853</v>
      </c>
      <c r="B2606" s="229" t="s">
        <v>658</v>
      </c>
      <c r="C2606" s="229" t="s">
        <v>4854</v>
      </c>
      <c r="D2606" s="229" t="s">
        <v>552</v>
      </c>
      <c r="E2606" s="229">
        <v>51</v>
      </c>
      <c r="F2606" s="228" t="s">
        <v>182</v>
      </c>
      <c r="G2606" s="229" t="s">
        <v>554</v>
      </c>
      <c r="H2606" s="698">
        <v>43593</v>
      </c>
      <c r="I2606" s="698">
        <v>43654</v>
      </c>
      <c r="J2606" s="228">
        <v>2018</v>
      </c>
      <c r="K2606" s="229" t="s">
        <v>769</v>
      </c>
      <c r="L2606" s="229" t="s">
        <v>1546</v>
      </c>
      <c r="M2606" s="229" t="s">
        <v>182</v>
      </c>
      <c r="N2606" s="213">
        <v>2</v>
      </c>
      <c r="O2606" s="229">
        <v>0</v>
      </c>
      <c r="P2606" s="229">
        <v>6</v>
      </c>
      <c r="Q2606" s="229">
        <v>9</v>
      </c>
      <c r="R2606" s="229">
        <v>0</v>
      </c>
      <c r="S2606" s="229">
        <v>1</v>
      </c>
      <c r="T2606" s="229">
        <v>0</v>
      </c>
      <c r="U2606" s="229">
        <v>0</v>
      </c>
      <c r="V2606" s="229">
        <v>0</v>
      </c>
      <c r="W2606" s="229">
        <v>23</v>
      </c>
      <c r="X2606" s="229">
        <v>1</v>
      </c>
      <c r="Y2606" s="229">
        <v>0</v>
      </c>
      <c r="Z2606" s="229">
        <v>0</v>
      </c>
      <c r="AA2606" s="229">
        <v>0</v>
      </c>
      <c r="AB2606" s="213">
        <v>40</v>
      </c>
      <c r="AC2606" s="213"/>
    </row>
    <row r="2607" spans="1:29" s="110" customFormat="1">
      <c r="A2607" s="229" t="s">
        <v>4855</v>
      </c>
      <c r="B2607" s="229" t="s">
        <v>658</v>
      </c>
      <c r="C2607" s="229" t="s">
        <v>4856</v>
      </c>
      <c r="D2607" s="229" t="s">
        <v>552</v>
      </c>
      <c r="E2607" s="229">
        <v>51</v>
      </c>
      <c r="F2607" s="228" t="s">
        <v>182</v>
      </c>
      <c r="G2607" s="229" t="s">
        <v>554</v>
      </c>
      <c r="H2607" s="698">
        <v>43593</v>
      </c>
      <c r="I2607" s="698">
        <v>43654</v>
      </c>
      <c r="J2607" s="228">
        <v>2018</v>
      </c>
      <c r="K2607" s="229" t="s">
        <v>769</v>
      </c>
      <c r="L2607" s="229" t="s">
        <v>1546</v>
      </c>
      <c r="M2607" s="229" t="s">
        <v>182</v>
      </c>
      <c r="N2607" s="213">
        <v>3</v>
      </c>
      <c r="O2607" s="229">
        <v>0</v>
      </c>
      <c r="P2607" s="229">
        <v>2</v>
      </c>
      <c r="Q2607" s="229">
        <v>12</v>
      </c>
      <c r="R2607" s="229">
        <v>0</v>
      </c>
      <c r="S2607" s="229">
        <v>0</v>
      </c>
      <c r="T2607" s="229">
        <v>0</v>
      </c>
      <c r="U2607" s="229">
        <v>0</v>
      </c>
      <c r="V2607" s="229">
        <v>0</v>
      </c>
      <c r="W2607" s="229">
        <v>20</v>
      </c>
      <c r="X2607" s="229">
        <v>5</v>
      </c>
      <c r="Y2607" s="229">
        <v>1</v>
      </c>
      <c r="Z2607" s="229">
        <v>0</v>
      </c>
      <c r="AA2607" s="229">
        <v>0</v>
      </c>
      <c r="AB2607" s="213">
        <v>40</v>
      </c>
      <c r="AC2607" s="213"/>
    </row>
    <row r="2608" spans="1:29" s="110" customFormat="1">
      <c r="A2608" s="229" t="s">
        <v>4857</v>
      </c>
      <c r="B2608" s="229" t="s">
        <v>658</v>
      </c>
      <c r="C2608" s="229" t="s">
        <v>4858</v>
      </c>
      <c r="D2608" s="229" t="s">
        <v>552</v>
      </c>
      <c r="E2608" s="229">
        <v>51</v>
      </c>
      <c r="F2608" s="228" t="s">
        <v>182</v>
      </c>
      <c r="G2608" s="229" t="s">
        <v>554</v>
      </c>
      <c r="H2608" s="698">
        <v>43593</v>
      </c>
      <c r="I2608" s="698">
        <v>43654</v>
      </c>
      <c r="J2608" s="228">
        <v>2018</v>
      </c>
      <c r="K2608" s="229" t="s">
        <v>769</v>
      </c>
      <c r="L2608" s="229" t="s">
        <v>1546</v>
      </c>
      <c r="M2608" s="229" t="s">
        <v>182</v>
      </c>
      <c r="N2608" s="213">
        <v>4</v>
      </c>
      <c r="O2608" s="229">
        <v>0</v>
      </c>
      <c r="P2608" s="229">
        <v>1</v>
      </c>
      <c r="Q2608" s="229">
        <v>9</v>
      </c>
      <c r="R2608" s="229">
        <v>0</v>
      </c>
      <c r="S2608" s="229">
        <v>2</v>
      </c>
      <c r="T2608" s="229">
        <v>0</v>
      </c>
      <c r="U2608" s="229">
        <v>1</v>
      </c>
      <c r="V2608" s="229">
        <v>0</v>
      </c>
      <c r="W2608" s="229">
        <v>19</v>
      </c>
      <c r="X2608" s="229">
        <v>5</v>
      </c>
      <c r="Y2608" s="229">
        <v>3</v>
      </c>
      <c r="Z2608" s="229">
        <v>0</v>
      </c>
      <c r="AA2608" s="229">
        <v>0</v>
      </c>
      <c r="AB2608" s="213">
        <v>40</v>
      </c>
      <c r="AC2608" s="213"/>
    </row>
    <row r="2609" spans="1:29" s="110" customFormat="1">
      <c r="A2609" s="229" t="s">
        <v>4784</v>
      </c>
      <c r="B2609" s="229" t="s">
        <v>658</v>
      </c>
      <c r="C2609" s="229" t="s">
        <v>4785</v>
      </c>
      <c r="D2609" s="229" t="s">
        <v>552</v>
      </c>
      <c r="E2609" s="229">
        <v>52</v>
      </c>
      <c r="F2609" s="228" t="s">
        <v>1946</v>
      </c>
      <c r="G2609" s="229" t="s">
        <v>554</v>
      </c>
      <c r="H2609" s="698">
        <v>43537</v>
      </c>
      <c r="I2609" s="698">
        <v>43585</v>
      </c>
      <c r="J2609" s="228">
        <v>2018</v>
      </c>
      <c r="K2609" s="229" t="s">
        <v>769</v>
      </c>
      <c r="L2609" s="229" t="s">
        <v>3728</v>
      </c>
      <c r="M2609" s="229" t="s">
        <v>1946</v>
      </c>
      <c r="N2609" s="213">
        <v>1</v>
      </c>
      <c r="O2609" s="229">
        <v>6</v>
      </c>
      <c r="P2609" s="229">
        <v>12</v>
      </c>
      <c r="Q2609" s="229">
        <v>5</v>
      </c>
      <c r="R2609" s="229">
        <v>0</v>
      </c>
      <c r="S2609" s="229">
        <v>0</v>
      </c>
      <c r="T2609" s="229">
        <v>0</v>
      </c>
      <c r="U2609" s="229">
        <v>0</v>
      </c>
      <c r="V2609" s="229">
        <v>0</v>
      </c>
      <c r="W2609" s="229">
        <v>8</v>
      </c>
      <c r="X2609" s="229">
        <v>3</v>
      </c>
      <c r="Y2609" s="229">
        <v>2</v>
      </c>
      <c r="Z2609" s="229">
        <v>4</v>
      </c>
      <c r="AA2609" s="229">
        <v>0</v>
      </c>
      <c r="AB2609" s="213">
        <v>40</v>
      </c>
      <c r="AC2609" s="213"/>
    </row>
    <row r="2610" spans="1:29" s="110" customFormat="1">
      <c r="A2610" s="229" t="s">
        <v>4786</v>
      </c>
      <c r="B2610" s="229" t="s">
        <v>658</v>
      </c>
      <c r="C2610" s="229" t="s">
        <v>4787</v>
      </c>
      <c r="D2610" s="229" t="s">
        <v>552</v>
      </c>
      <c r="E2610" s="229">
        <v>52</v>
      </c>
      <c r="F2610" s="228" t="s">
        <v>1946</v>
      </c>
      <c r="G2610" s="229" t="s">
        <v>554</v>
      </c>
      <c r="H2610" s="698">
        <v>43537</v>
      </c>
      <c r="I2610" s="698">
        <v>43585</v>
      </c>
      <c r="J2610" s="228">
        <v>2018</v>
      </c>
      <c r="K2610" s="229" t="s">
        <v>769</v>
      </c>
      <c r="L2610" s="229" t="s">
        <v>3728</v>
      </c>
      <c r="M2610" s="229" t="s">
        <v>1946</v>
      </c>
      <c r="N2610" s="213">
        <v>2</v>
      </c>
      <c r="O2610" s="229">
        <v>13</v>
      </c>
      <c r="P2610" s="229">
        <v>7</v>
      </c>
      <c r="Q2610" s="229">
        <v>3</v>
      </c>
      <c r="R2610" s="229">
        <v>0</v>
      </c>
      <c r="S2610" s="229">
        <v>2</v>
      </c>
      <c r="T2610" s="229">
        <v>0</v>
      </c>
      <c r="U2610" s="229">
        <v>0</v>
      </c>
      <c r="V2610" s="229">
        <v>3</v>
      </c>
      <c r="W2610" s="229">
        <v>7</v>
      </c>
      <c r="X2610" s="229">
        <v>3</v>
      </c>
      <c r="Y2610" s="229">
        <v>0</v>
      </c>
      <c r="Z2610" s="229">
        <v>2</v>
      </c>
      <c r="AA2610" s="229">
        <v>0</v>
      </c>
      <c r="AB2610" s="213">
        <v>40</v>
      </c>
      <c r="AC2610" s="213"/>
    </row>
    <row r="2611" spans="1:29" s="110" customFormat="1">
      <c r="A2611" s="229" t="s">
        <v>4788</v>
      </c>
      <c r="B2611" s="229" t="s">
        <v>658</v>
      </c>
      <c r="C2611" s="229" t="s">
        <v>4789</v>
      </c>
      <c r="D2611" s="229" t="s">
        <v>552</v>
      </c>
      <c r="E2611" s="229">
        <v>52</v>
      </c>
      <c r="F2611" s="228" t="s">
        <v>1946</v>
      </c>
      <c r="G2611" s="229" t="s">
        <v>554</v>
      </c>
      <c r="H2611" s="698">
        <v>43537</v>
      </c>
      <c r="I2611" s="698">
        <v>43585</v>
      </c>
      <c r="J2611" s="228">
        <v>2018</v>
      </c>
      <c r="K2611" s="229" t="s">
        <v>769</v>
      </c>
      <c r="L2611" s="229" t="s">
        <v>3728</v>
      </c>
      <c r="M2611" s="229" t="s">
        <v>1946</v>
      </c>
      <c r="N2611" s="213">
        <v>3</v>
      </c>
      <c r="O2611" s="229">
        <v>1</v>
      </c>
      <c r="P2611" s="229">
        <v>19</v>
      </c>
      <c r="Q2611" s="229">
        <v>2</v>
      </c>
      <c r="R2611" s="229">
        <v>0</v>
      </c>
      <c r="S2611" s="229">
        <v>0</v>
      </c>
      <c r="T2611" s="229">
        <v>0</v>
      </c>
      <c r="U2611" s="229">
        <v>1</v>
      </c>
      <c r="V2611" s="229">
        <v>0</v>
      </c>
      <c r="W2611" s="229">
        <v>13</v>
      </c>
      <c r="X2611" s="229">
        <v>1</v>
      </c>
      <c r="Y2611" s="229">
        <v>0</v>
      </c>
      <c r="Z2611" s="229">
        <v>1</v>
      </c>
      <c r="AA2611" s="229">
        <v>2</v>
      </c>
      <c r="AB2611" s="213">
        <v>40</v>
      </c>
      <c r="AC2611" s="213"/>
    </row>
    <row r="2612" spans="1:29" s="110" customFormat="1">
      <c r="A2612" s="229" t="s">
        <v>4790</v>
      </c>
      <c r="B2612" s="229" t="s">
        <v>658</v>
      </c>
      <c r="C2612" s="229" t="s">
        <v>4791</v>
      </c>
      <c r="D2612" s="229" t="s">
        <v>552</v>
      </c>
      <c r="E2612" s="229">
        <v>52</v>
      </c>
      <c r="F2612" s="228" t="s">
        <v>1946</v>
      </c>
      <c r="G2612" s="229" t="s">
        <v>554</v>
      </c>
      <c r="H2612" s="698">
        <v>43537</v>
      </c>
      <c r="I2612" s="698">
        <v>43585</v>
      </c>
      <c r="J2612" s="228">
        <v>2018</v>
      </c>
      <c r="K2612" s="229" t="s">
        <v>769</v>
      </c>
      <c r="L2612" s="229" t="s">
        <v>3728</v>
      </c>
      <c r="M2612" s="229" t="s">
        <v>1946</v>
      </c>
      <c r="N2612" s="213">
        <v>4</v>
      </c>
      <c r="O2612" s="229">
        <v>5</v>
      </c>
      <c r="P2612" s="229">
        <v>7</v>
      </c>
      <c r="Q2612" s="229">
        <v>15</v>
      </c>
      <c r="R2612" s="229">
        <v>0</v>
      </c>
      <c r="S2612" s="229">
        <v>0</v>
      </c>
      <c r="T2612" s="229">
        <v>0</v>
      </c>
      <c r="U2612" s="229">
        <v>1</v>
      </c>
      <c r="V2612" s="229">
        <v>1</v>
      </c>
      <c r="W2612" s="229">
        <v>5</v>
      </c>
      <c r="X2612" s="229">
        <v>2</v>
      </c>
      <c r="Y2612" s="229">
        <v>0</v>
      </c>
      <c r="Z2612" s="229">
        <v>2</v>
      </c>
      <c r="AA2612" s="229">
        <v>2</v>
      </c>
      <c r="AB2612" s="213">
        <v>40</v>
      </c>
      <c r="AC2612" s="213"/>
    </row>
    <row r="2613" spans="1:29" s="110" customFormat="1">
      <c r="A2613" s="229" t="s">
        <v>4792</v>
      </c>
      <c r="B2613" s="229" t="s">
        <v>658</v>
      </c>
      <c r="C2613" s="229" t="s">
        <v>4793</v>
      </c>
      <c r="D2613" s="229" t="s">
        <v>552</v>
      </c>
      <c r="E2613" s="229">
        <v>53</v>
      </c>
      <c r="F2613" s="228" t="s">
        <v>2099</v>
      </c>
      <c r="G2613" s="229" t="s">
        <v>554</v>
      </c>
      <c r="H2613" s="698">
        <v>43530</v>
      </c>
      <c r="I2613" s="698">
        <v>43585</v>
      </c>
      <c r="J2613" s="228">
        <v>2018</v>
      </c>
      <c r="K2613" s="229" t="s">
        <v>769</v>
      </c>
      <c r="L2613" s="229" t="s">
        <v>3728</v>
      </c>
      <c r="M2613" s="229" t="s">
        <v>2099</v>
      </c>
      <c r="N2613" s="213">
        <v>1</v>
      </c>
      <c r="O2613" s="229">
        <v>5</v>
      </c>
      <c r="P2613" s="229">
        <v>4</v>
      </c>
      <c r="Q2613" s="229">
        <v>5</v>
      </c>
      <c r="R2613" s="229">
        <v>0</v>
      </c>
      <c r="S2613" s="229">
        <v>0</v>
      </c>
      <c r="T2613" s="229">
        <v>0</v>
      </c>
      <c r="U2613" s="229">
        <v>5</v>
      </c>
      <c r="V2613" s="229">
        <v>1</v>
      </c>
      <c r="W2613" s="229">
        <v>1</v>
      </c>
      <c r="X2613" s="229">
        <v>5</v>
      </c>
      <c r="Y2613" s="229">
        <v>8</v>
      </c>
      <c r="Z2613" s="229">
        <v>5</v>
      </c>
      <c r="AA2613" s="229">
        <v>1</v>
      </c>
      <c r="AB2613" s="213">
        <v>40</v>
      </c>
      <c r="AC2613" s="213"/>
    </row>
    <row r="2614" spans="1:29" s="110" customFormat="1">
      <c r="A2614" s="229" t="s">
        <v>4794</v>
      </c>
      <c r="B2614" s="229" t="s">
        <v>658</v>
      </c>
      <c r="C2614" s="229" t="s">
        <v>4795</v>
      </c>
      <c r="D2614" s="229" t="s">
        <v>552</v>
      </c>
      <c r="E2614" s="229">
        <v>53</v>
      </c>
      <c r="F2614" s="228" t="s">
        <v>2099</v>
      </c>
      <c r="G2614" s="229" t="s">
        <v>554</v>
      </c>
      <c r="H2614" s="698">
        <v>43530</v>
      </c>
      <c r="I2614" s="698">
        <v>43585</v>
      </c>
      <c r="J2614" s="228">
        <v>2018</v>
      </c>
      <c r="K2614" s="229" t="s">
        <v>769</v>
      </c>
      <c r="L2614" s="229" t="s">
        <v>3728</v>
      </c>
      <c r="M2614" s="229" t="s">
        <v>2099</v>
      </c>
      <c r="N2614" s="213">
        <v>2</v>
      </c>
      <c r="O2614" s="229">
        <v>8</v>
      </c>
      <c r="P2614" s="229">
        <v>2</v>
      </c>
      <c r="Q2614" s="229">
        <v>6</v>
      </c>
      <c r="R2614" s="229">
        <v>0</v>
      </c>
      <c r="S2614" s="229">
        <v>0</v>
      </c>
      <c r="T2614" s="229">
        <v>0</v>
      </c>
      <c r="U2614" s="229">
        <v>1</v>
      </c>
      <c r="V2614" s="229">
        <v>0</v>
      </c>
      <c r="W2614" s="229">
        <v>1</v>
      </c>
      <c r="X2614" s="229">
        <v>9</v>
      </c>
      <c r="Y2614" s="229">
        <v>11</v>
      </c>
      <c r="Z2614" s="229">
        <v>2</v>
      </c>
      <c r="AA2614" s="229">
        <v>0</v>
      </c>
      <c r="AB2614" s="213">
        <v>40</v>
      </c>
      <c r="AC2614" s="213"/>
    </row>
    <row r="2615" spans="1:29" s="110" customFormat="1">
      <c r="A2615" s="229" t="s">
        <v>4796</v>
      </c>
      <c r="B2615" s="229" t="s">
        <v>658</v>
      </c>
      <c r="C2615" s="229" t="s">
        <v>4797</v>
      </c>
      <c r="D2615" s="229" t="s">
        <v>552</v>
      </c>
      <c r="E2615" s="229">
        <v>53</v>
      </c>
      <c r="F2615" s="228" t="s">
        <v>2099</v>
      </c>
      <c r="G2615" s="229" t="s">
        <v>554</v>
      </c>
      <c r="H2615" s="698">
        <v>43530</v>
      </c>
      <c r="I2615" s="698">
        <v>43585</v>
      </c>
      <c r="J2615" s="228">
        <v>2018</v>
      </c>
      <c r="K2615" s="229" t="s">
        <v>769</v>
      </c>
      <c r="L2615" s="229" t="s">
        <v>3728</v>
      </c>
      <c r="M2615" s="229" t="s">
        <v>2099</v>
      </c>
      <c r="N2615" s="213">
        <v>3</v>
      </c>
      <c r="O2615" s="229">
        <v>5</v>
      </c>
      <c r="P2615" s="229">
        <v>12</v>
      </c>
      <c r="Q2615" s="229">
        <v>3</v>
      </c>
      <c r="R2615" s="229">
        <v>2</v>
      </c>
      <c r="S2615" s="229">
        <v>0</v>
      </c>
      <c r="T2615" s="229">
        <v>0</v>
      </c>
      <c r="U2615" s="229">
        <v>1</v>
      </c>
      <c r="V2615" s="229">
        <v>5</v>
      </c>
      <c r="W2615" s="229">
        <v>4</v>
      </c>
      <c r="X2615" s="229">
        <v>3</v>
      </c>
      <c r="Y2615" s="229">
        <v>5</v>
      </c>
      <c r="Z2615" s="229">
        <v>0</v>
      </c>
      <c r="AA2615" s="229">
        <v>0</v>
      </c>
      <c r="AB2615" s="213">
        <v>40</v>
      </c>
      <c r="AC2615" s="213"/>
    </row>
    <row r="2616" spans="1:29" s="110" customFormat="1">
      <c r="A2616" s="229" t="s">
        <v>4798</v>
      </c>
      <c r="B2616" s="229" t="s">
        <v>658</v>
      </c>
      <c r="C2616" s="229" t="s">
        <v>4799</v>
      </c>
      <c r="D2616" s="229" t="s">
        <v>552</v>
      </c>
      <c r="E2616" s="229">
        <v>53</v>
      </c>
      <c r="F2616" s="228" t="s">
        <v>2099</v>
      </c>
      <c r="G2616" s="229" t="s">
        <v>554</v>
      </c>
      <c r="H2616" s="698">
        <v>43530</v>
      </c>
      <c r="I2616" s="698">
        <v>43585</v>
      </c>
      <c r="J2616" s="228">
        <v>2018</v>
      </c>
      <c r="K2616" s="229" t="s">
        <v>769</v>
      </c>
      <c r="L2616" s="229" t="s">
        <v>3728</v>
      </c>
      <c r="M2616" s="229" t="s">
        <v>2099</v>
      </c>
      <c r="N2616" s="213">
        <v>4</v>
      </c>
      <c r="O2616" s="229">
        <v>9</v>
      </c>
      <c r="P2616" s="229">
        <v>4</v>
      </c>
      <c r="Q2616" s="229">
        <v>3</v>
      </c>
      <c r="R2616" s="229">
        <v>3</v>
      </c>
      <c r="S2616" s="229">
        <v>0</v>
      </c>
      <c r="T2616" s="229">
        <v>0</v>
      </c>
      <c r="U2616" s="229">
        <v>0</v>
      </c>
      <c r="V2616" s="229">
        <v>2</v>
      </c>
      <c r="W2616" s="229">
        <v>4</v>
      </c>
      <c r="X2616" s="229">
        <v>5</v>
      </c>
      <c r="Y2616" s="229">
        <v>2</v>
      </c>
      <c r="Z2616" s="229">
        <v>7</v>
      </c>
      <c r="AA2616" s="229">
        <v>1</v>
      </c>
      <c r="AB2616" s="213">
        <v>40</v>
      </c>
      <c r="AC2616" s="213"/>
    </row>
    <row r="2617" spans="1:29" s="110" customFormat="1">
      <c r="A2617" s="229" t="s">
        <v>4800</v>
      </c>
      <c r="B2617" s="229" t="s">
        <v>658</v>
      </c>
      <c r="C2617" s="229" t="s">
        <v>4801</v>
      </c>
      <c r="D2617" s="229" t="s">
        <v>552</v>
      </c>
      <c r="E2617" s="229">
        <v>54</v>
      </c>
      <c r="F2617" s="228" t="s">
        <v>3758</v>
      </c>
      <c r="G2617" s="229" t="s">
        <v>554</v>
      </c>
      <c r="H2617" s="698">
        <v>43530</v>
      </c>
      <c r="I2617" s="698">
        <v>43585</v>
      </c>
      <c r="J2617" s="228">
        <v>2018</v>
      </c>
      <c r="K2617" s="229" t="s">
        <v>769</v>
      </c>
      <c r="L2617" s="229" t="s">
        <v>3728</v>
      </c>
      <c r="M2617" s="229" t="s">
        <v>3758</v>
      </c>
      <c r="N2617" s="213">
        <v>1</v>
      </c>
      <c r="O2617" s="229">
        <v>13</v>
      </c>
      <c r="P2617" s="229">
        <v>3</v>
      </c>
      <c r="Q2617" s="229">
        <v>3</v>
      </c>
      <c r="R2617" s="229">
        <v>3</v>
      </c>
      <c r="S2617" s="229">
        <v>7</v>
      </c>
      <c r="T2617" s="229">
        <v>0</v>
      </c>
      <c r="U2617" s="229">
        <v>0</v>
      </c>
      <c r="V2617" s="229">
        <v>0</v>
      </c>
      <c r="W2617" s="229">
        <v>6</v>
      </c>
      <c r="X2617" s="229">
        <v>4</v>
      </c>
      <c r="Y2617" s="229">
        <v>1</v>
      </c>
      <c r="Z2617" s="229">
        <v>0</v>
      </c>
      <c r="AA2617" s="229">
        <v>0</v>
      </c>
      <c r="AB2617" s="213">
        <v>40</v>
      </c>
      <c r="AC2617" s="213"/>
    </row>
    <row r="2618" spans="1:29" s="110" customFormat="1">
      <c r="A2618" s="229" t="s">
        <v>4802</v>
      </c>
      <c r="B2618" s="229" t="s">
        <v>658</v>
      </c>
      <c r="C2618" s="229" t="s">
        <v>4803</v>
      </c>
      <c r="D2618" s="229" t="s">
        <v>552</v>
      </c>
      <c r="E2618" s="229">
        <v>54</v>
      </c>
      <c r="F2618" s="228" t="s">
        <v>3758</v>
      </c>
      <c r="G2618" s="229" t="s">
        <v>554</v>
      </c>
      <c r="H2618" s="698">
        <v>43530</v>
      </c>
      <c r="I2618" s="698">
        <v>43585</v>
      </c>
      <c r="J2618" s="228">
        <v>2018</v>
      </c>
      <c r="K2618" s="229" t="s">
        <v>769</v>
      </c>
      <c r="L2618" s="229" t="s">
        <v>3728</v>
      </c>
      <c r="M2618" s="229" t="s">
        <v>3758</v>
      </c>
      <c r="N2618" s="213">
        <v>2</v>
      </c>
      <c r="O2618" s="229">
        <v>3</v>
      </c>
      <c r="P2618" s="229">
        <v>3</v>
      </c>
      <c r="Q2618" s="229">
        <v>3</v>
      </c>
      <c r="R2618" s="229">
        <v>2</v>
      </c>
      <c r="S2618" s="229">
        <v>7</v>
      </c>
      <c r="T2618" s="229">
        <v>0</v>
      </c>
      <c r="U2618" s="229">
        <v>1</v>
      </c>
      <c r="V2618" s="229">
        <v>2</v>
      </c>
      <c r="W2618" s="229">
        <v>7</v>
      </c>
      <c r="X2618" s="229">
        <v>2</v>
      </c>
      <c r="Y2618" s="229">
        <v>10</v>
      </c>
      <c r="Z2618" s="229">
        <v>0</v>
      </c>
      <c r="AA2618" s="229">
        <v>0</v>
      </c>
      <c r="AB2618" s="213">
        <v>40</v>
      </c>
      <c r="AC2618" s="213"/>
    </row>
    <row r="2619" spans="1:29" s="110" customFormat="1">
      <c r="A2619" s="229" t="s">
        <v>4804</v>
      </c>
      <c r="B2619" s="229" t="s">
        <v>658</v>
      </c>
      <c r="C2619" s="229" t="s">
        <v>4805</v>
      </c>
      <c r="D2619" s="229" t="s">
        <v>552</v>
      </c>
      <c r="E2619" s="229">
        <v>54</v>
      </c>
      <c r="F2619" s="228" t="s">
        <v>3758</v>
      </c>
      <c r="G2619" s="229" t="s">
        <v>554</v>
      </c>
      <c r="H2619" s="698">
        <v>43530</v>
      </c>
      <c r="I2619" s="698">
        <v>43585</v>
      </c>
      <c r="J2619" s="228">
        <v>2018</v>
      </c>
      <c r="K2619" s="229" t="s">
        <v>769</v>
      </c>
      <c r="L2619" s="229" t="s">
        <v>3728</v>
      </c>
      <c r="M2619" s="229" t="s">
        <v>3758</v>
      </c>
      <c r="N2619" s="213">
        <v>3</v>
      </c>
      <c r="O2619" s="229">
        <v>3</v>
      </c>
      <c r="P2619" s="229">
        <v>0</v>
      </c>
      <c r="Q2619" s="229">
        <v>11</v>
      </c>
      <c r="R2619" s="229">
        <v>1</v>
      </c>
      <c r="S2619" s="229">
        <v>12</v>
      </c>
      <c r="T2619" s="229">
        <v>0</v>
      </c>
      <c r="U2619" s="229">
        <v>0</v>
      </c>
      <c r="V2619" s="229">
        <v>1</v>
      </c>
      <c r="W2619" s="229">
        <v>6</v>
      </c>
      <c r="X2619" s="229">
        <v>3</v>
      </c>
      <c r="Y2619" s="229">
        <v>3</v>
      </c>
      <c r="Z2619" s="229">
        <v>0</v>
      </c>
      <c r="AA2619" s="229">
        <v>0</v>
      </c>
      <c r="AB2619" s="213">
        <v>40</v>
      </c>
      <c r="AC2619" s="213"/>
    </row>
    <row r="2620" spans="1:29" s="110" customFormat="1">
      <c r="A2620" s="229" t="s">
        <v>4806</v>
      </c>
      <c r="B2620" s="229" t="s">
        <v>658</v>
      </c>
      <c r="C2620" s="229" t="s">
        <v>4807</v>
      </c>
      <c r="D2620" s="229" t="s">
        <v>552</v>
      </c>
      <c r="E2620" s="229">
        <v>54</v>
      </c>
      <c r="F2620" s="228" t="s">
        <v>3758</v>
      </c>
      <c r="G2620" s="229" t="s">
        <v>554</v>
      </c>
      <c r="H2620" s="698">
        <v>43530</v>
      </c>
      <c r="I2620" s="698">
        <v>43585</v>
      </c>
      <c r="J2620" s="228">
        <v>2018</v>
      </c>
      <c r="K2620" s="229" t="s">
        <v>769</v>
      </c>
      <c r="L2620" s="229" t="s">
        <v>3728</v>
      </c>
      <c r="M2620" s="229" t="s">
        <v>3758</v>
      </c>
      <c r="N2620" s="213">
        <v>4</v>
      </c>
      <c r="O2620" s="229">
        <v>10</v>
      </c>
      <c r="P2620" s="229">
        <v>2</v>
      </c>
      <c r="Q2620" s="229">
        <v>4</v>
      </c>
      <c r="R2620" s="229">
        <v>1</v>
      </c>
      <c r="S2620" s="229">
        <v>1</v>
      </c>
      <c r="T2620" s="229">
        <v>0</v>
      </c>
      <c r="U2620" s="229">
        <v>1</v>
      </c>
      <c r="V2620" s="229">
        <v>1</v>
      </c>
      <c r="W2620" s="229">
        <v>6</v>
      </c>
      <c r="X2620" s="229">
        <v>12</v>
      </c>
      <c r="Y2620" s="229">
        <v>2</v>
      </c>
      <c r="Z2620" s="229">
        <v>0</v>
      </c>
      <c r="AA2620" s="229">
        <v>0</v>
      </c>
      <c r="AB2620" s="213">
        <v>40</v>
      </c>
      <c r="AC2620" s="213"/>
    </row>
    <row r="2621" spans="1:29" s="110" customFormat="1">
      <c r="A2621" s="229" t="s">
        <v>4808</v>
      </c>
      <c r="B2621" s="229" t="s">
        <v>658</v>
      </c>
      <c r="C2621" s="229" t="s">
        <v>4809</v>
      </c>
      <c r="D2621" s="229" t="s">
        <v>552</v>
      </c>
      <c r="E2621" s="229">
        <v>55</v>
      </c>
      <c r="F2621" s="228" t="s">
        <v>3756</v>
      </c>
      <c r="G2621" s="229" t="s">
        <v>554</v>
      </c>
      <c r="H2621" s="698">
        <v>43537</v>
      </c>
      <c r="I2621" s="698">
        <v>43585</v>
      </c>
      <c r="J2621" s="228">
        <v>2018</v>
      </c>
      <c r="K2621" s="229" t="s">
        <v>769</v>
      </c>
      <c r="L2621" s="229" t="s">
        <v>1945</v>
      </c>
      <c r="M2621" s="229" t="s">
        <v>3756</v>
      </c>
      <c r="N2621" s="213">
        <v>1</v>
      </c>
      <c r="O2621" s="229">
        <v>1</v>
      </c>
      <c r="P2621" s="229">
        <v>0</v>
      </c>
      <c r="Q2621" s="229">
        <v>4</v>
      </c>
      <c r="R2621" s="229">
        <v>0</v>
      </c>
      <c r="S2621" s="229">
        <v>4</v>
      </c>
      <c r="T2621" s="229">
        <v>0</v>
      </c>
      <c r="U2621" s="229">
        <v>4</v>
      </c>
      <c r="V2621" s="229">
        <v>4</v>
      </c>
      <c r="W2621" s="229">
        <v>13</v>
      </c>
      <c r="X2621" s="229">
        <v>9</v>
      </c>
      <c r="Y2621" s="229">
        <v>0</v>
      </c>
      <c r="Z2621" s="229">
        <v>0</v>
      </c>
      <c r="AA2621" s="229">
        <v>1</v>
      </c>
      <c r="AB2621" s="213">
        <v>40</v>
      </c>
      <c r="AC2621" s="213"/>
    </row>
    <row r="2622" spans="1:29" s="110" customFormat="1">
      <c r="A2622" s="229" t="s">
        <v>4810</v>
      </c>
      <c r="B2622" s="229" t="s">
        <v>658</v>
      </c>
      <c r="C2622" s="229" t="s">
        <v>4811</v>
      </c>
      <c r="D2622" s="229" t="s">
        <v>552</v>
      </c>
      <c r="E2622" s="229">
        <v>55</v>
      </c>
      <c r="F2622" s="228" t="s">
        <v>3756</v>
      </c>
      <c r="G2622" s="229" t="s">
        <v>554</v>
      </c>
      <c r="H2622" s="698">
        <v>43537</v>
      </c>
      <c r="I2622" s="698">
        <v>43585</v>
      </c>
      <c r="J2622" s="228">
        <v>2018</v>
      </c>
      <c r="K2622" s="229" t="s">
        <v>769</v>
      </c>
      <c r="L2622" s="229" t="s">
        <v>1945</v>
      </c>
      <c r="M2622" s="229" t="s">
        <v>3756</v>
      </c>
      <c r="N2622" s="213">
        <v>2</v>
      </c>
      <c r="O2622" s="229">
        <v>1</v>
      </c>
      <c r="P2622" s="229">
        <v>5</v>
      </c>
      <c r="Q2622" s="229">
        <v>2</v>
      </c>
      <c r="R2622" s="229">
        <v>0</v>
      </c>
      <c r="S2622" s="229">
        <v>1</v>
      </c>
      <c r="T2622" s="229">
        <v>0</v>
      </c>
      <c r="U2622" s="229">
        <v>1</v>
      </c>
      <c r="V2622" s="229">
        <v>3</v>
      </c>
      <c r="W2622" s="229">
        <v>15</v>
      </c>
      <c r="X2622" s="229">
        <v>11</v>
      </c>
      <c r="Y2622" s="229">
        <v>1</v>
      </c>
      <c r="Z2622" s="229">
        <v>0</v>
      </c>
      <c r="AA2622" s="229">
        <v>0</v>
      </c>
      <c r="AB2622" s="213">
        <v>40</v>
      </c>
      <c r="AC2622" s="213"/>
    </row>
    <row r="2623" spans="1:29" s="110" customFormat="1">
      <c r="A2623" s="229" t="s">
        <v>4812</v>
      </c>
      <c r="B2623" s="229" t="s">
        <v>658</v>
      </c>
      <c r="C2623" s="229" t="s">
        <v>4813</v>
      </c>
      <c r="D2623" s="229" t="s">
        <v>552</v>
      </c>
      <c r="E2623" s="229">
        <v>55</v>
      </c>
      <c r="F2623" s="228" t="s">
        <v>3756</v>
      </c>
      <c r="G2623" s="229" t="s">
        <v>554</v>
      </c>
      <c r="H2623" s="698">
        <v>43537</v>
      </c>
      <c r="I2623" s="698">
        <v>43585</v>
      </c>
      <c r="J2623" s="228">
        <v>2018</v>
      </c>
      <c r="K2623" s="229" t="s">
        <v>769</v>
      </c>
      <c r="L2623" s="229" t="s">
        <v>1945</v>
      </c>
      <c r="M2623" s="229" t="s">
        <v>3756</v>
      </c>
      <c r="N2623" s="213">
        <v>3</v>
      </c>
      <c r="O2623" s="229">
        <v>1</v>
      </c>
      <c r="P2623" s="229">
        <v>0</v>
      </c>
      <c r="Q2623" s="229">
        <v>4</v>
      </c>
      <c r="R2623" s="229">
        <v>0</v>
      </c>
      <c r="S2623" s="229">
        <v>0</v>
      </c>
      <c r="T2623" s="229">
        <v>0</v>
      </c>
      <c r="U2623" s="229">
        <v>3</v>
      </c>
      <c r="V2623" s="229">
        <v>2</v>
      </c>
      <c r="W2623" s="229">
        <v>15</v>
      </c>
      <c r="X2623" s="229">
        <v>15</v>
      </c>
      <c r="Y2623" s="229">
        <v>0</v>
      </c>
      <c r="Z2623" s="229">
        <v>0</v>
      </c>
      <c r="AA2623" s="229">
        <v>0</v>
      </c>
      <c r="AB2623" s="213">
        <v>40</v>
      </c>
      <c r="AC2623" s="213"/>
    </row>
    <row r="2624" spans="1:29" s="110" customFormat="1">
      <c r="A2624" s="229" t="s">
        <v>4814</v>
      </c>
      <c r="B2624" s="229" t="s">
        <v>658</v>
      </c>
      <c r="C2624" s="229" t="s">
        <v>4815</v>
      </c>
      <c r="D2624" s="229" t="s">
        <v>552</v>
      </c>
      <c r="E2624" s="229">
        <v>55</v>
      </c>
      <c r="F2624" s="228" t="s">
        <v>3756</v>
      </c>
      <c r="G2624" s="229" t="s">
        <v>554</v>
      </c>
      <c r="H2624" s="698">
        <v>43537</v>
      </c>
      <c r="I2624" s="698">
        <v>43585</v>
      </c>
      <c r="J2624" s="228">
        <v>2018</v>
      </c>
      <c r="K2624" s="229" t="s">
        <v>769</v>
      </c>
      <c r="L2624" s="229" t="s">
        <v>1945</v>
      </c>
      <c r="M2624" s="229" t="s">
        <v>3756</v>
      </c>
      <c r="N2624" s="213">
        <v>4</v>
      </c>
      <c r="O2624" s="229">
        <v>0</v>
      </c>
      <c r="P2624" s="229">
        <v>0</v>
      </c>
      <c r="Q2624" s="229">
        <v>3</v>
      </c>
      <c r="R2624" s="229">
        <v>0</v>
      </c>
      <c r="S2624" s="229">
        <v>2</v>
      </c>
      <c r="T2624" s="229">
        <v>0</v>
      </c>
      <c r="U2624" s="229">
        <v>3</v>
      </c>
      <c r="V2624" s="229">
        <v>3</v>
      </c>
      <c r="W2624" s="229">
        <v>13</v>
      </c>
      <c r="X2624" s="229">
        <v>15</v>
      </c>
      <c r="Y2624" s="229">
        <v>1</v>
      </c>
      <c r="Z2624" s="229">
        <v>0</v>
      </c>
      <c r="AA2624" s="229">
        <v>0</v>
      </c>
      <c r="AB2624" s="213">
        <v>40</v>
      </c>
      <c r="AC2624" s="213"/>
    </row>
    <row r="2625" spans="1:29" s="110" customFormat="1">
      <c r="A2625" s="229" t="s">
        <v>4816</v>
      </c>
      <c r="B2625" s="229" t="s">
        <v>658</v>
      </c>
      <c r="C2625" s="229" t="s">
        <v>4817</v>
      </c>
      <c r="D2625" s="229" t="s">
        <v>552</v>
      </c>
      <c r="E2625" s="229">
        <v>56</v>
      </c>
      <c r="F2625" s="228" t="s">
        <v>1944</v>
      </c>
      <c r="G2625" s="229" t="s">
        <v>554</v>
      </c>
      <c r="H2625" s="698">
        <v>43529</v>
      </c>
      <c r="I2625" s="698">
        <v>43585</v>
      </c>
      <c r="J2625" s="228">
        <v>2018</v>
      </c>
      <c r="K2625" s="229" t="s">
        <v>769</v>
      </c>
      <c r="L2625" s="229" t="s">
        <v>1945</v>
      </c>
      <c r="M2625" s="229" t="s">
        <v>1944</v>
      </c>
      <c r="N2625" s="213">
        <v>1</v>
      </c>
      <c r="O2625" s="229">
        <v>0</v>
      </c>
      <c r="P2625" s="229">
        <v>9</v>
      </c>
      <c r="Q2625" s="229">
        <v>0</v>
      </c>
      <c r="R2625" s="229">
        <v>0</v>
      </c>
      <c r="S2625" s="229">
        <v>0</v>
      </c>
      <c r="T2625" s="229">
        <v>0</v>
      </c>
      <c r="U2625" s="229">
        <v>0</v>
      </c>
      <c r="V2625" s="229">
        <v>0</v>
      </c>
      <c r="W2625" s="229">
        <v>10</v>
      </c>
      <c r="X2625" s="229">
        <v>16</v>
      </c>
      <c r="Y2625" s="229">
        <v>5</v>
      </c>
      <c r="Z2625" s="229">
        <v>0</v>
      </c>
      <c r="AA2625" s="229">
        <v>0</v>
      </c>
      <c r="AB2625" s="213">
        <v>40</v>
      </c>
      <c r="AC2625" s="213"/>
    </row>
    <row r="2626" spans="1:29" s="110" customFormat="1">
      <c r="A2626" s="229" t="s">
        <v>4818</v>
      </c>
      <c r="B2626" s="229" t="s">
        <v>658</v>
      </c>
      <c r="C2626" s="229" t="s">
        <v>4819</v>
      </c>
      <c r="D2626" s="229" t="s">
        <v>552</v>
      </c>
      <c r="E2626" s="229">
        <v>56</v>
      </c>
      <c r="F2626" s="228" t="s">
        <v>1944</v>
      </c>
      <c r="G2626" s="229" t="s">
        <v>554</v>
      </c>
      <c r="H2626" s="698">
        <v>43529</v>
      </c>
      <c r="I2626" s="698">
        <v>43585</v>
      </c>
      <c r="J2626" s="228">
        <v>2018</v>
      </c>
      <c r="K2626" s="229" t="s">
        <v>769</v>
      </c>
      <c r="L2626" s="229" t="s">
        <v>1945</v>
      </c>
      <c r="M2626" s="229" t="s">
        <v>1944</v>
      </c>
      <c r="N2626" s="213">
        <v>2</v>
      </c>
      <c r="O2626" s="229">
        <v>0</v>
      </c>
      <c r="P2626" s="229">
        <v>6</v>
      </c>
      <c r="Q2626" s="229">
        <v>0</v>
      </c>
      <c r="R2626" s="229">
        <v>0</v>
      </c>
      <c r="S2626" s="229">
        <v>0</v>
      </c>
      <c r="T2626" s="229">
        <v>0</v>
      </c>
      <c r="U2626" s="229">
        <v>5</v>
      </c>
      <c r="V2626" s="229">
        <v>0</v>
      </c>
      <c r="W2626" s="229">
        <v>8</v>
      </c>
      <c r="X2626" s="229">
        <v>20</v>
      </c>
      <c r="Y2626" s="229">
        <v>1</v>
      </c>
      <c r="Z2626" s="229">
        <v>0</v>
      </c>
      <c r="AA2626" s="229">
        <v>0</v>
      </c>
      <c r="AB2626" s="213">
        <v>40</v>
      </c>
      <c r="AC2626" s="213"/>
    </row>
    <row r="2627" spans="1:29" s="110" customFormat="1">
      <c r="A2627" s="229" t="s">
        <v>4820</v>
      </c>
      <c r="B2627" s="229" t="s">
        <v>658</v>
      </c>
      <c r="C2627" s="229" t="s">
        <v>4821</v>
      </c>
      <c r="D2627" s="229" t="s">
        <v>552</v>
      </c>
      <c r="E2627" s="229">
        <v>56</v>
      </c>
      <c r="F2627" s="228" t="s">
        <v>1944</v>
      </c>
      <c r="G2627" s="229" t="s">
        <v>554</v>
      </c>
      <c r="H2627" s="698">
        <v>43529</v>
      </c>
      <c r="I2627" s="698">
        <v>43585</v>
      </c>
      <c r="J2627" s="228">
        <v>2018</v>
      </c>
      <c r="K2627" s="229" t="s">
        <v>769</v>
      </c>
      <c r="L2627" s="229" t="s">
        <v>1945</v>
      </c>
      <c r="M2627" s="229" t="s">
        <v>1944</v>
      </c>
      <c r="N2627" s="213">
        <v>3</v>
      </c>
      <c r="O2627" s="229">
        <v>1</v>
      </c>
      <c r="P2627" s="229">
        <v>10</v>
      </c>
      <c r="Q2627" s="229">
        <v>0</v>
      </c>
      <c r="R2627" s="229">
        <v>0</v>
      </c>
      <c r="S2627" s="229">
        <v>0</v>
      </c>
      <c r="T2627" s="229">
        <v>2</v>
      </c>
      <c r="U2627" s="229">
        <v>3</v>
      </c>
      <c r="V2627" s="229">
        <v>1</v>
      </c>
      <c r="W2627" s="229">
        <v>12</v>
      </c>
      <c r="X2627" s="229">
        <v>8</v>
      </c>
      <c r="Y2627" s="229">
        <v>3</v>
      </c>
      <c r="Z2627" s="229">
        <v>0</v>
      </c>
      <c r="AA2627" s="229">
        <v>0</v>
      </c>
      <c r="AB2627" s="213">
        <v>40</v>
      </c>
      <c r="AC2627" s="213"/>
    </row>
    <row r="2628" spans="1:29" s="110" customFormat="1">
      <c r="A2628" s="229" t="s">
        <v>4822</v>
      </c>
      <c r="B2628" s="229" t="s">
        <v>658</v>
      </c>
      <c r="C2628" s="229" t="s">
        <v>4823</v>
      </c>
      <c r="D2628" s="229" t="s">
        <v>552</v>
      </c>
      <c r="E2628" s="229">
        <v>56</v>
      </c>
      <c r="F2628" s="228" t="s">
        <v>1944</v>
      </c>
      <c r="G2628" s="229" t="s">
        <v>554</v>
      </c>
      <c r="H2628" s="698">
        <v>43529</v>
      </c>
      <c r="I2628" s="698">
        <v>43585</v>
      </c>
      <c r="J2628" s="228">
        <v>2018</v>
      </c>
      <c r="K2628" s="229" t="s">
        <v>769</v>
      </c>
      <c r="L2628" s="229" t="s">
        <v>1945</v>
      </c>
      <c r="M2628" s="229" t="s">
        <v>1944</v>
      </c>
      <c r="N2628" s="213">
        <v>4</v>
      </c>
      <c r="O2628" s="229">
        <v>0</v>
      </c>
      <c r="P2628" s="229">
        <v>3</v>
      </c>
      <c r="Q2628" s="229">
        <v>1</v>
      </c>
      <c r="R2628" s="229">
        <v>0</v>
      </c>
      <c r="S2628" s="229">
        <v>0</v>
      </c>
      <c r="T2628" s="229">
        <v>0</v>
      </c>
      <c r="U2628" s="229">
        <v>6</v>
      </c>
      <c r="V2628" s="229">
        <v>2</v>
      </c>
      <c r="W2628" s="229">
        <v>11</v>
      </c>
      <c r="X2628" s="229">
        <v>10</v>
      </c>
      <c r="Y2628" s="229">
        <v>6</v>
      </c>
      <c r="Z2628" s="229">
        <v>0</v>
      </c>
      <c r="AA2628" s="229">
        <v>0</v>
      </c>
      <c r="AB2628" s="213">
        <v>39</v>
      </c>
      <c r="AC2628" s="213"/>
    </row>
    <row r="2629" spans="1:29" s="110" customFormat="1">
      <c r="A2629" s="229" t="s">
        <v>4824</v>
      </c>
      <c r="B2629" s="229" t="s">
        <v>658</v>
      </c>
      <c r="C2629" s="229" t="s">
        <v>4825</v>
      </c>
      <c r="D2629" s="229" t="s">
        <v>552</v>
      </c>
      <c r="E2629" s="229">
        <v>57</v>
      </c>
      <c r="F2629" s="228" t="s">
        <v>3757</v>
      </c>
      <c r="G2629" s="229" t="s">
        <v>554</v>
      </c>
      <c r="H2629" s="698">
        <v>43529</v>
      </c>
      <c r="I2629" s="698">
        <v>43585</v>
      </c>
      <c r="J2629" s="228">
        <v>2018</v>
      </c>
      <c r="K2629" s="229" t="s">
        <v>769</v>
      </c>
      <c r="L2629" s="229" t="s">
        <v>1945</v>
      </c>
      <c r="M2629" s="229" t="s">
        <v>3757</v>
      </c>
      <c r="N2629" s="213">
        <v>1</v>
      </c>
      <c r="O2629" s="229">
        <v>5</v>
      </c>
      <c r="P2629" s="229">
        <v>6</v>
      </c>
      <c r="Q2629" s="229">
        <v>4</v>
      </c>
      <c r="R2629" s="229">
        <v>0</v>
      </c>
      <c r="S2629" s="229">
        <v>4</v>
      </c>
      <c r="T2629" s="229">
        <v>0</v>
      </c>
      <c r="U2629" s="229">
        <v>4</v>
      </c>
      <c r="V2629" s="229">
        <v>0</v>
      </c>
      <c r="W2629" s="229">
        <v>12</v>
      </c>
      <c r="X2629" s="229">
        <v>4</v>
      </c>
      <c r="Y2629" s="229">
        <v>1</v>
      </c>
      <c r="Z2629" s="229">
        <v>0</v>
      </c>
      <c r="AA2629" s="229">
        <v>0</v>
      </c>
      <c r="AB2629" s="213">
        <v>40</v>
      </c>
      <c r="AC2629" s="213"/>
    </row>
    <row r="2630" spans="1:29" s="110" customFormat="1">
      <c r="A2630" s="229" t="s">
        <v>4826</v>
      </c>
      <c r="B2630" s="229" t="s">
        <v>658</v>
      </c>
      <c r="C2630" s="229" t="s">
        <v>4827</v>
      </c>
      <c r="D2630" s="229" t="s">
        <v>552</v>
      </c>
      <c r="E2630" s="229">
        <v>57</v>
      </c>
      <c r="F2630" s="228" t="s">
        <v>3757</v>
      </c>
      <c r="G2630" s="229" t="s">
        <v>554</v>
      </c>
      <c r="H2630" s="698">
        <v>43529</v>
      </c>
      <c r="I2630" s="698">
        <v>43585</v>
      </c>
      <c r="J2630" s="228">
        <v>2018</v>
      </c>
      <c r="K2630" s="229" t="s">
        <v>769</v>
      </c>
      <c r="L2630" s="229" t="s">
        <v>1945</v>
      </c>
      <c r="M2630" s="229" t="s">
        <v>3757</v>
      </c>
      <c r="N2630" s="213">
        <v>2</v>
      </c>
      <c r="O2630" s="229">
        <v>1</v>
      </c>
      <c r="P2630" s="229">
        <v>2</v>
      </c>
      <c r="Q2630" s="229">
        <v>1</v>
      </c>
      <c r="R2630" s="229">
        <v>0</v>
      </c>
      <c r="S2630" s="229">
        <v>1</v>
      </c>
      <c r="T2630" s="229">
        <v>0</v>
      </c>
      <c r="U2630" s="229">
        <v>4</v>
      </c>
      <c r="V2630" s="229">
        <v>0</v>
      </c>
      <c r="W2630" s="229">
        <v>11</v>
      </c>
      <c r="X2630" s="229">
        <v>7</v>
      </c>
      <c r="Y2630" s="229">
        <v>13</v>
      </c>
      <c r="Z2630" s="229">
        <v>0</v>
      </c>
      <c r="AA2630" s="229">
        <v>0</v>
      </c>
      <c r="AB2630" s="213">
        <v>40</v>
      </c>
      <c r="AC2630" s="213"/>
    </row>
    <row r="2631" spans="1:29" s="110" customFormat="1">
      <c r="A2631" s="229" t="s">
        <v>4828</v>
      </c>
      <c r="B2631" s="229" t="s">
        <v>658</v>
      </c>
      <c r="C2631" s="229" t="s">
        <v>4829</v>
      </c>
      <c r="D2631" s="229" t="s">
        <v>552</v>
      </c>
      <c r="E2631" s="229">
        <v>57</v>
      </c>
      <c r="F2631" s="228" t="s">
        <v>3757</v>
      </c>
      <c r="G2631" s="229" t="s">
        <v>554</v>
      </c>
      <c r="H2631" s="698">
        <v>43529</v>
      </c>
      <c r="I2631" s="698">
        <v>43585</v>
      </c>
      <c r="J2631" s="228">
        <v>2018</v>
      </c>
      <c r="K2631" s="229" t="s">
        <v>769</v>
      </c>
      <c r="L2631" s="229" t="s">
        <v>1945</v>
      </c>
      <c r="M2631" s="229" t="s">
        <v>3757</v>
      </c>
      <c r="N2631" s="213">
        <v>3</v>
      </c>
      <c r="O2631" s="229">
        <v>5</v>
      </c>
      <c r="P2631" s="229">
        <v>0</v>
      </c>
      <c r="Q2631" s="229">
        <v>1</v>
      </c>
      <c r="R2631" s="229">
        <v>1</v>
      </c>
      <c r="S2631" s="229">
        <v>4</v>
      </c>
      <c r="T2631" s="229">
        <v>0</v>
      </c>
      <c r="U2631" s="229">
        <v>4</v>
      </c>
      <c r="V2631" s="229">
        <v>0</v>
      </c>
      <c r="W2631" s="229">
        <v>10</v>
      </c>
      <c r="X2631" s="229">
        <v>5</v>
      </c>
      <c r="Y2631" s="229">
        <v>10</v>
      </c>
      <c r="Z2631" s="229">
        <v>0</v>
      </c>
      <c r="AA2631" s="229">
        <v>0</v>
      </c>
      <c r="AB2631" s="213">
        <v>40</v>
      </c>
      <c r="AC2631" s="213"/>
    </row>
    <row r="2632" spans="1:29" s="110" customFormat="1">
      <c r="A2632" s="229" t="s">
        <v>4830</v>
      </c>
      <c r="B2632" s="229" t="s">
        <v>658</v>
      </c>
      <c r="C2632" s="229" t="s">
        <v>4831</v>
      </c>
      <c r="D2632" s="229" t="s">
        <v>552</v>
      </c>
      <c r="E2632" s="229">
        <v>57</v>
      </c>
      <c r="F2632" s="228" t="s">
        <v>3757</v>
      </c>
      <c r="G2632" s="229" t="s">
        <v>554</v>
      </c>
      <c r="H2632" s="698">
        <v>43529</v>
      </c>
      <c r="I2632" s="698">
        <v>43585</v>
      </c>
      <c r="J2632" s="228">
        <v>2018</v>
      </c>
      <c r="K2632" s="229" t="s">
        <v>769</v>
      </c>
      <c r="L2632" s="229" t="s">
        <v>1945</v>
      </c>
      <c r="M2632" s="229" t="s">
        <v>3757</v>
      </c>
      <c r="N2632" s="213">
        <v>4</v>
      </c>
      <c r="O2632" s="229">
        <v>3</v>
      </c>
      <c r="P2632" s="229">
        <v>0</v>
      </c>
      <c r="Q2632" s="229">
        <v>5</v>
      </c>
      <c r="R2632" s="229">
        <v>0</v>
      </c>
      <c r="S2632" s="229">
        <v>2</v>
      </c>
      <c r="T2632" s="229">
        <v>0</v>
      </c>
      <c r="U2632" s="229">
        <v>6</v>
      </c>
      <c r="V2632" s="229">
        <v>0</v>
      </c>
      <c r="W2632" s="229">
        <v>12</v>
      </c>
      <c r="X2632" s="229">
        <v>8</v>
      </c>
      <c r="Y2632" s="229">
        <v>4</v>
      </c>
      <c r="Z2632" s="229">
        <v>0</v>
      </c>
      <c r="AA2632" s="229">
        <v>0</v>
      </c>
      <c r="AB2632" s="213">
        <v>40</v>
      </c>
      <c r="AC2632" s="213"/>
    </row>
    <row r="2633" spans="1:29" s="110" customFormat="1">
      <c r="A2633" s="229" t="s">
        <v>4375</v>
      </c>
      <c r="B2633" s="229" t="s">
        <v>658</v>
      </c>
      <c r="C2633" s="229" t="s">
        <v>4376</v>
      </c>
      <c r="D2633" s="229" t="s">
        <v>552</v>
      </c>
      <c r="E2633" s="229">
        <v>58</v>
      </c>
      <c r="F2633" s="228" t="s">
        <v>3730</v>
      </c>
      <c r="G2633" s="229" t="s">
        <v>554</v>
      </c>
      <c r="H2633" s="698">
        <v>43501</v>
      </c>
      <c r="I2633" s="698">
        <v>43523</v>
      </c>
      <c r="J2633" s="228">
        <v>2018</v>
      </c>
      <c r="K2633" s="229" t="s">
        <v>4913</v>
      </c>
      <c r="L2633" s="229" t="s">
        <v>3730</v>
      </c>
      <c r="M2633" s="229" t="s">
        <v>3730</v>
      </c>
      <c r="N2633" s="213">
        <v>1</v>
      </c>
      <c r="O2633" s="229">
        <v>0</v>
      </c>
      <c r="P2633" s="229">
        <v>9</v>
      </c>
      <c r="Q2633" s="229">
        <v>1</v>
      </c>
      <c r="R2633" s="229">
        <v>0</v>
      </c>
      <c r="S2633" s="229">
        <v>0</v>
      </c>
      <c r="T2633" s="229">
        <v>0</v>
      </c>
      <c r="U2633" s="229">
        <v>6</v>
      </c>
      <c r="V2633" s="229">
        <v>0</v>
      </c>
      <c r="W2633" s="229">
        <v>11</v>
      </c>
      <c r="X2633" s="229">
        <v>0</v>
      </c>
      <c r="Y2633" s="229">
        <v>13</v>
      </c>
      <c r="Z2633" s="229">
        <v>0</v>
      </c>
      <c r="AA2633" s="229">
        <v>0</v>
      </c>
      <c r="AB2633" s="213">
        <v>40</v>
      </c>
      <c r="AC2633" s="213"/>
    </row>
    <row r="2634" spans="1:29" s="110" customFormat="1">
      <c r="A2634" s="229" t="s">
        <v>4377</v>
      </c>
      <c r="B2634" s="229" t="s">
        <v>658</v>
      </c>
      <c r="C2634" s="229" t="s">
        <v>4378</v>
      </c>
      <c r="D2634" s="229" t="s">
        <v>552</v>
      </c>
      <c r="E2634" s="229">
        <v>58</v>
      </c>
      <c r="F2634" s="228" t="s">
        <v>3730</v>
      </c>
      <c r="G2634" s="229" t="s">
        <v>554</v>
      </c>
      <c r="H2634" s="698">
        <v>43501</v>
      </c>
      <c r="I2634" s="698">
        <v>43523</v>
      </c>
      <c r="J2634" s="228">
        <v>2018</v>
      </c>
      <c r="K2634" s="229" t="s">
        <v>4913</v>
      </c>
      <c r="L2634" s="229" t="s">
        <v>3730</v>
      </c>
      <c r="M2634" s="229" t="s">
        <v>3730</v>
      </c>
      <c r="N2634" s="213">
        <v>2</v>
      </c>
      <c r="O2634" s="229">
        <v>0</v>
      </c>
      <c r="P2634" s="229">
        <v>7</v>
      </c>
      <c r="Q2634" s="229">
        <v>1</v>
      </c>
      <c r="R2634" s="229">
        <v>0</v>
      </c>
      <c r="S2634" s="229">
        <v>0</v>
      </c>
      <c r="T2634" s="229">
        <v>0</v>
      </c>
      <c r="U2634" s="229">
        <v>2</v>
      </c>
      <c r="V2634" s="229">
        <v>0</v>
      </c>
      <c r="W2634" s="229">
        <v>12</v>
      </c>
      <c r="X2634" s="229">
        <v>0</v>
      </c>
      <c r="Y2634" s="229">
        <v>18</v>
      </c>
      <c r="Z2634" s="229">
        <v>0</v>
      </c>
      <c r="AA2634" s="229">
        <v>0</v>
      </c>
      <c r="AB2634" s="213">
        <v>40</v>
      </c>
      <c r="AC2634" s="213"/>
    </row>
    <row r="2635" spans="1:29" s="110" customFormat="1">
      <c r="A2635" s="229" t="s">
        <v>4379</v>
      </c>
      <c r="B2635" s="229" t="s">
        <v>658</v>
      </c>
      <c r="C2635" s="229" t="s">
        <v>4380</v>
      </c>
      <c r="D2635" s="229" t="s">
        <v>552</v>
      </c>
      <c r="E2635" s="229">
        <v>58</v>
      </c>
      <c r="F2635" s="228" t="s">
        <v>3730</v>
      </c>
      <c r="G2635" s="229" t="s">
        <v>554</v>
      </c>
      <c r="H2635" s="698">
        <v>43501</v>
      </c>
      <c r="I2635" s="698">
        <v>43523</v>
      </c>
      <c r="J2635" s="228">
        <v>2018</v>
      </c>
      <c r="K2635" s="229" t="s">
        <v>4913</v>
      </c>
      <c r="L2635" s="229" t="s">
        <v>3730</v>
      </c>
      <c r="M2635" s="229" t="s">
        <v>3730</v>
      </c>
      <c r="N2635" s="213">
        <v>3</v>
      </c>
      <c r="O2635" s="229">
        <v>0</v>
      </c>
      <c r="P2635" s="229">
        <v>7</v>
      </c>
      <c r="Q2635" s="229">
        <v>1</v>
      </c>
      <c r="R2635" s="229">
        <v>0</v>
      </c>
      <c r="S2635" s="229">
        <v>0</v>
      </c>
      <c r="T2635" s="229">
        <v>0</v>
      </c>
      <c r="U2635" s="229">
        <v>4</v>
      </c>
      <c r="V2635" s="229">
        <v>0</v>
      </c>
      <c r="W2635" s="229">
        <v>21</v>
      </c>
      <c r="X2635" s="229">
        <v>1</v>
      </c>
      <c r="Y2635" s="229">
        <v>6</v>
      </c>
      <c r="Z2635" s="229">
        <v>0</v>
      </c>
      <c r="AA2635" s="229">
        <v>0</v>
      </c>
      <c r="AB2635" s="213">
        <v>40</v>
      </c>
      <c r="AC2635" s="213"/>
    </row>
    <row r="2636" spans="1:29" s="110" customFormat="1">
      <c r="A2636" s="229" t="s">
        <v>4381</v>
      </c>
      <c r="B2636" s="229" t="s">
        <v>658</v>
      </c>
      <c r="C2636" s="229" t="s">
        <v>4382</v>
      </c>
      <c r="D2636" s="229" t="s">
        <v>552</v>
      </c>
      <c r="E2636" s="229">
        <v>58</v>
      </c>
      <c r="F2636" s="228" t="s">
        <v>3730</v>
      </c>
      <c r="G2636" s="229" t="s">
        <v>554</v>
      </c>
      <c r="H2636" s="698">
        <v>43501</v>
      </c>
      <c r="I2636" s="698">
        <v>43523</v>
      </c>
      <c r="J2636" s="228">
        <v>2018</v>
      </c>
      <c r="K2636" s="229" t="s">
        <v>4913</v>
      </c>
      <c r="L2636" s="229" t="s">
        <v>3730</v>
      </c>
      <c r="M2636" s="229" t="s">
        <v>3730</v>
      </c>
      <c r="N2636" s="213">
        <v>4</v>
      </c>
      <c r="O2636" s="229">
        <v>0</v>
      </c>
      <c r="P2636" s="229">
        <v>10</v>
      </c>
      <c r="Q2636" s="229">
        <v>1</v>
      </c>
      <c r="R2636" s="229">
        <v>0</v>
      </c>
      <c r="S2636" s="229">
        <v>0</v>
      </c>
      <c r="T2636" s="229">
        <v>0</v>
      </c>
      <c r="U2636" s="229">
        <v>3</v>
      </c>
      <c r="V2636" s="229">
        <v>0</v>
      </c>
      <c r="W2636" s="229">
        <v>13</v>
      </c>
      <c r="X2636" s="229">
        <v>5</v>
      </c>
      <c r="Y2636" s="229">
        <v>8</v>
      </c>
      <c r="Z2636" s="229">
        <v>0</v>
      </c>
      <c r="AA2636" s="229">
        <v>0</v>
      </c>
      <c r="AB2636" s="213">
        <v>40</v>
      </c>
      <c r="AC2636" s="213"/>
    </row>
    <row r="2637" spans="1:29" s="110" customFormat="1">
      <c r="A2637" s="229" t="s">
        <v>4383</v>
      </c>
      <c r="B2637" s="229" t="s">
        <v>658</v>
      </c>
      <c r="C2637" s="229" t="s">
        <v>4384</v>
      </c>
      <c r="D2637" s="229" t="s">
        <v>552</v>
      </c>
      <c r="E2637" s="229">
        <v>59</v>
      </c>
      <c r="F2637" s="228" t="s">
        <v>3073</v>
      </c>
      <c r="G2637" s="229" t="s">
        <v>554</v>
      </c>
      <c r="H2637" s="698">
        <v>43501</v>
      </c>
      <c r="I2637" s="698">
        <v>43523</v>
      </c>
      <c r="J2637" s="228">
        <v>2018</v>
      </c>
      <c r="K2637" s="229" t="s">
        <v>4913</v>
      </c>
      <c r="L2637" s="229" t="s">
        <v>3729</v>
      </c>
      <c r="M2637" s="229" t="s">
        <v>3073</v>
      </c>
      <c r="N2637" s="213">
        <v>1</v>
      </c>
      <c r="O2637" s="229">
        <v>2</v>
      </c>
      <c r="P2637" s="229">
        <v>0</v>
      </c>
      <c r="Q2637" s="229">
        <v>12</v>
      </c>
      <c r="R2637" s="229">
        <v>0</v>
      </c>
      <c r="S2637" s="229">
        <v>0</v>
      </c>
      <c r="T2637" s="229">
        <v>0</v>
      </c>
      <c r="U2637" s="229">
        <v>0</v>
      </c>
      <c r="V2637" s="229">
        <v>0</v>
      </c>
      <c r="W2637" s="229">
        <v>22</v>
      </c>
      <c r="X2637" s="229">
        <v>3</v>
      </c>
      <c r="Y2637" s="229">
        <v>1</v>
      </c>
      <c r="Z2637" s="229">
        <v>0</v>
      </c>
      <c r="AA2637" s="229">
        <v>0</v>
      </c>
      <c r="AB2637" s="213">
        <v>40</v>
      </c>
      <c r="AC2637" s="213"/>
    </row>
    <row r="2638" spans="1:29" s="110" customFormat="1">
      <c r="A2638" s="229" t="s">
        <v>4385</v>
      </c>
      <c r="B2638" s="229" t="s">
        <v>658</v>
      </c>
      <c r="C2638" s="229" t="s">
        <v>4386</v>
      </c>
      <c r="D2638" s="229" t="s">
        <v>552</v>
      </c>
      <c r="E2638" s="229">
        <v>59</v>
      </c>
      <c r="F2638" s="228" t="s">
        <v>3073</v>
      </c>
      <c r="G2638" s="229" t="s">
        <v>554</v>
      </c>
      <c r="H2638" s="698">
        <v>43501</v>
      </c>
      <c r="I2638" s="698">
        <v>43523</v>
      </c>
      <c r="J2638" s="228">
        <v>2018</v>
      </c>
      <c r="K2638" s="229" t="s">
        <v>4913</v>
      </c>
      <c r="L2638" s="229" t="s">
        <v>3729</v>
      </c>
      <c r="M2638" s="229" t="s">
        <v>3073</v>
      </c>
      <c r="N2638" s="213">
        <v>2</v>
      </c>
      <c r="O2638" s="229">
        <v>0</v>
      </c>
      <c r="P2638" s="229">
        <v>1</v>
      </c>
      <c r="Q2638" s="229">
        <v>7</v>
      </c>
      <c r="R2638" s="229">
        <v>2</v>
      </c>
      <c r="S2638" s="229">
        <v>0</v>
      </c>
      <c r="T2638" s="229">
        <v>0</v>
      </c>
      <c r="U2638" s="229">
        <v>0</v>
      </c>
      <c r="V2638" s="229">
        <v>0</v>
      </c>
      <c r="W2638" s="229">
        <v>23</v>
      </c>
      <c r="X2638" s="229">
        <v>6</v>
      </c>
      <c r="Y2638" s="229">
        <v>1</v>
      </c>
      <c r="Z2638" s="229">
        <v>0</v>
      </c>
      <c r="AA2638" s="229">
        <v>0</v>
      </c>
      <c r="AB2638" s="213">
        <v>40</v>
      </c>
      <c r="AC2638" s="213"/>
    </row>
    <row r="2639" spans="1:29" s="110" customFormat="1">
      <c r="A2639" s="229" t="s">
        <v>4387</v>
      </c>
      <c r="B2639" s="229" t="s">
        <v>658</v>
      </c>
      <c r="C2639" s="229" t="s">
        <v>4388</v>
      </c>
      <c r="D2639" s="229" t="s">
        <v>552</v>
      </c>
      <c r="E2639" s="229">
        <v>59</v>
      </c>
      <c r="F2639" s="228" t="s">
        <v>3073</v>
      </c>
      <c r="G2639" s="229" t="s">
        <v>554</v>
      </c>
      <c r="H2639" s="698">
        <v>43501</v>
      </c>
      <c r="I2639" s="698">
        <v>43523</v>
      </c>
      <c r="J2639" s="228">
        <v>2018</v>
      </c>
      <c r="K2639" s="229" t="s">
        <v>4913</v>
      </c>
      <c r="L2639" s="229" t="s">
        <v>3729</v>
      </c>
      <c r="M2639" s="229" t="s">
        <v>3073</v>
      </c>
      <c r="N2639" s="213">
        <v>3</v>
      </c>
      <c r="O2639" s="229">
        <v>0</v>
      </c>
      <c r="P2639" s="229">
        <v>0</v>
      </c>
      <c r="Q2639" s="229">
        <v>10</v>
      </c>
      <c r="R2639" s="229">
        <v>0</v>
      </c>
      <c r="S2639" s="229">
        <v>1</v>
      </c>
      <c r="T2639" s="229">
        <v>0</v>
      </c>
      <c r="U2639" s="229">
        <v>0</v>
      </c>
      <c r="V2639" s="229">
        <v>0</v>
      </c>
      <c r="W2639" s="229">
        <v>23</v>
      </c>
      <c r="X2639" s="229">
        <v>0</v>
      </c>
      <c r="Y2639" s="229">
        <v>6</v>
      </c>
      <c r="Z2639" s="229">
        <v>0</v>
      </c>
      <c r="AA2639" s="229">
        <v>0</v>
      </c>
      <c r="AB2639" s="213">
        <v>40</v>
      </c>
      <c r="AC2639" s="213"/>
    </row>
    <row r="2640" spans="1:29" s="110" customFormat="1">
      <c r="A2640" s="229" t="s">
        <v>4389</v>
      </c>
      <c r="B2640" s="229" t="s">
        <v>658</v>
      </c>
      <c r="C2640" s="229" t="s">
        <v>4390</v>
      </c>
      <c r="D2640" s="229" t="s">
        <v>552</v>
      </c>
      <c r="E2640" s="229">
        <v>59</v>
      </c>
      <c r="F2640" s="228" t="s">
        <v>3073</v>
      </c>
      <c r="G2640" s="229" t="s">
        <v>554</v>
      </c>
      <c r="H2640" s="698">
        <v>43501</v>
      </c>
      <c r="I2640" s="698">
        <v>43523</v>
      </c>
      <c r="J2640" s="228">
        <v>2018</v>
      </c>
      <c r="K2640" s="229" t="s">
        <v>4913</v>
      </c>
      <c r="L2640" s="229" t="s">
        <v>3729</v>
      </c>
      <c r="M2640" s="229" t="s">
        <v>3073</v>
      </c>
      <c r="N2640" s="213">
        <v>4</v>
      </c>
      <c r="O2640" s="229">
        <v>0</v>
      </c>
      <c r="P2640" s="229">
        <v>1</v>
      </c>
      <c r="Q2640" s="229">
        <v>2</v>
      </c>
      <c r="R2640" s="229">
        <v>1</v>
      </c>
      <c r="S2640" s="229">
        <v>0</v>
      </c>
      <c r="T2640" s="229">
        <v>0</v>
      </c>
      <c r="U2640" s="229">
        <v>0</v>
      </c>
      <c r="V2640" s="229">
        <v>0</v>
      </c>
      <c r="W2640" s="229">
        <v>20</v>
      </c>
      <c r="X2640" s="229">
        <v>10</v>
      </c>
      <c r="Y2640" s="229">
        <v>6</v>
      </c>
      <c r="Z2640" s="229">
        <v>0</v>
      </c>
      <c r="AA2640" s="229">
        <v>0</v>
      </c>
      <c r="AB2640" s="213">
        <v>40</v>
      </c>
      <c r="AC2640" s="213"/>
    </row>
    <row r="2641" spans="1:29" s="110" customFormat="1">
      <c r="A2641" s="229" t="s">
        <v>4391</v>
      </c>
      <c r="B2641" s="229" t="s">
        <v>658</v>
      </c>
      <c r="C2641" s="229" t="s">
        <v>4392</v>
      </c>
      <c r="D2641" s="229" t="s">
        <v>552</v>
      </c>
      <c r="E2641" s="229">
        <v>60</v>
      </c>
      <c r="F2641" s="228" t="s">
        <v>3074</v>
      </c>
      <c r="G2641" s="229" t="s">
        <v>554</v>
      </c>
      <c r="H2641" s="698">
        <v>43501</v>
      </c>
      <c r="I2641" s="698">
        <v>43523</v>
      </c>
      <c r="J2641" s="228">
        <v>2018</v>
      </c>
      <c r="K2641" s="229" t="s">
        <v>4913</v>
      </c>
      <c r="L2641" s="229" t="s">
        <v>3729</v>
      </c>
      <c r="M2641" s="229" t="s">
        <v>3074</v>
      </c>
      <c r="N2641" s="213">
        <v>1</v>
      </c>
      <c r="O2641" s="229">
        <v>0</v>
      </c>
      <c r="P2641" s="229">
        <v>1</v>
      </c>
      <c r="Q2641" s="229">
        <v>7</v>
      </c>
      <c r="R2641" s="229">
        <v>0</v>
      </c>
      <c r="S2641" s="229">
        <v>2</v>
      </c>
      <c r="T2641" s="229">
        <v>0</v>
      </c>
      <c r="U2641" s="229">
        <v>0</v>
      </c>
      <c r="V2641" s="229">
        <v>0</v>
      </c>
      <c r="W2641" s="229">
        <v>20</v>
      </c>
      <c r="X2641" s="229">
        <v>8</v>
      </c>
      <c r="Y2641" s="229">
        <v>2</v>
      </c>
      <c r="Z2641" s="229">
        <v>0</v>
      </c>
      <c r="AA2641" s="229">
        <v>0</v>
      </c>
      <c r="AB2641" s="213">
        <v>40</v>
      </c>
      <c r="AC2641" s="213"/>
    </row>
    <row r="2642" spans="1:29" s="110" customFormat="1">
      <c r="A2642" s="229" t="s">
        <v>4393</v>
      </c>
      <c r="B2642" s="229" t="s">
        <v>658</v>
      </c>
      <c r="C2642" s="229" t="s">
        <v>4394</v>
      </c>
      <c r="D2642" s="229" t="s">
        <v>552</v>
      </c>
      <c r="E2642" s="229">
        <v>60</v>
      </c>
      <c r="F2642" s="228" t="s">
        <v>3074</v>
      </c>
      <c r="G2642" s="229" t="s">
        <v>554</v>
      </c>
      <c r="H2642" s="698">
        <v>43501</v>
      </c>
      <c r="I2642" s="698">
        <v>43523</v>
      </c>
      <c r="J2642" s="228">
        <v>2018</v>
      </c>
      <c r="K2642" s="229" t="s">
        <v>4913</v>
      </c>
      <c r="L2642" s="229" t="s">
        <v>3729</v>
      </c>
      <c r="M2642" s="229" t="s">
        <v>3074</v>
      </c>
      <c r="N2642" s="213">
        <v>2</v>
      </c>
      <c r="O2642" s="229">
        <v>0</v>
      </c>
      <c r="P2642" s="229">
        <v>1</v>
      </c>
      <c r="Q2642" s="229">
        <v>8</v>
      </c>
      <c r="R2642" s="229">
        <v>1</v>
      </c>
      <c r="S2642" s="229">
        <v>2</v>
      </c>
      <c r="T2642" s="229">
        <v>0</v>
      </c>
      <c r="U2642" s="229">
        <v>1</v>
      </c>
      <c r="V2642" s="229">
        <v>0</v>
      </c>
      <c r="W2642" s="229">
        <v>21</v>
      </c>
      <c r="X2642" s="229">
        <v>4</v>
      </c>
      <c r="Y2642" s="229">
        <v>2</v>
      </c>
      <c r="Z2642" s="229">
        <v>0</v>
      </c>
      <c r="AA2642" s="229">
        <v>0</v>
      </c>
      <c r="AB2642" s="213">
        <v>40</v>
      </c>
      <c r="AC2642" s="213"/>
    </row>
    <row r="2643" spans="1:29" s="110" customFormat="1">
      <c r="A2643" s="229" t="s">
        <v>4395</v>
      </c>
      <c r="B2643" s="229" t="s">
        <v>658</v>
      </c>
      <c r="C2643" s="229" t="s">
        <v>4396</v>
      </c>
      <c r="D2643" s="229" t="s">
        <v>552</v>
      </c>
      <c r="E2643" s="229">
        <v>60</v>
      </c>
      <c r="F2643" s="228" t="s">
        <v>3074</v>
      </c>
      <c r="G2643" s="229" t="s">
        <v>554</v>
      </c>
      <c r="H2643" s="698">
        <v>43501</v>
      </c>
      <c r="I2643" s="698">
        <v>43523</v>
      </c>
      <c r="J2643" s="228">
        <v>2018</v>
      </c>
      <c r="K2643" s="229" t="s">
        <v>4913</v>
      </c>
      <c r="L2643" s="229" t="s">
        <v>3729</v>
      </c>
      <c r="M2643" s="229" t="s">
        <v>3074</v>
      </c>
      <c r="N2643" s="213">
        <v>3</v>
      </c>
      <c r="O2643" s="229">
        <v>0</v>
      </c>
      <c r="P2643" s="229">
        <v>3</v>
      </c>
      <c r="Q2643" s="229">
        <v>12</v>
      </c>
      <c r="R2643" s="229">
        <v>0</v>
      </c>
      <c r="S2643" s="229">
        <v>0</v>
      </c>
      <c r="T2643" s="229">
        <v>0</v>
      </c>
      <c r="U2643" s="229">
        <v>1</v>
      </c>
      <c r="V2643" s="229">
        <v>0</v>
      </c>
      <c r="W2643" s="229">
        <v>21</v>
      </c>
      <c r="X2643" s="229">
        <v>1</v>
      </c>
      <c r="Y2643" s="229">
        <v>2</v>
      </c>
      <c r="Z2643" s="229">
        <v>0</v>
      </c>
      <c r="AA2643" s="229">
        <v>0</v>
      </c>
      <c r="AB2643" s="213">
        <v>40</v>
      </c>
      <c r="AC2643" s="213"/>
    </row>
    <row r="2644" spans="1:29" s="110" customFormat="1">
      <c r="A2644" s="229" t="s">
        <v>4397</v>
      </c>
      <c r="B2644" s="229" t="s">
        <v>658</v>
      </c>
      <c r="C2644" s="229" t="s">
        <v>4398</v>
      </c>
      <c r="D2644" s="229" t="s">
        <v>552</v>
      </c>
      <c r="E2644" s="229">
        <v>60</v>
      </c>
      <c r="F2644" s="228" t="s">
        <v>3074</v>
      </c>
      <c r="G2644" s="229" t="s">
        <v>554</v>
      </c>
      <c r="H2644" s="698">
        <v>43501</v>
      </c>
      <c r="I2644" s="698">
        <v>43523</v>
      </c>
      <c r="J2644" s="228">
        <v>2018</v>
      </c>
      <c r="K2644" s="229" t="s">
        <v>4913</v>
      </c>
      <c r="L2644" s="229" t="s">
        <v>3729</v>
      </c>
      <c r="M2644" s="229" t="s">
        <v>3074</v>
      </c>
      <c r="N2644" s="213">
        <v>4</v>
      </c>
      <c r="O2644" s="229">
        <v>0</v>
      </c>
      <c r="P2644" s="229">
        <v>6</v>
      </c>
      <c r="Q2644" s="229">
        <v>7</v>
      </c>
      <c r="R2644" s="229">
        <v>0</v>
      </c>
      <c r="S2644" s="229">
        <v>0</v>
      </c>
      <c r="T2644" s="229">
        <v>0</v>
      </c>
      <c r="U2644" s="229">
        <v>0</v>
      </c>
      <c r="V2644" s="229">
        <v>0</v>
      </c>
      <c r="W2644" s="229">
        <v>15</v>
      </c>
      <c r="X2644" s="229">
        <v>8</v>
      </c>
      <c r="Y2644" s="229">
        <v>4</v>
      </c>
      <c r="Z2644" s="229">
        <v>0</v>
      </c>
      <c r="AA2644" s="229">
        <v>0</v>
      </c>
      <c r="AB2644" s="213">
        <v>40</v>
      </c>
      <c r="AC2644" s="213"/>
    </row>
    <row r="2645" spans="1:29" s="110" customFormat="1">
      <c r="A2645" s="229" t="s">
        <v>4399</v>
      </c>
      <c r="B2645" s="229" t="s">
        <v>658</v>
      </c>
      <c r="C2645" s="229" t="s">
        <v>4400</v>
      </c>
      <c r="D2645" s="229" t="s">
        <v>552</v>
      </c>
      <c r="E2645" s="229">
        <v>61</v>
      </c>
      <c r="F2645" s="228" t="s">
        <v>3075</v>
      </c>
      <c r="G2645" s="229" t="s">
        <v>554</v>
      </c>
      <c r="H2645" s="698">
        <v>43504</v>
      </c>
      <c r="I2645" s="698">
        <v>43523</v>
      </c>
      <c r="J2645" s="228">
        <v>2018</v>
      </c>
      <c r="K2645" s="229" t="s">
        <v>4913</v>
      </c>
      <c r="L2645" s="229" t="s">
        <v>3730</v>
      </c>
      <c r="M2645" s="229" t="s">
        <v>3075</v>
      </c>
      <c r="N2645" s="213">
        <v>1</v>
      </c>
      <c r="O2645" s="229">
        <v>1</v>
      </c>
      <c r="P2645" s="229">
        <v>0</v>
      </c>
      <c r="Q2645" s="229">
        <v>11</v>
      </c>
      <c r="R2645" s="229">
        <v>1</v>
      </c>
      <c r="S2645" s="229">
        <v>0</v>
      </c>
      <c r="T2645" s="229">
        <v>0</v>
      </c>
      <c r="U2645" s="229">
        <v>0</v>
      </c>
      <c r="V2645" s="229">
        <v>0</v>
      </c>
      <c r="W2645" s="229">
        <v>27</v>
      </c>
      <c r="X2645" s="229">
        <v>0</v>
      </c>
      <c r="Y2645" s="229">
        <v>0</v>
      </c>
      <c r="Z2645" s="229">
        <v>0</v>
      </c>
      <c r="AA2645" s="229">
        <v>0</v>
      </c>
      <c r="AB2645" s="213">
        <v>40</v>
      </c>
      <c r="AC2645" s="213"/>
    </row>
    <row r="2646" spans="1:29" s="110" customFormat="1">
      <c r="A2646" s="229" t="s">
        <v>4401</v>
      </c>
      <c r="B2646" s="229" t="s">
        <v>658</v>
      </c>
      <c r="C2646" s="229" t="s">
        <v>4402</v>
      </c>
      <c r="D2646" s="229" t="s">
        <v>552</v>
      </c>
      <c r="E2646" s="229">
        <v>61</v>
      </c>
      <c r="F2646" s="228" t="s">
        <v>3075</v>
      </c>
      <c r="G2646" s="229" t="s">
        <v>554</v>
      </c>
      <c r="H2646" s="698">
        <v>43504</v>
      </c>
      <c r="I2646" s="698">
        <v>43523</v>
      </c>
      <c r="J2646" s="228">
        <v>2018</v>
      </c>
      <c r="K2646" s="229" t="s">
        <v>4913</v>
      </c>
      <c r="L2646" s="229" t="s">
        <v>3730</v>
      </c>
      <c r="M2646" s="229" t="s">
        <v>3075</v>
      </c>
      <c r="N2646" s="213">
        <v>2</v>
      </c>
      <c r="O2646" s="229">
        <v>0</v>
      </c>
      <c r="P2646" s="229">
        <v>0</v>
      </c>
      <c r="Q2646" s="229">
        <v>6</v>
      </c>
      <c r="R2646" s="229">
        <v>0</v>
      </c>
      <c r="S2646" s="229">
        <v>0</v>
      </c>
      <c r="T2646" s="229">
        <v>0</v>
      </c>
      <c r="U2646" s="229">
        <v>0</v>
      </c>
      <c r="V2646" s="229">
        <v>0</v>
      </c>
      <c r="W2646" s="229">
        <v>33</v>
      </c>
      <c r="X2646" s="229">
        <v>1</v>
      </c>
      <c r="Y2646" s="229">
        <v>0</v>
      </c>
      <c r="Z2646" s="229">
        <v>0</v>
      </c>
      <c r="AA2646" s="229">
        <v>0</v>
      </c>
      <c r="AB2646" s="213">
        <v>40</v>
      </c>
      <c r="AC2646" s="213"/>
    </row>
    <row r="2647" spans="1:29" s="110" customFormat="1">
      <c r="A2647" s="229" t="s">
        <v>4403</v>
      </c>
      <c r="B2647" s="229" t="s">
        <v>658</v>
      </c>
      <c r="C2647" s="229" t="s">
        <v>4404</v>
      </c>
      <c r="D2647" s="229" t="s">
        <v>552</v>
      </c>
      <c r="E2647" s="229">
        <v>61</v>
      </c>
      <c r="F2647" s="228" t="s">
        <v>3075</v>
      </c>
      <c r="G2647" s="229" t="s">
        <v>554</v>
      </c>
      <c r="H2647" s="698">
        <v>43504</v>
      </c>
      <c r="I2647" s="698">
        <v>43523</v>
      </c>
      <c r="J2647" s="228">
        <v>2018</v>
      </c>
      <c r="K2647" s="229" t="s">
        <v>4913</v>
      </c>
      <c r="L2647" s="229" t="s">
        <v>3730</v>
      </c>
      <c r="M2647" s="229" t="s">
        <v>3075</v>
      </c>
      <c r="N2647" s="213">
        <v>3</v>
      </c>
      <c r="O2647" s="229">
        <v>0</v>
      </c>
      <c r="P2647" s="229">
        <v>1</v>
      </c>
      <c r="Q2647" s="229">
        <v>9</v>
      </c>
      <c r="R2647" s="229">
        <v>2</v>
      </c>
      <c r="S2647" s="229">
        <v>0</v>
      </c>
      <c r="T2647" s="229">
        <v>0</v>
      </c>
      <c r="U2647" s="229">
        <v>0</v>
      </c>
      <c r="V2647" s="229">
        <v>0</v>
      </c>
      <c r="W2647" s="229">
        <v>23</v>
      </c>
      <c r="X2647" s="229">
        <v>0</v>
      </c>
      <c r="Y2647" s="229">
        <v>5</v>
      </c>
      <c r="Z2647" s="229">
        <v>0</v>
      </c>
      <c r="AA2647" s="229">
        <v>0</v>
      </c>
      <c r="AB2647" s="213">
        <v>40</v>
      </c>
      <c r="AC2647" s="213"/>
    </row>
    <row r="2648" spans="1:29" s="110" customFormat="1">
      <c r="A2648" s="229" t="s">
        <v>4405</v>
      </c>
      <c r="B2648" s="229" t="s">
        <v>658</v>
      </c>
      <c r="C2648" s="229" t="s">
        <v>4406</v>
      </c>
      <c r="D2648" s="229" t="s">
        <v>552</v>
      </c>
      <c r="E2648" s="229">
        <v>61</v>
      </c>
      <c r="F2648" s="228" t="s">
        <v>3075</v>
      </c>
      <c r="G2648" s="229" t="s">
        <v>554</v>
      </c>
      <c r="H2648" s="698">
        <v>43504</v>
      </c>
      <c r="I2648" s="698">
        <v>43523</v>
      </c>
      <c r="J2648" s="228">
        <v>2018</v>
      </c>
      <c r="K2648" s="229" t="s">
        <v>4913</v>
      </c>
      <c r="L2648" s="229" t="s">
        <v>3730</v>
      </c>
      <c r="M2648" s="229" t="s">
        <v>3075</v>
      </c>
      <c r="N2648" s="213">
        <v>4</v>
      </c>
      <c r="O2648" s="229">
        <v>0</v>
      </c>
      <c r="P2648" s="229">
        <v>0</v>
      </c>
      <c r="Q2648" s="229">
        <v>12</v>
      </c>
      <c r="R2648" s="229">
        <v>1</v>
      </c>
      <c r="S2648" s="229">
        <v>0</v>
      </c>
      <c r="T2648" s="229">
        <v>0</v>
      </c>
      <c r="U2648" s="229">
        <v>0</v>
      </c>
      <c r="V2648" s="229">
        <v>1</v>
      </c>
      <c r="W2648" s="229">
        <v>25</v>
      </c>
      <c r="X2648" s="229">
        <v>1</v>
      </c>
      <c r="Y2648" s="229">
        <v>0</v>
      </c>
      <c r="Z2648" s="229">
        <v>0</v>
      </c>
      <c r="AA2648" s="229">
        <v>0</v>
      </c>
      <c r="AB2648" s="213">
        <v>40</v>
      </c>
      <c r="AC2648" s="213"/>
    </row>
    <row r="2649" spans="1:29" s="110" customFormat="1">
      <c r="A2649" s="229" t="s">
        <v>4407</v>
      </c>
      <c r="B2649" s="229" t="s">
        <v>658</v>
      </c>
      <c r="C2649" s="229" t="s">
        <v>4408</v>
      </c>
      <c r="D2649" s="229" t="s">
        <v>552</v>
      </c>
      <c r="E2649" s="229">
        <v>62</v>
      </c>
      <c r="F2649" s="228" t="s">
        <v>3076</v>
      </c>
      <c r="G2649" s="229" t="s">
        <v>554</v>
      </c>
      <c r="H2649" s="698">
        <v>43503</v>
      </c>
      <c r="I2649" s="698">
        <v>43523</v>
      </c>
      <c r="J2649" s="228">
        <v>2018</v>
      </c>
      <c r="K2649" s="229" t="s">
        <v>4913</v>
      </c>
      <c r="L2649" s="229" t="s">
        <v>3729</v>
      </c>
      <c r="M2649" s="229" t="s">
        <v>3076</v>
      </c>
      <c r="N2649" s="213">
        <v>1</v>
      </c>
      <c r="O2649" s="229">
        <v>0</v>
      </c>
      <c r="P2649" s="229">
        <v>1</v>
      </c>
      <c r="Q2649" s="229">
        <v>6</v>
      </c>
      <c r="R2649" s="229">
        <v>0</v>
      </c>
      <c r="S2649" s="229">
        <v>1</v>
      </c>
      <c r="T2649" s="229">
        <v>0</v>
      </c>
      <c r="U2649" s="229">
        <v>0</v>
      </c>
      <c r="V2649" s="229">
        <v>0</v>
      </c>
      <c r="W2649" s="229">
        <v>24</v>
      </c>
      <c r="X2649" s="229">
        <v>8</v>
      </c>
      <c r="Y2649" s="229">
        <v>0</v>
      </c>
      <c r="Z2649" s="229">
        <v>0</v>
      </c>
      <c r="AA2649" s="229">
        <v>0</v>
      </c>
      <c r="AB2649" s="213">
        <v>40</v>
      </c>
      <c r="AC2649" s="213"/>
    </row>
    <row r="2650" spans="1:29" s="110" customFormat="1">
      <c r="A2650" s="229" t="s">
        <v>4409</v>
      </c>
      <c r="B2650" s="229" t="s">
        <v>658</v>
      </c>
      <c r="C2650" s="229" t="s">
        <v>4410</v>
      </c>
      <c r="D2650" s="229" t="s">
        <v>552</v>
      </c>
      <c r="E2650" s="229">
        <v>62</v>
      </c>
      <c r="F2650" s="228" t="s">
        <v>3076</v>
      </c>
      <c r="G2650" s="229" t="s">
        <v>554</v>
      </c>
      <c r="H2650" s="698">
        <v>43503</v>
      </c>
      <c r="I2650" s="698">
        <v>43523</v>
      </c>
      <c r="J2650" s="228">
        <v>2018</v>
      </c>
      <c r="K2650" s="229" t="s">
        <v>4913</v>
      </c>
      <c r="L2650" s="229" t="s">
        <v>3729</v>
      </c>
      <c r="M2650" s="229" t="s">
        <v>3076</v>
      </c>
      <c r="N2650" s="213">
        <v>2</v>
      </c>
      <c r="O2650" s="229">
        <v>0</v>
      </c>
      <c r="P2650" s="229">
        <v>0</v>
      </c>
      <c r="Q2650" s="229">
        <v>12</v>
      </c>
      <c r="R2650" s="229">
        <v>0</v>
      </c>
      <c r="S2650" s="229">
        <v>3</v>
      </c>
      <c r="T2650" s="229">
        <v>0</v>
      </c>
      <c r="U2650" s="229">
        <v>0</v>
      </c>
      <c r="V2650" s="229">
        <v>0</v>
      </c>
      <c r="W2650" s="229">
        <v>25</v>
      </c>
      <c r="X2650" s="229">
        <v>0</v>
      </c>
      <c r="Y2650" s="229">
        <v>0</v>
      </c>
      <c r="Z2650" s="229">
        <v>0</v>
      </c>
      <c r="AA2650" s="229">
        <v>0</v>
      </c>
      <c r="AB2650" s="213">
        <v>40</v>
      </c>
      <c r="AC2650" s="213"/>
    </row>
    <row r="2651" spans="1:29" s="110" customFormat="1">
      <c r="A2651" s="229" t="s">
        <v>4411</v>
      </c>
      <c r="B2651" s="229" t="s">
        <v>658</v>
      </c>
      <c r="C2651" s="229" t="s">
        <v>4412</v>
      </c>
      <c r="D2651" s="229" t="s">
        <v>552</v>
      </c>
      <c r="E2651" s="229">
        <v>62</v>
      </c>
      <c r="F2651" s="228" t="s">
        <v>3076</v>
      </c>
      <c r="G2651" s="229" t="s">
        <v>554</v>
      </c>
      <c r="H2651" s="698">
        <v>43503</v>
      </c>
      <c r="I2651" s="698">
        <v>43523</v>
      </c>
      <c r="J2651" s="228">
        <v>2018</v>
      </c>
      <c r="K2651" s="229" t="s">
        <v>4913</v>
      </c>
      <c r="L2651" s="229" t="s">
        <v>3729</v>
      </c>
      <c r="M2651" s="229" t="s">
        <v>3076</v>
      </c>
      <c r="N2651" s="213">
        <v>3</v>
      </c>
      <c r="O2651" s="229">
        <v>0</v>
      </c>
      <c r="P2651" s="229">
        <v>0</v>
      </c>
      <c r="Q2651" s="229">
        <v>11</v>
      </c>
      <c r="R2651" s="229">
        <v>1</v>
      </c>
      <c r="S2651" s="229">
        <v>1</v>
      </c>
      <c r="T2651" s="229">
        <v>0</v>
      </c>
      <c r="U2651" s="229">
        <v>0</v>
      </c>
      <c r="V2651" s="229">
        <v>1</v>
      </c>
      <c r="W2651" s="229">
        <v>23</v>
      </c>
      <c r="X2651" s="229">
        <v>1</v>
      </c>
      <c r="Y2651" s="229">
        <v>0</v>
      </c>
      <c r="Z2651" s="229">
        <v>0</v>
      </c>
      <c r="AA2651" s="229">
        <v>2</v>
      </c>
      <c r="AB2651" s="213">
        <v>40</v>
      </c>
      <c r="AC2651" s="213"/>
    </row>
    <row r="2652" spans="1:29" s="110" customFormat="1">
      <c r="A2652" s="229" t="s">
        <v>4413</v>
      </c>
      <c r="B2652" s="229" t="s">
        <v>658</v>
      </c>
      <c r="C2652" s="229" t="s">
        <v>4414</v>
      </c>
      <c r="D2652" s="229" t="s">
        <v>552</v>
      </c>
      <c r="E2652" s="229">
        <v>62</v>
      </c>
      <c r="F2652" s="228" t="s">
        <v>3076</v>
      </c>
      <c r="G2652" s="229" t="s">
        <v>554</v>
      </c>
      <c r="H2652" s="698">
        <v>43503</v>
      </c>
      <c r="I2652" s="698">
        <v>43523</v>
      </c>
      <c r="J2652" s="228">
        <v>2018</v>
      </c>
      <c r="K2652" s="229" t="s">
        <v>4913</v>
      </c>
      <c r="L2652" s="229" t="s">
        <v>3729</v>
      </c>
      <c r="M2652" s="229" t="s">
        <v>3076</v>
      </c>
      <c r="N2652" s="213">
        <v>4</v>
      </c>
      <c r="O2652" s="229">
        <v>0</v>
      </c>
      <c r="P2652" s="229">
        <v>0</v>
      </c>
      <c r="Q2652" s="229">
        <v>4</v>
      </c>
      <c r="R2652" s="229">
        <v>0</v>
      </c>
      <c r="S2652" s="229">
        <v>0</v>
      </c>
      <c r="T2652" s="229">
        <v>0</v>
      </c>
      <c r="U2652" s="229">
        <v>0</v>
      </c>
      <c r="V2652" s="229">
        <v>2</v>
      </c>
      <c r="W2652" s="229">
        <v>22</v>
      </c>
      <c r="X2652" s="229">
        <v>12</v>
      </c>
      <c r="Y2652" s="229">
        <v>0</v>
      </c>
      <c r="Z2652" s="229">
        <v>0</v>
      </c>
      <c r="AA2652" s="229">
        <v>0</v>
      </c>
      <c r="AB2652" s="213">
        <v>40</v>
      </c>
      <c r="AC2652" s="213"/>
    </row>
    <row r="2653" spans="1:29" s="110" customFormat="1">
      <c r="A2653" s="229" t="s">
        <v>4415</v>
      </c>
      <c r="B2653" s="229" t="s">
        <v>658</v>
      </c>
      <c r="C2653" s="229" t="s">
        <v>4416</v>
      </c>
      <c r="D2653" s="229" t="s">
        <v>552</v>
      </c>
      <c r="E2653" s="229">
        <v>63</v>
      </c>
      <c r="F2653" s="228" t="s">
        <v>3077</v>
      </c>
      <c r="G2653" s="229" t="s">
        <v>554</v>
      </c>
      <c r="H2653" s="698">
        <v>43501</v>
      </c>
      <c r="I2653" s="698">
        <v>43523</v>
      </c>
      <c r="J2653" s="228">
        <v>2018</v>
      </c>
      <c r="K2653" s="229" t="s">
        <v>4913</v>
      </c>
      <c r="L2653" s="229" t="s">
        <v>3729</v>
      </c>
      <c r="M2653" s="229" t="s">
        <v>3077</v>
      </c>
      <c r="N2653" s="213">
        <v>1</v>
      </c>
      <c r="O2653" s="229">
        <v>0</v>
      </c>
      <c r="P2653" s="229">
        <v>11</v>
      </c>
      <c r="Q2653" s="229">
        <v>5</v>
      </c>
      <c r="R2653" s="229">
        <v>0</v>
      </c>
      <c r="S2653" s="229">
        <v>0</v>
      </c>
      <c r="T2653" s="229">
        <v>0</v>
      </c>
      <c r="U2653" s="229">
        <v>0</v>
      </c>
      <c r="V2653" s="229">
        <v>0</v>
      </c>
      <c r="W2653" s="229">
        <v>22</v>
      </c>
      <c r="X2653" s="229">
        <v>1</v>
      </c>
      <c r="Y2653" s="229">
        <v>1</v>
      </c>
      <c r="Z2653" s="229">
        <v>0</v>
      </c>
      <c r="AA2653" s="229">
        <v>0</v>
      </c>
      <c r="AB2653" s="213">
        <v>40</v>
      </c>
      <c r="AC2653" s="213"/>
    </row>
    <row r="2654" spans="1:29" s="110" customFormat="1">
      <c r="A2654" s="229" t="s">
        <v>4417</v>
      </c>
      <c r="B2654" s="229" t="s">
        <v>658</v>
      </c>
      <c r="C2654" s="229" t="s">
        <v>4418</v>
      </c>
      <c r="D2654" s="229" t="s">
        <v>552</v>
      </c>
      <c r="E2654" s="229">
        <v>63</v>
      </c>
      <c r="F2654" s="228" t="s">
        <v>3077</v>
      </c>
      <c r="G2654" s="229" t="s">
        <v>554</v>
      </c>
      <c r="H2654" s="698">
        <v>43501</v>
      </c>
      <c r="I2654" s="698">
        <v>43523</v>
      </c>
      <c r="J2654" s="228">
        <v>2018</v>
      </c>
      <c r="K2654" s="229" t="s">
        <v>4913</v>
      </c>
      <c r="L2654" s="229" t="s">
        <v>3729</v>
      </c>
      <c r="M2654" s="229" t="s">
        <v>3077</v>
      </c>
      <c r="N2654" s="213">
        <v>2</v>
      </c>
      <c r="O2654" s="229">
        <v>0</v>
      </c>
      <c r="P2654" s="229">
        <v>9</v>
      </c>
      <c r="Q2654" s="229">
        <v>5</v>
      </c>
      <c r="R2654" s="229">
        <v>0</v>
      </c>
      <c r="S2654" s="229">
        <v>0</v>
      </c>
      <c r="T2654" s="229">
        <v>0</v>
      </c>
      <c r="U2654" s="229">
        <v>3</v>
      </c>
      <c r="V2654" s="229">
        <v>0</v>
      </c>
      <c r="W2654" s="229">
        <v>23</v>
      </c>
      <c r="X2654" s="229">
        <v>0</v>
      </c>
      <c r="Y2654" s="229">
        <v>0</v>
      </c>
      <c r="Z2654" s="229">
        <v>0</v>
      </c>
      <c r="AA2654" s="229">
        <v>0</v>
      </c>
      <c r="AB2654" s="213">
        <v>40</v>
      </c>
      <c r="AC2654" s="213"/>
    </row>
    <row r="2655" spans="1:29" s="110" customFormat="1">
      <c r="A2655" s="229" t="s">
        <v>4419</v>
      </c>
      <c r="B2655" s="229" t="s">
        <v>658</v>
      </c>
      <c r="C2655" s="229" t="s">
        <v>4420</v>
      </c>
      <c r="D2655" s="229" t="s">
        <v>552</v>
      </c>
      <c r="E2655" s="229">
        <v>63</v>
      </c>
      <c r="F2655" s="228" t="s">
        <v>3077</v>
      </c>
      <c r="G2655" s="229" t="s">
        <v>554</v>
      </c>
      <c r="H2655" s="698">
        <v>43501</v>
      </c>
      <c r="I2655" s="698">
        <v>43523</v>
      </c>
      <c r="J2655" s="228">
        <v>2018</v>
      </c>
      <c r="K2655" s="229" t="s">
        <v>4913</v>
      </c>
      <c r="L2655" s="229" t="s">
        <v>3729</v>
      </c>
      <c r="M2655" s="229" t="s">
        <v>3077</v>
      </c>
      <c r="N2655" s="213">
        <v>3</v>
      </c>
      <c r="O2655" s="229">
        <v>0</v>
      </c>
      <c r="P2655" s="229">
        <v>0</v>
      </c>
      <c r="Q2655" s="229">
        <v>3</v>
      </c>
      <c r="R2655" s="229">
        <v>0</v>
      </c>
      <c r="S2655" s="229">
        <v>0</v>
      </c>
      <c r="T2655" s="229">
        <v>0</v>
      </c>
      <c r="U2655" s="229">
        <v>0</v>
      </c>
      <c r="V2655" s="229">
        <v>0</v>
      </c>
      <c r="W2655" s="229">
        <v>29</v>
      </c>
      <c r="X2655" s="229">
        <v>6</v>
      </c>
      <c r="Y2655" s="229">
        <v>2</v>
      </c>
      <c r="Z2655" s="229">
        <v>0</v>
      </c>
      <c r="AA2655" s="229">
        <v>0</v>
      </c>
      <c r="AB2655" s="213">
        <v>40</v>
      </c>
      <c r="AC2655" s="213"/>
    </row>
    <row r="2656" spans="1:29" s="110" customFormat="1">
      <c r="A2656" s="229" t="s">
        <v>4421</v>
      </c>
      <c r="B2656" s="229" t="s">
        <v>658</v>
      </c>
      <c r="C2656" s="229" t="s">
        <v>4422</v>
      </c>
      <c r="D2656" s="229" t="s">
        <v>552</v>
      </c>
      <c r="E2656" s="229">
        <v>63</v>
      </c>
      <c r="F2656" s="228" t="s">
        <v>3077</v>
      </c>
      <c r="G2656" s="229" t="s">
        <v>554</v>
      </c>
      <c r="H2656" s="698">
        <v>43501</v>
      </c>
      <c r="I2656" s="698">
        <v>43523</v>
      </c>
      <c r="J2656" s="228">
        <v>2018</v>
      </c>
      <c r="K2656" s="229" t="s">
        <v>4913</v>
      </c>
      <c r="L2656" s="229" t="s">
        <v>3729</v>
      </c>
      <c r="M2656" s="229" t="s">
        <v>3077</v>
      </c>
      <c r="N2656" s="213">
        <v>4</v>
      </c>
      <c r="O2656" s="229">
        <v>0</v>
      </c>
      <c r="P2656" s="229">
        <v>1</v>
      </c>
      <c r="Q2656" s="229">
        <v>10</v>
      </c>
      <c r="R2656" s="229">
        <v>0</v>
      </c>
      <c r="S2656" s="229">
        <v>4</v>
      </c>
      <c r="T2656" s="229">
        <v>0</v>
      </c>
      <c r="U2656" s="229">
        <v>1</v>
      </c>
      <c r="V2656" s="229">
        <v>0</v>
      </c>
      <c r="W2656" s="229">
        <v>24</v>
      </c>
      <c r="X2656" s="229">
        <v>0</v>
      </c>
      <c r="Y2656" s="229">
        <v>0</v>
      </c>
      <c r="Z2656" s="229">
        <v>0</v>
      </c>
      <c r="AA2656" s="229">
        <v>0</v>
      </c>
      <c r="AB2656" s="213">
        <v>40</v>
      </c>
      <c r="AC2656" s="213"/>
    </row>
    <row r="2657" spans="1:29" s="110" customFormat="1">
      <c r="A2657" s="229" t="s">
        <v>4711</v>
      </c>
      <c r="B2657" s="229" t="s">
        <v>658</v>
      </c>
      <c r="C2657" s="229" t="s">
        <v>4712</v>
      </c>
      <c r="D2657" s="229" t="s">
        <v>552</v>
      </c>
      <c r="E2657" s="229">
        <v>64</v>
      </c>
      <c r="F2657" s="228" t="s">
        <v>3753</v>
      </c>
      <c r="G2657" s="229" t="s">
        <v>554</v>
      </c>
      <c r="H2657" s="698">
        <v>43498</v>
      </c>
      <c r="I2657" s="698">
        <v>43556</v>
      </c>
      <c r="J2657" s="228">
        <v>2018</v>
      </c>
      <c r="K2657" s="229" t="s">
        <v>769</v>
      </c>
      <c r="L2657" s="229" t="s">
        <v>3072</v>
      </c>
      <c r="M2657" s="229" t="s">
        <v>3753</v>
      </c>
      <c r="N2657" s="213">
        <v>1</v>
      </c>
      <c r="O2657" s="229">
        <v>1</v>
      </c>
      <c r="P2657" s="229">
        <v>1</v>
      </c>
      <c r="Q2657" s="229">
        <v>4</v>
      </c>
      <c r="R2657" s="229">
        <v>0</v>
      </c>
      <c r="S2657" s="229">
        <v>6</v>
      </c>
      <c r="T2657" s="229">
        <v>0</v>
      </c>
      <c r="U2657" s="229">
        <v>0</v>
      </c>
      <c r="V2657" s="229">
        <v>0</v>
      </c>
      <c r="W2657" s="229">
        <v>13</v>
      </c>
      <c r="X2657" s="229">
        <v>10</v>
      </c>
      <c r="Y2657" s="229">
        <v>5</v>
      </c>
      <c r="Z2657" s="229">
        <v>0</v>
      </c>
      <c r="AA2657" s="229">
        <v>0</v>
      </c>
      <c r="AB2657" s="213">
        <v>40</v>
      </c>
      <c r="AC2657" s="213"/>
    </row>
    <row r="2658" spans="1:29" s="110" customFormat="1">
      <c r="A2658" s="229" t="s">
        <v>4713</v>
      </c>
      <c r="B2658" s="229" t="s">
        <v>658</v>
      </c>
      <c r="C2658" s="229" t="s">
        <v>4714</v>
      </c>
      <c r="D2658" s="229" t="s">
        <v>552</v>
      </c>
      <c r="E2658" s="229">
        <v>64</v>
      </c>
      <c r="F2658" s="228" t="s">
        <v>3753</v>
      </c>
      <c r="G2658" s="229" t="s">
        <v>554</v>
      </c>
      <c r="H2658" s="698">
        <v>43498</v>
      </c>
      <c r="I2658" s="698">
        <v>43556</v>
      </c>
      <c r="J2658" s="228">
        <v>2018</v>
      </c>
      <c r="K2658" s="229" t="s">
        <v>769</v>
      </c>
      <c r="L2658" s="229" t="s">
        <v>3072</v>
      </c>
      <c r="M2658" s="229" t="s">
        <v>3753</v>
      </c>
      <c r="N2658" s="213">
        <v>2</v>
      </c>
      <c r="O2658" s="229">
        <v>1</v>
      </c>
      <c r="P2658" s="229">
        <v>0</v>
      </c>
      <c r="Q2658" s="229">
        <v>5</v>
      </c>
      <c r="R2658" s="229">
        <v>1</v>
      </c>
      <c r="S2658" s="229">
        <v>6</v>
      </c>
      <c r="T2658" s="229">
        <v>0</v>
      </c>
      <c r="U2658" s="229">
        <v>0</v>
      </c>
      <c r="V2658" s="229">
        <v>0</v>
      </c>
      <c r="W2658" s="229">
        <v>17</v>
      </c>
      <c r="X2658" s="229">
        <v>7</v>
      </c>
      <c r="Y2658" s="229">
        <v>2</v>
      </c>
      <c r="Z2658" s="229">
        <v>0</v>
      </c>
      <c r="AA2658" s="229">
        <v>1</v>
      </c>
      <c r="AB2658" s="213">
        <v>40</v>
      </c>
      <c r="AC2658" s="213"/>
    </row>
    <row r="2659" spans="1:29" s="110" customFormat="1">
      <c r="A2659" s="229" t="s">
        <v>4715</v>
      </c>
      <c r="B2659" s="229" t="s">
        <v>658</v>
      </c>
      <c r="C2659" s="229" t="s">
        <v>4716</v>
      </c>
      <c r="D2659" s="229" t="s">
        <v>552</v>
      </c>
      <c r="E2659" s="229">
        <v>64</v>
      </c>
      <c r="F2659" s="228" t="s">
        <v>3753</v>
      </c>
      <c r="G2659" s="229" t="s">
        <v>554</v>
      </c>
      <c r="H2659" s="698">
        <v>43498</v>
      </c>
      <c r="I2659" s="698">
        <v>43556</v>
      </c>
      <c r="J2659" s="228">
        <v>2018</v>
      </c>
      <c r="K2659" s="229" t="s">
        <v>769</v>
      </c>
      <c r="L2659" s="229" t="s">
        <v>3072</v>
      </c>
      <c r="M2659" s="229" t="s">
        <v>3753</v>
      </c>
      <c r="N2659" s="213">
        <v>3</v>
      </c>
      <c r="O2659" s="229">
        <v>1</v>
      </c>
      <c r="P2659" s="229">
        <v>5</v>
      </c>
      <c r="Q2659" s="229">
        <v>4</v>
      </c>
      <c r="R2659" s="229">
        <v>5</v>
      </c>
      <c r="S2659" s="229">
        <v>5</v>
      </c>
      <c r="T2659" s="229">
        <v>0</v>
      </c>
      <c r="U2659" s="229">
        <v>0</v>
      </c>
      <c r="V2659" s="229">
        <v>0</v>
      </c>
      <c r="W2659" s="229">
        <v>13</v>
      </c>
      <c r="X2659" s="229">
        <v>7</v>
      </c>
      <c r="Y2659" s="229">
        <v>0</v>
      </c>
      <c r="Z2659" s="229">
        <v>0</v>
      </c>
      <c r="AA2659" s="229">
        <v>0</v>
      </c>
      <c r="AB2659" s="213">
        <v>40</v>
      </c>
      <c r="AC2659" s="213"/>
    </row>
    <row r="2660" spans="1:29" s="110" customFormat="1">
      <c r="A2660" s="229" t="s">
        <v>4717</v>
      </c>
      <c r="B2660" s="229" t="s">
        <v>658</v>
      </c>
      <c r="C2660" s="229" t="s">
        <v>4718</v>
      </c>
      <c r="D2660" s="229" t="s">
        <v>552</v>
      </c>
      <c r="E2660" s="229">
        <v>64</v>
      </c>
      <c r="F2660" s="228" t="s">
        <v>3753</v>
      </c>
      <c r="G2660" s="229" t="s">
        <v>554</v>
      </c>
      <c r="H2660" s="698">
        <v>43498</v>
      </c>
      <c r="I2660" s="698">
        <v>43556</v>
      </c>
      <c r="J2660" s="228">
        <v>2018</v>
      </c>
      <c r="K2660" s="229" t="s">
        <v>769</v>
      </c>
      <c r="L2660" s="229" t="s">
        <v>3072</v>
      </c>
      <c r="M2660" s="229" t="s">
        <v>3753</v>
      </c>
      <c r="N2660" s="213">
        <v>4</v>
      </c>
      <c r="O2660" s="229">
        <v>0</v>
      </c>
      <c r="P2660" s="229">
        <v>1</v>
      </c>
      <c r="Q2660" s="229">
        <v>1</v>
      </c>
      <c r="R2660" s="229">
        <v>1</v>
      </c>
      <c r="S2660" s="229">
        <v>7</v>
      </c>
      <c r="T2660" s="229">
        <v>0</v>
      </c>
      <c r="U2660" s="229">
        <v>0</v>
      </c>
      <c r="V2660" s="229">
        <v>4</v>
      </c>
      <c r="W2660" s="229">
        <v>10</v>
      </c>
      <c r="X2660" s="229">
        <v>3</v>
      </c>
      <c r="Y2660" s="229">
        <v>13</v>
      </c>
      <c r="Z2660" s="229">
        <v>0</v>
      </c>
      <c r="AA2660" s="229">
        <v>0</v>
      </c>
      <c r="AB2660" s="213">
        <v>40</v>
      </c>
      <c r="AC2660" s="213"/>
    </row>
    <row r="2661" spans="1:29" s="110" customFormat="1">
      <c r="A2661" s="229" t="s">
        <v>4423</v>
      </c>
      <c r="B2661" s="229" t="s">
        <v>658</v>
      </c>
      <c r="C2661" s="229" t="s">
        <v>4424</v>
      </c>
      <c r="D2661" s="229" t="s">
        <v>552</v>
      </c>
      <c r="E2661" s="229">
        <v>65</v>
      </c>
      <c r="F2661" s="228" t="s">
        <v>3754</v>
      </c>
      <c r="G2661" s="229" t="s">
        <v>554</v>
      </c>
      <c r="H2661" s="698">
        <v>43499</v>
      </c>
      <c r="I2661" s="698">
        <v>43523</v>
      </c>
      <c r="J2661" s="228">
        <v>2018</v>
      </c>
      <c r="K2661" s="229" t="s">
        <v>769</v>
      </c>
      <c r="L2661" s="229" t="s">
        <v>3072</v>
      </c>
      <c r="M2661" s="229" t="s">
        <v>3754</v>
      </c>
      <c r="N2661" s="213">
        <v>1</v>
      </c>
      <c r="O2661" s="229">
        <v>0</v>
      </c>
      <c r="P2661" s="229">
        <v>15</v>
      </c>
      <c r="Q2661" s="229">
        <v>0</v>
      </c>
      <c r="R2661" s="229">
        <v>0</v>
      </c>
      <c r="S2661" s="229">
        <v>4</v>
      </c>
      <c r="T2661" s="229">
        <v>0</v>
      </c>
      <c r="U2661" s="229">
        <v>0</v>
      </c>
      <c r="V2661" s="229">
        <v>4</v>
      </c>
      <c r="W2661" s="229">
        <v>11</v>
      </c>
      <c r="X2661" s="229">
        <v>6</v>
      </c>
      <c r="Y2661" s="229">
        <v>0</v>
      </c>
      <c r="Z2661" s="229">
        <v>0</v>
      </c>
      <c r="AA2661" s="229">
        <v>0</v>
      </c>
      <c r="AB2661" s="213">
        <v>40</v>
      </c>
      <c r="AC2661" s="213"/>
    </row>
    <row r="2662" spans="1:29" s="110" customFormat="1">
      <c r="A2662" s="229" t="s">
        <v>4425</v>
      </c>
      <c r="B2662" s="229" t="s">
        <v>658</v>
      </c>
      <c r="C2662" s="229" t="s">
        <v>4426</v>
      </c>
      <c r="D2662" s="229" t="s">
        <v>552</v>
      </c>
      <c r="E2662" s="229">
        <v>65</v>
      </c>
      <c r="F2662" s="228" t="s">
        <v>3754</v>
      </c>
      <c r="G2662" s="229" t="s">
        <v>554</v>
      </c>
      <c r="H2662" s="698">
        <v>43499</v>
      </c>
      <c r="I2662" s="698">
        <v>43523</v>
      </c>
      <c r="J2662" s="228">
        <v>2018</v>
      </c>
      <c r="K2662" s="229" t="s">
        <v>769</v>
      </c>
      <c r="L2662" s="229" t="s">
        <v>3072</v>
      </c>
      <c r="M2662" s="229" t="s">
        <v>3754</v>
      </c>
      <c r="N2662" s="213">
        <v>2</v>
      </c>
      <c r="O2662" s="229">
        <v>3</v>
      </c>
      <c r="P2662" s="229">
        <v>10</v>
      </c>
      <c r="Q2662" s="229">
        <v>2</v>
      </c>
      <c r="R2662" s="229">
        <v>0</v>
      </c>
      <c r="S2662" s="229">
        <v>3</v>
      </c>
      <c r="T2662" s="229">
        <v>0</v>
      </c>
      <c r="U2662" s="229">
        <v>0</v>
      </c>
      <c r="V2662" s="229">
        <v>1</v>
      </c>
      <c r="W2662" s="229">
        <v>9</v>
      </c>
      <c r="X2662" s="229">
        <v>12</v>
      </c>
      <c r="Y2662" s="229">
        <v>0</v>
      </c>
      <c r="Z2662" s="229">
        <v>0</v>
      </c>
      <c r="AA2662" s="229">
        <v>0</v>
      </c>
      <c r="AB2662" s="213">
        <v>40</v>
      </c>
      <c r="AC2662" s="213"/>
    </row>
    <row r="2663" spans="1:29" s="110" customFormat="1">
      <c r="A2663" s="229" t="s">
        <v>4427</v>
      </c>
      <c r="B2663" s="229" t="s">
        <v>658</v>
      </c>
      <c r="C2663" s="229" t="s">
        <v>4428</v>
      </c>
      <c r="D2663" s="229" t="s">
        <v>552</v>
      </c>
      <c r="E2663" s="229">
        <v>65</v>
      </c>
      <c r="F2663" s="228" t="s">
        <v>3754</v>
      </c>
      <c r="G2663" s="229" t="s">
        <v>554</v>
      </c>
      <c r="H2663" s="698">
        <v>43499</v>
      </c>
      <c r="I2663" s="698">
        <v>43523</v>
      </c>
      <c r="J2663" s="228">
        <v>2018</v>
      </c>
      <c r="K2663" s="229" t="s">
        <v>769</v>
      </c>
      <c r="L2663" s="229" t="s">
        <v>3072</v>
      </c>
      <c r="M2663" s="229" t="s">
        <v>3754</v>
      </c>
      <c r="N2663" s="213">
        <v>3</v>
      </c>
      <c r="O2663" s="229">
        <v>1</v>
      </c>
      <c r="P2663" s="229">
        <v>11</v>
      </c>
      <c r="Q2663" s="229">
        <v>1</v>
      </c>
      <c r="R2663" s="229">
        <v>0</v>
      </c>
      <c r="S2663" s="229">
        <v>7</v>
      </c>
      <c r="T2663" s="229">
        <v>0</v>
      </c>
      <c r="U2663" s="229">
        <v>0</v>
      </c>
      <c r="V2663" s="229">
        <v>2</v>
      </c>
      <c r="W2663" s="229">
        <v>13</v>
      </c>
      <c r="X2663" s="229">
        <v>5</v>
      </c>
      <c r="Y2663" s="229">
        <v>0</v>
      </c>
      <c r="Z2663" s="229">
        <v>0</v>
      </c>
      <c r="AA2663" s="229">
        <v>0</v>
      </c>
      <c r="AB2663" s="213">
        <v>40</v>
      </c>
      <c r="AC2663" s="213"/>
    </row>
    <row r="2664" spans="1:29" s="110" customFormat="1">
      <c r="A2664" s="229" t="s">
        <v>4429</v>
      </c>
      <c r="B2664" s="229" t="s">
        <v>658</v>
      </c>
      <c r="C2664" s="229" t="s">
        <v>4430</v>
      </c>
      <c r="D2664" s="229" t="s">
        <v>552</v>
      </c>
      <c r="E2664" s="229">
        <v>65</v>
      </c>
      <c r="F2664" s="228" t="s">
        <v>3754</v>
      </c>
      <c r="G2664" s="229" t="s">
        <v>554</v>
      </c>
      <c r="H2664" s="698">
        <v>43499</v>
      </c>
      <c r="I2664" s="698">
        <v>43523</v>
      </c>
      <c r="J2664" s="228">
        <v>2018</v>
      </c>
      <c r="K2664" s="229" t="s">
        <v>769</v>
      </c>
      <c r="L2664" s="229" t="s">
        <v>3072</v>
      </c>
      <c r="M2664" s="229" t="s">
        <v>3754</v>
      </c>
      <c r="N2664" s="213">
        <v>4</v>
      </c>
      <c r="O2664" s="229">
        <v>0</v>
      </c>
      <c r="P2664" s="229">
        <v>8</v>
      </c>
      <c r="Q2664" s="229">
        <v>4</v>
      </c>
      <c r="R2664" s="229">
        <v>0</v>
      </c>
      <c r="S2664" s="229">
        <v>5</v>
      </c>
      <c r="T2664" s="229">
        <v>0</v>
      </c>
      <c r="U2664" s="229">
        <v>0</v>
      </c>
      <c r="V2664" s="229">
        <v>1</v>
      </c>
      <c r="W2664" s="229">
        <v>18</v>
      </c>
      <c r="X2664" s="229">
        <v>4</v>
      </c>
      <c r="Y2664" s="229">
        <v>0</v>
      </c>
      <c r="Z2664" s="229">
        <v>0</v>
      </c>
      <c r="AA2664" s="229">
        <v>0</v>
      </c>
      <c r="AB2664" s="213">
        <v>40</v>
      </c>
      <c r="AC2664" s="213"/>
    </row>
    <row r="2665" spans="1:29" s="110" customFormat="1">
      <c r="A2665" s="229" t="s">
        <v>4719</v>
      </c>
      <c r="B2665" s="229" t="s">
        <v>658</v>
      </c>
      <c r="C2665" s="229" t="s">
        <v>4720</v>
      </c>
      <c r="D2665" s="229" t="s">
        <v>552</v>
      </c>
      <c r="E2665" s="229">
        <v>66</v>
      </c>
      <c r="F2665" s="228" t="s">
        <v>3079</v>
      </c>
      <c r="G2665" s="229" t="s">
        <v>554</v>
      </c>
      <c r="H2665" s="698">
        <v>43498</v>
      </c>
      <c r="I2665" s="698">
        <v>43556</v>
      </c>
      <c r="J2665" s="228">
        <v>2018</v>
      </c>
      <c r="K2665" s="229" t="s">
        <v>769</v>
      </c>
      <c r="L2665" s="229" t="s">
        <v>3072</v>
      </c>
      <c r="M2665" s="229" t="s">
        <v>3079</v>
      </c>
      <c r="N2665" s="213">
        <v>1</v>
      </c>
      <c r="O2665" s="229">
        <v>0</v>
      </c>
      <c r="P2665" s="229">
        <v>6</v>
      </c>
      <c r="Q2665" s="229">
        <v>2</v>
      </c>
      <c r="R2665" s="229">
        <v>0</v>
      </c>
      <c r="S2665" s="229">
        <v>1</v>
      </c>
      <c r="T2665" s="229">
        <v>0</v>
      </c>
      <c r="U2665" s="229">
        <v>0</v>
      </c>
      <c r="V2665" s="229">
        <v>1</v>
      </c>
      <c r="W2665" s="229">
        <v>22</v>
      </c>
      <c r="X2665" s="229">
        <v>4</v>
      </c>
      <c r="Y2665" s="229">
        <v>4</v>
      </c>
      <c r="Z2665" s="229">
        <v>0</v>
      </c>
      <c r="AA2665" s="229">
        <v>0</v>
      </c>
      <c r="AB2665" s="213">
        <v>40</v>
      </c>
      <c r="AC2665" s="213"/>
    </row>
    <row r="2666" spans="1:29" s="110" customFormat="1">
      <c r="A2666" s="229" t="s">
        <v>4721</v>
      </c>
      <c r="B2666" s="229" t="s">
        <v>658</v>
      </c>
      <c r="C2666" s="229" t="s">
        <v>4722</v>
      </c>
      <c r="D2666" s="229" t="s">
        <v>552</v>
      </c>
      <c r="E2666" s="229">
        <v>66</v>
      </c>
      <c r="F2666" s="228" t="s">
        <v>3079</v>
      </c>
      <c r="G2666" s="229" t="s">
        <v>554</v>
      </c>
      <c r="H2666" s="698">
        <v>43498</v>
      </c>
      <c r="I2666" s="698">
        <v>43556</v>
      </c>
      <c r="J2666" s="228">
        <v>2018</v>
      </c>
      <c r="K2666" s="229" t="s">
        <v>769</v>
      </c>
      <c r="L2666" s="229" t="s">
        <v>3072</v>
      </c>
      <c r="M2666" s="229" t="s">
        <v>3079</v>
      </c>
      <c r="N2666" s="213">
        <v>2</v>
      </c>
      <c r="O2666" s="229">
        <v>0</v>
      </c>
      <c r="P2666" s="229">
        <v>1</v>
      </c>
      <c r="Q2666" s="229">
        <v>8</v>
      </c>
      <c r="R2666" s="229">
        <v>0</v>
      </c>
      <c r="S2666" s="229">
        <v>2</v>
      </c>
      <c r="T2666" s="229">
        <v>0</v>
      </c>
      <c r="U2666" s="229">
        <v>0</v>
      </c>
      <c r="V2666" s="229">
        <v>0</v>
      </c>
      <c r="W2666" s="229">
        <v>22</v>
      </c>
      <c r="X2666" s="229">
        <v>7</v>
      </c>
      <c r="Y2666" s="229">
        <v>0</v>
      </c>
      <c r="Z2666" s="229">
        <v>0</v>
      </c>
      <c r="AA2666" s="229">
        <v>0</v>
      </c>
      <c r="AB2666" s="213">
        <v>40</v>
      </c>
      <c r="AC2666" s="213"/>
    </row>
    <row r="2667" spans="1:29" s="110" customFormat="1">
      <c r="A2667" s="229" t="s">
        <v>4723</v>
      </c>
      <c r="B2667" s="229" t="s">
        <v>658</v>
      </c>
      <c r="C2667" s="229" t="s">
        <v>4724</v>
      </c>
      <c r="D2667" s="229" t="s">
        <v>552</v>
      </c>
      <c r="E2667" s="229">
        <v>66</v>
      </c>
      <c r="F2667" s="228" t="s">
        <v>3079</v>
      </c>
      <c r="G2667" s="229" t="s">
        <v>554</v>
      </c>
      <c r="H2667" s="698">
        <v>43498</v>
      </c>
      <c r="I2667" s="698">
        <v>43556</v>
      </c>
      <c r="J2667" s="228">
        <v>2018</v>
      </c>
      <c r="K2667" s="229" t="s">
        <v>769</v>
      </c>
      <c r="L2667" s="229" t="s">
        <v>3072</v>
      </c>
      <c r="M2667" s="229" t="s">
        <v>3079</v>
      </c>
      <c r="N2667" s="213">
        <v>3</v>
      </c>
      <c r="O2667" s="229">
        <v>1</v>
      </c>
      <c r="P2667" s="229">
        <v>12</v>
      </c>
      <c r="Q2667" s="229">
        <v>11</v>
      </c>
      <c r="R2667" s="229">
        <v>0</v>
      </c>
      <c r="S2667" s="229">
        <v>0</v>
      </c>
      <c r="T2667" s="229">
        <v>0</v>
      </c>
      <c r="U2667" s="229">
        <v>1</v>
      </c>
      <c r="V2667" s="229">
        <v>0</v>
      </c>
      <c r="W2667" s="229">
        <v>13</v>
      </c>
      <c r="X2667" s="229">
        <v>1</v>
      </c>
      <c r="Y2667" s="229">
        <v>1</v>
      </c>
      <c r="Z2667" s="229">
        <v>0</v>
      </c>
      <c r="AA2667" s="229">
        <v>0</v>
      </c>
      <c r="AB2667" s="213">
        <v>40</v>
      </c>
      <c r="AC2667" s="213"/>
    </row>
    <row r="2668" spans="1:29" s="110" customFormat="1">
      <c r="A2668" s="229" t="s">
        <v>4725</v>
      </c>
      <c r="B2668" s="229" t="s">
        <v>658</v>
      </c>
      <c r="C2668" s="229" t="s">
        <v>4726</v>
      </c>
      <c r="D2668" s="229" t="s">
        <v>552</v>
      </c>
      <c r="E2668" s="229">
        <v>66</v>
      </c>
      <c r="F2668" s="228" t="s">
        <v>3079</v>
      </c>
      <c r="G2668" s="229" t="s">
        <v>554</v>
      </c>
      <c r="H2668" s="698">
        <v>43498</v>
      </c>
      <c r="I2668" s="698">
        <v>43556</v>
      </c>
      <c r="J2668" s="228">
        <v>2018</v>
      </c>
      <c r="K2668" s="229" t="s">
        <v>769</v>
      </c>
      <c r="L2668" s="229" t="s">
        <v>3072</v>
      </c>
      <c r="M2668" s="229" t="s">
        <v>3079</v>
      </c>
      <c r="N2668" s="213">
        <v>4</v>
      </c>
      <c r="O2668" s="229">
        <v>0</v>
      </c>
      <c r="P2668" s="229">
        <v>1</v>
      </c>
      <c r="Q2668" s="229">
        <v>15</v>
      </c>
      <c r="R2668" s="229">
        <v>1</v>
      </c>
      <c r="S2668" s="229">
        <v>3</v>
      </c>
      <c r="T2668" s="229">
        <v>0</v>
      </c>
      <c r="U2668" s="229">
        <v>1</v>
      </c>
      <c r="V2668" s="229">
        <v>0</v>
      </c>
      <c r="W2668" s="229">
        <v>14</v>
      </c>
      <c r="X2668" s="229">
        <v>3</v>
      </c>
      <c r="Y2668" s="229">
        <v>2</v>
      </c>
      <c r="Z2668" s="229">
        <v>0</v>
      </c>
      <c r="AA2668" s="229">
        <v>0</v>
      </c>
      <c r="AB2668" s="213">
        <v>40</v>
      </c>
      <c r="AC2668" s="213"/>
    </row>
    <row r="2669" spans="1:29" s="110" customFormat="1">
      <c r="A2669" s="229" t="s">
        <v>4431</v>
      </c>
      <c r="B2669" s="229" t="s">
        <v>658</v>
      </c>
      <c r="C2669" s="229" t="s">
        <v>4432</v>
      </c>
      <c r="D2669" s="229" t="s">
        <v>552</v>
      </c>
      <c r="E2669" s="229">
        <v>67</v>
      </c>
      <c r="F2669" s="228" t="s">
        <v>3577</v>
      </c>
      <c r="G2669" s="229" t="s">
        <v>554</v>
      </c>
      <c r="H2669" s="698">
        <v>43505</v>
      </c>
      <c r="I2669" s="698">
        <v>43523</v>
      </c>
      <c r="J2669" s="228">
        <v>2018</v>
      </c>
      <c r="K2669" s="229" t="s">
        <v>4913</v>
      </c>
      <c r="L2669" s="229" t="s">
        <v>3578</v>
      </c>
      <c r="M2669" s="229" t="s">
        <v>3577</v>
      </c>
      <c r="N2669" s="213">
        <v>1</v>
      </c>
      <c r="O2669" s="229">
        <v>0</v>
      </c>
      <c r="P2669" s="229">
        <v>9</v>
      </c>
      <c r="Q2669" s="229">
        <v>5</v>
      </c>
      <c r="R2669" s="229">
        <v>2</v>
      </c>
      <c r="S2669" s="229">
        <v>0</v>
      </c>
      <c r="T2669" s="229">
        <v>0</v>
      </c>
      <c r="U2669" s="229">
        <v>0</v>
      </c>
      <c r="V2669" s="229">
        <v>1</v>
      </c>
      <c r="W2669" s="229">
        <v>17</v>
      </c>
      <c r="X2669" s="229">
        <v>2</v>
      </c>
      <c r="Y2669" s="229">
        <v>4</v>
      </c>
      <c r="Z2669" s="229">
        <v>0</v>
      </c>
      <c r="AA2669" s="229">
        <v>0</v>
      </c>
      <c r="AB2669" s="213">
        <v>40</v>
      </c>
      <c r="AC2669" s="213"/>
    </row>
    <row r="2670" spans="1:29" s="110" customFormat="1">
      <c r="A2670" s="229" t="s">
        <v>4433</v>
      </c>
      <c r="B2670" s="229" t="s">
        <v>658</v>
      </c>
      <c r="C2670" s="229" t="s">
        <v>4434</v>
      </c>
      <c r="D2670" s="229" t="s">
        <v>552</v>
      </c>
      <c r="E2670" s="229">
        <v>67</v>
      </c>
      <c r="F2670" s="228" t="s">
        <v>3577</v>
      </c>
      <c r="G2670" s="229" t="s">
        <v>554</v>
      </c>
      <c r="H2670" s="698">
        <v>43505</v>
      </c>
      <c r="I2670" s="698">
        <v>43523</v>
      </c>
      <c r="J2670" s="228">
        <v>2018</v>
      </c>
      <c r="K2670" s="229" t="s">
        <v>4913</v>
      </c>
      <c r="L2670" s="229" t="s">
        <v>3578</v>
      </c>
      <c r="M2670" s="229" t="s">
        <v>3577</v>
      </c>
      <c r="N2670" s="213">
        <v>2</v>
      </c>
      <c r="O2670" s="229">
        <v>0</v>
      </c>
      <c r="P2670" s="229">
        <v>2</v>
      </c>
      <c r="Q2670" s="229">
        <v>4</v>
      </c>
      <c r="R2670" s="229">
        <v>0</v>
      </c>
      <c r="S2670" s="229">
        <v>0</v>
      </c>
      <c r="T2670" s="229">
        <v>0</v>
      </c>
      <c r="U2670" s="229">
        <v>0</v>
      </c>
      <c r="V2670" s="229">
        <v>3</v>
      </c>
      <c r="W2670" s="229">
        <v>27</v>
      </c>
      <c r="X2670" s="229">
        <v>3</v>
      </c>
      <c r="Y2670" s="229">
        <v>1</v>
      </c>
      <c r="Z2670" s="229">
        <v>0</v>
      </c>
      <c r="AA2670" s="229">
        <v>0</v>
      </c>
      <c r="AB2670" s="213">
        <v>40</v>
      </c>
      <c r="AC2670" s="213"/>
    </row>
    <row r="2671" spans="1:29" s="110" customFormat="1">
      <c r="A2671" s="229" t="s">
        <v>4435</v>
      </c>
      <c r="B2671" s="229" t="s">
        <v>658</v>
      </c>
      <c r="C2671" s="229" t="s">
        <v>4436</v>
      </c>
      <c r="D2671" s="229" t="s">
        <v>552</v>
      </c>
      <c r="E2671" s="229">
        <v>67</v>
      </c>
      <c r="F2671" s="228" t="s">
        <v>3577</v>
      </c>
      <c r="G2671" s="229" t="s">
        <v>554</v>
      </c>
      <c r="H2671" s="698">
        <v>43505</v>
      </c>
      <c r="I2671" s="698">
        <v>43523</v>
      </c>
      <c r="J2671" s="228">
        <v>2018</v>
      </c>
      <c r="K2671" s="229" t="s">
        <v>4913</v>
      </c>
      <c r="L2671" s="229" t="s">
        <v>3578</v>
      </c>
      <c r="M2671" s="229" t="s">
        <v>3577</v>
      </c>
      <c r="N2671" s="213">
        <v>3</v>
      </c>
      <c r="O2671" s="229">
        <v>0</v>
      </c>
      <c r="P2671" s="229">
        <v>7</v>
      </c>
      <c r="Q2671" s="229">
        <v>4</v>
      </c>
      <c r="R2671" s="229">
        <v>0</v>
      </c>
      <c r="S2671" s="229">
        <v>0</v>
      </c>
      <c r="T2671" s="229">
        <v>0</v>
      </c>
      <c r="U2671" s="229">
        <v>0</v>
      </c>
      <c r="V2671" s="229">
        <v>1</v>
      </c>
      <c r="W2671" s="229">
        <v>17</v>
      </c>
      <c r="X2671" s="229">
        <v>5</v>
      </c>
      <c r="Y2671" s="229">
        <v>6</v>
      </c>
      <c r="Z2671" s="229">
        <v>0</v>
      </c>
      <c r="AA2671" s="229">
        <v>0</v>
      </c>
      <c r="AB2671" s="213">
        <v>40</v>
      </c>
      <c r="AC2671" s="213"/>
    </row>
    <row r="2672" spans="1:29" s="110" customFormat="1">
      <c r="A2672" s="229" t="s">
        <v>4437</v>
      </c>
      <c r="B2672" s="229" t="s">
        <v>658</v>
      </c>
      <c r="C2672" s="229" t="s">
        <v>4438</v>
      </c>
      <c r="D2672" s="229" t="s">
        <v>552</v>
      </c>
      <c r="E2672" s="229">
        <v>67</v>
      </c>
      <c r="F2672" s="228" t="s">
        <v>3577</v>
      </c>
      <c r="G2672" s="229" t="s">
        <v>554</v>
      </c>
      <c r="H2672" s="698">
        <v>43505</v>
      </c>
      <c r="I2672" s="698">
        <v>43523</v>
      </c>
      <c r="J2672" s="228">
        <v>2018</v>
      </c>
      <c r="K2672" s="229" t="s">
        <v>4913</v>
      </c>
      <c r="L2672" s="229" t="s">
        <v>3578</v>
      </c>
      <c r="M2672" s="229" t="s">
        <v>3577</v>
      </c>
      <c r="N2672" s="213">
        <v>4</v>
      </c>
      <c r="O2672" s="229">
        <v>2</v>
      </c>
      <c r="P2672" s="229">
        <v>6</v>
      </c>
      <c r="Q2672" s="229">
        <v>4</v>
      </c>
      <c r="R2672" s="229">
        <v>1</v>
      </c>
      <c r="S2672" s="229">
        <v>0</v>
      </c>
      <c r="T2672" s="229">
        <v>0</v>
      </c>
      <c r="U2672" s="229">
        <v>0</v>
      </c>
      <c r="V2672" s="229">
        <v>0</v>
      </c>
      <c r="W2672" s="229">
        <v>24</v>
      </c>
      <c r="X2672" s="229">
        <v>1</v>
      </c>
      <c r="Y2672" s="229">
        <v>2</v>
      </c>
      <c r="Z2672" s="229">
        <v>0</v>
      </c>
      <c r="AA2672" s="229">
        <v>0</v>
      </c>
      <c r="AB2672" s="213">
        <v>40</v>
      </c>
      <c r="AC2672" s="213"/>
    </row>
    <row r="2673" spans="1:29" s="110" customFormat="1">
      <c r="A2673" s="229" t="s">
        <v>4607</v>
      </c>
      <c r="B2673" s="229" t="s">
        <v>658</v>
      </c>
      <c r="C2673" s="229" t="s">
        <v>4608</v>
      </c>
      <c r="D2673" s="229" t="s">
        <v>552</v>
      </c>
      <c r="E2673" s="229">
        <v>68</v>
      </c>
      <c r="F2673" s="228" t="s">
        <v>3579</v>
      </c>
      <c r="G2673" s="229" t="s">
        <v>554</v>
      </c>
      <c r="H2673" s="698">
        <v>43538</v>
      </c>
      <c r="I2673" s="698">
        <v>43556</v>
      </c>
      <c r="J2673" s="228">
        <v>2018</v>
      </c>
      <c r="K2673" s="229" t="s">
        <v>915</v>
      </c>
      <c r="L2673" s="229" t="s">
        <v>3578</v>
      </c>
      <c r="M2673" s="229" t="s">
        <v>3579</v>
      </c>
      <c r="N2673" s="213">
        <v>1</v>
      </c>
      <c r="O2673" s="229">
        <v>0</v>
      </c>
      <c r="P2673" s="229">
        <v>0</v>
      </c>
      <c r="Q2673" s="229">
        <v>10</v>
      </c>
      <c r="R2673" s="229">
        <v>1</v>
      </c>
      <c r="S2673" s="229">
        <v>1</v>
      </c>
      <c r="T2673" s="229">
        <v>0</v>
      </c>
      <c r="U2673" s="229">
        <v>0</v>
      </c>
      <c r="V2673" s="229">
        <v>0</v>
      </c>
      <c r="W2673" s="229">
        <v>28</v>
      </c>
      <c r="X2673" s="229">
        <v>0</v>
      </c>
      <c r="Y2673" s="229">
        <v>0</v>
      </c>
      <c r="Z2673" s="229">
        <v>0</v>
      </c>
      <c r="AA2673" s="229">
        <v>0</v>
      </c>
      <c r="AB2673" s="213">
        <v>40</v>
      </c>
      <c r="AC2673" s="213"/>
    </row>
    <row r="2674" spans="1:29" s="110" customFormat="1">
      <c r="A2674" s="229" t="s">
        <v>4609</v>
      </c>
      <c r="B2674" s="229" t="s">
        <v>658</v>
      </c>
      <c r="C2674" s="229" t="s">
        <v>4610</v>
      </c>
      <c r="D2674" s="229" t="s">
        <v>552</v>
      </c>
      <c r="E2674" s="229">
        <v>68</v>
      </c>
      <c r="F2674" s="228" t="s">
        <v>3579</v>
      </c>
      <c r="G2674" s="229" t="s">
        <v>554</v>
      </c>
      <c r="H2674" s="698">
        <v>43538</v>
      </c>
      <c r="I2674" s="698">
        <v>43556</v>
      </c>
      <c r="J2674" s="228">
        <v>2018</v>
      </c>
      <c r="K2674" s="229" t="s">
        <v>915</v>
      </c>
      <c r="L2674" s="229" t="s">
        <v>3578</v>
      </c>
      <c r="M2674" s="229" t="s">
        <v>3579</v>
      </c>
      <c r="N2674" s="213">
        <v>2</v>
      </c>
      <c r="O2674" s="229">
        <v>1</v>
      </c>
      <c r="P2674" s="229">
        <v>2</v>
      </c>
      <c r="Q2674" s="229">
        <v>7</v>
      </c>
      <c r="R2674" s="229">
        <v>0</v>
      </c>
      <c r="S2674" s="229">
        <v>0</v>
      </c>
      <c r="T2674" s="229">
        <v>0</v>
      </c>
      <c r="U2674" s="229">
        <v>0</v>
      </c>
      <c r="V2674" s="229">
        <v>0</v>
      </c>
      <c r="W2674" s="229">
        <v>30</v>
      </c>
      <c r="X2674" s="229">
        <v>0</v>
      </c>
      <c r="Y2674" s="229">
        <v>0</v>
      </c>
      <c r="Z2674" s="229">
        <v>0</v>
      </c>
      <c r="AA2674" s="229">
        <v>0</v>
      </c>
      <c r="AB2674" s="213">
        <v>40</v>
      </c>
      <c r="AC2674" s="213"/>
    </row>
    <row r="2675" spans="1:29" s="110" customFormat="1">
      <c r="A2675" s="229" t="s">
        <v>4611</v>
      </c>
      <c r="B2675" s="229" t="s">
        <v>658</v>
      </c>
      <c r="C2675" s="229" t="s">
        <v>4612</v>
      </c>
      <c r="D2675" s="229" t="s">
        <v>552</v>
      </c>
      <c r="E2675" s="229">
        <v>68</v>
      </c>
      <c r="F2675" s="228" t="s">
        <v>3579</v>
      </c>
      <c r="G2675" s="229" t="s">
        <v>554</v>
      </c>
      <c r="H2675" s="698">
        <v>43538</v>
      </c>
      <c r="I2675" s="698">
        <v>43556</v>
      </c>
      <c r="J2675" s="228">
        <v>2018</v>
      </c>
      <c r="K2675" s="229" t="s">
        <v>915</v>
      </c>
      <c r="L2675" s="229" t="s">
        <v>3578</v>
      </c>
      <c r="M2675" s="229" t="s">
        <v>3579</v>
      </c>
      <c r="N2675" s="213">
        <v>3</v>
      </c>
      <c r="O2675" s="229">
        <v>0</v>
      </c>
      <c r="P2675" s="229">
        <v>0</v>
      </c>
      <c r="Q2675" s="229">
        <v>10</v>
      </c>
      <c r="R2675" s="229">
        <v>1</v>
      </c>
      <c r="S2675" s="229">
        <v>1</v>
      </c>
      <c r="T2675" s="229">
        <v>0</v>
      </c>
      <c r="U2675" s="229">
        <v>0</v>
      </c>
      <c r="V2675" s="229">
        <v>0</v>
      </c>
      <c r="W2675" s="229">
        <v>28</v>
      </c>
      <c r="X2675" s="229">
        <v>0</v>
      </c>
      <c r="Y2675" s="229">
        <v>0</v>
      </c>
      <c r="Z2675" s="229">
        <v>0</v>
      </c>
      <c r="AA2675" s="229">
        <v>0</v>
      </c>
      <c r="AB2675" s="213">
        <v>40</v>
      </c>
      <c r="AC2675" s="213"/>
    </row>
    <row r="2676" spans="1:29" s="110" customFormat="1">
      <c r="A2676" s="229" t="s">
        <v>4613</v>
      </c>
      <c r="B2676" s="229" t="s">
        <v>658</v>
      </c>
      <c r="C2676" s="229" t="s">
        <v>4614</v>
      </c>
      <c r="D2676" s="229" t="s">
        <v>552</v>
      </c>
      <c r="E2676" s="229">
        <v>68</v>
      </c>
      <c r="F2676" s="228" t="s">
        <v>3579</v>
      </c>
      <c r="G2676" s="229" t="s">
        <v>554</v>
      </c>
      <c r="H2676" s="698">
        <v>43538</v>
      </c>
      <c r="I2676" s="698">
        <v>43556</v>
      </c>
      <c r="J2676" s="228">
        <v>2018</v>
      </c>
      <c r="K2676" s="229" t="s">
        <v>915</v>
      </c>
      <c r="L2676" s="229" t="s">
        <v>3578</v>
      </c>
      <c r="M2676" s="229" t="s">
        <v>3579</v>
      </c>
      <c r="N2676" s="213">
        <v>4</v>
      </c>
      <c r="O2676" s="229">
        <v>1</v>
      </c>
      <c r="P2676" s="229">
        <v>1</v>
      </c>
      <c r="Q2676" s="229">
        <v>8</v>
      </c>
      <c r="R2676" s="229">
        <v>0</v>
      </c>
      <c r="S2676" s="229">
        <v>1</v>
      </c>
      <c r="T2676" s="229">
        <v>0</v>
      </c>
      <c r="U2676" s="229">
        <v>0</v>
      </c>
      <c r="V2676" s="229">
        <v>0</v>
      </c>
      <c r="W2676" s="229">
        <v>29</v>
      </c>
      <c r="X2676" s="229">
        <v>0</v>
      </c>
      <c r="Y2676" s="229">
        <v>0</v>
      </c>
      <c r="Z2676" s="229">
        <v>0</v>
      </c>
      <c r="AA2676" s="229">
        <v>0</v>
      </c>
      <c r="AB2676" s="213">
        <v>40</v>
      </c>
      <c r="AC2676" s="213"/>
    </row>
    <row r="2677" spans="1:29" s="110" customFormat="1">
      <c r="A2677" s="229" t="s">
        <v>4615</v>
      </c>
      <c r="B2677" s="229" t="s">
        <v>658</v>
      </c>
      <c r="C2677" s="229" t="s">
        <v>4616</v>
      </c>
      <c r="D2677" s="229" t="s">
        <v>552</v>
      </c>
      <c r="E2677" s="229">
        <v>69</v>
      </c>
      <c r="F2677" s="228" t="s">
        <v>3580</v>
      </c>
      <c r="G2677" s="229" t="s">
        <v>554</v>
      </c>
      <c r="H2677" s="698">
        <v>43538</v>
      </c>
      <c r="I2677" s="698">
        <v>43556</v>
      </c>
      <c r="J2677" s="228">
        <v>2018</v>
      </c>
      <c r="K2677" s="229" t="s">
        <v>3634</v>
      </c>
      <c r="L2677" s="229" t="s">
        <v>3578</v>
      </c>
      <c r="M2677" s="229" t="s">
        <v>3580</v>
      </c>
      <c r="N2677" s="213">
        <v>1</v>
      </c>
      <c r="O2677" s="229">
        <v>0</v>
      </c>
      <c r="P2677" s="229">
        <v>1</v>
      </c>
      <c r="Q2677" s="229">
        <v>7</v>
      </c>
      <c r="R2677" s="229">
        <v>0</v>
      </c>
      <c r="S2677" s="229">
        <v>0</v>
      </c>
      <c r="T2677" s="229">
        <v>0</v>
      </c>
      <c r="U2677" s="229">
        <v>0</v>
      </c>
      <c r="V2677" s="229">
        <v>0</v>
      </c>
      <c r="W2677" s="229">
        <v>32</v>
      </c>
      <c r="X2677" s="229">
        <v>0</v>
      </c>
      <c r="Y2677" s="229">
        <v>0</v>
      </c>
      <c r="Z2677" s="229">
        <v>0</v>
      </c>
      <c r="AA2677" s="229">
        <v>0</v>
      </c>
      <c r="AB2677" s="213">
        <v>40</v>
      </c>
      <c r="AC2677" s="213"/>
    </row>
    <row r="2678" spans="1:29" s="110" customFormat="1">
      <c r="A2678" s="229" t="s">
        <v>4617</v>
      </c>
      <c r="B2678" s="229" t="s">
        <v>658</v>
      </c>
      <c r="C2678" s="229" t="s">
        <v>4618</v>
      </c>
      <c r="D2678" s="229" t="s">
        <v>552</v>
      </c>
      <c r="E2678" s="229">
        <v>69</v>
      </c>
      <c r="F2678" s="228" t="s">
        <v>3580</v>
      </c>
      <c r="G2678" s="229" t="s">
        <v>554</v>
      </c>
      <c r="H2678" s="698">
        <v>43538</v>
      </c>
      <c r="I2678" s="698">
        <v>43556</v>
      </c>
      <c r="J2678" s="228">
        <v>2018</v>
      </c>
      <c r="K2678" s="229" t="s">
        <v>3634</v>
      </c>
      <c r="L2678" s="229" t="s">
        <v>3578</v>
      </c>
      <c r="M2678" s="229" t="s">
        <v>3580</v>
      </c>
      <c r="N2678" s="213">
        <v>2</v>
      </c>
      <c r="O2678" s="229">
        <v>0</v>
      </c>
      <c r="P2678" s="229">
        <v>0</v>
      </c>
      <c r="Q2678" s="229">
        <v>14</v>
      </c>
      <c r="R2678" s="229">
        <v>1</v>
      </c>
      <c r="S2678" s="229">
        <v>0</v>
      </c>
      <c r="T2678" s="229">
        <v>0</v>
      </c>
      <c r="U2678" s="229">
        <v>0</v>
      </c>
      <c r="V2678" s="229">
        <v>0</v>
      </c>
      <c r="W2678" s="229">
        <v>25</v>
      </c>
      <c r="X2678" s="229">
        <v>0</v>
      </c>
      <c r="Y2678" s="229">
        <v>0</v>
      </c>
      <c r="Z2678" s="229">
        <v>0</v>
      </c>
      <c r="AA2678" s="229">
        <v>0</v>
      </c>
      <c r="AB2678" s="213">
        <v>40</v>
      </c>
      <c r="AC2678" s="213"/>
    </row>
    <row r="2679" spans="1:29" s="110" customFormat="1">
      <c r="A2679" s="229" t="s">
        <v>4619</v>
      </c>
      <c r="B2679" s="229" t="s">
        <v>658</v>
      </c>
      <c r="C2679" s="229" t="s">
        <v>4620</v>
      </c>
      <c r="D2679" s="229" t="s">
        <v>552</v>
      </c>
      <c r="E2679" s="229">
        <v>69</v>
      </c>
      <c r="F2679" s="228" t="s">
        <v>3580</v>
      </c>
      <c r="G2679" s="229" t="s">
        <v>554</v>
      </c>
      <c r="H2679" s="698">
        <v>43538</v>
      </c>
      <c r="I2679" s="698">
        <v>43556</v>
      </c>
      <c r="J2679" s="228">
        <v>2018</v>
      </c>
      <c r="K2679" s="229" t="s">
        <v>3634</v>
      </c>
      <c r="L2679" s="229" t="s">
        <v>3578</v>
      </c>
      <c r="M2679" s="229" t="s">
        <v>3580</v>
      </c>
      <c r="N2679" s="213">
        <v>3</v>
      </c>
      <c r="O2679" s="229">
        <v>0</v>
      </c>
      <c r="P2679" s="229">
        <v>0</v>
      </c>
      <c r="Q2679" s="229">
        <v>9</v>
      </c>
      <c r="R2679" s="229">
        <v>0</v>
      </c>
      <c r="S2679" s="229">
        <v>0</v>
      </c>
      <c r="T2679" s="229">
        <v>0</v>
      </c>
      <c r="U2679" s="229">
        <v>0</v>
      </c>
      <c r="V2679" s="229">
        <v>0</v>
      </c>
      <c r="W2679" s="229">
        <v>31</v>
      </c>
      <c r="X2679" s="229">
        <v>0</v>
      </c>
      <c r="Y2679" s="229">
        <v>0</v>
      </c>
      <c r="Z2679" s="229">
        <v>0</v>
      </c>
      <c r="AA2679" s="229">
        <v>0</v>
      </c>
      <c r="AB2679" s="213">
        <v>40</v>
      </c>
      <c r="AC2679" s="213"/>
    </row>
    <row r="2680" spans="1:29" s="110" customFormat="1">
      <c r="A2680" s="229" t="s">
        <v>4621</v>
      </c>
      <c r="B2680" s="229" t="s">
        <v>658</v>
      </c>
      <c r="C2680" s="229" t="s">
        <v>4622</v>
      </c>
      <c r="D2680" s="229" t="s">
        <v>552</v>
      </c>
      <c r="E2680" s="229">
        <v>69</v>
      </c>
      <c r="F2680" s="228" t="s">
        <v>3580</v>
      </c>
      <c r="G2680" s="229" t="s">
        <v>554</v>
      </c>
      <c r="H2680" s="698">
        <v>43538</v>
      </c>
      <c r="I2680" s="698">
        <v>43556</v>
      </c>
      <c r="J2680" s="228">
        <v>2018</v>
      </c>
      <c r="K2680" s="229" t="s">
        <v>3634</v>
      </c>
      <c r="L2680" s="229" t="s">
        <v>3578</v>
      </c>
      <c r="M2680" s="229" t="s">
        <v>3580</v>
      </c>
      <c r="N2680" s="213">
        <v>4</v>
      </c>
      <c r="O2680" s="229">
        <v>0</v>
      </c>
      <c r="P2680" s="229">
        <v>1</v>
      </c>
      <c r="Q2680" s="229">
        <v>9</v>
      </c>
      <c r="R2680" s="229">
        <v>0</v>
      </c>
      <c r="S2680" s="229">
        <v>0</v>
      </c>
      <c r="T2680" s="229">
        <v>0</v>
      </c>
      <c r="U2680" s="229">
        <v>0</v>
      </c>
      <c r="V2680" s="229">
        <v>0</v>
      </c>
      <c r="W2680" s="229">
        <v>30</v>
      </c>
      <c r="X2680" s="229">
        <v>0</v>
      </c>
      <c r="Y2680" s="229">
        <v>0</v>
      </c>
      <c r="Z2680" s="229">
        <v>0</v>
      </c>
      <c r="AA2680" s="229">
        <v>0</v>
      </c>
      <c r="AB2680" s="213">
        <v>40</v>
      </c>
      <c r="AC2680" s="213"/>
    </row>
    <row r="2681" spans="1:29" s="110" customFormat="1">
      <c r="A2681" s="229" t="s">
        <v>4623</v>
      </c>
      <c r="B2681" s="229" t="s">
        <v>658</v>
      </c>
      <c r="C2681" s="229" t="s">
        <v>4624</v>
      </c>
      <c r="D2681" s="229" t="s">
        <v>552</v>
      </c>
      <c r="E2681" s="229">
        <v>70</v>
      </c>
      <c r="F2681" s="228" t="s">
        <v>3625</v>
      </c>
      <c r="G2681" s="229" t="s">
        <v>554</v>
      </c>
      <c r="H2681" s="698">
        <v>43544</v>
      </c>
      <c r="I2681" s="698">
        <v>43556</v>
      </c>
      <c r="J2681" s="228">
        <v>2018</v>
      </c>
      <c r="K2681" s="229" t="s">
        <v>3635</v>
      </c>
      <c r="L2681" s="229" t="s">
        <v>3631</v>
      </c>
      <c r="M2681" s="229" t="s">
        <v>3625</v>
      </c>
      <c r="N2681" s="213">
        <v>1</v>
      </c>
      <c r="O2681" s="229">
        <v>0</v>
      </c>
      <c r="P2681" s="229">
        <v>1</v>
      </c>
      <c r="Q2681" s="229">
        <v>5</v>
      </c>
      <c r="R2681" s="229">
        <v>0</v>
      </c>
      <c r="S2681" s="229">
        <v>0</v>
      </c>
      <c r="T2681" s="229">
        <v>0</v>
      </c>
      <c r="U2681" s="229">
        <v>15</v>
      </c>
      <c r="V2681" s="229">
        <v>0</v>
      </c>
      <c r="W2681" s="229">
        <v>10</v>
      </c>
      <c r="X2681" s="229">
        <v>0</v>
      </c>
      <c r="Y2681" s="229">
        <v>9</v>
      </c>
      <c r="Z2681" s="229">
        <v>0</v>
      </c>
      <c r="AA2681" s="229">
        <v>0</v>
      </c>
      <c r="AB2681" s="213">
        <v>40</v>
      </c>
      <c r="AC2681" s="213"/>
    </row>
    <row r="2682" spans="1:29" s="110" customFormat="1">
      <c r="A2682" s="229" t="s">
        <v>4625</v>
      </c>
      <c r="B2682" s="229" t="s">
        <v>658</v>
      </c>
      <c r="C2682" s="229" t="s">
        <v>4626</v>
      </c>
      <c r="D2682" s="229" t="s">
        <v>552</v>
      </c>
      <c r="E2682" s="229">
        <v>70</v>
      </c>
      <c r="F2682" s="228" t="s">
        <v>3625</v>
      </c>
      <c r="G2682" s="229" t="s">
        <v>554</v>
      </c>
      <c r="H2682" s="698">
        <v>43544</v>
      </c>
      <c r="I2682" s="698">
        <v>43556</v>
      </c>
      <c r="J2682" s="228">
        <v>2018</v>
      </c>
      <c r="K2682" s="229" t="s">
        <v>3635</v>
      </c>
      <c r="L2682" s="229" t="s">
        <v>3631</v>
      </c>
      <c r="M2682" s="229" t="s">
        <v>3625</v>
      </c>
      <c r="N2682" s="213">
        <v>2</v>
      </c>
      <c r="O2682" s="229">
        <v>0</v>
      </c>
      <c r="P2682" s="229">
        <v>0</v>
      </c>
      <c r="Q2682" s="229">
        <v>2</v>
      </c>
      <c r="R2682" s="229">
        <v>0</v>
      </c>
      <c r="S2682" s="229">
        <v>0</v>
      </c>
      <c r="T2682" s="229">
        <v>0</v>
      </c>
      <c r="U2682" s="229">
        <v>8</v>
      </c>
      <c r="V2682" s="229">
        <v>0</v>
      </c>
      <c r="W2682" s="229">
        <v>16</v>
      </c>
      <c r="X2682" s="229">
        <v>1</v>
      </c>
      <c r="Y2682" s="229">
        <v>12</v>
      </c>
      <c r="Z2682" s="229">
        <v>0</v>
      </c>
      <c r="AA2682" s="229">
        <v>1</v>
      </c>
      <c r="AB2682" s="213">
        <v>40</v>
      </c>
      <c r="AC2682" s="213"/>
    </row>
    <row r="2683" spans="1:29" s="110" customFormat="1">
      <c r="A2683" s="229" t="s">
        <v>4627</v>
      </c>
      <c r="B2683" s="229" t="s">
        <v>658</v>
      </c>
      <c r="C2683" s="229" t="s">
        <v>4628</v>
      </c>
      <c r="D2683" s="229" t="s">
        <v>552</v>
      </c>
      <c r="E2683" s="229">
        <v>70</v>
      </c>
      <c r="F2683" s="228" t="s">
        <v>3625</v>
      </c>
      <c r="G2683" s="229" t="s">
        <v>554</v>
      </c>
      <c r="H2683" s="698">
        <v>43544</v>
      </c>
      <c r="I2683" s="698">
        <v>43556</v>
      </c>
      <c r="J2683" s="228">
        <v>2018</v>
      </c>
      <c r="K2683" s="229" t="s">
        <v>3635</v>
      </c>
      <c r="L2683" s="229" t="s">
        <v>3631</v>
      </c>
      <c r="M2683" s="229" t="s">
        <v>3625</v>
      </c>
      <c r="N2683" s="213">
        <v>3</v>
      </c>
      <c r="O2683" s="229">
        <v>0</v>
      </c>
      <c r="P2683" s="229">
        <v>2</v>
      </c>
      <c r="Q2683" s="229">
        <v>2</v>
      </c>
      <c r="R2683" s="229">
        <v>0</v>
      </c>
      <c r="S2683" s="229">
        <v>0</v>
      </c>
      <c r="T2683" s="229">
        <v>0</v>
      </c>
      <c r="U2683" s="229">
        <v>20</v>
      </c>
      <c r="V2683" s="229">
        <v>0</v>
      </c>
      <c r="W2683" s="229">
        <v>9</v>
      </c>
      <c r="X2683" s="229">
        <v>2</v>
      </c>
      <c r="Y2683" s="229">
        <v>5</v>
      </c>
      <c r="Z2683" s="229">
        <v>0</v>
      </c>
      <c r="AA2683" s="229">
        <v>0</v>
      </c>
      <c r="AB2683" s="213">
        <v>40</v>
      </c>
      <c r="AC2683" s="213"/>
    </row>
    <row r="2684" spans="1:29" s="110" customFormat="1">
      <c r="A2684" s="229" t="s">
        <v>4629</v>
      </c>
      <c r="B2684" s="229" t="s">
        <v>658</v>
      </c>
      <c r="C2684" s="229" t="s">
        <v>4630</v>
      </c>
      <c r="D2684" s="229" t="s">
        <v>552</v>
      </c>
      <c r="E2684" s="229">
        <v>70</v>
      </c>
      <c r="F2684" s="228" t="s">
        <v>3625</v>
      </c>
      <c r="G2684" s="229" t="s">
        <v>554</v>
      </c>
      <c r="H2684" s="698">
        <v>43544</v>
      </c>
      <c r="I2684" s="698">
        <v>43556</v>
      </c>
      <c r="J2684" s="228">
        <v>2018</v>
      </c>
      <c r="K2684" s="229" t="s">
        <v>3635</v>
      </c>
      <c r="L2684" s="229" t="s">
        <v>3631</v>
      </c>
      <c r="M2684" s="229" t="s">
        <v>3625</v>
      </c>
      <c r="N2684" s="213">
        <v>4</v>
      </c>
      <c r="O2684" s="229">
        <v>0</v>
      </c>
      <c r="P2684" s="229">
        <v>1</v>
      </c>
      <c r="Q2684" s="229">
        <v>7</v>
      </c>
      <c r="R2684" s="229">
        <v>0</v>
      </c>
      <c r="S2684" s="229">
        <v>1</v>
      </c>
      <c r="T2684" s="229">
        <v>0</v>
      </c>
      <c r="U2684" s="229">
        <v>14</v>
      </c>
      <c r="V2684" s="229">
        <v>0</v>
      </c>
      <c r="W2684" s="229">
        <v>5</v>
      </c>
      <c r="X2684" s="229">
        <v>1</v>
      </c>
      <c r="Y2684" s="229">
        <v>10</v>
      </c>
      <c r="Z2684" s="229">
        <v>0</v>
      </c>
      <c r="AA2684" s="229">
        <v>1</v>
      </c>
      <c r="AB2684" s="213">
        <v>40</v>
      </c>
      <c r="AC2684" s="213"/>
    </row>
    <row r="2685" spans="1:29" s="110" customFormat="1">
      <c r="A2685" s="229" t="s">
        <v>4631</v>
      </c>
      <c r="B2685" s="229" t="s">
        <v>658</v>
      </c>
      <c r="C2685" s="229" t="s">
        <v>4632</v>
      </c>
      <c r="D2685" s="229" t="s">
        <v>552</v>
      </c>
      <c r="E2685" s="229">
        <v>71</v>
      </c>
      <c r="F2685" s="228" t="s">
        <v>3626</v>
      </c>
      <c r="G2685" s="229" t="s">
        <v>554</v>
      </c>
      <c r="H2685" s="698">
        <v>43544</v>
      </c>
      <c r="I2685" s="698">
        <v>43556</v>
      </c>
      <c r="J2685" s="228">
        <v>2018</v>
      </c>
      <c r="K2685" s="229" t="s">
        <v>3636</v>
      </c>
      <c r="L2685" s="229" t="s">
        <v>3631</v>
      </c>
      <c r="M2685" s="229" t="s">
        <v>3626</v>
      </c>
      <c r="N2685" s="213">
        <v>1</v>
      </c>
      <c r="O2685" s="229">
        <v>0</v>
      </c>
      <c r="P2685" s="229">
        <v>0</v>
      </c>
      <c r="Q2685" s="229">
        <v>5</v>
      </c>
      <c r="R2685" s="229">
        <v>1</v>
      </c>
      <c r="S2685" s="229">
        <v>0</v>
      </c>
      <c r="T2685" s="229">
        <v>0</v>
      </c>
      <c r="U2685" s="229">
        <v>16</v>
      </c>
      <c r="V2685" s="229">
        <v>0</v>
      </c>
      <c r="W2685" s="229">
        <v>8</v>
      </c>
      <c r="X2685" s="229">
        <v>0</v>
      </c>
      <c r="Y2685" s="229">
        <v>9</v>
      </c>
      <c r="Z2685" s="229">
        <v>0</v>
      </c>
      <c r="AA2685" s="229">
        <v>1</v>
      </c>
      <c r="AB2685" s="213">
        <v>40</v>
      </c>
      <c r="AC2685" s="213"/>
    </row>
    <row r="2686" spans="1:29" s="110" customFormat="1">
      <c r="A2686" s="229" t="s">
        <v>4633</v>
      </c>
      <c r="B2686" s="229" t="s">
        <v>658</v>
      </c>
      <c r="C2686" s="229" t="s">
        <v>4634</v>
      </c>
      <c r="D2686" s="229" t="s">
        <v>552</v>
      </c>
      <c r="E2686" s="229">
        <v>71</v>
      </c>
      <c r="F2686" s="228" t="s">
        <v>3626</v>
      </c>
      <c r="G2686" s="229" t="s">
        <v>554</v>
      </c>
      <c r="H2686" s="698">
        <v>43544</v>
      </c>
      <c r="I2686" s="698">
        <v>43556</v>
      </c>
      <c r="J2686" s="228">
        <v>2018</v>
      </c>
      <c r="K2686" s="229" t="s">
        <v>3636</v>
      </c>
      <c r="L2686" s="229" t="s">
        <v>3631</v>
      </c>
      <c r="M2686" s="229" t="s">
        <v>3626</v>
      </c>
      <c r="N2686" s="213">
        <v>2</v>
      </c>
      <c r="O2686" s="229">
        <v>0</v>
      </c>
      <c r="P2686" s="229">
        <v>0</v>
      </c>
      <c r="Q2686" s="229">
        <v>5</v>
      </c>
      <c r="R2686" s="229">
        <v>1</v>
      </c>
      <c r="S2686" s="229">
        <v>0</v>
      </c>
      <c r="T2686" s="229">
        <v>0</v>
      </c>
      <c r="U2686" s="229">
        <v>4</v>
      </c>
      <c r="V2686" s="229">
        <v>0</v>
      </c>
      <c r="W2686" s="229">
        <v>16</v>
      </c>
      <c r="X2686" s="229">
        <v>1</v>
      </c>
      <c r="Y2686" s="229">
        <v>12</v>
      </c>
      <c r="Z2686" s="229">
        <v>0</v>
      </c>
      <c r="AA2686" s="229">
        <v>1</v>
      </c>
      <c r="AB2686" s="213">
        <v>40</v>
      </c>
      <c r="AC2686" s="213"/>
    </row>
    <row r="2687" spans="1:29" s="110" customFormat="1">
      <c r="A2687" s="229" t="s">
        <v>4635</v>
      </c>
      <c r="B2687" s="229" t="s">
        <v>658</v>
      </c>
      <c r="C2687" s="229" t="s">
        <v>4636</v>
      </c>
      <c r="D2687" s="229" t="s">
        <v>552</v>
      </c>
      <c r="E2687" s="229">
        <v>71</v>
      </c>
      <c r="F2687" s="228" t="s">
        <v>3626</v>
      </c>
      <c r="G2687" s="229" t="s">
        <v>554</v>
      </c>
      <c r="H2687" s="698">
        <v>43544</v>
      </c>
      <c r="I2687" s="698">
        <v>43556</v>
      </c>
      <c r="J2687" s="228">
        <v>2018</v>
      </c>
      <c r="K2687" s="229" t="s">
        <v>3636</v>
      </c>
      <c r="L2687" s="229" t="s">
        <v>3631</v>
      </c>
      <c r="M2687" s="229" t="s">
        <v>3626</v>
      </c>
      <c r="N2687" s="213">
        <v>3</v>
      </c>
      <c r="O2687" s="229">
        <v>0</v>
      </c>
      <c r="P2687" s="229">
        <v>1</v>
      </c>
      <c r="Q2687" s="229">
        <v>5</v>
      </c>
      <c r="R2687" s="229">
        <v>0</v>
      </c>
      <c r="S2687" s="229">
        <v>0</v>
      </c>
      <c r="T2687" s="229">
        <v>0</v>
      </c>
      <c r="U2687" s="229">
        <v>7</v>
      </c>
      <c r="V2687" s="229">
        <v>0</v>
      </c>
      <c r="W2687" s="229">
        <v>10</v>
      </c>
      <c r="X2687" s="229">
        <v>2</v>
      </c>
      <c r="Y2687" s="229">
        <v>14</v>
      </c>
      <c r="Z2687" s="229">
        <v>0</v>
      </c>
      <c r="AA2687" s="229">
        <v>1</v>
      </c>
      <c r="AB2687" s="213">
        <v>40</v>
      </c>
      <c r="AC2687" s="213"/>
    </row>
    <row r="2688" spans="1:29" s="110" customFormat="1">
      <c r="A2688" s="229" t="s">
        <v>4637</v>
      </c>
      <c r="B2688" s="229" t="s">
        <v>658</v>
      </c>
      <c r="C2688" s="229" t="s">
        <v>4638</v>
      </c>
      <c r="D2688" s="229" t="s">
        <v>552</v>
      </c>
      <c r="E2688" s="229">
        <v>71</v>
      </c>
      <c r="F2688" s="228" t="s">
        <v>3626</v>
      </c>
      <c r="G2688" s="229" t="s">
        <v>554</v>
      </c>
      <c r="H2688" s="698">
        <v>43544</v>
      </c>
      <c r="I2688" s="698">
        <v>43556</v>
      </c>
      <c r="J2688" s="228">
        <v>2018</v>
      </c>
      <c r="K2688" s="229" t="s">
        <v>3636</v>
      </c>
      <c r="L2688" s="229" t="s">
        <v>3631</v>
      </c>
      <c r="M2688" s="229" t="s">
        <v>3626</v>
      </c>
      <c r="N2688" s="213">
        <v>4</v>
      </c>
      <c r="O2688" s="229">
        <v>0</v>
      </c>
      <c r="P2688" s="229">
        <v>0</v>
      </c>
      <c r="Q2688" s="229">
        <v>9</v>
      </c>
      <c r="R2688" s="229">
        <v>1</v>
      </c>
      <c r="S2688" s="229">
        <v>1</v>
      </c>
      <c r="T2688" s="229">
        <v>0</v>
      </c>
      <c r="U2688" s="229">
        <v>6</v>
      </c>
      <c r="V2688" s="229">
        <v>0</v>
      </c>
      <c r="W2688" s="229">
        <v>9</v>
      </c>
      <c r="X2688" s="229">
        <v>0</v>
      </c>
      <c r="Y2688" s="229">
        <v>14</v>
      </c>
      <c r="Z2688" s="229">
        <v>0</v>
      </c>
      <c r="AA2688" s="229">
        <v>0</v>
      </c>
      <c r="AB2688" s="213">
        <v>40</v>
      </c>
      <c r="AC2688" s="213"/>
    </row>
    <row r="2689" spans="1:29" s="110" customFormat="1">
      <c r="A2689" s="229" t="s">
        <v>4859</v>
      </c>
      <c r="B2689" s="229" t="s">
        <v>658</v>
      </c>
      <c r="C2689" s="229" t="s">
        <v>4860</v>
      </c>
      <c r="D2689" s="229" t="s">
        <v>552</v>
      </c>
      <c r="E2689" s="229">
        <v>72</v>
      </c>
      <c r="F2689" s="228" t="s">
        <v>3627</v>
      </c>
      <c r="G2689" s="229" t="s">
        <v>554</v>
      </c>
      <c r="H2689" s="698">
        <v>43606</v>
      </c>
      <c r="I2689" s="698">
        <v>43654</v>
      </c>
      <c r="J2689" s="228">
        <v>2018</v>
      </c>
      <c r="K2689" s="229" t="s">
        <v>4913</v>
      </c>
      <c r="L2689" s="229" t="s">
        <v>3632</v>
      </c>
      <c r="M2689" s="229" t="s">
        <v>3627</v>
      </c>
      <c r="N2689" s="213">
        <v>1</v>
      </c>
      <c r="O2689" s="229">
        <v>1</v>
      </c>
      <c r="P2689" s="229">
        <v>0</v>
      </c>
      <c r="Q2689" s="229">
        <v>9</v>
      </c>
      <c r="R2689" s="229">
        <v>3</v>
      </c>
      <c r="S2689" s="229">
        <v>6</v>
      </c>
      <c r="T2689" s="229">
        <v>0</v>
      </c>
      <c r="U2689" s="229">
        <v>0</v>
      </c>
      <c r="V2689" s="229">
        <v>0</v>
      </c>
      <c r="W2689" s="229">
        <v>21</v>
      </c>
      <c r="X2689" s="229">
        <v>0</v>
      </c>
      <c r="Y2689" s="229">
        <v>0</v>
      </c>
      <c r="Z2689" s="229">
        <v>0</v>
      </c>
      <c r="AA2689" s="229">
        <v>0</v>
      </c>
      <c r="AB2689" s="213">
        <v>40</v>
      </c>
      <c r="AC2689" s="213"/>
    </row>
    <row r="2690" spans="1:29" s="110" customFormat="1">
      <c r="A2690" s="229" t="s">
        <v>4861</v>
      </c>
      <c r="B2690" s="229" t="s">
        <v>658</v>
      </c>
      <c r="C2690" s="229" t="s">
        <v>4862</v>
      </c>
      <c r="D2690" s="229" t="s">
        <v>552</v>
      </c>
      <c r="E2690" s="229">
        <v>72</v>
      </c>
      <c r="F2690" s="228" t="s">
        <v>3627</v>
      </c>
      <c r="G2690" s="229" t="s">
        <v>554</v>
      </c>
      <c r="H2690" s="698">
        <v>43606</v>
      </c>
      <c r="I2690" s="698">
        <v>43654</v>
      </c>
      <c r="J2690" s="228">
        <v>2018</v>
      </c>
      <c r="K2690" s="229" t="s">
        <v>4913</v>
      </c>
      <c r="L2690" s="229" t="s">
        <v>3632</v>
      </c>
      <c r="M2690" s="229" t="s">
        <v>3627</v>
      </c>
      <c r="N2690" s="213">
        <v>2</v>
      </c>
      <c r="O2690" s="229">
        <v>0</v>
      </c>
      <c r="P2690" s="229">
        <v>1</v>
      </c>
      <c r="Q2690" s="229">
        <v>14</v>
      </c>
      <c r="R2690" s="229">
        <v>0</v>
      </c>
      <c r="S2690" s="229">
        <v>1</v>
      </c>
      <c r="T2690" s="229">
        <v>0</v>
      </c>
      <c r="U2690" s="229">
        <v>3</v>
      </c>
      <c r="V2690" s="229">
        <v>0</v>
      </c>
      <c r="W2690" s="229">
        <v>19</v>
      </c>
      <c r="X2690" s="229">
        <v>1</v>
      </c>
      <c r="Y2690" s="229">
        <v>1</v>
      </c>
      <c r="Z2690" s="229">
        <v>0</v>
      </c>
      <c r="AA2690" s="229">
        <v>0</v>
      </c>
      <c r="AB2690" s="213">
        <v>40</v>
      </c>
      <c r="AC2690" s="213"/>
    </row>
    <row r="2691" spans="1:29" s="110" customFormat="1">
      <c r="A2691" s="229" t="s">
        <v>4863</v>
      </c>
      <c r="B2691" s="229" t="s">
        <v>658</v>
      </c>
      <c r="C2691" s="229" t="s">
        <v>4864</v>
      </c>
      <c r="D2691" s="229" t="s">
        <v>552</v>
      </c>
      <c r="E2691" s="229">
        <v>72</v>
      </c>
      <c r="F2691" s="228" t="s">
        <v>3627</v>
      </c>
      <c r="G2691" s="229" t="s">
        <v>554</v>
      </c>
      <c r="H2691" s="698">
        <v>43606</v>
      </c>
      <c r="I2691" s="698">
        <v>43654</v>
      </c>
      <c r="J2691" s="228">
        <v>2018</v>
      </c>
      <c r="K2691" s="229" t="s">
        <v>4913</v>
      </c>
      <c r="L2691" s="229" t="s">
        <v>3632</v>
      </c>
      <c r="M2691" s="229" t="s">
        <v>3627</v>
      </c>
      <c r="N2691" s="213">
        <v>3</v>
      </c>
      <c r="O2691" s="229">
        <v>0</v>
      </c>
      <c r="P2691" s="229">
        <v>1</v>
      </c>
      <c r="Q2691" s="229">
        <v>12</v>
      </c>
      <c r="R2691" s="229">
        <v>2</v>
      </c>
      <c r="S2691" s="229">
        <v>0</v>
      </c>
      <c r="T2691" s="229">
        <v>0</v>
      </c>
      <c r="U2691" s="229">
        <v>0</v>
      </c>
      <c r="V2691" s="229">
        <v>0</v>
      </c>
      <c r="W2691" s="229">
        <v>25</v>
      </c>
      <c r="X2691" s="229">
        <v>0</v>
      </c>
      <c r="Y2691" s="229">
        <v>0</v>
      </c>
      <c r="Z2691" s="229">
        <v>0</v>
      </c>
      <c r="AA2691" s="229">
        <v>0</v>
      </c>
      <c r="AB2691" s="213">
        <v>40</v>
      </c>
      <c r="AC2691" s="213"/>
    </row>
    <row r="2692" spans="1:29" s="110" customFormat="1">
      <c r="A2692" s="229" t="s">
        <v>4865</v>
      </c>
      <c r="B2692" s="229" t="s">
        <v>658</v>
      </c>
      <c r="C2692" s="229" t="s">
        <v>4866</v>
      </c>
      <c r="D2692" s="229" t="s">
        <v>552</v>
      </c>
      <c r="E2692" s="229">
        <v>72</v>
      </c>
      <c r="F2692" s="228" t="s">
        <v>3627</v>
      </c>
      <c r="G2692" s="229" t="s">
        <v>554</v>
      </c>
      <c r="H2692" s="698">
        <v>43606</v>
      </c>
      <c r="I2692" s="698">
        <v>43654</v>
      </c>
      <c r="J2692" s="228">
        <v>2018</v>
      </c>
      <c r="K2692" s="229" t="s">
        <v>4913</v>
      </c>
      <c r="L2692" s="229" t="s">
        <v>3632</v>
      </c>
      <c r="M2692" s="229" t="s">
        <v>3627</v>
      </c>
      <c r="N2692" s="213">
        <v>4</v>
      </c>
      <c r="O2692" s="229">
        <v>1</v>
      </c>
      <c r="P2692" s="229">
        <v>1</v>
      </c>
      <c r="Q2692" s="229">
        <v>16</v>
      </c>
      <c r="R2692" s="229">
        <v>0</v>
      </c>
      <c r="S2692" s="229">
        <v>5</v>
      </c>
      <c r="T2692" s="229">
        <v>0</v>
      </c>
      <c r="U2692" s="229">
        <v>1</v>
      </c>
      <c r="V2692" s="229">
        <v>0</v>
      </c>
      <c r="W2692" s="229">
        <v>15</v>
      </c>
      <c r="X2692" s="229">
        <v>1</v>
      </c>
      <c r="Y2692" s="229">
        <v>0</v>
      </c>
      <c r="Z2692" s="229">
        <v>0</v>
      </c>
      <c r="AA2692" s="229">
        <v>0</v>
      </c>
      <c r="AB2692" s="213">
        <v>40</v>
      </c>
      <c r="AC2692" s="213"/>
    </row>
    <row r="2693" spans="1:29" s="110" customFormat="1">
      <c r="A2693" s="229" t="s">
        <v>4867</v>
      </c>
      <c r="B2693" s="229" t="s">
        <v>658</v>
      </c>
      <c r="C2693" s="229" t="s">
        <v>4868</v>
      </c>
      <c r="D2693" s="229" t="s">
        <v>552</v>
      </c>
      <c r="E2693" s="229">
        <v>73</v>
      </c>
      <c r="F2693" s="228" t="s">
        <v>3628</v>
      </c>
      <c r="G2693" s="229" t="s">
        <v>554</v>
      </c>
      <c r="H2693" s="698">
        <v>43606</v>
      </c>
      <c r="I2693" s="698">
        <v>43654</v>
      </c>
      <c r="J2693" s="228">
        <v>2018</v>
      </c>
      <c r="K2693" s="229" t="s">
        <v>4913</v>
      </c>
      <c r="L2693" s="229" t="s">
        <v>3632</v>
      </c>
      <c r="M2693" s="229" t="s">
        <v>3628</v>
      </c>
      <c r="N2693" s="213">
        <v>1</v>
      </c>
      <c r="O2693" s="229">
        <v>0</v>
      </c>
      <c r="P2693" s="229">
        <v>3</v>
      </c>
      <c r="Q2693" s="229">
        <v>15</v>
      </c>
      <c r="R2693" s="229">
        <v>0</v>
      </c>
      <c r="S2693" s="229">
        <v>0</v>
      </c>
      <c r="T2693" s="229">
        <v>0</v>
      </c>
      <c r="U2693" s="229">
        <v>1</v>
      </c>
      <c r="V2693" s="229">
        <v>0</v>
      </c>
      <c r="W2693" s="229">
        <v>21</v>
      </c>
      <c r="X2693" s="229">
        <v>0</v>
      </c>
      <c r="Y2693" s="229">
        <v>0</v>
      </c>
      <c r="Z2693" s="229">
        <v>0</v>
      </c>
      <c r="AA2693" s="229">
        <v>0</v>
      </c>
      <c r="AB2693" s="213">
        <v>40</v>
      </c>
      <c r="AC2693" s="213"/>
    </row>
    <row r="2694" spans="1:29" s="110" customFormat="1">
      <c r="A2694" s="229" t="s">
        <v>4869</v>
      </c>
      <c r="B2694" s="229" t="s">
        <v>658</v>
      </c>
      <c r="C2694" s="229" t="s">
        <v>4870</v>
      </c>
      <c r="D2694" s="229" t="s">
        <v>552</v>
      </c>
      <c r="E2694" s="229">
        <v>73</v>
      </c>
      <c r="F2694" s="228" t="s">
        <v>3628</v>
      </c>
      <c r="G2694" s="229" t="s">
        <v>554</v>
      </c>
      <c r="H2694" s="698">
        <v>43606</v>
      </c>
      <c r="I2694" s="698">
        <v>43654</v>
      </c>
      <c r="J2694" s="228">
        <v>2018</v>
      </c>
      <c r="K2694" s="229" t="s">
        <v>4913</v>
      </c>
      <c r="L2694" s="229" t="s">
        <v>3632</v>
      </c>
      <c r="M2694" s="229" t="s">
        <v>3628</v>
      </c>
      <c r="N2694" s="213">
        <v>2</v>
      </c>
      <c r="O2694" s="229">
        <v>0</v>
      </c>
      <c r="P2694" s="229">
        <v>2</v>
      </c>
      <c r="Q2694" s="229">
        <v>10</v>
      </c>
      <c r="R2694" s="229">
        <v>1</v>
      </c>
      <c r="S2694" s="229">
        <v>7</v>
      </c>
      <c r="T2694" s="229">
        <v>0</v>
      </c>
      <c r="U2694" s="229">
        <v>0</v>
      </c>
      <c r="V2694" s="229">
        <v>0</v>
      </c>
      <c r="W2694" s="229">
        <v>20</v>
      </c>
      <c r="X2694" s="229">
        <v>0</v>
      </c>
      <c r="Y2694" s="229">
        <v>0</v>
      </c>
      <c r="Z2694" s="229">
        <v>0</v>
      </c>
      <c r="AA2694" s="229">
        <v>0</v>
      </c>
      <c r="AB2694" s="213">
        <v>40</v>
      </c>
      <c r="AC2694" s="213"/>
    </row>
    <row r="2695" spans="1:29" s="110" customFormat="1">
      <c r="A2695" s="229" t="s">
        <v>4871</v>
      </c>
      <c r="B2695" s="229" t="s">
        <v>658</v>
      </c>
      <c r="C2695" s="229" t="s">
        <v>4872</v>
      </c>
      <c r="D2695" s="229" t="s">
        <v>552</v>
      </c>
      <c r="E2695" s="229">
        <v>73</v>
      </c>
      <c r="F2695" s="228" t="s">
        <v>3628</v>
      </c>
      <c r="G2695" s="229" t="s">
        <v>554</v>
      </c>
      <c r="H2695" s="698">
        <v>43606</v>
      </c>
      <c r="I2695" s="698">
        <v>43654</v>
      </c>
      <c r="J2695" s="228">
        <v>2018</v>
      </c>
      <c r="K2695" s="229" t="s">
        <v>4913</v>
      </c>
      <c r="L2695" s="229" t="s">
        <v>3632</v>
      </c>
      <c r="M2695" s="229" t="s">
        <v>3628</v>
      </c>
      <c r="N2695" s="213">
        <v>3</v>
      </c>
      <c r="O2695" s="229">
        <v>0</v>
      </c>
      <c r="P2695" s="229">
        <v>1</v>
      </c>
      <c r="Q2695" s="229">
        <v>22</v>
      </c>
      <c r="R2695" s="229">
        <v>1</v>
      </c>
      <c r="S2695" s="229">
        <v>0</v>
      </c>
      <c r="T2695" s="229">
        <v>0</v>
      </c>
      <c r="U2695" s="229">
        <v>2</v>
      </c>
      <c r="V2695" s="229">
        <v>0</v>
      </c>
      <c r="W2695" s="229">
        <v>14</v>
      </c>
      <c r="X2695" s="229">
        <v>0</v>
      </c>
      <c r="Y2695" s="229">
        <v>0</v>
      </c>
      <c r="Z2695" s="229">
        <v>0</v>
      </c>
      <c r="AA2695" s="229">
        <v>0</v>
      </c>
      <c r="AB2695" s="213">
        <v>40</v>
      </c>
      <c r="AC2695" s="213"/>
    </row>
    <row r="2696" spans="1:29" s="110" customFormat="1">
      <c r="A2696" s="229" t="s">
        <v>4873</v>
      </c>
      <c r="B2696" s="229" t="s">
        <v>658</v>
      </c>
      <c r="C2696" s="229" t="s">
        <v>4874</v>
      </c>
      <c r="D2696" s="229" t="s">
        <v>552</v>
      </c>
      <c r="E2696" s="229">
        <v>73</v>
      </c>
      <c r="F2696" s="228" t="s">
        <v>3628</v>
      </c>
      <c r="G2696" s="229" t="s">
        <v>554</v>
      </c>
      <c r="H2696" s="698">
        <v>43606</v>
      </c>
      <c r="I2696" s="698">
        <v>43654</v>
      </c>
      <c r="J2696" s="228">
        <v>2018</v>
      </c>
      <c r="K2696" s="229" t="s">
        <v>4913</v>
      </c>
      <c r="L2696" s="229" t="s">
        <v>3632</v>
      </c>
      <c r="M2696" s="229" t="s">
        <v>3628</v>
      </c>
      <c r="N2696" s="213">
        <v>4</v>
      </c>
      <c r="O2696" s="229">
        <v>0</v>
      </c>
      <c r="P2696" s="229">
        <v>6</v>
      </c>
      <c r="Q2696" s="229">
        <v>12</v>
      </c>
      <c r="R2696" s="229">
        <v>2</v>
      </c>
      <c r="S2696" s="229">
        <v>1</v>
      </c>
      <c r="T2696" s="229">
        <v>0</v>
      </c>
      <c r="U2696" s="229">
        <v>0</v>
      </c>
      <c r="V2696" s="229">
        <v>0</v>
      </c>
      <c r="W2696" s="229">
        <v>19</v>
      </c>
      <c r="X2696" s="229">
        <v>0</v>
      </c>
      <c r="Y2696" s="229">
        <v>0</v>
      </c>
      <c r="Z2696" s="229">
        <v>0</v>
      </c>
      <c r="AA2696" s="229">
        <v>0</v>
      </c>
      <c r="AB2696" s="213">
        <v>40</v>
      </c>
      <c r="AC2696" s="213"/>
    </row>
    <row r="2697" spans="1:29" s="110" customFormat="1">
      <c r="A2697" s="229" t="s">
        <v>4875</v>
      </c>
      <c r="B2697" s="229" t="s">
        <v>658</v>
      </c>
      <c r="C2697" s="229" t="s">
        <v>4876</v>
      </c>
      <c r="D2697" s="229" t="s">
        <v>552</v>
      </c>
      <c r="E2697" s="229">
        <v>74</v>
      </c>
      <c r="F2697" s="228" t="s">
        <v>3629</v>
      </c>
      <c r="G2697" s="229" t="s">
        <v>554</v>
      </c>
      <c r="H2697" s="698">
        <v>43605</v>
      </c>
      <c r="I2697" s="698">
        <v>43654</v>
      </c>
      <c r="J2697" s="228">
        <v>2018</v>
      </c>
      <c r="K2697" s="229" t="s">
        <v>4913</v>
      </c>
      <c r="L2697" s="229" t="s">
        <v>3633</v>
      </c>
      <c r="M2697" s="229" t="s">
        <v>3629</v>
      </c>
      <c r="N2697" s="213">
        <v>1</v>
      </c>
      <c r="O2697" s="229">
        <v>0</v>
      </c>
      <c r="P2697" s="229">
        <v>0</v>
      </c>
      <c r="Q2697" s="229">
        <v>5</v>
      </c>
      <c r="R2697" s="229">
        <v>3</v>
      </c>
      <c r="S2697" s="229">
        <v>4</v>
      </c>
      <c r="T2697" s="229">
        <v>0</v>
      </c>
      <c r="U2697" s="229">
        <v>3</v>
      </c>
      <c r="V2697" s="229">
        <v>0</v>
      </c>
      <c r="W2697" s="229">
        <v>21</v>
      </c>
      <c r="X2697" s="229">
        <v>2</v>
      </c>
      <c r="Y2697" s="229">
        <v>2</v>
      </c>
      <c r="Z2697" s="229">
        <v>0</v>
      </c>
      <c r="AA2697" s="229">
        <v>0</v>
      </c>
      <c r="AB2697" s="213">
        <v>40</v>
      </c>
      <c r="AC2697" s="213"/>
    </row>
    <row r="2698" spans="1:29" s="110" customFormat="1">
      <c r="A2698" s="229" t="s">
        <v>4877</v>
      </c>
      <c r="B2698" s="229" t="s">
        <v>658</v>
      </c>
      <c r="C2698" s="229" t="s">
        <v>4878</v>
      </c>
      <c r="D2698" s="229" t="s">
        <v>552</v>
      </c>
      <c r="E2698" s="229">
        <v>74</v>
      </c>
      <c r="F2698" s="228" t="s">
        <v>3629</v>
      </c>
      <c r="G2698" s="229" t="s">
        <v>554</v>
      </c>
      <c r="H2698" s="698">
        <v>43605</v>
      </c>
      <c r="I2698" s="698">
        <v>43654</v>
      </c>
      <c r="J2698" s="228">
        <v>2018</v>
      </c>
      <c r="K2698" s="229" t="s">
        <v>4913</v>
      </c>
      <c r="L2698" s="229" t="s">
        <v>3633</v>
      </c>
      <c r="M2698" s="229" t="s">
        <v>3629</v>
      </c>
      <c r="N2698" s="213">
        <v>2</v>
      </c>
      <c r="O2698" s="229">
        <v>0</v>
      </c>
      <c r="P2698" s="229">
        <v>0</v>
      </c>
      <c r="Q2698" s="229">
        <v>6</v>
      </c>
      <c r="R2698" s="229">
        <v>0</v>
      </c>
      <c r="S2698" s="229">
        <v>0</v>
      </c>
      <c r="T2698" s="229">
        <v>0</v>
      </c>
      <c r="U2698" s="229">
        <v>1</v>
      </c>
      <c r="V2698" s="229">
        <v>0</v>
      </c>
      <c r="W2698" s="229">
        <v>20</v>
      </c>
      <c r="X2698" s="229">
        <v>2</v>
      </c>
      <c r="Y2698" s="229">
        <v>11</v>
      </c>
      <c r="Z2698" s="229">
        <v>0</v>
      </c>
      <c r="AA2698" s="229">
        <v>0</v>
      </c>
      <c r="AB2698" s="213">
        <v>40</v>
      </c>
      <c r="AC2698" s="213"/>
    </row>
    <row r="2699" spans="1:29" s="110" customFormat="1">
      <c r="A2699" s="229" t="s">
        <v>4879</v>
      </c>
      <c r="B2699" s="229" t="s">
        <v>658</v>
      </c>
      <c r="C2699" s="229" t="s">
        <v>4880</v>
      </c>
      <c r="D2699" s="229" t="s">
        <v>552</v>
      </c>
      <c r="E2699" s="229">
        <v>74</v>
      </c>
      <c r="F2699" s="228" t="s">
        <v>3629</v>
      </c>
      <c r="G2699" s="229" t="s">
        <v>554</v>
      </c>
      <c r="H2699" s="698">
        <v>43605</v>
      </c>
      <c r="I2699" s="698">
        <v>43654</v>
      </c>
      <c r="J2699" s="228">
        <v>2018</v>
      </c>
      <c r="K2699" s="229" t="s">
        <v>4913</v>
      </c>
      <c r="L2699" s="229" t="s">
        <v>3633</v>
      </c>
      <c r="M2699" s="229" t="s">
        <v>3629</v>
      </c>
      <c r="N2699" s="213">
        <v>3</v>
      </c>
      <c r="O2699" s="229">
        <v>0</v>
      </c>
      <c r="P2699" s="229">
        <v>1</v>
      </c>
      <c r="Q2699" s="229">
        <v>9</v>
      </c>
      <c r="R2699" s="229">
        <v>0</v>
      </c>
      <c r="S2699" s="229">
        <v>0</v>
      </c>
      <c r="T2699" s="229">
        <v>0</v>
      </c>
      <c r="U2699" s="229">
        <v>6</v>
      </c>
      <c r="V2699" s="229">
        <v>0</v>
      </c>
      <c r="W2699" s="229">
        <v>21</v>
      </c>
      <c r="X2699" s="229">
        <v>0</v>
      </c>
      <c r="Y2699" s="229">
        <v>3</v>
      </c>
      <c r="Z2699" s="229">
        <v>0</v>
      </c>
      <c r="AA2699" s="229">
        <v>0</v>
      </c>
      <c r="AB2699" s="213">
        <v>40</v>
      </c>
      <c r="AC2699" s="213"/>
    </row>
    <row r="2700" spans="1:29" s="110" customFormat="1">
      <c r="A2700" s="229" t="s">
        <v>4881</v>
      </c>
      <c r="B2700" s="229" t="s">
        <v>658</v>
      </c>
      <c r="C2700" s="229" t="s">
        <v>4882</v>
      </c>
      <c r="D2700" s="229" t="s">
        <v>552</v>
      </c>
      <c r="E2700" s="229">
        <v>74</v>
      </c>
      <c r="F2700" s="228" t="s">
        <v>3629</v>
      </c>
      <c r="G2700" s="229" t="s">
        <v>554</v>
      </c>
      <c r="H2700" s="698">
        <v>43605</v>
      </c>
      <c r="I2700" s="698">
        <v>43654</v>
      </c>
      <c r="J2700" s="228">
        <v>2018</v>
      </c>
      <c r="K2700" s="229" t="s">
        <v>4913</v>
      </c>
      <c r="L2700" s="229" t="s">
        <v>3633</v>
      </c>
      <c r="M2700" s="229" t="s">
        <v>3629</v>
      </c>
      <c r="N2700" s="213">
        <v>4</v>
      </c>
      <c r="O2700" s="229">
        <v>4</v>
      </c>
      <c r="P2700" s="229">
        <v>1</v>
      </c>
      <c r="Q2700" s="229">
        <v>5</v>
      </c>
      <c r="R2700" s="229">
        <v>0</v>
      </c>
      <c r="S2700" s="229">
        <v>0</v>
      </c>
      <c r="T2700" s="229">
        <v>0</v>
      </c>
      <c r="U2700" s="229">
        <v>3</v>
      </c>
      <c r="V2700" s="229">
        <v>0</v>
      </c>
      <c r="W2700" s="229">
        <v>17</v>
      </c>
      <c r="X2700" s="229">
        <v>0</v>
      </c>
      <c r="Y2700" s="229">
        <v>10</v>
      </c>
      <c r="Z2700" s="229">
        <v>0</v>
      </c>
      <c r="AA2700" s="229">
        <v>0</v>
      </c>
      <c r="AB2700" s="213">
        <v>40</v>
      </c>
      <c r="AC2700" s="213"/>
    </row>
    <row r="2701" spans="1:29" s="110" customFormat="1">
      <c r="A2701" s="229" t="s">
        <v>4883</v>
      </c>
      <c r="B2701" s="229" t="s">
        <v>658</v>
      </c>
      <c r="C2701" s="229" t="s">
        <v>4884</v>
      </c>
      <c r="D2701" s="229" t="s">
        <v>552</v>
      </c>
      <c r="E2701" s="229">
        <v>75</v>
      </c>
      <c r="F2701" s="228" t="s">
        <v>3630</v>
      </c>
      <c r="G2701" s="229" t="s">
        <v>554</v>
      </c>
      <c r="H2701" s="698">
        <v>43605</v>
      </c>
      <c r="I2701" s="698">
        <v>43654</v>
      </c>
      <c r="J2701" s="228">
        <v>2018</v>
      </c>
      <c r="K2701" s="229" t="s">
        <v>4913</v>
      </c>
      <c r="L2701" s="229" t="s">
        <v>3633</v>
      </c>
      <c r="M2701" s="229" t="s">
        <v>3630</v>
      </c>
      <c r="N2701" s="213">
        <v>1</v>
      </c>
      <c r="O2701" s="229">
        <v>3</v>
      </c>
      <c r="P2701" s="229">
        <v>1</v>
      </c>
      <c r="Q2701" s="229">
        <v>5</v>
      </c>
      <c r="R2701" s="229">
        <v>0</v>
      </c>
      <c r="S2701" s="229">
        <v>0</v>
      </c>
      <c r="T2701" s="229">
        <v>0</v>
      </c>
      <c r="U2701" s="229">
        <v>4</v>
      </c>
      <c r="V2701" s="229">
        <v>0</v>
      </c>
      <c r="W2701" s="229">
        <v>17</v>
      </c>
      <c r="X2701" s="229">
        <v>1</v>
      </c>
      <c r="Y2701" s="229">
        <v>8</v>
      </c>
      <c r="Z2701" s="229">
        <v>0</v>
      </c>
      <c r="AA2701" s="229">
        <v>1</v>
      </c>
      <c r="AB2701" s="213">
        <v>40</v>
      </c>
      <c r="AC2701" s="213"/>
    </row>
    <row r="2702" spans="1:29" s="110" customFormat="1">
      <c r="A2702" s="229" t="s">
        <v>4885</v>
      </c>
      <c r="B2702" s="229" t="s">
        <v>658</v>
      </c>
      <c r="C2702" s="229" t="s">
        <v>4886</v>
      </c>
      <c r="D2702" s="229" t="s">
        <v>552</v>
      </c>
      <c r="E2702" s="229">
        <v>75</v>
      </c>
      <c r="F2702" s="228" t="s">
        <v>3630</v>
      </c>
      <c r="G2702" s="229" t="s">
        <v>554</v>
      </c>
      <c r="H2702" s="698">
        <v>43605</v>
      </c>
      <c r="I2702" s="698">
        <v>43654</v>
      </c>
      <c r="J2702" s="228">
        <v>2018</v>
      </c>
      <c r="K2702" s="229" t="s">
        <v>4913</v>
      </c>
      <c r="L2702" s="229" t="s">
        <v>3633</v>
      </c>
      <c r="M2702" s="229" t="s">
        <v>3630</v>
      </c>
      <c r="N2702" s="213">
        <v>2</v>
      </c>
      <c r="O2702" s="229">
        <v>2</v>
      </c>
      <c r="P2702" s="229">
        <v>1</v>
      </c>
      <c r="Q2702" s="229">
        <v>2</v>
      </c>
      <c r="R2702" s="229">
        <v>0</v>
      </c>
      <c r="S2702" s="229">
        <v>0</v>
      </c>
      <c r="T2702" s="229">
        <v>0</v>
      </c>
      <c r="U2702" s="229">
        <v>8</v>
      </c>
      <c r="V2702" s="229">
        <v>0</v>
      </c>
      <c r="W2702" s="229">
        <v>7</v>
      </c>
      <c r="X2702" s="229">
        <v>0</v>
      </c>
      <c r="Y2702" s="229">
        <v>18</v>
      </c>
      <c r="Z2702" s="229">
        <v>0</v>
      </c>
      <c r="AA2702" s="229">
        <v>2</v>
      </c>
      <c r="AB2702" s="213">
        <v>40</v>
      </c>
      <c r="AC2702" s="213"/>
    </row>
    <row r="2703" spans="1:29" s="110" customFormat="1">
      <c r="A2703" s="229" t="s">
        <v>4887</v>
      </c>
      <c r="B2703" s="229" t="s">
        <v>658</v>
      </c>
      <c r="C2703" s="229" t="s">
        <v>4888</v>
      </c>
      <c r="D2703" s="229" t="s">
        <v>552</v>
      </c>
      <c r="E2703" s="229">
        <v>75</v>
      </c>
      <c r="F2703" s="228" t="s">
        <v>3630</v>
      </c>
      <c r="G2703" s="229" t="s">
        <v>554</v>
      </c>
      <c r="H2703" s="698">
        <v>43605</v>
      </c>
      <c r="I2703" s="698">
        <v>43654</v>
      </c>
      <c r="J2703" s="228">
        <v>2018</v>
      </c>
      <c r="K2703" s="229" t="s">
        <v>4913</v>
      </c>
      <c r="L2703" s="229" t="s">
        <v>3633</v>
      </c>
      <c r="M2703" s="229" t="s">
        <v>3630</v>
      </c>
      <c r="N2703" s="213">
        <v>3</v>
      </c>
      <c r="O2703" s="229">
        <v>0</v>
      </c>
      <c r="P2703" s="229">
        <v>1</v>
      </c>
      <c r="Q2703" s="229">
        <v>4</v>
      </c>
      <c r="R2703" s="229">
        <v>0</v>
      </c>
      <c r="S2703" s="229">
        <v>0</v>
      </c>
      <c r="T2703" s="229">
        <v>0</v>
      </c>
      <c r="U2703" s="229">
        <v>9</v>
      </c>
      <c r="V2703" s="229">
        <v>0</v>
      </c>
      <c r="W2703" s="229">
        <v>13</v>
      </c>
      <c r="X2703" s="229">
        <v>1</v>
      </c>
      <c r="Y2703" s="229">
        <v>9</v>
      </c>
      <c r="Z2703" s="229">
        <v>0</v>
      </c>
      <c r="AA2703" s="229">
        <v>3</v>
      </c>
      <c r="AB2703" s="213">
        <v>40</v>
      </c>
      <c r="AC2703" s="213"/>
    </row>
    <row r="2704" spans="1:29" s="110" customFormat="1">
      <c r="A2704" s="229" t="s">
        <v>4889</v>
      </c>
      <c r="B2704" s="229" t="s">
        <v>658</v>
      </c>
      <c r="C2704" s="229" t="s">
        <v>4890</v>
      </c>
      <c r="D2704" s="229" t="s">
        <v>552</v>
      </c>
      <c r="E2704" s="229">
        <v>75</v>
      </c>
      <c r="F2704" s="228" t="s">
        <v>3630</v>
      </c>
      <c r="G2704" s="229" t="s">
        <v>554</v>
      </c>
      <c r="H2704" s="698">
        <v>43605</v>
      </c>
      <c r="I2704" s="698">
        <v>43654</v>
      </c>
      <c r="J2704" s="228">
        <v>2018</v>
      </c>
      <c r="K2704" s="229" t="s">
        <v>4913</v>
      </c>
      <c r="L2704" s="229" t="s">
        <v>3633</v>
      </c>
      <c r="M2704" s="229" t="s">
        <v>3630</v>
      </c>
      <c r="N2704" s="213">
        <v>4</v>
      </c>
      <c r="O2704" s="229">
        <v>0</v>
      </c>
      <c r="P2704" s="229">
        <v>3</v>
      </c>
      <c r="Q2704" s="229">
        <v>5</v>
      </c>
      <c r="R2704" s="229">
        <v>0</v>
      </c>
      <c r="S2704" s="229">
        <v>0</v>
      </c>
      <c r="T2704" s="229">
        <v>0</v>
      </c>
      <c r="U2704" s="229">
        <v>5</v>
      </c>
      <c r="V2704" s="229">
        <v>0</v>
      </c>
      <c r="W2704" s="229">
        <v>9</v>
      </c>
      <c r="X2704" s="229">
        <v>0</v>
      </c>
      <c r="Y2704" s="229">
        <v>17</v>
      </c>
      <c r="Z2704" s="229">
        <v>0</v>
      </c>
      <c r="AA2704" s="229">
        <v>1</v>
      </c>
      <c r="AB2704" s="213">
        <v>40</v>
      </c>
      <c r="AC2704" s="213"/>
    </row>
    <row r="2705" spans="1:29" s="110" customFormat="1">
      <c r="A2705" s="229" t="s">
        <v>4891</v>
      </c>
      <c r="B2705" s="229" t="s">
        <v>658</v>
      </c>
      <c r="C2705" s="229" t="s">
        <v>4892</v>
      </c>
      <c r="D2705" s="229" t="s">
        <v>552</v>
      </c>
      <c r="E2705" s="229">
        <v>76</v>
      </c>
      <c r="F2705" s="228" t="s">
        <v>4833</v>
      </c>
      <c r="G2705" s="229" t="s">
        <v>554</v>
      </c>
      <c r="H2705" s="698">
        <v>43621</v>
      </c>
      <c r="I2705" s="698">
        <v>43654</v>
      </c>
      <c r="J2705" s="228">
        <v>2018</v>
      </c>
      <c r="K2705" s="229" t="s">
        <v>4913</v>
      </c>
      <c r="L2705" s="229" t="s">
        <v>4832</v>
      </c>
      <c r="M2705" s="229" t="s">
        <v>4833</v>
      </c>
      <c r="N2705" s="213">
        <v>1</v>
      </c>
      <c r="O2705" s="229">
        <v>0</v>
      </c>
      <c r="P2705" s="229">
        <v>1</v>
      </c>
      <c r="Q2705" s="229">
        <v>8</v>
      </c>
      <c r="R2705" s="229">
        <v>0</v>
      </c>
      <c r="S2705" s="229">
        <v>2</v>
      </c>
      <c r="T2705" s="229">
        <v>0</v>
      </c>
      <c r="U2705" s="229">
        <v>5</v>
      </c>
      <c r="V2705" s="229">
        <v>0</v>
      </c>
      <c r="W2705" s="229">
        <v>11</v>
      </c>
      <c r="X2705" s="229">
        <v>0</v>
      </c>
      <c r="Y2705" s="229">
        <v>13</v>
      </c>
      <c r="Z2705" s="229">
        <v>0</v>
      </c>
      <c r="AA2705" s="229">
        <v>0</v>
      </c>
      <c r="AB2705" s="213">
        <v>40</v>
      </c>
      <c r="AC2705" s="213"/>
    </row>
    <row r="2706" spans="1:29" s="110" customFormat="1">
      <c r="A2706" s="229" t="s">
        <v>4893</v>
      </c>
      <c r="B2706" s="229" t="s">
        <v>658</v>
      </c>
      <c r="C2706" s="229" t="s">
        <v>4894</v>
      </c>
      <c r="D2706" s="229" t="s">
        <v>552</v>
      </c>
      <c r="E2706" s="229">
        <v>76</v>
      </c>
      <c r="F2706" s="228" t="s">
        <v>4833</v>
      </c>
      <c r="G2706" s="229" t="s">
        <v>554</v>
      </c>
      <c r="H2706" s="698">
        <v>43621</v>
      </c>
      <c r="I2706" s="698">
        <v>43654</v>
      </c>
      <c r="J2706" s="228">
        <v>2018</v>
      </c>
      <c r="K2706" s="229" t="s">
        <v>4913</v>
      </c>
      <c r="L2706" s="229" t="s">
        <v>4832</v>
      </c>
      <c r="M2706" s="229" t="s">
        <v>4833</v>
      </c>
      <c r="N2706" s="213">
        <v>2</v>
      </c>
      <c r="O2706" s="229">
        <v>0</v>
      </c>
      <c r="P2706" s="229">
        <v>0</v>
      </c>
      <c r="Q2706" s="229">
        <v>6</v>
      </c>
      <c r="R2706" s="229">
        <v>0</v>
      </c>
      <c r="S2706" s="229">
        <v>2</v>
      </c>
      <c r="T2706" s="229">
        <v>0</v>
      </c>
      <c r="U2706" s="229">
        <v>5</v>
      </c>
      <c r="V2706" s="229">
        <v>0</v>
      </c>
      <c r="W2706" s="229">
        <v>16</v>
      </c>
      <c r="X2706" s="229">
        <v>5</v>
      </c>
      <c r="Y2706" s="229">
        <v>6</v>
      </c>
      <c r="Z2706" s="229">
        <v>0</v>
      </c>
      <c r="AA2706" s="229">
        <v>0</v>
      </c>
      <c r="AB2706" s="213">
        <v>40</v>
      </c>
      <c r="AC2706" s="213"/>
    </row>
    <row r="2707" spans="1:29" s="110" customFormat="1">
      <c r="A2707" s="229" t="s">
        <v>4895</v>
      </c>
      <c r="B2707" s="229" t="s">
        <v>658</v>
      </c>
      <c r="C2707" s="229" t="s">
        <v>4896</v>
      </c>
      <c r="D2707" s="229" t="s">
        <v>552</v>
      </c>
      <c r="E2707" s="229">
        <v>76</v>
      </c>
      <c r="F2707" s="228" t="s">
        <v>4833</v>
      </c>
      <c r="G2707" s="229" t="s">
        <v>554</v>
      </c>
      <c r="H2707" s="698">
        <v>43621</v>
      </c>
      <c r="I2707" s="698">
        <v>43654</v>
      </c>
      <c r="J2707" s="228">
        <v>2018</v>
      </c>
      <c r="K2707" s="229" t="s">
        <v>4913</v>
      </c>
      <c r="L2707" s="229" t="s">
        <v>4832</v>
      </c>
      <c r="M2707" s="229" t="s">
        <v>4833</v>
      </c>
      <c r="N2707" s="213">
        <v>3</v>
      </c>
      <c r="O2707" s="229">
        <v>0</v>
      </c>
      <c r="P2707" s="229">
        <v>1</v>
      </c>
      <c r="Q2707" s="229">
        <v>7</v>
      </c>
      <c r="R2707" s="229">
        <v>1</v>
      </c>
      <c r="S2707" s="229">
        <v>2</v>
      </c>
      <c r="T2707" s="229">
        <v>0</v>
      </c>
      <c r="U2707" s="229">
        <v>7</v>
      </c>
      <c r="V2707" s="229">
        <v>0</v>
      </c>
      <c r="W2707" s="229">
        <v>12</v>
      </c>
      <c r="X2707" s="229">
        <v>1</v>
      </c>
      <c r="Y2707" s="229">
        <v>9</v>
      </c>
      <c r="Z2707" s="229">
        <v>0</v>
      </c>
      <c r="AA2707" s="229">
        <v>0</v>
      </c>
      <c r="AB2707" s="213">
        <v>40</v>
      </c>
      <c r="AC2707" s="213"/>
    </row>
    <row r="2708" spans="1:29" s="110" customFormat="1">
      <c r="A2708" s="229" t="s">
        <v>4897</v>
      </c>
      <c r="B2708" s="229" t="s">
        <v>658</v>
      </c>
      <c r="C2708" s="229" t="s">
        <v>4898</v>
      </c>
      <c r="D2708" s="229" t="s">
        <v>552</v>
      </c>
      <c r="E2708" s="229">
        <v>76</v>
      </c>
      <c r="F2708" s="228" t="s">
        <v>4833</v>
      </c>
      <c r="G2708" s="229" t="s">
        <v>554</v>
      </c>
      <c r="H2708" s="698">
        <v>43621</v>
      </c>
      <c r="I2708" s="698">
        <v>43654</v>
      </c>
      <c r="J2708" s="228">
        <v>2018</v>
      </c>
      <c r="K2708" s="229" t="s">
        <v>4913</v>
      </c>
      <c r="L2708" s="229" t="s">
        <v>4832</v>
      </c>
      <c r="M2708" s="229" t="s">
        <v>4833</v>
      </c>
      <c r="N2708" s="213">
        <v>4</v>
      </c>
      <c r="O2708" s="229">
        <v>0</v>
      </c>
      <c r="P2708" s="229">
        <v>0</v>
      </c>
      <c r="Q2708" s="229">
        <v>8</v>
      </c>
      <c r="R2708" s="229">
        <v>0</v>
      </c>
      <c r="S2708" s="229">
        <v>0</v>
      </c>
      <c r="T2708" s="229">
        <v>0</v>
      </c>
      <c r="U2708" s="229">
        <v>7</v>
      </c>
      <c r="V2708" s="229">
        <v>0</v>
      </c>
      <c r="W2708" s="229">
        <v>11</v>
      </c>
      <c r="X2708" s="229">
        <v>6</v>
      </c>
      <c r="Y2708" s="229">
        <v>8</v>
      </c>
      <c r="Z2708" s="229">
        <v>0</v>
      </c>
      <c r="AA2708" s="229">
        <v>0</v>
      </c>
      <c r="AB2708" s="213">
        <v>40</v>
      </c>
      <c r="AC2708" s="213"/>
    </row>
    <row r="2709" spans="1:29" s="110" customFormat="1">
      <c r="A2709" s="229" t="s">
        <v>4899</v>
      </c>
      <c r="B2709" s="229" t="s">
        <v>658</v>
      </c>
      <c r="C2709" s="229" t="s">
        <v>4900</v>
      </c>
      <c r="D2709" s="229" t="s">
        <v>552</v>
      </c>
      <c r="E2709" s="229">
        <v>77</v>
      </c>
      <c r="F2709" s="228" t="s">
        <v>4834</v>
      </c>
      <c r="G2709" s="229" t="s">
        <v>554</v>
      </c>
      <c r="H2709" s="698">
        <v>43621</v>
      </c>
      <c r="I2709" s="698">
        <v>43654</v>
      </c>
      <c r="J2709" s="228">
        <v>2018</v>
      </c>
      <c r="K2709" s="229" t="s">
        <v>4913</v>
      </c>
      <c r="L2709" s="229" t="s">
        <v>4832</v>
      </c>
      <c r="M2709" s="229" t="s">
        <v>4834</v>
      </c>
      <c r="N2709" s="213">
        <v>1</v>
      </c>
      <c r="O2709" s="229">
        <v>1</v>
      </c>
      <c r="P2709" s="229">
        <v>1</v>
      </c>
      <c r="Q2709" s="229">
        <v>5</v>
      </c>
      <c r="R2709" s="229">
        <v>0</v>
      </c>
      <c r="S2709" s="229">
        <v>1</v>
      </c>
      <c r="T2709" s="229">
        <v>0</v>
      </c>
      <c r="U2709" s="229">
        <v>10</v>
      </c>
      <c r="V2709" s="229">
        <v>0</v>
      </c>
      <c r="W2709" s="229">
        <v>15</v>
      </c>
      <c r="X2709" s="229">
        <v>1</v>
      </c>
      <c r="Y2709" s="229">
        <v>6</v>
      </c>
      <c r="Z2709" s="229">
        <v>0</v>
      </c>
      <c r="AA2709" s="229">
        <v>0</v>
      </c>
      <c r="AB2709" s="213">
        <v>40</v>
      </c>
      <c r="AC2709" s="213"/>
    </row>
    <row r="2710" spans="1:29" s="110" customFormat="1">
      <c r="A2710" s="229" t="s">
        <v>4901</v>
      </c>
      <c r="B2710" s="229" t="s">
        <v>658</v>
      </c>
      <c r="C2710" s="229" t="s">
        <v>4902</v>
      </c>
      <c r="D2710" s="229" t="s">
        <v>552</v>
      </c>
      <c r="E2710" s="229">
        <v>77</v>
      </c>
      <c r="F2710" s="228" t="s">
        <v>4834</v>
      </c>
      <c r="G2710" s="229" t="s">
        <v>554</v>
      </c>
      <c r="H2710" s="698">
        <v>43621</v>
      </c>
      <c r="I2710" s="698">
        <v>43654</v>
      </c>
      <c r="J2710" s="228">
        <v>2018</v>
      </c>
      <c r="K2710" s="229" t="s">
        <v>4913</v>
      </c>
      <c r="L2710" s="229" t="s">
        <v>4832</v>
      </c>
      <c r="M2710" s="229" t="s">
        <v>4834</v>
      </c>
      <c r="N2710" s="213">
        <v>2</v>
      </c>
      <c r="O2710" s="229">
        <v>3</v>
      </c>
      <c r="P2710" s="229">
        <v>2</v>
      </c>
      <c r="Q2710" s="229">
        <v>4</v>
      </c>
      <c r="R2710" s="229">
        <v>0</v>
      </c>
      <c r="S2710" s="229">
        <v>0</v>
      </c>
      <c r="T2710" s="229">
        <v>0</v>
      </c>
      <c r="U2710" s="229">
        <v>4</v>
      </c>
      <c r="V2710" s="229">
        <v>0</v>
      </c>
      <c r="W2710" s="229">
        <v>16</v>
      </c>
      <c r="X2710" s="229">
        <v>3</v>
      </c>
      <c r="Y2710" s="229">
        <v>8</v>
      </c>
      <c r="Z2710" s="229">
        <v>0</v>
      </c>
      <c r="AA2710" s="229">
        <v>0</v>
      </c>
      <c r="AB2710" s="213">
        <v>40</v>
      </c>
      <c r="AC2710" s="213"/>
    </row>
    <row r="2711" spans="1:29" s="110" customFormat="1">
      <c r="A2711" s="229" t="s">
        <v>4903</v>
      </c>
      <c r="B2711" s="229" t="s">
        <v>658</v>
      </c>
      <c r="C2711" s="229" t="s">
        <v>4904</v>
      </c>
      <c r="D2711" s="229" t="s">
        <v>552</v>
      </c>
      <c r="E2711" s="229">
        <v>77</v>
      </c>
      <c r="F2711" s="228" t="s">
        <v>4834</v>
      </c>
      <c r="G2711" s="229" t="s">
        <v>554</v>
      </c>
      <c r="H2711" s="698">
        <v>43621</v>
      </c>
      <c r="I2711" s="698">
        <v>43654</v>
      </c>
      <c r="J2711" s="228">
        <v>2018</v>
      </c>
      <c r="K2711" s="229" t="s">
        <v>4913</v>
      </c>
      <c r="L2711" s="229" t="s">
        <v>4832</v>
      </c>
      <c r="M2711" s="229" t="s">
        <v>4834</v>
      </c>
      <c r="N2711" s="213">
        <v>3</v>
      </c>
      <c r="O2711" s="229">
        <v>1</v>
      </c>
      <c r="P2711" s="229">
        <v>1</v>
      </c>
      <c r="Q2711" s="229">
        <v>5</v>
      </c>
      <c r="R2711" s="229">
        <v>1</v>
      </c>
      <c r="S2711" s="229">
        <v>1</v>
      </c>
      <c r="T2711" s="229">
        <v>0</v>
      </c>
      <c r="U2711" s="229">
        <v>6</v>
      </c>
      <c r="V2711" s="229">
        <v>0</v>
      </c>
      <c r="W2711" s="229">
        <v>16</v>
      </c>
      <c r="X2711" s="229">
        <v>3</v>
      </c>
      <c r="Y2711" s="229">
        <v>6</v>
      </c>
      <c r="Z2711" s="229">
        <v>0</v>
      </c>
      <c r="AA2711" s="229">
        <v>0</v>
      </c>
      <c r="AB2711" s="213">
        <v>40</v>
      </c>
      <c r="AC2711" s="213"/>
    </row>
    <row r="2712" spans="1:29" s="110" customFormat="1">
      <c r="A2712" s="229" t="s">
        <v>4905</v>
      </c>
      <c r="B2712" s="229" t="s">
        <v>658</v>
      </c>
      <c r="C2712" s="229" t="s">
        <v>4906</v>
      </c>
      <c r="D2712" s="229" t="s">
        <v>552</v>
      </c>
      <c r="E2712" s="229">
        <v>77</v>
      </c>
      <c r="F2712" s="228" t="s">
        <v>4834</v>
      </c>
      <c r="G2712" s="229" t="s">
        <v>554</v>
      </c>
      <c r="H2712" s="698">
        <v>43621</v>
      </c>
      <c r="I2712" s="698">
        <v>43654</v>
      </c>
      <c r="J2712" s="228">
        <v>2018</v>
      </c>
      <c r="K2712" s="229" t="s">
        <v>4913</v>
      </c>
      <c r="L2712" s="229" t="s">
        <v>4832</v>
      </c>
      <c r="M2712" s="229" t="s">
        <v>4834</v>
      </c>
      <c r="N2712" s="213">
        <v>4</v>
      </c>
      <c r="O2712" s="229">
        <v>1</v>
      </c>
      <c r="P2712" s="229">
        <v>2</v>
      </c>
      <c r="Q2712" s="229">
        <v>2</v>
      </c>
      <c r="R2712" s="229">
        <v>0</v>
      </c>
      <c r="S2712" s="229">
        <v>1</v>
      </c>
      <c r="T2712" s="229">
        <v>0</v>
      </c>
      <c r="U2712" s="229">
        <v>12</v>
      </c>
      <c r="V2712" s="229">
        <v>0</v>
      </c>
      <c r="W2712" s="229">
        <v>13</v>
      </c>
      <c r="X2712" s="229">
        <v>3</v>
      </c>
      <c r="Y2712" s="229">
        <v>6</v>
      </c>
      <c r="Z2712" s="229">
        <v>0</v>
      </c>
      <c r="AA2712" s="229">
        <v>0</v>
      </c>
      <c r="AB2712" s="213">
        <v>40</v>
      </c>
      <c r="AC2712" s="213"/>
    </row>
    <row r="2713" spans="1:29" s="110" customFormat="1">
      <c r="A2713" s="229" t="s">
        <v>4930</v>
      </c>
      <c r="B2713" s="229" t="s">
        <v>658</v>
      </c>
      <c r="C2713" s="229" t="s">
        <v>4931</v>
      </c>
      <c r="D2713" s="229" t="s">
        <v>552</v>
      </c>
      <c r="E2713" s="229">
        <v>78</v>
      </c>
      <c r="F2713" s="228" t="s">
        <v>4908</v>
      </c>
      <c r="G2713" s="229" t="s">
        <v>554</v>
      </c>
      <c r="H2713" s="698">
        <v>43664</v>
      </c>
      <c r="I2713" s="698">
        <v>43684</v>
      </c>
      <c r="J2713" s="228">
        <v>2018</v>
      </c>
      <c r="K2713" s="229" t="s">
        <v>4913</v>
      </c>
      <c r="L2713" s="229" t="s">
        <v>4907</v>
      </c>
      <c r="M2713" s="229" t="s">
        <v>4908</v>
      </c>
      <c r="N2713" s="213">
        <v>1</v>
      </c>
      <c r="O2713" s="229">
        <v>3</v>
      </c>
      <c r="P2713" s="229">
        <v>1</v>
      </c>
      <c r="Q2713" s="229">
        <v>8</v>
      </c>
      <c r="R2713" s="229">
        <v>0</v>
      </c>
      <c r="S2713" s="229">
        <v>0</v>
      </c>
      <c r="T2713" s="229">
        <v>0</v>
      </c>
      <c r="U2713" s="229">
        <v>0</v>
      </c>
      <c r="V2713" s="229">
        <v>0</v>
      </c>
      <c r="W2713" s="229">
        <v>14</v>
      </c>
      <c r="X2713" s="229">
        <v>12</v>
      </c>
      <c r="Y2713" s="229">
        <v>2</v>
      </c>
      <c r="Z2713" s="229">
        <v>0</v>
      </c>
      <c r="AA2713" s="229">
        <v>0</v>
      </c>
      <c r="AB2713" s="213">
        <v>40</v>
      </c>
      <c r="AC2713" s="213"/>
    </row>
    <row r="2714" spans="1:29" s="110" customFormat="1">
      <c r="A2714" s="229" t="s">
        <v>4932</v>
      </c>
      <c r="B2714" s="229" t="s">
        <v>658</v>
      </c>
      <c r="C2714" s="229" t="s">
        <v>4933</v>
      </c>
      <c r="D2714" s="229" t="s">
        <v>552</v>
      </c>
      <c r="E2714" s="229">
        <v>78</v>
      </c>
      <c r="F2714" s="228" t="s">
        <v>4908</v>
      </c>
      <c r="G2714" s="229" t="s">
        <v>554</v>
      </c>
      <c r="H2714" s="698">
        <v>43664</v>
      </c>
      <c r="I2714" s="698">
        <v>43684</v>
      </c>
      <c r="J2714" s="228">
        <v>2018</v>
      </c>
      <c r="K2714" s="229" t="s">
        <v>4913</v>
      </c>
      <c r="L2714" s="229" t="s">
        <v>4907</v>
      </c>
      <c r="M2714" s="229" t="s">
        <v>4908</v>
      </c>
      <c r="N2714" s="213">
        <v>2</v>
      </c>
      <c r="O2714" s="229">
        <v>1</v>
      </c>
      <c r="P2714" s="229">
        <v>1</v>
      </c>
      <c r="Q2714" s="229">
        <v>20</v>
      </c>
      <c r="R2714" s="229">
        <v>0</v>
      </c>
      <c r="S2714" s="229">
        <v>0</v>
      </c>
      <c r="T2714" s="229">
        <v>0</v>
      </c>
      <c r="U2714" s="229">
        <v>0</v>
      </c>
      <c r="V2714" s="229">
        <v>0</v>
      </c>
      <c r="W2714" s="229">
        <v>11</v>
      </c>
      <c r="X2714" s="229">
        <v>6</v>
      </c>
      <c r="Y2714" s="229">
        <v>1</v>
      </c>
      <c r="Z2714" s="229">
        <v>0</v>
      </c>
      <c r="AA2714" s="229">
        <v>0</v>
      </c>
      <c r="AB2714" s="213">
        <v>40</v>
      </c>
      <c r="AC2714" s="213"/>
    </row>
    <row r="2715" spans="1:29" s="110" customFormat="1">
      <c r="A2715" s="229" t="s">
        <v>4934</v>
      </c>
      <c r="B2715" s="229" t="s">
        <v>658</v>
      </c>
      <c r="C2715" s="229" t="s">
        <v>4935</v>
      </c>
      <c r="D2715" s="229" t="s">
        <v>552</v>
      </c>
      <c r="E2715" s="229">
        <v>78</v>
      </c>
      <c r="F2715" s="228" t="s">
        <v>4908</v>
      </c>
      <c r="G2715" s="229" t="s">
        <v>554</v>
      </c>
      <c r="H2715" s="698">
        <v>43664</v>
      </c>
      <c r="I2715" s="698">
        <v>43684</v>
      </c>
      <c r="J2715" s="228">
        <v>2018</v>
      </c>
      <c r="K2715" s="229" t="s">
        <v>4913</v>
      </c>
      <c r="L2715" s="229" t="s">
        <v>4907</v>
      </c>
      <c r="M2715" s="229" t="s">
        <v>4908</v>
      </c>
      <c r="N2715" s="213">
        <v>3</v>
      </c>
      <c r="O2715" s="229">
        <v>0</v>
      </c>
      <c r="P2715" s="229">
        <v>0</v>
      </c>
      <c r="Q2715" s="229">
        <v>6</v>
      </c>
      <c r="R2715" s="229">
        <v>0</v>
      </c>
      <c r="S2715" s="229">
        <v>3</v>
      </c>
      <c r="T2715" s="229">
        <v>0</v>
      </c>
      <c r="U2715" s="229">
        <v>0</v>
      </c>
      <c r="V2715" s="229">
        <v>0</v>
      </c>
      <c r="W2715" s="229">
        <v>18</v>
      </c>
      <c r="X2715" s="229">
        <v>13</v>
      </c>
      <c r="Y2715" s="229">
        <v>0</v>
      </c>
      <c r="Z2715" s="229">
        <v>0</v>
      </c>
      <c r="AA2715" s="229">
        <v>0</v>
      </c>
      <c r="AB2715" s="213">
        <v>40</v>
      </c>
      <c r="AC2715" s="213"/>
    </row>
    <row r="2716" spans="1:29" s="110" customFormat="1">
      <c r="A2716" s="229" t="s">
        <v>4936</v>
      </c>
      <c r="B2716" s="229" t="s">
        <v>658</v>
      </c>
      <c r="C2716" s="229" t="s">
        <v>4937</v>
      </c>
      <c r="D2716" s="229" t="s">
        <v>552</v>
      </c>
      <c r="E2716" s="229">
        <v>78</v>
      </c>
      <c r="F2716" s="228" t="s">
        <v>4908</v>
      </c>
      <c r="G2716" s="229" t="s">
        <v>554</v>
      </c>
      <c r="H2716" s="698">
        <v>43664</v>
      </c>
      <c r="I2716" s="698">
        <v>43684</v>
      </c>
      <c r="J2716" s="228">
        <v>2018</v>
      </c>
      <c r="K2716" s="229" t="s">
        <v>4913</v>
      </c>
      <c r="L2716" s="229" t="s">
        <v>4907</v>
      </c>
      <c r="M2716" s="229" t="s">
        <v>4908</v>
      </c>
      <c r="N2716" s="213">
        <v>4</v>
      </c>
      <c r="O2716" s="229">
        <v>0</v>
      </c>
      <c r="P2716" s="229">
        <v>1</v>
      </c>
      <c r="Q2716" s="229">
        <v>13</v>
      </c>
      <c r="R2716" s="229">
        <v>3</v>
      </c>
      <c r="S2716" s="229">
        <v>0</v>
      </c>
      <c r="T2716" s="229">
        <v>0</v>
      </c>
      <c r="U2716" s="229">
        <v>0</v>
      </c>
      <c r="V2716" s="229">
        <v>0</v>
      </c>
      <c r="W2716" s="229">
        <v>22</v>
      </c>
      <c r="X2716" s="229">
        <v>1</v>
      </c>
      <c r="Y2716" s="229">
        <v>0</v>
      </c>
      <c r="Z2716" s="229">
        <v>0</v>
      </c>
      <c r="AA2716" s="229">
        <v>0</v>
      </c>
      <c r="AB2716" s="213">
        <v>40</v>
      </c>
      <c r="AC2716" s="213"/>
    </row>
    <row r="2717" spans="1:29" s="110" customFormat="1">
      <c r="A2717" s="229" t="s">
        <v>4938</v>
      </c>
      <c r="B2717" s="229" t="s">
        <v>658</v>
      </c>
      <c r="C2717" s="229" t="s">
        <v>4939</v>
      </c>
      <c r="D2717" s="229" t="s">
        <v>552</v>
      </c>
      <c r="E2717" s="229">
        <v>79</v>
      </c>
      <c r="F2717" s="228" t="s">
        <v>4909</v>
      </c>
      <c r="G2717" s="229" t="s">
        <v>554</v>
      </c>
      <c r="H2717" s="698">
        <v>43664</v>
      </c>
      <c r="I2717" s="698">
        <v>43684</v>
      </c>
      <c r="J2717" s="228">
        <v>2018</v>
      </c>
      <c r="K2717" s="229" t="s">
        <v>4913</v>
      </c>
      <c r="L2717" s="229" t="s">
        <v>4907</v>
      </c>
      <c r="M2717" s="229" t="s">
        <v>4909</v>
      </c>
      <c r="N2717" s="213">
        <v>1</v>
      </c>
      <c r="O2717" s="229">
        <v>0</v>
      </c>
      <c r="P2717" s="229">
        <v>8</v>
      </c>
      <c r="Q2717" s="229">
        <v>20</v>
      </c>
      <c r="R2717" s="229">
        <v>2</v>
      </c>
      <c r="S2717" s="229">
        <v>3</v>
      </c>
      <c r="T2717" s="229">
        <v>0</v>
      </c>
      <c r="U2717" s="229">
        <v>0</v>
      </c>
      <c r="V2717" s="229">
        <v>0</v>
      </c>
      <c r="W2717" s="229">
        <v>5</v>
      </c>
      <c r="X2717" s="229">
        <v>2</v>
      </c>
      <c r="Y2717" s="229">
        <v>0</v>
      </c>
      <c r="Z2717" s="229">
        <v>0</v>
      </c>
      <c r="AA2717" s="229">
        <v>0</v>
      </c>
      <c r="AB2717" s="213">
        <v>40</v>
      </c>
      <c r="AC2717" s="213"/>
    </row>
    <row r="2718" spans="1:29" s="110" customFormat="1">
      <c r="A2718" s="229" t="s">
        <v>4940</v>
      </c>
      <c r="B2718" s="229" t="s">
        <v>658</v>
      </c>
      <c r="C2718" s="229" t="s">
        <v>4941</v>
      </c>
      <c r="D2718" s="229" t="s">
        <v>552</v>
      </c>
      <c r="E2718" s="229">
        <v>79</v>
      </c>
      <c r="F2718" s="228" t="s">
        <v>4909</v>
      </c>
      <c r="G2718" s="229" t="s">
        <v>554</v>
      </c>
      <c r="H2718" s="698">
        <v>43664</v>
      </c>
      <c r="I2718" s="698">
        <v>43684</v>
      </c>
      <c r="J2718" s="228">
        <v>2018</v>
      </c>
      <c r="K2718" s="229" t="s">
        <v>4913</v>
      </c>
      <c r="L2718" s="229" t="s">
        <v>4907</v>
      </c>
      <c r="M2718" s="229" t="s">
        <v>4909</v>
      </c>
      <c r="N2718" s="213">
        <v>2</v>
      </c>
      <c r="O2718" s="229">
        <v>5</v>
      </c>
      <c r="P2718" s="229">
        <v>5</v>
      </c>
      <c r="Q2718" s="229">
        <v>16</v>
      </c>
      <c r="R2718" s="229">
        <v>0</v>
      </c>
      <c r="S2718" s="229">
        <v>0</v>
      </c>
      <c r="T2718" s="229">
        <v>0</v>
      </c>
      <c r="U2718" s="229">
        <v>2</v>
      </c>
      <c r="V2718" s="229">
        <v>0</v>
      </c>
      <c r="W2718" s="229">
        <v>12</v>
      </c>
      <c r="X2718" s="229">
        <v>0</v>
      </c>
      <c r="Y2718" s="229">
        <v>0</v>
      </c>
      <c r="Z2718" s="229">
        <v>0</v>
      </c>
      <c r="AA2718" s="229">
        <v>0</v>
      </c>
      <c r="AB2718" s="213">
        <v>40</v>
      </c>
      <c r="AC2718" s="213"/>
    </row>
    <row r="2719" spans="1:29" s="110" customFormat="1">
      <c r="A2719" s="229" t="s">
        <v>4942</v>
      </c>
      <c r="B2719" s="229" t="s">
        <v>658</v>
      </c>
      <c r="C2719" s="229" t="s">
        <v>4943</v>
      </c>
      <c r="D2719" s="229" t="s">
        <v>552</v>
      </c>
      <c r="E2719" s="229">
        <v>79</v>
      </c>
      <c r="F2719" s="228" t="s">
        <v>4909</v>
      </c>
      <c r="G2719" s="229" t="s">
        <v>554</v>
      </c>
      <c r="H2719" s="698">
        <v>43664</v>
      </c>
      <c r="I2719" s="698">
        <v>43684</v>
      </c>
      <c r="J2719" s="228">
        <v>2018</v>
      </c>
      <c r="K2719" s="229" t="s">
        <v>4913</v>
      </c>
      <c r="L2719" s="229" t="s">
        <v>4907</v>
      </c>
      <c r="M2719" s="229" t="s">
        <v>4909</v>
      </c>
      <c r="N2719" s="213">
        <v>3</v>
      </c>
      <c r="O2719" s="229">
        <v>1</v>
      </c>
      <c r="P2719" s="229">
        <v>0</v>
      </c>
      <c r="Q2719" s="229">
        <v>24</v>
      </c>
      <c r="R2719" s="229">
        <v>4</v>
      </c>
      <c r="S2719" s="229">
        <v>0</v>
      </c>
      <c r="T2719" s="229">
        <v>0</v>
      </c>
      <c r="U2719" s="229">
        <v>1</v>
      </c>
      <c r="V2719" s="229">
        <v>0</v>
      </c>
      <c r="W2719" s="229">
        <v>10</v>
      </c>
      <c r="X2719" s="229">
        <v>0</v>
      </c>
      <c r="Y2719" s="229">
        <v>0</v>
      </c>
      <c r="Z2719" s="229">
        <v>0</v>
      </c>
      <c r="AA2719" s="229">
        <v>0</v>
      </c>
      <c r="AB2719" s="213">
        <v>40</v>
      </c>
      <c r="AC2719" s="213"/>
    </row>
    <row r="2720" spans="1:29" s="110" customFormat="1">
      <c r="A2720" s="229" t="s">
        <v>4944</v>
      </c>
      <c r="B2720" s="229" t="s">
        <v>658</v>
      </c>
      <c r="C2720" s="229" t="s">
        <v>4945</v>
      </c>
      <c r="D2720" s="229" t="s">
        <v>552</v>
      </c>
      <c r="E2720" s="229">
        <v>79</v>
      </c>
      <c r="F2720" s="228" t="s">
        <v>4909</v>
      </c>
      <c r="G2720" s="229" t="s">
        <v>554</v>
      </c>
      <c r="H2720" s="698">
        <v>43664</v>
      </c>
      <c r="I2720" s="698">
        <v>43684</v>
      </c>
      <c r="J2720" s="228">
        <v>2018</v>
      </c>
      <c r="K2720" s="229" t="s">
        <v>4913</v>
      </c>
      <c r="L2720" s="229" t="s">
        <v>4907</v>
      </c>
      <c r="M2720" s="229" t="s">
        <v>4909</v>
      </c>
      <c r="N2720" s="213">
        <v>4</v>
      </c>
      <c r="O2720" s="229">
        <v>3</v>
      </c>
      <c r="P2720" s="229">
        <v>5</v>
      </c>
      <c r="Q2720" s="229">
        <v>15</v>
      </c>
      <c r="R2720" s="229">
        <v>0</v>
      </c>
      <c r="S2720" s="229">
        <v>0</v>
      </c>
      <c r="T2720" s="229">
        <v>0</v>
      </c>
      <c r="U2720" s="229">
        <v>0</v>
      </c>
      <c r="V2720" s="229">
        <v>0</v>
      </c>
      <c r="W2720" s="229">
        <v>14</v>
      </c>
      <c r="X2720" s="229">
        <v>0</v>
      </c>
      <c r="Y2720" s="229">
        <v>2</v>
      </c>
      <c r="Z2720" s="229">
        <v>0</v>
      </c>
      <c r="AA2720" s="229">
        <v>1</v>
      </c>
      <c r="AB2720" s="213">
        <v>40</v>
      </c>
      <c r="AC2720" s="213"/>
    </row>
    <row r="2721" spans="1:29" s="110" customFormat="1">
      <c r="A2721" s="229" t="s">
        <v>4946</v>
      </c>
      <c r="B2721" s="229" t="s">
        <v>658</v>
      </c>
      <c r="C2721" s="229" t="s">
        <v>4947</v>
      </c>
      <c r="D2721" s="229" t="s">
        <v>552</v>
      </c>
      <c r="E2721" s="229">
        <v>80</v>
      </c>
      <c r="F2721" s="228" t="s">
        <v>4910</v>
      </c>
      <c r="G2721" s="229" t="s">
        <v>554</v>
      </c>
      <c r="H2721" s="698">
        <v>43663</v>
      </c>
      <c r="I2721" s="698">
        <v>43684</v>
      </c>
      <c r="J2721" s="228">
        <v>2018</v>
      </c>
      <c r="K2721" s="229" t="s">
        <v>4913</v>
      </c>
      <c r="L2721" s="229" t="s">
        <v>4907</v>
      </c>
      <c r="M2721" s="229" t="s">
        <v>4910</v>
      </c>
      <c r="N2721" s="213">
        <v>1</v>
      </c>
      <c r="O2721" s="229">
        <v>0</v>
      </c>
      <c r="P2721" s="229">
        <v>13</v>
      </c>
      <c r="Q2721" s="229">
        <v>5</v>
      </c>
      <c r="R2721" s="229">
        <v>0</v>
      </c>
      <c r="S2721" s="229">
        <v>0</v>
      </c>
      <c r="T2721" s="229">
        <v>0</v>
      </c>
      <c r="U2721" s="229">
        <v>2</v>
      </c>
      <c r="V2721" s="229">
        <v>1</v>
      </c>
      <c r="W2721" s="229">
        <v>16</v>
      </c>
      <c r="X2721" s="229">
        <v>2</v>
      </c>
      <c r="Y2721" s="229">
        <v>0</v>
      </c>
      <c r="Z2721" s="229">
        <v>0</v>
      </c>
      <c r="AA2721" s="229">
        <v>1</v>
      </c>
      <c r="AB2721" s="213">
        <v>40</v>
      </c>
      <c r="AC2721" s="213"/>
    </row>
    <row r="2722" spans="1:29" s="110" customFormat="1">
      <c r="A2722" s="229" t="s">
        <v>4948</v>
      </c>
      <c r="B2722" s="229" t="s">
        <v>658</v>
      </c>
      <c r="C2722" s="229" t="s">
        <v>4949</v>
      </c>
      <c r="D2722" s="229" t="s">
        <v>552</v>
      </c>
      <c r="E2722" s="229">
        <v>80</v>
      </c>
      <c r="F2722" s="228" t="s">
        <v>4910</v>
      </c>
      <c r="G2722" s="229" t="s">
        <v>554</v>
      </c>
      <c r="H2722" s="698">
        <v>43663</v>
      </c>
      <c r="I2722" s="698">
        <v>43684</v>
      </c>
      <c r="J2722" s="228">
        <v>2018</v>
      </c>
      <c r="K2722" s="229" t="s">
        <v>4913</v>
      </c>
      <c r="L2722" s="229" t="s">
        <v>4907</v>
      </c>
      <c r="M2722" s="229" t="s">
        <v>4910</v>
      </c>
      <c r="N2722" s="213">
        <v>2</v>
      </c>
      <c r="O2722" s="229">
        <v>3</v>
      </c>
      <c r="P2722" s="229">
        <v>14</v>
      </c>
      <c r="Q2722" s="229">
        <v>16</v>
      </c>
      <c r="R2722" s="229">
        <v>0</v>
      </c>
      <c r="S2722" s="229">
        <v>0</v>
      </c>
      <c r="T2722" s="229">
        <v>0</v>
      </c>
      <c r="U2722" s="229">
        <v>2</v>
      </c>
      <c r="V2722" s="229">
        <v>0</v>
      </c>
      <c r="W2722" s="229">
        <v>5</v>
      </c>
      <c r="X2722" s="229">
        <v>0</v>
      </c>
      <c r="Y2722" s="229">
        <v>0</v>
      </c>
      <c r="Z2722" s="229">
        <v>0</v>
      </c>
      <c r="AA2722" s="229">
        <v>0</v>
      </c>
      <c r="AB2722" s="213">
        <v>40</v>
      </c>
      <c r="AC2722" s="213"/>
    </row>
    <row r="2723" spans="1:29" s="110" customFormat="1">
      <c r="A2723" s="229" t="s">
        <v>4950</v>
      </c>
      <c r="B2723" s="229" t="s">
        <v>658</v>
      </c>
      <c r="C2723" s="229" t="s">
        <v>4951</v>
      </c>
      <c r="D2723" s="229" t="s">
        <v>552</v>
      </c>
      <c r="E2723" s="229">
        <v>80</v>
      </c>
      <c r="F2723" s="228" t="s">
        <v>4910</v>
      </c>
      <c r="G2723" s="229" t="s">
        <v>554</v>
      </c>
      <c r="H2723" s="698">
        <v>43663</v>
      </c>
      <c r="I2723" s="698">
        <v>43684</v>
      </c>
      <c r="J2723" s="228">
        <v>2018</v>
      </c>
      <c r="K2723" s="229" t="s">
        <v>4913</v>
      </c>
      <c r="L2723" s="229" t="s">
        <v>4907</v>
      </c>
      <c r="M2723" s="229" t="s">
        <v>4910</v>
      </c>
      <c r="N2723" s="213">
        <v>3</v>
      </c>
      <c r="O2723" s="229">
        <v>2</v>
      </c>
      <c r="P2723" s="229">
        <v>13</v>
      </c>
      <c r="Q2723" s="229">
        <v>13</v>
      </c>
      <c r="R2723" s="229">
        <v>0</v>
      </c>
      <c r="S2723" s="229">
        <v>0</v>
      </c>
      <c r="T2723" s="229">
        <v>0</v>
      </c>
      <c r="U2723" s="229">
        <v>3</v>
      </c>
      <c r="V2723" s="229">
        <v>0</v>
      </c>
      <c r="W2723" s="229">
        <v>6</v>
      </c>
      <c r="X2723" s="229">
        <v>3</v>
      </c>
      <c r="Y2723" s="229">
        <v>0</v>
      </c>
      <c r="Z2723" s="229">
        <v>0</v>
      </c>
      <c r="AA2723" s="229">
        <v>0</v>
      </c>
      <c r="AB2723" s="213">
        <v>40</v>
      </c>
      <c r="AC2723" s="213"/>
    </row>
    <row r="2724" spans="1:29" s="110" customFormat="1">
      <c r="A2724" s="229" t="s">
        <v>4952</v>
      </c>
      <c r="B2724" s="229" t="s">
        <v>658</v>
      </c>
      <c r="C2724" s="229" t="s">
        <v>4953</v>
      </c>
      <c r="D2724" s="229" t="s">
        <v>552</v>
      </c>
      <c r="E2724" s="229">
        <v>80</v>
      </c>
      <c r="F2724" s="228" t="s">
        <v>4910</v>
      </c>
      <c r="G2724" s="229" t="s">
        <v>554</v>
      </c>
      <c r="H2724" s="698">
        <v>43663</v>
      </c>
      <c r="I2724" s="698">
        <v>43684</v>
      </c>
      <c r="J2724" s="228">
        <v>2018</v>
      </c>
      <c r="K2724" s="229" t="s">
        <v>4913</v>
      </c>
      <c r="L2724" s="229" t="s">
        <v>4907</v>
      </c>
      <c r="M2724" s="229" t="s">
        <v>4910</v>
      </c>
      <c r="N2724" s="213">
        <v>4</v>
      </c>
      <c r="O2724" s="229">
        <v>1</v>
      </c>
      <c r="P2724" s="229">
        <v>9</v>
      </c>
      <c r="Q2724" s="229">
        <v>12</v>
      </c>
      <c r="R2724" s="229">
        <v>3</v>
      </c>
      <c r="S2724" s="229">
        <v>0</v>
      </c>
      <c r="T2724" s="229">
        <v>0</v>
      </c>
      <c r="U2724" s="229">
        <v>0</v>
      </c>
      <c r="V2724" s="229">
        <v>1</v>
      </c>
      <c r="W2724" s="229">
        <v>12</v>
      </c>
      <c r="X2724" s="229">
        <v>0</v>
      </c>
      <c r="Y2724" s="229">
        <v>2</v>
      </c>
      <c r="Z2724" s="229">
        <v>0</v>
      </c>
      <c r="AA2724" s="229">
        <v>0</v>
      </c>
      <c r="AB2724" s="213">
        <v>40</v>
      </c>
      <c r="AC2724" s="213"/>
    </row>
    <row r="2725" spans="1:29" s="110" customFormat="1">
      <c r="A2725" s="229" t="s">
        <v>4954</v>
      </c>
      <c r="B2725" s="229" t="s">
        <v>658</v>
      </c>
      <c r="C2725" s="229" t="s">
        <v>4955</v>
      </c>
      <c r="D2725" s="229" t="s">
        <v>552</v>
      </c>
      <c r="E2725" s="229">
        <v>81</v>
      </c>
      <c r="F2725" s="228" t="s">
        <v>4911</v>
      </c>
      <c r="G2725" s="229" t="s">
        <v>554</v>
      </c>
      <c r="H2725" s="698">
        <v>43678</v>
      </c>
      <c r="I2725" s="698">
        <v>43684</v>
      </c>
      <c r="J2725" s="228">
        <v>2018</v>
      </c>
      <c r="K2725" s="229" t="s">
        <v>4913</v>
      </c>
      <c r="L2725" s="229" t="s">
        <v>1073</v>
      </c>
      <c r="M2725" s="229" t="s">
        <v>4911</v>
      </c>
      <c r="N2725" s="213">
        <v>1</v>
      </c>
      <c r="O2725" s="229">
        <v>4</v>
      </c>
      <c r="P2725" s="229">
        <v>0</v>
      </c>
      <c r="Q2725" s="229">
        <v>16</v>
      </c>
      <c r="R2725" s="229">
        <v>0</v>
      </c>
      <c r="S2725" s="229">
        <v>1</v>
      </c>
      <c r="T2725" s="229">
        <v>0</v>
      </c>
      <c r="U2725" s="229">
        <v>1</v>
      </c>
      <c r="V2725" s="229">
        <v>0</v>
      </c>
      <c r="W2725" s="229">
        <v>9</v>
      </c>
      <c r="X2725" s="229">
        <v>3</v>
      </c>
      <c r="Y2725" s="229">
        <v>6</v>
      </c>
      <c r="Z2725" s="229">
        <v>0</v>
      </c>
      <c r="AA2725" s="229">
        <v>0</v>
      </c>
      <c r="AB2725" s="213">
        <v>40</v>
      </c>
      <c r="AC2725" s="213"/>
    </row>
    <row r="2726" spans="1:29" s="110" customFormat="1">
      <c r="A2726" s="229" t="s">
        <v>4956</v>
      </c>
      <c r="B2726" s="229" t="s">
        <v>658</v>
      </c>
      <c r="C2726" s="229" t="s">
        <v>4957</v>
      </c>
      <c r="D2726" s="229" t="s">
        <v>552</v>
      </c>
      <c r="E2726" s="229">
        <v>81</v>
      </c>
      <c r="F2726" s="228" t="s">
        <v>4911</v>
      </c>
      <c r="G2726" s="229" t="s">
        <v>554</v>
      </c>
      <c r="H2726" s="698">
        <v>43678</v>
      </c>
      <c r="I2726" s="698">
        <v>43684</v>
      </c>
      <c r="J2726" s="228">
        <v>2018</v>
      </c>
      <c r="K2726" s="229" t="s">
        <v>4913</v>
      </c>
      <c r="L2726" s="229" t="s">
        <v>1073</v>
      </c>
      <c r="M2726" s="229" t="s">
        <v>4911</v>
      </c>
      <c r="N2726" s="213">
        <v>2</v>
      </c>
      <c r="O2726" s="229">
        <v>3</v>
      </c>
      <c r="P2726" s="229">
        <v>0</v>
      </c>
      <c r="Q2726" s="229">
        <v>15</v>
      </c>
      <c r="R2726" s="229">
        <v>0</v>
      </c>
      <c r="S2726" s="229">
        <v>1</v>
      </c>
      <c r="T2726" s="229">
        <v>0</v>
      </c>
      <c r="U2726" s="229">
        <v>1</v>
      </c>
      <c r="V2726" s="229">
        <v>0</v>
      </c>
      <c r="W2726" s="229">
        <v>13</v>
      </c>
      <c r="X2726" s="229">
        <v>5</v>
      </c>
      <c r="Y2726" s="229">
        <v>2</v>
      </c>
      <c r="Z2726" s="229">
        <v>0</v>
      </c>
      <c r="AA2726" s="229">
        <v>0</v>
      </c>
      <c r="AB2726" s="213">
        <v>40</v>
      </c>
      <c r="AC2726" s="213"/>
    </row>
    <row r="2727" spans="1:29" s="110" customFormat="1">
      <c r="A2727" s="229" t="s">
        <v>4958</v>
      </c>
      <c r="B2727" s="229" t="s">
        <v>658</v>
      </c>
      <c r="C2727" s="229" t="s">
        <v>4959</v>
      </c>
      <c r="D2727" s="229" t="s">
        <v>552</v>
      </c>
      <c r="E2727" s="229">
        <v>81</v>
      </c>
      <c r="F2727" s="228" t="s">
        <v>4911</v>
      </c>
      <c r="G2727" s="229" t="s">
        <v>554</v>
      </c>
      <c r="H2727" s="698">
        <v>43678</v>
      </c>
      <c r="I2727" s="698">
        <v>43684</v>
      </c>
      <c r="J2727" s="228">
        <v>2018</v>
      </c>
      <c r="K2727" s="229" t="s">
        <v>4913</v>
      </c>
      <c r="L2727" s="229" t="s">
        <v>1073</v>
      </c>
      <c r="M2727" s="229" t="s">
        <v>4911</v>
      </c>
      <c r="N2727" s="213">
        <v>3</v>
      </c>
      <c r="O2727" s="229">
        <v>0</v>
      </c>
      <c r="P2727" s="229">
        <v>1</v>
      </c>
      <c r="Q2727" s="229">
        <v>25</v>
      </c>
      <c r="R2727" s="229">
        <v>0</v>
      </c>
      <c r="S2727" s="229">
        <v>0</v>
      </c>
      <c r="T2727" s="229">
        <v>0</v>
      </c>
      <c r="U2727" s="229">
        <v>2</v>
      </c>
      <c r="V2727" s="229">
        <v>0</v>
      </c>
      <c r="W2727" s="229">
        <v>9</v>
      </c>
      <c r="X2727" s="229">
        <v>1</v>
      </c>
      <c r="Y2727" s="229">
        <v>2</v>
      </c>
      <c r="Z2727" s="229">
        <v>0</v>
      </c>
      <c r="AA2727" s="229">
        <v>0</v>
      </c>
      <c r="AB2727" s="213">
        <v>40</v>
      </c>
      <c r="AC2727" s="213"/>
    </row>
    <row r="2728" spans="1:29" s="110" customFormat="1">
      <c r="A2728" s="229" t="s">
        <v>4960</v>
      </c>
      <c r="B2728" s="229" t="s">
        <v>658</v>
      </c>
      <c r="C2728" s="229" t="s">
        <v>4961</v>
      </c>
      <c r="D2728" s="229" t="s">
        <v>552</v>
      </c>
      <c r="E2728" s="229">
        <v>81</v>
      </c>
      <c r="F2728" s="228" t="s">
        <v>4911</v>
      </c>
      <c r="G2728" s="229" t="s">
        <v>554</v>
      </c>
      <c r="H2728" s="698">
        <v>43678</v>
      </c>
      <c r="I2728" s="698">
        <v>43684</v>
      </c>
      <c r="J2728" s="228">
        <v>2018</v>
      </c>
      <c r="K2728" s="229" t="s">
        <v>4913</v>
      </c>
      <c r="L2728" s="229" t="s">
        <v>1073</v>
      </c>
      <c r="M2728" s="229" t="s">
        <v>4911</v>
      </c>
      <c r="N2728" s="213">
        <v>4</v>
      </c>
      <c r="O2728" s="229">
        <v>0</v>
      </c>
      <c r="P2728" s="229">
        <v>0</v>
      </c>
      <c r="Q2728" s="229">
        <v>12</v>
      </c>
      <c r="R2728" s="229">
        <v>0</v>
      </c>
      <c r="S2728" s="229">
        <v>4</v>
      </c>
      <c r="T2728" s="229">
        <v>0</v>
      </c>
      <c r="U2728" s="229">
        <v>2</v>
      </c>
      <c r="V2728" s="229">
        <v>0</v>
      </c>
      <c r="W2728" s="229">
        <v>10</v>
      </c>
      <c r="X2728" s="229">
        <v>2</v>
      </c>
      <c r="Y2728" s="229">
        <v>10</v>
      </c>
      <c r="Z2728" s="229">
        <v>0</v>
      </c>
      <c r="AA2728" s="229">
        <v>0</v>
      </c>
      <c r="AB2728" s="213">
        <v>40</v>
      </c>
      <c r="AC2728" s="213"/>
    </row>
    <row r="2729" spans="1:29" s="110" customFormat="1">
      <c r="A2729" s="229" t="s">
        <v>4962</v>
      </c>
      <c r="B2729" s="229" t="s">
        <v>658</v>
      </c>
      <c r="C2729" s="229" t="s">
        <v>4963</v>
      </c>
      <c r="D2729" s="229" t="s">
        <v>552</v>
      </c>
      <c r="E2729" s="229">
        <v>82</v>
      </c>
      <c r="F2729" s="228" t="s">
        <v>4912</v>
      </c>
      <c r="G2729" s="229" t="s">
        <v>554</v>
      </c>
      <c r="H2729" s="698">
        <v>43678</v>
      </c>
      <c r="I2729" s="698">
        <v>43684</v>
      </c>
      <c r="J2729" s="228">
        <v>2018</v>
      </c>
      <c r="K2729" s="229" t="s">
        <v>4913</v>
      </c>
      <c r="L2729" s="229" t="s">
        <v>1073</v>
      </c>
      <c r="M2729" s="229" t="s">
        <v>4912</v>
      </c>
      <c r="N2729" s="213">
        <v>1</v>
      </c>
      <c r="O2729" s="229">
        <v>0</v>
      </c>
      <c r="P2729" s="229">
        <v>0</v>
      </c>
      <c r="Q2729" s="229">
        <v>26</v>
      </c>
      <c r="R2729" s="229">
        <v>0</v>
      </c>
      <c r="S2729" s="229">
        <v>0</v>
      </c>
      <c r="T2729" s="229">
        <v>0</v>
      </c>
      <c r="U2729" s="229">
        <v>0</v>
      </c>
      <c r="V2729" s="229">
        <v>0</v>
      </c>
      <c r="W2729" s="229">
        <v>7</v>
      </c>
      <c r="X2729" s="229">
        <v>7</v>
      </c>
      <c r="Y2729" s="229">
        <v>0</v>
      </c>
      <c r="Z2729" s="229">
        <v>0</v>
      </c>
      <c r="AA2729" s="229">
        <v>0</v>
      </c>
      <c r="AB2729" s="213">
        <v>40</v>
      </c>
      <c r="AC2729" s="213"/>
    </row>
    <row r="2730" spans="1:29" s="110" customFormat="1">
      <c r="A2730" s="229" t="s">
        <v>4964</v>
      </c>
      <c r="B2730" s="229" t="s">
        <v>658</v>
      </c>
      <c r="C2730" s="229" t="s">
        <v>4965</v>
      </c>
      <c r="D2730" s="229" t="s">
        <v>552</v>
      </c>
      <c r="E2730" s="229">
        <v>82</v>
      </c>
      <c r="F2730" s="228" t="s">
        <v>4912</v>
      </c>
      <c r="G2730" s="229" t="s">
        <v>554</v>
      </c>
      <c r="H2730" s="698">
        <v>43678</v>
      </c>
      <c r="I2730" s="698">
        <v>43684</v>
      </c>
      <c r="J2730" s="228">
        <v>2018</v>
      </c>
      <c r="K2730" s="229" t="s">
        <v>4913</v>
      </c>
      <c r="L2730" s="229" t="s">
        <v>1073</v>
      </c>
      <c r="M2730" s="229" t="s">
        <v>4912</v>
      </c>
      <c r="N2730" s="213">
        <v>2</v>
      </c>
      <c r="O2730" s="229">
        <v>0</v>
      </c>
      <c r="P2730" s="229">
        <v>1</v>
      </c>
      <c r="Q2730" s="229">
        <v>24</v>
      </c>
      <c r="R2730" s="229">
        <v>0</v>
      </c>
      <c r="S2730" s="229">
        <v>2</v>
      </c>
      <c r="T2730" s="229">
        <v>0</v>
      </c>
      <c r="U2730" s="229">
        <v>0</v>
      </c>
      <c r="V2730" s="229">
        <v>0</v>
      </c>
      <c r="W2730" s="229">
        <v>9</v>
      </c>
      <c r="X2730" s="229">
        <v>0</v>
      </c>
      <c r="Y2730" s="229">
        <v>4</v>
      </c>
      <c r="Z2730" s="229">
        <v>0</v>
      </c>
      <c r="AA2730" s="229">
        <v>0</v>
      </c>
      <c r="AB2730" s="213">
        <v>40</v>
      </c>
      <c r="AC2730" s="213"/>
    </row>
    <row r="2731" spans="1:29" s="110" customFormat="1">
      <c r="A2731" s="229" t="s">
        <v>4966</v>
      </c>
      <c r="B2731" s="229" t="s">
        <v>658</v>
      </c>
      <c r="C2731" s="229" t="s">
        <v>4967</v>
      </c>
      <c r="D2731" s="229" t="s">
        <v>552</v>
      </c>
      <c r="E2731" s="229">
        <v>82</v>
      </c>
      <c r="F2731" s="228" t="s">
        <v>4912</v>
      </c>
      <c r="G2731" s="229" t="s">
        <v>554</v>
      </c>
      <c r="H2731" s="698">
        <v>43678</v>
      </c>
      <c r="I2731" s="698">
        <v>43684</v>
      </c>
      <c r="J2731" s="228">
        <v>2018</v>
      </c>
      <c r="K2731" s="229" t="s">
        <v>4913</v>
      </c>
      <c r="L2731" s="229" t="s">
        <v>1073</v>
      </c>
      <c r="M2731" s="229" t="s">
        <v>4912</v>
      </c>
      <c r="N2731" s="213">
        <v>3</v>
      </c>
      <c r="O2731" s="229">
        <v>0</v>
      </c>
      <c r="P2731" s="229">
        <v>0</v>
      </c>
      <c r="Q2731" s="229">
        <v>32</v>
      </c>
      <c r="R2731" s="229">
        <v>1</v>
      </c>
      <c r="S2731" s="229">
        <v>0</v>
      </c>
      <c r="T2731" s="229">
        <v>0</v>
      </c>
      <c r="U2731" s="229">
        <v>0</v>
      </c>
      <c r="V2731" s="229">
        <v>0</v>
      </c>
      <c r="W2731" s="229">
        <v>7</v>
      </c>
      <c r="X2731" s="229">
        <v>0</v>
      </c>
      <c r="Y2731" s="229">
        <v>0</v>
      </c>
      <c r="Z2731" s="229">
        <v>0</v>
      </c>
      <c r="AA2731" s="229">
        <v>0</v>
      </c>
      <c r="AB2731" s="213">
        <v>40</v>
      </c>
      <c r="AC2731" s="213"/>
    </row>
    <row r="2732" spans="1:29" s="110" customFormat="1">
      <c r="A2732" s="229" t="s">
        <v>4968</v>
      </c>
      <c r="B2732" s="229" t="s">
        <v>658</v>
      </c>
      <c r="C2732" s="229" t="s">
        <v>4969</v>
      </c>
      <c r="D2732" s="229" t="s">
        <v>552</v>
      </c>
      <c r="E2732" s="229">
        <v>82</v>
      </c>
      <c r="F2732" s="228" t="s">
        <v>4912</v>
      </c>
      <c r="G2732" s="229" t="s">
        <v>554</v>
      </c>
      <c r="H2732" s="698">
        <v>43678</v>
      </c>
      <c r="I2732" s="698">
        <v>43684</v>
      </c>
      <c r="J2732" s="228">
        <v>2018</v>
      </c>
      <c r="K2732" s="229" t="s">
        <v>4913</v>
      </c>
      <c r="L2732" s="229" t="s">
        <v>1073</v>
      </c>
      <c r="M2732" s="229" t="s">
        <v>4912</v>
      </c>
      <c r="N2732" s="213">
        <v>4</v>
      </c>
      <c r="O2732" s="229">
        <v>0</v>
      </c>
      <c r="P2732" s="229">
        <v>0</v>
      </c>
      <c r="Q2732" s="229">
        <v>19</v>
      </c>
      <c r="R2732" s="229">
        <v>6</v>
      </c>
      <c r="S2732" s="229">
        <v>0</v>
      </c>
      <c r="T2732" s="229">
        <v>0</v>
      </c>
      <c r="U2732" s="229">
        <v>0</v>
      </c>
      <c r="V2732" s="229">
        <v>0</v>
      </c>
      <c r="W2732" s="229">
        <v>15</v>
      </c>
      <c r="X2732" s="229">
        <v>0</v>
      </c>
      <c r="Y2732" s="229">
        <v>0</v>
      </c>
      <c r="Z2732" s="229">
        <v>0</v>
      </c>
      <c r="AA2732" s="229">
        <v>0</v>
      </c>
      <c r="AB2732" s="213">
        <v>40</v>
      </c>
      <c r="AC2732" s="213"/>
    </row>
    <row r="2733" spans="1:29" s="110" customFormat="1">
      <c r="A2733" s="229" t="s">
        <v>4970</v>
      </c>
      <c r="B2733" s="229" t="s">
        <v>658</v>
      </c>
      <c r="C2733" s="229" t="s">
        <v>4971</v>
      </c>
      <c r="D2733" s="229" t="s">
        <v>552</v>
      </c>
      <c r="E2733" s="229">
        <v>48</v>
      </c>
      <c r="F2733" s="228" t="s">
        <v>3751</v>
      </c>
      <c r="G2733" s="229" t="s">
        <v>554</v>
      </c>
      <c r="H2733" s="698">
        <v>43756</v>
      </c>
      <c r="I2733" s="698">
        <v>43763</v>
      </c>
      <c r="J2733" s="228">
        <v>2018</v>
      </c>
      <c r="K2733" s="229" t="s">
        <v>769</v>
      </c>
      <c r="L2733" s="229" t="s">
        <v>1853</v>
      </c>
      <c r="M2733" s="229" t="s">
        <v>3751</v>
      </c>
      <c r="N2733" s="213">
        <v>1</v>
      </c>
      <c r="O2733" s="229">
        <v>2</v>
      </c>
      <c r="P2733" s="229">
        <v>0</v>
      </c>
      <c r="Q2733" s="229">
        <v>3</v>
      </c>
      <c r="R2733" s="229">
        <v>0</v>
      </c>
      <c r="S2733" s="229">
        <v>0</v>
      </c>
      <c r="T2733" s="229">
        <v>0</v>
      </c>
      <c r="U2733" s="229">
        <v>7</v>
      </c>
      <c r="V2733" s="229">
        <v>0</v>
      </c>
      <c r="W2733" s="229">
        <v>28</v>
      </c>
      <c r="X2733" s="229">
        <v>0</v>
      </c>
      <c r="Y2733" s="229">
        <v>0</v>
      </c>
      <c r="Z2733" s="229">
        <v>0</v>
      </c>
      <c r="AA2733" s="229">
        <v>0</v>
      </c>
      <c r="AB2733" s="213">
        <v>40</v>
      </c>
      <c r="AC2733" s="213"/>
    </row>
    <row r="2734" spans="1:29" s="110" customFormat="1">
      <c r="A2734" s="229" t="s">
        <v>4972</v>
      </c>
      <c r="B2734" s="229" t="s">
        <v>658</v>
      </c>
      <c r="C2734" s="229" t="s">
        <v>4973</v>
      </c>
      <c r="D2734" s="229" t="s">
        <v>552</v>
      </c>
      <c r="E2734" s="229">
        <v>48</v>
      </c>
      <c r="F2734" s="228" t="s">
        <v>3751</v>
      </c>
      <c r="G2734" s="229" t="s">
        <v>554</v>
      </c>
      <c r="H2734" s="698">
        <v>43756</v>
      </c>
      <c r="I2734" s="698">
        <v>43763</v>
      </c>
      <c r="J2734" s="228">
        <v>2018</v>
      </c>
      <c r="K2734" s="229" t="s">
        <v>769</v>
      </c>
      <c r="L2734" s="229" t="s">
        <v>1853</v>
      </c>
      <c r="M2734" s="229" t="s">
        <v>3751</v>
      </c>
      <c r="N2734" s="213">
        <v>2</v>
      </c>
      <c r="O2734" s="229">
        <v>1</v>
      </c>
      <c r="P2734" s="229">
        <v>0</v>
      </c>
      <c r="Q2734" s="229">
        <v>6</v>
      </c>
      <c r="R2734" s="229">
        <v>0</v>
      </c>
      <c r="S2734" s="229">
        <v>0</v>
      </c>
      <c r="T2734" s="229">
        <v>0</v>
      </c>
      <c r="U2734" s="229">
        <v>2</v>
      </c>
      <c r="V2734" s="229">
        <v>0</v>
      </c>
      <c r="W2734" s="229">
        <v>31</v>
      </c>
      <c r="X2734" s="229">
        <v>0</v>
      </c>
      <c r="Y2734" s="229">
        <v>0</v>
      </c>
      <c r="Z2734" s="229">
        <v>0</v>
      </c>
      <c r="AA2734" s="229">
        <v>0</v>
      </c>
      <c r="AB2734" s="213">
        <v>40</v>
      </c>
      <c r="AC2734" s="213"/>
    </row>
    <row r="2735" spans="1:29" s="110" customFormat="1">
      <c r="A2735" s="229" t="s">
        <v>4974</v>
      </c>
      <c r="B2735" s="229" t="s">
        <v>658</v>
      </c>
      <c r="C2735" s="229" t="s">
        <v>4975</v>
      </c>
      <c r="D2735" s="229" t="s">
        <v>552</v>
      </c>
      <c r="E2735" s="229">
        <v>48</v>
      </c>
      <c r="F2735" s="228" t="s">
        <v>3751</v>
      </c>
      <c r="G2735" s="229" t="s">
        <v>554</v>
      </c>
      <c r="H2735" s="698">
        <v>43756</v>
      </c>
      <c r="I2735" s="698">
        <v>43763</v>
      </c>
      <c r="J2735" s="228">
        <v>2018</v>
      </c>
      <c r="K2735" s="229" t="s">
        <v>769</v>
      </c>
      <c r="L2735" s="229" t="s">
        <v>1853</v>
      </c>
      <c r="M2735" s="229" t="s">
        <v>3751</v>
      </c>
      <c r="N2735" s="213">
        <v>3</v>
      </c>
      <c r="O2735" s="229">
        <v>0</v>
      </c>
      <c r="P2735" s="229">
        <v>0</v>
      </c>
      <c r="Q2735" s="229">
        <v>7</v>
      </c>
      <c r="R2735" s="229">
        <v>0</v>
      </c>
      <c r="S2735" s="229">
        <v>0</v>
      </c>
      <c r="T2735" s="229">
        <v>0</v>
      </c>
      <c r="U2735" s="229">
        <v>5</v>
      </c>
      <c r="V2735" s="229">
        <v>0</v>
      </c>
      <c r="W2735" s="229">
        <v>28</v>
      </c>
      <c r="X2735" s="229">
        <v>0</v>
      </c>
      <c r="Y2735" s="229">
        <v>0</v>
      </c>
      <c r="Z2735" s="229">
        <v>0</v>
      </c>
      <c r="AA2735" s="229">
        <v>0</v>
      </c>
      <c r="AB2735" s="213">
        <v>40</v>
      </c>
      <c r="AC2735" s="213"/>
    </row>
    <row r="2736" spans="1:29" s="110" customFormat="1">
      <c r="A2736" s="229" t="s">
        <v>4976</v>
      </c>
      <c r="B2736" s="229" t="s">
        <v>658</v>
      </c>
      <c r="C2736" s="229" t="s">
        <v>4977</v>
      </c>
      <c r="D2736" s="229" t="s">
        <v>552</v>
      </c>
      <c r="E2736" s="229">
        <v>48</v>
      </c>
      <c r="F2736" s="228" t="s">
        <v>3751</v>
      </c>
      <c r="G2736" s="229" t="s">
        <v>554</v>
      </c>
      <c r="H2736" s="698">
        <v>43756</v>
      </c>
      <c r="I2736" s="698">
        <v>43763</v>
      </c>
      <c r="J2736" s="228">
        <v>2018</v>
      </c>
      <c r="K2736" s="229" t="s">
        <v>769</v>
      </c>
      <c r="L2736" s="229" t="s">
        <v>1853</v>
      </c>
      <c r="M2736" s="229" t="s">
        <v>3751</v>
      </c>
      <c r="N2736" s="213">
        <v>4</v>
      </c>
      <c r="O2736" s="229">
        <v>1</v>
      </c>
      <c r="P2736" s="229">
        <v>0</v>
      </c>
      <c r="Q2736" s="229">
        <v>5</v>
      </c>
      <c r="R2736" s="229">
        <v>0</v>
      </c>
      <c r="S2736" s="229">
        <v>0</v>
      </c>
      <c r="T2736" s="229">
        <v>0</v>
      </c>
      <c r="U2736" s="229">
        <v>5</v>
      </c>
      <c r="V2736" s="229">
        <v>0</v>
      </c>
      <c r="W2736" s="229">
        <v>28</v>
      </c>
      <c r="X2736" s="229">
        <v>1</v>
      </c>
      <c r="Y2736" s="229">
        <v>0</v>
      </c>
      <c r="Z2736" s="229">
        <v>0</v>
      </c>
      <c r="AA2736" s="229">
        <v>0</v>
      </c>
      <c r="AB2736" s="213">
        <v>40</v>
      </c>
      <c r="AC2736" s="213"/>
    </row>
    <row r="2737" spans="1:29" s="110" customFormat="1">
      <c r="A2737" s="229" t="s">
        <v>4978</v>
      </c>
      <c r="B2737" s="229" t="s">
        <v>658</v>
      </c>
      <c r="C2737" s="229" t="s">
        <v>4979</v>
      </c>
      <c r="D2737" s="229" t="s">
        <v>552</v>
      </c>
      <c r="E2737" s="229">
        <v>49</v>
      </c>
      <c r="F2737" s="228" t="s">
        <v>1856</v>
      </c>
      <c r="G2737" s="229" t="s">
        <v>554</v>
      </c>
      <c r="H2737" s="698">
        <v>43756</v>
      </c>
      <c r="I2737" s="698">
        <v>43763</v>
      </c>
      <c r="J2737" s="228">
        <v>2018</v>
      </c>
      <c r="K2737" s="229" t="s">
        <v>769</v>
      </c>
      <c r="L2737" s="229" t="s">
        <v>1853</v>
      </c>
      <c r="M2737" s="229" t="s">
        <v>1856</v>
      </c>
      <c r="N2737" s="213">
        <v>1</v>
      </c>
      <c r="O2737" s="229">
        <v>5</v>
      </c>
      <c r="P2737" s="229">
        <v>5</v>
      </c>
      <c r="Q2737" s="229">
        <v>5</v>
      </c>
      <c r="R2737" s="229">
        <v>0</v>
      </c>
      <c r="S2737" s="229">
        <v>3</v>
      </c>
      <c r="T2737" s="229">
        <v>0</v>
      </c>
      <c r="U2737" s="229">
        <v>0</v>
      </c>
      <c r="V2737" s="229">
        <v>0</v>
      </c>
      <c r="W2737" s="229">
        <v>14</v>
      </c>
      <c r="X2737" s="229">
        <v>3</v>
      </c>
      <c r="Y2737" s="229">
        <v>5</v>
      </c>
      <c r="Z2737" s="229">
        <v>0</v>
      </c>
      <c r="AA2737" s="229">
        <v>0</v>
      </c>
      <c r="AB2737" s="213">
        <v>40</v>
      </c>
      <c r="AC2737" s="213"/>
    </row>
    <row r="2738" spans="1:29" s="110" customFormat="1">
      <c r="A2738" s="229" t="s">
        <v>4980</v>
      </c>
      <c r="B2738" s="229" t="s">
        <v>658</v>
      </c>
      <c r="C2738" s="229" t="s">
        <v>4981</v>
      </c>
      <c r="D2738" s="229" t="s">
        <v>552</v>
      </c>
      <c r="E2738" s="229">
        <v>49</v>
      </c>
      <c r="F2738" s="228" t="s">
        <v>1856</v>
      </c>
      <c r="G2738" s="229" t="s">
        <v>554</v>
      </c>
      <c r="H2738" s="698">
        <v>43756</v>
      </c>
      <c r="I2738" s="698">
        <v>43763</v>
      </c>
      <c r="J2738" s="228">
        <v>2018</v>
      </c>
      <c r="K2738" s="229" t="s">
        <v>769</v>
      </c>
      <c r="L2738" s="229" t="s">
        <v>1853</v>
      </c>
      <c r="M2738" s="229" t="s">
        <v>1856</v>
      </c>
      <c r="N2738" s="213">
        <v>2</v>
      </c>
      <c r="O2738" s="229">
        <v>9</v>
      </c>
      <c r="P2738" s="229">
        <v>4</v>
      </c>
      <c r="Q2738" s="229">
        <v>4</v>
      </c>
      <c r="R2738" s="229">
        <v>0</v>
      </c>
      <c r="S2738" s="229">
        <v>0</v>
      </c>
      <c r="T2738" s="229">
        <v>0</v>
      </c>
      <c r="U2738" s="229">
        <v>2</v>
      </c>
      <c r="V2738" s="229">
        <v>0</v>
      </c>
      <c r="W2738" s="229">
        <v>15</v>
      </c>
      <c r="X2738" s="229">
        <v>5</v>
      </c>
      <c r="Y2738" s="229">
        <v>1</v>
      </c>
      <c r="Z2738" s="229">
        <v>0</v>
      </c>
      <c r="AA2738" s="229">
        <v>0</v>
      </c>
      <c r="AB2738" s="213">
        <v>40</v>
      </c>
      <c r="AC2738" s="213"/>
    </row>
    <row r="2739" spans="1:29" s="110" customFormat="1">
      <c r="A2739" s="229" t="s">
        <v>4982</v>
      </c>
      <c r="B2739" s="229" t="s">
        <v>658</v>
      </c>
      <c r="C2739" s="229" t="s">
        <v>4983</v>
      </c>
      <c r="D2739" s="229" t="s">
        <v>552</v>
      </c>
      <c r="E2739" s="229">
        <v>49</v>
      </c>
      <c r="F2739" s="228" t="s">
        <v>1856</v>
      </c>
      <c r="G2739" s="229" t="s">
        <v>554</v>
      </c>
      <c r="H2739" s="698">
        <v>43756</v>
      </c>
      <c r="I2739" s="698">
        <v>43763</v>
      </c>
      <c r="J2739" s="228">
        <v>2018</v>
      </c>
      <c r="K2739" s="229" t="s">
        <v>769</v>
      </c>
      <c r="L2739" s="229" t="s">
        <v>1853</v>
      </c>
      <c r="M2739" s="229" t="s">
        <v>1856</v>
      </c>
      <c r="N2739" s="213">
        <v>3</v>
      </c>
      <c r="O2739" s="229">
        <v>3</v>
      </c>
      <c r="P2739" s="229">
        <v>13</v>
      </c>
      <c r="Q2739" s="229">
        <v>10</v>
      </c>
      <c r="R2739" s="229">
        <v>0</v>
      </c>
      <c r="S2739" s="229">
        <v>0</v>
      </c>
      <c r="T2739" s="229">
        <v>0</v>
      </c>
      <c r="U2739" s="229">
        <v>2</v>
      </c>
      <c r="V2739" s="229">
        <v>1</v>
      </c>
      <c r="W2739" s="229">
        <v>11</v>
      </c>
      <c r="X2739" s="229">
        <v>0</v>
      </c>
      <c r="Y2739" s="229">
        <v>0</v>
      </c>
      <c r="Z2739" s="229">
        <v>0</v>
      </c>
      <c r="AA2739" s="229">
        <v>0</v>
      </c>
      <c r="AB2739" s="213">
        <v>40</v>
      </c>
      <c r="AC2739" s="213"/>
    </row>
    <row r="2740" spans="1:29" s="110" customFormat="1">
      <c r="A2740" s="229" t="s">
        <v>4984</v>
      </c>
      <c r="B2740" s="229" t="s">
        <v>658</v>
      </c>
      <c r="C2740" s="229" t="s">
        <v>4985</v>
      </c>
      <c r="D2740" s="229" t="s">
        <v>552</v>
      </c>
      <c r="E2740" s="229">
        <v>49</v>
      </c>
      <c r="F2740" s="228" t="s">
        <v>1856</v>
      </c>
      <c r="G2740" s="229" t="s">
        <v>554</v>
      </c>
      <c r="H2740" s="698">
        <v>43756</v>
      </c>
      <c r="I2740" s="698">
        <v>43763</v>
      </c>
      <c r="J2740" s="228">
        <v>2018</v>
      </c>
      <c r="K2740" s="229" t="s">
        <v>769</v>
      </c>
      <c r="L2740" s="229" t="s">
        <v>1853</v>
      </c>
      <c r="M2740" s="229" t="s">
        <v>1856</v>
      </c>
      <c r="N2740" s="213">
        <v>4</v>
      </c>
      <c r="O2740" s="229">
        <v>9</v>
      </c>
      <c r="P2740" s="229">
        <v>2</v>
      </c>
      <c r="Q2740" s="229">
        <v>8</v>
      </c>
      <c r="R2740" s="229">
        <v>1</v>
      </c>
      <c r="S2740" s="229">
        <v>0</v>
      </c>
      <c r="T2740" s="229">
        <v>0</v>
      </c>
      <c r="U2740" s="229">
        <v>2</v>
      </c>
      <c r="V2740" s="229">
        <v>0</v>
      </c>
      <c r="W2740" s="229">
        <v>9</v>
      </c>
      <c r="X2740" s="229">
        <v>4</v>
      </c>
      <c r="Y2740" s="229">
        <v>5</v>
      </c>
      <c r="Z2740" s="229">
        <v>0</v>
      </c>
      <c r="AA2740" s="229">
        <v>0</v>
      </c>
      <c r="AB2740" s="213">
        <v>40</v>
      </c>
      <c r="AC2740" s="213"/>
    </row>
    <row r="2741" spans="1:29" s="110" customFormat="1">
      <c r="A2741" s="229" t="s">
        <v>4986</v>
      </c>
      <c r="B2741" s="229" t="s">
        <v>658</v>
      </c>
      <c r="C2741" s="229" t="s">
        <v>4987</v>
      </c>
      <c r="D2741" s="229" t="s">
        <v>552</v>
      </c>
      <c r="E2741" s="229">
        <v>50</v>
      </c>
      <c r="F2741" s="228" t="s">
        <v>3752</v>
      </c>
      <c r="G2741" s="229" t="s">
        <v>554</v>
      </c>
      <c r="H2741" s="698">
        <v>43756</v>
      </c>
      <c r="I2741" s="698">
        <v>43763</v>
      </c>
      <c r="J2741" s="228">
        <v>2018</v>
      </c>
      <c r="K2741" s="229" t="s">
        <v>769</v>
      </c>
      <c r="L2741" s="229" t="s">
        <v>1853</v>
      </c>
      <c r="M2741" s="229" t="s">
        <v>3752</v>
      </c>
      <c r="N2741" s="213">
        <v>1</v>
      </c>
      <c r="O2741" s="229">
        <v>8</v>
      </c>
      <c r="P2741" s="229">
        <v>0</v>
      </c>
      <c r="Q2741" s="229">
        <v>16</v>
      </c>
      <c r="R2741" s="229">
        <v>3</v>
      </c>
      <c r="S2741" s="229">
        <v>0</v>
      </c>
      <c r="T2741" s="229">
        <v>1</v>
      </c>
      <c r="U2741" s="229">
        <v>0</v>
      </c>
      <c r="V2741" s="229">
        <v>0</v>
      </c>
      <c r="W2741" s="229">
        <v>11</v>
      </c>
      <c r="X2741" s="229">
        <v>1</v>
      </c>
      <c r="Y2741" s="229">
        <v>0</v>
      </c>
      <c r="Z2741" s="229">
        <v>0</v>
      </c>
      <c r="AA2741" s="229">
        <v>0</v>
      </c>
      <c r="AB2741" s="213">
        <v>40</v>
      </c>
      <c r="AC2741" s="213"/>
    </row>
    <row r="2742" spans="1:29" s="110" customFormat="1">
      <c r="A2742" s="229" t="s">
        <v>4988</v>
      </c>
      <c r="B2742" s="229" t="s">
        <v>658</v>
      </c>
      <c r="C2742" s="229" t="s">
        <v>4989</v>
      </c>
      <c r="D2742" s="229" t="s">
        <v>552</v>
      </c>
      <c r="E2742" s="229">
        <v>50</v>
      </c>
      <c r="F2742" s="228" t="s">
        <v>3752</v>
      </c>
      <c r="G2742" s="229" t="s">
        <v>554</v>
      </c>
      <c r="H2742" s="698">
        <v>43756</v>
      </c>
      <c r="I2742" s="698">
        <v>43763</v>
      </c>
      <c r="J2742" s="228">
        <v>2018</v>
      </c>
      <c r="K2742" s="229" t="s">
        <v>769</v>
      </c>
      <c r="L2742" s="229" t="s">
        <v>1853</v>
      </c>
      <c r="M2742" s="229" t="s">
        <v>3752</v>
      </c>
      <c r="N2742" s="213">
        <v>2</v>
      </c>
      <c r="O2742" s="229">
        <v>5</v>
      </c>
      <c r="P2742" s="229">
        <v>0</v>
      </c>
      <c r="Q2742" s="229">
        <v>22</v>
      </c>
      <c r="R2742" s="229">
        <v>4</v>
      </c>
      <c r="S2742" s="229">
        <v>0</v>
      </c>
      <c r="T2742" s="229">
        <v>0</v>
      </c>
      <c r="U2742" s="229">
        <v>0</v>
      </c>
      <c r="V2742" s="229">
        <v>0</v>
      </c>
      <c r="W2742" s="229">
        <v>8</v>
      </c>
      <c r="X2742" s="229">
        <v>1</v>
      </c>
      <c r="Y2742" s="229">
        <v>0</v>
      </c>
      <c r="Z2742" s="229">
        <v>0</v>
      </c>
      <c r="AA2742" s="229">
        <v>0</v>
      </c>
      <c r="AB2742" s="213">
        <v>40</v>
      </c>
      <c r="AC2742" s="213"/>
    </row>
    <row r="2743" spans="1:29" s="110" customFormat="1">
      <c r="A2743" s="229" t="s">
        <v>4990</v>
      </c>
      <c r="B2743" s="229" t="s">
        <v>658</v>
      </c>
      <c r="C2743" s="229" t="s">
        <v>4991</v>
      </c>
      <c r="D2743" s="229" t="s">
        <v>552</v>
      </c>
      <c r="E2743" s="229">
        <v>50</v>
      </c>
      <c r="F2743" s="228" t="s">
        <v>3752</v>
      </c>
      <c r="G2743" s="229" t="s">
        <v>554</v>
      </c>
      <c r="H2743" s="698">
        <v>43756</v>
      </c>
      <c r="I2743" s="698">
        <v>43763</v>
      </c>
      <c r="J2743" s="228">
        <v>2018</v>
      </c>
      <c r="K2743" s="229" t="s">
        <v>769</v>
      </c>
      <c r="L2743" s="229" t="s">
        <v>1853</v>
      </c>
      <c r="M2743" s="229" t="s">
        <v>3752</v>
      </c>
      <c r="N2743" s="213">
        <v>3</v>
      </c>
      <c r="O2743" s="229">
        <v>1</v>
      </c>
      <c r="P2743" s="229">
        <v>0</v>
      </c>
      <c r="Q2743" s="229">
        <v>29</v>
      </c>
      <c r="R2743" s="229">
        <v>0</v>
      </c>
      <c r="S2743" s="229">
        <v>0</v>
      </c>
      <c r="T2743" s="229">
        <v>0</v>
      </c>
      <c r="U2743" s="229">
        <v>2</v>
      </c>
      <c r="V2743" s="229">
        <v>0</v>
      </c>
      <c r="W2743" s="229">
        <v>8</v>
      </c>
      <c r="X2743" s="229">
        <v>0</v>
      </c>
      <c r="Y2743" s="229">
        <v>0</v>
      </c>
      <c r="Z2743" s="229">
        <v>0</v>
      </c>
      <c r="AA2743" s="229">
        <v>0</v>
      </c>
      <c r="AB2743" s="213">
        <v>40</v>
      </c>
      <c r="AC2743" s="213"/>
    </row>
    <row r="2744" spans="1:29" s="110" customFormat="1">
      <c r="A2744" s="229" t="s">
        <v>4992</v>
      </c>
      <c r="B2744" s="229" t="s">
        <v>658</v>
      </c>
      <c r="C2744" s="229" t="s">
        <v>4993</v>
      </c>
      <c r="D2744" s="229" t="s">
        <v>552</v>
      </c>
      <c r="E2744" s="229">
        <v>50</v>
      </c>
      <c r="F2744" s="228" t="s">
        <v>3752</v>
      </c>
      <c r="G2744" s="229" t="s">
        <v>554</v>
      </c>
      <c r="H2744" s="698">
        <v>43756</v>
      </c>
      <c r="I2744" s="698">
        <v>43763</v>
      </c>
      <c r="J2744" s="228">
        <v>2018</v>
      </c>
      <c r="K2744" s="229" t="s">
        <v>769</v>
      </c>
      <c r="L2744" s="229" t="s">
        <v>1853</v>
      </c>
      <c r="M2744" s="229" t="s">
        <v>3752</v>
      </c>
      <c r="N2744" s="213">
        <v>4</v>
      </c>
      <c r="O2744" s="229">
        <v>8</v>
      </c>
      <c r="P2744" s="229">
        <v>0</v>
      </c>
      <c r="Q2744" s="229">
        <v>28</v>
      </c>
      <c r="R2744" s="229">
        <v>3</v>
      </c>
      <c r="S2744" s="229">
        <v>0</v>
      </c>
      <c r="T2744" s="229">
        <v>0</v>
      </c>
      <c r="U2744" s="229">
        <v>0</v>
      </c>
      <c r="V2744" s="229">
        <v>0</v>
      </c>
      <c r="W2744" s="229">
        <v>1</v>
      </c>
      <c r="X2744" s="229">
        <v>0</v>
      </c>
      <c r="Y2744" s="229">
        <v>0</v>
      </c>
      <c r="Z2744" s="229">
        <v>0</v>
      </c>
      <c r="AA2744" s="229">
        <v>0</v>
      </c>
      <c r="AB2744" s="213">
        <v>40</v>
      </c>
      <c r="AC2744" s="213"/>
    </row>
    <row r="2745" spans="1:29" s="110" customFormat="1">
      <c r="A2745" s="229" t="s">
        <v>4970</v>
      </c>
      <c r="B2745" s="229" t="s">
        <v>658</v>
      </c>
      <c r="C2745" s="229" t="s">
        <v>4971</v>
      </c>
      <c r="D2745" s="229" t="s">
        <v>552</v>
      </c>
      <c r="E2745" s="229">
        <v>48</v>
      </c>
      <c r="F2745" s="228" t="s">
        <v>3751</v>
      </c>
      <c r="G2745" s="229" t="s">
        <v>554</v>
      </c>
      <c r="H2745" s="698">
        <v>43531</v>
      </c>
      <c r="I2745" s="698">
        <v>43765</v>
      </c>
      <c r="J2745" s="228">
        <v>2018</v>
      </c>
      <c r="K2745" s="229" t="s">
        <v>769</v>
      </c>
      <c r="L2745" s="229" t="s">
        <v>1853</v>
      </c>
      <c r="M2745" s="229" t="s">
        <v>3751</v>
      </c>
      <c r="N2745" s="213">
        <v>1</v>
      </c>
      <c r="O2745" s="229">
        <v>7</v>
      </c>
      <c r="P2745" s="229">
        <v>0</v>
      </c>
      <c r="Q2745" s="229">
        <v>11</v>
      </c>
      <c r="R2745" s="229">
        <v>0</v>
      </c>
      <c r="S2745" s="229">
        <v>0</v>
      </c>
      <c r="T2745" s="229">
        <v>0</v>
      </c>
      <c r="U2745" s="229">
        <v>9</v>
      </c>
      <c r="V2745" s="229">
        <v>0</v>
      </c>
      <c r="W2745" s="229">
        <v>13</v>
      </c>
      <c r="X2745" s="229">
        <v>0</v>
      </c>
      <c r="Y2745" s="229">
        <v>0</v>
      </c>
      <c r="Z2745" s="229">
        <v>0</v>
      </c>
      <c r="AA2745" s="229">
        <v>0</v>
      </c>
      <c r="AB2745" s="213">
        <v>40</v>
      </c>
      <c r="AC2745" s="213"/>
    </row>
    <row r="2746" spans="1:29" s="110" customFormat="1">
      <c r="A2746" s="229" t="s">
        <v>4972</v>
      </c>
      <c r="B2746" s="229" t="s">
        <v>658</v>
      </c>
      <c r="C2746" s="229" t="s">
        <v>4973</v>
      </c>
      <c r="D2746" s="229" t="s">
        <v>552</v>
      </c>
      <c r="E2746" s="229">
        <v>48</v>
      </c>
      <c r="F2746" s="228" t="s">
        <v>3751</v>
      </c>
      <c r="G2746" s="229" t="s">
        <v>554</v>
      </c>
      <c r="H2746" s="698">
        <v>43531</v>
      </c>
      <c r="I2746" s="698">
        <v>43765</v>
      </c>
      <c r="J2746" s="228">
        <v>2018</v>
      </c>
      <c r="K2746" s="229" t="s">
        <v>769</v>
      </c>
      <c r="L2746" s="229" t="s">
        <v>1853</v>
      </c>
      <c r="M2746" s="229" t="s">
        <v>3751</v>
      </c>
      <c r="N2746" s="213">
        <v>2</v>
      </c>
      <c r="O2746" s="229">
        <v>6</v>
      </c>
      <c r="P2746" s="229">
        <v>1</v>
      </c>
      <c r="Q2746" s="229">
        <v>16</v>
      </c>
      <c r="R2746" s="229">
        <v>0</v>
      </c>
      <c r="S2746" s="229">
        <v>0</v>
      </c>
      <c r="T2746" s="229">
        <v>0</v>
      </c>
      <c r="U2746" s="229">
        <v>1</v>
      </c>
      <c r="V2746" s="229">
        <v>0</v>
      </c>
      <c r="W2746" s="229">
        <v>16</v>
      </c>
      <c r="X2746" s="229">
        <v>0</v>
      </c>
      <c r="Y2746" s="229">
        <v>0</v>
      </c>
      <c r="Z2746" s="229">
        <v>0</v>
      </c>
      <c r="AA2746" s="229">
        <v>0</v>
      </c>
      <c r="AB2746" s="213">
        <v>40</v>
      </c>
      <c r="AC2746" s="213"/>
    </row>
    <row r="2747" spans="1:29" s="110" customFormat="1">
      <c r="A2747" s="229" t="s">
        <v>4974</v>
      </c>
      <c r="B2747" s="229" t="s">
        <v>658</v>
      </c>
      <c r="C2747" s="229" t="s">
        <v>4975</v>
      </c>
      <c r="D2747" s="229" t="s">
        <v>552</v>
      </c>
      <c r="E2747" s="229">
        <v>48</v>
      </c>
      <c r="F2747" s="228" t="s">
        <v>3751</v>
      </c>
      <c r="G2747" s="229" t="s">
        <v>554</v>
      </c>
      <c r="H2747" s="698">
        <v>43531</v>
      </c>
      <c r="I2747" s="698">
        <v>43765</v>
      </c>
      <c r="J2747" s="228">
        <v>2018</v>
      </c>
      <c r="K2747" s="229" t="s">
        <v>769</v>
      </c>
      <c r="L2747" s="229" t="s">
        <v>1853</v>
      </c>
      <c r="M2747" s="229" t="s">
        <v>3751</v>
      </c>
      <c r="N2747" s="213">
        <v>3</v>
      </c>
      <c r="O2747" s="229">
        <v>6</v>
      </c>
      <c r="P2747" s="229">
        <v>1</v>
      </c>
      <c r="Q2747" s="229">
        <v>14</v>
      </c>
      <c r="R2747" s="229">
        <v>0</v>
      </c>
      <c r="S2747" s="229">
        <v>0</v>
      </c>
      <c r="T2747" s="229">
        <v>0</v>
      </c>
      <c r="U2747" s="229">
        <v>4</v>
      </c>
      <c r="V2747" s="229">
        <v>0</v>
      </c>
      <c r="W2747" s="229">
        <v>14</v>
      </c>
      <c r="X2747" s="229">
        <v>1</v>
      </c>
      <c r="Y2747" s="229">
        <v>0</v>
      </c>
      <c r="Z2747" s="229">
        <v>0</v>
      </c>
      <c r="AA2747" s="229">
        <v>0</v>
      </c>
      <c r="AB2747" s="213">
        <v>40</v>
      </c>
      <c r="AC2747" s="213"/>
    </row>
    <row r="2748" spans="1:29" s="110" customFormat="1">
      <c r="A2748" s="229" t="s">
        <v>4976</v>
      </c>
      <c r="B2748" s="229" t="s">
        <v>658</v>
      </c>
      <c r="C2748" s="229" t="s">
        <v>4977</v>
      </c>
      <c r="D2748" s="229" t="s">
        <v>552</v>
      </c>
      <c r="E2748" s="229">
        <v>48</v>
      </c>
      <c r="F2748" s="228" t="s">
        <v>3751</v>
      </c>
      <c r="G2748" s="229" t="s">
        <v>554</v>
      </c>
      <c r="H2748" s="698">
        <v>43531</v>
      </c>
      <c r="I2748" s="698">
        <v>43765</v>
      </c>
      <c r="J2748" s="228">
        <v>2018</v>
      </c>
      <c r="K2748" s="229" t="s">
        <v>769</v>
      </c>
      <c r="L2748" s="229" t="s">
        <v>1853</v>
      </c>
      <c r="M2748" s="229" t="s">
        <v>3751</v>
      </c>
      <c r="N2748" s="213">
        <v>4</v>
      </c>
      <c r="O2748" s="229">
        <v>9</v>
      </c>
      <c r="P2748" s="229">
        <v>0</v>
      </c>
      <c r="Q2748" s="229">
        <v>6</v>
      </c>
      <c r="R2748" s="229">
        <v>0</v>
      </c>
      <c r="S2748" s="229">
        <v>0</v>
      </c>
      <c r="T2748" s="229">
        <v>0</v>
      </c>
      <c r="U2748" s="229">
        <v>14</v>
      </c>
      <c r="V2748" s="229">
        <v>0</v>
      </c>
      <c r="W2748" s="229">
        <v>10</v>
      </c>
      <c r="X2748" s="229">
        <v>1</v>
      </c>
      <c r="Y2748" s="229">
        <v>0</v>
      </c>
      <c r="Z2748" s="229">
        <v>0</v>
      </c>
      <c r="AA2748" s="229">
        <v>0</v>
      </c>
      <c r="AB2748" s="213">
        <v>40</v>
      </c>
      <c r="AC2748" s="213"/>
    </row>
    <row r="2749" spans="1:29" s="110" customFormat="1">
      <c r="A2749" s="229" t="s">
        <v>4978</v>
      </c>
      <c r="B2749" s="229" t="s">
        <v>658</v>
      </c>
      <c r="C2749" s="229" t="s">
        <v>4979</v>
      </c>
      <c r="D2749" s="229" t="s">
        <v>552</v>
      </c>
      <c r="E2749" s="229">
        <v>49</v>
      </c>
      <c r="F2749" s="228" t="s">
        <v>1856</v>
      </c>
      <c r="G2749" s="229" t="s">
        <v>554</v>
      </c>
      <c r="H2749" s="698">
        <v>43531</v>
      </c>
      <c r="I2749" s="698">
        <v>43765</v>
      </c>
      <c r="J2749" s="228">
        <v>2018</v>
      </c>
      <c r="K2749" s="229" t="s">
        <v>769</v>
      </c>
      <c r="L2749" s="229" t="s">
        <v>1853</v>
      </c>
      <c r="M2749" s="229" t="s">
        <v>1856</v>
      </c>
      <c r="N2749" s="213">
        <v>1</v>
      </c>
      <c r="O2749" s="229">
        <v>5</v>
      </c>
      <c r="P2749" s="229">
        <v>5</v>
      </c>
      <c r="Q2749" s="229">
        <v>7</v>
      </c>
      <c r="R2749" s="229">
        <v>2</v>
      </c>
      <c r="S2749" s="229">
        <v>3</v>
      </c>
      <c r="T2749" s="229">
        <v>0</v>
      </c>
      <c r="U2749" s="229">
        <v>0</v>
      </c>
      <c r="V2749" s="229">
        <v>1</v>
      </c>
      <c r="W2749" s="229">
        <v>9</v>
      </c>
      <c r="X2749" s="229">
        <v>3</v>
      </c>
      <c r="Y2749" s="229">
        <v>5</v>
      </c>
      <c r="Z2749" s="229">
        <v>0</v>
      </c>
      <c r="AA2749" s="229">
        <v>0</v>
      </c>
      <c r="AB2749" s="213">
        <v>40</v>
      </c>
      <c r="AC2749" s="213"/>
    </row>
    <row r="2750" spans="1:29" s="110" customFormat="1">
      <c r="A2750" s="229" t="s">
        <v>4980</v>
      </c>
      <c r="B2750" s="229" t="s">
        <v>658</v>
      </c>
      <c r="C2750" s="229" t="s">
        <v>4981</v>
      </c>
      <c r="D2750" s="229" t="s">
        <v>552</v>
      </c>
      <c r="E2750" s="229">
        <v>49</v>
      </c>
      <c r="F2750" s="228" t="s">
        <v>1856</v>
      </c>
      <c r="G2750" s="229" t="s">
        <v>554</v>
      </c>
      <c r="H2750" s="698">
        <v>43531</v>
      </c>
      <c r="I2750" s="698">
        <v>43765</v>
      </c>
      <c r="J2750" s="228">
        <v>2018</v>
      </c>
      <c r="K2750" s="229" t="s">
        <v>769</v>
      </c>
      <c r="L2750" s="229" t="s">
        <v>1853</v>
      </c>
      <c r="M2750" s="229" t="s">
        <v>1856</v>
      </c>
      <c r="N2750" s="213">
        <v>2</v>
      </c>
      <c r="O2750" s="229">
        <v>6</v>
      </c>
      <c r="P2750" s="229">
        <v>8</v>
      </c>
      <c r="Q2750" s="229">
        <v>12</v>
      </c>
      <c r="R2750" s="229">
        <v>0</v>
      </c>
      <c r="S2750" s="229">
        <v>0</v>
      </c>
      <c r="T2750" s="229">
        <v>0</v>
      </c>
      <c r="U2750" s="229">
        <v>2</v>
      </c>
      <c r="V2750" s="229">
        <v>0</v>
      </c>
      <c r="W2750" s="229">
        <v>6</v>
      </c>
      <c r="X2750" s="229">
        <v>5</v>
      </c>
      <c r="Y2750" s="229">
        <v>1</v>
      </c>
      <c r="Z2750" s="229">
        <v>0</v>
      </c>
      <c r="AA2750" s="229">
        <v>0</v>
      </c>
      <c r="AB2750" s="213">
        <v>40</v>
      </c>
      <c r="AC2750" s="213"/>
    </row>
    <row r="2751" spans="1:29" s="110" customFormat="1">
      <c r="A2751" s="229" t="s">
        <v>4982</v>
      </c>
      <c r="B2751" s="229" t="s">
        <v>658</v>
      </c>
      <c r="C2751" s="229" t="s">
        <v>4983</v>
      </c>
      <c r="D2751" s="229" t="s">
        <v>552</v>
      </c>
      <c r="E2751" s="229">
        <v>49</v>
      </c>
      <c r="F2751" s="228" t="s">
        <v>1856</v>
      </c>
      <c r="G2751" s="229" t="s">
        <v>554</v>
      </c>
      <c r="H2751" s="698">
        <v>43531</v>
      </c>
      <c r="I2751" s="698">
        <v>43765</v>
      </c>
      <c r="J2751" s="228">
        <v>2018</v>
      </c>
      <c r="K2751" s="229" t="s">
        <v>769</v>
      </c>
      <c r="L2751" s="229" t="s">
        <v>1853</v>
      </c>
      <c r="M2751" s="229" t="s">
        <v>1856</v>
      </c>
      <c r="N2751" s="213">
        <v>3</v>
      </c>
      <c r="O2751" s="229">
        <v>2</v>
      </c>
      <c r="P2751" s="229">
        <v>11</v>
      </c>
      <c r="Q2751" s="229">
        <v>15</v>
      </c>
      <c r="R2751" s="229">
        <v>0</v>
      </c>
      <c r="S2751" s="229">
        <v>1</v>
      </c>
      <c r="T2751" s="229">
        <v>0</v>
      </c>
      <c r="U2751" s="229">
        <v>2</v>
      </c>
      <c r="V2751" s="229">
        <v>0</v>
      </c>
      <c r="W2751" s="229">
        <v>8</v>
      </c>
      <c r="X2751" s="229">
        <v>0</v>
      </c>
      <c r="Y2751" s="229">
        <v>1</v>
      </c>
      <c r="Z2751" s="229">
        <v>0</v>
      </c>
      <c r="AA2751" s="229">
        <v>0</v>
      </c>
      <c r="AB2751" s="213">
        <v>40</v>
      </c>
      <c r="AC2751" s="213"/>
    </row>
    <row r="2752" spans="1:29" s="110" customFormat="1">
      <c r="A2752" s="229" t="s">
        <v>4984</v>
      </c>
      <c r="B2752" s="229" t="s">
        <v>658</v>
      </c>
      <c r="C2752" s="229" t="s">
        <v>4985</v>
      </c>
      <c r="D2752" s="229" t="s">
        <v>552</v>
      </c>
      <c r="E2752" s="229">
        <v>49</v>
      </c>
      <c r="F2752" s="228" t="s">
        <v>1856</v>
      </c>
      <c r="G2752" s="229" t="s">
        <v>554</v>
      </c>
      <c r="H2752" s="698">
        <v>43531</v>
      </c>
      <c r="I2752" s="698">
        <v>43765</v>
      </c>
      <c r="J2752" s="228">
        <v>2018</v>
      </c>
      <c r="K2752" s="229" t="s">
        <v>769</v>
      </c>
      <c r="L2752" s="229" t="s">
        <v>1853</v>
      </c>
      <c r="M2752" s="229" t="s">
        <v>1856</v>
      </c>
      <c r="N2752" s="213">
        <v>4</v>
      </c>
      <c r="O2752" s="229">
        <v>12</v>
      </c>
      <c r="P2752" s="229">
        <v>1</v>
      </c>
      <c r="Q2752" s="229">
        <v>6</v>
      </c>
      <c r="R2752" s="229">
        <v>0</v>
      </c>
      <c r="S2752" s="229">
        <v>1</v>
      </c>
      <c r="T2752" s="229">
        <v>0</v>
      </c>
      <c r="U2752" s="229">
        <v>2</v>
      </c>
      <c r="V2752" s="229">
        <v>0</v>
      </c>
      <c r="W2752" s="229">
        <v>10</v>
      </c>
      <c r="X2752" s="229">
        <v>4</v>
      </c>
      <c r="Y2752" s="229">
        <v>4</v>
      </c>
      <c r="Z2752" s="229">
        <v>0</v>
      </c>
      <c r="AA2752" s="229">
        <v>0</v>
      </c>
      <c r="AB2752" s="213">
        <v>40</v>
      </c>
      <c r="AC2752" s="213"/>
    </row>
    <row r="2753" spans="1:29" s="110" customFormat="1">
      <c r="A2753" s="229" t="s">
        <v>4986</v>
      </c>
      <c r="B2753" s="229" t="s">
        <v>658</v>
      </c>
      <c r="C2753" s="229" t="s">
        <v>4987</v>
      </c>
      <c r="D2753" s="229" t="s">
        <v>552</v>
      </c>
      <c r="E2753" s="229">
        <v>50</v>
      </c>
      <c r="F2753" s="228" t="s">
        <v>3752</v>
      </c>
      <c r="G2753" s="229" t="s">
        <v>554</v>
      </c>
      <c r="H2753" s="698">
        <v>43531</v>
      </c>
      <c r="I2753" s="698">
        <v>43765</v>
      </c>
      <c r="J2753" s="228">
        <v>2018</v>
      </c>
      <c r="K2753" s="229" t="s">
        <v>769</v>
      </c>
      <c r="L2753" s="229" t="s">
        <v>1853</v>
      </c>
      <c r="M2753" s="229" t="s">
        <v>3752</v>
      </c>
      <c r="N2753" s="213">
        <v>1</v>
      </c>
      <c r="O2753" s="229">
        <v>27</v>
      </c>
      <c r="P2753" s="229">
        <v>0</v>
      </c>
      <c r="Q2753" s="229">
        <v>1</v>
      </c>
      <c r="R2753" s="229">
        <v>5</v>
      </c>
      <c r="S2753" s="229">
        <v>0</v>
      </c>
      <c r="T2753" s="229">
        <v>0</v>
      </c>
      <c r="U2753" s="229">
        <v>0</v>
      </c>
      <c r="V2753" s="229">
        <v>0</v>
      </c>
      <c r="W2753" s="229">
        <v>6</v>
      </c>
      <c r="X2753" s="229">
        <v>1</v>
      </c>
      <c r="Y2753" s="229">
        <v>0</v>
      </c>
      <c r="Z2753" s="229">
        <v>0</v>
      </c>
      <c r="AA2753" s="229">
        <v>0</v>
      </c>
      <c r="AB2753" s="213">
        <v>40</v>
      </c>
      <c r="AC2753" s="213"/>
    </row>
    <row r="2754" spans="1:29" s="110" customFormat="1">
      <c r="A2754" s="229" t="s">
        <v>4988</v>
      </c>
      <c r="B2754" s="229" t="s">
        <v>658</v>
      </c>
      <c r="C2754" s="229" t="s">
        <v>4989</v>
      </c>
      <c r="D2754" s="229" t="s">
        <v>552</v>
      </c>
      <c r="E2754" s="229">
        <v>50</v>
      </c>
      <c r="F2754" s="228" t="s">
        <v>3752</v>
      </c>
      <c r="G2754" s="229" t="s">
        <v>554</v>
      </c>
      <c r="H2754" s="698">
        <v>43531</v>
      </c>
      <c r="I2754" s="698">
        <v>43765</v>
      </c>
      <c r="J2754" s="228">
        <v>2018</v>
      </c>
      <c r="K2754" s="229" t="s">
        <v>769</v>
      </c>
      <c r="L2754" s="229" t="s">
        <v>1853</v>
      </c>
      <c r="M2754" s="229" t="s">
        <v>3752</v>
      </c>
      <c r="N2754" s="213">
        <v>2</v>
      </c>
      <c r="O2754" s="229">
        <v>24</v>
      </c>
      <c r="P2754" s="229">
        <v>0</v>
      </c>
      <c r="Q2754" s="229">
        <v>0</v>
      </c>
      <c r="R2754" s="229">
        <v>5</v>
      </c>
      <c r="S2754" s="229">
        <v>0</v>
      </c>
      <c r="T2754" s="229">
        <v>0</v>
      </c>
      <c r="U2754" s="229">
        <v>0</v>
      </c>
      <c r="V2754" s="229">
        <v>0</v>
      </c>
      <c r="W2754" s="229">
        <v>9</v>
      </c>
      <c r="X2754" s="229">
        <v>2</v>
      </c>
      <c r="Y2754" s="229">
        <v>0</v>
      </c>
      <c r="Z2754" s="229">
        <v>0</v>
      </c>
      <c r="AA2754" s="229">
        <v>0</v>
      </c>
      <c r="AB2754" s="213">
        <v>40</v>
      </c>
      <c r="AC2754" s="213"/>
    </row>
    <row r="2755" spans="1:29" s="110" customFormat="1">
      <c r="A2755" s="229" t="s">
        <v>4990</v>
      </c>
      <c r="B2755" s="229" t="s">
        <v>658</v>
      </c>
      <c r="C2755" s="229" t="s">
        <v>4991</v>
      </c>
      <c r="D2755" s="229" t="s">
        <v>552</v>
      </c>
      <c r="E2755" s="229">
        <v>50</v>
      </c>
      <c r="F2755" s="228" t="s">
        <v>3752</v>
      </c>
      <c r="G2755" s="229" t="s">
        <v>554</v>
      </c>
      <c r="H2755" s="698">
        <v>43531</v>
      </c>
      <c r="I2755" s="698">
        <v>43765</v>
      </c>
      <c r="J2755" s="228">
        <v>2018</v>
      </c>
      <c r="K2755" s="229" t="s">
        <v>769</v>
      </c>
      <c r="L2755" s="229" t="s">
        <v>1853</v>
      </c>
      <c r="M2755" s="229" t="s">
        <v>3752</v>
      </c>
      <c r="N2755" s="213">
        <v>3</v>
      </c>
      <c r="O2755" s="229">
        <v>30</v>
      </c>
      <c r="P2755" s="229">
        <v>0</v>
      </c>
      <c r="Q2755" s="229">
        <v>4</v>
      </c>
      <c r="R2755" s="229">
        <v>3</v>
      </c>
      <c r="S2755" s="229">
        <v>0</v>
      </c>
      <c r="T2755" s="229">
        <v>0</v>
      </c>
      <c r="U2755" s="229">
        <v>0</v>
      </c>
      <c r="V2755" s="229">
        <v>0</v>
      </c>
      <c r="W2755" s="229">
        <v>2</v>
      </c>
      <c r="X2755" s="229">
        <v>1</v>
      </c>
      <c r="Y2755" s="229">
        <v>0</v>
      </c>
      <c r="Z2755" s="229">
        <v>0</v>
      </c>
      <c r="AA2755" s="229">
        <v>0</v>
      </c>
      <c r="AB2755" s="213">
        <v>40</v>
      </c>
      <c r="AC2755" s="213"/>
    </row>
    <row r="2756" spans="1:29" s="110" customFormat="1">
      <c r="A2756" s="229" t="s">
        <v>4992</v>
      </c>
      <c r="B2756" s="229" t="s">
        <v>658</v>
      </c>
      <c r="C2756" s="229" t="s">
        <v>4993</v>
      </c>
      <c r="D2756" s="229" t="s">
        <v>552</v>
      </c>
      <c r="E2756" s="229">
        <v>50</v>
      </c>
      <c r="F2756" s="228" t="s">
        <v>3752</v>
      </c>
      <c r="G2756" s="229" t="s">
        <v>554</v>
      </c>
      <c r="H2756" s="698">
        <v>43531</v>
      </c>
      <c r="I2756" s="698">
        <v>43765</v>
      </c>
      <c r="J2756" s="228">
        <v>2018</v>
      </c>
      <c r="K2756" s="229" t="s">
        <v>769</v>
      </c>
      <c r="L2756" s="229" t="s">
        <v>1853</v>
      </c>
      <c r="M2756" s="229" t="s">
        <v>3752</v>
      </c>
      <c r="N2756" s="213">
        <v>4</v>
      </c>
      <c r="O2756" s="229">
        <v>26</v>
      </c>
      <c r="P2756" s="229">
        <v>0</v>
      </c>
      <c r="Q2756" s="229">
        <v>1</v>
      </c>
      <c r="R2756" s="229">
        <v>10</v>
      </c>
      <c r="S2756" s="229">
        <v>0</v>
      </c>
      <c r="T2756" s="229">
        <v>0</v>
      </c>
      <c r="U2756" s="229">
        <v>0</v>
      </c>
      <c r="V2756" s="229">
        <v>0</v>
      </c>
      <c r="W2756" s="229">
        <v>2</v>
      </c>
      <c r="X2756" s="229">
        <v>1</v>
      </c>
      <c r="Y2756" s="229">
        <v>0</v>
      </c>
      <c r="Z2756" s="229">
        <v>0</v>
      </c>
      <c r="AA2756" s="229">
        <v>0</v>
      </c>
      <c r="AB2756" s="213">
        <v>40</v>
      </c>
      <c r="AC2756" s="213"/>
    </row>
    <row r="2757" spans="1:29" s="110" customFormat="1">
      <c r="A2757" s="229"/>
      <c r="B2757" s="229"/>
      <c r="C2757" s="229"/>
      <c r="D2757" s="229"/>
      <c r="E2757" s="229"/>
      <c r="F2757" s="228"/>
      <c r="G2757" s="229"/>
      <c r="H2757" s="698"/>
      <c r="I2757" s="698"/>
      <c r="J2757" s="228"/>
      <c r="K2757" s="229"/>
      <c r="L2757" s="229"/>
      <c r="M2757" s="229"/>
      <c r="N2757" s="213"/>
      <c r="O2757" s="229"/>
      <c r="P2757" s="229"/>
      <c r="Q2757" s="229"/>
      <c r="R2757" s="229"/>
      <c r="S2757" s="229"/>
      <c r="T2757" s="229"/>
      <c r="U2757" s="229"/>
      <c r="V2757" s="229"/>
      <c r="W2757" s="229"/>
      <c r="X2757" s="229"/>
      <c r="Y2757" s="229"/>
      <c r="Z2757" s="229"/>
      <c r="AA2757" s="229"/>
      <c r="AB2757" s="213"/>
      <c r="AC2757" s="213"/>
    </row>
    <row r="2758" spans="1:29" s="110" customFormat="1">
      <c r="A2758" s="229"/>
      <c r="B2758" s="229"/>
      <c r="C2758" s="229"/>
      <c r="D2758" s="229"/>
      <c r="E2758" s="229"/>
      <c r="F2758" s="228"/>
      <c r="G2758" s="229"/>
      <c r="H2758" s="698"/>
      <c r="I2758" s="698"/>
      <c r="J2758" s="228"/>
      <c r="K2758" s="229"/>
      <c r="L2758" s="229"/>
      <c r="M2758" s="229"/>
      <c r="N2758" s="213"/>
      <c r="O2758" s="229"/>
      <c r="P2758" s="229"/>
      <c r="Q2758" s="229"/>
      <c r="R2758" s="229"/>
      <c r="S2758" s="229"/>
      <c r="T2758" s="229"/>
      <c r="U2758" s="229"/>
      <c r="V2758" s="229"/>
      <c r="W2758" s="229"/>
      <c r="X2758" s="229"/>
      <c r="Y2758" s="229"/>
      <c r="Z2758" s="229"/>
      <c r="AA2758" s="229"/>
      <c r="AB2758" s="213"/>
      <c r="AC2758" s="213"/>
    </row>
    <row r="2759" spans="1:29" s="110" customFormat="1">
      <c r="A2759" s="229"/>
      <c r="B2759" s="229"/>
      <c r="C2759" s="229"/>
      <c r="D2759" s="229"/>
      <c r="E2759" s="229"/>
      <c r="F2759" s="228"/>
      <c r="G2759" s="229"/>
      <c r="H2759" s="698"/>
      <c r="I2759" s="698"/>
      <c r="J2759" s="228"/>
      <c r="K2759" s="229"/>
      <c r="L2759" s="229"/>
      <c r="M2759" s="229"/>
      <c r="N2759" s="213"/>
      <c r="O2759" s="229"/>
      <c r="P2759" s="229"/>
      <c r="Q2759" s="229"/>
      <c r="R2759" s="229"/>
      <c r="S2759" s="229"/>
      <c r="T2759" s="229"/>
      <c r="U2759" s="229"/>
      <c r="V2759" s="229"/>
      <c r="W2759" s="229"/>
      <c r="X2759" s="229"/>
      <c r="Y2759" s="229"/>
      <c r="Z2759" s="229"/>
      <c r="AA2759" s="229"/>
      <c r="AB2759" s="213"/>
      <c r="AC2759" s="213"/>
    </row>
    <row r="2760" spans="1:29" s="110" customFormat="1">
      <c r="A2760" s="229"/>
      <c r="B2760" s="229"/>
      <c r="C2760" s="229"/>
      <c r="D2760" s="229"/>
      <c r="E2760" s="229"/>
      <c r="F2760" s="228"/>
      <c r="G2760" s="229"/>
      <c r="H2760" s="698"/>
      <c r="I2760" s="698"/>
      <c r="J2760" s="228"/>
      <c r="K2760" s="229"/>
      <c r="L2760" s="229"/>
      <c r="M2760" s="229"/>
      <c r="N2760" s="213"/>
      <c r="O2760" s="229"/>
      <c r="P2760" s="229"/>
      <c r="Q2760" s="229"/>
      <c r="R2760" s="229"/>
      <c r="S2760" s="229"/>
      <c r="T2760" s="229"/>
      <c r="U2760" s="229"/>
      <c r="V2760" s="229"/>
      <c r="W2760" s="229"/>
      <c r="X2760" s="229"/>
      <c r="Y2760" s="229"/>
      <c r="Z2760" s="229"/>
      <c r="AA2760" s="229"/>
      <c r="AB2760" s="213"/>
      <c r="AC2760" s="213"/>
    </row>
    <row r="2761" spans="1:29" s="110" customFormat="1">
      <c r="A2761" s="229"/>
      <c r="B2761" s="229"/>
      <c r="C2761" s="229"/>
      <c r="D2761" s="229"/>
      <c r="E2761" s="229"/>
      <c r="F2761" s="228"/>
      <c r="G2761" s="229"/>
      <c r="H2761" s="698"/>
      <c r="I2761" s="698"/>
      <c r="J2761" s="228"/>
      <c r="K2761" s="229"/>
      <c r="L2761" s="229"/>
      <c r="M2761" s="229"/>
      <c r="N2761" s="213"/>
      <c r="O2761" s="229"/>
      <c r="P2761" s="229"/>
      <c r="Q2761" s="229"/>
      <c r="R2761" s="229"/>
      <c r="S2761" s="229"/>
      <c r="T2761" s="229"/>
      <c r="U2761" s="229"/>
      <c r="V2761" s="229"/>
      <c r="W2761" s="229"/>
      <c r="X2761" s="229"/>
      <c r="Y2761" s="229"/>
      <c r="Z2761" s="229"/>
      <c r="AA2761" s="229"/>
      <c r="AB2761" s="213"/>
      <c r="AC2761" s="213"/>
    </row>
    <row r="2762" spans="1:29" s="110" customFormat="1">
      <c r="A2762" s="229"/>
      <c r="B2762" s="229"/>
      <c r="C2762" s="229"/>
      <c r="D2762" s="229"/>
      <c r="E2762" s="229"/>
      <c r="F2762" s="228"/>
      <c r="G2762" s="229"/>
      <c r="H2762" s="698"/>
      <c r="I2762" s="698"/>
      <c r="J2762" s="228"/>
      <c r="K2762" s="229"/>
      <c r="L2762" s="229"/>
      <c r="M2762" s="229"/>
      <c r="N2762" s="213"/>
      <c r="O2762" s="229"/>
      <c r="P2762" s="229"/>
      <c r="Q2762" s="229"/>
      <c r="R2762" s="229"/>
      <c r="S2762" s="229"/>
      <c r="T2762" s="229"/>
      <c r="U2762" s="229"/>
      <c r="V2762" s="229"/>
      <c r="W2762" s="229"/>
      <c r="X2762" s="229"/>
      <c r="Y2762" s="229"/>
      <c r="Z2762" s="229"/>
      <c r="AA2762" s="229"/>
      <c r="AB2762" s="213"/>
      <c r="AC2762" s="213"/>
    </row>
    <row r="2763" spans="1:29" s="110" customFormat="1">
      <c r="A2763" s="229"/>
      <c r="B2763" s="229"/>
      <c r="C2763" s="229"/>
      <c r="D2763" s="229"/>
      <c r="E2763" s="229"/>
      <c r="F2763" s="228"/>
      <c r="G2763" s="229"/>
      <c r="H2763" s="698"/>
      <c r="I2763" s="698"/>
      <c r="J2763" s="228"/>
      <c r="K2763" s="229"/>
      <c r="L2763" s="229"/>
      <c r="M2763" s="229"/>
      <c r="N2763" s="213"/>
      <c r="O2763" s="229"/>
      <c r="P2763" s="229"/>
      <c r="Q2763" s="229"/>
      <c r="R2763" s="229"/>
      <c r="S2763" s="229"/>
      <c r="T2763" s="229"/>
      <c r="U2763" s="229"/>
      <c r="V2763" s="229"/>
      <c r="W2763" s="229"/>
      <c r="X2763" s="229"/>
      <c r="Y2763" s="229"/>
      <c r="Z2763" s="229"/>
      <c r="AA2763" s="229"/>
      <c r="AB2763" s="213"/>
      <c r="AC2763" s="213"/>
    </row>
    <row r="2764" spans="1:29" s="110" customFormat="1">
      <c r="A2764" s="229"/>
      <c r="B2764" s="229"/>
      <c r="C2764" s="229"/>
      <c r="D2764" s="229"/>
      <c r="E2764" s="229"/>
      <c r="F2764" s="228"/>
      <c r="G2764" s="229"/>
      <c r="H2764" s="698"/>
      <c r="I2764" s="698"/>
      <c r="J2764" s="228"/>
      <c r="K2764" s="229"/>
      <c r="L2764" s="229"/>
      <c r="M2764" s="229"/>
      <c r="N2764" s="213"/>
      <c r="O2764" s="229"/>
      <c r="P2764" s="229"/>
      <c r="Q2764" s="229"/>
      <c r="R2764" s="229"/>
      <c r="S2764" s="229"/>
      <c r="T2764" s="229"/>
      <c r="U2764" s="229"/>
      <c r="V2764" s="229"/>
      <c r="W2764" s="229"/>
      <c r="X2764" s="229"/>
      <c r="Y2764" s="229"/>
      <c r="Z2764" s="229"/>
      <c r="AA2764" s="229"/>
      <c r="AB2764" s="213"/>
      <c r="AC2764" s="213"/>
    </row>
    <row r="2765" spans="1:29" s="200" customFormat="1" ht="15"/>
    <row r="2766" spans="1:29" s="200" customFormat="1" ht="15"/>
    <row r="2767" spans="1:29" s="200" customFormat="1" ht="15"/>
    <row r="2768" spans="1:29" s="111" customFormat="1" ht="52" customHeight="1" collapsed="1">
      <c r="A2768" s="200" t="s">
        <v>909</v>
      </c>
      <c r="B2768" s="200" t="s">
        <v>906</v>
      </c>
      <c r="C2768" s="200" t="s">
        <v>905</v>
      </c>
      <c r="D2768" s="200" t="s">
        <v>910</v>
      </c>
      <c r="E2768" s="200" t="s">
        <v>1371</v>
      </c>
      <c r="F2768" s="457" t="s">
        <v>1583</v>
      </c>
      <c r="G2768" s="200" t="s">
        <v>727</v>
      </c>
      <c r="H2768" s="200" t="s">
        <v>728</v>
      </c>
      <c r="I2768" s="200" t="s">
        <v>998</v>
      </c>
      <c r="J2768" s="457" t="s">
        <v>1372</v>
      </c>
      <c r="K2768" s="200" t="s">
        <v>1166</v>
      </c>
      <c r="L2768" s="200" t="s">
        <v>1582</v>
      </c>
      <c r="M2768" s="200" t="s">
        <v>1583</v>
      </c>
      <c r="N2768" s="310" t="s">
        <v>955</v>
      </c>
      <c r="O2768" s="200" t="s">
        <v>1139</v>
      </c>
      <c r="P2768" s="424" t="s">
        <v>1214</v>
      </c>
      <c r="Q2768" s="424" t="s">
        <v>1102</v>
      </c>
      <c r="R2768" s="424" t="s">
        <v>1203</v>
      </c>
      <c r="S2768" s="424" t="s">
        <v>920</v>
      </c>
      <c r="T2768" s="424" t="s">
        <v>956</v>
      </c>
      <c r="U2768" s="424" t="s">
        <v>957</v>
      </c>
      <c r="V2768" s="424" t="s">
        <v>924</v>
      </c>
      <c r="W2768" s="424" t="s">
        <v>927</v>
      </c>
      <c r="X2768" s="424" t="s">
        <v>1016</v>
      </c>
      <c r="Y2768" s="424" t="s">
        <v>1053</v>
      </c>
      <c r="Z2768" s="424" t="s">
        <v>1389</v>
      </c>
      <c r="AA2768" s="424" t="s">
        <v>1445</v>
      </c>
      <c r="AB2768" s="310" t="s">
        <v>1390</v>
      </c>
      <c r="AC2768" s="425" t="s">
        <v>1628</v>
      </c>
    </row>
    <row r="2769" spans="1:29" s="467" customFormat="1">
      <c r="A2769" s="468" t="str">
        <f>BD_Actu!A21</f>
        <v>2018_001</v>
      </c>
      <c r="B2769" s="468" t="s">
        <v>658</v>
      </c>
      <c r="C2769" s="468" t="str">
        <f>BD_Actu!C21</f>
        <v>---_-</v>
      </c>
      <c r="D2769" s="468" t="str">
        <f>BD_Actu!D21</f>
        <v>-</v>
      </c>
      <c r="E2769" s="468">
        <f>BD_Actu!E21</f>
        <v>1</v>
      </c>
      <c r="F2769" s="469" t="str">
        <f>BD_Actu!F21</f>
        <v>Casy</v>
      </c>
      <c r="G2769" s="468" t="str">
        <f>BD_Actu!G21</f>
        <v>-</v>
      </c>
      <c r="H2769" s="673" t="str">
        <f>BD_Actu!H21</f>
        <v>-</v>
      </c>
      <c r="I2769" s="673" t="str">
        <f>BD_Actu!I21</f>
        <v>-</v>
      </c>
      <c r="J2769" s="619" t="str">
        <f>BD_Actu!J21</f>
        <v>-</v>
      </c>
      <c r="K2769" s="468" t="str">
        <f>BD_Actu!K21</f>
        <v>-</v>
      </c>
      <c r="L2769" s="468" t="str">
        <f>BD_Actu!L21</f>
        <v>-</v>
      </c>
      <c r="M2769" s="468" t="str">
        <f>BD_Actu!M21</f>
        <v>-</v>
      </c>
      <c r="N2769" s="470" t="str">
        <f>BD_Actu!N21</f>
        <v>-</v>
      </c>
      <c r="O2769" s="616" t="str">
        <f>BD_Actu!O21</f>
        <v>-</v>
      </c>
      <c r="P2769" s="468" t="str">
        <f>BD_Actu!P21</f>
        <v>-</v>
      </c>
      <c r="Q2769" s="468" t="str">
        <f>BD_Actu!Q21</f>
        <v>-</v>
      </c>
      <c r="R2769" s="468" t="str">
        <f>BD_Actu!R21</f>
        <v>-</v>
      </c>
      <c r="S2769" s="468" t="str">
        <f>BD_Actu!S21</f>
        <v>-</v>
      </c>
      <c r="T2769" s="468" t="str">
        <f>BD_Actu!T21</f>
        <v>-</v>
      </c>
      <c r="U2769" s="468" t="str">
        <f>BD_Actu!U21</f>
        <v>-</v>
      </c>
      <c r="V2769" s="468" t="str">
        <f>BD_Actu!V21</f>
        <v>-</v>
      </c>
      <c r="W2769" s="468" t="str">
        <f>BD_Actu!W21</f>
        <v>-</v>
      </c>
      <c r="X2769" s="468" t="str">
        <f>BD_Actu!X21</f>
        <v>-</v>
      </c>
      <c r="Y2769" s="468" t="str">
        <f>BD_Actu!Y21</f>
        <v>-</v>
      </c>
      <c r="Z2769" s="468" t="str">
        <f>BD_Actu!Z21</f>
        <v>-</v>
      </c>
      <c r="AA2769" s="468" t="str">
        <f>BD_Actu!AA21</f>
        <v>-</v>
      </c>
      <c r="AB2769" s="470" t="str">
        <f>BD_Actu!AB21</f>
        <v>-</v>
      </c>
      <c r="AC2769" s="470"/>
    </row>
    <row r="2770" spans="1:29" s="467" customFormat="1">
      <c r="A2770" s="468" t="str">
        <f>BD_Actu!A22</f>
        <v>2018_002</v>
      </c>
      <c r="B2770" s="468" t="s">
        <v>658</v>
      </c>
      <c r="C2770" s="468" t="str">
        <f>BD_Actu!C22</f>
        <v>---_-</v>
      </c>
      <c r="D2770" s="468" t="str">
        <f>BD_Actu!D22</f>
        <v>-</v>
      </c>
      <c r="E2770" s="468">
        <f>BD_Actu!E22</f>
        <v>1</v>
      </c>
      <c r="F2770" s="469" t="str">
        <f>BD_Actu!F22</f>
        <v>Casy</v>
      </c>
      <c r="G2770" s="468" t="str">
        <f>BD_Actu!G22</f>
        <v>-</v>
      </c>
      <c r="H2770" s="673" t="str">
        <f>BD_Actu!H22</f>
        <v>-</v>
      </c>
      <c r="I2770" s="673" t="str">
        <f>BD_Actu!I22</f>
        <v>-</v>
      </c>
      <c r="J2770" s="619" t="str">
        <f>BD_Actu!J22</f>
        <v>-</v>
      </c>
      <c r="K2770" s="468" t="str">
        <f>BD_Actu!K22</f>
        <v>-</v>
      </c>
      <c r="L2770" s="468" t="str">
        <f>BD_Actu!L22</f>
        <v>-</v>
      </c>
      <c r="M2770" s="468" t="str">
        <f>BD_Actu!M22</f>
        <v>-</v>
      </c>
      <c r="N2770" s="470" t="str">
        <f>BD_Actu!N22</f>
        <v>-</v>
      </c>
      <c r="O2770" s="616" t="str">
        <f>BD_Actu!O22</f>
        <v>-</v>
      </c>
      <c r="P2770" s="468" t="str">
        <f>BD_Actu!P22</f>
        <v>-</v>
      </c>
      <c r="Q2770" s="468" t="str">
        <f>BD_Actu!Q22</f>
        <v>-</v>
      </c>
      <c r="R2770" s="468" t="str">
        <f>BD_Actu!R22</f>
        <v>-</v>
      </c>
      <c r="S2770" s="468" t="str">
        <f>BD_Actu!S22</f>
        <v>-</v>
      </c>
      <c r="T2770" s="468" t="str">
        <f>BD_Actu!T22</f>
        <v>-</v>
      </c>
      <c r="U2770" s="468" t="str">
        <f>BD_Actu!U22</f>
        <v>-</v>
      </c>
      <c r="V2770" s="468" t="str">
        <f>BD_Actu!V22</f>
        <v>-</v>
      </c>
      <c r="W2770" s="468" t="str">
        <f>BD_Actu!W22</f>
        <v>-</v>
      </c>
      <c r="X2770" s="468" t="str">
        <f>BD_Actu!X22</f>
        <v>-</v>
      </c>
      <c r="Y2770" s="468" t="str">
        <f>BD_Actu!Y22</f>
        <v>-</v>
      </c>
      <c r="Z2770" s="468" t="str">
        <f>BD_Actu!Z22</f>
        <v>-</v>
      </c>
      <c r="AA2770" s="468" t="str">
        <f>BD_Actu!AA22</f>
        <v>-</v>
      </c>
      <c r="AB2770" s="470" t="str">
        <f>BD_Actu!AB22</f>
        <v>-</v>
      </c>
      <c r="AC2770" s="470"/>
    </row>
    <row r="2771" spans="1:29" s="467" customFormat="1">
      <c r="A2771" s="468" t="str">
        <f>BD_Actu!A23</f>
        <v>2018_003</v>
      </c>
      <c r="B2771" s="468" t="s">
        <v>658</v>
      </c>
      <c r="C2771" s="468" t="str">
        <f>BD_Actu!C23</f>
        <v>---_-</v>
      </c>
      <c r="D2771" s="468" t="str">
        <f>BD_Actu!D23</f>
        <v>-</v>
      </c>
      <c r="E2771" s="468">
        <f>BD_Actu!E23</f>
        <v>1</v>
      </c>
      <c r="F2771" s="469" t="str">
        <f>BD_Actu!F23</f>
        <v>Casy</v>
      </c>
      <c r="G2771" s="468" t="str">
        <f>BD_Actu!G23</f>
        <v>-</v>
      </c>
      <c r="H2771" s="673" t="str">
        <f>BD_Actu!H23</f>
        <v>-</v>
      </c>
      <c r="I2771" s="673" t="str">
        <f>BD_Actu!I23</f>
        <v>-</v>
      </c>
      <c r="J2771" s="619" t="str">
        <f>BD_Actu!J23</f>
        <v>-</v>
      </c>
      <c r="K2771" s="468" t="str">
        <f>BD_Actu!K23</f>
        <v>-</v>
      </c>
      <c r="L2771" s="468" t="str">
        <f>BD_Actu!L23</f>
        <v>-</v>
      </c>
      <c r="M2771" s="468" t="str">
        <f>BD_Actu!M23</f>
        <v>-</v>
      </c>
      <c r="N2771" s="470" t="str">
        <f>BD_Actu!N23</f>
        <v>-</v>
      </c>
      <c r="O2771" s="616" t="str">
        <f>BD_Actu!O23</f>
        <v>-</v>
      </c>
      <c r="P2771" s="468" t="str">
        <f>BD_Actu!P23</f>
        <v>-</v>
      </c>
      <c r="Q2771" s="468" t="str">
        <f>BD_Actu!Q23</f>
        <v>-</v>
      </c>
      <c r="R2771" s="468" t="str">
        <f>BD_Actu!R23</f>
        <v>-</v>
      </c>
      <c r="S2771" s="468" t="str">
        <f>BD_Actu!S23</f>
        <v>-</v>
      </c>
      <c r="T2771" s="468" t="str">
        <f>BD_Actu!T23</f>
        <v>-</v>
      </c>
      <c r="U2771" s="468" t="str">
        <f>BD_Actu!U23</f>
        <v>-</v>
      </c>
      <c r="V2771" s="468" t="str">
        <f>BD_Actu!V23</f>
        <v>-</v>
      </c>
      <c r="W2771" s="468" t="str">
        <f>BD_Actu!W23</f>
        <v>-</v>
      </c>
      <c r="X2771" s="468" t="str">
        <f>BD_Actu!X23</f>
        <v>-</v>
      </c>
      <c r="Y2771" s="468" t="str">
        <f>BD_Actu!Y23</f>
        <v>-</v>
      </c>
      <c r="Z2771" s="468" t="str">
        <f>BD_Actu!Z23</f>
        <v>-</v>
      </c>
      <c r="AA2771" s="468" t="str">
        <f>BD_Actu!AA23</f>
        <v>-</v>
      </c>
      <c r="AB2771" s="470" t="str">
        <f>BD_Actu!AB23</f>
        <v>-</v>
      </c>
      <c r="AC2771" s="470"/>
    </row>
    <row r="2772" spans="1:29" s="467" customFormat="1">
      <c r="A2772" s="468" t="str">
        <f>BD_Actu!A24</f>
        <v>2018_004</v>
      </c>
      <c r="B2772" s="468" t="s">
        <v>658</v>
      </c>
      <c r="C2772" s="468" t="str">
        <f>BD_Actu!C24</f>
        <v>---_-</v>
      </c>
      <c r="D2772" s="468" t="str">
        <f>BD_Actu!D24</f>
        <v>-</v>
      </c>
      <c r="E2772" s="468">
        <f>BD_Actu!E24</f>
        <v>1</v>
      </c>
      <c r="F2772" s="469" t="str">
        <f>BD_Actu!F24</f>
        <v>Casy</v>
      </c>
      <c r="G2772" s="468" t="str">
        <f>BD_Actu!G24</f>
        <v>-</v>
      </c>
      <c r="H2772" s="673" t="str">
        <f>BD_Actu!H24</f>
        <v>-</v>
      </c>
      <c r="I2772" s="673" t="str">
        <f>BD_Actu!I24</f>
        <v>-</v>
      </c>
      <c r="J2772" s="619" t="str">
        <f>BD_Actu!J24</f>
        <v>-</v>
      </c>
      <c r="K2772" s="468" t="str">
        <f>BD_Actu!K24</f>
        <v>-</v>
      </c>
      <c r="L2772" s="468" t="str">
        <f>BD_Actu!L24</f>
        <v>-</v>
      </c>
      <c r="M2772" s="468" t="str">
        <f>BD_Actu!M24</f>
        <v>-</v>
      </c>
      <c r="N2772" s="470" t="str">
        <f>BD_Actu!N24</f>
        <v>-</v>
      </c>
      <c r="O2772" s="616" t="str">
        <f>BD_Actu!O24</f>
        <v>-</v>
      </c>
      <c r="P2772" s="468" t="str">
        <f>BD_Actu!P24</f>
        <v>-</v>
      </c>
      <c r="Q2772" s="468" t="str">
        <f>BD_Actu!Q24</f>
        <v>-</v>
      </c>
      <c r="R2772" s="468" t="str">
        <f>BD_Actu!R24</f>
        <v>-</v>
      </c>
      <c r="S2772" s="468" t="str">
        <f>BD_Actu!S24</f>
        <v>-</v>
      </c>
      <c r="T2772" s="468" t="str">
        <f>BD_Actu!T24</f>
        <v>-</v>
      </c>
      <c r="U2772" s="468" t="str">
        <f>BD_Actu!U24</f>
        <v>-</v>
      </c>
      <c r="V2772" s="468" t="str">
        <f>BD_Actu!V24</f>
        <v>-</v>
      </c>
      <c r="W2772" s="468" t="str">
        <f>BD_Actu!W24</f>
        <v>-</v>
      </c>
      <c r="X2772" s="468" t="str">
        <f>BD_Actu!X24</f>
        <v>-</v>
      </c>
      <c r="Y2772" s="468" t="str">
        <f>BD_Actu!Y24</f>
        <v>-</v>
      </c>
      <c r="Z2772" s="468" t="str">
        <f>BD_Actu!Z24</f>
        <v>-</v>
      </c>
      <c r="AA2772" s="468" t="str">
        <f>BD_Actu!AA24</f>
        <v>-</v>
      </c>
      <c r="AB2772" s="470" t="str">
        <f>BD_Actu!AB24</f>
        <v>-</v>
      </c>
      <c r="AC2772" s="470"/>
    </row>
    <row r="2773" spans="1:29" s="467" customFormat="1">
      <c r="A2773" s="468" t="str">
        <f>BD_Actu!A25</f>
        <v>2018_005</v>
      </c>
      <c r="B2773" s="468" t="str">
        <f>BD_Actu!B25</f>
        <v>-</v>
      </c>
      <c r="C2773" s="468" t="str">
        <f>BD_Actu!C25</f>
        <v>---_-</v>
      </c>
      <c r="D2773" s="468" t="str">
        <f>BD_Actu!D25</f>
        <v>-</v>
      </c>
      <c r="E2773" s="468">
        <f>BD_Actu!E25</f>
        <v>2</v>
      </c>
      <c r="F2773" s="469" t="str">
        <f>BD_Actu!F25</f>
        <v>Bonne Anse</v>
      </c>
      <c r="G2773" s="468" t="str">
        <f>BD_Actu!G25</f>
        <v>-</v>
      </c>
      <c r="H2773" s="673" t="str">
        <f>BD_Actu!H25</f>
        <v>-</v>
      </c>
      <c r="I2773" s="673" t="str">
        <f>BD_Actu!I25</f>
        <v>-</v>
      </c>
      <c r="J2773" s="619" t="str">
        <f>BD_Actu!J25</f>
        <v>-</v>
      </c>
      <c r="K2773" s="468" t="str">
        <f>BD_Actu!K25</f>
        <v>-</v>
      </c>
      <c r="L2773" s="468" t="str">
        <f>BD_Actu!L25</f>
        <v>-</v>
      </c>
      <c r="M2773" s="468" t="str">
        <f>BD_Actu!M25</f>
        <v>-</v>
      </c>
      <c r="N2773" s="470" t="str">
        <f>BD_Actu!N25</f>
        <v>-</v>
      </c>
      <c r="O2773" s="616" t="str">
        <f>BD_Actu!O25</f>
        <v>-</v>
      </c>
      <c r="P2773" s="468" t="str">
        <f>BD_Actu!P25</f>
        <v>-</v>
      </c>
      <c r="Q2773" s="468" t="str">
        <f>BD_Actu!Q25</f>
        <v>-</v>
      </c>
      <c r="R2773" s="468" t="str">
        <f>BD_Actu!R25</f>
        <v>-</v>
      </c>
      <c r="S2773" s="468" t="str">
        <f>BD_Actu!S25</f>
        <v>-</v>
      </c>
      <c r="T2773" s="468" t="str">
        <f>BD_Actu!T25</f>
        <v>-</v>
      </c>
      <c r="U2773" s="468" t="str">
        <f>BD_Actu!U25</f>
        <v>-</v>
      </c>
      <c r="V2773" s="468" t="str">
        <f>BD_Actu!V25</f>
        <v>-</v>
      </c>
      <c r="W2773" s="468" t="str">
        <f>BD_Actu!W25</f>
        <v>-</v>
      </c>
      <c r="X2773" s="468" t="str">
        <f>BD_Actu!X25</f>
        <v>-</v>
      </c>
      <c r="Y2773" s="468" t="str">
        <f>BD_Actu!Y25</f>
        <v>-</v>
      </c>
      <c r="Z2773" s="468" t="str">
        <f>BD_Actu!Z25</f>
        <v>-</v>
      </c>
      <c r="AA2773" s="468" t="str">
        <f>BD_Actu!AA25</f>
        <v>-</v>
      </c>
      <c r="AB2773" s="470" t="str">
        <f>BD_Actu!AB25</f>
        <v>-</v>
      </c>
      <c r="AC2773" s="470"/>
    </row>
    <row r="2774" spans="1:29" s="467" customFormat="1">
      <c r="A2774" s="468" t="str">
        <f>BD_Actu!A26</f>
        <v>2018_006</v>
      </c>
      <c r="B2774" s="468" t="str">
        <f>BD_Actu!B26</f>
        <v>-</v>
      </c>
      <c r="C2774" s="468" t="str">
        <f>BD_Actu!C26</f>
        <v>---_-</v>
      </c>
      <c r="D2774" s="468" t="str">
        <f>BD_Actu!D26</f>
        <v>-</v>
      </c>
      <c r="E2774" s="468">
        <f>BD_Actu!E26</f>
        <v>2</v>
      </c>
      <c r="F2774" s="469" t="str">
        <f>BD_Actu!F26</f>
        <v>Bonne Anse</v>
      </c>
      <c r="G2774" s="468" t="str">
        <f>BD_Actu!G26</f>
        <v>-</v>
      </c>
      <c r="H2774" s="673" t="str">
        <f>BD_Actu!H26</f>
        <v>-</v>
      </c>
      <c r="I2774" s="673" t="str">
        <f>BD_Actu!I26</f>
        <v>-</v>
      </c>
      <c r="J2774" s="619" t="str">
        <f>BD_Actu!J26</f>
        <v>-</v>
      </c>
      <c r="K2774" s="468" t="str">
        <f>BD_Actu!K26</f>
        <v>-</v>
      </c>
      <c r="L2774" s="468" t="str">
        <f>BD_Actu!L26</f>
        <v>-</v>
      </c>
      <c r="M2774" s="468" t="str">
        <f>BD_Actu!M26</f>
        <v>-</v>
      </c>
      <c r="N2774" s="470" t="str">
        <f>BD_Actu!N26</f>
        <v>-</v>
      </c>
      <c r="O2774" s="616" t="str">
        <f>BD_Actu!O26</f>
        <v>-</v>
      </c>
      <c r="P2774" s="468" t="str">
        <f>BD_Actu!P26</f>
        <v>-</v>
      </c>
      <c r="Q2774" s="468" t="str">
        <f>BD_Actu!Q26</f>
        <v>-</v>
      </c>
      <c r="R2774" s="468" t="str">
        <f>BD_Actu!R26</f>
        <v>-</v>
      </c>
      <c r="S2774" s="468" t="str">
        <f>BD_Actu!S26</f>
        <v>-</v>
      </c>
      <c r="T2774" s="468" t="str">
        <f>BD_Actu!T26</f>
        <v>-</v>
      </c>
      <c r="U2774" s="468" t="str">
        <f>BD_Actu!U26</f>
        <v>-</v>
      </c>
      <c r="V2774" s="468" t="str">
        <f>BD_Actu!V26</f>
        <v>-</v>
      </c>
      <c r="W2774" s="468" t="str">
        <f>BD_Actu!W26</f>
        <v>-</v>
      </c>
      <c r="X2774" s="468" t="str">
        <f>BD_Actu!X26</f>
        <v>-</v>
      </c>
      <c r="Y2774" s="468" t="str">
        <f>BD_Actu!Y26</f>
        <v>-</v>
      </c>
      <c r="Z2774" s="468" t="str">
        <f>BD_Actu!Z26</f>
        <v>-</v>
      </c>
      <c r="AA2774" s="468" t="str">
        <f>BD_Actu!AA26</f>
        <v>-</v>
      </c>
      <c r="AB2774" s="470" t="str">
        <f>BD_Actu!AB26</f>
        <v>-</v>
      </c>
      <c r="AC2774" s="470"/>
    </row>
    <row r="2775" spans="1:29" s="467" customFormat="1">
      <c r="A2775" s="468" t="str">
        <f>BD_Actu!A27</f>
        <v>2018_007</v>
      </c>
      <c r="B2775" s="468" t="str">
        <f>BD_Actu!B27</f>
        <v>-</v>
      </c>
      <c r="C2775" s="468" t="str">
        <f>BD_Actu!C27</f>
        <v>---_-</v>
      </c>
      <c r="D2775" s="468" t="str">
        <f>BD_Actu!D27</f>
        <v>-</v>
      </c>
      <c r="E2775" s="468">
        <f>BD_Actu!E27</f>
        <v>2</v>
      </c>
      <c r="F2775" s="469" t="str">
        <f>BD_Actu!F27</f>
        <v>Bonne Anse</v>
      </c>
      <c r="G2775" s="468" t="str">
        <f>BD_Actu!G27</f>
        <v>-</v>
      </c>
      <c r="H2775" s="673" t="str">
        <f>BD_Actu!H27</f>
        <v>-</v>
      </c>
      <c r="I2775" s="673" t="str">
        <f>BD_Actu!I27</f>
        <v>-</v>
      </c>
      <c r="J2775" s="619" t="str">
        <f>BD_Actu!J27</f>
        <v>-</v>
      </c>
      <c r="K2775" s="468" t="str">
        <f>BD_Actu!K27</f>
        <v>-</v>
      </c>
      <c r="L2775" s="468" t="str">
        <f>BD_Actu!L27</f>
        <v>-</v>
      </c>
      <c r="M2775" s="468" t="str">
        <f>BD_Actu!M27</f>
        <v>-</v>
      </c>
      <c r="N2775" s="470" t="str">
        <f>BD_Actu!N27</f>
        <v>-</v>
      </c>
      <c r="O2775" s="616" t="str">
        <f>BD_Actu!O27</f>
        <v>-</v>
      </c>
      <c r="P2775" s="468" t="str">
        <f>BD_Actu!P27</f>
        <v>-</v>
      </c>
      <c r="Q2775" s="468" t="str">
        <f>BD_Actu!Q27</f>
        <v>-</v>
      </c>
      <c r="R2775" s="468" t="str">
        <f>BD_Actu!R27</f>
        <v>-</v>
      </c>
      <c r="S2775" s="468" t="str">
        <f>BD_Actu!S27</f>
        <v>-</v>
      </c>
      <c r="T2775" s="468" t="str">
        <f>BD_Actu!T27</f>
        <v>-</v>
      </c>
      <c r="U2775" s="468" t="str">
        <f>BD_Actu!U27</f>
        <v>-</v>
      </c>
      <c r="V2775" s="468" t="str">
        <f>BD_Actu!V27</f>
        <v>-</v>
      </c>
      <c r="W2775" s="468" t="str">
        <f>BD_Actu!W27</f>
        <v>-</v>
      </c>
      <c r="X2775" s="468" t="str">
        <f>BD_Actu!X27</f>
        <v>-</v>
      </c>
      <c r="Y2775" s="468" t="str">
        <f>BD_Actu!Y27</f>
        <v>-</v>
      </c>
      <c r="Z2775" s="468" t="str">
        <f>BD_Actu!Z27</f>
        <v>-</v>
      </c>
      <c r="AA2775" s="468" t="str">
        <f>BD_Actu!AA27</f>
        <v>-</v>
      </c>
      <c r="AB2775" s="470" t="str">
        <f>BD_Actu!AB27</f>
        <v>-</v>
      </c>
      <c r="AC2775" s="470"/>
    </row>
    <row r="2776" spans="1:29" s="467" customFormat="1">
      <c r="A2776" s="468" t="str">
        <f>BD_Actu!A28</f>
        <v>2018_008</v>
      </c>
      <c r="B2776" s="468" t="str">
        <f>BD_Actu!B28</f>
        <v>-</v>
      </c>
      <c r="C2776" s="468" t="str">
        <f>BD_Actu!C28</f>
        <v>---_-</v>
      </c>
      <c r="D2776" s="468" t="str">
        <f>BD_Actu!D28</f>
        <v>-</v>
      </c>
      <c r="E2776" s="468">
        <f>BD_Actu!E28</f>
        <v>2</v>
      </c>
      <c r="F2776" s="469" t="str">
        <f>BD_Actu!F28</f>
        <v>Bonne Anse</v>
      </c>
      <c r="G2776" s="468" t="str">
        <f>BD_Actu!G28</f>
        <v>-</v>
      </c>
      <c r="H2776" s="673" t="str">
        <f>BD_Actu!H28</f>
        <v>-</v>
      </c>
      <c r="I2776" s="673" t="str">
        <f>BD_Actu!I28</f>
        <v>-</v>
      </c>
      <c r="J2776" s="619" t="str">
        <f>BD_Actu!J28</f>
        <v>-</v>
      </c>
      <c r="K2776" s="468" t="str">
        <f>BD_Actu!K28</f>
        <v>-</v>
      </c>
      <c r="L2776" s="468" t="str">
        <f>BD_Actu!L28</f>
        <v>-</v>
      </c>
      <c r="M2776" s="468" t="str">
        <f>BD_Actu!M28</f>
        <v>-</v>
      </c>
      <c r="N2776" s="470" t="str">
        <f>BD_Actu!N28</f>
        <v>-</v>
      </c>
      <c r="O2776" s="616" t="str">
        <f>BD_Actu!O28</f>
        <v>-</v>
      </c>
      <c r="P2776" s="468" t="str">
        <f>BD_Actu!P28</f>
        <v>-</v>
      </c>
      <c r="Q2776" s="468" t="str">
        <f>BD_Actu!Q28</f>
        <v>-</v>
      </c>
      <c r="R2776" s="468" t="str">
        <f>BD_Actu!R28</f>
        <v>-</v>
      </c>
      <c r="S2776" s="468" t="str">
        <f>BD_Actu!S28</f>
        <v>-</v>
      </c>
      <c r="T2776" s="468" t="str">
        <f>BD_Actu!T28</f>
        <v>-</v>
      </c>
      <c r="U2776" s="468" t="str">
        <f>BD_Actu!U28</f>
        <v>-</v>
      </c>
      <c r="V2776" s="468" t="str">
        <f>BD_Actu!V28</f>
        <v>-</v>
      </c>
      <c r="W2776" s="468" t="str">
        <f>BD_Actu!W28</f>
        <v>-</v>
      </c>
      <c r="X2776" s="468" t="str">
        <f>BD_Actu!X28</f>
        <v>-</v>
      </c>
      <c r="Y2776" s="468" t="str">
        <f>BD_Actu!Y28</f>
        <v>-</v>
      </c>
      <c r="Z2776" s="468" t="str">
        <f>BD_Actu!Z28</f>
        <v>-</v>
      </c>
      <c r="AA2776" s="468" t="str">
        <f>BD_Actu!AA28</f>
        <v>-</v>
      </c>
      <c r="AB2776" s="470" t="str">
        <f>BD_Actu!AB28</f>
        <v>-</v>
      </c>
      <c r="AC2776" s="470"/>
    </row>
    <row r="2777" spans="1:29" s="467" customFormat="1">
      <c r="A2777" s="468" t="str">
        <f>BD_Actu!A29</f>
        <v>2018_009</v>
      </c>
      <c r="B2777" s="468" t="str">
        <f>BD_Actu!B29</f>
        <v>-</v>
      </c>
      <c r="C2777" s="468" t="str">
        <f>BD_Actu!C29</f>
        <v>---_-</v>
      </c>
      <c r="D2777" s="468" t="str">
        <f>BD_Actu!D29</f>
        <v>-</v>
      </c>
      <c r="E2777" s="468">
        <f>BD_Actu!E29</f>
        <v>3</v>
      </c>
      <c r="F2777" s="469" t="str">
        <f>BD_Actu!F29</f>
        <v>Akaia</v>
      </c>
      <c r="G2777" s="468" t="str">
        <f>BD_Actu!G29</f>
        <v>-</v>
      </c>
      <c r="H2777" s="673" t="str">
        <f>BD_Actu!H29</f>
        <v>-</v>
      </c>
      <c r="I2777" s="673" t="str">
        <f>BD_Actu!I29</f>
        <v>-</v>
      </c>
      <c r="J2777" s="619" t="str">
        <f>BD_Actu!J29</f>
        <v>-</v>
      </c>
      <c r="K2777" s="468" t="str">
        <f>BD_Actu!K29</f>
        <v>-</v>
      </c>
      <c r="L2777" s="468" t="str">
        <f>BD_Actu!L29</f>
        <v>-</v>
      </c>
      <c r="M2777" s="468" t="str">
        <f>BD_Actu!M29</f>
        <v>-</v>
      </c>
      <c r="N2777" s="470" t="str">
        <f>BD_Actu!N29</f>
        <v>-</v>
      </c>
      <c r="O2777" s="616" t="str">
        <f>BD_Actu!O29</f>
        <v>-</v>
      </c>
      <c r="P2777" s="468" t="str">
        <f>BD_Actu!P29</f>
        <v>-</v>
      </c>
      <c r="Q2777" s="468" t="str">
        <f>BD_Actu!Q29</f>
        <v>-</v>
      </c>
      <c r="R2777" s="468" t="str">
        <f>BD_Actu!R29</f>
        <v>-</v>
      </c>
      <c r="S2777" s="468" t="str">
        <f>BD_Actu!S29</f>
        <v>-</v>
      </c>
      <c r="T2777" s="468" t="str">
        <f>BD_Actu!T29</f>
        <v>-</v>
      </c>
      <c r="U2777" s="468" t="str">
        <f>BD_Actu!U29</f>
        <v>-</v>
      </c>
      <c r="V2777" s="468" t="str">
        <f>BD_Actu!V29</f>
        <v>-</v>
      </c>
      <c r="W2777" s="468" t="str">
        <f>BD_Actu!W29</f>
        <v>-</v>
      </c>
      <c r="X2777" s="468" t="str">
        <f>BD_Actu!X29</f>
        <v>-</v>
      </c>
      <c r="Y2777" s="468" t="str">
        <f>BD_Actu!Y29</f>
        <v>-</v>
      </c>
      <c r="Z2777" s="468" t="str">
        <f>BD_Actu!Z29</f>
        <v>-</v>
      </c>
      <c r="AA2777" s="468" t="str">
        <f>BD_Actu!AA29</f>
        <v>-</v>
      </c>
      <c r="AB2777" s="470" t="str">
        <f>BD_Actu!AB29</f>
        <v>-</v>
      </c>
      <c r="AC2777" s="470"/>
    </row>
    <row r="2778" spans="1:29" s="467" customFormat="1">
      <c r="A2778" s="468" t="str">
        <f>BD_Actu!A30</f>
        <v>2018_010</v>
      </c>
      <c r="B2778" s="468" t="str">
        <f>BD_Actu!B30</f>
        <v>-</v>
      </c>
      <c r="C2778" s="468" t="str">
        <f>BD_Actu!C30</f>
        <v>---_-</v>
      </c>
      <c r="D2778" s="468" t="str">
        <f>BD_Actu!D30</f>
        <v>-</v>
      </c>
      <c r="E2778" s="468">
        <f>BD_Actu!E30</f>
        <v>3</v>
      </c>
      <c r="F2778" s="469" t="str">
        <f>BD_Actu!F30</f>
        <v>Akaia</v>
      </c>
      <c r="G2778" s="468" t="str">
        <f>BD_Actu!G30</f>
        <v>-</v>
      </c>
      <c r="H2778" s="673" t="str">
        <f>BD_Actu!H30</f>
        <v>-</v>
      </c>
      <c r="I2778" s="673" t="str">
        <f>BD_Actu!I30</f>
        <v>-</v>
      </c>
      <c r="J2778" s="619" t="str">
        <f>BD_Actu!J30</f>
        <v>-</v>
      </c>
      <c r="K2778" s="468" t="str">
        <f>BD_Actu!K30</f>
        <v>-</v>
      </c>
      <c r="L2778" s="468" t="str">
        <f>BD_Actu!L30</f>
        <v>-</v>
      </c>
      <c r="M2778" s="468" t="str">
        <f>BD_Actu!M30</f>
        <v>-</v>
      </c>
      <c r="N2778" s="470" t="str">
        <f>BD_Actu!N30</f>
        <v>-</v>
      </c>
      <c r="O2778" s="616" t="str">
        <f>BD_Actu!O30</f>
        <v>-</v>
      </c>
      <c r="P2778" s="468" t="str">
        <f>BD_Actu!P30</f>
        <v>-</v>
      </c>
      <c r="Q2778" s="468" t="str">
        <f>BD_Actu!Q30</f>
        <v>-</v>
      </c>
      <c r="R2778" s="468" t="str">
        <f>BD_Actu!R30</f>
        <v>-</v>
      </c>
      <c r="S2778" s="468" t="str">
        <f>BD_Actu!S30</f>
        <v>-</v>
      </c>
      <c r="T2778" s="468" t="str">
        <f>BD_Actu!T30</f>
        <v>-</v>
      </c>
      <c r="U2778" s="468" t="str">
        <f>BD_Actu!U30</f>
        <v>-</v>
      </c>
      <c r="V2778" s="468" t="str">
        <f>BD_Actu!V30</f>
        <v>-</v>
      </c>
      <c r="W2778" s="468" t="str">
        <f>BD_Actu!W30</f>
        <v>-</v>
      </c>
      <c r="X2778" s="468" t="str">
        <f>BD_Actu!X30</f>
        <v>-</v>
      </c>
      <c r="Y2778" s="468" t="str">
        <f>BD_Actu!Y30</f>
        <v>-</v>
      </c>
      <c r="Z2778" s="468" t="str">
        <f>BD_Actu!Z30</f>
        <v>-</v>
      </c>
      <c r="AA2778" s="468" t="str">
        <f>BD_Actu!AA30</f>
        <v>-</v>
      </c>
      <c r="AB2778" s="470" t="str">
        <f>BD_Actu!AB30</f>
        <v>-</v>
      </c>
      <c r="AC2778" s="470"/>
    </row>
    <row r="2779" spans="1:29" s="467" customFormat="1">
      <c r="A2779" s="468" t="str">
        <f>BD_Actu!A31</f>
        <v>2018_011</v>
      </c>
      <c r="B2779" s="468" t="str">
        <f>BD_Actu!B31</f>
        <v>-</v>
      </c>
      <c r="C2779" s="468" t="str">
        <f>BD_Actu!C31</f>
        <v>---_-</v>
      </c>
      <c r="D2779" s="468" t="str">
        <f>BD_Actu!D31</f>
        <v>-</v>
      </c>
      <c r="E2779" s="468">
        <f>BD_Actu!E31</f>
        <v>3</v>
      </c>
      <c r="F2779" s="469" t="str">
        <f>BD_Actu!F31</f>
        <v>Akaia</v>
      </c>
      <c r="G2779" s="468" t="str">
        <f>BD_Actu!G31</f>
        <v>-</v>
      </c>
      <c r="H2779" s="673" t="str">
        <f>BD_Actu!H31</f>
        <v>-</v>
      </c>
      <c r="I2779" s="673" t="str">
        <f>BD_Actu!I31</f>
        <v>-</v>
      </c>
      <c r="J2779" s="619" t="str">
        <f>BD_Actu!J31</f>
        <v>-</v>
      </c>
      <c r="K2779" s="468" t="str">
        <f>BD_Actu!K31</f>
        <v>-</v>
      </c>
      <c r="L2779" s="468" t="str">
        <f>BD_Actu!L31</f>
        <v>-</v>
      </c>
      <c r="M2779" s="468" t="str">
        <f>BD_Actu!M31</f>
        <v>-</v>
      </c>
      <c r="N2779" s="470" t="str">
        <f>BD_Actu!N31</f>
        <v>-</v>
      </c>
      <c r="O2779" s="616" t="str">
        <f>BD_Actu!O31</f>
        <v>-</v>
      </c>
      <c r="P2779" s="468" t="str">
        <f>BD_Actu!P31</f>
        <v>-</v>
      </c>
      <c r="Q2779" s="468" t="str">
        <f>BD_Actu!Q31</f>
        <v>-</v>
      </c>
      <c r="R2779" s="468" t="str">
        <f>BD_Actu!R31</f>
        <v>-</v>
      </c>
      <c r="S2779" s="468" t="str">
        <f>BD_Actu!S31</f>
        <v>-</v>
      </c>
      <c r="T2779" s="468" t="str">
        <f>BD_Actu!T31</f>
        <v>-</v>
      </c>
      <c r="U2779" s="468" t="str">
        <f>BD_Actu!U31</f>
        <v>-</v>
      </c>
      <c r="V2779" s="468" t="str">
        <f>BD_Actu!V31</f>
        <v>-</v>
      </c>
      <c r="W2779" s="468" t="str">
        <f>BD_Actu!W31</f>
        <v>-</v>
      </c>
      <c r="X2779" s="468" t="str">
        <f>BD_Actu!X31</f>
        <v>-</v>
      </c>
      <c r="Y2779" s="468" t="str">
        <f>BD_Actu!Y31</f>
        <v>-</v>
      </c>
      <c r="Z2779" s="468" t="str">
        <f>BD_Actu!Z31</f>
        <v>-</v>
      </c>
      <c r="AA2779" s="468" t="str">
        <f>BD_Actu!AA31</f>
        <v>-</v>
      </c>
      <c r="AB2779" s="470" t="str">
        <f>BD_Actu!AB31</f>
        <v>-</v>
      </c>
      <c r="AC2779" s="470"/>
    </row>
    <row r="2780" spans="1:29" s="467" customFormat="1">
      <c r="A2780" s="468" t="str">
        <f>BD_Actu!A32</f>
        <v>2018_012</v>
      </c>
      <c r="B2780" s="468" t="str">
        <f>BD_Actu!B32</f>
        <v>-</v>
      </c>
      <c r="C2780" s="468" t="str">
        <f>BD_Actu!C32</f>
        <v>---_-</v>
      </c>
      <c r="D2780" s="468" t="str">
        <f>BD_Actu!D32</f>
        <v>-</v>
      </c>
      <c r="E2780" s="468">
        <f>BD_Actu!E32</f>
        <v>3</v>
      </c>
      <c r="F2780" s="469" t="str">
        <f>BD_Actu!F32</f>
        <v>Akaia</v>
      </c>
      <c r="G2780" s="468" t="str">
        <f>BD_Actu!G32</f>
        <v>-</v>
      </c>
      <c r="H2780" s="673" t="str">
        <f>BD_Actu!H32</f>
        <v>-</v>
      </c>
      <c r="I2780" s="673" t="str">
        <f>BD_Actu!I32</f>
        <v>-</v>
      </c>
      <c r="J2780" s="619" t="str">
        <f>BD_Actu!J32</f>
        <v>-</v>
      </c>
      <c r="K2780" s="468" t="str">
        <f>BD_Actu!K32</f>
        <v>-</v>
      </c>
      <c r="L2780" s="468" t="str">
        <f>BD_Actu!L32</f>
        <v>-</v>
      </c>
      <c r="M2780" s="468" t="str">
        <f>BD_Actu!M32</f>
        <v>-</v>
      </c>
      <c r="N2780" s="470" t="str">
        <f>BD_Actu!N32</f>
        <v>-</v>
      </c>
      <c r="O2780" s="616" t="str">
        <f>BD_Actu!O32</f>
        <v>-</v>
      </c>
      <c r="P2780" s="468" t="str">
        <f>BD_Actu!P32</f>
        <v>-</v>
      </c>
      <c r="Q2780" s="468" t="str">
        <f>BD_Actu!Q32</f>
        <v>-</v>
      </c>
      <c r="R2780" s="468" t="str">
        <f>BD_Actu!R32</f>
        <v>-</v>
      </c>
      <c r="S2780" s="468" t="str">
        <f>BD_Actu!S32</f>
        <v>-</v>
      </c>
      <c r="T2780" s="468" t="str">
        <f>BD_Actu!T32</f>
        <v>-</v>
      </c>
      <c r="U2780" s="468" t="str">
        <f>BD_Actu!U32</f>
        <v>-</v>
      </c>
      <c r="V2780" s="468" t="str">
        <f>BD_Actu!V32</f>
        <v>-</v>
      </c>
      <c r="W2780" s="468" t="str">
        <f>BD_Actu!W32</f>
        <v>-</v>
      </c>
      <c r="X2780" s="468" t="str">
        <f>BD_Actu!X32</f>
        <v>-</v>
      </c>
      <c r="Y2780" s="468" t="str">
        <f>BD_Actu!Y32</f>
        <v>-</v>
      </c>
      <c r="Z2780" s="468" t="str">
        <f>BD_Actu!Z32</f>
        <v>-</v>
      </c>
      <c r="AA2780" s="468" t="str">
        <f>BD_Actu!AA32</f>
        <v>-</v>
      </c>
      <c r="AB2780" s="470" t="str">
        <f>BD_Actu!AB32</f>
        <v>-</v>
      </c>
      <c r="AC2780" s="470"/>
    </row>
    <row r="2781" spans="1:29" s="467" customFormat="1">
      <c r="A2781" s="468" t="str">
        <f>BD_Actu!A33</f>
        <v>2018_013</v>
      </c>
      <c r="B2781" s="468" t="str">
        <f>BD_Actu!B33</f>
        <v>-</v>
      </c>
      <c r="C2781" s="468" t="str">
        <f>BD_Actu!C33</f>
        <v>---_-</v>
      </c>
      <c r="D2781" s="468" t="str">
        <f>BD_Actu!D33</f>
        <v>-</v>
      </c>
      <c r="E2781" s="468">
        <f>BD_Actu!E33</f>
        <v>4</v>
      </c>
      <c r="F2781" s="469" t="str">
        <f>BD_Actu!F33</f>
        <v>Ile Verte</v>
      </c>
      <c r="G2781" s="468" t="str">
        <f>BD_Actu!G33</f>
        <v>-</v>
      </c>
      <c r="H2781" s="673" t="str">
        <f>BD_Actu!H33</f>
        <v>-</v>
      </c>
      <c r="I2781" s="673" t="str">
        <f>BD_Actu!I33</f>
        <v>-</v>
      </c>
      <c r="J2781" s="619" t="str">
        <f>BD_Actu!J33</f>
        <v>-</v>
      </c>
      <c r="K2781" s="468" t="str">
        <f>BD_Actu!K33</f>
        <v>-</v>
      </c>
      <c r="L2781" s="468" t="str">
        <f>BD_Actu!L33</f>
        <v>-</v>
      </c>
      <c r="M2781" s="468" t="str">
        <f>BD_Actu!M33</f>
        <v>-</v>
      </c>
      <c r="N2781" s="470" t="str">
        <f>BD_Actu!N33</f>
        <v>-</v>
      </c>
      <c r="O2781" s="616" t="str">
        <f>BD_Actu!O33</f>
        <v>-</v>
      </c>
      <c r="P2781" s="468" t="str">
        <f>BD_Actu!P33</f>
        <v>-</v>
      </c>
      <c r="Q2781" s="468" t="str">
        <f>BD_Actu!Q33</f>
        <v>-</v>
      </c>
      <c r="R2781" s="468" t="str">
        <f>BD_Actu!R33</f>
        <v>-</v>
      </c>
      <c r="S2781" s="468" t="str">
        <f>BD_Actu!S33</f>
        <v>-</v>
      </c>
      <c r="T2781" s="468" t="str">
        <f>BD_Actu!T33</f>
        <v>-</v>
      </c>
      <c r="U2781" s="468" t="str">
        <f>BD_Actu!U33</f>
        <v>-</v>
      </c>
      <c r="V2781" s="468" t="str">
        <f>BD_Actu!V33</f>
        <v>-</v>
      </c>
      <c r="W2781" s="468" t="str">
        <f>BD_Actu!W33</f>
        <v>-</v>
      </c>
      <c r="X2781" s="468" t="str">
        <f>BD_Actu!X33</f>
        <v>-</v>
      </c>
      <c r="Y2781" s="468" t="str">
        <f>BD_Actu!Y33</f>
        <v>-</v>
      </c>
      <c r="Z2781" s="468" t="str">
        <f>BD_Actu!Z33</f>
        <v>-</v>
      </c>
      <c r="AA2781" s="468" t="str">
        <f>BD_Actu!AA33</f>
        <v>-</v>
      </c>
      <c r="AB2781" s="470" t="str">
        <f>BD_Actu!AB33</f>
        <v>-</v>
      </c>
      <c r="AC2781" s="470"/>
    </row>
    <row r="2782" spans="1:29" s="467" customFormat="1">
      <c r="A2782" s="468" t="str">
        <f>BD_Actu!A34</f>
        <v>2018_014</v>
      </c>
      <c r="B2782" s="468" t="str">
        <f>BD_Actu!B34</f>
        <v>-</v>
      </c>
      <c r="C2782" s="468" t="str">
        <f>BD_Actu!C34</f>
        <v>---_-</v>
      </c>
      <c r="D2782" s="468" t="str">
        <f>BD_Actu!D34</f>
        <v>-</v>
      </c>
      <c r="E2782" s="468">
        <f>BD_Actu!E34</f>
        <v>4</v>
      </c>
      <c r="F2782" s="469" t="str">
        <f>BD_Actu!F34</f>
        <v>Ile Verte</v>
      </c>
      <c r="G2782" s="468" t="str">
        <f>BD_Actu!G34</f>
        <v>-</v>
      </c>
      <c r="H2782" s="673" t="str">
        <f>BD_Actu!H34</f>
        <v>-</v>
      </c>
      <c r="I2782" s="673" t="str">
        <f>BD_Actu!I34</f>
        <v>-</v>
      </c>
      <c r="J2782" s="619" t="str">
        <f>BD_Actu!J34</f>
        <v>-</v>
      </c>
      <c r="K2782" s="468" t="str">
        <f>BD_Actu!K34</f>
        <v>-</v>
      </c>
      <c r="L2782" s="468" t="str">
        <f>BD_Actu!L34</f>
        <v>-</v>
      </c>
      <c r="M2782" s="468" t="str">
        <f>BD_Actu!M34</f>
        <v>-</v>
      </c>
      <c r="N2782" s="470" t="str">
        <f>BD_Actu!N34</f>
        <v>-</v>
      </c>
      <c r="O2782" s="616" t="str">
        <f>BD_Actu!O34</f>
        <v>-</v>
      </c>
      <c r="P2782" s="468" t="str">
        <f>BD_Actu!P34</f>
        <v>-</v>
      </c>
      <c r="Q2782" s="468" t="str">
        <f>BD_Actu!Q34</f>
        <v>-</v>
      </c>
      <c r="R2782" s="468" t="str">
        <f>BD_Actu!R34</f>
        <v>-</v>
      </c>
      <c r="S2782" s="468" t="str">
        <f>BD_Actu!S34</f>
        <v>-</v>
      </c>
      <c r="T2782" s="468" t="str">
        <f>BD_Actu!T34</f>
        <v>-</v>
      </c>
      <c r="U2782" s="468" t="str">
        <f>BD_Actu!U34</f>
        <v>-</v>
      </c>
      <c r="V2782" s="468" t="str">
        <f>BD_Actu!V34</f>
        <v>-</v>
      </c>
      <c r="W2782" s="468" t="str">
        <f>BD_Actu!W34</f>
        <v>-</v>
      </c>
      <c r="X2782" s="468" t="str">
        <f>BD_Actu!X34</f>
        <v>-</v>
      </c>
      <c r="Y2782" s="468" t="str">
        <f>BD_Actu!Y34</f>
        <v>-</v>
      </c>
      <c r="Z2782" s="468" t="str">
        <f>BD_Actu!Z34</f>
        <v>-</v>
      </c>
      <c r="AA2782" s="468" t="str">
        <f>BD_Actu!AA34</f>
        <v>-</v>
      </c>
      <c r="AB2782" s="470" t="str">
        <f>BD_Actu!AB34</f>
        <v>-</v>
      </c>
      <c r="AC2782" s="470"/>
    </row>
    <row r="2783" spans="1:29" s="467" customFormat="1">
      <c r="A2783" s="468" t="str">
        <f>BD_Actu!A35</f>
        <v>2018_015</v>
      </c>
      <c r="B2783" s="468" t="str">
        <f>BD_Actu!B35</f>
        <v>-</v>
      </c>
      <c r="C2783" s="468" t="str">
        <f>BD_Actu!C35</f>
        <v>---_-</v>
      </c>
      <c r="D2783" s="468" t="str">
        <f>BD_Actu!D35</f>
        <v>-</v>
      </c>
      <c r="E2783" s="468">
        <f>BD_Actu!E35</f>
        <v>4</v>
      </c>
      <c r="F2783" s="469" t="str">
        <f>BD_Actu!F35</f>
        <v>Ile Verte</v>
      </c>
      <c r="G2783" s="468" t="str">
        <f>BD_Actu!G35</f>
        <v>-</v>
      </c>
      <c r="H2783" s="673" t="str">
        <f>BD_Actu!H35</f>
        <v>-</v>
      </c>
      <c r="I2783" s="673" t="str">
        <f>BD_Actu!I35</f>
        <v>-</v>
      </c>
      <c r="J2783" s="619" t="str">
        <f>BD_Actu!J35</f>
        <v>-</v>
      </c>
      <c r="K2783" s="468" t="str">
        <f>BD_Actu!K35</f>
        <v>-</v>
      </c>
      <c r="L2783" s="468" t="str">
        <f>BD_Actu!L35</f>
        <v>-</v>
      </c>
      <c r="M2783" s="468" t="str">
        <f>BD_Actu!M35</f>
        <v>-</v>
      </c>
      <c r="N2783" s="470" t="str">
        <f>BD_Actu!N35</f>
        <v>-</v>
      </c>
      <c r="O2783" s="616" t="str">
        <f>BD_Actu!O35</f>
        <v>-</v>
      </c>
      <c r="P2783" s="468" t="str">
        <f>BD_Actu!P35</f>
        <v>-</v>
      </c>
      <c r="Q2783" s="468" t="str">
        <f>BD_Actu!Q35</f>
        <v>-</v>
      </c>
      <c r="R2783" s="468" t="str">
        <f>BD_Actu!R35</f>
        <v>-</v>
      </c>
      <c r="S2783" s="468" t="str">
        <f>BD_Actu!S35</f>
        <v>-</v>
      </c>
      <c r="T2783" s="468" t="str">
        <f>BD_Actu!T35</f>
        <v>-</v>
      </c>
      <c r="U2783" s="468" t="str">
        <f>BD_Actu!U35</f>
        <v>-</v>
      </c>
      <c r="V2783" s="468" t="str">
        <f>BD_Actu!V35</f>
        <v>-</v>
      </c>
      <c r="W2783" s="468" t="str">
        <f>BD_Actu!W35</f>
        <v>-</v>
      </c>
      <c r="X2783" s="468" t="str">
        <f>BD_Actu!X35</f>
        <v>-</v>
      </c>
      <c r="Y2783" s="468" t="str">
        <f>BD_Actu!Y35</f>
        <v>-</v>
      </c>
      <c r="Z2783" s="468" t="str">
        <f>BD_Actu!Z35</f>
        <v>-</v>
      </c>
      <c r="AA2783" s="468" t="str">
        <f>BD_Actu!AA35</f>
        <v>-</v>
      </c>
      <c r="AB2783" s="470" t="str">
        <f>BD_Actu!AB35</f>
        <v>-</v>
      </c>
      <c r="AC2783" s="470"/>
    </row>
    <row r="2784" spans="1:29" s="467" customFormat="1">
      <c r="A2784" s="468" t="str">
        <f>BD_Actu!A36</f>
        <v>2018_016</v>
      </c>
      <c r="B2784" s="468" t="str">
        <f>BD_Actu!B36</f>
        <v>-</v>
      </c>
      <c r="C2784" s="468" t="str">
        <f>BD_Actu!C36</f>
        <v>---_-</v>
      </c>
      <c r="D2784" s="468" t="str">
        <f>BD_Actu!D36</f>
        <v>-</v>
      </c>
      <c r="E2784" s="468">
        <f>BD_Actu!E36</f>
        <v>4</v>
      </c>
      <c r="F2784" s="469" t="str">
        <f>BD_Actu!F36</f>
        <v>Ile Verte</v>
      </c>
      <c r="G2784" s="468" t="str">
        <f>BD_Actu!G36</f>
        <v>-</v>
      </c>
      <c r="H2784" s="673" t="str">
        <f>BD_Actu!H36</f>
        <v>-</v>
      </c>
      <c r="I2784" s="673" t="str">
        <f>BD_Actu!I36</f>
        <v>-</v>
      </c>
      <c r="J2784" s="619" t="str">
        <f>BD_Actu!J36</f>
        <v>-</v>
      </c>
      <c r="K2784" s="468" t="str">
        <f>BD_Actu!K36</f>
        <v>-</v>
      </c>
      <c r="L2784" s="468" t="str">
        <f>BD_Actu!L36</f>
        <v>-</v>
      </c>
      <c r="M2784" s="468" t="str">
        <f>BD_Actu!M36</f>
        <v>-</v>
      </c>
      <c r="N2784" s="470" t="str">
        <f>BD_Actu!N36</f>
        <v>-</v>
      </c>
      <c r="O2784" s="616" t="str">
        <f>BD_Actu!O36</f>
        <v>-</v>
      </c>
      <c r="P2784" s="468" t="str">
        <f>BD_Actu!P36</f>
        <v>-</v>
      </c>
      <c r="Q2784" s="468" t="str">
        <f>BD_Actu!Q36</f>
        <v>-</v>
      </c>
      <c r="R2784" s="468" t="str">
        <f>BD_Actu!R36</f>
        <v>-</v>
      </c>
      <c r="S2784" s="468" t="str">
        <f>BD_Actu!S36</f>
        <v>-</v>
      </c>
      <c r="T2784" s="468" t="str">
        <f>BD_Actu!T36</f>
        <v>-</v>
      </c>
      <c r="U2784" s="468" t="str">
        <f>BD_Actu!U36</f>
        <v>-</v>
      </c>
      <c r="V2784" s="468" t="str">
        <f>BD_Actu!V36</f>
        <v>-</v>
      </c>
      <c r="W2784" s="468" t="str">
        <f>BD_Actu!W36</f>
        <v>-</v>
      </c>
      <c r="X2784" s="468" t="str">
        <f>BD_Actu!X36</f>
        <v>-</v>
      </c>
      <c r="Y2784" s="468" t="str">
        <f>BD_Actu!Y36</f>
        <v>-</v>
      </c>
      <c r="Z2784" s="468" t="str">
        <f>BD_Actu!Z36</f>
        <v>-</v>
      </c>
      <c r="AA2784" s="468" t="str">
        <f>BD_Actu!AA36</f>
        <v>-</v>
      </c>
      <c r="AB2784" s="470" t="str">
        <f>BD_Actu!AB36</f>
        <v>-</v>
      </c>
      <c r="AC2784" s="470"/>
    </row>
    <row r="2785" spans="1:29" s="467" customFormat="1">
      <c r="A2785" s="468" t="str">
        <f>BD_Actu!A37</f>
        <v>2018_017</v>
      </c>
      <c r="B2785" s="468" t="str">
        <f>BD_Actu!B37</f>
        <v>-</v>
      </c>
      <c r="C2785" s="468" t="str">
        <f>BD_Actu!C37</f>
        <v>---_-</v>
      </c>
      <c r="D2785" s="468" t="str">
        <f>BD_Actu!D37</f>
        <v>-</v>
      </c>
      <c r="E2785" s="468">
        <f>BD_Actu!E37</f>
        <v>5</v>
      </c>
      <c r="F2785" s="469" t="str">
        <f>BD_Actu!F37</f>
        <v>Siande</v>
      </c>
      <c r="G2785" s="468" t="str">
        <f>BD_Actu!G37</f>
        <v>-</v>
      </c>
      <c r="H2785" s="673" t="str">
        <f>BD_Actu!H37</f>
        <v>-</v>
      </c>
      <c r="I2785" s="673" t="str">
        <f>BD_Actu!I37</f>
        <v>-</v>
      </c>
      <c r="J2785" s="619" t="str">
        <f>BD_Actu!J37</f>
        <v>-</v>
      </c>
      <c r="K2785" s="468" t="str">
        <f>BD_Actu!K37</f>
        <v>-</v>
      </c>
      <c r="L2785" s="468" t="str">
        <f>BD_Actu!L37</f>
        <v>-</v>
      </c>
      <c r="M2785" s="468" t="str">
        <f>BD_Actu!M37</f>
        <v>-</v>
      </c>
      <c r="N2785" s="470" t="str">
        <f>BD_Actu!N37</f>
        <v>-</v>
      </c>
      <c r="O2785" s="616" t="str">
        <f>BD_Actu!O37</f>
        <v>-</v>
      </c>
      <c r="P2785" s="468" t="str">
        <f>BD_Actu!P37</f>
        <v>-</v>
      </c>
      <c r="Q2785" s="468" t="str">
        <f>BD_Actu!Q37</f>
        <v>-</v>
      </c>
      <c r="R2785" s="468" t="str">
        <f>BD_Actu!R37</f>
        <v>-</v>
      </c>
      <c r="S2785" s="468" t="str">
        <f>BD_Actu!S37</f>
        <v>-</v>
      </c>
      <c r="T2785" s="468" t="str">
        <f>BD_Actu!T37</f>
        <v>-</v>
      </c>
      <c r="U2785" s="468" t="str">
        <f>BD_Actu!U37</f>
        <v>-</v>
      </c>
      <c r="V2785" s="468" t="str">
        <f>BD_Actu!V37</f>
        <v>-</v>
      </c>
      <c r="W2785" s="468" t="str">
        <f>BD_Actu!W37</f>
        <v>-</v>
      </c>
      <c r="X2785" s="468" t="str">
        <f>BD_Actu!X37</f>
        <v>-</v>
      </c>
      <c r="Y2785" s="468" t="str">
        <f>BD_Actu!Y37</f>
        <v>-</v>
      </c>
      <c r="Z2785" s="468" t="str">
        <f>BD_Actu!Z37</f>
        <v>-</v>
      </c>
      <c r="AA2785" s="468" t="str">
        <f>BD_Actu!AA37</f>
        <v>-</v>
      </c>
      <c r="AB2785" s="470" t="str">
        <f>BD_Actu!AB37</f>
        <v>-</v>
      </c>
      <c r="AC2785" s="470"/>
    </row>
    <row r="2786" spans="1:29" s="467" customFormat="1">
      <c r="A2786" s="468" t="str">
        <f>BD_Actu!A38</f>
        <v>2018_018</v>
      </c>
      <c r="B2786" s="468" t="str">
        <f>BD_Actu!B38</f>
        <v>-</v>
      </c>
      <c r="C2786" s="468" t="str">
        <f>BD_Actu!C38</f>
        <v>---_-</v>
      </c>
      <c r="D2786" s="468" t="str">
        <f>BD_Actu!D38</f>
        <v>-</v>
      </c>
      <c r="E2786" s="468">
        <f>BD_Actu!E38</f>
        <v>5</v>
      </c>
      <c r="F2786" s="469" t="str">
        <f>BD_Actu!F38</f>
        <v>Siande</v>
      </c>
      <c r="G2786" s="468" t="str">
        <f>BD_Actu!G38</f>
        <v>-</v>
      </c>
      <c r="H2786" s="673" t="str">
        <f>BD_Actu!H38</f>
        <v>-</v>
      </c>
      <c r="I2786" s="673" t="str">
        <f>BD_Actu!I38</f>
        <v>-</v>
      </c>
      <c r="J2786" s="619" t="str">
        <f>BD_Actu!J38</f>
        <v>-</v>
      </c>
      <c r="K2786" s="468" t="str">
        <f>BD_Actu!K38</f>
        <v>-</v>
      </c>
      <c r="L2786" s="468" t="str">
        <f>BD_Actu!L38</f>
        <v>-</v>
      </c>
      <c r="M2786" s="468" t="str">
        <f>BD_Actu!M38</f>
        <v>-</v>
      </c>
      <c r="N2786" s="470" t="str">
        <f>BD_Actu!N38</f>
        <v>-</v>
      </c>
      <c r="O2786" s="616" t="str">
        <f>BD_Actu!O38</f>
        <v>-</v>
      </c>
      <c r="P2786" s="468" t="str">
        <f>BD_Actu!P38</f>
        <v>-</v>
      </c>
      <c r="Q2786" s="468" t="str">
        <f>BD_Actu!Q38</f>
        <v>-</v>
      </c>
      <c r="R2786" s="468" t="str">
        <f>BD_Actu!R38</f>
        <v>-</v>
      </c>
      <c r="S2786" s="468" t="str">
        <f>BD_Actu!S38</f>
        <v>-</v>
      </c>
      <c r="T2786" s="468" t="str">
        <f>BD_Actu!T38</f>
        <v>-</v>
      </c>
      <c r="U2786" s="468" t="str">
        <f>BD_Actu!U38</f>
        <v>-</v>
      </c>
      <c r="V2786" s="468" t="str">
        <f>BD_Actu!V38</f>
        <v>-</v>
      </c>
      <c r="W2786" s="468" t="str">
        <f>BD_Actu!W38</f>
        <v>-</v>
      </c>
      <c r="X2786" s="468" t="str">
        <f>BD_Actu!X38</f>
        <v>-</v>
      </c>
      <c r="Y2786" s="468" t="str">
        <f>BD_Actu!Y38</f>
        <v>-</v>
      </c>
      <c r="Z2786" s="468" t="str">
        <f>BD_Actu!Z38</f>
        <v>-</v>
      </c>
      <c r="AA2786" s="468" t="str">
        <f>BD_Actu!AA38</f>
        <v>-</v>
      </c>
      <c r="AB2786" s="470" t="str">
        <f>BD_Actu!AB38</f>
        <v>-</v>
      </c>
      <c r="AC2786" s="470"/>
    </row>
    <row r="2787" spans="1:29" s="467" customFormat="1">
      <c r="A2787" s="468" t="str">
        <f>BD_Actu!A39</f>
        <v>2018_019</v>
      </c>
      <c r="B2787" s="468" t="str">
        <f>BD_Actu!B39</f>
        <v>-</v>
      </c>
      <c r="C2787" s="468" t="str">
        <f>BD_Actu!C39</f>
        <v>---_-</v>
      </c>
      <c r="D2787" s="468" t="str">
        <f>BD_Actu!D39</f>
        <v>-</v>
      </c>
      <c r="E2787" s="468">
        <f>BD_Actu!E39</f>
        <v>5</v>
      </c>
      <c r="F2787" s="469" t="str">
        <f>BD_Actu!F39</f>
        <v>Siande</v>
      </c>
      <c r="G2787" s="468" t="str">
        <f>BD_Actu!G39</f>
        <v>-</v>
      </c>
      <c r="H2787" s="673" t="str">
        <f>BD_Actu!H39</f>
        <v>-</v>
      </c>
      <c r="I2787" s="673" t="str">
        <f>BD_Actu!I39</f>
        <v>-</v>
      </c>
      <c r="J2787" s="619" t="str">
        <f>BD_Actu!J39</f>
        <v>-</v>
      </c>
      <c r="K2787" s="468" t="str">
        <f>BD_Actu!K39</f>
        <v>-</v>
      </c>
      <c r="L2787" s="468" t="str">
        <f>BD_Actu!L39</f>
        <v>-</v>
      </c>
      <c r="M2787" s="468" t="str">
        <f>BD_Actu!M39</f>
        <v>-</v>
      </c>
      <c r="N2787" s="470" t="str">
        <f>BD_Actu!N39</f>
        <v>-</v>
      </c>
      <c r="O2787" s="616" t="str">
        <f>BD_Actu!O39</f>
        <v>-</v>
      </c>
      <c r="P2787" s="468" t="str">
        <f>BD_Actu!P39</f>
        <v>-</v>
      </c>
      <c r="Q2787" s="468" t="str">
        <f>BD_Actu!Q39</f>
        <v>-</v>
      </c>
      <c r="R2787" s="468" t="str">
        <f>BD_Actu!R39</f>
        <v>-</v>
      </c>
      <c r="S2787" s="468" t="str">
        <f>BD_Actu!S39</f>
        <v>-</v>
      </c>
      <c r="T2787" s="468" t="str">
        <f>BD_Actu!T39</f>
        <v>-</v>
      </c>
      <c r="U2787" s="468" t="str">
        <f>BD_Actu!U39</f>
        <v>-</v>
      </c>
      <c r="V2787" s="468" t="str">
        <f>BD_Actu!V39</f>
        <v>-</v>
      </c>
      <c r="W2787" s="468" t="str">
        <f>BD_Actu!W39</f>
        <v>-</v>
      </c>
      <c r="X2787" s="468" t="str">
        <f>BD_Actu!X39</f>
        <v>-</v>
      </c>
      <c r="Y2787" s="468" t="str">
        <f>BD_Actu!Y39</f>
        <v>-</v>
      </c>
      <c r="Z2787" s="468" t="str">
        <f>BD_Actu!Z39</f>
        <v>-</v>
      </c>
      <c r="AA2787" s="468" t="str">
        <f>BD_Actu!AA39</f>
        <v>-</v>
      </c>
      <c r="AB2787" s="470" t="str">
        <f>BD_Actu!AB39</f>
        <v>-</v>
      </c>
      <c r="AC2787" s="470"/>
    </row>
    <row r="2788" spans="1:29" s="467" customFormat="1">
      <c r="A2788" s="468" t="str">
        <f>BD_Actu!A40</f>
        <v>2018_020</v>
      </c>
      <c r="B2788" s="468" t="str">
        <f>BD_Actu!B40</f>
        <v>-</v>
      </c>
      <c r="C2788" s="468" t="str">
        <f>BD_Actu!C40</f>
        <v>---_-</v>
      </c>
      <c r="D2788" s="468" t="str">
        <f>BD_Actu!D40</f>
        <v>-</v>
      </c>
      <c r="E2788" s="468">
        <f>BD_Actu!E40</f>
        <v>5</v>
      </c>
      <c r="F2788" s="469" t="str">
        <f>BD_Actu!F40</f>
        <v>Siande</v>
      </c>
      <c r="G2788" s="468" t="str">
        <f>BD_Actu!G40</f>
        <v>-</v>
      </c>
      <c r="H2788" s="673" t="str">
        <f>BD_Actu!H40</f>
        <v>-</v>
      </c>
      <c r="I2788" s="673" t="str">
        <f>BD_Actu!I40</f>
        <v>-</v>
      </c>
      <c r="J2788" s="619" t="str">
        <f>BD_Actu!J40</f>
        <v>-</v>
      </c>
      <c r="K2788" s="468" t="str">
        <f>BD_Actu!K40</f>
        <v>-</v>
      </c>
      <c r="L2788" s="468" t="str">
        <f>BD_Actu!L40</f>
        <v>-</v>
      </c>
      <c r="M2788" s="468" t="str">
        <f>BD_Actu!M40</f>
        <v>-</v>
      </c>
      <c r="N2788" s="470" t="str">
        <f>BD_Actu!N40</f>
        <v>-</v>
      </c>
      <c r="O2788" s="616" t="str">
        <f>BD_Actu!O40</f>
        <v>-</v>
      </c>
      <c r="P2788" s="468" t="str">
        <f>BD_Actu!P40</f>
        <v>-</v>
      </c>
      <c r="Q2788" s="468" t="str">
        <f>BD_Actu!Q40</f>
        <v>-</v>
      </c>
      <c r="R2788" s="468" t="str">
        <f>BD_Actu!R40</f>
        <v>-</v>
      </c>
      <c r="S2788" s="468" t="str">
        <f>BD_Actu!S40</f>
        <v>-</v>
      </c>
      <c r="T2788" s="468" t="str">
        <f>BD_Actu!T40</f>
        <v>-</v>
      </c>
      <c r="U2788" s="468" t="str">
        <f>BD_Actu!U40</f>
        <v>-</v>
      </c>
      <c r="V2788" s="468" t="str">
        <f>BD_Actu!V40</f>
        <v>-</v>
      </c>
      <c r="W2788" s="468" t="str">
        <f>BD_Actu!W40</f>
        <v>-</v>
      </c>
      <c r="X2788" s="468" t="str">
        <f>BD_Actu!X40</f>
        <v>-</v>
      </c>
      <c r="Y2788" s="468" t="str">
        <f>BD_Actu!Y40</f>
        <v>-</v>
      </c>
      <c r="Z2788" s="468" t="str">
        <f>BD_Actu!Z40</f>
        <v>-</v>
      </c>
      <c r="AA2788" s="468" t="str">
        <f>BD_Actu!AA40</f>
        <v>-</v>
      </c>
      <c r="AB2788" s="470" t="str">
        <f>BD_Actu!AB40</f>
        <v>-</v>
      </c>
      <c r="AC2788" s="470"/>
    </row>
    <row r="2789" spans="1:29" s="467" customFormat="1">
      <c r="A2789" s="468" t="str">
        <f>BD_Actu!A41</f>
        <v>2018_021</v>
      </c>
      <c r="B2789" s="468" t="str">
        <f>BD_Actu!B41</f>
        <v>-</v>
      </c>
      <c r="C2789" s="468" t="str">
        <f>BD_Actu!C41</f>
        <v>---_-</v>
      </c>
      <c r="D2789" s="468" t="str">
        <f>BD_Actu!D41</f>
        <v>-</v>
      </c>
      <c r="E2789" s="468">
        <f>BD_Actu!E41</f>
        <v>6</v>
      </c>
      <c r="F2789" s="469" t="str">
        <f>BD_Actu!F41</f>
        <v>Moara</v>
      </c>
      <c r="G2789" s="468" t="str">
        <f>BD_Actu!G41</f>
        <v>-</v>
      </c>
      <c r="H2789" s="673" t="str">
        <f>BD_Actu!H41</f>
        <v>-</v>
      </c>
      <c r="I2789" s="673" t="str">
        <f>BD_Actu!I41</f>
        <v>-</v>
      </c>
      <c r="J2789" s="619" t="str">
        <f>BD_Actu!J41</f>
        <v>-</v>
      </c>
      <c r="K2789" s="468" t="str">
        <f>BD_Actu!K41</f>
        <v>-</v>
      </c>
      <c r="L2789" s="468" t="str">
        <f>BD_Actu!L41</f>
        <v>-</v>
      </c>
      <c r="M2789" s="468" t="str">
        <f>BD_Actu!M41</f>
        <v>-</v>
      </c>
      <c r="N2789" s="470" t="str">
        <f>BD_Actu!N41</f>
        <v>-</v>
      </c>
      <c r="O2789" s="616" t="str">
        <f>BD_Actu!O41</f>
        <v>-</v>
      </c>
      <c r="P2789" s="468" t="str">
        <f>BD_Actu!P41</f>
        <v>-</v>
      </c>
      <c r="Q2789" s="468" t="str">
        <f>BD_Actu!Q41</f>
        <v>-</v>
      </c>
      <c r="R2789" s="468" t="str">
        <f>BD_Actu!R41</f>
        <v>-</v>
      </c>
      <c r="S2789" s="468" t="str">
        <f>BD_Actu!S41</f>
        <v>-</v>
      </c>
      <c r="T2789" s="468" t="str">
        <f>BD_Actu!T41</f>
        <v>-</v>
      </c>
      <c r="U2789" s="468" t="str">
        <f>BD_Actu!U41</f>
        <v>-</v>
      </c>
      <c r="V2789" s="468" t="str">
        <f>BD_Actu!V41</f>
        <v>-</v>
      </c>
      <c r="W2789" s="468" t="str">
        <f>BD_Actu!W41</f>
        <v>-</v>
      </c>
      <c r="X2789" s="468" t="str">
        <f>BD_Actu!X41</f>
        <v>-</v>
      </c>
      <c r="Y2789" s="468" t="str">
        <f>BD_Actu!Y41</f>
        <v>-</v>
      </c>
      <c r="Z2789" s="468" t="str">
        <f>BD_Actu!Z41</f>
        <v>-</v>
      </c>
      <c r="AA2789" s="468" t="str">
        <f>BD_Actu!AA41</f>
        <v>-</v>
      </c>
      <c r="AB2789" s="470" t="str">
        <f>BD_Actu!AB41</f>
        <v>-</v>
      </c>
      <c r="AC2789" s="470"/>
    </row>
    <row r="2790" spans="1:29" s="467" customFormat="1">
      <c r="A2790" s="468" t="str">
        <f>BD_Actu!A42</f>
        <v>2018_022</v>
      </c>
      <c r="B2790" s="468" t="str">
        <f>BD_Actu!B42</f>
        <v>-</v>
      </c>
      <c r="C2790" s="468" t="str">
        <f>BD_Actu!C42</f>
        <v>---_-</v>
      </c>
      <c r="D2790" s="468" t="str">
        <f>BD_Actu!D42</f>
        <v>-</v>
      </c>
      <c r="E2790" s="468">
        <f>BD_Actu!E42</f>
        <v>6</v>
      </c>
      <c r="F2790" s="469" t="str">
        <f>BD_Actu!F42</f>
        <v>Moara</v>
      </c>
      <c r="G2790" s="468" t="str">
        <f>BD_Actu!G42</f>
        <v>-</v>
      </c>
      <c r="H2790" s="673" t="str">
        <f>BD_Actu!H42</f>
        <v>-</v>
      </c>
      <c r="I2790" s="673" t="str">
        <f>BD_Actu!I42</f>
        <v>-</v>
      </c>
      <c r="J2790" s="619" t="str">
        <f>BD_Actu!J42</f>
        <v>-</v>
      </c>
      <c r="K2790" s="468" t="str">
        <f>BD_Actu!K42</f>
        <v>-</v>
      </c>
      <c r="L2790" s="468" t="str">
        <f>BD_Actu!L42</f>
        <v>-</v>
      </c>
      <c r="M2790" s="468" t="str">
        <f>BD_Actu!M42</f>
        <v>-</v>
      </c>
      <c r="N2790" s="470" t="str">
        <f>BD_Actu!N42</f>
        <v>-</v>
      </c>
      <c r="O2790" s="616" t="str">
        <f>BD_Actu!O42</f>
        <v>-</v>
      </c>
      <c r="P2790" s="468" t="str">
        <f>BD_Actu!P42</f>
        <v>-</v>
      </c>
      <c r="Q2790" s="468" t="str">
        <f>BD_Actu!Q42</f>
        <v>-</v>
      </c>
      <c r="R2790" s="468" t="str">
        <f>BD_Actu!R42</f>
        <v>-</v>
      </c>
      <c r="S2790" s="468" t="str">
        <f>BD_Actu!S42</f>
        <v>-</v>
      </c>
      <c r="T2790" s="468" t="str">
        <f>BD_Actu!T42</f>
        <v>-</v>
      </c>
      <c r="U2790" s="468" t="str">
        <f>BD_Actu!U42</f>
        <v>-</v>
      </c>
      <c r="V2790" s="468" t="str">
        <f>BD_Actu!V42</f>
        <v>-</v>
      </c>
      <c r="W2790" s="468" t="str">
        <f>BD_Actu!W42</f>
        <v>-</v>
      </c>
      <c r="X2790" s="468" t="str">
        <f>BD_Actu!X42</f>
        <v>-</v>
      </c>
      <c r="Y2790" s="468" t="str">
        <f>BD_Actu!Y42</f>
        <v>-</v>
      </c>
      <c r="Z2790" s="468" t="str">
        <f>BD_Actu!Z42</f>
        <v>-</v>
      </c>
      <c r="AA2790" s="468" t="str">
        <f>BD_Actu!AA42</f>
        <v>-</v>
      </c>
      <c r="AB2790" s="470" t="str">
        <f>BD_Actu!AB42</f>
        <v>-</v>
      </c>
      <c r="AC2790" s="470"/>
    </row>
    <row r="2791" spans="1:29" s="467" customFormat="1">
      <c r="A2791" s="468" t="str">
        <f>BD_Actu!A43</f>
        <v>2018_023</v>
      </c>
      <c r="B2791" s="468" t="str">
        <f>BD_Actu!B43</f>
        <v>-</v>
      </c>
      <c r="C2791" s="468" t="str">
        <f>BD_Actu!C43</f>
        <v>---_-</v>
      </c>
      <c r="D2791" s="468" t="str">
        <f>BD_Actu!D43</f>
        <v>-</v>
      </c>
      <c r="E2791" s="468">
        <f>BD_Actu!E43</f>
        <v>6</v>
      </c>
      <c r="F2791" s="469" t="str">
        <f>BD_Actu!F43</f>
        <v>Moara</v>
      </c>
      <c r="G2791" s="468" t="str">
        <f>BD_Actu!G43</f>
        <v>-</v>
      </c>
      <c r="H2791" s="673" t="str">
        <f>BD_Actu!H43</f>
        <v>-</v>
      </c>
      <c r="I2791" s="673" t="str">
        <f>BD_Actu!I43</f>
        <v>-</v>
      </c>
      <c r="J2791" s="619" t="str">
        <f>BD_Actu!J43</f>
        <v>-</v>
      </c>
      <c r="K2791" s="468" t="str">
        <f>BD_Actu!K43</f>
        <v>-</v>
      </c>
      <c r="L2791" s="468" t="str">
        <f>BD_Actu!L43</f>
        <v>-</v>
      </c>
      <c r="M2791" s="468" t="str">
        <f>BD_Actu!M43</f>
        <v>-</v>
      </c>
      <c r="N2791" s="470" t="str">
        <f>BD_Actu!N43</f>
        <v>-</v>
      </c>
      <c r="O2791" s="616" t="str">
        <f>BD_Actu!O43</f>
        <v>-</v>
      </c>
      <c r="P2791" s="468" t="str">
        <f>BD_Actu!P43</f>
        <v>-</v>
      </c>
      <c r="Q2791" s="468" t="str">
        <f>BD_Actu!Q43</f>
        <v>-</v>
      </c>
      <c r="R2791" s="468" t="str">
        <f>BD_Actu!R43</f>
        <v>-</v>
      </c>
      <c r="S2791" s="468" t="str">
        <f>BD_Actu!S43</f>
        <v>-</v>
      </c>
      <c r="T2791" s="468" t="str">
        <f>BD_Actu!T43</f>
        <v>-</v>
      </c>
      <c r="U2791" s="468" t="str">
        <f>BD_Actu!U43</f>
        <v>-</v>
      </c>
      <c r="V2791" s="468" t="str">
        <f>BD_Actu!V43</f>
        <v>-</v>
      </c>
      <c r="W2791" s="468" t="str">
        <f>BD_Actu!W43</f>
        <v>-</v>
      </c>
      <c r="X2791" s="468" t="str">
        <f>BD_Actu!X43</f>
        <v>-</v>
      </c>
      <c r="Y2791" s="468" t="str">
        <f>BD_Actu!Y43</f>
        <v>-</v>
      </c>
      <c r="Z2791" s="468" t="str">
        <f>BD_Actu!Z43</f>
        <v>-</v>
      </c>
      <c r="AA2791" s="468" t="str">
        <f>BD_Actu!AA43</f>
        <v>-</v>
      </c>
      <c r="AB2791" s="470" t="str">
        <f>BD_Actu!AB43</f>
        <v>-</v>
      </c>
      <c r="AC2791" s="470"/>
    </row>
    <row r="2792" spans="1:29" s="467" customFormat="1">
      <c r="A2792" s="468" t="str">
        <f>BD_Actu!A44</f>
        <v>2018_024</v>
      </c>
      <c r="B2792" s="468" t="str">
        <f>BD_Actu!B44</f>
        <v>-</v>
      </c>
      <c r="C2792" s="468" t="str">
        <f>BD_Actu!C44</f>
        <v>---_-</v>
      </c>
      <c r="D2792" s="468" t="str">
        <f>BD_Actu!D44</f>
        <v>-</v>
      </c>
      <c r="E2792" s="468">
        <f>BD_Actu!E44</f>
        <v>6</v>
      </c>
      <c r="F2792" s="469" t="str">
        <f>BD_Actu!F44</f>
        <v>Moara</v>
      </c>
      <c r="G2792" s="468" t="str">
        <f>BD_Actu!G44</f>
        <v>-</v>
      </c>
      <c r="H2792" s="673" t="str">
        <f>BD_Actu!H44</f>
        <v>-</v>
      </c>
      <c r="I2792" s="673" t="str">
        <f>BD_Actu!I44</f>
        <v>-</v>
      </c>
      <c r="J2792" s="619" t="str">
        <f>BD_Actu!J44</f>
        <v>-</v>
      </c>
      <c r="K2792" s="468" t="str">
        <f>BD_Actu!K44</f>
        <v>-</v>
      </c>
      <c r="L2792" s="468" t="str">
        <f>BD_Actu!L44</f>
        <v>-</v>
      </c>
      <c r="M2792" s="468" t="str">
        <f>BD_Actu!M44</f>
        <v>-</v>
      </c>
      <c r="N2792" s="470" t="str">
        <f>BD_Actu!N44</f>
        <v>-</v>
      </c>
      <c r="O2792" s="616" t="str">
        <f>BD_Actu!O44</f>
        <v>-</v>
      </c>
      <c r="P2792" s="468" t="str">
        <f>BD_Actu!P44</f>
        <v>-</v>
      </c>
      <c r="Q2792" s="468" t="str">
        <f>BD_Actu!Q44</f>
        <v>-</v>
      </c>
      <c r="R2792" s="468" t="str">
        <f>BD_Actu!R44</f>
        <v>-</v>
      </c>
      <c r="S2792" s="468" t="str">
        <f>BD_Actu!S44</f>
        <v>-</v>
      </c>
      <c r="T2792" s="468" t="str">
        <f>BD_Actu!T44</f>
        <v>-</v>
      </c>
      <c r="U2792" s="468" t="str">
        <f>BD_Actu!U44</f>
        <v>-</v>
      </c>
      <c r="V2792" s="468" t="str">
        <f>BD_Actu!V44</f>
        <v>-</v>
      </c>
      <c r="W2792" s="468" t="str">
        <f>BD_Actu!W44</f>
        <v>-</v>
      </c>
      <c r="X2792" s="468" t="str">
        <f>BD_Actu!X44</f>
        <v>-</v>
      </c>
      <c r="Y2792" s="468" t="str">
        <f>BD_Actu!Y44</f>
        <v>-</v>
      </c>
      <c r="Z2792" s="468" t="str">
        <f>BD_Actu!Z44</f>
        <v>-</v>
      </c>
      <c r="AA2792" s="468" t="str">
        <f>BD_Actu!AA44</f>
        <v>-</v>
      </c>
      <c r="AB2792" s="470" t="str">
        <f>BD_Actu!AB44</f>
        <v>-</v>
      </c>
      <c r="AC2792" s="470"/>
    </row>
    <row r="2793" spans="1:29" s="467" customFormat="1">
      <c r="A2793" s="468" t="str">
        <f>BD_Actu!A45</f>
        <v>2018_025</v>
      </c>
      <c r="B2793" s="468" t="str">
        <f>BD_Actu!B45</f>
        <v>-</v>
      </c>
      <c r="C2793" s="468" t="str">
        <f>BD_Actu!C45</f>
        <v>---_-</v>
      </c>
      <c r="D2793" s="468" t="str">
        <f>BD_Actu!D45</f>
        <v>-</v>
      </c>
      <c r="E2793" s="468">
        <f>BD_Actu!E45</f>
        <v>7</v>
      </c>
      <c r="F2793" s="469" t="str">
        <f>BD_Actu!F45</f>
        <v>Recif interieur de Thio</v>
      </c>
      <c r="G2793" s="468" t="str">
        <f>BD_Actu!G45</f>
        <v>-</v>
      </c>
      <c r="H2793" s="673" t="str">
        <f>BD_Actu!H45</f>
        <v>-</v>
      </c>
      <c r="I2793" s="673" t="str">
        <f>BD_Actu!I45</f>
        <v>-</v>
      </c>
      <c r="J2793" s="619" t="str">
        <f>BD_Actu!J45</f>
        <v>-</v>
      </c>
      <c r="K2793" s="468" t="str">
        <f>BD_Actu!K45</f>
        <v>-</v>
      </c>
      <c r="L2793" s="468" t="str">
        <f>BD_Actu!L45</f>
        <v>-</v>
      </c>
      <c r="M2793" s="468" t="str">
        <f>BD_Actu!M45</f>
        <v>-</v>
      </c>
      <c r="N2793" s="470" t="str">
        <f>BD_Actu!N45</f>
        <v>-</v>
      </c>
      <c r="O2793" s="616" t="str">
        <f>BD_Actu!O45</f>
        <v>-</v>
      </c>
      <c r="P2793" s="468" t="str">
        <f>BD_Actu!P45</f>
        <v>-</v>
      </c>
      <c r="Q2793" s="468" t="str">
        <f>BD_Actu!Q45</f>
        <v>-</v>
      </c>
      <c r="R2793" s="468" t="str">
        <f>BD_Actu!R45</f>
        <v>-</v>
      </c>
      <c r="S2793" s="468" t="str">
        <f>BD_Actu!S45</f>
        <v>-</v>
      </c>
      <c r="T2793" s="468" t="str">
        <f>BD_Actu!T45</f>
        <v>-</v>
      </c>
      <c r="U2793" s="468" t="str">
        <f>BD_Actu!U45</f>
        <v>-</v>
      </c>
      <c r="V2793" s="468" t="str">
        <f>BD_Actu!V45</f>
        <v>-</v>
      </c>
      <c r="W2793" s="468" t="str">
        <f>BD_Actu!W45</f>
        <v>-</v>
      </c>
      <c r="X2793" s="468" t="str">
        <f>BD_Actu!X45</f>
        <v>-</v>
      </c>
      <c r="Y2793" s="468" t="str">
        <f>BD_Actu!Y45</f>
        <v>-</v>
      </c>
      <c r="Z2793" s="468" t="str">
        <f>BD_Actu!Z45</f>
        <v>-</v>
      </c>
      <c r="AA2793" s="468" t="str">
        <f>BD_Actu!AA45</f>
        <v>-</v>
      </c>
      <c r="AB2793" s="470" t="str">
        <f>BD_Actu!AB45</f>
        <v>-</v>
      </c>
      <c r="AC2793" s="470"/>
    </row>
    <row r="2794" spans="1:29" s="467" customFormat="1">
      <c r="A2794" s="468" t="str">
        <f>BD_Actu!A46</f>
        <v>2018_026</v>
      </c>
      <c r="B2794" s="468" t="str">
        <f>BD_Actu!B46</f>
        <v>-</v>
      </c>
      <c r="C2794" s="468" t="str">
        <f>BD_Actu!C46</f>
        <v>---_-</v>
      </c>
      <c r="D2794" s="468" t="str">
        <f>BD_Actu!D46</f>
        <v>-</v>
      </c>
      <c r="E2794" s="468">
        <f>BD_Actu!E46</f>
        <v>7</v>
      </c>
      <c r="F2794" s="469" t="str">
        <f>BD_Actu!F46</f>
        <v>Recif interieur de Thio</v>
      </c>
      <c r="G2794" s="468" t="str">
        <f>BD_Actu!G46</f>
        <v>-</v>
      </c>
      <c r="H2794" s="673" t="str">
        <f>BD_Actu!H46</f>
        <v>-</v>
      </c>
      <c r="I2794" s="673" t="str">
        <f>BD_Actu!I46</f>
        <v>-</v>
      </c>
      <c r="J2794" s="619" t="str">
        <f>BD_Actu!J46</f>
        <v>-</v>
      </c>
      <c r="K2794" s="468" t="str">
        <f>BD_Actu!K46</f>
        <v>-</v>
      </c>
      <c r="L2794" s="468" t="str">
        <f>BD_Actu!L46</f>
        <v>-</v>
      </c>
      <c r="M2794" s="468" t="str">
        <f>BD_Actu!M46</f>
        <v>-</v>
      </c>
      <c r="N2794" s="470" t="str">
        <f>BD_Actu!N46</f>
        <v>-</v>
      </c>
      <c r="O2794" s="616" t="str">
        <f>BD_Actu!O46</f>
        <v>-</v>
      </c>
      <c r="P2794" s="468" t="str">
        <f>BD_Actu!P46</f>
        <v>-</v>
      </c>
      <c r="Q2794" s="468" t="str">
        <f>BD_Actu!Q46</f>
        <v>-</v>
      </c>
      <c r="R2794" s="468" t="str">
        <f>BD_Actu!R46</f>
        <v>-</v>
      </c>
      <c r="S2794" s="468" t="str">
        <f>BD_Actu!S46</f>
        <v>-</v>
      </c>
      <c r="T2794" s="468" t="str">
        <f>BD_Actu!T46</f>
        <v>-</v>
      </c>
      <c r="U2794" s="468" t="str">
        <f>BD_Actu!U46</f>
        <v>-</v>
      </c>
      <c r="V2794" s="468" t="str">
        <f>BD_Actu!V46</f>
        <v>-</v>
      </c>
      <c r="W2794" s="468" t="str">
        <f>BD_Actu!W46</f>
        <v>-</v>
      </c>
      <c r="X2794" s="468" t="str">
        <f>BD_Actu!X46</f>
        <v>-</v>
      </c>
      <c r="Y2794" s="468" t="str">
        <f>BD_Actu!Y46</f>
        <v>-</v>
      </c>
      <c r="Z2794" s="468" t="str">
        <f>BD_Actu!Z46</f>
        <v>-</v>
      </c>
      <c r="AA2794" s="468" t="str">
        <f>BD_Actu!AA46</f>
        <v>-</v>
      </c>
      <c r="AB2794" s="470" t="str">
        <f>BD_Actu!AB46</f>
        <v>-</v>
      </c>
      <c r="AC2794" s="470"/>
    </row>
    <row r="2795" spans="1:29" s="467" customFormat="1">
      <c r="A2795" s="468" t="str">
        <f>BD_Actu!A47</f>
        <v>2018_027</v>
      </c>
      <c r="B2795" s="468" t="str">
        <f>BD_Actu!B47</f>
        <v>-</v>
      </c>
      <c r="C2795" s="468" t="str">
        <f>BD_Actu!C47</f>
        <v>---_-</v>
      </c>
      <c r="D2795" s="468" t="str">
        <f>BD_Actu!D47</f>
        <v>-</v>
      </c>
      <c r="E2795" s="468">
        <f>BD_Actu!E47</f>
        <v>7</v>
      </c>
      <c r="F2795" s="469" t="str">
        <f>BD_Actu!F47</f>
        <v>Recif interieur de Thio</v>
      </c>
      <c r="G2795" s="468" t="str">
        <f>BD_Actu!G47</f>
        <v>-</v>
      </c>
      <c r="H2795" s="673" t="str">
        <f>BD_Actu!H47</f>
        <v>-</v>
      </c>
      <c r="I2795" s="673" t="str">
        <f>BD_Actu!I47</f>
        <v>-</v>
      </c>
      <c r="J2795" s="619" t="str">
        <f>BD_Actu!J47</f>
        <v>-</v>
      </c>
      <c r="K2795" s="468" t="str">
        <f>BD_Actu!K47</f>
        <v>-</v>
      </c>
      <c r="L2795" s="468" t="str">
        <f>BD_Actu!L47</f>
        <v>-</v>
      </c>
      <c r="M2795" s="468" t="str">
        <f>BD_Actu!M47</f>
        <v>-</v>
      </c>
      <c r="N2795" s="470" t="str">
        <f>BD_Actu!N47</f>
        <v>-</v>
      </c>
      <c r="O2795" s="616" t="str">
        <f>BD_Actu!O47</f>
        <v>-</v>
      </c>
      <c r="P2795" s="468" t="str">
        <f>BD_Actu!P47</f>
        <v>-</v>
      </c>
      <c r="Q2795" s="468" t="str">
        <f>BD_Actu!Q47</f>
        <v>-</v>
      </c>
      <c r="R2795" s="468" t="str">
        <f>BD_Actu!R47</f>
        <v>-</v>
      </c>
      <c r="S2795" s="468" t="str">
        <f>BD_Actu!S47</f>
        <v>-</v>
      </c>
      <c r="T2795" s="468" t="str">
        <f>BD_Actu!T47</f>
        <v>-</v>
      </c>
      <c r="U2795" s="468" t="str">
        <f>BD_Actu!U47</f>
        <v>-</v>
      </c>
      <c r="V2795" s="468" t="str">
        <f>BD_Actu!V47</f>
        <v>-</v>
      </c>
      <c r="W2795" s="468" t="str">
        <f>BD_Actu!W47</f>
        <v>-</v>
      </c>
      <c r="X2795" s="468" t="str">
        <f>BD_Actu!X47</f>
        <v>-</v>
      </c>
      <c r="Y2795" s="468" t="str">
        <f>BD_Actu!Y47</f>
        <v>-</v>
      </c>
      <c r="Z2795" s="468" t="str">
        <f>BD_Actu!Z47</f>
        <v>-</v>
      </c>
      <c r="AA2795" s="468" t="str">
        <f>BD_Actu!AA47</f>
        <v>-</v>
      </c>
      <c r="AB2795" s="470" t="str">
        <f>BD_Actu!AB47</f>
        <v>-</v>
      </c>
      <c r="AC2795" s="470"/>
    </row>
    <row r="2796" spans="1:29" s="467" customFormat="1">
      <c r="A2796" s="468" t="str">
        <f>BD_Actu!A48</f>
        <v>2018_028</v>
      </c>
      <c r="B2796" s="468" t="str">
        <f>BD_Actu!B48</f>
        <v>-</v>
      </c>
      <c r="C2796" s="468" t="str">
        <f>BD_Actu!C48</f>
        <v>---_-</v>
      </c>
      <c r="D2796" s="468" t="str">
        <f>BD_Actu!D48</f>
        <v>-</v>
      </c>
      <c r="E2796" s="468">
        <f>BD_Actu!E48</f>
        <v>7</v>
      </c>
      <c r="F2796" s="469" t="str">
        <f>BD_Actu!F48</f>
        <v>Recif interieur de Thio</v>
      </c>
      <c r="G2796" s="468" t="str">
        <f>BD_Actu!G48</f>
        <v>-</v>
      </c>
      <c r="H2796" s="673" t="str">
        <f>BD_Actu!H48</f>
        <v>-</v>
      </c>
      <c r="I2796" s="673" t="str">
        <f>BD_Actu!I48</f>
        <v>-</v>
      </c>
      <c r="J2796" s="619" t="str">
        <f>BD_Actu!J48</f>
        <v>-</v>
      </c>
      <c r="K2796" s="468" t="str">
        <f>BD_Actu!K48</f>
        <v>-</v>
      </c>
      <c r="L2796" s="468" t="str">
        <f>BD_Actu!L48</f>
        <v>-</v>
      </c>
      <c r="M2796" s="468" t="str">
        <f>BD_Actu!M48</f>
        <v>-</v>
      </c>
      <c r="N2796" s="470" t="str">
        <f>BD_Actu!N48</f>
        <v>-</v>
      </c>
      <c r="O2796" s="616" t="str">
        <f>BD_Actu!O48</f>
        <v>-</v>
      </c>
      <c r="P2796" s="468" t="str">
        <f>BD_Actu!P48</f>
        <v>-</v>
      </c>
      <c r="Q2796" s="468" t="str">
        <f>BD_Actu!Q48</f>
        <v>-</v>
      </c>
      <c r="R2796" s="468" t="str">
        <f>BD_Actu!R48</f>
        <v>-</v>
      </c>
      <c r="S2796" s="468" t="str">
        <f>BD_Actu!S48</f>
        <v>-</v>
      </c>
      <c r="T2796" s="468" t="str">
        <f>BD_Actu!T48</f>
        <v>-</v>
      </c>
      <c r="U2796" s="468" t="str">
        <f>BD_Actu!U48</f>
        <v>-</v>
      </c>
      <c r="V2796" s="468" t="str">
        <f>BD_Actu!V48</f>
        <v>-</v>
      </c>
      <c r="W2796" s="468" t="str">
        <f>BD_Actu!W48</f>
        <v>-</v>
      </c>
      <c r="X2796" s="468" t="str">
        <f>BD_Actu!X48</f>
        <v>-</v>
      </c>
      <c r="Y2796" s="468" t="str">
        <f>BD_Actu!Y48</f>
        <v>-</v>
      </c>
      <c r="Z2796" s="468" t="str">
        <f>BD_Actu!Z48</f>
        <v>-</v>
      </c>
      <c r="AA2796" s="468" t="str">
        <f>BD_Actu!AA48</f>
        <v>-</v>
      </c>
      <c r="AB2796" s="470" t="str">
        <f>BD_Actu!AB48</f>
        <v>-</v>
      </c>
      <c r="AC2796" s="470"/>
    </row>
    <row r="2797" spans="1:29" s="467" customFormat="1">
      <c r="A2797" s="468" t="str">
        <f>BD_Actu!A49</f>
        <v>2018_029</v>
      </c>
      <c r="B2797" s="468" t="str">
        <f>BD_Actu!B49</f>
        <v>-</v>
      </c>
      <c r="C2797" s="468" t="str">
        <f>BD_Actu!C49</f>
        <v>---_-</v>
      </c>
      <c r="D2797" s="468" t="str">
        <f>BD_Actu!D49</f>
        <v>-</v>
      </c>
      <c r="E2797" s="468">
        <f>BD_Actu!E49</f>
        <v>8</v>
      </c>
      <c r="F2797" s="469" t="str">
        <f>BD_Actu!F49</f>
        <v>Grand recif de Thio</v>
      </c>
      <c r="G2797" s="468" t="str">
        <f>BD_Actu!G49</f>
        <v>-</v>
      </c>
      <c r="H2797" s="673" t="str">
        <f>BD_Actu!H49</f>
        <v>-</v>
      </c>
      <c r="I2797" s="673" t="str">
        <f>BD_Actu!I49</f>
        <v>-</v>
      </c>
      <c r="J2797" s="619" t="str">
        <f>BD_Actu!J49</f>
        <v>-</v>
      </c>
      <c r="K2797" s="468" t="str">
        <f>BD_Actu!K49</f>
        <v>-</v>
      </c>
      <c r="L2797" s="468" t="str">
        <f>BD_Actu!L49</f>
        <v>-</v>
      </c>
      <c r="M2797" s="468" t="str">
        <f>BD_Actu!M49</f>
        <v>-</v>
      </c>
      <c r="N2797" s="470" t="str">
        <f>BD_Actu!N49</f>
        <v>-</v>
      </c>
      <c r="O2797" s="616" t="str">
        <f>BD_Actu!O49</f>
        <v>-</v>
      </c>
      <c r="P2797" s="468" t="str">
        <f>BD_Actu!P49</f>
        <v>-</v>
      </c>
      <c r="Q2797" s="468" t="str">
        <f>BD_Actu!Q49</f>
        <v>-</v>
      </c>
      <c r="R2797" s="468" t="str">
        <f>BD_Actu!R49</f>
        <v>-</v>
      </c>
      <c r="S2797" s="468" t="str">
        <f>BD_Actu!S49</f>
        <v>-</v>
      </c>
      <c r="T2797" s="468" t="str">
        <f>BD_Actu!T49</f>
        <v>-</v>
      </c>
      <c r="U2797" s="468" t="str">
        <f>BD_Actu!U49</f>
        <v>-</v>
      </c>
      <c r="V2797" s="468" t="str">
        <f>BD_Actu!V49</f>
        <v>-</v>
      </c>
      <c r="W2797" s="468" t="str">
        <f>BD_Actu!W49</f>
        <v>-</v>
      </c>
      <c r="X2797" s="468" t="str">
        <f>BD_Actu!X49</f>
        <v>-</v>
      </c>
      <c r="Y2797" s="468" t="str">
        <f>BD_Actu!Y49</f>
        <v>-</v>
      </c>
      <c r="Z2797" s="468" t="str">
        <f>BD_Actu!Z49</f>
        <v>-</v>
      </c>
      <c r="AA2797" s="468" t="str">
        <f>BD_Actu!AA49</f>
        <v>-</v>
      </c>
      <c r="AB2797" s="470" t="str">
        <f>BD_Actu!AB49</f>
        <v>-</v>
      </c>
      <c r="AC2797" s="470"/>
    </row>
    <row r="2798" spans="1:29" s="467" customFormat="1">
      <c r="A2798" s="468" t="str">
        <f>BD_Actu!A50</f>
        <v>2018_030</v>
      </c>
      <c r="B2798" s="468" t="str">
        <f>BD_Actu!B50</f>
        <v>-</v>
      </c>
      <c r="C2798" s="468" t="str">
        <f>BD_Actu!C50</f>
        <v>---_-</v>
      </c>
      <c r="D2798" s="468" t="str">
        <f>BD_Actu!D50</f>
        <v>-</v>
      </c>
      <c r="E2798" s="468">
        <f>BD_Actu!E50</f>
        <v>8</v>
      </c>
      <c r="F2798" s="469" t="str">
        <f>BD_Actu!F50</f>
        <v>Grand recif de Thio</v>
      </c>
      <c r="G2798" s="468" t="str">
        <f>BD_Actu!G50</f>
        <v>-</v>
      </c>
      <c r="H2798" s="673" t="str">
        <f>BD_Actu!H50</f>
        <v>-</v>
      </c>
      <c r="I2798" s="673" t="str">
        <f>BD_Actu!I50</f>
        <v>-</v>
      </c>
      <c r="J2798" s="619" t="str">
        <f>BD_Actu!J50</f>
        <v>-</v>
      </c>
      <c r="K2798" s="468" t="str">
        <f>BD_Actu!K50</f>
        <v>-</v>
      </c>
      <c r="L2798" s="468" t="str">
        <f>BD_Actu!L50</f>
        <v>-</v>
      </c>
      <c r="M2798" s="468" t="str">
        <f>BD_Actu!M50</f>
        <v>-</v>
      </c>
      <c r="N2798" s="470" t="str">
        <f>BD_Actu!N50</f>
        <v>-</v>
      </c>
      <c r="O2798" s="616" t="str">
        <f>BD_Actu!O50</f>
        <v>-</v>
      </c>
      <c r="P2798" s="468" t="str">
        <f>BD_Actu!P50</f>
        <v>-</v>
      </c>
      <c r="Q2798" s="468" t="str">
        <f>BD_Actu!Q50</f>
        <v>-</v>
      </c>
      <c r="R2798" s="468" t="str">
        <f>BD_Actu!R50</f>
        <v>-</v>
      </c>
      <c r="S2798" s="468" t="str">
        <f>BD_Actu!S50</f>
        <v>-</v>
      </c>
      <c r="T2798" s="468" t="str">
        <f>BD_Actu!T50</f>
        <v>-</v>
      </c>
      <c r="U2798" s="468" t="str">
        <f>BD_Actu!U50</f>
        <v>-</v>
      </c>
      <c r="V2798" s="468" t="str">
        <f>BD_Actu!V50</f>
        <v>-</v>
      </c>
      <c r="W2798" s="468" t="str">
        <f>BD_Actu!W50</f>
        <v>-</v>
      </c>
      <c r="X2798" s="468" t="str">
        <f>BD_Actu!X50</f>
        <v>-</v>
      </c>
      <c r="Y2798" s="468" t="str">
        <f>BD_Actu!Y50</f>
        <v>-</v>
      </c>
      <c r="Z2798" s="468" t="str">
        <f>BD_Actu!Z50</f>
        <v>-</v>
      </c>
      <c r="AA2798" s="468" t="str">
        <f>BD_Actu!AA50</f>
        <v>-</v>
      </c>
      <c r="AB2798" s="470" t="str">
        <f>BD_Actu!AB50</f>
        <v>-</v>
      </c>
      <c r="AC2798" s="470"/>
    </row>
    <row r="2799" spans="1:29" s="467" customFormat="1">
      <c r="A2799" s="468" t="str">
        <f>BD_Actu!A51</f>
        <v>2018_031</v>
      </c>
      <c r="B2799" s="468" t="str">
        <f>BD_Actu!B51</f>
        <v>-</v>
      </c>
      <c r="C2799" s="468" t="str">
        <f>BD_Actu!C51</f>
        <v>---_-</v>
      </c>
      <c r="D2799" s="468" t="str">
        <f>BD_Actu!D51</f>
        <v>-</v>
      </c>
      <c r="E2799" s="468">
        <f>BD_Actu!E51</f>
        <v>8</v>
      </c>
      <c r="F2799" s="469" t="str">
        <f>BD_Actu!F51</f>
        <v>Grand recif de Thio</v>
      </c>
      <c r="G2799" s="468" t="str">
        <f>BD_Actu!G51</f>
        <v>-</v>
      </c>
      <c r="H2799" s="673" t="str">
        <f>BD_Actu!H51</f>
        <v>-</v>
      </c>
      <c r="I2799" s="673" t="str">
        <f>BD_Actu!I51</f>
        <v>-</v>
      </c>
      <c r="J2799" s="619" t="str">
        <f>BD_Actu!J51</f>
        <v>-</v>
      </c>
      <c r="K2799" s="468" t="str">
        <f>BD_Actu!K51</f>
        <v>-</v>
      </c>
      <c r="L2799" s="468" t="str">
        <f>BD_Actu!L51</f>
        <v>-</v>
      </c>
      <c r="M2799" s="468" t="str">
        <f>BD_Actu!M51</f>
        <v>-</v>
      </c>
      <c r="N2799" s="470" t="str">
        <f>BD_Actu!N51</f>
        <v>-</v>
      </c>
      <c r="O2799" s="616" t="str">
        <f>BD_Actu!O51</f>
        <v>-</v>
      </c>
      <c r="P2799" s="468" t="str">
        <f>BD_Actu!P51</f>
        <v>-</v>
      </c>
      <c r="Q2799" s="468" t="str">
        <f>BD_Actu!Q51</f>
        <v>-</v>
      </c>
      <c r="R2799" s="468" t="str">
        <f>BD_Actu!R51</f>
        <v>-</v>
      </c>
      <c r="S2799" s="468" t="str">
        <f>BD_Actu!S51</f>
        <v>-</v>
      </c>
      <c r="T2799" s="468" t="str">
        <f>BD_Actu!T51</f>
        <v>-</v>
      </c>
      <c r="U2799" s="468" t="str">
        <f>BD_Actu!U51</f>
        <v>-</v>
      </c>
      <c r="V2799" s="468" t="str">
        <f>BD_Actu!V51</f>
        <v>-</v>
      </c>
      <c r="W2799" s="468" t="str">
        <f>BD_Actu!W51</f>
        <v>-</v>
      </c>
      <c r="X2799" s="468" t="str">
        <f>BD_Actu!X51</f>
        <v>-</v>
      </c>
      <c r="Y2799" s="468" t="str">
        <f>BD_Actu!Y51</f>
        <v>-</v>
      </c>
      <c r="Z2799" s="468" t="str">
        <f>BD_Actu!Z51</f>
        <v>-</v>
      </c>
      <c r="AA2799" s="468" t="str">
        <f>BD_Actu!AA51</f>
        <v>-</v>
      </c>
      <c r="AB2799" s="470" t="str">
        <f>BD_Actu!AB51</f>
        <v>-</v>
      </c>
      <c r="AC2799" s="470"/>
    </row>
    <row r="2800" spans="1:29" s="467" customFormat="1">
      <c r="A2800" s="468" t="str">
        <f>BD_Actu!A52</f>
        <v>2018_032</v>
      </c>
      <c r="B2800" s="468" t="str">
        <f>BD_Actu!B52</f>
        <v>-</v>
      </c>
      <c r="C2800" s="468" t="str">
        <f>BD_Actu!C52</f>
        <v>---_-</v>
      </c>
      <c r="D2800" s="468" t="str">
        <f>BD_Actu!D52</f>
        <v>-</v>
      </c>
      <c r="E2800" s="468">
        <f>BD_Actu!E52</f>
        <v>8</v>
      </c>
      <c r="F2800" s="469" t="str">
        <f>BD_Actu!F52</f>
        <v>Grand recif de Thio</v>
      </c>
      <c r="G2800" s="468" t="str">
        <f>BD_Actu!G52</f>
        <v>-</v>
      </c>
      <c r="H2800" s="673" t="str">
        <f>BD_Actu!H52</f>
        <v>-</v>
      </c>
      <c r="I2800" s="673" t="str">
        <f>BD_Actu!I52</f>
        <v>-</v>
      </c>
      <c r="J2800" s="619" t="str">
        <f>BD_Actu!J52</f>
        <v>-</v>
      </c>
      <c r="K2800" s="468" t="str">
        <f>BD_Actu!K52</f>
        <v>-</v>
      </c>
      <c r="L2800" s="468" t="str">
        <f>BD_Actu!L52</f>
        <v>-</v>
      </c>
      <c r="M2800" s="468" t="str">
        <f>BD_Actu!M52</f>
        <v>-</v>
      </c>
      <c r="N2800" s="470" t="str">
        <f>BD_Actu!N52</f>
        <v>-</v>
      </c>
      <c r="O2800" s="616" t="str">
        <f>BD_Actu!O52</f>
        <v>-</v>
      </c>
      <c r="P2800" s="468" t="str">
        <f>BD_Actu!P52</f>
        <v>-</v>
      </c>
      <c r="Q2800" s="468" t="str">
        <f>BD_Actu!Q52</f>
        <v>-</v>
      </c>
      <c r="R2800" s="468" t="str">
        <f>BD_Actu!R52</f>
        <v>-</v>
      </c>
      <c r="S2800" s="468" t="str">
        <f>BD_Actu!S52</f>
        <v>-</v>
      </c>
      <c r="T2800" s="468" t="str">
        <f>BD_Actu!T52</f>
        <v>-</v>
      </c>
      <c r="U2800" s="468" t="str">
        <f>BD_Actu!U52</f>
        <v>-</v>
      </c>
      <c r="V2800" s="468" t="str">
        <f>BD_Actu!V52</f>
        <v>-</v>
      </c>
      <c r="W2800" s="468" t="str">
        <f>BD_Actu!W52</f>
        <v>-</v>
      </c>
      <c r="X2800" s="468" t="str">
        <f>BD_Actu!X52</f>
        <v>-</v>
      </c>
      <c r="Y2800" s="468" t="str">
        <f>BD_Actu!Y52</f>
        <v>-</v>
      </c>
      <c r="Z2800" s="468" t="str">
        <f>BD_Actu!Z52</f>
        <v>-</v>
      </c>
      <c r="AA2800" s="468" t="str">
        <f>BD_Actu!AA52</f>
        <v>-</v>
      </c>
      <c r="AB2800" s="470" t="str">
        <f>BD_Actu!AB52</f>
        <v>-</v>
      </c>
      <c r="AC2800" s="470"/>
    </row>
    <row r="2801" spans="1:29" s="467" customFormat="1">
      <c r="A2801" s="468" t="str">
        <f>BD_Actu!A53</f>
        <v>2018_033</v>
      </c>
      <c r="B2801" s="468" t="str">
        <f>BD_Actu!B53</f>
        <v>-</v>
      </c>
      <c r="C2801" s="468" t="str">
        <f>BD_Actu!C53</f>
        <v>---_-</v>
      </c>
      <c r="D2801" s="468" t="str">
        <f>BD_Actu!D53</f>
        <v>-</v>
      </c>
      <c r="E2801" s="468">
        <f>BD_Actu!E53</f>
        <v>9</v>
      </c>
      <c r="F2801" s="469" t="str">
        <f>BD_Actu!F53</f>
        <v>Koulnoue</v>
      </c>
      <c r="G2801" s="468" t="str">
        <f>BD_Actu!G53</f>
        <v>-</v>
      </c>
      <c r="H2801" s="673" t="str">
        <f>BD_Actu!H53</f>
        <v>-</v>
      </c>
      <c r="I2801" s="673" t="str">
        <f>BD_Actu!I53</f>
        <v>-</v>
      </c>
      <c r="J2801" s="619" t="str">
        <f>BD_Actu!J53</f>
        <v>-</v>
      </c>
      <c r="K2801" s="468" t="str">
        <f>BD_Actu!K53</f>
        <v>-</v>
      </c>
      <c r="L2801" s="468" t="str">
        <f>BD_Actu!L53</f>
        <v>-</v>
      </c>
      <c r="M2801" s="468" t="str">
        <f>BD_Actu!M53</f>
        <v>-</v>
      </c>
      <c r="N2801" s="470" t="str">
        <f>BD_Actu!N53</f>
        <v>-</v>
      </c>
      <c r="O2801" s="616" t="str">
        <f>BD_Actu!O53</f>
        <v>-</v>
      </c>
      <c r="P2801" s="468" t="str">
        <f>BD_Actu!P53</f>
        <v>-</v>
      </c>
      <c r="Q2801" s="468" t="str">
        <f>BD_Actu!Q53</f>
        <v>-</v>
      </c>
      <c r="R2801" s="468" t="str">
        <f>BD_Actu!R53</f>
        <v>-</v>
      </c>
      <c r="S2801" s="468" t="str">
        <f>BD_Actu!S53</f>
        <v>-</v>
      </c>
      <c r="T2801" s="468" t="str">
        <f>BD_Actu!T53</f>
        <v>-</v>
      </c>
      <c r="U2801" s="468" t="str">
        <f>BD_Actu!U53</f>
        <v>-</v>
      </c>
      <c r="V2801" s="468" t="str">
        <f>BD_Actu!V53</f>
        <v>-</v>
      </c>
      <c r="W2801" s="468" t="str">
        <f>BD_Actu!W53</f>
        <v>-</v>
      </c>
      <c r="X2801" s="468" t="str">
        <f>BD_Actu!X53</f>
        <v>-</v>
      </c>
      <c r="Y2801" s="468" t="str">
        <f>BD_Actu!Y53</f>
        <v>-</v>
      </c>
      <c r="Z2801" s="468" t="str">
        <f>BD_Actu!Z53</f>
        <v>-</v>
      </c>
      <c r="AA2801" s="468" t="str">
        <f>BD_Actu!AA53</f>
        <v>-</v>
      </c>
      <c r="AB2801" s="470" t="str">
        <f>BD_Actu!AB53</f>
        <v>-</v>
      </c>
      <c r="AC2801" s="470"/>
    </row>
    <row r="2802" spans="1:29" s="467" customFormat="1">
      <c r="A2802" s="468" t="str">
        <f>BD_Actu!A54</f>
        <v>2018_034</v>
      </c>
      <c r="B2802" s="468" t="str">
        <f>BD_Actu!B54</f>
        <v>-</v>
      </c>
      <c r="C2802" s="468" t="str">
        <f>BD_Actu!C54</f>
        <v>---_-</v>
      </c>
      <c r="D2802" s="468" t="str">
        <f>BD_Actu!D54</f>
        <v>-</v>
      </c>
      <c r="E2802" s="468">
        <f>BD_Actu!E54</f>
        <v>9</v>
      </c>
      <c r="F2802" s="469" t="str">
        <f>BD_Actu!F54</f>
        <v>Koulnoue</v>
      </c>
      <c r="G2802" s="468" t="str">
        <f>BD_Actu!G54</f>
        <v>-</v>
      </c>
      <c r="H2802" s="673" t="str">
        <f>BD_Actu!H54</f>
        <v>-</v>
      </c>
      <c r="I2802" s="673" t="str">
        <f>BD_Actu!I54</f>
        <v>-</v>
      </c>
      <c r="J2802" s="619" t="str">
        <f>BD_Actu!J54</f>
        <v>-</v>
      </c>
      <c r="K2802" s="468" t="str">
        <f>BD_Actu!K54</f>
        <v>-</v>
      </c>
      <c r="L2802" s="468" t="str">
        <f>BD_Actu!L54</f>
        <v>-</v>
      </c>
      <c r="M2802" s="468" t="str">
        <f>BD_Actu!M54</f>
        <v>-</v>
      </c>
      <c r="N2802" s="470" t="str">
        <f>BD_Actu!N54</f>
        <v>-</v>
      </c>
      <c r="O2802" s="616" t="str">
        <f>BD_Actu!O54</f>
        <v>-</v>
      </c>
      <c r="P2802" s="468" t="str">
        <f>BD_Actu!P54</f>
        <v>-</v>
      </c>
      <c r="Q2802" s="468" t="str">
        <f>BD_Actu!Q54</f>
        <v>-</v>
      </c>
      <c r="R2802" s="468" t="str">
        <f>BD_Actu!R54</f>
        <v>-</v>
      </c>
      <c r="S2802" s="468" t="str">
        <f>BD_Actu!S54</f>
        <v>-</v>
      </c>
      <c r="T2802" s="468" t="str">
        <f>BD_Actu!T54</f>
        <v>-</v>
      </c>
      <c r="U2802" s="468" t="str">
        <f>BD_Actu!U54</f>
        <v>-</v>
      </c>
      <c r="V2802" s="468" t="str">
        <f>BD_Actu!V54</f>
        <v>-</v>
      </c>
      <c r="W2802" s="468" t="str">
        <f>BD_Actu!W54</f>
        <v>-</v>
      </c>
      <c r="X2802" s="468" t="str">
        <f>BD_Actu!X54</f>
        <v>-</v>
      </c>
      <c r="Y2802" s="468" t="str">
        <f>BD_Actu!Y54</f>
        <v>-</v>
      </c>
      <c r="Z2802" s="468" t="str">
        <f>BD_Actu!Z54</f>
        <v>-</v>
      </c>
      <c r="AA2802" s="468" t="str">
        <f>BD_Actu!AA54</f>
        <v>-</v>
      </c>
      <c r="AB2802" s="470" t="str">
        <f>BD_Actu!AB54</f>
        <v>-</v>
      </c>
      <c r="AC2802" s="470"/>
    </row>
    <row r="2803" spans="1:29" s="467" customFormat="1">
      <c r="A2803" s="468" t="str">
        <f>BD_Actu!A55</f>
        <v>2018_035</v>
      </c>
      <c r="B2803" s="468" t="str">
        <f>BD_Actu!B55</f>
        <v>-</v>
      </c>
      <c r="C2803" s="468" t="str">
        <f>BD_Actu!C55</f>
        <v>---_-</v>
      </c>
      <c r="D2803" s="468" t="str">
        <f>BD_Actu!D55</f>
        <v>-</v>
      </c>
      <c r="E2803" s="468">
        <f>BD_Actu!E55</f>
        <v>9</v>
      </c>
      <c r="F2803" s="469" t="str">
        <f>BD_Actu!F55</f>
        <v>Koulnoue</v>
      </c>
      <c r="G2803" s="468" t="str">
        <f>BD_Actu!G55</f>
        <v>-</v>
      </c>
      <c r="H2803" s="673" t="str">
        <f>BD_Actu!H55</f>
        <v>-</v>
      </c>
      <c r="I2803" s="673" t="str">
        <f>BD_Actu!I55</f>
        <v>-</v>
      </c>
      <c r="J2803" s="619" t="str">
        <f>BD_Actu!J55</f>
        <v>-</v>
      </c>
      <c r="K2803" s="468" t="str">
        <f>BD_Actu!K55</f>
        <v>-</v>
      </c>
      <c r="L2803" s="468" t="str">
        <f>BD_Actu!L55</f>
        <v>-</v>
      </c>
      <c r="M2803" s="468" t="str">
        <f>BD_Actu!M55</f>
        <v>-</v>
      </c>
      <c r="N2803" s="470" t="str">
        <f>BD_Actu!N55</f>
        <v>-</v>
      </c>
      <c r="O2803" s="616" t="str">
        <f>BD_Actu!O55</f>
        <v>-</v>
      </c>
      <c r="P2803" s="468" t="str">
        <f>BD_Actu!P55</f>
        <v>-</v>
      </c>
      <c r="Q2803" s="468" t="str">
        <f>BD_Actu!Q55</f>
        <v>-</v>
      </c>
      <c r="R2803" s="468" t="str">
        <f>BD_Actu!R55</f>
        <v>-</v>
      </c>
      <c r="S2803" s="468" t="str">
        <f>BD_Actu!S55</f>
        <v>-</v>
      </c>
      <c r="T2803" s="468" t="str">
        <f>BD_Actu!T55</f>
        <v>-</v>
      </c>
      <c r="U2803" s="468" t="str">
        <f>BD_Actu!U55</f>
        <v>-</v>
      </c>
      <c r="V2803" s="468" t="str">
        <f>BD_Actu!V55</f>
        <v>-</v>
      </c>
      <c r="W2803" s="468" t="str">
        <f>BD_Actu!W55</f>
        <v>-</v>
      </c>
      <c r="X2803" s="468" t="str">
        <f>BD_Actu!X55</f>
        <v>-</v>
      </c>
      <c r="Y2803" s="468" t="str">
        <f>BD_Actu!Y55</f>
        <v>-</v>
      </c>
      <c r="Z2803" s="468" t="str">
        <f>BD_Actu!Z55</f>
        <v>-</v>
      </c>
      <c r="AA2803" s="468" t="str">
        <f>BD_Actu!AA55</f>
        <v>-</v>
      </c>
      <c r="AB2803" s="470" t="str">
        <f>BD_Actu!AB55</f>
        <v>-</v>
      </c>
      <c r="AC2803" s="470"/>
    </row>
    <row r="2804" spans="1:29" s="467" customFormat="1">
      <c r="A2804" s="468" t="str">
        <f>BD_Actu!A56</f>
        <v>2018_036</v>
      </c>
      <c r="B2804" s="468" t="str">
        <f>BD_Actu!B56</f>
        <v>-</v>
      </c>
      <c r="C2804" s="468" t="str">
        <f>BD_Actu!C56</f>
        <v>---_-</v>
      </c>
      <c r="D2804" s="468" t="str">
        <f>BD_Actu!D56</f>
        <v>-</v>
      </c>
      <c r="E2804" s="468">
        <f>BD_Actu!E56</f>
        <v>9</v>
      </c>
      <c r="F2804" s="469" t="str">
        <f>BD_Actu!F56</f>
        <v>Koulnoue</v>
      </c>
      <c r="G2804" s="468" t="str">
        <f>BD_Actu!G56</f>
        <v>-</v>
      </c>
      <c r="H2804" s="673" t="str">
        <f>BD_Actu!H56</f>
        <v>-</v>
      </c>
      <c r="I2804" s="673" t="str">
        <f>BD_Actu!I56</f>
        <v>-</v>
      </c>
      <c r="J2804" s="619" t="str">
        <f>BD_Actu!J56</f>
        <v>-</v>
      </c>
      <c r="K2804" s="468" t="str">
        <f>BD_Actu!K56</f>
        <v>-</v>
      </c>
      <c r="L2804" s="468" t="str">
        <f>BD_Actu!L56</f>
        <v>-</v>
      </c>
      <c r="M2804" s="468" t="str">
        <f>BD_Actu!M56</f>
        <v>-</v>
      </c>
      <c r="N2804" s="470" t="str">
        <f>BD_Actu!N56</f>
        <v>-</v>
      </c>
      <c r="O2804" s="616" t="str">
        <f>BD_Actu!O56</f>
        <v>-</v>
      </c>
      <c r="P2804" s="468" t="str">
        <f>BD_Actu!P56</f>
        <v>-</v>
      </c>
      <c r="Q2804" s="468" t="str">
        <f>BD_Actu!Q56</f>
        <v>-</v>
      </c>
      <c r="R2804" s="468" t="str">
        <f>BD_Actu!R56</f>
        <v>-</v>
      </c>
      <c r="S2804" s="468" t="str">
        <f>BD_Actu!S56</f>
        <v>-</v>
      </c>
      <c r="T2804" s="468" t="str">
        <f>BD_Actu!T56</f>
        <v>-</v>
      </c>
      <c r="U2804" s="468" t="str">
        <f>BD_Actu!U56</f>
        <v>-</v>
      </c>
      <c r="V2804" s="468" t="str">
        <f>BD_Actu!V56</f>
        <v>-</v>
      </c>
      <c r="W2804" s="468" t="str">
        <f>BD_Actu!W56</f>
        <v>-</v>
      </c>
      <c r="X2804" s="468" t="str">
        <f>BD_Actu!X56</f>
        <v>-</v>
      </c>
      <c r="Y2804" s="468" t="str">
        <f>BD_Actu!Y56</f>
        <v>-</v>
      </c>
      <c r="Z2804" s="468" t="str">
        <f>BD_Actu!Z56</f>
        <v>-</v>
      </c>
      <c r="AA2804" s="468" t="str">
        <f>BD_Actu!AA56</f>
        <v>-</v>
      </c>
      <c r="AB2804" s="470" t="str">
        <f>BD_Actu!AB56</f>
        <v>-</v>
      </c>
      <c r="AC2804" s="470"/>
    </row>
    <row r="2805" spans="1:29" s="467" customFormat="1">
      <c r="A2805" s="468" t="str">
        <f>BD_Actu!A57</f>
        <v>2018_037</v>
      </c>
      <c r="B2805" s="468" t="str">
        <f>BD_Actu!B57</f>
        <v>-</v>
      </c>
      <c r="C2805" s="468" t="str">
        <f>BD_Actu!C57</f>
        <v>---_-</v>
      </c>
      <c r="D2805" s="468" t="str">
        <f>BD_Actu!D57</f>
        <v>-</v>
      </c>
      <c r="E2805" s="468">
        <f>BD_Actu!E57</f>
        <v>10</v>
      </c>
      <c r="F2805" s="469" t="str">
        <f>BD_Actu!F57</f>
        <v>Hiengabat</v>
      </c>
      <c r="G2805" s="468" t="str">
        <f>BD_Actu!G57</f>
        <v>-</v>
      </c>
      <c r="H2805" s="673" t="str">
        <f>BD_Actu!H57</f>
        <v>-</v>
      </c>
      <c r="I2805" s="673" t="str">
        <f>BD_Actu!I57</f>
        <v>-</v>
      </c>
      <c r="J2805" s="619" t="str">
        <f>BD_Actu!J57</f>
        <v>-</v>
      </c>
      <c r="K2805" s="468" t="str">
        <f>BD_Actu!K57</f>
        <v>-</v>
      </c>
      <c r="L2805" s="468" t="str">
        <f>BD_Actu!L57</f>
        <v>-</v>
      </c>
      <c r="M2805" s="468" t="str">
        <f>BD_Actu!M57</f>
        <v>-</v>
      </c>
      <c r="N2805" s="470" t="str">
        <f>BD_Actu!N57</f>
        <v>-</v>
      </c>
      <c r="O2805" s="616" t="str">
        <f>BD_Actu!O57</f>
        <v>-</v>
      </c>
      <c r="P2805" s="468" t="str">
        <f>BD_Actu!P57</f>
        <v>-</v>
      </c>
      <c r="Q2805" s="468" t="str">
        <f>BD_Actu!Q57</f>
        <v>-</v>
      </c>
      <c r="R2805" s="468" t="str">
        <f>BD_Actu!R57</f>
        <v>-</v>
      </c>
      <c r="S2805" s="468" t="str">
        <f>BD_Actu!S57</f>
        <v>-</v>
      </c>
      <c r="T2805" s="468" t="str">
        <f>BD_Actu!T57</f>
        <v>-</v>
      </c>
      <c r="U2805" s="468" t="str">
        <f>BD_Actu!U57</f>
        <v>-</v>
      </c>
      <c r="V2805" s="468" t="str">
        <f>BD_Actu!V57</f>
        <v>-</v>
      </c>
      <c r="W2805" s="468" t="str">
        <f>BD_Actu!W57</f>
        <v>-</v>
      </c>
      <c r="X2805" s="468" t="str">
        <f>BD_Actu!X57</f>
        <v>-</v>
      </c>
      <c r="Y2805" s="468" t="str">
        <f>BD_Actu!Y57</f>
        <v>-</v>
      </c>
      <c r="Z2805" s="468" t="str">
        <f>BD_Actu!Z57</f>
        <v>-</v>
      </c>
      <c r="AA2805" s="468" t="str">
        <f>BD_Actu!AA57</f>
        <v>-</v>
      </c>
      <c r="AB2805" s="470" t="str">
        <f>BD_Actu!AB57</f>
        <v>-</v>
      </c>
      <c r="AC2805" s="470"/>
    </row>
    <row r="2806" spans="1:29" s="467" customFormat="1">
      <c r="A2806" s="468" t="str">
        <f>BD_Actu!A58</f>
        <v>2018_038</v>
      </c>
      <c r="B2806" s="468" t="str">
        <f>BD_Actu!B58</f>
        <v>-</v>
      </c>
      <c r="C2806" s="468" t="str">
        <f>BD_Actu!C58</f>
        <v>---_-</v>
      </c>
      <c r="D2806" s="468" t="str">
        <f>BD_Actu!D58</f>
        <v>-</v>
      </c>
      <c r="E2806" s="468">
        <f>BD_Actu!E58</f>
        <v>10</v>
      </c>
      <c r="F2806" s="469" t="str">
        <f>BD_Actu!F58</f>
        <v>Hiengabat</v>
      </c>
      <c r="G2806" s="468" t="str">
        <f>BD_Actu!G58</f>
        <v>-</v>
      </c>
      <c r="H2806" s="673" t="str">
        <f>BD_Actu!H58</f>
        <v>-</v>
      </c>
      <c r="I2806" s="673" t="str">
        <f>BD_Actu!I58</f>
        <v>-</v>
      </c>
      <c r="J2806" s="619" t="str">
        <f>BD_Actu!J58</f>
        <v>-</v>
      </c>
      <c r="K2806" s="468" t="str">
        <f>BD_Actu!K58</f>
        <v>-</v>
      </c>
      <c r="L2806" s="468" t="str">
        <f>BD_Actu!L58</f>
        <v>-</v>
      </c>
      <c r="M2806" s="468" t="str">
        <f>BD_Actu!M58</f>
        <v>-</v>
      </c>
      <c r="N2806" s="470" t="str">
        <f>BD_Actu!N58</f>
        <v>-</v>
      </c>
      <c r="O2806" s="616" t="str">
        <f>BD_Actu!O58</f>
        <v>-</v>
      </c>
      <c r="P2806" s="468" t="str">
        <f>BD_Actu!P58</f>
        <v>-</v>
      </c>
      <c r="Q2806" s="468" t="str">
        <f>BD_Actu!Q58</f>
        <v>-</v>
      </c>
      <c r="R2806" s="468" t="str">
        <f>BD_Actu!R58</f>
        <v>-</v>
      </c>
      <c r="S2806" s="468" t="str">
        <f>BD_Actu!S58</f>
        <v>-</v>
      </c>
      <c r="T2806" s="468" t="str">
        <f>BD_Actu!T58</f>
        <v>-</v>
      </c>
      <c r="U2806" s="468" t="str">
        <f>BD_Actu!U58</f>
        <v>-</v>
      </c>
      <c r="V2806" s="468" t="str">
        <f>BD_Actu!V58</f>
        <v>-</v>
      </c>
      <c r="W2806" s="468" t="str">
        <f>BD_Actu!W58</f>
        <v>-</v>
      </c>
      <c r="X2806" s="468" t="str">
        <f>BD_Actu!X58</f>
        <v>-</v>
      </c>
      <c r="Y2806" s="468" t="str">
        <f>BD_Actu!Y58</f>
        <v>-</v>
      </c>
      <c r="Z2806" s="468" t="str">
        <f>BD_Actu!Z58</f>
        <v>-</v>
      </c>
      <c r="AA2806" s="468" t="str">
        <f>BD_Actu!AA58</f>
        <v>-</v>
      </c>
      <c r="AB2806" s="470" t="str">
        <f>BD_Actu!AB58</f>
        <v>-</v>
      </c>
      <c r="AC2806" s="470"/>
    </row>
    <row r="2807" spans="1:29" s="467" customFormat="1">
      <c r="A2807" s="468" t="str">
        <f>BD_Actu!A59</f>
        <v>2018_039</v>
      </c>
      <c r="B2807" s="468" t="str">
        <f>BD_Actu!B59</f>
        <v>-</v>
      </c>
      <c r="C2807" s="468" t="str">
        <f>BD_Actu!C59</f>
        <v>---_-</v>
      </c>
      <c r="D2807" s="468" t="str">
        <f>BD_Actu!D59</f>
        <v>-</v>
      </c>
      <c r="E2807" s="468">
        <f>BD_Actu!E59</f>
        <v>10</v>
      </c>
      <c r="F2807" s="469" t="str">
        <f>BD_Actu!F59</f>
        <v>Hiengabat</v>
      </c>
      <c r="G2807" s="468" t="str">
        <f>BD_Actu!G59</f>
        <v>-</v>
      </c>
      <c r="H2807" s="673" t="str">
        <f>BD_Actu!H59</f>
        <v>-</v>
      </c>
      <c r="I2807" s="673" t="str">
        <f>BD_Actu!I59</f>
        <v>-</v>
      </c>
      <c r="J2807" s="619" t="str">
        <f>BD_Actu!J59</f>
        <v>-</v>
      </c>
      <c r="K2807" s="468" t="str">
        <f>BD_Actu!K59</f>
        <v>-</v>
      </c>
      <c r="L2807" s="468" t="str">
        <f>BD_Actu!L59</f>
        <v>-</v>
      </c>
      <c r="M2807" s="468" t="str">
        <f>BD_Actu!M59</f>
        <v>-</v>
      </c>
      <c r="N2807" s="470" t="str">
        <f>BD_Actu!N59</f>
        <v>-</v>
      </c>
      <c r="O2807" s="616" t="str">
        <f>BD_Actu!O59</f>
        <v>-</v>
      </c>
      <c r="P2807" s="468" t="str">
        <f>BD_Actu!P59</f>
        <v>-</v>
      </c>
      <c r="Q2807" s="468" t="str">
        <f>BD_Actu!Q59</f>
        <v>-</v>
      </c>
      <c r="R2807" s="468" t="str">
        <f>BD_Actu!R59</f>
        <v>-</v>
      </c>
      <c r="S2807" s="468" t="str">
        <f>BD_Actu!S59</f>
        <v>-</v>
      </c>
      <c r="T2807" s="468" t="str">
        <f>BD_Actu!T59</f>
        <v>-</v>
      </c>
      <c r="U2807" s="468" t="str">
        <f>BD_Actu!U59</f>
        <v>-</v>
      </c>
      <c r="V2807" s="468" t="str">
        <f>BD_Actu!V59</f>
        <v>-</v>
      </c>
      <c r="W2807" s="468" t="str">
        <f>BD_Actu!W59</f>
        <v>-</v>
      </c>
      <c r="X2807" s="468" t="str">
        <f>BD_Actu!X59</f>
        <v>-</v>
      </c>
      <c r="Y2807" s="468" t="str">
        <f>BD_Actu!Y59</f>
        <v>-</v>
      </c>
      <c r="Z2807" s="468" t="str">
        <f>BD_Actu!Z59</f>
        <v>-</v>
      </c>
      <c r="AA2807" s="468" t="str">
        <f>BD_Actu!AA59</f>
        <v>-</v>
      </c>
      <c r="AB2807" s="470" t="str">
        <f>BD_Actu!AB59</f>
        <v>-</v>
      </c>
      <c r="AC2807" s="470"/>
    </row>
    <row r="2808" spans="1:29" s="467" customFormat="1">
      <c r="A2808" s="468" t="str">
        <f>BD_Actu!A60</f>
        <v>2018_040</v>
      </c>
      <c r="B2808" s="468" t="str">
        <f>BD_Actu!B60</f>
        <v>-</v>
      </c>
      <c r="C2808" s="468" t="str">
        <f>BD_Actu!C60</f>
        <v>---_-</v>
      </c>
      <c r="D2808" s="468" t="str">
        <f>BD_Actu!D60</f>
        <v>-</v>
      </c>
      <c r="E2808" s="468">
        <f>BD_Actu!E60</f>
        <v>10</v>
      </c>
      <c r="F2808" s="469" t="str">
        <f>BD_Actu!F60</f>
        <v>Hiengabat</v>
      </c>
      <c r="G2808" s="468" t="str">
        <f>BD_Actu!G60</f>
        <v>-</v>
      </c>
      <c r="H2808" s="673" t="str">
        <f>BD_Actu!H60</f>
        <v>-</v>
      </c>
      <c r="I2808" s="673" t="str">
        <f>BD_Actu!I60</f>
        <v>-</v>
      </c>
      <c r="J2808" s="619" t="str">
        <f>BD_Actu!J60</f>
        <v>-</v>
      </c>
      <c r="K2808" s="468" t="str">
        <f>BD_Actu!K60</f>
        <v>-</v>
      </c>
      <c r="L2808" s="468" t="str">
        <f>BD_Actu!L60</f>
        <v>-</v>
      </c>
      <c r="M2808" s="468" t="str">
        <f>BD_Actu!M60</f>
        <v>-</v>
      </c>
      <c r="N2808" s="470" t="str">
        <f>BD_Actu!N60</f>
        <v>-</v>
      </c>
      <c r="O2808" s="616" t="str">
        <f>BD_Actu!O60</f>
        <v>-</v>
      </c>
      <c r="P2808" s="468" t="str">
        <f>BD_Actu!P60</f>
        <v>-</v>
      </c>
      <c r="Q2808" s="468" t="str">
        <f>BD_Actu!Q60</f>
        <v>-</v>
      </c>
      <c r="R2808" s="468" t="str">
        <f>BD_Actu!R60</f>
        <v>-</v>
      </c>
      <c r="S2808" s="468" t="str">
        <f>BD_Actu!S60</f>
        <v>-</v>
      </c>
      <c r="T2808" s="468" t="str">
        <f>BD_Actu!T60</f>
        <v>-</v>
      </c>
      <c r="U2808" s="468" t="str">
        <f>BD_Actu!U60</f>
        <v>-</v>
      </c>
      <c r="V2808" s="468" t="str">
        <f>BD_Actu!V60</f>
        <v>-</v>
      </c>
      <c r="W2808" s="468" t="str">
        <f>BD_Actu!W60</f>
        <v>-</v>
      </c>
      <c r="X2808" s="468" t="str">
        <f>BD_Actu!X60</f>
        <v>-</v>
      </c>
      <c r="Y2808" s="468" t="str">
        <f>BD_Actu!Y60</f>
        <v>-</v>
      </c>
      <c r="Z2808" s="468" t="str">
        <f>BD_Actu!Z60</f>
        <v>-</v>
      </c>
      <c r="AA2808" s="468" t="str">
        <f>BD_Actu!AA60</f>
        <v>-</v>
      </c>
      <c r="AB2808" s="470" t="str">
        <f>BD_Actu!AB60</f>
        <v>-</v>
      </c>
      <c r="AC2808" s="470"/>
    </row>
    <row r="2809" spans="1:29" s="467" customFormat="1">
      <c r="A2809" s="468" t="str">
        <f>BD_Actu!A61</f>
        <v>2018_041</v>
      </c>
      <c r="B2809" s="468" t="str">
        <f>BD_Actu!B61</f>
        <v>-</v>
      </c>
      <c r="C2809" s="468" t="str">
        <f>BD_Actu!C61</f>
        <v>---_-</v>
      </c>
      <c r="D2809" s="468" t="str">
        <f>BD_Actu!D61</f>
        <v>-</v>
      </c>
      <c r="E2809" s="468">
        <f>BD_Actu!E61</f>
        <v>11</v>
      </c>
      <c r="F2809" s="469" t="str">
        <f>BD_Actu!F61</f>
        <v>Donga Hienga</v>
      </c>
      <c r="G2809" s="468" t="str">
        <f>BD_Actu!G61</f>
        <v>-</v>
      </c>
      <c r="H2809" s="673" t="str">
        <f>BD_Actu!H61</f>
        <v>-</v>
      </c>
      <c r="I2809" s="673" t="str">
        <f>BD_Actu!I61</f>
        <v>-</v>
      </c>
      <c r="J2809" s="619" t="str">
        <f>BD_Actu!J61</f>
        <v>-</v>
      </c>
      <c r="K2809" s="468" t="str">
        <f>BD_Actu!K61</f>
        <v>-</v>
      </c>
      <c r="L2809" s="468" t="str">
        <f>BD_Actu!L61</f>
        <v>-</v>
      </c>
      <c r="M2809" s="468" t="str">
        <f>BD_Actu!M61</f>
        <v>-</v>
      </c>
      <c r="N2809" s="470" t="str">
        <f>BD_Actu!N61</f>
        <v>-</v>
      </c>
      <c r="O2809" s="616" t="str">
        <f>BD_Actu!O61</f>
        <v>-</v>
      </c>
      <c r="P2809" s="468" t="str">
        <f>BD_Actu!P61</f>
        <v>-</v>
      </c>
      <c r="Q2809" s="468" t="str">
        <f>BD_Actu!Q61</f>
        <v>-</v>
      </c>
      <c r="R2809" s="468" t="str">
        <f>BD_Actu!R61</f>
        <v>-</v>
      </c>
      <c r="S2809" s="468" t="str">
        <f>BD_Actu!S61</f>
        <v>-</v>
      </c>
      <c r="T2809" s="468" t="str">
        <f>BD_Actu!T61</f>
        <v>-</v>
      </c>
      <c r="U2809" s="468" t="str">
        <f>BD_Actu!U61</f>
        <v>-</v>
      </c>
      <c r="V2809" s="468" t="str">
        <f>BD_Actu!V61</f>
        <v>-</v>
      </c>
      <c r="W2809" s="468" t="str">
        <f>BD_Actu!W61</f>
        <v>-</v>
      </c>
      <c r="X2809" s="468" t="str">
        <f>BD_Actu!X61</f>
        <v>-</v>
      </c>
      <c r="Y2809" s="468" t="str">
        <f>BD_Actu!Y61</f>
        <v>-</v>
      </c>
      <c r="Z2809" s="468" t="str">
        <f>BD_Actu!Z61</f>
        <v>-</v>
      </c>
      <c r="AA2809" s="468" t="str">
        <f>BD_Actu!AA61</f>
        <v>-</v>
      </c>
      <c r="AB2809" s="470" t="str">
        <f>BD_Actu!AB61</f>
        <v>-</v>
      </c>
      <c r="AC2809" s="470"/>
    </row>
    <row r="2810" spans="1:29" s="467" customFormat="1">
      <c r="A2810" s="468" t="str">
        <f>BD_Actu!A62</f>
        <v>2018_042</v>
      </c>
      <c r="B2810" s="468" t="str">
        <f>BD_Actu!B62</f>
        <v>-</v>
      </c>
      <c r="C2810" s="468" t="str">
        <f>BD_Actu!C62</f>
        <v>---_-</v>
      </c>
      <c r="D2810" s="468" t="str">
        <f>BD_Actu!D62</f>
        <v>-</v>
      </c>
      <c r="E2810" s="468">
        <f>BD_Actu!E62</f>
        <v>11</v>
      </c>
      <c r="F2810" s="469" t="str">
        <f>BD_Actu!F62</f>
        <v>Donga Hienga</v>
      </c>
      <c r="G2810" s="468" t="str">
        <f>BD_Actu!G62</f>
        <v>-</v>
      </c>
      <c r="H2810" s="673" t="str">
        <f>BD_Actu!H62</f>
        <v>-</v>
      </c>
      <c r="I2810" s="673" t="str">
        <f>BD_Actu!I62</f>
        <v>-</v>
      </c>
      <c r="J2810" s="619" t="str">
        <f>BD_Actu!J62</f>
        <v>-</v>
      </c>
      <c r="K2810" s="468" t="str">
        <f>BD_Actu!K62</f>
        <v>-</v>
      </c>
      <c r="L2810" s="468" t="str">
        <f>BD_Actu!L62</f>
        <v>-</v>
      </c>
      <c r="M2810" s="468" t="str">
        <f>BD_Actu!M62</f>
        <v>-</v>
      </c>
      <c r="N2810" s="470" t="str">
        <f>BD_Actu!N62</f>
        <v>-</v>
      </c>
      <c r="O2810" s="616" t="str">
        <f>BD_Actu!O62</f>
        <v>-</v>
      </c>
      <c r="P2810" s="468" t="str">
        <f>BD_Actu!P62</f>
        <v>-</v>
      </c>
      <c r="Q2810" s="468" t="str">
        <f>BD_Actu!Q62</f>
        <v>-</v>
      </c>
      <c r="R2810" s="468" t="str">
        <f>BD_Actu!R62</f>
        <v>-</v>
      </c>
      <c r="S2810" s="468" t="str">
        <f>BD_Actu!S62</f>
        <v>-</v>
      </c>
      <c r="T2810" s="468" t="str">
        <f>BD_Actu!T62</f>
        <v>-</v>
      </c>
      <c r="U2810" s="468" t="str">
        <f>BD_Actu!U62</f>
        <v>-</v>
      </c>
      <c r="V2810" s="468" t="str">
        <f>BD_Actu!V62</f>
        <v>-</v>
      </c>
      <c r="W2810" s="468" t="str">
        <f>BD_Actu!W62</f>
        <v>-</v>
      </c>
      <c r="X2810" s="468" t="str">
        <f>BD_Actu!X62</f>
        <v>-</v>
      </c>
      <c r="Y2810" s="468" t="str">
        <f>BD_Actu!Y62</f>
        <v>-</v>
      </c>
      <c r="Z2810" s="468" t="str">
        <f>BD_Actu!Z62</f>
        <v>-</v>
      </c>
      <c r="AA2810" s="468" t="str">
        <f>BD_Actu!AA62</f>
        <v>-</v>
      </c>
      <c r="AB2810" s="470" t="str">
        <f>BD_Actu!AB62</f>
        <v>-</v>
      </c>
      <c r="AC2810" s="470"/>
    </row>
    <row r="2811" spans="1:29" s="467" customFormat="1">
      <c r="A2811" s="468" t="str">
        <f>BD_Actu!A63</f>
        <v>2018_043</v>
      </c>
      <c r="B2811" s="468" t="str">
        <f>BD_Actu!B63</f>
        <v>-</v>
      </c>
      <c r="C2811" s="468" t="str">
        <f>BD_Actu!C63</f>
        <v>---_-</v>
      </c>
      <c r="D2811" s="468" t="str">
        <f>BD_Actu!D63</f>
        <v>-</v>
      </c>
      <c r="E2811" s="468">
        <f>BD_Actu!E63</f>
        <v>11</v>
      </c>
      <c r="F2811" s="469" t="str">
        <f>BD_Actu!F63</f>
        <v>Donga Hienga</v>
      </c>
      <c r="G2811" s="468" t="str">
        <f>BD_Actu!G63</f>
        <v>-</v>
      </c>
      <c r="H2811" s="673" t="str">
        <f>BD_Actu!H63</f>
        <v>-</v>
      </c>
      <c r="I2811" s="673" t="str">
        <f>BD_Actu!I63</f>
        <v>-</v>
      </c>
      <c r="J2811" s="619" t="str">
        <f>BD_Actu!J63</f>
        <v>-</v>
      </c>
      <c r="K2811" s="468" t="str">
        <f>BD_Actu!K63</f>
        <v>-</v>
      </c>
      <c r="L2811" s="468" t="str">
        <f>BD_Actu!L63</f>
        <v>-</v>
      </c>
      <c r="M2811" s="468" t="str">
        <f>BD_Actu!M63</f>
        <v>-</v>
      </c>
      <c r="N2811" s="470" t="str">
        <f>BD_Actu!N63</f>
        <v>-</v>
      </c>
      <c r="O2811" s="616" t="str">
        <f>BD_Actu!O63</f>
        <v>-</v>
      </c>
      <c r="P2811" s="468" t="str">
        <f>BD_Actu!P63</f>
        <v>-</v>
      </c>
      <c r="Q2811" s="468" t="str">
        <f>BD_Actu!Q63</f>
        <v>-</v>
      </c>
      <c r="R2811" s="468" t="str">
        <f>BD_Actu!R63</f>
        <v>-</v>
      </c>
      <c r="S2811" s="468" t="str">
        <f>BD_Actu!S63</f>
        <v>-</v>
      </c>
      <c r="T2811" s="468" t="str">
        <f>BD_Actu!T63</f>
        <v>-</v>
      </c>
      <c r="U2811" s="468" t="str">
        <f>BD_Actu!U63</f>
        <v>-</v>
      </c>
      <c r="V2811" s="468" t="str">
        <f>BD_Actu!V63</f>
        <v>-</v>
      </c>
      <c r="W2811" s="468" t="str">
        <f>BD_Actu!W63</f>
        <v>-</v>
      </c>
      <c r="X2811" s="468" t="str">
        <f>BD_Actu!X63</f>
        <v>-</v>
      </c>
      <c r="Y2811" s="468" t="str">
        <f>BD_Actu!Y63</f>
        <v>-</v>
      </c>
      <c r="Z2811" s="468" t="str">
        <f>BD_Actu!Z63</f>
        <v>-</v>
      </c>
      <c r="AA2811" s="468" t="str">
        <f>BD_Actu!AA63</f>
        <v>-</v>
      </c>
      <c r="AB2811" s="470" t="str">
        <f>BD_Actu!AB63</f>
        <v>-</v>
      </c>
      <c r="AC2811" s="470"/>
    </row>
    <row r="2812" spans="1:29" s="467" customFormat="1" ht="14" customHeight="1">
      <c r="A2812" s="468" t="str">
        <f>BD_Actu!A64</f>
        <v>2018_044</v>
      </c>
      <c r="B2812" s="468" t="str">
        <f>BD_Actu!B64</f>
        <v>-</v>
      </c>
      <c r="C2812" s="468" t="str">
        <f>BD_Actu!C64</f>
        <v>---_-</v>
      </c>
      <c r="D2812" s="468" t="str">
        <f>BD_Actu!D64</f>
        <v>-</v>
      </c>
      <c r="E2812" s="468">
        <f>BD_Actu!E64</f>
        <v>11</v>
      </c>
      <c r="F2812" s="469" t="str">
        <f>BD_Actu!F64</f>
        <v>Donga Hienga</v>
      </c>
      <c r="G2812" s="468" t="str">
        <f>BD_Actu!G64</f>
        <v>-</v>
      </c>
      <c r="H2812" s="673" t="str">
        <f>BD_Actu!H64</f>
        <v>-</v>
      </c>
      <c r="I2812" s="673" t="str">
        <f>BD_Actu!I64</f>
        <v>-</v>
      </c>
      <c r="J2812" s="619" t="str">
        <f>BD_Actu!J64</f>
        <v>-</v>
      </c>
      <c r="K2812" s="468" t="str">
        <f>BD_Actu!K64</f>
        <v>-</v>
      </c>
      <c r="L2812" s="468" t="str">
        <f>BD_Actu!L64</f>
        <v>-</v>
      </c>
      <c r="M2812" s="468" t="str">
        <f>BD_Actu!M64</f>
        <v>-</v>
      </c>
      <c r="N2812" s="470" t="str">
        <f>BD_Actu!N64</f>
        <v>-</v>
      </c>
      <c r="O2812" s="616" t="str">
        <f>BD_Actu!O64</f>
        <v>-</v>
      </c>
      <c r="P2812" s="468" t="str">
        <f>BD_Actu!P64</f>
        <v>-</v>
      </c>
      <c r="Q2812" s="468" t="str">
        <f>BD_Actu!Q64</f>
        <v>-</v>
      </c>
      <c r="R2812" s="468" t="str">
        <f>BD_Actu!R64</f>
        <v>-</v>
      </c>
      <c r="S2812" s="468" t="str">
        <f>BD_Actu!S64</f>
        <v>-</v>
      </c>
      <c r="T2812" s="468" t="str">
        <f>BD_Actu!T64</f>
        <v>-</v>
      </c>
      <c r="U2812" s="468" t="str">
        <f>BD_Actu!U64</f>
        <v>-</v>
      </c>
      <c r="V2812" s="468" t="str">
        <f>BD_Actu!V64</f>
        <v>-</v>
      </c>
      <c r="W2812" s="468" t="str">
        <f>BD_Actu!W64</f>
        <v>-</v>
      </c>
      <c r="X2812" s="468" t="str">
        <f>BD_Actu!X64</f>
        <v>-</v>
      </c>
      <c r="Y2812" s="468" t="str">
        <f>BD_Actu!Y64</f>
        <v>-</v>
      </c>
      <c r="Z2812" s="468" t="str">
        <f>BD_Actu!Z64</f>
        <v>-</v>
      </c>
      <c r="AA2812" s="468" t="str">
        <f>BD_Actu!AA64</f>
        <v>-</v>
      </c>
      <c r="AB2812" s="470" t="str">
        <f>BD_Actu!AB64</f>
        <v>-</v>
      </c>
      <c r="AC2812" s="470"/>
    </row>
    <row r="2813" spans="1:29" s="467" customFormat="1">
      <c r="A2813" s="468" t="str">
        <f>BD_Actu!A65</f>
        <v>2018_045</v>
      </c>
      <c r="B2813" s="468" t="str">
        <f>BD_Actu!B65</f>
        <v>-</v>
      </c>
      <c r="C2813" s="468" t="str">
        <f>BD_Actu!C65</f>
        <v>---_-</v>
      </c>
      <c r="D2813" s="468" t="str">
        <f>BD_Actu!D65</f>
        <v>-</v>
      </c>
      <c r="E2813" s="468">
        <f>BD_Actu!E65</f>
        <v>12</v>
      </c>
      <c r="F2813" s="469" t="str">
        <f>BD_Actu!F65</f>
        <v>Grimault</v>
      </c>
      <c r="G2813" s="468" t="str">
        <f>BD_Actu!G65</f>
        <v>-</v>
      </c>
      <c r="H2813" s="673" t="str">
        <f>BD_Actu!H65</f>
        <v>-</v>
      </c>
      <c r="I2813" s="673" t="str">
        <f>BD_Actu!I65</f>
        <v>-</v>
      </c>
      <c r="J2813" s="619" t="str">
        <f>BD_Actu!J65</f>
        <v>-</v>
      </c>
      <c r="K2813" s="468" t="str">
        <f>BD_Actu!K65</f>
        <v>-</v>
      </c>
      <c r="L2813" s="468" t="str">
        <f>BD_Actu!L65</f>
        <v>-</v>
      </c>
      <c r="M2813" s="468" t="str">
        <f>BD_Actu!M65</f>
        <v>-</v>
      </c>
      <c r="N2813" s="470" t="str">
        <f>BD_Actu!N65</f>
        <v>-</v>
      </c>
      <c r="O2813" s="616" t="str">
        <f>BD_Actu!O65</f>
        <v>-</v>
      </c>
      <c r="P2813" s="468" t="str">
        <f>BD_Actu!P65</f>
        <v>-</v>
      </c>
      <c r="Q2813" s="468" t="str">
        <f>BD_Actu!Q65</f>
        <v>-</v>
      </c>
      <c r="R2813" s="468" t="str">
        <f>BD_Actu!R65</f>
        <v>-</v>
      </c>
      <c r="S2813" s="468" t="str">
        <f>BD_Actu!S65</f>
        <v>-</v>
      </c>
      <c r="T2813" s="468" t="str">
        <f>BD_Actu!T65</f>
        <v>-</v>
      </c>
      <c r="U2813" s="468" t="str">
        <f>BD_Actu!U65</f>
        <v>-</v>
      </c>
      <c r="V2813" s="468" t="str">
        <f>BD_Actu!V65</f>
        <v>-</v>
      </c>
      <c r="W2813" s="468" t="str">
        <f>BD_Actu!W65</f>
        <v>-</v>
      </c>
      <c r="X2813" s="468" t="str">
        <f>BD_Actu!X65</f>
        <v>-</v>
      </c>
      <c r="Y2813" s="468" t="str">
        <f>BD_Actu!Y65</f>
        <v>-</v>
      </c>
      <c r="Z2813" s="468" t="str">
        <f>BD_Actu!Z65</f>
        <v>-</v>
      </c>
      <c r="AA2813" s="468" t="str">
        <f>BD_Actu!AA65</f>
        <v>-</v>
      </c>
      <c r="AB2813" s="470" t="str">
        <f>BD_Actu!AB65</f>
        <v>-</v>
      </c>
      <c r="AC2813" s="470"/>
    </row>
    <row r="2814" spans="1:29" s="467" customFormat="1">
      <c r="A2814" s="468" t="str">
        <f>BD_Actu!A66</f>
        <v>2018_046</v>
      </c>
      <c r="B2814" s="468" t="str">
        <f>BD_Actu!B66</f>
        <v>-</v>
      </c>
      <c r="C2814" s="468" t="str">
        <f>BD_Actu!C66</f>
        <v>---_-</v>
      </c>
      <c r="D2814" s="468" t="str">
        <f>BD_Actu!D66</f>
        <v>-</v>
      </c>
      <c r="E2814" s="468">
        <f>BD_Actu!E66</f>
        <v>12</v>
      </c>
      <c r="F2814" s="469" t="str">
        <f>BD_Actu!F66</f>
        <v>Grimault</v>
      </c>
      <c r="G2814" s="468" t="str">
        <f>BD_Actu!G66</f>
        <v>-</v>
      </c>
      <c r="H2814" s="673" t="str">
        <f>BD_Actu!H66</f>
        <v>-</v>
      </c>
      <c r="I2814" s="673" t="str">
        <f>BD_Actu!I66</f>
        <v>-</v>
      </c>
      <c r="J2814" s="619" t="str">
        <f>BD_Actu!J66</f>
        <v>-</v>
      </c>
      <c r="K2814" s="468" t="str">
        <f>BD_Actu!K66</f>
        <v>-</v>
      </c>
      <c r="L2814" s="468" t="str">
        <f>BD_Actu!L66</f>
        <v>-</v>
      </c>
      <c r="M2814" s="468" t="str">
        <f>BD_Actu!M66</f>
        <v>-</v>
      </c>
      <c r="N2814" s="470" t="str">
        <f>BD_Actu!N66</f>
        <v>-</v>
      </c>
      <c r="O2814" s="616" t="str">
        <f>BD_Actu!O66</f>
        <v>-</v>
      </c>
      <c r="P2814" s="468" t="str">
        <f>BD_Actu!P66</f>
        <v>-</v>
      </c>
      <c r="Q2814" s="468" t="str">
        <f>BD_Actu!Q66</f>
        <v>-</v>
      </c>
      <c r="R2814" s="468" t="str">
        <f>BD_Actu!R66</f>
        <v>-</v>
      </c>
      <c r="S2814" s="468" t="str">
        <f>BD_Actu!S66</f>
        <v>-</v>
      </c>
      <c r="T2814" s="468" t="str">
        <f>BD_Actu!T66</f>
        <v>-</v>
      </c>
      <c r="U2814" s="468" t="str">
        <f>BD_Actu!U66</f>
        <v>-</v>
      </c>
      <c r="V2814" s="468" t="str">
        <f>BD_Actu!V66</f>
        <v>-</v>
      </c>
      <c r="W2814" s="468" t="str">
        <f>BD_Actu!W66</f>
        <v>-</v>
      </c>
      <c r="X2814" s="468" t="str">
        <f>BD_Actu!X66</f>
        <v>-</v>
      </c>
      <c r="Y2814" s="468" t="str">
        <f>BD_Actu!Y66</f>
        <v>-</v>
      </c>
      <c r="Z2814" s="468" t="str">
        <f>BD_Actu!Z66</f>
        <v>-</v>
      </c>
      <c r="AA2814" s="468" t="str">
        <f>BD_Actu!AA66</f>
        <v>-</v>
      </c>
      <c r="AB2814" s="470" t="str">
        <f>BD_Actu!AB66</f>
        <v>-</v>
      </c>
      <c r="AC2814" s="470"/>
    </row>
    <row r="2815" spans="1:29" s="467" customFormat="1">
      <c r="A2815" s="468" t="str">
        <f>BD_Actu!A67</f>
        <v>2018_047</v>
      </c>
      <c r="B2815" s="468" t="str">
        <f>BD_Actu!B67</f>
        <v>-</v>
      </c>
      <c r="C2815" s="468" t="str">
        <f>BD_Actu!C67</f>
        <v>---_-</v>
      </c>
      <c r="D2815" s="468" t="str">
        <f>BD_Actu!D67</f>
        <v>-</v>
      </c>
      <c r="E2815" s="468">
        <f>BD_Actu!E67</f>
        <v>12</v>
      </c>
      <c r="F2815" s="469" t="str">
        <f>BD_Actu!F67</f>
        <v>Grimault</v>
      </c>
      <c r="G2815" s="468" t="str">
        <f>BD_Actu!G67</f>
        <v>-</v>
      </c>
      <c r="H2815" s="673" t="str">
        <f>BD_Actu!H67</f>
        <v>-</v>
      </c>
      <c r="I2815" s="673" t="str">
        <f>BD_Actu!I67</f>
        <v>-</v>
      </c>
      <c r="J2815" s="619" t="str">
        <f>BD_Actu!J67</f>
        <v>-</v>
      </c>
      <c r="K2815" s="468" t="str">
        <f>BD_Actu!K67</f>
        <v>-</v>
      </c>
      <c r="L2815" s="468" t="str">
        <f>BD_Actu!L67</f>
        <v>-</v>
      </c>
      <c r="M2815" s="468" t="str">
        <f>BD_Actu!M67</f>
        <v>-</v>
      </c>
      <c r="N2815" s="470" t="str">
        <f>BD_Actu!N67</f>
        <v>-</v>
      </c>
      <c r="O2815" s="616" t="str">
        <f>BD_Actu!O67</f>
        <v>-</v>
      </c>
      <c r="P2815" s="468" t="str">
        <f>BD_Actu!P67</f>
        <v>-</v>
      </c>
      <c r="Q2815" s="468" t="str">
        <f>BD_Actu!Q67</f>
        <v>-</v>
      </c>
      <c r="R2815" s="468" t="str">
        <f>BD_Actu!R67</f>
        <v>-</v>
      </c>
      <c r="S2815" s="468" t="str">
        <f>BD_Actu!S67</f>
        <v>-</v>
      </c>
      <c r="T2815" s="468" t="str">
        <f>BD_Actu!T67</f>
        <v>-</v>
      </c>
      <c r="U2815" s="468" t="str">
        <f>BD_Actu!U67</f>
        <v>-</v>
      </c>
      <c r="V2815" s="468" t="str">
        <f>BD_Actu!V67</f>
        <v>-</v>
      </c>
      <c r="W2815" s="468" t="str">
        <f>BD_Actu!W67</f>
        <v>-</v>
      </c>
      <c r="X2815" s="468" t="str">
        <f>BD_Actu!X67</f>
        <v>-</v>
      </c>
      <c r="Y2815" s="468" t="str">
        <f>BD_Actu!Y67</f>
        <v>-</v>
      </c>
      <c r="Z2815" s="468" t="str">
        <f>BD_Actu!Z67</f>
        <v>-</v>
      </c>
      <c r="AA2815" s="468" t="str">
        <f>BD_Actu!AA67</f>
        <v>-</v>
      </c>
      <c r="AB2815" s="470" t="str">
        <f>BD_Actu!AB67</f>
        <v>-</v>
      </c>
      <c r="AC2815" s="470"/>
    </row>
    <row r="2816" spans="1:29" s="467" customFormat="1">
      <c r="A2816" s="468" t="str">
        <f>BD_Actu!A68</f>
        <v>2018_048</v>
      </c>
      <c r="B2816" s="468" t="str">
        <f>BD_Actu!B68</f>
        <v>-</v>
      </c>
      <c r="C2816" s="468" t="str">
        <f>BD_Actu!C68</f>
        <v>---_-</v>
      </c>
      <c r="D2816" s="468" t="str">
        <f>BD_Actu!D68</f>
        <v>-</v>
      </c>
      <c r="E2816" s="468">
        <f>BD_Actu!E68</f>
        <v>12</v>
      </c>
      <c r="F2816" s="469" t="str">
        <f>BD_Actu!F68</f>
        <v>Grimault</v>
      </c>
      <c r="G2816" s="468" t="str">
        <f>BD_Actu!G68</f>
        <v>-</v>
      </c>
      <c r="H2816" s="673" t="str">
        <f>BD_Actu!H68</f>
        <v>-</v>
      </c>
      <c r="I2816" s="673" t="str">
        <f>BD_Actu!I68</f>
        <v>-</v>
      </c>
      <c r="J2816" s="619" t="str">
        <f>BD_Actu!J68</f>
        <v>-</v>
      </c>
      <c r="K2816" s="468" t="str">
        <f>BD_Actu!K68</f>
        <v>-</v>
      </c>
      <c r="L2816" s="468" t="str">
        <f>BD_Actu!L68</f>
        <v>-</v>
      </c>
      <c r="M2816" s="468" t="str">
        <f>BD_Actu!M68</f>
        <v>-</v>
      </c>
      <c r="N2816" s="470" t="str">
        <f>BD_Actu!N68</f>
        <v>-</v>
      </c>
      <c r="O2816" s="616" t="str">
        <f>BD_Actu!O68</f>
        <v>-</v>
      </c>
      <c r="P2816" s="468" t="str">
        <f>BD_Actu!P68</f>
        <v>-</v>
      </c>
      <c r="Q2816" s="468" t="str">
        <f>BD_Actu!Q68</f>
        <v>-</v>
      </c>
      <c r="R2816" s="468" t="str">
        <f>BD_Actu!R68</f>
        <v>-</v>
      </c>
      <c r="S2816" s="468" t="str">
        <f>BD_Actu!S68</f>
        <v>-</v>
      </c>
      <c r="T2816" s="468" t="str">
        <f>BD_Actu!T68</f>
        <v>-</v>
      </c>
      <c r="U2816" s="468" t="str">
        <f>BD_Actu!U68</f>
        <v>-</v>
      </c>
      <c r="V2816" s="468" t="str">
        <f>BD_Actu!V68</f>
        <v>-</v>
      </c>
      <c r="W2816" s="468" t="str">
        <f>BD_Actu!W68</f>
        <v>-</v>
      </c>
      <c r="X2816" s="468" t="str">
        <f>BD_Actu!X68</f>
        <v>-</v>
      </c>
      <c r="Y2816" s="468" t="str">
        <f>BD_Actu!Y68</f>
        <v>-</v>
      </c>
      <c r="Z2816" s="468" t="str">
        <f>BD_Actu!Z68</f>
        <v>-</v>
      </c>
      <c r="AA2816" s="468" t="str">
        <f>BD_Actu!AA68</f>
        <v>-</v>
      </c>
      <c r="AB2816" s="470" t="str">
        <f>BD_Actu!AB68</f>
        <v>-</v>
      </c>
      <c r="AC2816" s="470"/>
    </row>
    <row r="2817" spans="1:29" s="467" customFormat="1">
      <c r="A2817" s="468" t="str">
        <f>BD_Actu!A69</f>
        <v>2018_049</v>
      </c>
      <c r="B2817" s="468" t="str">
        <f>BD_Actu!B69</f>
        <v>-</v>
      </c>
      <c r="C2817" s="468" t="str">
        <f>BD_Actu!C69</f>
        <v>---_-</v>
      </c>
      <c r="D2817" s="468" t="str">
        <f>BD_Actu!D69</f>
        <v>-</v>
      </c>
      <c r="E2817" s="468">
        <f>BD_Actu!E69</f>
        <v>13</v>
      </c>
      <c r="F2817" s="469" t="str">
        <f>BD_Actu!F69</f>
        <v>Pindai</v>
      </c>
      <c r="G2817" s="468" t="str">
        <f>BD_Actu!G69</f>
        <v>-</v>
      </c>
      <c r="H2817" s="673" t="str">
        <f>BD_Actu!H69</f>
        <v>-</v>
      </c>
      <c r="I2817" s="673" t="str">
        <f>BD_Actu!I69</f>
        <v>-</v>
      </c>
      <c r="J2817" s="619" t="str">
        <f>BD_Actu!J69</f>
        <v>-</v>
      </c>
      <c r="K2817" s="468" t="str">
        <f>BD_Actu!K69</f>
        <v>-</v>
      </c>
      <c r="L2817" s="468" t="str">
        <f>BD_Actu!L69</f>
        <v>-</v>
      </c>
      <c r="M2817" s="468" t="str">
        <f>BD_Actu!M69</f>
        <v>-</v>
      </c>
      <c r="N2817" s="470" t="str">
        <f>BD_Actu!N69</f>
        <v>-</v>
      </c>
      <c r="O2817" s="616" t="str">
        <f>BD_Actu!O69</f>
        <v>-</v>
      </c>
      <c r="P2817" s="468" t="str">
        <f>BD_Actu!P69</f>
        <v>-</v>
      </c>
      <c r="Q2817" s="468" t="str">
        <f>BD_Actu!Q69</f>
        <v>-</v>
      </c>
      <c r="R2817" s="468" t="str">
        <f>BD_Actu!R69</f>
        <v>-</v>
      </c>
      <c r="S2817" s="468" t="str">
        <f>BD_Actu!S69</f>
        <v>-</v>
      </c>
      <c r="T2817" s="468" t="str">
        <f>BD_Actu!T69</f>
        <v>-</v>
      </c>
      <c r="U2817" s="468" t="str">
        <f>BD_Actu!U69</f>
        <v>-</v>
      </c>
      <c r="V2817" s="468" t="str">
        <f>BD_Actu!V69</f>
        <v>-</v>
      </c>
      <c r="W2817" s="468" t="str">
        <f>BD_Actu!W69</f>
        <v>-</v>
      </c>
      <c r="X2817" s="468" t="str">
        <f>BD_Actu!X69</f>
        <v>-</v>
      </c>
      <c r="Y2817" s="468" t="str">
        <f>BD_Actu!Y69</f>
        <v>-</v>
      </c>
      <c r="Z2817" s="468" t="str">
        <f>BD_Actu!Z69</f>
        <v>-</v>
      </c>
      <c r="AA2817" s="468" t="str">
        <f>BD_Actu!AA69</f>
        <v>-</v>
      </c>
      <c r="AB2817" s="470" t="str">
        <f>BD_Actu!AB69</f>
        <v>-</v>
      </c>
      <c r="AC2817" s="470"/>
    </row>
    <row r="2818" spans="1:29" s="467" customFormat="1">
      <c r="A2818" s="468" t="str">
        <f>BD_Actu!A70</f>
        <v>2018_050</v>
      </c>
      <c r="B2818" s="468" t="str">
        <f>BD_Actu!B70</f>
        <v>-</v>
      </c>
      <c r="C2818" s="468" t="str">
        <f>BD_Actu!C70</f>
        <v>---_-</v>
      </c>
      <c r="D2818" s="468" t="str">
        <f>BD_Actu!D70</f>
        <v>-</v>
      </c>
      <c r="E2818" s="468">
        <f>BD_Actu!E70</f>
        <v>13</v>
      </c>
      <c r="F2818" s="469" t="str">
        <f>BD_Actu!F70</f>
        <v>Pindai</v>
      </c>
      <c r="G2818" s="468" t="str">
        <f>BD_Actu!G70</f>
        <v>-</v>
      </c>
      <c r="H2818" s="673" t="str">
        <f>BD_Actu!H70</f>
        <v>-</v>
      </c>
      <c r="I2818" s="673" t="str">
        <f>BD_Actu!I70</f>
        <v>-</v>
      </c>
      <c r="J2818" s="619" t="str">
        <f>BD_Actu!J70</f>
        <v>-</v>
      </c>
      <c r="K2818" s="468" t="str">
        <f>BD_Actu!K70</f>
        <v>-</v>
      </c>
      <c r="L2818" s="468" t="str">
        <f>BD_Actu!L70</f>
        <v>-</v>
      </c>
      <c r="M2818" s="468" t="str">
        <f>BD_Actu!M70</f>
        <v>-</v>
      </c>
      <c r="N2818" s="470" t="str">
        <f>BD_Actu!N70</f>
        <v>-</v>
      </c>
      <c r="O2818" s="616" t="str">
        <f>BD_Actu!O70</f>
        <v>-</v>
      </c>
      <c r="P2818" s="468" t="str">
        <f>BD_Actu!P70</f>
        <v>-</v>
      </c>
      <c r="Q2818" s="468" t="str">
        <f>BD_Actu!Q70</f>
        <v>-</v>
      </c>
      <c r="R2818" s="468" t="str">
        <f>BD_Actu!R70</f>
        <v>-</v>
      </c>
      <c r="S2818" s="468" t="str">
        <f>BD_Actu!S70</f>
        <v>-</v>
      </c>
      <c r="T2818" s="468" t="str">
        <f>BD_Actu!T70</f>
        <v>-</v>
      </c>
      <c r="U2818" s="468" t="str">
        <f>BD_Actu!U70</f>
        <v>-</v>
      </c>
      <c r="V2818" s="468" t="str">
        <f>BD_Actu!V70</f>
        <v>-</v>
      </c>
      <c r="W2818" s="468" t="str">
        <f>BD_Actu!W70</f>
        <v>-</v>
      </c>
      <c r="X2818" s="468" t="str">
        <f>BD_Actu!X70</f>
        <v>-</v>
      </c>
      <c r="Y2818" s="468" t="str">
        <f>BD_Actu!Y70</f>
        <v>-</v>
      </c>
      <c r="Z2818" s="468" t="str">
        <f>BD_Actu!Z70</f>
        <v>-</v>
      </c>
      <c r="AA2818" s="468" t="str">
        <f>BD_Actu!AA70</f>
        <v>-</v>
      </c>
      <c r="AB2818" s="470" t="str">
        <f>BD_Actu!AB70</f>
        <v>-</v>
      </c>
      <c r="AC2818" s="470"/>
    </row>
    <row r="2819" spans="1:29" s="467" customFormat="1">
      <c r="A2819" s="468" t="str">
        <f>BD_Actu!A71</f>
        <v>2018_051</v>
      </c>
      <c r="B2819" s="468" t="str">
        <f>BD_Actu!B71</f>
        <v>-</v>
      </c>
      <c r="C2819" s="468" t="str">
        <f>BD_Actu!C71</f>
        <v>---_-</v>
      </c>
      <c r="D2819" s="468" t="str">
        <f>BD_Actu!D71</f>
        <v>-</v>
      </c>
      <c r="E2819" s="468">
        <f>BD_Actu!E71</f>
        <v>13</v>
      </c>
      <c r="F2819" s="469" t="str">
        <f>BD_Actu!F71</f>
        <v>Pindai</v>
      </c>
      <c r="G2819" s="468" t="str">
        <f>BD_Actu!G71</f>
        <v>-</v>
      </c>
      <c r="H2819" s="673" t="str">
        <f>BD_Actu!H71</f>
        <v>-</v>
      </c>
      <c r="I2819" s="673" t="str">
        <f>BD_Actu!I71</f>
        <v>-</v>
      </c>
      <c r="J2819" s="619" t="str">
        <f>BD_Actu!J71</f>
        <v>-</v>
      </c>
      <c r="K2819" s="468" t="str">
        <f>BD_Actu!K71</f>
        <v>-</v>
      </c>
      <c r="L2819" s="468" t="str">
        <f>BD_Actu!L71</f>
        <v>-</v>
      </c>
      <c r="M2819" s="468" t="str">
        <f>BD_Actu!M71</f>
        <v>-</v>
      </c>
      <c r="N2819" s="470" t="str">
        <f>BD_Actu!N71</f>
        <v>-</v>
      </c>
      <c r="O2819" s="616" t="str">
        <f>BD_Actu!O71</f>
        <v>-</v>
      </c>
      <c r="P2819" s="468" t="str">
        <f>BD_Actu!P71</f>
        <v>-</v>
      </c>
      <c r="Q2819" s="468" t="str">
        <f>BD_Actu!Q71</f>
        <v>-</v>
      </c>
      <c r="R2819" s="468" t="str">
        <f>BD_Actu!R71</f>
        <v>-</v>
      </c>
      <c r="S2819" s="468" t="str">
        <f>BD_Actu!S71</f>
        <v>-</v>
      </c>
      <c r="T2819" s="468" t="str">
        <f>BD_Actu!T71</f>
        <v>-</v>
      </c>
      <c r="U2819" s="468" t="str">
        <f>BD_Actu!U71</f>
        <v>-</v>
      </c>
      <c r="V2819" s="468" t="str">
        <f>BD_Actu!V71</f>
        <v>-</v>
      </c>
      <c r="W2819" s="468" t="str">
        <f>BD_Actu!W71</f>
        <v>-</v>
      </c>
      <c r="X2819" s="468" t="str">
        <f>BD_Actu!X71</f>
        <v>-</v>
      </c>
      <c r="Y2819" s="468" t="str">
        <f>BD_Actu!Y71</f>
        <v>-</v>
      </c>
      <c r="Z2819" s="468" t="str">
        <f>BD_Actu!Z71</f>
        <v>-</v>
      </c>
      <c r="AA2819" s="468" t="str">
        <f>BD_Actu!AA71</f>
        <v>-</v>
      </c>
      <c r="AB2819" s="470" t="str">
        <f>BD_Actu!AB71</f>
        <v>-</v>
      </c>
      <c r="AC2819" s="470"/>
    </row>
    <row r="2820" spans="1:29" s="467" customFormat="1">
      <c r="A2820" s="468" t="str">
        <f>BD_Actu!A72</f>
        <v>2018_052</v>
      </c>
      <c r="B2820" s="468" t="str">
        <f>BD_Actu!B72</f>
        <v>-</v>
      </c>
      <c r="C2820" s="468" t="str">
        <f>BD_Actu!C72</f>
        <v>---_-</v>
      </c>
      <c r="D2820" s="468" t="str">
        <f>BD_Actu!D72</f>
        <v>-</v>
      </c>
      <c r="E2820" s="468">
        <f>BD_Actu!E72</f>
        <v>13</v>
      </c>
      <c r="F2820" s="469" t="str">
        <f>BD_Actu!F72</f>
        <v>Pindai</v>
      </c>
      <c r="G2820" s="468" t="str">
        <f>BD_Actu!G72</f>
        <v>-</v>
      </c>
      <c r="H2820" s="673" t="str">
        <f>BD_Actu!H72</f>
        <v>-</v>
      </c>
      <c r="I2820" s="673" t="str">
        <f>BD_Actu!I72</f>
        <v>-</v>
      </c>
      <c r="J2820" s="619" t="str">
        <f>BD_Actu!J72</f>
        <v>-</v>
      </c>
      <c r="K2820" s="468" t="str">
        <f>BD_Actu!K72</f>
        <v>-</v>
      </c>
      <c r="L2820" s="468" t="str">
        <f>BD_Actu!L72</f>
        <v>-</v>
      </c>
      <c r="M2820" s="468" t="str">
        <f>BD_Actu!M72</f>
        <v>-</v>
      </c>
      <c r="N2820" s="470" t="str">
        <f>BD_Actu!N72</f>
        <v>-</v>
      </c>
      <c r="O2820" s="616" t="str">
        <f>BD_Actu!O72</f>
        <v>-</v>
      </c>
      <c r="P2820" s="468" t="str">
        <f>BD_Actu!P72</f>
        <v>-</v>
      </c>
      <c r="Q2820" s="468" t="str">
        <f>BD_Actu!Q72</f>
        <v>-</v>
      </c>
      <c r="R2820" s="468" t="str">
        <f>BD_Actu!R72</f>
        <v>-</v>
      </c>
      <c r="S2820" s="468" t="str">
        <f>BD_Actu!S72</f>
        <v>-</v>
      </c>
      <c r="T2820" s="468" t="str">
        <f>BD_Actu!T72</f>
        <v>-</v>
      </c>
      <c r="U2820" s="468" t="str">
        <f>BD_Actu!U72</f>
        <v>-</v>
      </c>
      <c r="V2820" s="468" t="str">
        <f>BD_Actu!V72</f>
        <v>-</v>
      </c>
      <c r="W2820" s="468" t="str">
        <f>BD_Actu!W72</f>
        <v>-</v>
      </c>
      <c r="X2820" s="468" t="str">
        <f>BD_Actu!X72</f>
        <v>-</v>
      </c>
      <c r="Y2820" s="468" t="str">
        <f>BD_Actu!Y72</f>
        <v>-</v>
      </c>
      <c r="Z2820" s="468" t="str">
        <f>BD_Actu!Z72</f>
        <v>-</v>
      </c>
      <c r="AA2820" s="468" t="str">
        <f>BD_Actu!AA72</f>
        <v>-</v>
      </c>
      <c r="AB2820" s="470" t="str">
        <f>BD_Actu!AB72</f>
        <v>-</v>
      </c>
      <c r="AC2820" s="470"/>
    </row>
    <row r="2821" spans="1:29" s="467" customFormat="1">
      <c r="A2821" s="468" t="str">
        <f>BD_Actu!A73</f>
        <v>2018_053</v>
      </c>
      <c r="B2821" s="468" t="str">
        <f>BD_Actu!B73</f>
        <v>-</v>
      </c>
      <c r="C2821" s="468" t="str">
        <f>BD_Actu!C73</f>
        <v>---_-</v>
      </c>
      <c r="D2821" s="468" t="str">
        <f>BD_Actu!D73</f>
        <v>-</v>
      </c>
      <c r="E2821" s="468">
        <f>BD_Actu!E73</f>
        <v>14</v>
      </c>
      <c r="F2821" s="469" t="str">
        <f>BD_Actu!F73</f>
        <v>Beco</v>
      </c>
      <c r="G2821" s="468" t="str">
        <f>BD_Actu!G73</f>
        <v>-</v>
      </c>
      <c r="H2821" s="673" t="str">
        <f>BD_Actu!H73</f>
        <v>-</v>
      </c>
      <c r="I2821" s="673" t="str">
        <f>BD_Actu!I73</f>
        <v>-</v>
      </c>
      <c r="J2821" s="619" t="str">
        <f>BD_Actu!J73</f>
        <v>-</v>
      </c>
      <c r="K2821" s="468" t="str">
        <f>BD_Actu!K73</f>
        <v>-</v>
      </c>
      <c r="L2821" s="468" t="str">
        <f>BD_Actu!L73</f>
        <v>-</v>
      </c>
      <c r="M2821" s="468" t="str">
        <f>BD_Actu!M73</f>
        <v>-</v>
      </c>
      <c r="N2821" s="470" t="str">
        <f>BD_Actu!N73</f>
        <v>-</v>
      </c>
      <c r="O2821" s="616" t="str">
        <f>BD_Actu!O73</f>
        <v>-</v>
      </c>
      <c r="P2821" s="468" t="str">
        <f>BD_Actu!P73</f>
        <v>-</v>
      </c>
      <c r="Q2821" s="468" t="str">
        <f>BD_Actu!Q73</f>
        <v>-</v>
      </c>
      <c r="R2821" s="468" t="str">
        <f>BD_Actu!R73</f>
        <v>-</v>
      </c>
      <c r="S2821" s="468" t="str">
        <f>BD_Actu!S73</f>
        <v>-</v>
      </c>
      <c r="T2821" s="468" t="str">
        <f>BD_Actu!T73</f>
        <v>-</v>
      </c>
      <c r="U2821" s="468" t="str">
        <f>BD_Actu!U73</f>
        <v>-</v>
      </c>
      <c r="V2821" s="468" t="str">
        <f>BD_Actu!V73</f>
        <v>-</v>
      </c>
      <c r="W2821" s="468" t="str">
        <f>BD_Actu!W73</f>
        <v>-</v>
      </c>
      <c r="X2821" s="468" t="str">
        <f>BD_Actu!X73</f>
        <v>-</v>
      </c>
      <c r="Y2821" s="468" t="str">
        <f>BD_Actu!Y73</f>
        <v>-</v>
      </c>
      <c r="Z2821" s="468" t="str">
        <f>BD_Actu!Z73</f>
        <v>-</v>
      </c>
      <c r="AA2821" s="468" t="str">
        <f>BD_Actu!AA73</f>
        <v>-</v>
      </c>
      <c r="AB2821" s="470" t="str">
        <f>BD_Actu!AB73</f>
        <v>-</v>
      </c>
      <c r="AC2821" s="470"/>
    </row>
    <row r="2822" spans="1:29" s="467" customFormat="1">
      <c r="A2822" s="468" t="str">
        <f>BD_Actu!A74</f>
        <v>2018_054</v>
      </c>
      <c r="B2822" s="468" t="str">
        <f>BD_Actu!B74</f>
        <v>-</v>
      </c>
      <c r="C2822" s="468" t="str">
        <f>BD_Actu!C74</f>
        <v>---_-</v>
      </c>
      <c r="D2822" s="468" t="str">
        <f>BD_Actu!D74</f>
        <v>-</v>
      </c>
      <c r="E2822" s="468">
        <f>BD_Actu!E74</f>
        <v>14</v>
      </c>
      <c r="F2822" s="469" t="str">
        <f>BD_Actu!F74</f>
        <v>Beco</v>
      </c>
      <c r="G2822" s="468" t="str">
        <f>BD_Actu!G74</f>
        <v>-</v>
      </c>
      <c r="H2822" s="673" t="str">
        <f>BD_Actu!H74</f>
        <v>-</v>
      </c>
      <c r="I2822" s="673" t="str">
        <f>BD_Actu!I74</f>
        <v>-</v>
      </c>
      <c r="J2822" s="619" t="str">
        <f>BD_Actu!J74</f>
        <v>-</v>
      </c>
      <c r="K2822" s="468" t="str">
        <f>BD_Actu!K74</f>
        <v>-</v>
      </c>
      <c r="L2822" s="468" t="str">
        <f>BD_Actu!L74</f>
        <v>-</v>
      </c>
      <c r="M2822" s="468" t="str">
        <f>BD_Actu!M74</f>
        <v>-</v>
      </c>
      <c r="N2822" s="470" t="str">
        <f>BD_Actu!N74</f>
        <v>-</v>
      </c>
      <c r="O2822" s="616" t="str">
        <f>BD_Actu!O74</f>
        <v>-</v>
      </c>
      <c r="P2822" s="468" t="str">
        <f>BD_Actu!P74</f>
        <v>-</v>
      </c>
      <c r="Q2822" s="468" t="str">
        <f>BD_Actu!Q74</f>
        <v>-</v>
      </c>
      <c r="R2822" s="468" t="str">
        <f>BD_Actu!R74</f>
        <v>-</v>
      </c>
      <c r="S2822" s="468" t="str">
        <f>BD_Actu!S74</f>
        <v>-</v>
      </c>
      <c r="T2822" s="468" t="str">
        <f>BD_Actu!T74</f>
        <v>-</v>
      </c>
      <c r="U2822" s="468" t="str">
        <f>BD_Actu!U74</f>
        <v>-</v>
      </c>
      <c r="V2822" s="468" t="str">
        <f>BD_Actu!V74</f>
        <v>-</v>
      </c>
      <c r="W2822" s="468" t="str">
        <f>BD_Actu!W74</f>
        <v>-</v>
      </c>
      <c r="X2822" s="468" t="str">
        <f>BD_Actu!X74</f>
        <v>-</v>
      </c>
      <c r="Y2822" s="468" t="str">
        <f>BD_Actu!Y74</f>
        <v>-</v>
      </c>
      <c r="Z2822" s="468" t="str">
        <f>BD_Actu!Z74</f>
        <v>-</v>
      </c>
      <c r="AA2822" s="468" t="str">
        <f>BD_Actu!AA74</f>
        <v>-</v>
      </c>
      <c r="AB2822" s="470" t="str">
        <f>BD_Actu!AB74</f>
        <v>-</v>
      </c>
      <c r="AC2822" s="470"/>
    </row>
    <row r="2823" spans="1:29" s="467" customFormat="1">
      <c r="A2823" s="468" t="str">
        <f>BD_Actu!A75</f>
        <v>2018_055</v>
      </c>
      <c r="B2823" s="468" t="str">
        <f>BD_Actu!B75</f>
        <v>-</v>
      </c>
      <c r="C2823" s="468" t="str">
        <f>BD_Actu!C75</f>
        <v>---_-</v>
      </c>
      <c r="D2823" s="468" t="str">
        <f>BD_Actu!D75</f>
        <v>-</v>
      </c>
      <c r="E2823" s="468">
        <f>BD_Actu!E75</f>
        <v>14</v>
      </c>
      <c r="F2823" s="469" t="str">
        <f>BD_Actu!F75</f>
        <v>Beco</v>
      </c>
      <c r="G2823" s="468" t="str">
        <f>BD_Actu!G75</f>
        <v>-</v>
      </c>
      <c r="H2823" s="673" t="str">
        <f>BD_Actu!H75</f>
        <v>-</v>
      </c>
      <c r="I2823" s="673" t="str">
        <f>BD_Actu!I75</f>
        <v>-</v>
      </c>
      <c r="J2823" s="619" t="str">
        <f>BD_Actu!J75</f>
        <v>-</v>
      </c>
      <c r="K2823" s="468" t="str">
        <f>BD_Actu!K75</f>
        <v>-</v>
      </c>
      <c r="L2823" s="468" t="str">
        <f>BD_Actu!L75</f>
        <v>-</v>
      </c>
      <c r="M2823" s="468" t="str">
        <f>BD_Actu!M75</f>
        <v>-</v>
      </c>
      <c r="N2823" s="470" t="str">
        <f>BD_Actu!N75</f>
        <v>-</v>
      </c>
      <c r="O2823" s="616" t="str">
        <f>BD_Actu!O75</f>
        <v>-</v>
      </c>
      <c r="P2823" s="468" t="str">
        <f>BD_Actu!P75</f>
        <v>-</v>
      </c>
      <c r="Q2823" s="468" t="str">
        <f>BD_Actu!Q75</f>
        <v>-</v>
      </c>
      <c r="R2823" s="468" t="str">
        <f>BD_Actu!R75</f>
        <v>-</v>
      </c>
      <c r="S2823" s="468" t="str">
        <f>BD_Actu!S75</f>
        <v>-</v>
      </c>
      <c r="T2823" s="468" t="str">
        <f>BD_Actu!T75</f>
        <v>-</v>
      </c>
      <c r="U2823" s="468" t="str">
        <f>BD_Actu!U75</f>
        <v>-</v>
      </c>
      <c r="V2823" s="468" t="str">
        <f>BD_Actu!V75</f>
        <v>-</v>
      </c>
      <c r="W2823" s="468" t="str">
        <f>BD_Actu!W75</f>
        <v>-</v>
      </c>
      <c r="X2823" s="468" t="str">
        <f>BD_Actu!X75</f>
        <v>-</v>
      </c>
      <c r="Y2823" s="468" t="str">
        <f>BD_Actu!Y75</f>
        <v>-</v>
      </c>
      <c r="Z2823" s="468" t="str">
        <f>BD_Actu!Z75</f>
        <v>-</v>
      </c>
      <c r="AA2823" s="468" t="str">
        <f>BD_Actu!AA75</f>
        <v>-</v>
      </c>
      <c r="AB2823" s="470" t="str">
        <f>BD_Actu!AB75</f>
        <v>-</v>
      </c>
      <c r="AC2823" s="470"/>
    </row>
    <row r="2824" spans="1:29" s="467" customFormat="1">
      <c r="A2824" s="468" t="str">
        <f>BD_Actu!A76</f>
        <v>2018_056</v>
      </c>
      <c r="B2824" s="468" t="str">
        <f>BD_Actu!B76</f>
        <v>-</v>
      </c>
      <c r="C2824" s="468" t="str">
        <f>BD_Actu!C76</f>
        <v>---_-</v>
      </c>
      <c r="D2824" s="468" t="str">
        <f>BD_Actu!D76</f>
        <v>-</v>
      </c>
      <c r="E2824" s="468">
        <f>BD_Actu!E76</f>
        <v>14</v>
      </c>
      <c r="F2824" s="469" t="str">
        <f>BD_Actu!F76</f>
        <v>Beco</v>
      </c>
      <c r="G2824" s="468" t="str">
        <f>BD_Actu!G76</f>
        <v>-</v>
      </c>
      <c r="H2824" s="673" t="str">
        <f>BD_Actu!H76</f>
        <v>-</v>
      </c>
      <c r="I2824" s="673" t="str">
        <f>BD_Actu!I76</f>
        <v>-</v>
      </c>
      <c r="J2824" s="619" t="str">
        <f>BD_Actu!J76</f>
        <v>-</v>
      </c>
      <c r="K2824" s="468" t="str">
        <f>BD_Actu!K76</f>
        <v>-</v>
      </c>
      <c r="L2824" s="468" t="str">
        <f>BD_Actu!L76</f>
        <v>-</v>
      </c>
      <c r="M2824" s="468" t="str">
        <f>BD_Actu!M76</f>
        <v>-</v>
      </c>
      <c r="N2824" s="470" t="str">
        <f>BD_Actu!N76</f>
        <v>-</v>
      </c>
      <c r="O2824" s="616" t="str">
        <f>BD_Actu!O76</f>
        <v>-</v>
      </c>
      <c r="P2824" s="468" t="str">
        <f>BD_Actu!P76</f>
        <v>-</v>
      </c>
      <c r="Q2824" s="468" t="str">
        <f>BD_Actu!Q76</f>
        <v>-</v>
      </c>
      <c r="R2824" s="468" t="str">
        <f>BD_Actu!R76</f>
        <v>-</v>
      </c>
      <c r="S2824" s="468" t="str">
        <f>BD_Actu!S76</f>
        <v>-</v>
      </c>
      <c r="T2824" s="468" t="str">
        <f>BD_Actu!T76</f>
        <v>-</v>
      </c>
      <c r="U2824" s="468" t="str">
        <f>BD_Actu!U76</f>
        <v>-</v>
      </c>
      <c r="V2824" s="468" t="str">
        <f>BD_Actu!V76</f>
        <v>-</v>
      </c>
      <c r="W2824" s="468" t="str">
        <f>BD_Actu!W76</f>
        <v>-</v>
      </c>
      <c r="X2824" s="468" t="str">
        <f>BD_Actu!X76</f>
        <v>-</v>
      </c>
      <c r="Y2824" s="468" t="str">
        <f>BD_Actu!Y76</f>
        <v>-</v>
      </c>
      <c r="Z2824" s="468" t="str">
        <f>BD_Actu!Z76</f>
        <v>-</v>
      </c>
      <c r="AA2824" s="468" t="str">
        <f>BD_Actu!AA76</f>
        <v>-</v>
      </c>
      <c r="AB2824" s="470" t="str">
        <f>BD_Actu!AB76</f>
        <v>-</v>
      </c>
      <c r="AC2824" s="470"/>
    </row>
    <row r="2825" spans="1:29" s="467" customFormat="1">
      <c r="A2825" s="468" t="str">
        <f>BD_Actu!A77</f>
        <v>2018_057</v>
      </c>
      <c r="B2825" s="468" t="str">
        <f>BD_Actu!B77</f>
        <v>-</v>
      </c>
      <c r="C2825" s="468" t="str">
        <f>BD_Actu!C77</f>
        <v>---_-</v>
      </c>
      <c r="D2825" s="468" t="str">
        <f>BD_Actu!D77</f>
        <v>-</v>
      </c>
      <c r="E2825" s="468">
        <f>BD_Actu!E77</f>
        <v>15</v>
      </c>
      <c r="F2825" s="469" t="str">
        <f>BD_Actu!F77</f>
        <v>Pinjen</v>
      </c>
      <c r="G2825" s="468" t="str">
        <f>BD_Actu!G77</f>
        <v>-</v>
      </c>
      <c r="H2825" s="673" t="str">
        <f>BD_Actu!H77</f>
        <v>-</v>
      </c>
      <c r="I2825" s="673" t="str">
        <f>BD_Actu!I77</f>
        <v>-</v>
      </c>
      <c r="J2825" s="619" t="str">
        <f>BD_Actu!J77</f>
        <v>-</v>
      </c>
      <c r="K2825" s="468" t="str">
        <f>BD_Actu!K77</f>
        <v>-</v>
      </c>
      <c r="L2825" s="468" t="str">
        <f>BD_Actu!L77</f>
        <v>-</v>
      </c>
      <c r="M2825" s="468" t="str">
        <f>BD_Actu!M77</f>
        <v>-</v>
      </c>
      <c r="N2825" s="470" t="str">
        <f>BD_Actu!N77</f>
        <v>-</v>
      </c>
      <c r="O2825" s="616" t="str">
        <f>BD_Actu!O77</f>
        <v>-</v>
      </c>
      <c r="P2825" s="468" t="str">
        <f>BD_Actu!P77</f>
        <v>-</v>
      </c>
      <c r="Q2825" s="468" t="str">
        <f>BD_Actu!Q77</f>
        <v>-</v>
      </c>
      <c r="R2825" s="468" t="str">
        <f>BD_Actu!R77</f>
        <v>-</v>
      </c>
      <c r="S2825" s="468" t="str">
        <f>BD_Actu!S77</f>
        <v>-</v>
      </c>
      <c r="T2825" s="468" t="str">
        <f>BD_Actu!T77</f>
        <v>-</v>
      </c>
      <c r="U2825" s="468" t="str">
        <f>BD_Actu!U77</f>
        <v>-</v>
      </c>
      <c r="V2825" s="468" t="str">
        <f>BD_Actu!V77</f>
        <v>-</v>
      </c>
      <c r="W2825" s="468" t="str">
        <f>BD_Actu!W77</f>
        <v>-</v>
      </c>
      <c r="X2825" s="468" t="str">
        <f>BD_Actu!X77</f>
        <v>-</v>
      </c>
      <c r="Y2825" s="468" t="str">
        <f>BD_Actu!Y77</f>
        <v>-</v>
      </c>
      <c r="Z2825" s="468" t="str">
        <f>BD_Actu!Z77</f>
        <v>-</v>
      </c>
      <c r="AA2825" s="468" t="str">
        <f>BD_Actu!AA77</f>
        <v>-</v>
      </c>
      <c r="AB2825" s="470" t="str">
        <f>BD_Actu!AB77</f>
        <v>-</v>
      </c>
      <c r="AC2825" s="470"/>
    </row>
    <row r="2826" spans="1:29" s="467" customFormat="1">
      <c r="A2826" s="468" t="str">
        <f>BD_Actu!A78</f>
        <v>2018_058</v>
      </c>
      <c r="B2826" s="468" t="str">
        <f>BD_Actu!B78</f>
        <v>-</v>
      </c>
      <c r="C2826" s="468" t="str">
        <f>BD_Actu!C78</f>
        <v>---_-</v>
      </c>
      <c r="D2826" s="468" t="str">
        <f>BD_Actu!D78</f>
        <v>-</v>
      </c>
      <c r="E2826" s="468">
        <f>BD_Actu!E78</f>
        <v>15</v>
      </c>
      <c r="F2826" s="469" t="str">
        <f>BD_Actu!F78</f>
        <v>Pinjen</v>
      </c>
      <c r="G2826" s="468" t="str">
        <f>BD_Actu!G78</f>
        <v>-</v>
      </c>
      <c r="H2826" s="673" t="str">
        <f>BD_Actu!H78</f>
        <v>-</v>
      </c>
      <c r="I2826" s="673" t="str">
        <f>BD_Actu!I78</f>
        <v>-</v>
      </c>
      <c r="J2826" s="619" t="str">
        <f>BD_Actu!J78</f>
        <v>-</v>
      </c>
      <c r="K2826" s="468" t="str">
        <f>BD_Actu!K78</f>
        <v>-</v>
      </c>
      <c r="L2826" s="468" t="str">
        <f>BD_Actu!L78</f>
        <v>-</v>
      </c>
      <c r="M2826" s="468" t="str">
        <f>BD_Actu!M78</f>
        <v>-</v>
      </c>
      <c r="N2826" s="470" t="str">
        <f>BD_Actu!N78</f>
        <v>-</v>
      </c>
      <c r="O2826" s="616" t="str">
        <f>BD_Actu!O78</f>
        <v>-</v>
      </c>
      <c r="P2826" s="468" t="str">
        <f>BD_Actu!P78</f>
        <v>-</v>
      </c>
      <c r="Q2826" s="468" t="str">
        <f>BD_Actu!Q78</f>
        <v>-</v>
      </c>
      <c r="R2826" s="468" t="str">
        <f>BD_Actu!R78</f>
        <v>-</v>
      </c>
      <c r="S2826" s="468" t="str">
        <f>BD_Actu!S78</f>
        <v>-</v>
      </c>
      <c r="T2826" s="468" t="str">
        <f>BD_Actu!T78</f>
        <v>-</v>
      </c>
      <c r="U2826" s="468" t="str">
        <f>BD_Actu!U78</f>
        <v>-</v>
      </c>
      <c r="V2826" s="468" t="str">
        <f>BD_Actu!V78</f>
        <v>-</v>
      </c>
      <c r="W2826" s="468" t="str">
        <f>BD_Actu!W78</f>
        <v>-</v>
      </c>
      <c r="X2826" s="468" t="str">
        <f>BD_Actu!X78</f>
        <v>-</v>
      </c>
      <c r="Y2826" s="468" t="str">
        <f>BD_Actu!Y78</f>
        <v>-</v>
      </c>
      <c r="Z2826" s="468" t="str">
        <f>BD_Actu!Z78</f>
        <v>-</v>
      </c>
      <c r="AA2826" s="468" t="str">
        <f>BD_Actu!AA78</f>
        <v>-</v>
      </c>
      <c r="AB2826" s="470" t="str">
        <f>BD_Actu!AB78</f>
        <v>-</v>
      </c>
      <c r="AC2826" s="470"/>
    </row>
    <row r="2827" spans="1:29" s="467" customFormat="1">
      <c r="A2827" s="468" t="str">
        <f>BD_Actu!A79</f>
        <v>2018_059</v>
      </c>
      <c r="B2827" s="468" t="str">
        <f>BD_Actu!B79</f>
        <v>-</v>
      </c>
      <c r="C2827" s="468" t="str">
        <f>BD_Actu!C79</f>
        <v>---_-</v>
      </c>
      <c r="D2827" s="468" t="str">
        <f>BD_Actu!D79</f>
        <v>-</v>
      </c>
      <c r="E2827" s="468">
        <f>BD_Actu!E79</f>
        <v>15</v>
      </c>
      <c r="F2827" s="469" t="str">
        <f>BD_Actu!F79</f>
        <v>Pinjen</v>
      </c>
      <c r="G2827" s="468" t="str">
        <f>BD_Actu!G79</f>
        <v>-</v>
      </c>
      <c r="H2827" s="673" t="str">
        <f>BD_Actu!H79</f>
        <v>-</v>
      </c>
      <c r="I2827" s="673" t="str">
        <f>BD_Actu!I79</f>
        <v>-</v>
      </c>
      <c r="J2827" s="619" t="str">
        <f>BD_Actu!J79</f>
        <v>-</v>
      </c>
      <c r="K2827" s="468" t="str">
        <f>BD_Actu!K79</f>
        <v>-</v>
      </c>
      <c r="L2827" s="468" t="str">
        <f>BD_Actu!L79</f>
        <v>-</v>
      </c>
      <c r="M2827" s="468" t="str">
        <f>BD_Actu!M79</f>
        <v>-</v>
      </c>
      <c r="N2827" s="470" t="str">
        <f>BD_Actu!N79</f>
        <v>-</v>
      </c>
      <c r="O2827" s="616" t="str">
        <f>BD_Actu!O79</f>
        <v>-</v>
      </c>
      <c r="P2827" s="468" t="str">
        <f>BD_Actu!P79</f>
        <v>-</v>
      </c>
      <c r="Q2827" s="468" t="str">
        <f>BD_Actu!Q79</f>
        <v>-</v>
      </c>
      <c r="R2827" s="468" t="str">
        <f>BD_Actu!R79</f>
        <v>-</v>
      </c>
      <c r="S2827" s="468" t="str">
        <f>BD_Actu!S79</f>
        <v>-</v>
      </c>
      <c r="T2827" s="468" t="str">
        <f>BD_Actu!T79</f>
        <v>-</v>
      </c>
      <c r="U2827" s="468" t="str">
        <f>BD_Actu!U79</f>
        <v>-</v>
      </c>
      <c r="V2827" s="468" t="str">
        <f>BD_Actu!V79</f>
        <v>-</v>
      </c>
      <c r="W2827" s="468" t="str">
        <f>BD_Actu!W79</f>
        <v>-</v>
      </c>
      <c r="X2827" s="468" t="str">
        <f>BD_Actu!X79</f>
        <v>-</v>
      </c>
      <c r="Y2827" s="468" t="str">
        <f>BD_Actu!Y79</f>
        <v>-</v>
      </c>
      <c r="Z2827" s="468" t="str">
        <f>BD_Actu!Z79</f>
        <v>-</v>
      </c>
      <c r="AA2827" s="468" t="str">
        <f>BD_Actu!AA79</f>
        <v>-</v>
      </c>
      <c r="AB2827" s="470" t="str">
        <f>BD_Actu!AB79</f>
        <v>-</v>
      </c>
      <c r="AC2827" s="470"/>
    </row>
    <row r="2828" spans="1:29" s="467" customFormat="1">
      <c r="A2828" s="468" t="str">
        <f>BD_Actu!A80</f>
        <v>2018_060</v>
      </c>
      <c r="B2828" s="468" t="str">
        <f>BD_Actu!B80</f>
        <v>-</v>
      </c>
      <c r="C2828" s="468" t="str">
        <f>BD_Actu!C80</f>
        <v>---_-</v>
      </c>
      <c r="D2828" s="468" t="str">
        <f>BD_Actu!D80</f>
        <v>-</v>
      </c>
      <c r="E2828" s="468">
        <f>BD_Actu!E80</f>
        <v>15</v>
      </c>
      <c r="F2828" s="469" t="str">
        <f>BD_Actu!F80</f>
        <v>Pinjen</v>
      </c>
      <c r="G2828" s="468" t="str">
        <f>BD_Actu!G80</f>
        <v>-</v>
      </c>
      <c r="H2828" s="673" t="str">
        <f>BD_Actu!H80</f>
        <v>-</v>
      </c>
      <c r="I2828" s="673" t="str">
        <f>BD_Actu!I80</f>
        <v>-</v>
      </c>
      <c r="J2828" s="619" t="str">
        <f>BD_Actu!J80</f>
        <v>-</v>
      </c>
      <c r="K2828" s="468" t="str">
        <f>BD_Actu!K80</f>
        <v>-</v>
      </c>
      <c r="L2828" s="468" t="str">
        <f>BD_Actu!L80</f>
        <v>-</v>
      </c>
      <c r="M2828" s="468" t="str">
        <f>BD_Actu!M80</f>
        <v>-</v>
      </c>
      <c r="N2828" s="470" t="str">
        <f>BD_Actu!N80</f>
        <v>-</v>
      </c>
      <c r="O2828" s="616" t="str">
        <f>BD_Actu!O80</f>
        <v>-</v>
      </c>
      <c r="P2828" s="468" t="str">
        <f>BD_Actu!P80</f>
        <v>-</v>
      </c>
      <c r="Q2828" s="468" t="str">
        <f>BD_Actu!Q80</f>
        <v>-</v>
      </c>
      <c r="R2828" s="468" t="str">
        <f>BD_Actu!R80</f>
        <v>-</v>
      </c>
      <c r="S2828" s="468" t="str">
        <f>BD_Actu!S80</f>
        <v>-</v>
      </c>
      <c r="T2828" s="468" t="str">
        <f>BD_Actu!T80</f>
        <v>-</v>
      </c>
      <c r="U2828" s="468" t="str">
        <f>BD_Actu!U80</f>
        <v>-</v>
      </c>
      <c r="V2828" s="468" t="str">
        <f>BD_Actu!V80</f>
        <v>-</v>
      </c>
      <c r="W2828" s="468" t="str">
        <f>BD_Actu!W80</f>
        <v>-</v>
      </c>
      <c r="X2828" s="468" t="str">
        <f>BD_Actu!X80</f>
        <v>-</v>
      </c>
      <c r="Y2828" s="468" t="str">
        <f>BD_Actu!Y80</f>
        <v>-</v>
      </c>
      <c r="Z2828" s="468" t="str">
        <f>BD_Actu!Z80</f>
        <v>-</v>
      </c>
      <c r="AA2828" s="468" t="str">
        <f>BD_Actu!AA80</f>
        <v>-</v>
      </c>
      <c r="AB2828" s="470" t="str">
        <f>BD_Actu!AB80</f>
        <v>-</v>
      </c>
      <c r="AC2828" s="470"/>
    </row>
    <row r="2829" spans="1:29" s="467" customFormat="1">
      <c r="A2829" s="468" t="str">
        <f>BD_Actu!A81</f>
        <v>2018_061</v>
      </c>
      <c r="B2829" s="468" t="str">
        <f>BD_Actu!B81</f>
        <v>-</v>
      </c>
      <c r="C2829" s="468" t="str">
        <f>BD_Actu!C81</f>
        <v>---_-</v>
      </c>
      <c r="D2829" s="468" t="str">
        <f>BD_Actu!D81</f>
        <v>-</v>
      </c>
      <c r="E2829" s="468">
        <f>BD_Actu!E81</f>
        <v>16</v>
      </c>
      <c r="F2829" s="469" t="str">
        <f>BD_Actu!F81</f>
        <v>Koniene</v>
      </c>
      <c r="G2829" s="468" t="str">
        <f>BD_Actu!G81</f>
        <v>-</v>
      </c>
      <c r="H2829" s="673" t="str">
        <f>BD_Actu!H81</f>
        <v>-</v>
      </c>
      <c r="I2829" s="673" t="str">
        <f>BD_Actu!I81</f>
        <v>-</v>
      </c>
      <c r="J2829" s="619" t="str">
        <f>BD_Actu!J81</f>
        <v>-</v>
      </c>
      <c r="K2829" s="468" t="str">
        <f>BD_Actu!K81</f>
        <v>-</v>
      </c>
      <c r="L2829" s="468" t="str">
        <f>BD_Actu!L81</f>
        <v>-</v>
      </c>
      <c r="M2829" s="468" t="str">
        <f>BD_Actu!M81</f>
        <v>-</v>
      </c>
      <c r="N2829" s="470" t="str">
        <f>BD_Actu!N81</f>
        <v>-</v>
      </c>
      <c r="O2829" s="616" t="str">
        <f>BD_Actu!O81</f>
        <v>-</v>
      </c>
      <c r="P2829" s="468" t="str">
        <f>BD_Actu!P81</f>
        <v>-</v>
      </c>
      <c r="Q2829" s="468" t="str">
        <f>BD_Actu!Q81</f>
        <v>-</v>
      </c>
      <c r="R2829" s="468" t="str">
        <f>BD_Actu!R81</f>
        <v>-</v>
      </c>
      <c r="S2829" s="468" t="str">
        <f>BD_Actu!S81</f>
        <v>-</v>
      </c>
      <c r="T2829" s="468" t="str">
        <f>BD_Actu!T81</f>
        <v>-</v>
      </c>
      <c r="U2829" s="468" t="str">
        <f>BD_Actu!U81</f>
        <v>-</v>
      </c>
      <c r="V2829" s="468" t="str">
        <f>BD_Actu!V81</f>
        <v>-</v>
      </c>
      <c r="W2829" s="468" t="str">
        <f>BD_Actu!W81</f>
        <v>-</v>
      </c>
      <c r="X2829" s="468" t="str">
        <f>BD_Actu!X81</f>
        <v>-</v>
      </c>
      <c r="Y2829" s="468" t="str">
        <f>BD_Actu!Y81</f>
        <v>-</v>
      </c>
      <c r="Z2829" s="468" t="str">
        <f>BD_Actu!Z81</f>
        <v>-</v>
      </c>
      <c r="AA2829" s="468" t="str">
        <f>BD_Actu!AA81</f>
        <v>-</v>
      </c>
      <c r="AB2829" s="470" t="str">
        <f>BD_Actu!AB81</f>
        <v>-</v>
      </c>
      <c r="AC2829" s="470"/>
    </row>
    <row r="2830" spans="1:29" s="467" customFormat="1">
      <c r="A2830" s="468" t="str">
        <f>BD_Actu!A82</f>
        <v>2018_062</v>
      </c>
      <c r="B2830" s="468" t="str">
        <f>BD_Actu!B82</f>
        <v>-</v>
      </c>
      <c r="C2830" s="468" t="str">
        <f>BD_Actu!C82</f>
        <v>---_-</v>
      </c>
      <c r="D2830" s="468" t="str">
        <f>BD_Actu!D82</f>
        <v>-</v>
      </c>
      <c r="E2830" s="468">
        <f>BD_Actu!E82</f>
        <v>16</v>
      </c>
      <c r="F2830" s="469" t="str">
        <f>BD_Actu!F82</f>
        <v>Koniene</v>
      </c>
      <c r="G2830" s="468" t="str">
        <f>BD_Actu!G82</f>
        <v>-</v>
      </c>
      <c r="H2830" s="673" t="str">
        <f>BD_Actu!H82</f>
        <v>-</v>
      </c>
      <c r="I2830" s="673" t="str">
        <f>BD_Actu!I82</f>
        <v>-</v>
      </c>
      <c r="J2830" s="619" t="str">
        <f>BD_Actu!J82</f>
        <v>-</v>
      </c>
      <c r="K2830" s="468" t="str">
        <f>BD_Actu!K82</f>
        <v>-</v>
      </c>
      <c r="L2830" s="468" t="str">
        <f>BD_Actu!L82</f>
        <v>-</v>
      </c>
      <c r="M2830" s="468" t="str">
        <f>BD_Actu!M82</f>
        <v>-</v>
      </c>
      <c r="N2830" s="470" t="str">
        <f>BD_Actu!N82</f>
        <v>-</v>
      </c>
      <c r="O2830" s="616" t="str">
        <f>BD_Actu!O82</f>
        <v>-</v>
      </c>
      <c r="P2830" s="468" t="str">
        <f>BD_Actu!P82</f>
        <v>-</v>
      </c>
      <c r="Q2830" s="468" t="str">
        <f>BD_Actu!Q82</f>
        <v>-</v>
      </c>
      <c r="R2830" s="468" t="str">
        <f>BD_Actu!R82</f>
        <v>-</v>
      </c>
      <c r="S2830" s="468" t="str">
        <f>BD_Actu!S82</f>
        <v>-</v>
      </c>
      <c r="T2830" s="468" t="str">
        <f>BD_Actu!T82</f>
        <v>-</v>
      </c>
      <c r="U2830" s="468" t="str">
        <f>BD_Actu!U82</f>
        <v>-</v>
      </c>
      <c r="V2830" s="468" t="str">
        <f>BD_Actu!V82</f>
        <v>-</v>
      </c>
      <c r="W2830" s="468" t="str">
        <f>BD_Actu!W82</f>
        <v>-</v>
      </c>
      <c r="X2830" s="468" t="str">
        <f>BD_Actu!X82</f>
        <v>-</v>
      </c>
      <c r="Y2830" s="468" t="str">
        <f>BD_Actu!Y82</f>
        <v>-</v>
      </c>
      <c r="Z2830" s="468" t="str">
        <f>BD_Actu!Z82</f>
        <v>-</v>
      </c>
      <c r="AA2830" s="468" t="str">
        <f>BD_Actu!AA82</f>
        <v>-</v>
      </c>
      <c r="AB2830" s="470" t="str">
        <f>BD_Actu!AB82</f>
        <v>-</v>
      </c>
      <c r="AC2830" s="470"/>
    </row>
    <row r="2831" spans="1:29" s="467" customFormat="1">
      <c r="A2831" s="468" t="str">
        <f>BD_Actu!A83</f>
        <v>2018_063</v>
      </c>
      <c r="B2831" s="468" t="str">
        <f>BD_Actu!B83</f>
        <v>-</v>
      </c>
      <c r="C2831" s="468" t="str">
        <f>BD_Actu!C83</f>
        <v>---_-</v>
      </c>
      <c r="D2831" s="468" t="str">
        <f>BD_Actu!D83</f>
        <v>-</v>
      </c>
      <c r="E2831" s="468">
        <f>BD_Actu!E83</f>
        <v>16</v>
      </c>
      <c r="F2831" s="469" t="str">
        <f>BD_Actu!F83</f>
        <v>Koniene</v>
      </c>
      <c r="G2831" s="468" t="str">
        <f>BD_Actu!G83</f>
        <v>-</v>
      </c>
      <c r="H2831" s="673" t="str">
        <f>BD_Actu!H83</f>
        <v>-</v>
      </c>
      <c r="I2831" s="673" t="str">
        <f>BD_Actu!I83</f>
        <v>-</v>
      </c>
      <c r="J2831" s="619" t="str">
        <f>BD_Actu!J83</f>
        <v>-</v>
      </c>
      <c r="K2831" s="468" t="str">
        <f>BD_Actu!K83</f>
        <v>-</v>
      </c>
      <c r="L2831" s="468" t="str">
        <f>BD_Actu!L83</f>
        <v>-</v>
      </c>
      <c r="M2831" s="468" t="str">
        <f>BD_Actu!M83</f>
        <v>-</v>
      </c>
      <c r="N2831" s="470" t="str">
        <f>BD_Actu!N83</f>
        <v>-</v>
      </c>
      <c r="O2831" s="616" t="str">
        <f>BD_Actu!O83</f>
        <v>-</v>
      </c>
      <c r="P2831" s="468" t="str">
        <f>BD_Actu!P83</f>
        <v>-</v>
      </c>
      <c r="Q2831" s="468" t="str">
        <f>BD_Actu!Q83</f>
        <v>-</v>
      </c>
      <c r="R2831" s="468" t="str">
        <f>BD_Actu!R83</f>
        <v>-</v>
      </c>
      <c r="S2831" s="468" t="str">
        <f>BD_Actu!S83</f>
        <v>-</v>
      </c>
      <c r="T2831" s="468" t="str">
        <f>BD_Actu!T83</f>
        <v>-</v>
      </c>
      <c r="U2831" s="468" t="str">
        <f>BD_Actu!U83</f>
        <v>-</v>
      </c>
      <c r="V2831" s="468" t="str">
        <f>BD_Actu!V83</f>
        <v>-</v>
      </c>
      <c r="W2831" s="468" t="str">
        <f>BD_Actu!W83</f>
        <v>-</v>
      </c>
      <c r="X2831" s="468" t="str">
        <f>BD_Actu!X83</f>
        <v>-</v>
      </c>
      <c r="Y2831" s="468" t="str">
        <f>BD_Actu!Y83</f>
        <v>-</v>
      </c>
      <c r="Z2831" s="468" t="str">
        <f>BD_Actu!Z83</f>
        <v>-</v>
      </c>
      <c r="AA2831" s="468" t="str">
        <f>BD_Actu!AA83</f>
        <v>-</v>
      </c>
      <c r="AB2831" s="470" t="str">
        <f>BD_Actu!AB83</f>
        <v>-</v>
      </c>
      <c r="AC2831" s="470"/>
    </row>
    <row r="2832" spans="1:29" s="467" customFormat="1">
      <c r="A2832" s="468" t="str">
        <f>BD_Actu!A84</f>
        <v>2018_064</v>
      </c>
      <c r="B2832" s="468" t="str">
        <f>BD_Actu!B84</f>
        <v>-</v>
      </c>
      <c r="C2832" s="468" t="str">
        <f>BD_Actu!C84</f>
        <v>---_-</v>
      </c>
      <c r="D2832" s="468" t="str">
        <f>BD_Actu!D84</f>
        <v>-</v>
      </c>
      <c r="E2832" s="468">
        <f>BD_Actu!E84</f>
        <v>16</v>
      </c>
      <c r="F2832" s="469" t="str">
        <f>BD_Actu!F84</f>
        <v>Koniene</v>
      </c>
      <c r="G2832" s="468" t="str">
        <f>BD_Actu!G84</f>
        <v>-</v>
      </c>
      <c r="H2832" s="673" t="str">
        <f>BD_Actu!H84</f>
        <v>-</v>
      </c>
      <c r="I2832" s="673" t="str">
        <f>BD_Actu!I84</f>
        <v>-</v>
      </c>
      <c r="J2832" s="619" t="str">
        <f>BD_Actu!J84</f>
        <v>-</v>
      </c>
      <c r="K2832" s="468" t="str">
        <f>BD_Actu!K84</f>
        <v>-</v>
      </c>
      <c r="L2832" s="468" t="str">
        <f>BD_Actu!L84</f>
        <v>-</v>
      </c>
      <c r="M2832" s="468" t="str">
        <f>BD_Actu!M84</f>
        <v>-</v>
      </c>
      <c r="N2832" s="470" t="str">
        <f>BD_Actu!N84</f>
        <v>-</v>
      </c>
      <c r="O2832" s="616" t="str">
        <f>BD_Actu!O84</f>
        <v>-</v>
      </c>
      <c r="P2832" s="468" t="str">
        <f>BD_Actu!P84</f>
        <v>-</v>
      </c>
      <c r="Q2832" s="468" t="str">
        <f>BD_Actu!Q84</f>
        <v>-</v>
      </c>
      <c r="R2832" s="468" t="str">
        <f>BD_Actu!R84</f>
        <v>-</v>
      </c>
      <c r="S2832" s="468" t="str">
        <f>BD_Actu!S84</f>
        <v>-</v>
      </c>
      <c r="T2832" s="468" t="str">
        <f>BD_Actu!T84</f>
        <v>-</v>
      </c>
      <c r="U2832" s="468" t="str">
        <f>BD_Actu!U84</f>
        <v>-</v>
      </c>
      <c r="V2832" s="468" t="str">
        <f>BD_Actu!V84</f>
        <v>-</v>
      </c>
      <c r="W2832" s="468" t="str">
        <f>BD_Actu!W84</f>
        <v>-</v>
      </c>
      <c r="X2832" s="468" t="str">
        <f>BD_Actu!X84</f>
        <v>-</v>
      </c>
      <c r="Y2832" s="468" t="str">
        <f>BD_Actu!Y84</f>
        <v>-</v>
      </c>
      <c r="Z2832" s="468" t="str">
        <f>BD_Actu!Z84</f>
        <v>-</v>
      </c>
      <c r="AA2832" s="468" t="str">
        <f>BD_Actu!AA84</f>
        <v>-</v>
      </c>
      <c r="AB2832" s="470" t="str">
        <f>BD_Actu!AB84</f>
        <v>-</v>
      </c>
      <c r="AC2832" s="470"/>
    </row>
    <row r="2833" spans="1:29" s="467" customFormat="1" ht="26">
      <c r="A2833" s="468" t="str">
        <f>BD_Actu!A85</f>
        <v>2018_065</v>
      </c>
      <c r="B2833" s="468" t="str">
        <f>BD_Actu!B85</f>
        <v>-</v>
      </c>
      <c r="C2833" s="468" t="str">
        <f>BD_Actu!C85</f>
        <v>---_-</v>
      </c>
      <c r="D2833" s="468" t="str">
        <f>BD_Actu!D85</f>
        <v>-</v>
      </c>
      <c r="E2833" s="468">
        <f>BD_Actu!E85</f>
        <v>17</v>
      </c>
      <c r="F2833" s="469" t="str">
        <f>BD_Actu!F85</f>
        <v>Fausse passe de Pouembout</v>
      </c>
      <c r="G2833" s="468" t="str">
        <f>BD_Actu!G85</f>
        <v>-</v>
      </c>
      <c r="H2833" s="673" t="str">
        <f>BD_Actu!H85</f>
        <v>-</v>
      </c>
      <c r="I2833" s="673" t="str">
        <f>BD_Actu!I85</f>
        <v>-</v>
      </c>
      <c r="J2833" s="619" t="str">
        <f>BD_Actu!J85</f>
        <v>-</v>
      </c>
      <c r="K2833" s="468" t="str">
        <f>BD_Actu!K85</f>
        <v>-</v>
      </c>
      <c r="L2833" s="468" t="str">
        <f>BD_Actu!L85</f>
        <v>-</v>
      </c>
      <c r="M2833" s="468" t="str">
        <f>BD_Actu!M85</f>
        <v>-</v>
      </c>
      <c r="N2833" s="470" t="str">
        <f>BD_Actu!N85</f>
        <v>-</v>
      </c>
      <c r="O2833" s="616" t="str">
        <f>BD_Actu!O85</f>
        <v>-</v>
      </c>
      <c r="P2833" s="468" t="str">
        <f>BD_Actu!P85</f>
        <v>-</v>
      </c>
      <c r="Q2833" s="468" t="str">
        <f>BD_Actu!Q85</f>
        <v>-</v>
      </c>
      <c r="R2833" s="468" t="str">
        <f>BD_Actu!R85</f>
        <v>-</v>
      </c>
      <c r="S2833" s="468" t="str">
        <f>BD_Actu!S85</f>
        <v>-</v>
      </c>
      <c r="T2833" s="468" t="str">
        <f>BD_Actu!T85</f>
        <v>-</v>
      </c>
      <c r="U2833" s="468" t="str">
        <f>BD_Actu!U85</f>
        <v>-</v>
      </c>
      <c r="V2833" s="468" t="str">
        <f>BD_Actu!V85</f>
        <v>-</v>
      </c>
      <c r="W2833" s="468" t="str">
        <f>BD_Actu!W85</f>
        <v>-</v>
      </c>
      <c r="X2833" s="468" t="str">
        <f>BD_Actu!X85</f>
        <v>-</v>
      </c>
      <c r="Y2833" s="468" t="str">
        <f>BD_Actu!Y85</f>
        <v>-</v>
      </c>
      <c r="Z2833" s="468" t="str">
        <f>BD_Actu!Z85</f>
        <v>-</v>
      </c>
      <c r="AA2833" s="468" t="str">
        <f>BD_Actu!AA85</f>
        <v>-</v>
      </c>
      <c r="AB2833" s="470" t="str">
        <f>BD_Actu!AB85</f>
        <v>-</v>
      </c>
      <c r="AC2833" s="470"/>
    </row>
    <row r="2834" spans="1:29" s="467" customFormat="1" ht="26">
      <c r="A2834" s="468" t="str">
        <f>BD_Actu!A86</f>
        <v>2018_066</v>
      </c>
      <c r="B2834" s="468" t="str">
        <f>BD_Actu!B86</f>
        <v>-</v>
      </c>
      <c r="C2834" s="468" t="str">
        <f>BD_Actu!C86</f>
        <v>---_-</v>
      </c>
      <c r="D2834" s="468" t="str">
        <f>BD_Actu!D86</f>
        <v>-</v>
      </c>
      <c r="E2834" s="468">
        <f>BD_Actu!E86</f>
        <v>17</v>
      </c>
      <c r="F2834" s="469" t="str">
        <f>BD_Actu!F86</f>
        <v>Fausse passe de Pouembout</v>
      </c>
      <c r="G2834" s="468" t="str">
        <f>BD_Actu!G86</f>
        <v>-</v>
      </c>
      <c r="H2834" s="673" t="str">
        <f>BD_Actu!H86</f>
        <v>-</v>
      </c>
      <c r="I2834" s="673" t="str">
        <f>BD_Actu!I86</f>
        <v>-</v>
      </c>
      <c r="J2834" s="619" t="str">
        <f>BD_Actu!J86</f>
        <v>-</v>
      </c>
      <c r="K2834" s="468" t="str">
        <f>BD_Actu!K86</f>
        <v>-</v>
      </c>
      <c r="L2834" s="468" t="str">
        <f>BD_Actu!L86</f>
        <v>-</v>
      </c>
      <c r="M2834" s="468" t="str">
        <f>BD_Actu!M86</f>
        <v>-</v>
      </c>
      <c r="N2834" s="470" t="str">
        <f>BD_Actu!N86</f>
        <v>-</v>
      </c>
      <c r="O2834" s="616" t="str">
        <f>BD_Actu!O86</f>
        <v>-</v>
      </c>
      <c r="P2834" s="468" t="str">
        <f>BD_Actu!P86</f>
        <v>-</v>
      </c>
      <c r="Q2834" s="468" t="str">
        <f>BD_Actu!Q86</f>
        <v>-</v>
      </c>
      <c r="R2834" s="468" t="str">
        <f>BD_Actu!R86</f>
        <v>-</v>
      </c>
      <c r="S2834" s="468" t="str">
        <f>BD_Actu!S86</f>
        <v>-</v>
      </c>
      <c r="T2834" s="468" t="str">
        <f>BD_Actu!T86</f>
        <v>-</v>
      </c>
      <c r="U2834" s="468" t="str">
        <f>BD_Actu!U86</f>
        <v>-</v>
      </c>
      <c r="V2834" s="468" t="str">
        <f>BD_Actu!V86</f>
        <v>-</v>
      </c>
      <c r="W2834" s="468" t="str">
        <f>BD_Actu!W86</f>
        <v>-</v>
      </c>
      <c r="X2834" s="468" t="str">
        <f>BD_Actu!X86</f>
        <v>-</v>
      </c>
      <c r="Y2834" s="468" t="str">
        <f>BD_Actu!Y86</f>
        <v>-</v>
      </c>
      <c r="Z2834" s="468" t="str">
        <f>BD_Actu!Z86</f>
        <v>-</v>
      </c>
      <c r="AA2834" s="468" t="str">
        <f>BD_Actu!AA86</f>
        <v>-</v>
      </c>
      <c r="AB2834" s="470" t="str">
        <f>BD_Actu!AB86</f>
        <v>-</v>
      </c>
      <c r="AC2834" s="470"/>
    </row>
    <row r="2835" spans="1:29" s="467" customFormat="1" ht="26">
      <c r="A2835" s="468" t="str">
        <f>BD_Actu!A87</f>
        <v>2018_067</v>
      </c>
      <c r="B2835" s="468" t="str">
        <f>BD_Actu!B87</f>
        <v>-</v>
      </c>
      <c r="C2835" s="468" t="str">
        <f>BD_Actu!C87</f>
        <v>---_-</v>
      </c>
      <c r="D2835" s="468" t="str">
        <f>BD_Actu!D87</f>
        <v>-</v>
      </c>
      <c r="E2835" s="468">
        <f>BD_Actu!E87</f>
        <v>17</v>
      </c>
      <c r="F2835" s="469" t="str">
        <f>BD_Actu!F87</f>
        <v>Fausse passe de Pouembout</v>
      </c>
      <c r="G2835" s="468" t="str">
        <f>BD_Actu!G87</f>
        <v>-</v>
      </c>
      <c r="H2835" s="673" t="str">
        <f>BD_Actu!H87</f>
        <v>-</v>
      </c>
      <c r="I2835" s="673" t="str">
        <f>BD_Actu!I87</f>
        <v>-</v>
      </c>
      <c r="J2835" s="619" t="str">
        <f>BD_Actu!J87</f>
        <v>-</v>
      </c>
      <c r="K2835" s="468" t="str">
        <f>BD_Actu!K87</f>
        <v>-</v>
      </c>
      <c r="L2835" s="468" t="str">
        <f>BD_Actu!L87</f>
        <v>-</v>
      </c>
      <c r="M2835" s="468" t="str">
        <f>BD_Actu!M87</f>
        <v>-</v>
      </c>
      <c r="N2835" s="470" t="str">
        <f>BD_Actu!N87</f>
        <v>-</v>
      </c>
      <c r="O2835" s="616" t="str">
        <f>BD_Actu!O87</f>
        <v>-</v>
      </c>
      <c r="P2835" s="468" t="str">
        <f>BD_Actu!P87</f>
        <v>-</v>
      </c>
      <c r="Q2835" s="468" t="str">
        <f>BD_Actu!Q87</f>
        <v>-</v>
      </c>
      <c r="R2835" s="468" t="str">
        <f>BD_Actu!R87</f>
        <v>-</v>
      </c>
      <c r="S2835" s="468" t="str">
        <f>BD_Actu!S87</f>
        <v>-</v>
      </c>
      <c r="T2835" s="468" t="str">
        <f>BD_Actu!T87</f>
        <v>-</v>
      </c>
      <c r="U2835" s="468" t="str">
        <f>BD_Actu!U87</f>
        <v>-</v>
      </c>
      <c r="V2835" s="468" t="str">
        <f>BD_Actu!V87</f>
        <v>-</v>
      </c>
      <c r="W2835" s="468" t="str">
        <f>BD_Actu!W87</f>
        <v>-</v>
      </c>
      <c r="X2835" s="468" t="str">
        <f>BD_Actu!X87</f>
        <v>-</v>
      </c>
      <c r="Y2835" s="468" t="str">
        <f>BD_Actu!Y87</f>
        <v>-</v>
      </c>
      <c r="Z2835" s="468" t="str">
        <f>BD_Actu!Z87</f>
        <v>-</v>
      </c>
      <c r="AA2835" s="468" t="str">
        <f>BD_Actu!AA87</f>
        <v>-</v>
      </c>
      <c r="AB2835" s="470" t="str">
        <f>BD_Actu!AB87</f>
        <v>-</v>
      </c>
      <c r="AC2835" s="470"/>
    </row>
    <row r="2836" spans="1:29" s="467" customFormat="1" ht="26">
      <c r="A2836" s="468" t="str">
        <f>BD_Actu!A88</f>
        <v>2018_068</v>
      </c>
      <c r="B2836" s="468" t="str">
        <f>BD_Actu!B88</f>
        <v>-</v>
      </c>
      <c r="C2836" s="468" t="str">
        <f>BD_Actu!C88</f>
        <v>---_-</v>
      </c>
      <c r="D2836" s="468" t="str">
        <f>BD_Actu!D88</f>
        <v>-</v>
      </c>
      <c r="E2836" s="468">
        <f>BD_Actu!E88</f>
        <v>17</v>
      </c>
      <c r="F2836" s="469" t="str">
        <f>BD_Actu!F88</f>
        <v>Fausse passe de Pouembout</v>
      </c>
      <c r="G2836" s="468" t="str">
        <f>BD_Actu!G88</f>
        <v>-</v>
      </c>
      <c r="H2836" s="673" t="str">
        <f>BD_Actu!H88</f>
        <v>-</v>
      </c>
      <c r="I2836" s="673" t="str">
        <f>BD_Actu!I88</f>
        <v>-</v>
      </c>
      <c r="J2836" s="619" t="str">
        <f>BD_Actu!J88</f>
        <v>-</v>
      </c>
      <c r="K2836" s="468" t="str">
        <f>BD_Actu!K88</f>
        <v>-</v>
      </c>
      <c r="L2836" s="468" t="str">
        <f>BD_Actu!L88</f>
        <v>-</v>
      </c>
      <c r="M2836" s="468" t="str">
        <f>BD_Actu!M88</f>
        <v>-</v>
      </c>
      <c r="N2836" s="470" t="str">
        <f>BD_Actu!N88</f>
        <v>-</v>
      </c>
      <c r="O2836" s="616" t="str">
        <f>BD_Actu!O88</f>
        <v>-</v>
      </c>
      <c r="P2836" s="468" t="str">
        <f>BD_Actu!P88</f>
        <v>-</v>
      </c>
      <c r="Q2836" s="468" t="str">
        <f>BD_Actu!Q88</f>
        <v>-</v>
      </c>
      <c r="R2836" s="468" t="str">
        <f>BD_Actu!R88</f>
        <v>-</v>
      </c>
      <c r="S2836" s="468" t="str">
        <f>BD_Actu!S88</f>
        <v>-</v>
      </c>
      <c r="T2836" s="468" t="str">
        <f>BD_Actu!T88</f>
        <v>-</v>
      </c>
      <c r="U2836" s="468" t="str">
        <f>BD_Actu!U88</f>
        <v>-</v>
      </c>
      <c r="V2836" s="468" t="str">
        <f>BD_Actu!V88</f>
        <v>-</v>
      </c>
      <c r="W2836" s="468" t="str">
        <f>BD_Actu!W88</f>
        <v>-</v>
      </c>
      <c r="X2836" s="468" t="str">
        <f>BD_Actu!X88</f>
        <v>-</v>
      </c>
      <c r="Y2836" s="468" t="str">
        <f>BD_Actu!Y88</f>
        <v>-</v>
      </c>
      <c r="Z2836" s="468" t="str">
        <f>BD_Actu!Z88</f>
        <v>-</v>
      </c>
      <c r="AA2836" s="468" t="str">
        <f>BD_Actu!AA88</f>
        <v>-</v>
      </c>
      <c r="AB2836" s="470" t="str">
        <f>BD_Actu!AB88</f>
        <v>-</v>
      </c>
      <c r="AC2836" s="470"/>
    </row>
    <row r="2837" spans="1:29" s="467" customFormat="1">
      <c r="A2837" s="468" t="str">
        <f>BD_Actu!A89</f>
        <v>2018_069</v>
      </c>
      <c r="B2837" s="468" t="str">
        <f>BD_Actu!B89</f>
        <v>-</v>
      </c>
      <c r="C2837" s="468" t="str">
        <f>BD_Actu!C89</f>
        <v>---_-</v>
      </c>
      <c r="D2837" s="468" t="str">
        <f>BD_Actu!D89</f>
        <v>-</v>
      </c>
      <c r="E2837" s="468">
        <f>BD_Actu!E89</f>
        <v>18</v>
      </c>
      <c r="F2837" s="469" t="str">
        <f>BD_Actu!F89</f>
        <v>Jo ne weg</v>
      </c>
      <c r="G2837" s="468" t="str">
        <f>BD_Actu!G89</f>
        <v>-</v>
      </c>
      <c r="H2837" s="673" t="str">
        <f>BD_Actu!H89</f>
        <v>-</v>
      </c>
      <c r="I2837" s="673" t="str">
        <f>BD_Actu!I89</f>
        <v>-</v>
      </c>
      <c r="J2837" s="619" t="str">
        <f>BD_Actu!J89</f>
        <v>-</v>
      </c>
      <c r="K2837" s="468" t="str">
        <f>BD_Actu!K89</f>
        <v>-</v>
      </c>
      <c r="L2837" s="468" t="str">
        <f>BD_Actu!L89</f>
        <v>-</v>
      </c>
      <c r="M2837" s="468" t="str">
        <f>BD_Actu!M89</f>
        <v>-</v>
      </c>
      <c r="N2837" s="470" t="str">
        <f>BD_Actu!N89</f>
        <v>-</v>
      </c>
      <c r="O2837" s="616" t="str">
        <f>BD_Actu!O89</f>
        <v>-</v>
      </c>
      <c r="P2837" s="468" t="str">
        <f>BD_Actu!P89</f>
        <v>-</v>
      </c>
      <c r="Q2837" s="468" t="str">
        <f>BD_Actu!Q89</f>
        <v>-</v>
      </c>
      <c r="R2837" s="468" t="str">
        <f>BD_Actu!R89</f>
        <v>-</v>
      </c>
      <c r="S2837" s="468" t="str">
        <f>BD_Actu!S89</f>
        <v>-</v>
      </c>
      <c r="T2837" s="468" t="str">
        <f>BD_Actu!T89</f>
        <v>-</v>
      </c>
      <c r="U2837" s="468" t="str">
        <f>BD_Actu!U89</f>
        <v>-</v>
      </c>
      <c r="V2837" s="468" t="str">
        <f>BD_Actu!V89</f>
        <v>-</v>
      </c>
      <c r="W2837" s="468" t="str">
        <f>BD_Actu!W89</f>
        <v>-</v>
      </c>
      <c r="X2837" s="468" t="str">
        <f>BD_Actu!X89</f>
        <v>-</v>
      </c>
      <c r="Y2837" s="468" t="str">
        <f>BD_Actu!Y89</f>
        <v>-</v>
      </c>
      <c r="Z2837" s="468" t="str">
        <f>BD_Actu!Z89</f>
        <v>-</v>
      </c>
      <c r="AA2837" s="468" t="str">
        <f>BD_Actu!AA89</f>
        <v>-</v>
      </c>
      <c r="AB2837" s="470" t="str">
        <f>BD_Actu!AB89</f>
        <v>-</v>
      </c>
      <c r="AC2837" s="470"/>
    </row>
    <row r="2838" spans="1:29" s="467" customFormat="1">
      <c r="A2838" s="468" t="str">
        <f>BD_Actu!A90</f>
        <v>2018_070</v>
      </c>
      <c r="B2838" s="468" t="str">
        <f>BD_Actu!B90</f>
        <v>-</v>
      </c>
      <c r="C2838" s="468" t="str">
        <f>BD_Actu!C90</f>
        <v>---_-</v>
      </c>
      <c r="D2838" s="468" t="str">
        <f>BD_Actu!D90</f>
        <v>-</v>
      </c>
      <c r="E2838" s="468">
        <f>BD_Actu!E90</f>
        <v>18</v>
      </c>
      <c r="F2838" s="469" t="str">
        <f>BD_Actu!F90</f>
        <v>Jo ne weg</v>
      </c>
      <c r="G2838" s="468" t="str">
        <f>BD_Actu!G90</f>
        <v>-</v>
      </c>
      <c r="H2838" s="673" t="str">
        <f>BD_Actu!H90</f>
        <v>-</v>
      </c>
      <c r="I2838" s="673" t="str">
        <f>BD_Actu!I90</f>
        <v>-</v>
      </c>
      <c r="J2838" s="619" t="str">
        <f>BD_Actu!J90</f>
        <v>-</v>
      </c>
      <c r="K2838" s="468" t="str">
        <f>BD_Actu!K90</f>
        <v>-</v>
      </c>
      <c r="L2838" s="468" t="str">
        <f>BD_Actu!L90</f>
        <v>-</v>
      </c>
      <c r="M2838" s="468" t="str">
        <f>BD_Actu!M90</f>
        <v>-</v>
      </c>
      <c r="N2838" s="470" t="str">
        <f>BD_Actu!N90</f>
        <v>-</v>
      </c>
      <c r="O2838" s="616" t="str">
        <f>BD_Actu!O90</f>
        <v>-</v>
      </c>
      <c r="P2838" s="468" t="str">
        <f>BD_Actu!P90</f>
        <v>-</v>
      </c>
      <c r="Q2838" s="468" t="str">
        <f>BD_Actu!Q90</f>
        <v>-</v>
      </c>
      <c r="R2838" s="468" t="str">
        <f>BD_Actu!R90</f>
        <v>-</v>
      </c>
      <c r="S2838" s="468" t="str">
        <f>BD_Actu!S90</f>
        <v>-</v>
      </c>
      <c r="T2838" s="468" t="str">
        <f>BD_Actu!T90</f>
        <v>-</v>
      </c>
      <c r="U2838" s="468" t="str">
        <f>BD_Actu!U90</f>
        <v>-</v>
      </c>
      <c r="V2838" s="468" t="str">
        <f>BD_Actu!V90</f>
        <v>-</v>
      </c>
      <c r="W2838" s="468" t="str">
        <f>BD_Actu!W90</f>
        <v>-</v>
      </c>
      <c r="X2838" s="468" t="str">
        <f>BD_Actu!X90</f>
        <v>-</v>
      </c>
      <c r="Y2838" s="468" t="str">
        <f>BD_Actu!Y90</f>
        <v>-</v>
      </c>
      <c r="Z2838" s="468" t="str">
        <f>BD_Actu!Z90</f>
        <v>-</v>
      </c>
      <c r="AA2838" s="468" t="str">
        <f>BD_Actu!AA90</f>
        <v>-</v>
      </c>
      <c r="AB2838" s="470" t="str">
        <f>BD_Actu!AB90</f>
        <v>-</v>
      </c>
      <c r="AC2838" s="470"/>
    </row>
    <row r="2839" spans="1:29" s="467" customFormat="1">
      <c r="A2839" s="468" t="str">
        <f>BD_Actu!A91</f>
        <v>2018_071</v>
      </c>
      <c r="B2839" s="468" t="str">
        <f>BD_Actu!B91</f>
        <v>-</v>
      </c>
      <c r="C2839" s="468" t="str">
        <f>BD_Actu!C91</f>
        <v>---_-</v>
      </c>
      <c r="D2839" s="468" t="str">
        <f>BD_Actu!D91</f>
        <v>-</v>
      </c>
      <c r="E2839" s="468">
        <f>BD_Actu!E91</f>
        <v>18</v>
      </c>
      <c r="F2839" s="469" t="str">
        <f>BD_Actu!F91</f>
        <v>Jo ne weg</v>
      </c>
      <c r="G2839" s="468" t="str">
        <f>BD_Actu!G91</f>
        <v>-</v>
      </c>
      <c r="H2839" s="673" t="str">
        <f>BD_Actu!H91</f>
        <v>-</v>
      </c>
      <c r="I2839" s="673" t="str">
        <f>BD_Actu!I91</f>
        <v>-</v>
      </c>
      <c r="J2839" s="619" t="str">
        <f>BD_Actu!J91</f>
        <v>-</v>
      </c>
      <c r="K2839" s="468" t="str">
        <f>BD_Actu!K91</f>
        <v>-</v>
      </c>
      <c r="L2839" s="468" t="str">
        <f>BD_Actu!L91</f>
        <v>-</v>
      </c>
      <c r="M2839" s="468" t="str">
        <f>BD_Actu!M91</f>
        <v>-</v>
      </c>
      <c r="N2839" s="470" t="str">
        <f>BD_Actu!N91</f>
        <v>-</v>
      </c>
      <c r="O2839" s="616" t="str">
        <f>BD_Actu!O91</f>
        <v>-</v>
      </c>
      <c r="P2839" s="468" t="str">
        <f>BD_Actu!P91</f>
        <v>-</v>
      </c>
      <c r="Q2839" s="468" t="str">
        <f>BD_Actu!Q91</f>
        <v>-</v>
      </c>
      <c r="R2839" s="468" t="str">
        <f>BD_Actu!R91</f>
        <v>-</v>
      </c>
      <c r="S2839" s="468" t="str">
        <f>BD_Actu!S91</f>
        <v>-</v>
      </c>
      <c r="T2839" s="468" t="str">
        <f>BD_Actu!T91</f>
        <v>-</v>
      </c>
      <c r="U2839" s="468" t="str">
        <f>BD_Actu!U91</f>
        <v>-</v>
      </c>
      <c r="V2839" s="468" t="str">
        <f>BD_Actu!V91</f>
        <v>-</v>
      </c>
      <c r="W2839" s="468" t="str">
        <f>BD_Actu!W91</f>
        <v>-</v>
      </c>
      <c r="X2839" s="468" t="str">
        <f>BD_Actu!X91</f>
        <v>-</v>
      </c>
      <c r="Y2839" s="468" t="str">
        <f>BD_Actu!Y91</f>
        <v>-</v>
      </c>
      <c r="Z2839" s="468" t="str">
        <f>BD_Actu!Z91</f>
        <v>-</v>
      </c>
      <c r="AA2839" s="468" t="str">
        <f>BD_Actu!AA91</f>
        <v>-</v>
      </c>
      <c r="AB2839" s="470" t="str">
        <f>BD_Actu!AB91</f>
        <v>-</v>
      </c>
      <c r="AC2839" s="470"/>
    </row>
    <row r="2840" spans="1:29" s="467" customFormat="1">
      <c r="A2840" s="468" t="str">
        <f>BD_Actu!A92</f>
        <v>2018_072</v>
      </c>
      <c r="B2840" s="468" t="str">
        <f>BD_Actu!B92</f>
        <v>-</v>
      </c>
      <c r="C2840" s="468" t="str">
        <f>BD_Actu!C92</f>
        <v>---_-</v>
      </c>
      <c r="D2840" s="468" t="str">
        <f>BD_Actu!D92</f>
        <v>-</v>
      </c>
      <c r="E2840" s="468">
        <f>BD_Actu!E92</f>
        <v>18</v>
      </c>
      <c r="F2840" s="469" t="str">
        <f>BD_Actu!F92</f>
        <v>Jo ne weg</v>
      </c>
      <c r="G2840" s="468" t="str">
        <f>BD_Actu!G92</f>
        <v>-</v>
      </c>
      <c r="H2840" s="673" t="str">
        <f>BD_Actu!H92</f>
        <v>-</v>
      </c>
      <c r="I2840" s="673" t="str">
        <f>BD_Actu!I92</f>
        <v>-</v>
      </c>
      <c r="J2840" s="619" t="str">
        <f>BD_Actu!J92</f>
        <v>-</v>
      </c>
      <c r="K2840" s="468" t="str">
        <f>BD_Actu!K92</f>
        <v>-</v>
      </c>
      <c r="L2840" s="468" t="str">
        <f>BD_Actu!L92</f>
        <v>-</v>
      </c>
      <c r="M2840" s="468" t="str">
        <f>BD_Actu!M92</f>
        <v>-</v>
      </c>
      <c r="N2840" s="470" t="str">
        <f>BD_Actu!N92</f>
        <v>-</v>
      </c>
      <c r="O2840" s="616" t="str">
        <f>BD_Actu!O92</f>
        <v>-</v>
      </c>
      <c r="P2840" s="468" t="str">
        <f>BD_Actu!P92</f>
        <v>-</v>
      </c>
      <c r="Q2840" s="468" t="str">
        <f>BD_Actu!Q92</f>
        <v>-</v>
      </c>
      <c r="R2840" s="468" t="str">
        <f>BD_Actu!R92</f>
        <v>-</v>
      </c>
      <c r="S2840" s="468" t="str">
        <f>BD_Actu!S92</f>
        <v>-</v>
      </c>
      <c r="T2840" s="468" t="str">
        <f>BD_Actu!T92</f>
        <v>-</v>
      </c>
      <c r="U2840" s="468" t="str">
        <f>BD_Actu!U92</f>
        <v>-</v>
      </c>
      <c r="V2840" s="468" t="str">
        <f>BD_Actu!V92</f>
        <v>-</v>
      </c>
      <c r="W2840" s="468" t="str">
        <f>BD_Actu!W92</f>
        <v>-</v>
      </c>
      <c r="X2840" s="468" t="str">
        <f>BD_Actu!X92</f>
        <v>-</v>
      </c>
      <c r="Y2840" s="468" t="str">
        <f>BD_Actu!Y92</f>
        <v>-</v>
      </c>
      <c r="Z2840" s="468" t="str">
        <f>BD_Actu!Z92</f>
        <v>-</v>
      </c>
      <c r="AA2840" s="468" t="str">
        <f>BD_Actu!AA92</f>
        <v>-</v>
      </c>
      <c r="AB2840" s="470" t="str">
        <f>BD_Actu!AB92</f>
        <v>-</v>
      </c>
      <c r="AC2840" s="470"/>
    </row>
    <row r="2841" spans="1:29" s="467" customFormat="1">
      <c r="A2841" s="468" t="str">
        <f>BD_Actu!A93</f>
        <v>2018_073</v>
      </c>
      <c r="B2841" s="468" t="str">
        <f>BD_Actu!B93</f>
        <v>-</v>
      </c>
      <c r="C2841" s="468" t="str">
        <f>BD_Actu!C93</f>
        <v>---_-</v>
      </c>
      <c r="D2841" s="468" t="str">
        <f>BD_Actu!D93</f>
        <v>-</v>
      </c>
      <c r="E2841" s="468">
        <f>BD_Actu!E93</f>
        <v>19</v>
      </c>
      <c r="F2841" s="469" t="str">
        <f>BD_Actu!F93</f>
        <v>Luengoni</v>
      </c>
      <c r="G2841" s="468" t="str">
        <f>BD_Actu!G93</f>
        <v>-</v>
      </c>
      <c r="H2841" s="673" t="str">
        <f>BD_Actu!H93</f>
        <v>-</v>
      </c>
      <c r="I2841" s="673" t="str">
        <f>BD_Actu!I93</f>
        <v>-</v>
      </c>
      <c r="J2841" s="619" t="str">
        <f>BD_Actu!J93</f>
        <v>-</v>
      </c>
      <c r="K2841" s="468" t="str">
        <f>BD_Actu!K93</f>
        <v>-</v>
      </c>
      <c r="L2841" s="468" t="str">
        <f>BD_Actu!L93</f>
        <v>-</v>
      </c>
      <c r="M2841" s="468" t="str">
        <f>BD_Actu!M93</f>
        <v>-</v>
      </c>
      <c r="N2841" s="470" t="str">
        <f>BD_Actu!N93</f>
        <v>-</v>
      </c>
      <c r="O2841" s="616" t="str">
        <f>BD_Actu!O93</f>
        <v>-</v>
      </c>
      <c r="P2841" s="468" t="str">
        <f>BD_Actu!P93</f>
        <v>-</v>
      </c>
      <c r="Q2841" s="468" t="str">
        <f>BD_Actu!Q93</f>
        <v>-</v>
      </c>
      <c r="R2841" s="468" t="str">
        <f>BD_Actu!R93</f>
        <v>-</v>
      </c>
      <c r="S2841" s="468" t="str">
        <f>BD_Actu!S93</f>
        <v>-</v>
      </c>
      <c r="T2841" s="468" t="str">
        <f>BD_Actu!T93</f>
        <v>-</v>
      </c>
      <c r="U2841" s="468" t="str">
        <f>BD_Actu!U93</f>
        <v>-</v>
      </c>
      <c r="V2841" s="468" t="str">
        <f>BD_Actu!V93</f>
        <v>-</v>
      </c>
      <c r="W2841" s="468" t="str">
        <f>BD_Actu!W93</f>
        <v>-</v>
      </c>
      <c r="X2841" s="468" t="str">
        <f>BD_Actu!X93</f>
        <v>-</v>
      </c>
      <c r="Y2841" s="468" t="str">
        <f>BD_Actu!Y93</f>
        <v>-</v>
      </c>
      <c r="Z2841" s="468" t="str">
        <f>BD_Actu!Z93</f>
        <v>-</v>
      </c>
      <c r="AA2841" s="468" t="str">
        <f>BD_Actu!AA93</f>
        <v>-</v>
      </c>
      <c r="AB2841" s="470" t="str">
        <f>BD_Actu!AB93</f>
        <v>-</v>
      </c>
      <c r="AC2841" s="470"/>
    </row>
    <row r="2842" spans="1:29" s="467" customFormat="1">
      <c r="A2842" s="468" t="str">
        <f>BD_Actu!A94</f>
        <v>2018_074</v>
      </c>
      <c r="B2842" s="468" t="str">
        <f>BD_Actu!B94</f>
        <v>-</v>
      </c>
      <c r="C2842" s="468" t="str">
        <f>BD_Actu!C94</f>
        <v>---_-</v>
      </c>
      <c r="D2842" s="468" t="str">
        <f>BD_Actu!D94</f>
        <v>-</v>
      </c>
      <c r="E2842" s="468">
        <f>BD_Actu!E94</f>
        <v>19</v>
      </c>
      <c r="F2842" s="469" t="str">
        <f>BD_Actu!F94</f>
        <v>Luengoni</v>
      </c>
      <c r="G2842" s="468" t="str">
        <f>BD_Actu!G94</f>
        <v>-</v>
      </c>
      <c r="H2842" s="673" t="str">
        <f>BD_Actu!H94</f>
        <v>-</v>
      </c>
      <c r="I2842" s="673" t="str">
        <f>BD_Actu!I94</f>
        <v>-</v>
      </c>
      <c r="J2842" s="619" t="str">
        <f>BD_Actu!J94</f>
        <v>-</v>
      </c>
      <c r="K2842" s="468" t="str">
        <f>BD_Actu!K94</f>
        <v>-</v>
      </c>
      <c r="L2842" s="468" t="str">
        <f>BD_Actu!L94</f>
        <v>-</v>
      </c>
      <c r="M2842" s="468" t="str">
        <f>BD_Actu!M94</f>
        <v>-</v>
      </c>
      <c r="N2842" s="470" t="str">
        <f>BD_Actu!N94</f>
        <v>-</v>
      </c>
      <c r="O2842" s="616" t="str">
        <f>BD_Actu!O94</f>
        <v>-</v>
      </c>
      <c r="P2842" s="468" t="str">
        <f>BD_Actu!P94</f>
        <v>-</v>
      </c>
      <c r="Q2842" s="468" t="str">
        <f>BD_Actu!Q94</f>
        <v>-</v>
      </c>
      <c r="R2842" s="468" t="str">
        <f>BD_Actu!R94</f>
        <v>-</v>
      </c>
      <c r="S2842" s="468" t="str">
        <f>BD_Actu!S94</f>
        <v>-</v>
      </c>
      <c r="T2842" s="468" t="str">
        <f>BD_Actu!T94</f>
        <v>-</v>
      </c>
      <c r="U2842" s="468" t="str">
        <f>BD_Actu!U94</f>
        <v>-</v>
      </c>
      <c r="V2842" s="468" t="str">
        <f>BD_Actu!V94</f>
        <v>-</v>
      </c>
      <c r="W2842" s="468" t="str">
        <f>BD_Actu!W94</f>
        <v>-</v>
      </c>
      <c r="X2842" s="468" t="str">
        <f>BD_Actu!X94</f>
        <v>-</v>
      </c>
      <c r="Y2842" s="468" t="str">
        <f>BD_Actu!Y94</f>
        <v>-</v>
      </c>
      <c r="Z2842" s="468" t="str">
        <f>BD_Actu!Z94</f>
        <v>-</v>
      </c>
      <c r="AA2842" s="468" t="str">
        <f>BD_Actu!AA94</f>
        <v>-</v>
      </c>
      <c r="AB2842" s="470" t="str">
        <f>BD_Actu!AB94</f>
        <v>-</v>
      </c>
      <c r="AC2842" s="470"/>
    </row>
    <row r="2843" spans="1:29" s="467" customFormat="1">
      <c r="A2843" s="468" t="str">
        <f>BD_Actu!A95</f>
        <v>2018_075</v>
      </c>
      <c r="B2843" s="468" t="str">
        <f>BD_Actu!B95</f>
        <v>-</v>
      </c>
      <c r="C2843" s="468" t="str">
        <f>BD_Actu!C95</f>
        <v>---_-</v>
      </c>
      <c r="D2843" s="468" t="str">
        <f>BD_Actu!D95</f>
        <v>-</v>
      </c>
      <c r="E2843" s="468">
        <f>BD_Actu!E95</f>
        <v>19</v>
      </c>
      <c r="F2843" s="469" t="str">
        <f>BD_Actu!F95</f>
        <v>Luengoni</v>
      </c>
      <c r="G2843" s="468" t="str">
        <f>BD_Actu!G95</f>
        <v>-</v>
      </c>
      <c r="H2843" s="673" t="str">
        <f>BD_Actu!H95</f>
        <v>-</v>
      </c>
      <c r="I2843" s="673" t="str">
        <f>BD_Actu!I95</f>
        <v>-</v>
      </c>
      <c r="J2843" s="619" t="str">
        <f>BD_Actu!J95</f>
        <v>-</v>
      </c>
      <c r="K2843" s="468" t="str">
        <f>BD_Actu!K95</f>
        <v>-</v>
      </c>
      <c r="L2843" s="468" t="str">
        <f>BD_Actu!L95</f>
        <v>-</v>
      </c>
      <c r="M2843" s="468" t="str">
        <f>BD_Actu!M95</f>
        <v>-</v>
      </c>
      <c r="N2843" s="470" t="str">
        <f>BD_Actu!N95</f>
        <v>-</v>
      </c>
      <c r="O2843" s="616" t="str">
        <f>BD_Actu!O95</f>
        <v>-</v>
      </c>
      <c r="P2843" s="468" t="str">
        <f>BD_Actu!P95</f>
        <v>-</v>
      </c>
      <c r="Q2843" s="468" t="str">
        <f>BD_Actu!Q95</f>
        <v>-</v>
      </c>
      <c r="R2843" s="468" t="str">
        <f>BD_Actu!R95</f>
        <v>-</v>
      </c>
      <c r="S2843" s="468" t="str">
        <f>BD_Actu!S95</f>
        <v>-</v>
      </c>
      <c r="T2843" s="468" t="str">
        <f>BD_Actu!T95</f>
        <v>-</v>
      </c>
      <c r="U2843" s="468" t="str">
        <f>BD_Actu!U95</f>
        <v>-</v>
      </c>
      <c r="V2843" s="468" t="str">
        <f>BD_Actu!V95</f>
        <v>-</v>
      </c>
      <c r="W2843" s="468" t="str">
        <f>BD_Actu!W95</f>
        <v>-</v>
      </c>
      <c r="X2843" s="468" t="str">
        <f>BD_Actu!X95</f>
        <v>-</v>
      </c>
      <c r="Y2843" s="468" t="str">
        <f>BD_Actu!Y95</f>
        <v>-</v>
      </c>
      <c r="Z2843" s="468" t="str">
        <f>BD_Actu!Z95</f>
        <v>-</v>
      </c>
      <c r="AA2843" s="468" t="str">
        <f>BD_Actu!AA95</f>
        <v>-</v>
      </c>
      <c r="AB2843" s="470" t="str">
        <f>BD_Actu!AB95</f>
        <v>-</v>
      </c>
      <c r="AC2843" s="470"/>
    </row>
    <row r="2844" spans="1:29" s="467" customFormat="1">
      <c r="A2844" s="468" t="str">
        <f>BD_Actu!A96</f>
        <v>2018_076</v>
      </c>
      <c r="B2844" s="468" t="str">
        <f>BD_Actu!B96</f>
        <v>-</v>
      </c>
      <c r="C2844" s="468" t="str">
        <f>BD_Actu!C96</f>
        <v>---_-</v>
      </c>
      <c r="D2844" s="468" t="str">
        <f>BD_Actu!D96</f>
        <v>-</v>
      </c>
      <c r="E2844" s="468">
        <f>BD_Actu!E96</f>
        <v>19</v>
      </c>
      <c r="F2844" s="469" t="str">
        <f>BD_Actu!F96</f>
        <v>Luengoni</v>
      </c>
      <c r="G2844" s="468" t="str">
        <f>BD_Actu!G96</f>
        <v>-</v>
      </c>
      <c r="H2844" s="673" t="str">
        <f>BD_Actu!H96</f>
        <v>-</v>
      </c>
      <c r="I2844" s="673" t="str">
        <f>BD_Actu!I96</f>
        <v>-</v>
      </c>
      <c r="J2844" s="619" t="str">
        <f>BD_Actu!J96</f>
        <v>-</v>
      </c>
      <c r="K2844" s="468" t="str">
        <f>BD_Actu!K96</f>
        <v>-</v>
      </c>
      <c r="L2844" s="468" t="str">
        <f>BD_Actu!L96</f>
        <v>-</v>
      </c>
      <c r="M2844" s="468" t="str">
        <f>BD_Actu!M96</f>
        <v>-</v>
      </c>
      <c r="N2844" s="470" t="str">
        <f>BD_Actu!N96</f>
        <v>-</v>
      </c>
      <c r="O2844" s="616" t="str">
        <f>BD_Actu!O96</f>
        <v>-</v>
      </c>
      <c r="P2844" s="468" t="str">
        <f>BD_Actu!P96</f>
        <v>-</v>
      </c>
      <c r="Q2844" s="468" t="str">
        <f>BD_Actu!Q96</f>
        <v>-</v>
      </c>
      <c r="R2844" s="468" t="str">
        <f>BD_Actu!R96</f>
        <v>-</v>
      </c>
      <c r="S2844" s="468" t="str">
        <f>BD_Actu!S96</f>
        <v>-</v>
      </c>
      <c r="T2844" s="468" t="str">
        <f>BD_Actu!T96</f>
        <v>-</v>
      </c>
      <c r="U2844" s="468" t="str">
        <f>BD_Actu!U96</f>
        <v>-</v>
      </c>
      <c r="V2844" s="468" t="str">
        <f>BD_Actu!V96</f>
        <v>-</v>
      </c>
      <c r="W2844" s="468" t="str">
        <f>BD_Actu!W96</f>
        <v>-</v>
      </c>
      <c r="X2844" s="468" t="str">
        <f>BD_Actu!X96</f>
        <v>-</v>
      </c>
      <c r="Y2844" s="468" t="str">
        <f>BD_Actu!Y96</f>
        <v>-</v>
      </c>
      <c r="Z2844" s="468" t="str">
        <f>BD_Actu!Z96</f>
        <v>-</v>
      </c>
      <c r="AA2844" s="468" t="str">
        <f>BD_Actu!AA96</f>
        <v>-</v>
      </c>
      <c r="AB2844" s="470" t="str">
        <f>BD_Actu!AB96</f>
        <v>-</v>
      </c>
      <c r="AC2844" s="470"/>
    </row>
    <row r="2845" spans="1:29" s="467" customFormat="1">
      <c r="A2845" s="468" t="str">
        <f>BD_Actu!A97</f>
        <v>2018_077</v>
      </c>
      <c r="B2845" s="468" t="str">
        <f>BD_Actu!B97</f>
        <v>-</v>
      </c>
      <c r="C2845" s="468" t="str">
        <f>BD_Actu!C97</f>
        <v>---_-</v>
      </c>
      <c r="D2845" s="468" t="str">
        <f>BD_Actu!D97</f>
        <v>-</v>
      </c>
      <c r="E2845" s="468">
        <f>BD_Actu!E97</f>
        <v>20</v>
      </c>
      <c r="F2845" s="469" t="str">
        <f>BD_Actu!F97</f>
        <v>Jinek</v>
      </c>
      <c r="G2845" s="468" t="str">
        <f>BD_Actu!G97</f>
        <v>-</v>
      </c>
      <c r="H2845" s="673" t="str">
        <f>BD_Actu!H97</f>
        <v>-</v>
      </c>
      <c r="I2845" s="673" t="str">
        <f>BD_Actu!I97</f>
        <v>-</v>
      </c>
      <c r="J2845" s="619" t="str">
        <f>BD_Actu!J97</f>
        <v>-</v>
      </c>
      <c r="K2845" s="468" t="str">
        <f>BD_Actu!K97</f>
        <v>-</v>
      </c>
      <c r="L2845" s="468" t="str">
        <f>BD_Actu!L97</f>
        <v>-</v>
      </c>
      <c r="M2845" s="468" t="str">
        <f>BD_Actu!M97</f>
        <v>-</v>
      </c>
      <c r="N2845" s="470" t="str">
        <f>BD_Actu!N97</f>
        <v>-</v>
      </c>
      <c r="O2845" s="616" t="str">
        <f>BD_Actu!O97</f>
        <v>-</v>
      </c>
      <c r="P2845" s="468" t="str">
        <f>BD_Actu!P97</f>
        <v>-</v>
      </c>
      <c r="Q2845" s="468" t="str">
        <f>BD_Actu!Q97</f>
        <v>-</v>
      </c>
      <c r="R2845" s="468" t="str">
        <f>BD_Actu!R97</f>
        <v>-</v>
      </c>
      <c r="S2845" s="468" t="str">
        <f>BD_Actu!S97</f>
        <v>-</v>
      </c>
      <c r="T2845" s="468" t="str">
        <f>BD_Actu!T97</f>
        <v>-</v>
      </c>
      <c r="U2845" s="468" t="str">
        <f>BD_Actu!U97</f>
        <v>-</v>
      </c>
      <c r="V2845" s="468" t="str">
        <f>BD_Actu!V97</f>
        <v>-</v>
      </c>
      <c r="W2845" s="468" t="str">
        <f>BD_Actu!W97</f>
        <v>-</v>
      </c>
      <c r="X2845" s="468" t="str">
        <f>BD_Actu!X97</f>
        <v>-</v>
      </c>
      <c r="Y2845" s="468" t="str">
        <f>BD_Actu!Y97</f>
        <v>-</v>
      </c>
      <c r="Z2845" s="468" t="str">
        <f>BD_Actu!Z97</f>
        <v>-</v>
      </c>
      <c r="AA2845" s="468" t="str">
        <f>BD_Actu!AA97</f>
        <v>-</v>
      </c>
      <c r="AB2845" s="470" t="str">
        <f>BD_Actu!AB97</f>
        <v>-</v>
      </c>
      <c r="AC2845" s="470"/>
    </row>
    <row r="2846" spans="1:29" s="467" customFormat="1">
      <c r="A2846" s="468" t="str">
        <f>BD_Actu!A98</f>
        <v>2018_078</v>
      </c>
      <c r="B2846" s="468" t="str">
        <f>BD_Actu!B98</f>
        <v>-</v>
      </c>
      <c r="C2846" s="468" t="str">
        <f>BD_Actu!C98</f>
        <v>---_-</v>
      </c>
      <c r="D2846" s="468" t="str">
        <f>BD_Actu!D98</f>
        <v>-</v>
      </c>
      <c r="E2846" s="468">
        <f>BD_Actu!E98</f>
        <v>20</v>
      </c>
      <c r="F2846" s="469" t="str">
        <f>BD_Actu!F98</f>
        <v>Jinek</v>
      </c>
      <c r="G2846" s="468" t="str">
        <f>BD_Actu!G98</f>
        <v>-</v>
      </c>
      <c r="H2846" s="673" t="str">
        <f>BD_Actu!H98</f>
        <v>-</v>
      </c>
      <c r="I2846" s="673" t="str">
        <f>BD_Actu!I98</f>
        <v>-</v>
      </c>
      <c r="J2846" s="619" t="str">
        <f>BD_Actu!J98</f>
        <v>-</v>
      </c>
      <c r="K2846" s="468" t="str">
        <f>BD_Actu!K98</f>
        <v>-</v>
      </c>
      <c r="L2846" s="468" t="str">
        <f>BD_Actu!L98</f>
        <v>-</v>
      </c>
      <c r="M2846" s="468" t="str">
        <f>BD_Actu!M98</f>
        <v>-</v>
      </c>
      <c r="N2846" s="470" t="str">
        <f>BD_Actu!N98</f>
        <v>-</v>
      </c>
      <c r="O2846" s="616" t="str">
        <f>BD_Actu!O98</f>
        <v>-</v>
      </c>
      <c r="P2846" s="468" t="str">
        <f>BD_Actu!P98</f>
        <v>-</v>
      </c>
      <c r="Q2846" s="468" t="str">
        <f>BD_Actu!Q98</f>
        <v>-</v>
      </c>
      <c r="R2846" s="468" t="str">
        <f>BD_Actu!R98</f>
        <v>-</v>
      </c>
      <c r="S2846" s="468" t="str">
        <f>BD_Actu!S98</f>
        <v>-</v>
      </c>
      <c r="T2846" s="468" t="str">
        <f>BD_Actu!T98</f>
        <v>-</v>
      </c>
      <c r="U2846" s="468" t="str">
        <f>BD_Actu!U98</f>
        <v>-</v>
      </c>
      <c r="V2846" s="468" t="str">
        <f>BD_Actu!V98</f>
        <v>-</v>
      </c>
      <c r="W2846" s="468" t="str">
        <f>BD_Actu!W98</f>
        <v>-</v>
      </c>
      <c r="X2846" s="468" t="str">
        <f>BD_Actu!X98</f>
        <v>-</v>
      </c>
      <c r="Y2846" s="468" t="str">
        <f>BD_Actu!Y98</f>
        <v>-</v>
      </c>
      <c r="Z2846" s="468" t="str">
        <f>BD_Actu!Z98</f>
        <v>-</v>
      </c>
      <c r="AA2846" s="468" t="str">
        <f>BD_Actu!AA98</f>
        <v>-</v>
      </c>
      <c r="AB2846" s="470" t="str">
        <f>BD_Actu!AB98</f>
        <v>-</v>
      </c>
      <c r="AC2846" s="470"/>
    </row>
    <row r="2847" spans="1:29" s="467" customFormat="1">
      <c r="A2847" s="468" t="str">
        <f>BD_Actu!A99</f>
        <v>2018_079</v>
      </c>
      <c r="B2847" s="468" t="str">
        <f>BD_Actu!B99</f>
        <v>-</v>
      </c>
      <c r="C2847" s="468" t="str">
        <f>BD_Actu!C99</f>
        <v>---_-</v>
      </c>
      <c r="D2847" s="468" t="str">
        <f>BD_Actu!D99</f>
        <v>-</v>
      </c>
      <c r="E2847" s="468">
        <f>BD_Actu!E99</f>
        <v>20</v>
      </c>
      <c r="F2847" s="469" t="str">
        <f>BD_Actu!F99</f>
        <v>Jinek</v>
      </c>
      <c r="G2847" s="468" t="str">
        <f>BD_Actu!G99</f>
        <v>-</v>
      </c>
      <c r="H2847" s="673" t="str">
        <f>BD_Actu!H99</f>
        <v>-</v>
      </c>
      <c r="I2847" s="673" t="str">
        <f>BD_Actu!I99</f>
        <v>-</v>
      </c>
      <c r="J2847" s="619" t="str">
        <f>BD_Actu!J99</f>
        <v>-</v>
      </c>
      <c r="K2847" s="468" t="str">
        <f>BD_Actu!K99</f>
        <v>-</v>
      </c>
      <c r="L2847" s="468" t="str">
        <f>BD_Actu!L99</f>
        <v>-</v>
      </c>
      <c r="M2847" s="468" t="str">
        <f>BD_Actu!M99</f>
        <v>-</v>
      </c>
      <c r="N2847" s="470" t="str">
        <f>BD_Actu!N99</f>
        <v>-</v>
      </c>
      <c r="O2847" s="616" t="str">
        <f>BD_Actu!O99</f>
        <v>-</v>
      </c>
      <c r="P2847" s="468" t="str">
        <f>BD_Actu!P99</f>
        <v>-</v>
      </c>
      <c r="Q2847" s="468" t="str">
        <f>BD_Actu!Q99</f>
        <v>-</v>
      </c>
      <c r="R2847" s="468" t="str">
        <f>BD_Actu!R99</f>
        <v>-</v>
      </c>
      <c r="S2847" s="468" t="str">
        <f>BD_Actu!S99</f>
        <v>-</v>
      </c>
      <c r="T2847" s="468" t="str">
        <f>BD_Actu!T99</f>
        <v>-</v>
      </c>
      <c r="U2847" s="468" t="str">
        <f>BD_Actu!U99</f>
        <v>-</v>
      </c>
      <c r="V2847" s="468" t="str">
        <f>BD_Actu!V99</f>
        <v>-</v>
      </c>
      <c r="W2847" s="468" t="str">
        <f>BD_Actu!W99</f>
        <v>-</v>
      </c>
      <c r="X2847" s="468" t="str">
        <f>BD_Actu!X99</f>
        <v>-</v>
      </c>
      <c r="Y2847" s="468" t="str">
        <f>BD_Actu!Y99</f>
        <v>-</v>
      </c>
      <c r="Z2847" s="468" t="str">
        <f>BD_Actu!Z99</f>
        <v>-</v>
      </c>
      <c r="AA2847" s="468" t="str">
        <f>BD_Actu!AA99</f>
        <v>-</v>
      </c>
      <c r="AB2847" s="470" t="str">
        <f>BD_Actu!AB99</f>
        <v>-</v>
      </c>
      <c r="AC2847" s="470"/>
    </row>
    <row r="2848" spans="1:29" s="467" customFormat="1">
      <c r="A2848" s="468" t="str">
        <f>BD_Actu!A100</f>
        <v>2018_080</v>
      </c>
      <c r="B2848" s="468" t="str">
        <f>BD_Actu!B100</f>
        <v>-</v>
      </c>
      <c r="C2848" s="468" t="str">
        <f>BD_Actu!C100</f>
        <v>---_-</v>
      </c>
      <c r="D2848" s="468" t="str">
        <f>BD_Actu!D100</f>
        <v>-</v>
      </c>
      <c r="E2848" s="468">
        <f>BD_Actu!E100</f>
        <v>20</v>
      </c>
      <c r="F2848" s="469" t="str">
        <f>BD_Actu!F100</f>
        <v>Jinek</v>
      </c>
      <c r="G2848" s="468" t="str">
        <f>BD_Actu!G100</f>
        <v>-</v>
      </c>
      <c r="H2848" s="673" t="str">
        <f>BD_Actu!H100</f>
        <v>-</v>
      </c>
      <c r="I2848" s="673" t="str">
        <f>BD_Actu!I100</f>
        <v>-</v>
      </c>
      <c r="J2848" s="619" t="str">
        <f>BD_Actu!J100</f>
        <v>-</v>
      </c>
      <c r="K2848" s="468" t="str">
        <f>BD_Actu!K100</f>
        <v>-</v>
      </c>
      <c r="L2848" s="468" t="str">
        <f>BD_Actu!L100</f>
        <v>-</v>
      </c>
      <c r="M2848" s="468" t="str">
        <f>BD_Actu!M100</f>
        <v>-</v>
      </c>
      <c r="N2848" s="470" t="str">
        <f>BD_Actu!N100</f>
        <v>-</v>
      </c>
      <c r="O2848" s="616" t="str">
        <f>BD_Actu!O100</f>
        <v>-</v>
      </c>
      <c r="P2848" s="468" t="str">
        <f>BD_Actu!P100</f>
        <v>-</v>
      </c>
      <c r="Q2848" s="468" t="str">
        <f>BD_Actu!Q100</f>
        <v>-</v>
      </c>
      <c r="R2848" s="468" t="str">
        <f>BD_Actu!R100</f>
        <v>-</v>
      </c>
      <c r="S2848" s="468" t="str">
        <f>BD_Actu!S100</f>
        <v>-</v>
      </c>
      <c r="T2848" s="468" t="str">
        <f>BD_Actu!T100</f>
        <v>-</v>
      </c>
      <c r="U2848" s="468" t="str">
        <f>BD_Actu!U100</f>
        <v>-</v>
      </c>
      <c r="V2848" s="468" t="str">
        <f>BD_Actu!V100</f>
        <v>-</v>
      </c>
      <c r="W2848" s="468" t="str">
        <f>BD_Actu!W100</f>
        <v>-</v>
      </c>
      <c r="X2848" s="468" t="str">
        <f>BD_Actu!X100</f>
        <v>-</v>
      </c>
      <c r="Y2848" s="468" t="str">
        <f>BD_Actu!Y100</f>
        <v>-</v>
      </c>
      <c r="Z2848" s="468" t="str">
        <f>BD_Actu!Z100</f>
        <v>-</v>
      </c>
      <c r="AA2848" s="468" t="str">
        <f>BD_Actu!AA100</f>
        <v>-</v>
      </c>
      <c r="AB2848" s="470" t="str">
        <f>BD_Actu!AB100</f>
        <v>-</v>
      </c>
      <c r="AC2848" s="470"/>
    </row>
    <row r="2849" spans="1:29" s="467" customFormat="1">
      <c r="A2849" s="468" t="str">
        <f>BD_Actu!A101</f>
        <v>2018_081</v>
      </c>
      <c r="B2849" s="468" t="str">
        <f>BD_Actu!B101</f>
        <v>-</v>
      </c>
      <c r="C2849" s="468" t="str">
        <f>BD_Actu!C101</f>
        <v>---_-</v>
      </c>
      <c r="D2849" s="468" t="str">
        <f>BD_Actu!D101</f>
        <v>-</v>
      </c>
      <c r="E2849" s="468">
        <f>BD_Actu!E101</f>
        <v>21</v>
      </c>
      <c r="F2849" s="469" t="str">
        <f>BD_Actu!F101</f>
        <v>Xajaxa</v>
      </c>
      <c r="G2849" s="468" t="str">
        <f>BD_Actu!G101</f>
        <v>-</v>
      </c>
      <c r="H2849" s="673" t="str">
        <f>BD_Actu!H101</f>
        <v>-</v>
      </c>
      <c r="I2849" s="673" t="str">
        <f>BD_Actu!I101</f>
        <v>-</v>
      </c>
      <c r="J2849" s="619" t="str">
        <f>BD_Actu!J101</f>
        <v>-</v>
      </c>
      <c r="K2849" s="468" t="str">
        <f>BD_Actu!K101</f>
        <v>-</v>
      </c>
      <c r="L2849" s="468" t="str">
        <f>BD_Actu!L101</f>
        <v>-</v>
      </c>
      <c r="M2849" s="468" t="str">
        <f>BD_Actu!M101</f>
        <v>-</v>
      </c>
      <c r="N2849" s="470" t="str">
        <f>BD_Actu!N101</f>
        <v>-</v>
      </c>
      <c r="O2849" s="616" t="str">
        <f>BD_Actu!O101</f>
        <v>-</v>
      </c>
      <c r="P2849" s="468" t="str">
        <f>BD_Actu!P101</f>
        <v>-</v>
      </c>
      <c r="Q2849" s="468" t="str">
        <f>BD_Actu!Q101</f>
        <v>-</v>
      </c>
      <c r="R2849" s="468" t="str">
        <f>BD_Actu!R101</f>
        <v>-</v>
      </c>
      <c r="S2849" s="468" t="str">
        <f>BD_Actu!S101</f>
        <v>-</v>
      </c>
      <c r="T2849" s="468" t="str">
        <f>BD_Actu!T101</f>
        <v>-</v>
      </c>
      <c r="U2849" s="468" t="str">
        <f>BD_Actu!U101</f>
        <v>-</v>
      </c>
      <c r="V2849" s="468" t="str">
        <f>BD_Actu!V101</f>
        <v>-</v>
      </c>
      <c r="W2849" s="468" t="str">
        <f>BD_Actu!W101</f>
        <v>-</v>
      </c>
      <c r="X2849" s="468" t="str">
        <f>BD_Actu!X101</f>
        <v>-</v>
      </c>
      <c r="Y2849" s="468" t="str">
        <f>BD_Actu!Y101</f>
        <v>-</v>
      </c>
      <c r="Z2849" s="468" t="str">
        <f>BD_Actu!Z101</f>
        <v>-</v>
      </c>
      <c r="AA2849" s="468" t="str">
        <f>BD_Actu!AA101</f>
        <v>-</v>
      </c>
      <c r="AB2849" s="470" t="str">
        <f>BD_Actu!AB101</f>
        <v>-</v>
      </c>
      <c r="AC2849" s="470"/>
    </row>
    <row r="2850" spans="1:29" s="467" customFormat="1">
      <c r="A2850" s="468" t="str">
        <f>BD_Actu!A102</f>
        <v>2018_082</v>
      </c>
      <c r="B2850" s="468" t="str">
        <f>BD_Actu!B102</f>
        <v>-</v>
      </c>
      <c r="C2850" s="468" t="str">
        <f>BD_Actu!C102</f>
        <v>---_-</v>
      </c>
      <c r="D2850" s="468" t="str">
        <f>BD_Actu!D102</f>
        <v>-</v>
      </c>
      <c r="E2850" s="468">
        <f>BD_Actu!E102</f>
        <v>21</v>
      </c>
      <c r="F2850" s="469" t="str">
        <f>BD_Actu!F102</f>
        <v>Xajaxa</v>
      </c>
      <c r="G2850" s="468" t="str">
        <f>BD_Actu!G102</f>
        <v>-</v>
      </c>
      <c r="H2850" s="673" t="str">
        <f>BD_Actu!H102</f>
        <v>-</v>
      </c>
      <c r="I2850" s="673" t="str">
        <f>BD_Actu!I102</f>
        <v>-</v>
      </c>
      <c r="J2850" s="619" t="str">
        <f>BD_Actu!J102</f>
        <v>-</v>
      </c>
      <c r="K2850" s="468" t="str">
        <f>BD_Actu!K102</f>
        <v>-</v>
      </c>
      <c r="L2850" s="468" t="str">
        <f>BD_Actu!L102</f>
        <v>-</v>
      </c>
      <c r="M2850" s="468" t="str">
        <f>BD_Actu!M102</f>
        <v>-</v>
      </c>
      <c r="N2850" s="470" t="str">
        <f>BD_Actu!N102</f>
        <v>-</v>
      </c>
      <c r="O2850" s="616" t="str">
        <f>BD_Actu!O102</f>
        <v>-</v>
      </c>
      <c r="P2850" s="468" t="str">
        <f>BD_Actu!P102</f>
        <v>-</v>
      </c>
      <c r="Q2850" s="468" t="str">
        <f>BD_Actu!Q102</f>
        <v>-</v>
      </c>
      <c r="R2850" s="468" t="str">
        <f>BD_Actu!R102</f>
        <v>-</v>
      </c>
      <c r="S2850" s="468" t="str">
        <f>BD_Actu!S102</f>
        <v>-</v>
      </c>
      <c r="T2850" s="468" t="str">
        <f>BD_Actu!T102</f>
        <v>-</v>
      </c>
      <c r="U2850" s="468" t="str">
        <f>BD_Actu!U102</f>
        <v>-</v>
      </c>
      <c r="V2850" s="468" t="str">
        <f>BD_Actu!V102</f>
        <v>-</v>
      </c>
      <c r="W2850" s="468" t="str">
        <f>BD_Actu!W102</f>
        <v>-</v>
      </c>
      <c r="X2850" s="468" t="str">
        <f>BD_Actu!X102</f>
        <v>-</v>
      </c>
      <c r="Y2850" s="468" t="str">
        <f>BD_Actu!Y102</f>
        <v>-</v>
      </c>
      <c r="Z2850" s="468" t="str">
        <f>BD_Actu!Z102</f>
        <v>-</v>
      </c>
      <c r="AA2850" s="468" t="str">
        <f>BD_Actu!AA102</f>
        <v>-</v>
      </c>
      <c r="AB2850" s="470" t="str">
        <f>BD_Actu!AB102</f>
        <v>-</v>
      </c>
      <c r="AC2850" s="470"/>
    </row>
    <row r="2851" spans="1:29" s="467" customFormat="1">
      <c r="A2851" s="468" t="str">
        <f>BD_Actu!A103</f>
        <v>2018_083</v>
      </c>
      <c r="B2851" s="468" t="str">
        <f>BD_Actu!B103</f>
        <v>-</v>
      </c>
      <c r="C2851" s="468" t="str">
        <f>BD_Actu!C103</f>
        <v>---_-</v>
      </c>
      <c r="D2851" s="468" t="str">
        <f>BD_Actu!D103</f>
        <v>-</v>
      </c>
      <c r="E2851" s="468">
        <f>BD_Actu!E103</f>
        <v>21</v>
      </c>
      <c r="F2851" s="469" t="str">
        <f>BD_Actu!F103</f>
        <v>Xajaxa</v>
      </c>
      <c r="G2851" s="468" t="str">
        <f>BD_Actu!G103</f>
        <v>-</v>
      </c>
      <c r="H2851" s="673" t="str">
        <f>BD_Actu!H103</f>
        <v>-</v>
      </c>
      <c r="I2851" s="673" t="str">
        <f>BD_Actu!I103</f>
        <v>-</v>
      </c>
      <c r="J2851" s="619" t="str">
        <f>BD_Actu!J103</f>
        <v>-</v>
      </c>
      <c r="K2851" s="468" t="str">
        <f>BD_Actu!K103</f>
        <v>-</v>
      </c>
      <c r="L2851" s="468" t="str">
        <f>BD_Actu!L103</f>
        <v>-</v>
      </c>
      <c r="M2851" s="468" t="str">
        <f>BD_Actu!M103</f>
        <v>-</v>
      </c>
      <c r="N2851" s="470" t="str">
        <f>BD_Actu!N103</f>
        <v>-</v>
      </c>
      <c r="O2851" s="616" t="str">
        <f>BD_Actu!O103</f>
        <v>-</v>
      </c>
      <c r="P2851" s="468" t="str">
        <f>BD_Actu!P103</f>
        <v>-</v>
      </c>
      <c r="Q2851" s="468" t="str">
        <f>BD_Actu!Q103</f>
        <v>-</v>
      </c>
      <c r="R2851" s="468" t="str">
        <f>BD_Actu!R103</f>
        <v>-</v>
      </c>
      <c r="S2851" s="468" t="str">
        <f>BD_Actu!S103</f>
        <v>-</v>
      </c>
      <c r="T2851" s="468" t="str">
        <f>BD_Actu!T103</f>
        <v>-</v>
      </c>
      <c r="U2851" s="468" t="str">
        <f>BD_Actu!U103</f>
        <v>-</v>
      </c>
      <c r="V2851" s="468" t="str">
        <f>BD_Actu!V103</f>
        <v>-</v>
      </c>
      <c r="W2851" s="468" t="str">
        <f>BD_Actu!W103</f>
        <v>-</v>
      </c>
      <c r="X2851" s="468" t="str">
        <f>BD_Actu!X103</f>
        <v>-</v>
      </c>
      <c r="Y2851" s="468" t="str">
        <f>BD_Actu!Y103</f>
        <v>-</v>
      </c>
      <c r="Z2851" s="468" t="str">
        <f>BD_Actu!Z103</f>
        <v>-</v>
      </c>
      <c r="AA2851" s="468" t="str">
        <f>BD_Actu!AA103</f>
        <v>-</v>
      </c>
      <c r="AB2851" s="470" t="str">
        <f>BD_Actu!AB103</f>
        <v>-</v>
      </c>
      <c r="AC2851" s="470"/>
    </row>
    <row r="2852" spans="1:29" s="467" customFormat="1">
      <c r="A2852" s="468" t="str">
        <f>BD_Actu!A104</f>
        <v>2018_084</v>
      </c>
      <c r="B2852" s="468" t="str">
        <f>BD_Actu!B104</f>
        <v>-</v>
      </c>
      <c r="C2852" s="468" t="str">
        <f>BD_Actu!C104</f>
        <v>---_-</v>
      </c>
      <c r="D2852" s="468" t="str">
        <f>BD_Actu!D104</f>
        <v>-</v>
      </c>
      <c r="E2852" s="468">
        <f>BD_Actu!E104</f>
        <v>21</v>
      </c>
      <c r="F2852" s="469" t="str">
        <f>BD_Actu!F104</f>
        <v>Xajaxa</v>
      </c>
      <c r="G2852" s="468" t="str">
        <f>BD_Actu!G104</f>
        <v>-</v>
      </c>
      <c r="H2852" s="673" t="str">
        <f>BD_Actu!H104</f>
        <v>-</v>
      </c>
      <c r="I2852" s="673" t="str">
        <f>BD_Actu!I104</f>
        <v>-</v>
      </c>
      <c r="J2852" s="619" t="str">
        <f>BD_Actu!J104</f>
        <v>-</v>
      </c>
      <c r="K2852" s="468" t="str">
        <f>BD_Actu!K104</f>
        <v>-</v>
      </c>
      <c r="L2852" s="468" t="str">
        <f>BD_Actu!L104</f>
        <v>-</v>
      </c>
      <c r="M2852" s="468" t="str">
        <f>BD_Actu!M104</f>
        <v>-</v>
      </c>
      <c r="N2852" s="470" t="str">
        <f>BD_Actu!N104</f>
        <v>-</v>
      </c>
      <c r="O2852" s="616" t="str">
        <f>BD_Actu!O104</f>
        <v>-</v>
      </c>
      <c r="P2852" s="468" t="str">
        <f>BD_Actu!P104</f>
        <v>-</v>
      </c>
      <c r="Q2852" s="468" t="str">
        <f>BD_Actu!Q104</f>
        <v>-</v>
      </c>
      <c r="R2852" s="468" t="str">
        <f>BD_Actu!R104</f>
        <v>-</v>
      </c>
      <c r="S2852" s="468" t="str">
        <f>BD_Actu!S104</f>
        <v>-</v>
      </c>
      <c r="T2852" s="468" t="str">
        <f>BD_Actu!T104</f>
        <v>-</v>
      </c>
      <c r="U2852" s="468" t="str">
        <f>BD_Actu!U104</f>
        <v>-</v>
      </c>
      <c r="V2852" s="468" t="str">
        <f>BD_Actu!V104</f>
        <v>-</v>
      </c>
      <c r="W2852" s="468" t="str">
        <f>BD_Actu!W104</f>
        <v>-</v>
      </c>
      <c r="X2852" s="468" t="str">
        <f>BD_Actu!X104</f>
        <v>-</v>
      </c>
      <c r="Y2852" s="468" t="str">
        <f>BD_Actu!Y104</f>
        <v>-</v>
      </c>
      <c r="Z2852" s="468" t="str">
        <f>BD_Actu!Z104</f>
        <v>-</v>
      </c>
      <c r="AA2852" s="468" t="str">
        <f>BD_Actu!AA104</f>
        <v>-</v>
      </c>
      <c r="AB2852" s="470" t="str">
        <f>BD_Actu!AB104</f>
        <v>-</v>
      </c>
      <c r="AC2852" s="470"/>
    </row>
    <row r="2853" spans="1:29" s="467" customFormat="1">
      <c r="A2853" s="468" t="str">
        <f>BD_Actu!A105</f>
        <v>2018_085</v>
      </c>
      <c r="B2853" s="468" t="str">
        <f>BD_Actu!B105</f>
        <v>-</v>
      </c>
      <c r="C2853" s="468" t="str">
        <f>BD_Actu!C105</f>
        <v>---_-</v>
      </c>
      <c r="D2853" s="468" t="str">
        <f>BD_Actu!D105</f>
        <v>-</v>
      </c>
      <c r="E2853" s="468">
        <f>BD_Actu!E105</f>
        <v>22</v>
      </c>
      <c r="F2853" s="469" t="str">
        <f>BD_Actu!F105</f>
        <v>Xepenehe</v>
      </c>
      <c r="G2853" s="468" t="str">
        <f>BD_Actu!G105</f>
        <v>-</v>
      </c>
      <c r="H2853" s="673" t="str">
        <f>BD_Actu!H105</f>
        <v>-</v>
      </c>
      <c r="I2853" s="673" t="str">
        <f>BD_Actu!I105</f>
        <v>-</v>
      </c>
      <c r="J2853" s="619" t="str">
        <f>BD_Actu!J105</f>
        <v>-</v>
      </c>
      <c r="K2853" s="468" t="str">
        <f>BD_Actu!K105</f>
        <v>-</v>
      </c>
      <c r="L2853" s="468" t="str">
        <f>BD_Actu!L105</f>
        <v>-</v>
      </c>
      <c r="M2853" s="468" t="str">
        <f>BD_Actu!M105</f>
        <v>-</v>
      </c>
      <c r="N2853" s="470" t="str">
        <f>BD_Actu!N105</f>
        <v>-</v>
      </c>
      <c r="O2853" s="616" t="str">
        <f>BD_Actu!O105</f>
        <v>-</v>
      </c>
      <c r="P2853" s="468" t="str">
        <f>BD_Actu!P105</f>
        <v>-</v>
      </c>
      <c r="Q2853" s="468" t="str">
        <f>BD_Actu!Q105</f>
        <v>-</v>
      </c>
      <c r="R2853" s="468" t="str">
        <f>BD_Actu!R105</f>
        <v>-</v>
      </c>
      <c r="S2853" s="468" t="str">
        <f>BD_Actu!S105</f>
        <v>-</v>
      </c>
      <c r="T2853" s="468" t="str">
        <f>BD_Actu!T105</f>
        <v>-</v>
      </c>
      <c r="U2853" s="468" t="str">
        <f>BD_Actu!U105</f>
        <v>-</v>
      </c>
      <c r="V2853" s="468" t="str">
        <f>BD_Actu!V105</f>
        <v>-</v>
      </c>
      <c r="W2853" s="468" t="str">
        <f>BD_Actu!W105</f>
        <v>-</v>
      </c>
      <c r="X2853" s="468" t="str">
        <f>BD_Actu!X105</f>
        <v>-</v>
      </c>
      <c r="Y2853" s="468" t="str">
        <f>BD_Actu!Y105</f>
        <v>-</v>
      </c>
      <c r="Z2853" s="468" t="str">
        <f>BD_Actu!Z105</f>
        <v>-</v>
      </c>
      <c r="AA2853" s="468" t="str">
        <f>BD_Actu!AA105</f>
        <v>-</v>
      </c>
      <c r="AB2853" s="470" t="str">
        <f>BD_Actu!AB105</f>
        <v>-</v>
      </c>
      <c r="AC2853" s="470"/>
    </row>
    <row r="2854" spans="1:29" s="467" customFormat="1">
      <c r="A2854" s="468" t="str">
        <f>BD_Actu!A106</f>
        <v>2018_086</v>
      </c>
      <c r="B2854" s="468" t="str">
        <f>BD_Actu!B106</f>
        <v>-</v>
      </c>
      <c r="C2854" s="468" t="str">
        <f>BD_Actu!C106</f>
        <v>---_-</v>
      </c>
      <c r="D2854" s="468" t="str">
        <f>BD_Actu!D106</f>
        <v>-</v>
      </c>
      <c r="E2854" s="468">
        <f>BD_Actu!E106</f>
        <v>22</v>
      </c>
      <c r="F2854" s="469" t="str">
        <f>BD_Actu!F106</f>
        <v>Xepenehe</v>
      </c>
      <c r="G2854" s="468" t="str">
        <f>BD_Actu!G106</f>
        <v>-</v>
      </c>
      <c r="H2854" s="673" t="str">
        <f>BD_Actu!H106</f>
        <v>-</v>
      </c>
      <c r="I2854" s="673" t="str">
        <f>BD_Actu!I106</f>
        <v>-</v>
      </c>
      <c r="J2854" s="619" t="str">
        <f>BD_Actu!J106</f>
        <v>-</v>
      </c>
      <c r="K2854" s="468" t="str">
        <f>BD_Actu!K106</f>
        <v>-</v>
      </c>
      <c r="L2854" s="468" t="str">
        <f>BD_Actu!L106</f>
        <v>-</v>
      </c>
      <c r="M2854" s="468" t="str">
        <f>BD_Actu!M106</f>
        <v>-</v>
      </c>
      <c r="N2854" s="470" t="str">
        <f>BD_Actu!N106</f>
        <v>-</v>
      </c>
      <c r="O2854" s="616" t="str">
        <f>BD_Actu!O106</f>
        <v>-</v>
      </c>
      <c r="P2854" s="468" t="str">
        <f>BD_Actu!P106</f>
        <v>-</v>
      </c>
      <c r="Q2854" s="468" t="str">
        <f>BD_Actu!Q106</f>
        <v>-</v>
      </c>
      <c r="R2854" s="468" t="str">
        <f>BD_Actu!R106</f>
        <v>-</v>
      </c>
      <c r="S2854" s="468" t="str">
        <f>BD_Actu!S106</f>
        <v>-</v>
      </c>
      <c r="T2854" s="468" t="str">
        <f>BD_Actu!T106</f>
        <v>-</v>
      </c>
      <c r="U2854" s="468" t="str">
        <f>BD_Actu!U106</f>
        <v>-</v>
      </c>
      <c r="V2854" s="468" t="str">
        <f>BD_Actu!V106</f>
        <v>-</v>
      </c>
      <c r="W2854" s="468" t="str">
        <f>BD_Actu!W106</f>
        <v>-</v>
      </c>
      <c r="X2854" s="468" t="str">
        <f>BD_Actu!X106</f>
        <v>-</v>
      </c>
      <c r="Y2854" s="468" t="str">
        <f>BD_Actu!Y106</f>
        <v>-</v>
      </c>
      <c r="Z2854" s="468" t="str">
        <f>BD_Actu!Z106</f>
        <v>-</v>
      </c>
      <c r="AA2854" s="468" t="str">
        <f>BD_Actu!AA106</f>
        <v>-</v>
      </c>
      <c r="AB2854" s="470" t="str">
        <f>BD_Actu!AB106</f>
        <v>-</v>
      </c>
      <c r="AC2854" s="470"/>
    </row>
    <row r="2855" spans="1:29" s="467" customFormat="1">
      <c r="A2855" s="468" t="str">
        <f>BD_Actu!A107</f>
        <v>2018_087</v>
      </c>
      <c r="B2855" s="468" t="str">
        <f>BD_Actu!B107</f>
        <v>-</v>
      </c>
      <c r="C2855" s="468" t="str">
        <f>BD_Actu!C107</f>
        <v>---_-</v>
      </c>
      <c r="D2855" s="468" t="str">
        <f>BD_Actu!D107</f>
        <v>-</v>
      </c>
      <c r="E2855" s="468">
        <f>BD_Actu!E107</f>
        <v>22</v>
      </c>
      <c r="F2855" s="469" t="str">
        <f>BD_Actu!F107</f>
        <v>Xepenehe</v>
      </c>
      <c r="G2855" s="468" t="str">
        <f>BD_Actu!G107</f>
        <v>-</v>
      </c>
      <c r="H2855" s="673" t="str">
        <f>BD_Actu!H107</f>
        <v>-</v>
      </c>
      <c r="I2855" s="673" t="str">
        <f>BD_Actu!I107</f>
        <v>-</v>
      </c>
      <c r="J2855" s="619" t="str">
        <f>BD_Actu!J107</f>
        <v>-</v>
      </c>
      <c r="K2855" s="468" t="str">
        <f>BD_Actu!K107</f>
        <v>-</v>
      </c>
      <c r="L2855" s="468" t="str">
        <f>BD_Actu!L107</f>
        <v>-</v>
      </c>
      <c r="M2855" s="468" t="str">
        <f>BD_Actu!M107</f>
        <v>-</v>
      </c>
      <c r="N2855" s="470" t="str">
        <f>BD_Actu!N107</f>
        <v>-</v>
      </c>
      <c r="O2855" s="616" t="str">
        <f>BD_Actu!O107</f>
        <v>-</v>
      </c>
      <c r="P2855" s="468" t="str">
        <f>BD_Actu!P107</f>
        <v>-</v>
      </c>
      <c r="Q2855" s="468" t="str">
        <f>BD_Actu!Q107</f>
        <v>-</v>
      </c>
      <c r="R2855" s="468" t="str">
        <f>BD_Actu!R107</f>
        <v>-</v>
      </c>
      <c r="S2855" s="468" t="str">
        <f>BD_Actu!S107</f>
        <v>-</v>
      </c>
      <c r="T2855" s="468" t="str">
        <f>BD_Actu!T107</f>
        <v>-</v>
      </c>
      <c r="U2855" s="468" t="str">
        <f>BD_Actu!U107</f>
        <v>-</v>
      </c>
      <c r="V2855" s="468" t="str">
        <f>BD_Actu!V107</f>
        <v>-</v>
      </c>
      <c r="W2855" s="468" t="str">
        <f>BD_Actu!W107</f>
        <v>-</v>
      </c>
      <c r="X2855" s="468" t="str">
        <f>BD_Actu!X107</f>
        <v>-</v>
      </c>
      <c r="Y2855" s="468" t="str">
        <f>BD_Actu!Y107</f>
        <v>-</v>
      </c>
      <c r="Z2855" s="468" t="str">
        <f>BD_Actu!Z107</f>
        <v>-</v>
      </c>
      <c r="AA2855" s="468" t="str">
        <f>BD_Actu!AA107</f>
        <v>-</v>
      </c>
      <c r="AB2855" s="470" t="str">
        <f>BD_Actu!AB107</f>
        <v>-</v>
      </c>
      <c r="AC2855" s="470"/>
    </row>
    <row r="2856" spans="1:29" s="467" customFormat="1">
      <c r="A2856" s="468" t="str">
        <f>BD_Actu!A108</f>
        <v>2018_088</v>
      </c>
      <c r="B2856" s="468" t="str">
        <f>BD_Actu!B108</f>
        <v>-</v>
      </c>
      <c r="C2856" s="468" t="str">
        <f>BD_Actu!C108</f>
        <v>---_-</v>
      </c>
      <c r="D2856" s="468" t="str">
        <f>BD_Actu!D108</f>
        <v>-</v>
      </c>
      <c r="E2856" s="468">
        <f>BD_Actu!E108</f>
        <v>22</v>
      </c>
      <c r="F2856" s="469" t="str">
        <f>BD_Actu!F108</f>
        <v>Xepenehe</v>
      </c>
      <c r="G2856" s="468" t="str">
        <f>BD_Actu!G108</f>
        <v>-</v>
      </c>
      <c r="H2856" s="673" t="str">
        <f>BD_Actu!H108</f>
        <v>-</v>
      </c>
      <c r="I2856" s="673" t="str">
        <f>BD_Actu!I108</f>
        <v>-</v>
      </c>
      <c r="J2856" s="619" t="str">
        <f>BD_Actu!J108</f>
        <v>-</v>
      </c>
      <c r="K2856" s="468" t="str">
        <f>BD_Actu!K108</f>
        <v>-</v>
      </c>
      <c r="L2856" s="468" t="str">
        <f>BD_Actu!L108</f>
        <v>-</v>
      </c>
      <c r="M2856" s="468" t="str">
        <f>BD_Actu!M108</f>
        <v>-</v>
      </c>
      <c r="N2856" s="470" t="str">
        <f>BD_Actu!N108</f>
        <v>-</v>
      </c>
      <c r="O2856" s="616" t="str">
        <f>BD_Actu!O108</f>
        <v>-</v>
      </c>
      <c r="P2856" s="468" t="str">
        <f>BD_Actu!P108</f>
        <v>-</v>
      </c>
      <c r="Q2856" s="468" t="str">
        <f>BD_Actu!Q108</f>
        <v>-</v>
      </c>
      <c r="R2856" s="468" t="str">
        <f>BD_Actu!R108</f>
        <v>-</v>
      </c>
      <c r="S2856" s="468" t="str">
        <f>BD_Actu!S108</f>
        <v>-</v>
      </c>
      <c r="T2856" s="468" t="str">
        <f>BD_Actu!T108</f>
        <v>-</v>
      </c>
      <c r="U2856" s="468" t="str">
        <f>BD_Actu!U108</f>
        <v>-</v>
      </c>
      <c r="V2856" s="468" t="str">
        <f>BD_Actu!V108</f>
        <v>-</v>
      </c>
      <c r="W2856" s="468" t="str">
        <f>BD_Actu!W108</f>
        <v>-</v>
      </c>
      <c r="X2856" s="468" t="str">
        <f>BD_Actu!X108</f>
        <v>-</v>
      </c>
      <c r="Y2856" s="468" t="str">
        <f>BD_Actu!Y108</f>
        <v>-</v>
      </c>
      <c r="Z2856" s="468" t="str">
        <f>BD_Actu!Z108</f>
        <v>-</v>
      </c>
      <c r="AA2856" s="468" t="str">
        <f>BD_Actu!AA108</f>
        <v>-</v>
      </c>
      <c r="AB2856" s="470" t="str">
        <f>BD_Actu!AB108</f>
        <v>-</v>
      </c>
      <c r="AC2856" s="470"/>
    </row>
    <row r="2857" spans="1:29" s="467" customFormat="1">
      <c r="A2857" s="468" t="str">
        <f>BD_Actu!A109</f>
        <v>2018_089</v>
      </c>
      <c r="B2857" s="468" t="str">
        <f>BD_Actu!B109</f>
        <v>-</v>
      </c>
      <c r="C2857" s="468" t="str">
        <f>BD_Actu!C109</f>
        <v>---_-</v>
      </c>
      <c r="D2857" s="468" t="str">
        <f>BD_Actu!D109</f>
        <v>-</v>
      </c>
      <c r="E2857" s="468">
        <f>BD_Actu!E109</f>
        <v>23</v>
      </c>
      <c r="F2857" s="469" t="str">
        <f>BD_Actu!F109</f>
        <v>Qanono</v>
      </c>
      <c r="G2857" s="468" t="str">
        <f>BD_Actu!G109</f>
        <v>-</v>
      </c>
      <c r="H2857" s="673" t="str">
        <f>BD_Actu!H109</f>
        <v>-</v>
      </c>
      <c r="I2857" s="673" t="str">
        <f>BD_Actu!I109</f>
        <v>-</v>
      </c>
      <c r="J2857" s="619" t="str">
        <f>BD_Actu!J109</f>
        <v>-</v>
      </c>
      <c r="K2857" s="468" t="str">
        <f>BD_Actu!K109</f>
        <v>-</v>
      </c>
      <c r="L2857" s="468" t="str">
        <f>BD_Actu!L109</f>
        <v>-</v>
      </c>
      <c r="M2857" s="468" t="str">
        <f>BD_Actu!M109</f>
        <v>-</v>
      </c>
      <c r="N2857" s="470" t="str">
        <f>BD_Actu!N109</f>
        <v>-</v>
      </c>
      <c r="O2857" s="616" t="str">
        <f>BD_Actu!O109</f>
        <v>-</v>
      </c>
      <c r="P2857" s="468" t="str">
        <f>BD_Actu!P109</f>
        <v>-</v>
      </c>
      <c r="Q2857" s="468" t="str">
        <f>BD_Actu!Q109</f>
        <v>-</v>
      </c>
      <c r="R2857" s="468" t="str">
        <f>BD_Actu!R109</f>
        <v>-</v>
      </c>
      <c r="S2857" s="468" t="str">
        <f>BD_Actu!S109</f>
        <v>-</v>
      </c>
      <c r="T2857" s="468" t="str">
        <f>BD_Actu!T109</f>
        <v>-</v>
      </c>
      <c r="U2857" s="468" t="str">
        <f>BD_Actu!U109</f>
        <v>-</v>
      </c>
      <c r="V2857" s="468" t="str">
        <f>BD_Actu!V109</f>
        <v>-</v>
      </c>
      <c r="W2857" s="468" t="str">
        <f>BD_Actu!W109</f>
        <v>-</v>
      </c>
      <c r="X2857" s="468" t="str">
        <f>BD_Actu!X109</f>
        <v>-</v>
      </c>
      <c r="Y2857" s="468" t="str">
        <f>BD_Actu!Y109</f>
        <v>-</v>
      </c>
      <c r="Z2857" s="468" t="str">
        <f>BD_Actu!Z109</f>
        <v>-</v>
      </c>
      <c r="AA2857" s="468" t="str">
        <f>BD_Actu!AA109</f>
        <v>-</v>
      </c>
      <c r="AB2857" s="470" t="str">
        <f>BD_Actu!AB109</f>
        <v>-</v>
      </c>
      <c r="AC2857" s="470"/>
    </row>
    <row r="2858" spans="1:29" s="467" customFormat="1">
      <c r="A2858" s="468" t="str">
        <f>BD_Actu!A110</f>
        <v>2018_090</v>
      </c>
      <c r="B2858" s="468" t="str">
        <f>BD_Actu!B110</f>
        <v>-</v>
      </c>
      <c r="C2858" s="468" t="str">
        <f>BD_Actu!C110</f>
        <v>---_-</v>
      </c>
      <c r="D2858" s="468" t="str">
        <f>BD_Actu!D110</f>
        <v>-</v>
      </c>
      <c r="E2858" s="468">
        <f>BD_Actu!E110</f>
        <v>23</v>
      </c>
      <c r="F2858" s="469" t="str">
        <f>BD_Actu!F110</f>
        <v>Qanono</v>
      </c>
      <c r="G2858" s="468" t="str">
        <f>BD_Actu!G110</f>
        <v>-</v>
      </c>
      <c r="H2858" s="673" t="str">
        <f>BD_Actu!H110</f>
        <v>-</v>
      </c>
      <c r="I2858" s="673" t="str">
        <f>BD_Actu!I110</f>
        <v>-</v>
      </c>
      <c r="J2858" s="619" t="str">
        <f>BD_Actu!J110</f>
        <v>-</v>
      </c>
      <c r="K2858" s="468" t="str">
        <f>BD_Actu!K110</f>
        <v>-</v>
      </c>
      <c r="L2858" s="468" t="str">
        <f>BD_Actu!L110</f>
        <v>-</v>
      </c>
      <c r="M2858" s="468" t="str">
        <f>BD_Actu!M110</f>
        <v>-</v>
      </c>
      <c r="N2858" s="470" t="str">
        <f>BD_Actu!N110</f>
        <v>-</v>
      </c>
      <c r="O2858" s="616" t="str">
        <f>BD_Actu!O110</f>
        <v>-</v>
      </c>
      <c r="P2858" s="468" t="str">
        <f>BD_Actu!P110</f>
        <v>-</v>
      </c>
      <c r="Q2858" s="468" t="str">
        <f>BD_Actu!Q110</f>
        <v>-</v>
      </c>
      <c r="R2858" s="468" t="str">
        <f>BD_Actu!R110</f>
        <v>-</v>
      </c>
      <c r="S2858" s="468" t="str">
        <f>BD_Actu!S110</f>
        <v>-</v>
      </c>
      <c r="T2858" s="468" t="str">
        <f>BD_Actu!T110</f>
        <v>-</v>
      </c>
      <c r="U2858" s="468" t="str">
        <f>BD_Actu!U110</f>
        <v>-</v>
      </c>
      <c r="V2858" s="468" t="str">
        <f>BD_Actu!V110</f>
        <v>-</v>
      </c>
      <c r="W2858" s="468" t="str">
        <f>BD_Actu!W110</f>
        <v>-</v>
      </c>
      <c r="X2858" s="468" t="str">
        <f>BD_Actu!X110</f>
        <v>-</v>
      </c>
      <c r="Y2858" s="468" t="str">
        <f>BD_Actu!Y110</f>
        <v>-</v>
      </c>
      <c r="Z2858" s="468" t="str">
        <f>BD_Actu!Z110</f>
        <v>-</v>
      </c>
      <c r="AA2858" s="468" t="str">
        <f>BD_Actu!AA110</f>
        <v>-</v>
      </c>
      <c r="AB2858" s="470" t="str">
        <f>BD_Actu!AB110</f>
        <v>-</v>
      </c>
      <c r="AC2858" s="470"/>
    </row>
    <row r="2859" spans="1:29" s="467" customFormat="1">
      <c r="A2859" s="468" t="str">
        <f>BD_Actu!A111</f>
        <v>2018_091</v>
      </c>
      <c r="B2859" s="468" t="str">
        <f>BD_Actu!B111</f>
        <v>-</v>
      </c>
      <c r="C2859" s="468" t="str">
        <f>BD_Actu!C111</f>
        <v>---_-</v>
      </c>
      <c r="D2859" s="468" t="str">
        <f>BD_Actu!D111</f>
        <v>-</v>
      </c>
      <c r="E2859" s="468">
        <f>BD_Actu!E111</f>
        <v>23</v>
      </c>
      <c r="F2859" s="469" t="str">
        <f>BD_Actu!F111</f>
        <v>Qanono</v>
      </c>
      <c r="G2859" s="468" t="str">
        <f>BD_Actu!G111</f>
        <v>-</v>
      </c>
      <c r="H2859" s="673" t="str">
        <f>BD_Actu!H111</f>
        <v>-</v>
      </c>
      <c r="I2859" s="673" t="str">
        <f>BD_Actu!I111</f>
        <v>-</v>
      </c>
      <c r="J2859" s="619" t="str">
        <f>BD_Actu!J111</f>
        <v>-</v>
      </c>
      <c r="K2859" s="468" t="str">
        <f>BD_Actu!K111</f>
        <v>-</v>
      </c>
      <c r="L2859" s="468" t="str">
        <f>BD_Actu!L111</f>
        <v>-</v>
      </c>
      <c r="M2859" s="468" t="str">
        <f>BD_Actu!M111</f>
        <v>-</v>
      </c>
      <c r="N2859" s="470" t="str">
        <f>BD_Actu!N111</f>
        <v>-</v>
      </c>
      <c r="O2859" s="616" t="str">
        <f>BD_Actu!O111</f>
        <v>-</v>
      </c>
      <c r="P2859" s="468" t="str">
        <f>BD_Actu!P111</f>
        <v>-</v>
      </c>
      <c r="Q2859" s="468" t="str">
        <f>BD_Actu!Q111</f>
        <v>-</v>
      </c>
      <c r="R2859" s="468" t="str">
        <f>BD_Actu!R111</f>
        <v>-</v>
      </c>
      <c r="S2859" s="468" t="str">
        <f>BD_Actu!S111</f>
        <v>-</v>
      </c>
      <c r="T2859" s="468" t="str">
        <f>BD_Actu!T111</f>
        <v>-</v>
      </c>
      <c r="U2859" s="468" t="str">
        <f>BD_Actu!U111</f>
        <v>-</v>
      </c>
      <c r="V2859" s="468" t="str">
        <f>BD_Actu!V111</f>
        <v>-</v>
      </c>
      <c r="W2859" s="468" t="str">
        <f>BD_Actu!W111</f>
        <v>-</v>
      </c>
      <c r="X2859" s="468" t="str">
        <f>BD_Actu!X111</f>
        <v>-</v>
      </c>
      <c r="Y2859" s="468" t="str">
        <f>BD_Actu!Y111</f>
        <v>-</v>
      </c>
      <c r="Z2859" s="468" t="str">
        <f>BD_Actu!Z111</f>
        <v>-</v>
      </c>
      <c r="AA2859" s="468" t="str">
        <f>BD_Actu!AA111</f>
        <v>-</v>
      </c>
      <c r="AB2859" s="470" t="str">
        <f>BD_Actu!AB111</f>
        <v>-</v>
      </c>
      <c r="AC2859" s="470"/>
    </row>
    <row r="2860" spans="1:29" s="467" customFormat="1">
      <c r="A2860" s="468" t="str">
        <f>BD_Actu!A112</f>
        <v>2018_092</v>
      </c>
      <c r="B2860" s="468" t="str">
        <f>BD_Actu!B112</f>
        <v>-</v>
      </c>
      <c r="C2860" s="468" t="str">
        <f>BD_Actu!C112</f>
        <v>---_-</v>
      </c>
      <c r="D2860" s="468" t="str">
        <f>BD_Actu!D112</f>
        <v>-</v>
      </c>
      <c r="E2860" s="468">
        <f>BD_Actu!E112</f>
        <v>23</v>
      </c>
      <c r="F2860" s="469" t="str">
        <f>BD_Actu!F112</f>
        <v>Qanono</v>
      </c>
      <c r="G2860" s="468" t="str">
        <f>BD_Actu!G112</f>
        <v>-</v>
      </c>
      <c r="H2860" s="673" t="str">
        <f>BD_Actu!H112</f>
        <v>-</v>
      </c>
      <c r="I2860" s="673" t="str">
        <f>BD_Actu!I112</f>
        <v>-</v>
      </c>
      <c r="J2860" s="619" t="str">
        <f>BD_Actu!J112</f>
        <v>-</v>
      </c>
      <c r="K2860" s="468" t="str">
        <f>BD_Actu!K112</f>
        <v>-</v>
      </c>
      <c r="L2860" s="468" t="str">
        <f>BD_Actu!L112</f>
        <v>-</v>
      </c>
      <c r="M2860" s="468" t="str">
        <f>BD_Actu!M112</f>
        <v>-</v>
      </c>
      <c r="N2860" s="470" t="str">
        <f>BD_Actu!N112</f>
        <v>-</v>
      </c>
      <c r="O2860" s="616" t="str">
        <f>BD_Actu!O112</f>
        <v>-</v>
      </c>
      <c r="P2860" s="468" t="str">
        <f>BD_Actu!P112</f>
        <v>-</v>
      </c>
      <c r="Q2860" s="468" t="str">
        <f>BD_Actu!Q112</f>
        <v>-</v>
      </c>
      <c r="R2860" s="468" t="str">
        <f>BD_Actu!R112</f>
        <v>-</v>
      </c>
      <c r="S2860" s="468" t="str">
        <f>BD_Actu!S112</f>
        <v>-</v>
      </c>
      <c r="T2860" s="468" t="str">
        <f>BD_Actu!T112</f>
        <v>-</v>
      </c>
      <c r="U2860" s="468" t="str">
        <f>BD_Actu!U112</f>
        <v>-</v>
      </c>
      <c r="V2860" s="468" t="str">
        <f>BD_Actu!V112</f>
        <v>-</v>
      </c>
      <c r="W2860" s="468" t="str">
        <f>BD_Actu!W112</f>
        <v>-</v>
      </c>
      <c r="X2860" s="468" t="str">
        <f>BD_Actu!X112</f>
        <v>-</v>
      </c>
      <c r="Y2860" s="468" t="str">
        <f>BD_Actu!Y112</f>
        <v>-</v>
      </c>
      <c r="Z2860" s="468" t="str">
        <f>BD_Actu!Z112</f>
        <v>-</v>
      </c>
      <c r="AA2860" s="468" t="str">
        <f>BD_Actu!AA112</f>
        <v>-</v>
      </c>
      <c r="AB2860" s="470" t="str">
        <f>BD_Actu!AB112</f>
        <v>-</v>
      </c>
      <c r="AC2860" s="470"/>
    </row>
    <row r="2861" spans="1:29" s="467" customFormat="1">
      <c r="A2861" s="468" t="str">
        <f>BD_Actu!A113</f>
        <v>2018_093</v>
      </c>
      <c r="B2861" s="468" t="str">
        <f>BD_Actu!B113</f>
        <v>-</v>
      </c>
      <c r="C2861" s="468" t="str">
        <f>BD_Actu!C113</f>
        <v>---_-</v>
      </c>
      <c r="D2861" s="468" t="str">
        <f>BD_Actu!D113</f>
        <v>-</v>
      </c>
      <c r="E2861" s="468">
        <f>BD_Actu!E113</f>
        <v>24</v>
      </c>
      <c r="F2861" s="469" t="str">
        <f>BD_Actu!F113</f>
        <v>Hnasse</v>
      </c>
      <c r="G2861" s="468" t="str">
        <f>BD_Actu!G113</f>
        <v>-</v>
      </c>
      <c r="H2861" s="673" t="str">
        <f>BD_Actu!H113</f>
        <v>-</v>
      </c>
      <c r="I2861" s="673" t="str">
        <f>BD_Actu!I113</f>
        <v>-</v>
      </c>
      <c r="J2861" s="619" t="str">
        <f>BD_Actu!J113</f>
        <v>-</v>
      </c>
      <c r="K2861" s="468" t="str">
        <f>BD_Actu!K113</f>
        <v>-</v>
      </c>
      <c r="L2861" s="468" t="str">
        <f>BD_Actu!L113</f>
        <v>-</v>
      </c>
      <c r="M2861" s="468" t="str">
        <f>BD_Actu!M113</f>
        <v>-</v>
      </c>
      <c r="N2861" s="470" t="str">
        <f>BD_Actu!N113</f>
        <v>-</v>
      </c>
      <c r="O2861" s="616" t="str">
        <f>BD_Actu!O113</f>
        <v>-</v>
      </c>
      <c r="P2861" s="468" t="str">
        <f>BD_Actu!P113</f>
        <v>-</v>
      </c>
      <c r="Q2861" s="468" t="str">
        <f>BD_Actu!Q113</f>
        <v>-</v>
      </c>
      <c r="R2861" s="468" t="str">
        <f>BD_Actu!R113</f>
        <v>-</v>
      </c>
      <c r="S2861" s="468" t="str">
        <f>BD_Actu!S113</f>
        <v>-</v>
      </c>
      <c r="T2861" s="468" t="str">
        <f>BD_Actu!T113</f>
        <v>-</v>
      </c>
      <c r="U2861" s="468" t="str">
        <f>BD_Actu!U113</f>
        <v>-</v>
      </c>
      <c r="V2861" s="468" t="str">
        <f>BD_Actu!V113</f>
        <v>-</v>
      </c>
      <c r="W2861" s="468" t="str">
        <f>BD_Actu!W113</f>
        <v>-</v>
      </c>
      <c r="X2861" s="468" t="str">
        <f>BD_Actu!X113</f>
        <v>-</v>
      </c>
      <c r="Y2861" s="468" t="str">
        <f>BD_Actu!Y113</f>
        <v>-</v>
      </c>
      <c r="Z2861" s="468" t="str">
        <f>BD_Actu!Z113</f>
        <v>-</v>
      </c>
      <c r="AA2861" s="468" t="str">
        <f>BD_Actu!AA113</f>
        <v>-</v>
      </c>
      <c r="AB2861" s="470" t="str">
        <f>BD_Actu!AB113</f>
        <v>-</v>
      </c>
      <c r="AC2861" s="470"/>
    </row>
    <row r="2862" spans="1:29" s="467" customFormat="1">
      <c r="A2862" s="468" t="str">
        <f>BD_Actu!A114</f>
        <v>2018_094</v>
      </c>
      <c r="B2862" s="468" t="str">
        <f>BD_Actu!B114</f>
        <v>-</v>
      </c>
      <c r="C2862" s="468" t="str">
        <f>BD_Actu!C114</f>
        <v>---_-</v>
      </c>
      <c r="D2862" s="468" t="str">
        <f>BD_Actu!D114</f>
        <v>-</v>
      </c>
      <c r="E2862" s="468">
        <f>BD_Actu!E114</f>
        <v>24</v>
      </c>
      <c r="F2862" s="469" t="str">
        <f>BD_Actu!F114</f>
        <v>Hnasse</v>
      </c>
      <c r="G2862" s="468" t="str">
        <f>BD_Actu!G114</f>
        <v>-</v>
      </c>
      <c r="H2862" s="673" t="str">
        <f>BD_Actu!H114</f>
        <v>-</v>
      </c>
      <c r="I2862" s="673" t="str">
        <f>BD_Actu!I114</f>
        <v>-</v>
      </c>
      <c r="J2862" s="619" t="str">
        <f>BD_Actu!J114</f>
        <v>-</v>
      </c>
      <c r="K2862" s="468" t="str">
        <f>BD_Actu!K114</f>
        <v>-</v>
      </c>
      <c r="L2862" s="468" t="str">
        <f>BD_Actu!L114</f>
        <v>-</v>
      </c>
      <c r="M2862" s="468" t="str">
        <f>BD_Actu!M114</f>
        <v>-</v>
      </c>
      <c r="N2862" s="470" t="str">
        <f>BD_Actu!N114</f>
        <v>-</v>
      </c>
      <c r="O2862" s="616" t="str">
        <f>BD_Actu!O114</f>
        <v>-</v>
      </c>
      <c r="P2862" s="468" t="str">
        <f>BD_Actu!P114</f>
        <v>-</v>
      </c>
      <c r="Q2862" s="468" t="str">
        <f>BD_Actu!Q114</f>
        <v>-</v>
      </c>
      <c r="R2862" s="468" t="str">
        <f>BD_Actu!R114</f>
        <v>-</v>
      </c>
      <c r="S2862" s="468" t="str">
        <f>BD_Actu!S114</f>
        <v>-</v>
      </c>
      <c r="T2862" s="468" t="str">
        <f>BD_Actu!T114</f>
        <v>-</v>
      </c>
      <c r="U2862" s="468" t="str">
        <f>BD_Actu!U114</f>
        <v>-</v>
      </c>
      <c r="V2862" s="468" t="str">
        <f>BD_Actu!V114</f>
        <v>-</v>
      </c>
      <c r="W2862" s="468" t="str">
        <f>BD_Actu!W114</f>
        <v>-</v>
      </c>
      <c r="X2862" s="468" t="str">
        <f>BD_Actu!X114</f>
        <v>-</v>
      </c>
      <c r="Y2862" s="468" t="str">
        <f>BD_Actu!Y114</f>
        <v>-</v>
      </c>
      <c r="Z2862" s="468" t="str">
        <f>BD_Actu!Z114</f>
        <v>-</v>
      </c>
      <c r="AA2862" s="468" t="str">
        <f>BD_Actu!AA114</f>
        <v>-</v>
      </c>
      <c r="AB2862" s="470" t="str">
        <f>BD_Actu!AB114</f>
        <v>-</v>
      </c>
      <c r="AC2862" s="470"/>
    </row>
    <row r="2863" spans="1:29" s="467" customFormat="1">
      <c r="A2863" s="468" t="str">
        <f>BD_Actu!A115</f>
        <v>2018_095</v>
      </c>
      <c r="B2863" s="468" t="str">
        <f>BD_Actu!B115</f>
        <v>-</v>
      </c>
      <c r="C2863" s="468" t="str">
        <f>BD_Actu!C115</f>
        <v>---_-</v>
      </c>
      <c r="D2863" s="468" t="str">
        <f>BD_Actu!D115</f>
        <v>-</v>
      </c>
      <c r="E2863" s="468">
        <f>BD_Actu!E115</f>
        <v>24</v>
      </c>
      <c r="F2863" s="469" t="str">
        <f>BD_Actu!F115</f>
        <v>Hnasse</v>
      </c>
      <c r="G2863" s="468" t="str">
        <f>BD_Actu!G115</f>
        <v>-</v>
      </c>
      <c r="H2863" s="673" t="str">
        <f>BD_Actu!H115</f>
        <v>-</v>
      </c>
      <c r="I2863" s="673" t="str">
        <f>BD_Actu!I115</f>
        <v>-</v>
      </c>
      <c r="J2863" s="619" t="str">
        <f>BD_Actu!J115</f>
        <v>-</v>
      </c>
      <c r="K2863" s="468" t="str">
        <f>BD_Actu!K115</f>
        <v>-</v>
      </c>
      <c r="L2863" s="468" t="str">
        <f>BD_Actu!L115</f>
        <v>-</v>
      </c>
      <c r="M2863" s="468" t="str">
        <f>BD_Actu!M115</f>
        <v>-</v>
      </c>
      <c r="N2863" s="470" t="str">
        <f>BD_Actu!N115</f>
        <v>-</v>
      </c>
      <c r="O2863" s="616" t="str">
        <f>BD_Actu!O115</f>
        <v>-</v>
      </c>
      <c r="P2863" s="468" t="str">
        <f>BD_Actu!P115</f>
        <v>-</v>
      </c>
      <c r="Q2863" s="468" t="str">
        <f>BD_Actu!Q115</f>
        <v>-</v>
      </c>
      <c r="R2863" s="468" t="str">
        <f>BD_Actu!R115</f>
        <v>-</v>
      </c>
      <c r="S2863" s="468" t="str">
        <f>BD_Actu!S115</f>
        <v>-</v>
      </c>
      <c r="T2863" s="468" t="str">
        <f>BD_Actu!T115</f>
        <v>-</v>
      </c>
      <c r="U2863" s="468" t="str">
        <f>BD_Actu!U115</f>
        <v>-</v>
      </c>
      <c r="V2863" s="468" t="str">
        <f>BD_Actu!V115</f>
        <v>-</v>
      </c>
      <c r="W2863" s="468" t="str">
        <f>BD_Actu!W115</f>
        <v>-</v>
      </c>
      <c r="X2863" s="468" t="str">
        <f>BD_Actu!X115</f>
        <v>-</v>
      </c>
      <c r="Y2863" s="468" t="str">
        <f>BD_Actu!Y115</f>
        <v>-</v>
      </c>
      <c r="Z2863" s="468" t="str">
        <f>BD_Actu!Z115</f>
        <v>-</v>
      </c>
      <c r="AA2863" s="468" t="str">
        <f>BD_Actu!AA115</f>
        <v>-</v>
      </c>
      <c r="AB2863" s="470" t="str">
        <f>BD_Actu!AB115</f>
        <v>-</v>
      </c>
      <c r="AC2863" s="470"/>
    </row>
    <row r="2864" spans="1:29" s="467" customFormat="1">
      <c r="A2864" s="468" t="str">
        <f>BD_Actu!A116</f>
        <v>2018_096</v>
      </c>
      <c r="B2864" s="468" t="str">
        <f>BD_Actu!B116</f>
        <v>-</v>
      </c>
      <c r="C2864" s="468" t="str">
        <f>BD_Actu!C116</f>
        <v>---_-</v>
      </c>
      <c r="D2864" s="468" t="str">
        <f>BD_Actu!D116</f>
        <v>-</v>
      </c>
      <c r="E2864" s="468">
        <f>BD_Actu!E116</f>
        <v>24</v>
      </c>
      <c r="F2864" s="469" t="str">
        <f>BD_Actu!F116</f>
        <v>Hnasse</v>
      </c>
      <c r="G2864" s="468" t="str">
        <f>BD_Actu!G116</f>
        <v>-</v>
      </c>
      <c r="H2864" s="673" t="str">
        <f>BD_Actu!H116</f>
        <v>-</v>
      </c>
      <c r="I2864" s="673" t="str">
        <f>BD_Actu!I116</f>
        <v>-</v>
      </c>
      <c r="J2864" s="619" t="str">
        <f>BD_Actu!J116</f>
        <v>-</v>
      </c>
      <c r="K2864" s="468" t="str">
        <f>BD_Actu!K116</f>
        <v>-</v>
      </c>
      <c r="L2864" s="468" t="str">
        <f>BD_Actu!L116</f>
        <v>-</v>
      </c>
      <c r="M2864" s="468" t="str">
        <f>BD_Actu!M116</f>
        <v>-</v>
      </c>
      <c r="N2864" s="470" t="str">
        <f>BD_Actu!N116</f>
        <v>-</v>
      </c>
      <c r="O2864" s="616" t="str">
        <f>BD_Actu!O116</f>
        <v>-</v>
      </c>
      <c r="P2864" s="468" t="str">
        <f>BD_Actu!P116</f>
        <v>-</v>
      </c>
      <c r="Q2864" s="468" t="str">
        <f>BD_Actu!Q116</f>
        <v>-</v>
      </c>
      <c r="R2864" s="468" t="str">
        <f>BD_Actu!R116</f>
        <v>-</v>
      </c>
      <c r="S2864" s="468" t="str">
        <f>BD_Actu!S116</f>
        <v>-</v>
      </c>
      <c r="T2864" s="468" t="str">
        <f>BD_Actu!T116</f>
        <v>-</v>
      </c>
      <c r="U2864" s="468" t="str">
        <f>BD_Actu!U116</f>
        <v>-</v>
      </c>
      <c r="V2864" s="468" t="str">
        <f>BD_Actu!V116</f>
        <v>-</v>
      </c>
      <c r="W2864" s="468" t="str">
        <f>BD_Actu!W116</f>
        <v>-</v>
      </c>
      <c r="X2864" s="468" t="str">
        <f>BD_Actu!X116</f>
        <v>-</v>
      </c>
      <c r="Y2864" s="468" t="str">
        <f>BD_Actu!Y116</f>
        <v>-</v>
      </c>
      <c r="Z2864" s="468" t="str">
        <f>BD_Actu!Z116</f>
        <v>-</v>
      </c>
      <c r="AA2864" s="468" t="str">
        <f>BD_Actu!AA116</f>
        <v>-</v>
      </c>
      <c r="AB2864" s="470" t="str">
        <f>BD_Actu!AB116</f>
        <v>-</v>
      </c>
      <c r="AC2864" s="470"/>
    </row>
    <row r="2865" spans="1:29" s="467" customFormat="1">
      <c r="A2865" s="468" t="str">
        <f>BD_Actu!A117</f>
        <v>2018_097</v>
      </c>
      <c r="B2865" s="468" t="str">
        <f>BD_Actu!B117</f>
        <v>-</v>
      </c>
      <c r="C2865" s="468" t="str">
        <f>BD_Actu!C117</f>
        <v>---_-</v>
      </c>
      <c r="D2865" s="468" t="str">
        <f>BD_Actu!D117</f>
        <v>-</v>
      </c>
      <c r="E2865" s="468">
        <f>BD_Actu!E117</f>
        <v>25</v>
      </c>
      <c r="F2865" s="469" t="str">
        <f>BD_Actu!F117</f>
        <v>Passe en S</v>
      </c>
      <c r="G2865" s="468" t="str">
        <f>BD_Actu!G117</f>
        <v>-</v>
      </c>
      <c r="H2865" s="673" t="str">
        <f>BD_Actu!H117</f>
        <v>-</v>
      </c>
      <c r="I2865" s="673" t="str">
        <f>BD_Actu!I117</f>
        <v>-</v>
      </c>
      <c r="J2865" s="619" t="str">
        <f>BD_Actu!J117</f>
        <v>-</v>
      </c>
      <c r="K2865" s="468" t="str">
        <f>BD_Actu!K117</f>
        <v>-</v>
      </c>
      <c r="L2865" s="468" t="str">
        <f>BD_Actu!L117</f>
        <v>-</v>
      </c>
      <c r="M2865" s="468" t="str">
        <f>BD_Actu!M117</f>
        <v>-</v>
      </c>
      <c r="N2865" s="470" t="str">
        <f>BD_Actu!N117</f>
        <v>-</v>
      </c>
      <c r="O2865" s="616" t="str">
        <f>BD_Actu!O117</f>
        <v>-</v>
      </c>
      <c r="P2865" s="468" t="str">
        <f>BD_Actu!P117</f>
        <v>-</v>
      </c>
      <c r="Q2865" s="468" t="str">
        <f>BD_Actu!Q117</f>
        <v>-</v>
      </c>
      <c r="R2865" s="468" t="str">
        <f>BD_Actu!R117</f>
        <v>-</v>
      </c>
      <c r="S2865" s="468" t="str">
        <f>BD_Actu!S117</f>
        <v>-</v>
      </c>
      <c r="T2865" s="468" t="str">
        <f>BD_Actu!T117</f>
        <v>-</v>
      </c>
      <c r="U2865" s="468" t="str">
        <f>BD_Actu!U117</f>
        <v>-</v>
      </c>
      <c r="V2865" s="468" t="str">
        <f>BD_Actu!V117</f>
        <v>-</v>
      </c>
      <c r="W2865" s="468" t="str">
        <f>BD_Actu!W117</f>
        <v>-</v>
      </c>
      <c r="X2865" s="468" t="str">
        <f>BD_Actu!X117</f>
        <v>-</v>
      </c>
      <c r="Y2865" s="468" t="str">
        <f>BD_Actu!Y117</f>
        <v>-</v>
      </c>
      <c r="Z2865" s="468" t="str">
        <f>BD_Actu!Z117</f>
        <v>-</v>
      </c>
      <c r="AA2865" s="468" t="str">
        <f>BD_Actu!AA117</f>
        <v>-</v>
      </c>
      <c r="AB2865" s="470" t="str">
        <f>BD_Actu!AB117</f>
        <v>-</v>
      </c>
      <c r="AC2865" s="470"/>
    </row>
    <row r="2866" spans="1:29" s="467" customFormat="1">
      <c r="A2866" s="468" t="str">
        <f>BD_Actu!A118</f>
        <v>2018_098</v>
      </c>
      <c r="B2866" s="468" t="str">
        <f>BD_Actu!B118</f>
        <v>-</v>
      </c>
      <c r="C2866" s="468" t="str">
        <f>BD_Actu!C118</f>
        <v>---_-</v>
      </c>
      <c r="D2866" s="468" t="str">
        <f>BD_Actu!D118</f>
        <v>-</v>
      </c>
      <c r="E2866" s="468">
        <f>BD_Actu!E118</f>
        <v>25</v>
      </c>
      <c r="F2866" s="469" t="str">
        <f>BD_Actu!F118</f>
        <v>Passe en S</v>
      </c>
      <c r="G2866" s="468" t="str">
        <f>BD_Actu!G118</f>
        <v>-</v>
      </c>
      <c r="H2866" s="673" t="str">
        <f>BD_Actu!H118</f>
        <v>-</v>
      </c>
      <c r="I2866" s="673" t="str">
        <f>BD_Actu!I118</f>
        <v>-</v>
      </c>
      <c r="J2866" s="619" t="str">
        <f>BD_Actu!J118</f>
        <v>-</v>
      </c>
      <c r="K2866" s="468" t="str">
        <f>BD_Actu!K118</f>
        <v>-</v>
      </c>
      <c r="L2866" s="468" t="str">
        <f>BD_Actu!L118</f>
        <v>-</v>
      </c>
      <c r="M2866" s="468" t="str">
        <f>BD_Actu!M118</f>
        <v>-</v>
      </c>
      <c r="N2866" s="470" t="str">
        <f>BD_Actu!N118</f>
        <v>-</v>
      </c>
      <c r="O2866" s="616" t="str">
        <f>BD_Actu!O118</f>
        <v>-</v>
      </c>
      <c r="P2866" s="468" t="str">
        <f>BD_Actu!P118</f>
        <v>-</v>
      </c>
      <c r="Q2866" s="468" t="str">
        <f>BD_Actu!Q118</f>
        <v>-</v>
      </c>
      <c r="R2866" s="468" t="str">
        <f>BD_Actu!R118</f>
        <v>-</v>
      </c>
      <c r="S2866" s="468" t="str">
        <f>BD_Actu!S118</f>
        <v>-</v>
      </c>
      <c r="T2866" s="468" t="str">
        <f>BD_Actu!T118</f>
        <v>-</v>
      </c>
      <c r="U2866" s="468" t="str">
        <f>BD_Actu!U118</f>
        <v>-</v>
      </c>
      <c r="V2866" s="468" t="str">
        <f>BD_Actu!V118</f>
        <v>-</v>
      </c>
      <c r="W2866" s="468" t="str">
        <f>BD_Actu!W118</f>
        <v>-</v>
      </c>
      <c r="X2866" s="468" t="str">
        <f>BD_Actu!X118</f>
        <v>-</v>
      </c>
      <c r="Y2866" s="468" t="str">
        <f>BD_Actu!Y118</f>
        <v>-</v>
      </c>
      <c r="Z2866" s="468" t="str">
        <f>BD_Actu!Z118</f>
        <v>-</v>
      </c>
      <c r="AA2866" s="468" t="str">
        <f>BD_Actu!AA118</f>
        <v>-</v>
      </c>
      <c r="AB2866" s="470" t="str">
        <f>BD_Actu!AB118</f>
        <v>-</v>
      </c>
      <c r="AC2866" s="470"/>
    </row>
    <row r="2867" spans="1:29" s="467" customFormat="1">
      <c r="A2867" s="468" t="str">
        <f>BD_Actu!A119</f>
        <v>2018_099</v>
      </c>
      <c r="B2867" s="468" t="str">
        <f>BD_Actu!B119</f>
        <v>-</v>
      </c>
      <c r="C2867" s="468" t="str">
        <f>BD_Actu!C119</f>
        <v>---_-</v>
      </c>
      <c r="D2867" s="468" t="str">
        <f>BD_Actu!D119</f>
        <v>-</v>
      </c>
      <c r="E2867" s="468">
        <f>BD_Actu!E119</f>
        <v>25</v>
      </c>
      <c r="F2867" s="469" t="str">
        <f>BD_Actu!F119</f>
        <v>Passe en S</v>
      </c>
      <c r="G2867" s="468" t="str">
        <f>BD_Actu!G119</f>
        <v>-</v>
      </c>
      <c r="H2867" s="673" t="str">
        <f>BD_Actu!H119</f>
        <v>-</v>
      </c>
      <c r="I2867" s="673" t="str">
        <f>BD_Actu!I119</f>
        <v>-</v>
      </c>
      <c r="J2867" s="619" t="str">
        <f>BD_Actu!J119</f>
        <v>-</v>
      </c>
      <c r="K2867" s="468" t="str">
        <f>BD_Actu!K119</f>
        <v>-</v>
      </c>
      <c r="L2867" s="468" t="str">
        <f>BD_Actu!L119</f>
        <v>-</v>
      </c>
      <c r="M2867" s="468" t="str">
        <f>BD_Actu!M119</f>
        <v>-</v>
      </c>
      <c r="N2867" s="470" t="str">
        <f>BD_Actu!N119</f>
        <v>-</v>
      </c>
      <c r="O2867" s="616" t="str">
        <f>BD_Actu!O119</f>
        <v>-</v>
      </c>
      <c r="P2867" s="468" t="str">
        <f>BD_Actu!P119</f>
        <v>-</v>
      </c>
      <c r="Q2867" s="468" t="str">
        <f>BD_Actu!Q119</f>
        <v>-</v>
      </c>
      <c r="R2867" s="468" t="str">
        <f>BD_Actu!R119</f>
        <v>-</v>
      </c>
      <c r="S2867" s="468" t="str">
        <f>BD_Actu!S119</f>
        <v>-</v>
      </c>
      <c r="T2867" s="468" t="str">
        <f>BD_Actu!T119</f>
        <v>-</v>
      </c>
      <c r="U2867" s="468" t="str">
        <f>BD_Actu!U119</f>
        <v>-</v>
      </c>
      <c r="V2867" s="468" t="str">
        <f>BD_Actu!V119</f>
        <v>-</v>
      </c>
      <c r="W2867" s="468" t="str">
        <f>BD_Actu!W119</f>
        <v>-</v>
      </c>
      <c r="X2867" s="468" t="str">
        <f>BD_Actu!X119</f>
        <v>-</v>
      </c>
      <c r="Y2867" s="468" t="str">
        <f>BD_Actu!Y119</f>
        <v>-</v>
      </c>
      <c r="Z2867" s="468" t="str">
        <f>BD_Actu!Z119</f>
        <v>-</v>
      </c>
      <c r="AA2867" s="468" t="str">
        <f>BD_Actu!AA119</f>
        <v>-</v>
      </c>
      <c r="AB2867" s="470" t="str">
        <f>BD_Actu!AB119</f>
        <v>-</v>
      </c>
      <c r="AC2867" s="470"/>
    </row>
    <row r="2868" spans="1:29" s="467" customFormat="1">
      <c r="A2868" s="468" t="str">
        <f>BD_Actu!A120</f>
        <v>2018_100</v>
      </c>
      <c r="B2868" s="468" t="str">
        <f>BD_Actu!B120</f>
        <v>-</v>
      </c>
      <c r="C2868" s="468" t="str">
        <f>BD_Actu!C120</f>
        <v>---_-</v>
      </c>
      <c r="D2868" s="468" t="str">
        <f>BD_Actu!D120</f>
        <v>-</v>
      </c>
      <c r="E2868" s="468">
        <f>BD_Actu!E120</f>
        <v>25</v>
      </c>
      <c r="F2868" s="469" t="str">
        <f>BD_Actu!F120</f>
        <v>Passe en S</v>
      </c>
      <c r="G2868" s="468" t="str">
        <f>BD_Actu!G120</f>
        <v>-</v>
      </c>
      <c r="H2868" s="673" t="str">
        <f>BD_Actu!H120</f>
        <v>-</v>
      </c>
      <c r="I2868" s="673" t="str">
        <f>BD_Actu!I120</f>
        <v>-</v>
      </c>
      <c r="J2868" s="619" t="str">
        <f>BD_Actu!J120</f>
        <v>-</v>
      </c>
      <c r="K2868" s="468" t="str">
        <f>BD_Actu!K120</f>
        <v>-</v>
      </c>
      <c r="L2868" s="468" t="str">
        <f>BD_Actu!L120</f>
        <v>-</v>
      </c>
      <c r="M2868" s="468" t="str">
        <f>BD_Actu!M120</f>
        <v>-</v>
      </c>
      <c r="N2868" s="470" t="str">
        <f>BD_Actu!N120</f>
        <v>-</v>
      </c>
      <c r="O2868" s="616" t="str">
        <f>BD_Actu!O120</f>
        <v>-</v>
      </c>
      <c r="P2868" s="468" t="str">
        <f>BD_Actu!P120</f>
        <v>-</v>
      </c>
      <c r="Q2868" s="468" t="str">
        <f>BD_Actu!Q120</f>
        <v>-</v>
      </c>
      <c r="R2868" s="468" t="str">
        <f>BD_Actu!R120</f>
        <v>-</v>
      </c>
      <c r="S2868" s="468" t="str">
        <f>BD_Actu!S120</f>
        <v>-</v>
      </c>
      <c r="T2868" s="468" t="str">
        <f>BD_Actu!T120</f>
        <v>-</v>
      </c>
      <c r="U2868" s="468" t="str">
        <f>BD_Actu!U120</f>
        <v>-</v>
      </c>
      <c r="V2868" s="468" t="str">
        <f>BD_Actu!V120</f>
        <v>-</v>
      </c>
      <c r="W2868" s="468" t="str">
        <f>BD_Actu!W120</f>
        <v>-</v>
      </c>
      <c r="X2868" s="468" t="str">
        <f>BD_Actu!X120</f>
        <v>-</v>
      </c>
      <c r="Y2868" s="468" t="str">
        <f>BD_Actu!Y120</f>
        <v>-</v>
      </c>
      <c r="Z2868" s="468" t="str">
        <f>BD_Actu!Z120</f>
        <v>-</v>
      </c>
      <c r="AA2868" s="468" t="str">
        <f>BD_Actu!AA120</f>
        <v>-</v>
      </c>
      <c r="AB2868" s="470" t="str">
        <f>BD_Actu!AB120</f>
        <v>-</v>
      </c>
      <c r="AC2868" s="470"/>
    </row>
    <row r="2869" spans="1:29" s="467" customFormat="1">
      <c r="A2869" s="468" t="str">
        <f>BD_Actu!A121</f>
        <v>2018_101</v>
      </c>
      <c r="B2869" s="468" t="str">
        <f>BD_Actu!B121</f>
        <v>-</v>
      </c>
      <c r="C2869" s="468" t="str">
        <f>BD_Actu!C121</f>
        <v>---_-</v>
      </c>
      <c r="D2869" s="468" t="str">
        <f>BD_Actu!D121</f>
        <v>-</v>
      </c>
      <c r="E2869" s="468">
        <f>BD_Actu!E121</f>
        <v>26</v>
      </c>
      <c r="F2869" s="469" t="str">
        <f>BD_Actu!F121</f>
        <v>Ilot Tibarama</v>
      </c>
      <c r="G2869" s="468" t="str">
        <f>BD_Actu!G121</f>
        <v>-</v>
      </c>
      <c r="H2869" s="673" t="str">
        <f>BD_Actu!H121</f>
        <v>-</v>
      </c>
      <c r="I2869" s="673" t="str">
        <f>BD_Actu!I121</f>
        <v>-</v>
      </c>
      <c r="J2869" s="619" t="str">
        <f>BD_Actu!J121</f>
        <v>-</v>
      </c>
      <c r="K2869" s="468" t="str">
        <f>BD_Actu!K121</f>
        <v>-</v>
      </c>
      <c r="L2869" s="468" t="str">
        <f>BD_Actu!L121</f>
        <v>-</v>
      </c>
      <c r="M2869" s="468" t="str">
        <f>BD_Actu!M121</f>
        <v>-</v>
      </c>
      <c r="N2869" s="470" t="str">
        <f>BD_Actu!N121</f>
        <v>-</v>
      </c>
      <c r="O2869" s="616" t="str">
        <f>BD_Actu!O121</f>
        <v>-</v>
      </c>
      <c r="P2869" s="468" t="str">
        <f>BD_Actu!P121</f>
        <v>-</v>
      </c>
      <c r="Q2869" s="468" t="str">
        <f>BD_Actu!Q121</f>
        <v>-</v>
      </c>
      <c r="R2869" s="468" t="str">
        <f>BD_Actu!R121</f>
        <v>-</v>
      </c>
      <c r="S2869" s="468" t="str">
        <f>BD_Actu!S121</f>
        <v>-</v>
      </c>
      <c r="T2869" s="468" t="str">
        <f>BD_Actu!T121</f>
        <v>-</v>
      </c>
      <c r="U2869" s="468" t="str">
        <f>BD_Actu!U121</f>
        <v>-</v>
      </c>
      <c r="V2869" s="468" t="str">
        <f>BD_Actu!V121</f>
        <v>-</v>
      </c>
      <c r="W2869" s="468" t="str">
        <f>BD_Actu!W121</f>
        <v>-</v>
      </c>
      <c r="X2869" s="468" t="str">
        <f>BD_Actu!X121</f>
        <v>-</v>
      </c>
      <c r="Y2869" s="468" t="str">
        <f>BD_Actu!Y121</f>
        <v>-</v>
      </c>
      <c r="Z2869" s="468" t="str">
        <f>BD_Actu!Z121</f>
        <v>-</v>
      </c>
      <c r="AA2869" s="468" t="str">
        <f>BD_Actu!AA121</f>
        <v>-</v>
      </c>
      <c r="AB2869" s="470" t="str">
        <f>BD_Actu!AB121</f>
        <v>-</v>
      </c>
      <c r="AC2869" s="470"/>
    </row>
    <row r="2870" spans="1:29" s="467" customFormat="1">
      <c r="A2870" s="468" t="str">
        <f>BD_Actu!A122</f>
        <v>2018_102</v>
      </c>
      <c r="B2870" s="468" t="str">
        <f>BD_Actu!B122</f>
        <v>-</v>
      </c>
      <c r="C2870" s="468" t="str">
        <f>BD_Actu!C122</f>
        <v>---_-</v>
      </c>
      <c r="D2870" s="468" t="str">
        <f>BD_Actu!D122</f>
        <v>-</v>
      </c>
      <c r="E2870" s="468">
        <f>BD_Actu!E122</f>
        <v>26</v>
      </c>
      <c r="F2870" s="469" t="str">
        <f>BD_Actu!F122</f>
        <v>Ilot Tibarama</v>
      </c>
      <c r="G2870" s="468" t="str">
        <f>BD_Actu!G122</f>
        <v>-</v>
      </c>
      <c r="H2870" s="673" t="str">
        <f>BD_Actu!H122</f>
        <v>-</v>
      </c>
      <c r="I2870" s="673" t="str">
        <f>BD_Actu!I122</f>
        <v>-</v>
      </c>
      <c r="J2870" s="619" t="str">
        <f>BD_Actu!J122</f>
        <v>-</v>
      </c>
      <c r="K2870" s="468" t="str">
        <f>BD_Actu!K122</f>
        <v>-</v>
      </c>
      <c r="L2870" s="468" t="str">
        <f>BD_Actu!L122</f>
        <v>-</v>
      </c>
      <c r="M2870" s="468" t="str">
        <f>BD_Actu!M122</f>
        <v>-</v>
      </c>
      <c r="N2870" s="470" t="str">
        <f>BD_Actu!N122</f>
        <v>-</v>
      </c>
      <c r="O2870" s="616" t="str">
        <f>BD_Actu!O122</f>
        <v>-</v>
      </c>
      <c r="P2870" s="468" t="str">
        <f>BD_Actu!P122</f>
        <v>-</v>
      </c>
      <c r="Q2870" s="468" t="str">
        <f>BD_Actu!Q122</f>
        <v>-</v>
      </c>
      <c r="R2870" s="468" t="str">
        <f>BD_Actu!R122</f>
        <v>-</v>
      </c>
      <c r="S2870" s="468" t="str">
        <f>BD_Actu!S122</f>
        <v>-</v>
      </c>
      <c r="T2870" s="468" t="str">
        <f>BD_Actu!T122</f>
        <v>-</v>
      </c>
      <c r="U2870" s="468" t="str">
        <f>BD_Actu!U122</f>
        <v>-</v>
      </c>
      <c r="V2870" s="468" t="str">
        <f>BD_Actu!V122</f>
        <v>-</v>
      </c>
      <c r="W2870" s="468" t="str">
        <f>BD_Actu!W122</f>
        <v>-</v>
      </c>
      <c r="X2870" s="468" t="str">
        <f>BD_Actu!X122</f>
        <v>-</v>
      </c>
      <c r="Y2870" s="468" t="str">
        <f>BD_Actu!Y122</f>
        <v>-</v>
      </c>
      <c r="Z2870" s="468" t="str">
        <f>BD_Actu!Z122</f>
        <v>-</v>
      </c>
      <c r="AA2870" s="468" t="str">
        <f>BD_Actu!AA122</f>
        <v>-</v>
      </c>
      <c r="AB2870" s="470" t="str">
        <f>BD_Actu!AB122</f>
        <v>-</v>
      </c>
      <c r="AC2870" s="470"/>
    </row>
    <row r="2871" spans="1:29" s="467" customFormat="1">
      <c r="A2871" s="468" t="str">
        <f>BD_Actu!A123</f>
        <v>2018_103</v>
      </c>
      <c r="B2871" s="468" t="str">
        <f>BD_Actu!B123</f>
        <v>-</v>
      </c>
      <c r="C2871" s="468" t="str">
        <f>BD_Actu!C123</f>
        <v>---_-</v>
      </c>
      <c r="D2871" s="468" t="str">
        <f>BD_Actu!D123</f>
        <v>-</v>
      </c>
      <c r="E2871" s="468">
        <f>BD_Actu!E123</f>
        <v>26</v>
      </c>
      <c r="F2871" s="469" t="str">
        <f>BD_Actu!F123</f>
        <v>Ilot Tibarama</v>
      </c>
      <c r="G2871" s="468" t="str">
        <f>BD_Actu!G123</f>
        <v>-</v>
      </c>
      <c r="H2871" s="673" t="str">
        <f>BD_Actu!H123</f>
        <v>-</v>
      </c>
      <c r="I2871" s="673" t="str">
        <f>BD_Actu!I123</f>
        <v>-</v>
      </c>
      <c r="J2871" s="619" t="str">
        <f>BD_Actu!J123</f>
        <v>-</v>
      </c>
      <c r="K2871" s="468" t="str">
        <f>BD_Actu!K123</f>
        <v>-</v>
      </c>
      <c r="L2871" s="468" t="str">
        <f>BD_Actu!L123</f>
        <v>-</v>
      </c>
      <c r="M2871" s="468" t="str">
        <f>BD_Actu!M123</f>
        <v>-</v>
      </c>
      <c r="N2871" s="470" t="str">
        <f>BD_Actu!N123</f>
        <v>-</v>
      </c>
      <c r="O2871" s="616" t="str">
        <f>BD_Actu!O123</f>
        <v>-</v>
      </c>
      <c r="P2871" s="468" t="str">
        <f>BD_Actu!P123</f>
        <v>-</v>
      </c>
      <c r="Q2871" s="468" t="str">
        <f>BD_Actu!Q123</f>
        <v>-</v>
      </c>
      <c r="R2871" s="468" t="str">
        <f>BD_Actu!R123</f>
        <v>-</v>
      </c>
      <c r="S2871" s="468" t="str">
        <f>BD_Actu!S123</f>
        <v>-</v>
      </c>
      <c r="T2871" s="468" t="str">
        <f>BD_Actu!T123</f>
        <v>-</v>
      </c>
      <c r="U2871" s="468" t="str">
        <f>BD_Actu!U123</f>
        <v>-</v>
      </c>
      <c r="V2871" s="468" t="str">
        <f>BD_Actu!V123</f>
        <v>-</v>
      </c>
      <c r="W2871" s="468" t="str">
        <f>BD_Actu!W123</f>
        <v>-</v>
      </c>
      <c r="X2871" s="468" t="str">
        <f>BD_Actu!X123</f>
        <v>-</v>
      </c>
      <c r="Y2871" s="468" t="str">
        <f>BD_Actu!Y123</f>
        <v>-</v>
      </c>
      <c r="Z2871" s="468" t="str">
        <f>BD_Actu!Z123</f>
        <v>-</v>
      </c>
      <c r="AA2871" s="468" t="str">
        <f>BD_Actu!AA123</f>
        <v>-</v>
      </c>
      <c r="AB2871" s="470" t="str">
        <f>BD_Actu!AB123</f>
        <v>-</v>
      </c>
      <c r="AC2871" s="470"/>
    </row>
    <row r="2872" spans="1:29" s="467" customFormat="1">
      <c r="A2872" s="468" t="str">
        <f>BD_Actu!A124</f>
        <v>2018_104</v>
      </c>
      <c r="B2872" s="468" t="str">
        <f>BD_Actu!B124</f>
        <v>-</v>
      </c>
      <c r="C2872" s="468" t="str">
        <f>BD_Actu!C124</f>
        <v>---_-</v>
      </c>
      <c r="D2872" s="468" t="str">
        <f>BD_Actu!D124</f>
        <v>-</v>
      </c>
      <c r="E2872" s="468">
        <f>BD_Actu!E124</f>
        <v>26</v>
      </c>
      <c r="F2872" s="469" t="str">
        <f>BD_Actu!F124</f>
        <v>Ilot Tibarama</v>
      </c>
      <c r="G2872" s="468" t="str">
        <f>BD_Actu!G124</f>
        <v>-</v>
      </c>
      <c r="H2872" s="673" t="str">
        <f>BD_Actu!H124</f>
        <v>-</v>
      </c>
      <c r="I2872" s="673" t="str">
        <f>BD_Actu!I124</f>
        <v>-</v>
      </c>
      <c r="J2872" s="619" t="str">
        <f>BD_Actu!J124</f>
        <v>-</v>
      </c>
      <c r="K2872" s="468" t="str">
        <f>BD_Actu!K124</f>
        <v>-</v>
      </c>
      <c r="L2872" s="468" t="str">
        <f>BD_Actu!L124</f>
        <v>-</v>
      </c>
      <c r="M2872" s="468" t="str">
        <f>BD_Actu!M124</f>
        <v>-</v>
      </c>
      <c r="N2872" s="470" t="str">
        <f>BD_Actu!N124</f>
        <v>-</v>
      </c>
      <c r="O2872" s="616" t="str">
        <f>BD_Actu!O124</f>
        <v>-</v>
      </c>
      <c r="P2872" s="468" t="str">
        <f>BD_Actu!P124</f>
        <v>-</v>
      </c>
      <c r="Q2872" s="468" t="str">
        <f>BD_Actu!Q124</f>
        <v>-</v>
      </c>
      <c r="R2872" s="468" t="str">
        <f>BD_Actu!R124</f>
        <v>-</v>
      </c>
      <c r="S2872" s="468" t="str">
        <f>BD_Actu!S124</f>
        <v>-</v>
      </c>
      <c r="T2872" s="468" t="str">
        <f>BD_Actu!T124</f>
        <v>-</v>
      </c>
      <c r="U2872" s="468" t="str">
        <f>BD_Actu!U124</f>
        <v>-</v>
      </c>
      <c r="V2872" s="468" t="str">
        <f>BD_Actu!V124</f>
        <v>-</v>
      </c>
      <c r="W2872" s="468" t="str">
        <f>BD_Actu!W124</f>
        <v>-</v>
      </c>
      <c r="X2872" s="468" t="str">
        <f>BD_Actu!X124</f>
        <v>-</v>
      </c>
      <c r="Y2872" s="468" t="str">
        <f>BD_Actu!Y124</f>
        <v>-</v>
      </c>
      <c r="Z2872" s="468" t="str">
        <f>BD_Actu!Z124</f>
        <v>-</v>
      </c>
      <c r="AA2872" s="468" t="str">
        <f>BD_Actu!AA124</f>
        <v>-</v>
      </c>
      <c r="AB2872" s="470" t="str">
        <f>BD_Actu!AB124</f>
        <v>-</v>
      </c>
      <c r="AC2872" s="470"/>
    </row>
    <row r="2873" spans="1:29" s="467" customFormat="1">
      <c r="A2873" s="468" t="str">
        <f>BD_Actu!A125</f>
        <v>2018_105</v>
      </c>
      <c r="B2873" s="468" t="str">
        <f>BD_Actu!B125</f>
        <v>-</v>
      </c>
      <c r="C2873" s="468" t="str">
        <f>BD_Actu!C125</f>
        <v>---_-</v>
      </c>
      <c r="D2873" s="468" t="str">
        <f>BD_Actu!D125</f>
        <v>-</v>
      </c>
      <c r="E2873" s="468">
        <f>BD_Actu!E125</f>
        <v>27</v>
      </c>
      <c r="F2873" s="469" t="str">
        <f>BD_Actu!F125</f>
        <v>Darse de Tibarama</v>
      </c>
      <c r="G2873" s="468" t="str">
        <f>BD_Actu!G125</f>
        <v>-</v>
      </c>
      <c r="H2873" s="673" t="str">
        <f>BD_Actu!H125</f>
        <v>-</v>
      </c>
      <c r="I2873" s="673" t="str">
        <f>BD_Actu!I125</f>
        <v>-</v>
      </c>
      <c r="J2873" s="619" t="str">
        <f>BD_Actu!J125</f>
        <v>-</v>
      </c>
      <c r="K2873" s="468" t="str">
        <f>BD_Actu!K125</f>
        <v>-</v>
      </c>
      <c r="L2873" s="468" t="str">
        <f>BD_Actu!L125</f>
        <v>-</v>
      </c>
      <c r="M2873" s="468" t="str">
        <f>BD_Actu!M125</f>
        <v>-</v>
      </c>
      <c r="N2873" s="470" t="str">
        <f>BD_Actu!N125</f>
        <v>-</v>
      </c>
      <c r="O2873" s="616" t="str">
        <f>BD_Actu!O125</f>
        <v>-</v>
      </c>
      <c r="P2873" s="468" t="str">
        <f>BD_Actu!P125</f>
        <v>-</v>
      </c>
      <c r="Q2873" s="468" t="str">
        <f>BD_Actu!Q125</f>
        <v>-</v>
      </c>
      <c r="R2873" s="468" t="str">
        <f>BD_Actu!R125</f>
        <v>-</v>
      </c>
      <c r="S2873" s="468" t="str">
        <f>BD_Actu!S125</f>
        <v>-</v>
      </c>
      <c r="T2873" s="468" t="str">
        <f>BD_Actu!T125</f>
        <v>-</v>
      </c>
      <c r="U2873" s="468" t="str">
        <f>BD_Actu!U125</f>
        <v>-</v>
      </c>
      <c r="V2873" s="468" t="str">
        <f>BD_Actu!V125</f>
        <v>-</v>
      </c>
      <c r="W2873" s="468" t="str">
        <f>BD_Actu!W125</f>
        <v>-</v>
      </c>
      <c r="X2873" s="468" t="str">
        <f>BD_Actu!X125</f>
        <v>-</v>
      </c>
      <c r="Y2873" s="468" t="str">
        <f>BD_Actu!Y125</f>
        <v>-</v>
      </c>
      <c r="Z2873" s="468" t="str">
        <f>BD_Actu!Z125</f>
        <v>-</v>
      </c>
      <c r="AA2873" s="468" t="str">
        <f>BD_Actu!AA125</f>
        <v>-</v>
      </c>
      <c r="AB2873" s="470" t="str">
        <f>BD_Actu!AB125</f>
        <v>-</v>
      </c>
      <c r="AC2873" s="470"/>
    </row>
    <row r="2874" spans="1:29" s="467" customFormat="1">
      <c r="A2874" s="468" t="str">
        <f>BD_Actu!A126</f>
        <v>2018_106</v>
      </c>
      <c r="B2874" s="468" t="str">
        <f>BD_Actu!B126</f>
        <v>-</v>
      </c>
      <c r="C2874" s="468" t="str">
        <f>BD_Actu!C126</f>
        <v>---_-</v>
      </c>
      <c r="D2874" s="468" t="str">
        <f>BD_Actu!D126</f>
        <v>-</v>
      </c>
      <c r="E2874" s="468">
        <f>BD_Actu!E126</f>
        <v>27</v>
      </c>
      <c r="F2874" s="469" t="str">
        <f>BD_Actu!F126</f>
        <v>Darse de Tibarama</v>
      </c>
      <c r="G2874" s="468" t="str">
        <f>BD_Actu!G126</f>
        <v>-</v>
      </c>
      <c r="H2874" s="673" t="str">
        <f>BD_Actu!H126</f>
        <v>-</v>
      </c>
      <c r="I2874" s="673" t="str">
        <f>BD_Actu!I126</f>
        <v>-</v>
      </c>
      <c r="J2874" s="619" t="str">
        <f>BD_Actu!J126</f>
        <v>-</v>
      </c>
      <c r="K2874" s="468" t="str">
        <f>BD_Actu!K126</f>
        <v>-</v>
      </c>
      <c r="L2874" s="468" t="str">
        <f>BD_Actu!L126</f>
        <v>-</v>
      </c>
      <c r="M2874" s="468" t="str">
        <f>BD_Actu!M126</f>
        <v>-</v>
      </c>
      <c r="N2874" s="470" t="str">
        <f>BD_Actu!N126</f>
        <v>-</v>
      </c>
      <c r="O2874" s="616" t="str">
        <f>BD_Actu!O126</f>
        <v>-</v>
      </c>
      <c r="P2874" s="468" t="str">
        <f>BD_Actu!P126</f>
        <v>-</v>
      </c>
      <c r="Q2874" s="468" t="str">
        <f>BD_Actu!Q126</f>
        <v>-</v>
      </c>
      <c r="R2874" s="468" t="str">
        <f>BD_Actu!R126</f>
        <v>-</v>
      </c>
      <c r="S2874" s="468" t="str">
        <f>BD_Actu!S126</f>
        <v>-</v>
      </c>
      <c r="T2874" s="468" t="str">
        <f>BD_Actu!T126</f>
        <v>-</v>
      </c>
      <c r="U2874" s="468" t="str">
        <f>BD_Actu!U126</f>
        <v>-</v>
      </c>
      <c r="V2874" s="468" t="str">
        <f>BD_Actu!V126</f>
        <v>-</v>
      </c>
      <c r="W2874" s="468" t="str">
        <f>BD_Actu!W126</f>
        <v>-</v>
      </c>
      <c r="X2874" s="468" t="str">
        <f>BD_Actu!X126</f>
        <v>-</v>
      </c>
      <c r="Y2874" s="468" t="str">
        <f>BD_Actu!Y126</f>
        <v>-</v>
      </c>
      <c r="Z2874" s="468" t="str">
        <f>BD_Actu!Z126</f>
        <v>-</v>
      </c>
      <c r="AA2874" s="468" t="str">
        <f>BD_Actu!AA126</f>
        <v>-</v>
      </c>
      <c r="AB2874" s="470" t="str">
        <f>BD_Actu!AB126</f>
        <v>-</v>
      </c>
      <c r="AC2874" s="470"/>
    </row>
    <row r="2875" spans="1:29" s="467" customFormat="1">
      <c r="A2875" s="468" t="str">
        <f>BD_Actu!A127</f>
        <v>2018_107</v>
      </c>
      <c r="B2875" s="468" t="str">
        <f>BD_Actu!B127</f>
        <v>-</v>
      </c>
      <c r="C2875" s="468" t="str">
        <f>BD_Actu!C127</f>
        <v>---_-</v>
      </c>
      <c r="D2875" s="468" t="str">
        <f>BD_Actu!D127</f>
        <v>-</v>
      </c>
      <c r="E2875" s="468">
        <f>BD_Actu!E127</f>
        <v>27</v>
      </c>
      <c r="F2875" s="469" t="str">
        <f>BD_Actu!F127</f>
        <v>Darse de Tibarama</v>
      </c>
      <c r="G2875" s="468" t="str">
        <f>BD_Actu!G127</f>
        <v>-</v>
      </c>
      <c r="H2875" s="673" t="str">
        <f>BD_Actu!H127</f>
        <v>-</v>
      </c>
      <c r="I2875" s="673" t="str">
        <f>BD_Actu!I127</f>
        <v>-</v>
      </c>
      <c r="J2875" s="619" t="str">
        <f>BD_Actu!J127</f>
        <v>-</v>
      </c>
      <c r="K2875" s="468" t="str">
        <f>BD_Actu!K127</f>
        <v>-</v>
      </c>
      <c r="L2875" s="468" t="str">
        <f>BD_Actu!L127</f>
        <v>-</v>
      </c>
      <c r="M2875" s="468" t="str">
        <f>BD_Actu!M127</f>
        <v>-</v>
      </c>
      <c r="N2875" s="470" t="str">
        <f>BD_Actu!N127</f>
        <v>-</v>
      </c>
      <c r="O2875" s="616" t="str">
        <f>BD_Actu!O127</f>
        <v>-</v>
      </c>
      <c r="P2875" s="468" t="str">
        <f>BD_Actu!P127</f>
        <v>-</v>
      </c>
      <c r="Q2875" s="468" t="str">
        <f>BD_Actu!Q127</f>
        <v>-</v>
      </c>
      <c r="R2875" s="468" t="str">
        <f>BD_Actu!R127</f>
        <v>-</v>
      </c>
      <c r="S2875" s="468" t="str">
        <f>BD_Actu!S127</f>
        <v>-</v>
      </c>
      <c r="T2875" s="468" t="str">
        <f>BD_Actu!T127</f>
        <v>-</v>
      </c>
      <c r="U2875" s="468" t="str">
        <f>BD_Actu!U127</f>
        <v>-</v>
      </c>
      <c r="V2875" s="468" t="str">
        <f>BD_Actu!V127</f>
        <v>-</v>
      </c>
      <c r="W2875" s="468" t="str">
        <f>BD_Actu!W127</f>
        <v>-</v>
      </c>
      <c r="X2875" s="468" t="str">
        <f>BD_Actu!X127</f>
        <v>-</v>
      </c>
      <c r="Y2875" s="468" t="str">
        <f>BD_Actu!Y127</f>
        <v>-</v>
      </c>
      <c r="Z2875" s="468" t="str">
        <f>BD_Actu!Z127</f>
        <v>-</v>
      </c>
      <c r="AA2875" s="468" t="str">
        <f>BD_Actu!AA127</f>
        <v>-</v>
      </c>
      <c r="AB2875" s="470" t="str">
        <f>BD_Actu!AB127</f>
        <v>-</v>
      </c>
      <c r="AC2875" s="470"/>
    </row>
    <row r="2876" spans="1:29" s="467" customFormat="1">
      <c r="A2876" s="468" t="str">
        <f>BD_Actu!A128</f>
        <v>2018_108</v>
      </c>
      <c r="B2876" s="468" t="str">
        <f>BD_Actu!B128</f>
        <v>-</v>
      </c>
      <c r="C2876" s="468" t="str">
        <f>BD_Actu!C128</f>
        <v>---_-</v>
      </c>
      <c r="D2876" s="468" t="str">
        <f>BD_Actu!D128</f>
        <v>-</v>
      </c>
      <c r="E2876" s="468">
        <f>BD_Actu!E128</f>
        <v>27</v>
      </c>
      <c r="F2876" s="469" t="str">
        <f>BD_Actu!F128</f>
        <v>Darse de Tibarama</v>
      </c>
      <c r="G2876" s="468" t="str">
        <f>BD_Actu!G128</f>
        <v>-</v>
      </c>
      <c r="H2876" s="673" t="str">
        <f>BD_Actu!H128</f>
        <v>-</v>
      </c>
      <c r="I2876" s="673" t="str">
        <f>BD_Actu!I128</f>
        <v>-</v>
      </c>
      <c r="J2876" s="619" t="str">
        <f>BD_Actu!J128</f>
        <v>-</v>
      </c>
      <c r="K2876" s="468" t="str">
        <f>BD_Actu!K128</f>
        <v>-</v>
      </c>
      <c r="L2876" s="468" t="str">
        <f>BD_Actu!L128</f>
        <v>-</v>
      </c>
      <c r="M2876" s="468" t="str">
        <f>BD_Actu!M128</f>
        <v>-</v>
      </c>
      <c r="N2876" s="470" t="str">
        <f>BD_Actu!N128</f>
        <v>-</v>
      </c>
      <c r="O2876" s="616" t="str">
        <f>BD_Actu!O128</f>
        <v>-</v>
      </c>
      <c r="P2876" s="468" t="str">
        <f>BD_Actu!P128</f>
        <v>-</v>
      </c>
      <c r="Q2876" s="468" t="str">
        <f>BD_Actu!Q128</f>
        <v>-</v>
      </c>
      <c r="R2876" s="468" t="str">
        <f>BD_Actu!R128</f>
        <v>-</v>
      </c>
      <c r="S2876" s="468" t="str">
        <f>BD_Actu!S128</f>
        <v>-</v>
      </c>
      <c r="T2876" s="468" t="str">
        <f>BD_Actu!T128</f>
        <v>-</v>
      </c>
      <c r="U2876" s="468" t="str">
        <f>BD_Actu!U128</f>
        <v>-</v>
      </c>
      <c r="V2876" s="468" t="str">
        <f>BD_Actu!V128</f>
        <v>-</v>
      </c>
      <c r="W2876" s="468" t="str">
        <f>BD_Actu!W128</f>
        <v>-</v>
      </c>
      <c r="X2876" s="468" t="str">
        <f>BD_Actu!X128</f>
        <v>-</v>
      </c>
      <c r="Y2876" s="468" t="str">
        <f>BD_Actu!Y128</f>
        <v>-</v>
      </c>
      <c r="Z2876" s="468" t="str">
        <f>BD_Actu!Z128</f>
        <v>-</v>
      </c>
      <c r="AA2876" s="468" t="str">
        <f>BD_Actu!AA128</f>
        <v>-</v>
      </c>
      <c r="AB2876" s="470" t="str">
        <f>BD_Actu!AB128</f>
        <v>-</v>
      </c>
      <c r="AC2876" s="470"/>
    </row>
    <row r="2877" spans="1:29" s="467" customFormat="1">
      <c r="A2877" s="468" t="str">
        <f>BD_Actu!A129</f>
        <v>2018_109</v>
      </c>
      <c r="B2877" s="468" t="str">
        <f>BD_Actu!B129</f>
        <v>-</v>
      </c>
      <c r="C2877" s="468" t="str">
        <f>BD_Actu!C129</f>
        <v>---_-</v>
      </c>
      <c r="D2877" s="468" t="str">
        <f>BD_Actu!D129</f>
        <v>-</v>
      </c>
      <c r="E2877" s="468">
        <f>BD_Actu!E129</f>
        <v>28</v>
      </c>
      <c r="F2877" s="469" t="str">
        <f>BD_Actu!F129</f>
        <v>Kendec</v>
      </c>
      <c r="G2877" s="468" t="str">
        <f>BD_Actu!G129</f>
        <v>-</v>
      </c>
      <c r="H2877" s="673" t="str">
        <f>BD_Actu!H129</f>
        <v>-</v>
      </c>
      <c r="I2877" s="673" t="str">
        <f>BD_Actu!I129</f>
        <v>-</v>
      </c>
      <c r="J2877" s="619" t="str">
        <f>BD_Actu!J129</f>
        <v>-</v>
      </c>
      <c r="K2877" s="468" t="str">
        <f>BD_Actu!K129</f>
        <v>-</v>
      </c>
      <c r="L2877" s="468" t="str">
        <f>BD_Actu!L129</f>
        <v>-</v>
      </c>
      <c r="M2877" s="468" t="str">
        <f>BD_Actu!M129</f>
        <v>-</v>
      </c>
      <c r="N2877" s="470" t="str">
        <f>BD_Actu!N129</f>
        <v>-</v>
      </c>
      <c r="O2877" s="616" t="str">
        <f>BD_Actu!O129</f>
        <v>-</v>
      </c>
      <c r="P2877" s="468" t="str">
        <f>BD_Actu!P129</f>
        <v>-</v>
      </c>
      <c r="Q2877" s="468" t="str">
        <f>BD_Actu!Q129</f>
        <v>-</v>
      </c>
      <c r="R2877" s="468" t="str">
        <f>BD_Actu!R129</f>
        <v>-</v>
      </c>
      <c r="S2877" s="468" t="str">
        <f>BD_Actu!S129</f>
        <v>-</v>
      </c>
      <c r="T2877" s="468" t="str">
        <f>BD_Actu!T129</f>
        <v>-</v>
      </c>
      <c r="U2877" s="468" t="str">
        <f>BD_Actu!U129</f>
        <v>-</v>
      </c>
      <c r="V2877" s="468" t="str">
        <f>BD_Actu!V129</f>
        <v>-</v>
      </c>
      <c r="W2877" s="468" t="str">
        <f>BD_Actu!W129</f>
        <v>-</v>
      </c>
      <c r="X2877" s="468" t="str">
        <f>BD_Actu!X129</f>
        <v>-</v>
      </c>
      <c r="Y2877" s="468" t="str">
        <f>BD_Actu!Y129</f>
        <v>-</v>
      </c>
      <c r="Z2877" s="468" t="str">
        <f>BD_Actu!Z129</f>
        <v>-</v>
      </c>
      <c r="AA2877" s="468" t="str">
        <f>BD_Actu!AA129</f>
        <v>-</v>
      </c>
      <c r="AB2877" s="470" t="str">
        <f>BD_Actu!AB129</f>
        <v>-</v>
      </c>
      <c r="AC2877" s="470"/>
    </row>
    <row r="2878" spans="1:29" s="467" customFormat="1">
      <c r="A2878" s="468" t="str">
        <f>BD_Actu!A130</f>
        <v>2018_110</v>
      </c>
      <c r="B2878" s="468" t="str">
        <f>BD_Actu!B130</f>
        <v>-</v>
      </c>
      <c r="C2878" s="468" t="str">
        <f>BD_Actu!C130</f>
        <v>---_-</v>
      </c>
      <c r="D2878" s="468" t="str">
        <f>BD_Actu!D130</f>
        <v>-</v>
      </c>
      <c r="E2878" s="468">
        <f>BD_Actu!E130</f>
        <v>28</v>
      </c>
      <c r="F2878" s="469" t="str">
        <f>BD_Actu!F130</f>
        <v>Kendec</v>
      </c>
      <c r="G2878" s="468" t="str">
        <f>BD_Actu!G130</f>
        <v>-</v>
      </c>
      <c r="H2878" s="673" t="str">
        <f>BD_Actu!H130</f>
        <v>-</v>
      </c>
      <c r="I2878" s="673" t="str">
        <f>BD_Actu!I130</f>
        <v>-</v>
      </c>
      <c r="J2878" s="619" t="str">
        <f>BD_Actu!J130</f>
        <v>-</v>
      </c>
      <c r="K2878" s="468" t="str">
        <f>BD_Actu!K130</f>
        <v>-</v>
      </c>
      <c r="L2878" s="468" t="str">
        <f>BD_Actu!L130</f>
        <v>-</v>
      </c>
      <c r="M2878" s="468" t="str">
        <f>BD_Actu!M130</f>
        <v>-</v>
      </c>
      <c r="N2878" s="470" t="str">
        <f>BD_Actu!N130</f>
        <v>-</v>
      </c>
      <c r="O2878" s="616" t="str">
        <f>BD_Actu!O130</f>
        <v>-</v>
      </c>
      <c r="P2878" s="468" t="str">
        <f>BD_Actu!P130</f>
        <v>-</v>
      </c>
      <c r="Q2878" s="468" t="str">
        <f>BD_Actu!Q130</f>
        <v>-</v>
      </c>
      <c r="R2878" s="468" t="str">
        <f>BD_Actu!R130</f>
        <v>-</v>
      </c>
      <c r="S2878" s="468" t="str">
        <f>BD_Actu!S130</f>
        <v>-</v>
      </c>
      <c r="T2878" s="468" t="str">
        <f>BD_Actu!T130</f>
        <v>-</v>
      </c>
      <c r="U2878" s="468" t="str">
        <f>BD_Actu!U130</f>
        <v>-</v>
      </c>
      <c r="V2878" s="468" t="str">
        <f>BD_Actu!V130</f>
        <v>-</v>
      </c>
      <c r="W2878" s="468" t="str">
        <f>BD_Actu!W130</f>
        <v>-</v>
      </c>
      <c r="X2878" s="468" t="str">
        <f>BD_Actu!X130</f>
        <v>-</v>
      </c>
      <c r="Y2878" s="468" t="str">
        <f>BD_Actu!Y130</f>
        <v>-</v>
      </c>
      <c r="Z2878" s="468" t="str">
        <f>BD_Actu!Z130</f>
        <v>-</v>
      </c>
      <c r="AA2878" s="468" t="str">
        <f>BD_Actu!AA130</f>
        <v>-</v>
      </c>
      <c r="AB2878" s="470" t="str">
        <f>BD_Actu!AB130</f>
        <v>-</v>
      </c>
      <c r="AC2878" s="470"/>
    </row>
    <row r="2879" spans="1:29" s="467" customFormat="1">
      <c r="A2879" s="468" t="str">
        <f>BD_Actu!A131</f>
        <v>2018_111</v>
      </c>
      <c r="B2879" s="468" t="str">
        <f>BD_Actu!B131</f>
        <v>-</v>
      </c>
      <c r="C2879" s="468" t="str">
        <f>BD_Actu!C131</f>
        <v>---_-</v>
      </c>
      <c r="D2879" s="468" t="str">
        <f>BD_Actu!D131</f>
        <v>-</v>
      </c>
      <c r="E2879" s="468">
        <f>BD_Actu!E131</f>
        <v>28</v>
      </c>
      <c r="F2879" s="469" t="str">
        <f>BD_Actu!F131</f>
        <v>Kendec</v>
      </c>
      <c r="G2879" s="468" t="str">
        <f>BD_Actu!G131</f>
        <v>-</v>
      </c>
      <c r="H2879" s="673" t="str">
        <f>BD_Actu!H131</f>
        <v>-</v>
      </c>
      <c r="I2879" s="673" t="str">
        <f>BD_Actu!I131</f>
        <v>-</v>
      </c>
      <c r="J2879" s="619" t="str">
        <f>BD_Actu!J131</f>
        <v>-</v>
      </c>
      <c r="K2879" s="468" t="str">
        <f>BD_Actu!K131</f>
        <v>-</v>
      </c>
      <c r="L2879" s="468" t="str">
        <f>BD_Actu!L131</f>
        <v>-</v>
      </c>
      <c r="M2879" s="468" t="str">
        <f>BD_Actu!M131</f>
        <v>-</v>
      </c>
      <c r="N2879" s="470" t="str">
        <f>BD_Actu!N131</f>
        <v>-</v>
      </c>
      <c r="O2879" s="616" t="str">
        <f>BD_Actu!O131</f>
        <v>-</v>
      </c>
      <c r="P2879" s="468" t="str">
        <f>BD_Actu!P131</f>
        <v>-</v>
      </c>
      <c r="Q2879" s="468" t="str">
        <f>BD_Actu!Q131</f>
        <v>-</v>
      </c>
      <c r="R2879" s="468" t="str">
        <f>BD_Actu!R131</f>
        <v>-</v>
      </c>
      <c r="S2879" s="468" t="str">
        <f>BD_Actu!S131</f>
        <v>-</v>
      </c>
      <c r="T2879" s="468" t="str">
        <f>BD_Actu!T131</f>
        <v>-</v>
      </c>
      <c r="U2879" s="468" t="str">
        <f>BD_Actu!U131</f>
        <v>-</v>
      </c>
      <c r="V2879" s="468" t="str">
        <f>BD_Actu!V131</f>
        <v>-</v>
      </c>
      <c r="W2879" s="468" t="str">
        <f>BD_Actu!W131</f>
        <v>-</v>
      </c>
      <c r="X2879" s="468" t="str">
        <f>BD_Actu!X131</f>
        <v>-</v>
      </c>
      <c r="Y2879" s="468" t="str">
        <f>BD_Actu!Y131</f>
        <v>-</v>
      </c>
      <c r="Z2879" s="468" t="str">
        <f>BD_Actu!Z131</f>
        <v>-</v>
      </c>
      <c r="AA2879" s="468" t="str">
        <f>BD_Actu!AA131</f>
        <v>-</v>
      </c>
      <c r="AB2879" s="470" t="str">
        <f>BD_Actu!AB131</f>
        <v>-</v>
      </c>
      <c r="AC2879" s="470"/>
    </row>
    <row r="2880" spans="1:29" s="467" customFormat="1">
      <c r="A2880" s="468" t="str">
        <f>BD_Actu!A132</f>
        <v>2018_112</v>
      </c>
      <c r="B2880" s="468" t="str">
        <f>BD_Actu!B132</f>
        <v>-</v>
      </c>
      <c r="C2880" s="468" t="str">
        <f>BD_Actu!C132</f>
        <v>---_-</v>
      </c>
      <c r="D2880" s="468" t="str">
        <f>BD_Actu!D132</f>
        <v>-</v>
      </c>
      <c r="E2880" s="468">
        <f>BD_Actu!E132</f>
        <v>28</v>
      </c>
      <c r="F2880" s="469" t="str">
        <f>BD_Actu!F132</f>
        <v>Kendec</v>
      </c>
      <c r="G2880" s="468" t="str">
        <f>BD_Actu!G132</f>
        <v>-</v>
      </c>
      <c r="H2880" s="673" t="str">
        <f>BD_Actu!H132</f>
        <v>-</v>
      </c>
      <c r="I2880" s="673" t="str">
        <f>BD_Actu!I132</f>
        <v>-</v>
      </c>
      <c r="J2880" s="619" t="str">
        <f>BD_Actu!J132</f>
        <v>-</v>
      </c>
      <c r="K2880" s="468" t="str">
        <f>BD_Actu!K132</f>
        <v>-</v>
      </c>
      <c r="L2880" s="468" t="str">
        <f>BD_Actu!L132</f>
        <v>-</v>
      </c>
      <c r="M2880" s="468" t="str">
        <f>BD_Actu!M132</f>
        <v>-</v>
      </c>
      <c r="N2880" s="470" t="str">
        <f>BD_Actu!N132</f>
        <v>-</v>
      </c>
      <c r="O2880" s="616" t="str">
        <f>BD_Actu!O132</f>
        <v>-</v>
      </c>
      <c r="P2880" s="468" t="str">
        <f>BD_Actu!P132</f>
        <v>-</v>
      </c>
      <c r="Q2880" s="468" t="str">
        <f>BD_Actu!Q132</f>
        <v>-</v>
      </c>
      <c r="R2880" s="468" t="str">
        <f>BD_Actu!R132</f>
        <v>-</v>
      </c>
      <c r="S2880" s="468" t="str">
        <f>BD_Actu!S132</f>
        <v>-</v>
      </c>
      <c r="T2880" s="468" t="str">
        <f>BD_Actu!T132</f>
        <v>-</v>
      </c>
      <c r="U2880" s="468" t="str">
        <f>BD_Actu!U132</f>
        <v>-</v>
      </c>
      <c r="V2880" s="468" t="str">
        <f>BD_Actu!V132</f>
        <v>-</v>
      </c>
      <c r="W2880" s="468" t="str">
        <f>BD_Actu!W132</f>
        <v>-</v>
      </c>
      <c r="X2880" s="468" t="str">
        <f>BD_Actu!X132</f>
        <v>-</v>
      </c>
      <c r="Y2880" s="468" t="str">
        <f>BD_Actu!Y132</f>
        <v>-</v>
      </c>
      <c r="Z2880" s="468" t="str">
        <f>BD_Actu!Z132</f>
        <v>-</v>
      </c>
      <c r="AA2880" s="468" t="str">
        <f>BD_Actu!AA132</f>
        <v>-</v>
      </c>
      <c r="AB2880" s="470" t="str">
        <f>BD_Actu!AB132</f>
        <v>-</v>
      </c>
      <c r="AC2880" s="470"/>
    </row>
    <row r="2881" spans="1:29" s="467" customFormat="1">
      <c r="A2881" s="468" t="str">
        <f>BD_Actu!A133</f>
        <v>2018_113</v>
      </c>
      <c r="B2881" s="468" t="str">
        <f>BD_Actu!B133</f>
        <v>-</v>
      </c>
      <c r="C2881" s="468" t="str">
        <f>BD_Actu!C133</f>
        <v>---_-</v>
      </c>
      <c r="D2881" s="468" t="str">
        <f>BD_Actu!D133</f>
        <v>-</v>
      </c>
      <c r="E2881" s="468">
        <f>BD_Actu!E133</f>
        <v>29</v>
      </c>
      <c r="F2881" s="469" t="str">
        <f>BD_Actu!F133</f>
        <v>Cardinale Sud</v>
      </c>
      <c r="G2881" s="468" t="str">
        <f>BD_Actu!G133</f>
        <v>-</v>
      </c>
      <c r="H2881" s="673" t="str">
        <f>BD_Actu!H133</f>
        <v>-</v>
      </c>
      <c r="I2881" s="673" t="str">
        <f>BD_Actu!I133</f>
        <v>-</v>
      </c>
      <c r="J2881" s="619" t="str">
        <f>BD_Actu!J133</f>
        <v>-</v>
      </c>
      <c r="K2881" s="468" t="str">
        <f>BD_Actu!K133</f>
        <v>-</v>
      </c>
      <c r="L2881" s="468" t="str">
        <f>BD_Actu!L133</f>
        <v>-</v>
      </c>
      <c r="M2881" s="468" t="str">
        <f>BD_Actu!M133</f>
        <v>-</v>
      </c>
      <c r="N2881" s="470" t="str">
        <f>BD_Actu!N133</f>
        <v>-</v>
      </c>
      <c r="O2881" s="616" t="str">
        <f>BD_Actu!O133</f>
        <v>-</v>
      </c>
      <c r="P2881" s="468" t="str">
        <f>BD_Actu!P133</f>
        <v>-</v>
      </c>
      <c r="Q2881" s="468" t="str">
        <f>BD_Actu!Q133</f>
        <v>-</v>
      </c>
      <c r="R2881" s="468" t="str">
        <f>BD_Actu!R133</f>
        <v>-</v>
      </c>
      <c r="S2881" s="468" t="str">
        <f>BD_Actu!S133</f>
        <v>-</v>
      </c>
      <c r="T2881" s="468" t="str">
        <f>BD_Actu!T133</f>
        <v>-</v>
      </c>
      <c r="U2881" s="468" t="str">
        <f>BD_Actu!U133</f>
        <v>-</v>
      </c>
      <c r="V2881" s="468" t="str">
        <f>BD_Actu!V133</f>
        <v>-</v>
      </c>
      <c r="W2881" s="468" t="str">
        <f>BD_Actu!W133</f>
        <v>-</v>
      </c>
      <c r="X2881" s="468" t="str">
        <f>BD_Actu!X133</f>
        <v>-</v>
      </c>
      <c r="Y2881" s="468" t="str">
        <f>BD_Actu!Y133</f>
        <v>-</v>
      </c>
      <c r="Z2881" s="468" t="str">
        <f>BD_Actu!Z133</f>
        <v>-</v>
      </c>
      <c r="AA2881" s="468" t="str">
        <f>BD_Actu!AA133</f>
        <v>-</v>
      </c>
      <c r="AB2881" s="470" t="str">
        <f>BD_Actu!AB133</f>
        <v>-</v>
      </c>
      <c r="AC2881" s="470"/>
    </row>
    <row r="2882" spans="1:29" s="467" customFormat="1">
      <c r="A2882" s="468" t="str">
        <f>BD_Actu!A134</f>
        <v>2018_114</v>
      </c>
      <c r="B2882" s="468" t="str">
        <f>BD_Actu!B134</f>
        <v>-</v>
      </c>
      <c r="C2882" s="468" t="str">
        <f>BD_Actu!C134</f>
        <v>---_-</v>
      </c>
      <c r="D2882" s="468" t="str">
        <f>BD_Actu!D134</f>
        <v>-</v>
      </c>
      <c r="E2882" s="468">
        <f>BD_Actu!E134</f>
        <v>29</v>
      </c>
      <c r="F2882" s="469" t="str">
        <f>BD_Actu!F134</f>
        <v>Cardinale Sud</v>
      </c>
      <c r="G2882" s="468" t="str">
        <f>BD_Actu!G134</f>
        <v>-</v>
      </c>
      <c r="H2882" s="673" t="str">
        <f>BD_Actu!H134</f>
        <v>-</v>
      </c>
      <c r="I2882" s="673" t="str">
        <f>BD_Actu!I134</f>
        <v>-</v>
      </c>
      <c r="J2882" s="619" t="str">
        <f>BD_Actu!J134</f>
        <v>-</v>
      </c>
      <c r="K2882" s="468" t="str">
        <f>BD_Actu!K134</f>
        <v>-</v>
      </c>
      <c r="L2882" s="468" t="str">
        <f>BD_Actu!L134</f>
        <v>-</v>
      </c>
      <c r="M2882" s="468" t="str">
        <f>BD_Actu!M134</f>
        <v>-</v>
      </c>
      <c r="N2882" s="470" t="str">
        <f>BD_Actu!N134</f>
        <v>-</v>
      </c>
      <c r="O2882" s="616" t="str">
        <f>BD_Actu!O134</f>
        <v>-</v>
      </c>
      <c r="P2882" s="468" t="str">
        <f>BD_Actu!P134</f>
        <v>-</v>
      </c>
      <c r="Q2882" s="468" t="str">
        <f>BD_Actu!Q134</f>
        <v>-</v>
      </c>
      <c r="R2882" s="468" t="str">
        <f>BD_Actu!R134</f>
        <v>-</v>
      </c>
      <c r="S2882" s="468" t="str">
        <f>BD_Actu!S134</f>
        <v>-</v>
      </c>
      <c r="T2882" s="468" t="str">
        <f>BD_Actu!T134</f>
        <v>-</v>
      </c>
      <c r="U2882" s="468" t="str">
        <f>BD_Actu!U134</f>
        <v>-</v>
      </c>
      <c r="V2882" s="468" t="str">
        <f>BD_Actu!V134</f>
        <v>-</v>
      </c>
      <c r="W2882" s="468" t="str">
        <f>BD_Actu!W134</f>
        <v>-</v>
      </c>
      <c r="X2882" s="468" t="str">
        <f>BD_Actu!X134</f>
        <v>-</v>
      </c>
      <c r="Y2882" s="468" t="str">
        <f>BD_Actu!Y134</f>
        <v>-</v>
      </c>
      <c r="Z2882" s="468" t="str">
        <f>BD_Actu!Z134</f>
        <v>-</v>
      </c>
      <c r="AA2882" s="468" t="str">
        <f>BD_Actu!AA134</f>
        <v>-</v>
      </c>
      <c r="AB2882" s="470" t="str">
        <f>BD_Actu!AB134</f>
        <v>-</v>
      </c>
      <c r="AC2882" s="470"/>
    </row>
    <row r="2883" spans="1:29" s="467" customFormat="1">
      <c r="A2883" s="468" t="str">
        <f>BD_Actu!A135</f>
        <v>2018_115</v>
      </c>
      <c r="B2883" s="468" t="str">
        <f>BD_Actu!B135</f>
        <v>-</v>
      </c>
      <c r="C2883" s="468" t="str">
        <f>BD_Actu!C135</f>
        <v>---_-</v>
      </c>
      <c r="D2883" s="468" t="str">
        <f>BD_Actu!D135</f>
        <v>-</v>
      </c>
      <c r="E2883" s="468">
        <f>BD_Actu!E135</f>
        <v>29</v>
      </c>
      <c r="F2883" s="469" t="str">
        <f>BD_Actu!F135</f>
        <v>Cardinale Sud</v>
      </c>
      <c r="G2883" s="468" t="str">
        <f>BD_Actu!G135</f>
        <v>-</v>
      </c>
      <c r="H2883" s="673" t="str">
        <f>BD_Actu!H135</f>
        <v>-</v>
      </c>
      <c r="I2883" s="673" t="str">
        <f>BD_Actu!I135</f>
        <v>-</v>
      </c>
      <c r="J2883" s="619" t="str">
        <f>BD_Actu!J135</f>
        <v>-</v>
      </c>
      <c r="K2883" s="468" t="str">
        <f>BD_Actu!K135</f>
        <v>-</v>
      </c>
      <c r="L2883" s="468" t="str">
        <f>BD_Actu!L135</f>
        <v>-</v>
      </c>
      <c r="M2883" s="468" t="str">
        <f>BD_Actu!M135</f>
        <v>-</v>
      </c>
      <c r="N2883" s="470" t="str">
        <f>BD_Actu!N135</f>
        <v>-</v>
      </c>
      <c r="O2883" s="616" t="str">
        <f>BD_Actu!O135</f>
        <v>-</v>
      </c>
      <c r="P2883" s="468" t="str">
        <f>BD_Actu!P135</f>
        <v>-</v>
      </c>
      <c r="Q2883" s="468" t="str">
        <f>BD_Actu!Q135</f>
        <v>-</v>
      </c>
      <c r="R2883" s="468" t="str">
        <f>BD_Actu!R135</f>
        <v>-</v>
      </c>
      <c r="S2883" s="468" t="str">
        <f>BD_Actu!S135</f>
        <v>-</v>
      </c>
      <c r="T2883" s="468" t="str">
        <f>BD_Actu!T135</f>
        <v>-</v>
      </c>
      <c r="U2883" s="468" t="str">
        <f>BD_Actu!U135</f>
        <v>-</v>
      </c>
      <c r="V2883" s="468" t="str">
        <f>BD_Actu!V135</f>
        <v>-</v>
      </c>
      <c r="W2883" s="468" t="str">
        <f>BD_Actu!W135</f>
        <v>-</v>
      </c>
      <c r="X2883" s="468" t="str">
        <f>BD_Actu!X135</f>
        <v>-</v>
      </c>
      <c r="Y2883" s="468" t="str">
        <f>BD_Actu!Y135</f>
        <v>-</v>
      </c>
      <c r="Z2883" s="468" t="str">
        <f>BD_Actu!Z135</f>
        <v>-</v>
      </c>
      <c r="AA2883" s="468" t="str">
        <f>BD_Actu!AA135</f>
        <v>-</v>
      </c>
      <c r="AB2883" s="470" t="str">
        <f>BD_Actu!AB135</f>
        <v>-</v>
      </c>
      <c r="AC2883" s="470"/>
    </row>
    <row r="2884" spans="1:29" s="467" customFormat="1">
      <c r="A2884" s="468" t="str">
        <f>BD_Actu!A136</f>
        <v>2018_116</v>
      </c>
      <c r="B2884" s="468" t="str">
        <f>BD_Actu!B136</f>
        <v>-</v>
      </c>
      <c r="C2884" s="468" t="str">
        <f>BD_Actu!C136</f>
        <v>---_-</v>
      </c>
      <c r="D2884" s="468" t="str">
        <f>BD_Actu!D136</f>
        <v>-</v>
      </c>
      <c r="E2884" s="468">
        <f>BD_Actu!E136</f>
        <v>29</v>
      </c>
      <c r="F2884" s="469" t="str">
        <f>BD_Actu!F136</f>
        <v>Cardinale Sud</v>
      </c>
      <c r="G2884" s="468" t="str">
        <f>BD_Actu!G136</f>
        <v>-</v>
      </c>
      <c r="H2884" s="673" t="str">
        <f>BD_Actu!H136</f>
        <v>-</v>
      </c>
      <c r="I2884" s="673" t="str">
        <f>BD_Actu!I136</f>
        <v>-</v>
      </c>
      <c r="J2884" s="619" t="str">
        <f>BD_Actu!J136</f>
        <v>-</v>
      </c>
      <c r="K2884" s="468" t="str">
        <f>BD_Actu!K136</f>
        <v>-</v>
      </c>
      <c r="L2884" s="468" t="str">
        <f>BD_Actu!L136</f>
        <v>-</v>
      </c>
      <c r="M2884" s="468" t="str">
        <f>BD_Actu!M136</f>
        <v>-</v>
      </c>
      <c r="N2884" s="470" t="str">
        <f>BD_Actu!N136</f>
        <v>-</v>
      </c>
      <c r="O2884" s="616" t="str">
        <f>BD_Actu!O136</f>
        <v>-</v>
      </c>
      <c r="P2884" s="468" t="str">
        <f>BD_Actu!P136</f>
        <v>-</v>
      </c>
      <c r="Q2884" s="468" t="str">
        <f>BD_Actu!Q136</f>
        <v>-</v>
      </c>
      <c r="R2884" s="468" t="str">
        <f>BD_Actu!R136</f>
        <v>-</v>
      </c>
      <c r="S2884" s="468" t="str">
        <f>BD_Actu!S136</f>
        <v>-</v>
      </c>
      <c r="T2884" s="468" t="str">
        <f>BD_Actu!T136</f>
        <v>-</v>
      </c>
      <c r="U2884" s="468" t="str">
        <f>BD_Actu!U136</f>
        <v>-</v>
      </c>
      <c r="V2884" s="468" t="str">
        <f>BD_Actu!V136</f>
        <v>-</v>
      </c>
      <c r="W2884" s="468" t="str">
        <f>BD_Actu!W136</f>
        <v>-</v>
      </c>
      <c r="X2884" s="468" t="str">
        <f>BD_Actu!X136</f>
        <v>-</v>
      </c>
      <c r="Y2884" s="468" t="str">
        <f>BD_Actu!Y136</f>
        <v>-</v>
      </c>
      <c r="Z2884" s="468" t="str">
        <f>BD_Actu!Z136</f>
        <v>-</v>
      </c>
      <c r="AA2884" s="468" t="str">
        <f>BD_Actu!AA136</f>
        <v>-</v>
      </c>
      <c r="AB2884" s="470" t="str">
        <f>BD_Actu!AB136</f>
        <v>-</v>
      </c>
      <c r="AC2884" s="470"/>
    </row>
    <row r="2885" spans="1:29" s="467" customFormat="1">
      <c r="A2885" s="468" t="str">
        <f>BD_Actu!A137</f>
        <v>2018_117</v>
      </c>
      <c r="B2885" s="468" t="str">
        <f>BD_Actu!B137</f>
        <v>-</v>
      </c>
      <c r="C2885" s="468" t="str">
        <f>BD_Actu!C137</f>
        <v>---_-</v>
      </c>
      <c r="D2885" s="468" t="str">
        <f>BD_Actu!D137</f>
        <v>-</v>
      </c>
      <c r="E2885" s="468">
        <f>BD_Actu!E137</f>
        <v>30</v>
      </c>
      <c r="F2885" s="469" t="str">
        <f>BD_Actu!F137</f>
        <v>Ilot Rat</v>
      </c>
      <c r="G2885" s="468" t="str">
        <f>BD_Actu!G137</f>
        <v>-</v>
      </c>
      <c r="H2885" s="673" t="str">
        <f>BD_Actu!H137</f>
        <v>-</v>
      </c>
      <c r="I2885" s="673" t="str">
        <f>BD_Actu!I137</f>
        <v>-</v>
      </c>
      <c r="J2885" s="619" t="str">
        <f>BD_Actu!J137</f>
        <v>-</v>
      </c>
      <c r="K2885" s="468" t="str">
        <f>BD_Actu!K137</f>
        <v>-</v>
      </c>
      <c r="L2885" s="468" t="str">
        <f>BD_Actu!L137</f>
        <v>-</v>
      </c>
      <c r="M2885" s="468" t="str">
        <f>BD_Actu!M137</f>
        <v>-</v>
      </c>
      <c r="N2885" s="470" t="str">
        <f>BD_Actu!N137</f>
        <v>-</v>
      </c>
      <c r="O2885" s="616" t="str">
        <f>BD_Actu!O137</f>
        <v>-</v>
      </c>
      <c r="P2885" s="468" t="str">
        <f>BD_Actu!P137</f>
        <v>-</v>
      </c>
      <c r="Q2885" s="468" t="str">
        <f>BD_Actu!Q137</f>
        <v>-</v>
      </c>
      <c r="R2885" s="468" t="str">
        <f>BD_Actu!R137</f>
        <v>-</v>
      </c>
      <c r="S2885" s="468" t="str">
        <f>BD_Actu!S137</f>
        <v>-</v>
      </c>
      <c r="T2885" s="468" t="str">
        <f>BD_Actu!T137</f>
        <v>-</v>
      </c>
      <c r="U2885" s="468" t="str">
        <f>BD_Actu!U137</f>
        <v>-</v>
      </c>
      <c r="V2885" s="468" t="str">
        <f>BD_Actu!V137</f>
        <v>-</v>
      </c>
      <c r="W2885" s="468" t="str">
        <f>BD_Actu!W137</f>
        <v>-</v>
      </c>
      <c r="X2885" s="468" t="str">
        <f>BD_Actu!X137</f>
        <v>-</v>
      </c>
      <c r="Y2885" s="468" t="str">
        <f>BD_Actu!Y137</f>
        <v>-</v>
      </c>
      <c r="Z2885" s="468" t="str">
        <f>BD_Actu!Z137</f>
        <v>-</v>
      </c>
      <c r="AA2885" s="468" t="str">
        <f>BD_Actu!AA137</f>
        <v>-</v>
      </c>
      <c r="AB2885" s="470" t="str">
        <f>BD_Actu!AB137</f>
        <v>-</v>
      </c>
      <c r="AC2885" s="470"/>
    </row>
    <row r="2886" spans="1:29" s="467" customFormat="1">
      <c r="A2886" s="468" t="str">
        <f>BD_Actu!A138</f>
        <v>2018_118</v>
      </c>
      <c r="B2886" s="468" t="str">
        <f>BD_Actu!B138</f>
        <v>-</v>
      </c>
      <c r="C2886" s="468" t="str">
        <f>BD_Actu!C138</f>
        <v>---_-</v>
      </c>
      <c r="D2886" s="468" t="str">
        <f>BD_Actu!D138</f>
        <v>-</v>
      </c>
      <c r="E2886" s="468">
        <f>BD_Actu!E138</f>
        <v>30</v>
      </c>
      <c r="F2886" s="469" t="str">
        <f>BD_Actu!F138</f>
        <v>Ilot Rat</v>
      </c>
      <c r="G2886" s="468" t="str">
        <f>BD_Actu!G138</f>
        <v>-</v>
      </c>
      <c r="H2886" s="673" t="str">
        <f>BD_Actu!H138</f>
        <v>-</v>
      </c>
      <c r="I2886" s="673" t="str">
        <f>BD_Actu!I138</f>
        <v>-</v>
      </c>
      <c r="J2886" s="619" t="str">
        <f>BD_Actu!J138</f>
        <v>-</v>
      </c>
      <c r="K2886" s="468" t="str">
        <f>BD_Actu!K138</f>
        <v>-</v>
      </c>
      <c r="L2886" s="468" t="str">
        <f>BD_Actu!L138</f>
        <v>-</v>
      </c>
      <c r="M2886" s="468" t="str">
        <f>BD_Actu!M138</f>
        <v>-</v>
      </c>
      <c r="N2886" s="470" t="str">
        <f>BD_Actu!N138</f>
        <v>-</v>
      </c>
      <c r="O2886" s="616" t="str">
        <f>BD_Actu!O138</f>
        <v>-</v>
      </c>
      <c r="P2886" s="468" t="str">
        <f>BD_Actu!P138</f>
        <v>-</v>
      </c>
      <c r="Q2886" s="468" t="str">
        <f>BD_Actu!Q138</f>
        <v>-</v>
      </c>
      <c r="R2886" s="468" t="str">
        <f>BD_Actu!R138</f>
        <v>-</v>
      </c>
      <c r="S2886" s="468" t="str">
        <f>BD_Actu!S138</f>
        <v>-</v>
      </c>
      <c r="T2886" s="468" t="str">
        <f>BD_Actu!T138</f>
        <v>-</v>
      </c>
      <c r="U2886" s="468" t="str">
        <f>BD_Actu!U138</f>
        <v>-</v>
      </c>
      <c r="V2886" s="468" t="str">
        <f>BD_Actu!V138</f>
        <v>-</v>
      </c>
      <c r="W2886" s="468" t="str">
        <f>BD_Actu!W138</f>
        <v>-</v>
      </c>
      <c r="X2886" s="468" t="str">
        <f>BD_Actu!X138</f>
        <v>-</v>
      </c>
      <c r="Y2886" s="468" t="str">
        <f>BD_Actu!Y138</f>
        <v>-</v>
      </c>
      <c r="Z2886" s="468" t="str">
        <f>BD_Actu!Z138</f>
        <v>-</v>
      </c>
      <c r="AA2886" s="468" t="str">
        <f>BD_Actu!AA138</f>
        <v>-</v>
      </c>
      <c r="AB2886" s="470" t="str">
        <f>BD_Actu!AB138</f>
        <v>-</v>
      </c>
      <c r="AC2886" s="470"/>
    </row>
    <row r="2887" spans="1:29" s="467" customFormat="1">
      <c r="A2887" s="468" t="str">
        <f>BD_Actu!A139</f>
        <v>2018_119</v>
      </c>
      <c r="B2887" s="468" t="str">
        <f>BD_Actu!B139</f>
        <v>-</v>
      </c>
      <c r="C2887" s="468" t="str">
        <f>BD_Actu!C139</f>
        <v>---_-</v>
      </c>
      <c r="D2887" s="468" t="str">
        <f>BD_Actu!D139</f>
        <v>-</v>
      </c>
      <c r="E2887" s="468">
        <f>BD_Actu!E139</f>
        <v>30</v>
      </c>
      <c r="F2887" s="469" t="str">
        <f>BD_Actu!F139</f>
        <v>Ilot Rat</v>
      </c>
      <c r="G2887" s="468" t="str">
        <f>BD_Actu!G139</f>
        <v>-</v>
      </c>
      <c r="H2887" s="673" t="str">
        <f>BD_Actu!H139</f>
        <v>-</v>
      </c>
      <c r="I2887" s="673" t="str">
        <f>BD_Actu!I139</f>
        <v>-</v>
      </c>
      <c r="J2887" s="619" t="str">
        <f>BD_Actu!J139</f>
        <v>-</v>
      </c>
      <c r="K2887" s="468" t="str">
        <f>BD_Actu!K139</f>
        <v>-</v>
      </c>
      <c r="L2887" s="468" t="str">
        <f>BD_Actu!L139</f>
        <v>-</v>
      </c>
      <c r="M2887" s="468" t="str">
        <f>BD_Actu!M139</f>
        <v>-</v>
      </c>
      <c r="N2887" s="470" t="str">
        <f>BD_Actu!N139</f>
        <v>-</v>
      </c>
      <c r="O2887" s="616" t="str">
        <f>BD_Actu!O139</f>
        <v>-</v>
      </c>
      <c r="P2887" s="468" t="str">
        <f>BD_Actu!P139</f>
        <v>-</v>
      </c>
      <c r="Q2887" s="468" t="str">
        <f>BD_Actu!Q139</f>
        <v>-</v>
      </c>
      <c r="R2887" s="468" t="str">
        <f>BD_Actu!R139</f>
        <v>-</v>
      </c>
      <c r="S2887" s="468" t="str">
        <f>BD_Actu!S139</f>
        <v>-</v>
      </c>
      <c r="T2887" s="468" t="str">
        <f>BD_Actu!T139</f>
        <v>-</v>
      </c>
      <c r="U2887" s="468" t="str">
        <f>BD_Actu!U139</f>
        <v>-</v>
      </c>
      <c r="V2887" s="468" t="str">
        <f>BD_Actu!V139</f>
        <v>-</v>
      </c>
      <c r="W2887" s="468" t="str">
        <f>BD_Actu!W139</f>
        <v>-</v>
      </c>
      <c r="X2887" s="468" t="str">
        <f>BD_Actu!X139</f>
        <v>-</v>
      </c>
      <c r="Y2887" s="468" t="str">
        <f>BD_Actu!Y139</f>
        <v>-</v>
      </c>
      <c r="Z2887" s="468" t="str">
        <f>BD_Actu!Z139</f>
        <v>-</v>
      </c>
      <c r="AA2887" s="468" t="str">
        <f>BD_Actu!AA139</f>
        <v>-</v>
      </c>
      <c r="AB2887" s="470" t="str">
        <f>BD_Actu!AB139</f>
        <v>-</v>
      </c>
      <c r="AC2887" s="470"/>
    </row>
    <row r="2888" spans="1:29" s="467" customFormat="1">
      <c r="A2888" s="468" t="str">
        <f>BD_Actu!A140</f>
        <v>2018_120</v>
      </c>
      <c r="B2888" s="468" t="str">
        <f>BD_Actu!B140</f>
        <v>-</v>
      </c>
      <c r="C2888" s="468" t="str">
        <f>BD_Actu!C140</f>
        <v>---_-</v>
      </c>
      <c r="D2888" s="468" t="str">
        <f>BD_Actu!D140</f>
        <v>-</v>
      </c>
      <c r="E2888" s="468">
        <f>BD_Actu!E140</f>
        <v>30</v>
      </c>
      <c r="F2888" s="469" t="str">
        <f>BD_Actu!F140</f>
        <v>Ilot Rat</v>
      </c>
      <c r="G2888" s="468" t="str">
        <f>BD_Actu!G140</f>
        <v>-</v>
      </c>
      <c r="H2888" s="673" t="str">
        <f>BD_Actu!H140</f>
        <v>-</v>
      </c>
      <c r="I2888" s="673" t="str">
        <f>BD_Actu!I140</f>
        <v>-</v>
      </c>
      <c r="J2888" s="619" t="str">
        <f>BD_Actu!J140</f>
        <v>-</v>
      </c>
      <c r="K2888" s="468" t="str">
        <f>BD_Actu!K140</f>
        <v>-</v>
      </c>
      <c r="L2888" s="468" t="str">
        <f>BD_Actu!L140</f>
        <v>-</v>
      </c>
      <c r="M2888" s="468" t="str">
        <f>BD_Actu!M140</f>
        <v>-</v>
      </c>
      <c r="N2888" s="470" t="str">
        <f>BD_Actu!N140</f>
        <v>-</v>
      </c>
      <c r="O2888" s="616" t="str">
        <f>BD_Actu!O140</f>
        <v>-</v>
      </c>
      <c r="P2888" s="468" t="str">
        <f>BD_Actu!P140</f>
        <v>-</v>
      </c>
      <c r="Q2888" s="468" t="str">
        <f>BD_Actu!Q140</f>
        <v>-</v>
      </c>
      <c r="R2888" s="468" t="str">
        <f>BD_Actu!R140</f>
        <v>-</v>
      </c>
      <c r="S2888" s="468" t="str">
        <f>BD_Actu!S140</f>
        <v>-</v>
      </c>
      <c r="T2888" s="468" t="str">
        <f>BD_Actu!T140</f>
        <v>-</v>
      </c>
      <c r="U2888" s="468" t="str">
        <f>BD_Actu!U140</f>
        <v>-</v>
      </c>
      <c r="V2888" s="468" t="str">
        <f>BD_Actu!V140</f>
        <v>-</v>
      </c>
      <c r="W2888" s="468" t="str">
        <f>BD_Actu!W140</f>
        <v>-</v>
      </c>
      <c r="X2888" s="468" t="str">
        <f>BD_Actu!X140</f>
        <v>-</v>
      </c>
      <c r="Y2888" s="468" t="str">
        <f>BD_Actu!Y140</f>
        <v>-</v>
      </c>
      <c r="Z2888" s="468" t="str">
        <f>BD_Actu!Z140</f>
        <v>-</v>
      </c>
      <c r="AA2888" s="468" t="str">
        <f>BD_Actu!AA140</f>
        <v>-</v>
      </c>
      <c r="AB2888" s="470" t="str">
        <f>BD_Actu!AB140</f>
        <v>-</v>
      </c>
      <c r="AC2888" s="470"/>
    </row>
    <row r="2889" spans="1:29" s="467" customFormat="1" ht="26">
      <c r="A2889" s="468" t="str">
        <f>BD_Actu!A141</f>
        <v>2018_121</v>
      </c>
      <c r="B2889" s="468" t="str">
        <f>BD_Actu!B141</f>
        <v>-</v>
      </c>
      <c r="C2889" s="468" t="str">
        <f>BD_Actu!C141</f>
        <v>---_-</v>
      </c>
      <c r="D2889" s="468" t="str">
        <f>BD_Actu!D141</f>
        <v>-</v>
      </c>
      <c r="E2889" s="468">
        <f>BD_Actu!E141</f>
        <v>31</v>
      </c>
      <c r="F2889" s="469" t="str">
        <f>BD_Actu!F141</f>
        <v>Barriere interne de Deva</v>
      </c>
      <c r="G2889" s="468" t="str">
        <f>BD_Actu!G141</f>
        <v>-</v>
      </c>
      <c r="H2889" s="673" t="str">
        <f>BD_Actu!H141</f>
        <v>-</v>
      </c>
      <c r="I2889" s="673" t="str">
        <f>BD_Actu!I141</f>
        <v>-</v>
      </c>
      <c r="J2889" s="619" t="str">
        <f>BD_Actu!J141</f>
        <v>-</v>
      </c>
      <c r="K2889" s="468" t="str">
        <f>BD_Actu!K141</f>
        <v>-</v>
      </c>
      <c r="L2889" s="468" t="str">
        <f>BD_Actu!L141</f>
        <v>-</v>
      </c>
      <c r="M2889" s="468" t="str">
        <f>BD_Actu!M141</f>
        <v>-</v>
      </c>
      <c r="N2889" s="470" t="str">
        <f>BD_Actu!N141</f>
        <v>-</v>
      </c>
      <c r="O2889" s="616" t="str">
        <f>BD_Actu!O141</f>
        <v>-</v>
      </c>
      <c r="P2889" s="468" t="str">
        <f>BD_Actu!P141</f>
        <v>-</v>
      </c>
      <c r="Q2889" s="468" t="str">
        <f>BD_Actu!Q141</f>
        <v>-</v>
      </c>
      <c r="R2889" s="468" t="str">
        <f>BD_Actu!R141</f>
        <v>-</v>
      </c>
      <c r="S2889" s="468" t="str">
        <f>BD_Actu!S141</f>
        <v>-</v>
      </c>
      <c r="T2889" s="468" t="str">
        <f>BD_Actu!T141</f>
        <v>-</v>
      </c>
      <c r="U2889" s="468" t="str">
        <f>BD_Actu!U141</f>
        <v>-</v>
      </c>
      <c r="V2889" s="468" t="str">
        <f>BD_Actu!V141</f>
        <v>-</v>
      </c>
      <c r="W2889" s="468" t="str">
        <f>BD_Actu!W141</f>
        <v>-</v>
      </c>
      <c r="X2889" s="468" t="str">
        <f>BD_Actu!X141</f>
        <v>-</v>
      </c>
      <c r="Y2889" s="468" t="str">
        <f>BD_Actu!Y141</f>
        <v>-</v>
      </c>
      <c r="Z2889" s="468" t="str">
        <f>BD_Actu!Z141</f>
        <v>-</v>
      </c>
      <c r="AA2889" s="468" t="str">
        <f>BD_Actu!AA141</f>
        <v>-</v>
      </c>
      <c r="AB2889" s="470" t="str">
        <f>BD_Actu!AB141</f>
        <v>-</v>
      </c>
      <c r="AC2889" s="470"/>
    </row>
    <row r="2890" spans="1:29" s="467" customFormat="1" ht="26">
      <c r="A2890" s="468" t="str">
        <f>BD_Actu!A142</f>
        <v>2018_122</v>
      </c>
      <c r="B2890" s="468" t="str">
        <f>BD_Actu!B142</f>
        <v>-</v>
      </c>
      <c r="C2890" s="468" t="str">
        <f>BD_Actu!C142</f>
        <v>---_-</v>
      </c>
      <c r="D2890" s="468" t="str">
        <f>BD_Actu!D142</f>
        <v>-</v>
      </c>
      <c r="E2890" s="468">
        <f>BD_Actu!E142</f>
        <v>31</v>
      </c>
      <c r="F2890" s="469" t="str">
        <f>BD_Actu!F142</f>
        <v>Barriere interne de Deva</v>
      </c>
      <c r="G2890" s="468" t="str">
        <f>BD_Actu!G142</f>
        <v>-</v>
      </c>
      <c r="H2890" s="673" t="str">
        <f>BD_Actu!H142</f>
        <v>-</v>
      </c>
      <c r="I2890" s="673" t="str">
        <f>BD_Actu!I142</f>
        <v>-</v>
      </c>
      <c r="J2890" s="619" t="str">
        <f>BD_Actu!J142</f>
        <v>-</v>
      </c>
      <c r="K2890" s="468" t="str">
        <f>BD_Actu!K142</f>
        <v>-</v>
      </c>
      <c r="L2890" s="468" t="str">
        <f>BD_Actu!L142</f>
        <v>-</v>
      </c>
      <c r="M2890" s="468" t="str">
        <f>BD_Actu!M142</f>
        <v>-</v>
      </c>
      <c r="N2890" s="470" t="str">
        <f>BD_Actu!N142</f>
        <v>-</v>
      </c>
      <c r="O2890" s="616" t="str">
        <f>BD_Actu!O142</f>
        <v>-</v>
      </c>
      <c r="P2890" s="468" t="str">
        <f>BD_Actu!P142</f>
        <v>-</v>
      </c>
      <c r="Q2890" s="468" t="str">
        <f>BD_Actu!Q142</f>
        <v>-</v>
      </c>
      <c r="R2890" s="468" t="str">
        <f>BD_Actu!R142</f>
        <v>-</v>
      </c>
      <c r="S2890" s="468" t="str">
        <f>BD_Actu!S142</f>
        <v>-</v>
      </c>
      <c r="T2890" s="468" t="str">
        <f>BD_Actu!T142</f>
        <v>-</v>
      </c>
      <c r="U2890" s="468" t="str">
        <f>BD_Actu!U142</f>
        <v>-</v>
      </c>
      <c r="V2890" s="468" t="str">
        <f>BD_Actu!V142</f>
        <v>-</v>
      </c>
      <c r="W2890" s="468" t="str">
        <f>BD_Actu!W142</f>
        <v>-</v>
      </c>
      <c r="X2890" s="468" t="str">
        <f>BD_Actu!X142</f>
        <v>-</v>
      </c>
      <c r="Y2890" s="468" t="str">
        <f>BD_Actu!Y142</f>
        <v>-</v>
      </c>
      <c r="Z2890" s="468" t="str">
        <f>BD_Actu!Z142</f>
        <v>-</v>
      </c>
      <c r="AA2890" s="468" t="str">
        <f>BD_Actu!AA142</f>
        <v>-</v>
      </c>
      <c r="AB2890" s="470" t="str">
        <f>BD_Actu!AB142</f>
        <v>-</v>
      </c>
      <c r="AC2890" s="470"/>
    </row>
    <row r="2891" spans="1:29" s="467" customFormat="1" ht="26">
      <c r="A2891" s="468" t="str">
        <f>BD_Actu!A143</f>
        <v>2018_123</v>
      </c>
      <c r="B2891" s="468" t="str">
        <f>BD_Actu!B143</f>
        <v>-</v>
      </c>
      <c r="C2891" s="468" t="str">
        <f>BD_Actu!C143</f>
        <v>---_-</v>
      </c>
      <c r="D2891" s="468" t="str">
        <f>BD_Actu!D143</f>
        <v>-</v>
      </c>
      <c r="E2891" s="468">
        <f>BD_Actu!E143</f>
        <v>31</v>
      </c>
      <c r="F2891" s="469" t="str">
        <f>BD_Actu!F143</f>
        <v>Barriere interne de Deva</v>
      </c>
      <c r="G2891" s="468" t="str">
        <f>BD_Actu!G143</f>
        <v>-</v>
      </c>
      <c r="H2891" s="673" t="str">
        <f>BD_Actu!H143</f>
        <v>-</v>
      </c>
      <c r="I2891" s="673" t="str">
        <f>BD_Actu!I143</f>
        <v>-</v>
      </c>
      <c r="J2891" s="619" t="str">
        <f>BD_Actu!J143</f>
        <v>-</v>
      </c>
      <c r="K2891" s="468" t="str">
        <f>BD_Actu!K143</f>
        <v>-</v>
      </c>
      <c r="L2891" s="468" t="str">
        <f>BD_Actu!L143</f>
        <v>-</v>
      </c>
      <c r="M2891" s="468" t="str">
        <f>BD_Actu!M143</f>
        <v>-</v>
      </c>
      <c r="N2891" s="470" t="str">
        <f>BD_Actu!N143</f>
        <v>-</v>
      </c>
      <c r="O2891" s="616" t="str">
        <f>BD_Actu!O143</f>
        <v>-</v>
      </c>
      <c r="P2891" s="468" t="str">
        <f>BD_Actu!P143</f>
        <v>-</v>
      </c>
      <c r="Q2891" s="468" t="str">
        <f>BD_Actu!Q143</f>
        <v>-</v>
      </c>
      <c r="R2891" s="468" t="str">
        <f>BD_Actu!R143</f>
        <v>-</v>
      </c>
      <c r="S2891" s="468" t="str">
        <f>BD_Actu!S143</f>
        <v>-</v>
      </c>
      <c r="T2891" s="468" t="str">
        <f>BD_Actu!T143</f>
        <v>-</v>
      </c>
      <c r="U2891" s="468" t="str">
        <f>BD_Actu!U143</f>
        <v>-</v>
      </c>
      <c r="V2891" s="468" t="str">
        <f>BD_Actu!V143</f>
        <v>-</v>
      </c>
      <c r="W2891" s="468" t="str">
        <f>BD_Actu!W143</f>
        <v>-</v>
      </c>
      <c r="X2891" s="468" t="str">
        <f>BD_Actu!X143</f>
        <v>-</v>
      </c>
      <c r="Y2891" s="468" t="str">
        <f>BD_Actu!Y143</f>
        <v>-</v>
      </c>
      <c r="Z2891" s="468" t="str">
        <f>BD_Actu!Z143</f>
        <v>-</v>
      </c>
      <c r="AA2891" s="468" t="str">
        <f>BD_Actu!AA143</f>
        <v>-</v>
      </c>
      <c r="AB2891" s="470" t="str">
        <f>BD_Actu!AB143</f>
        <v>-</v>
      </c>
      <c r="AC2891" s="470"/>
    </row>
    <row r="2892" spans="1:29" s="467" customFormat="1" ht="26">
      <c r="A2892" s="468" t="str">
        <f>BD_Actu!A144</f>
        <v>2018_124</v>
      </c>
      <c r="B2892" s="468" t="str">
        <f>BD_Actu!B144</f>
        <v>-</v>
      </c>
      <c r="C2892" s="468" t="str">
        <f>BD_Actu!C144</f>
        <v>---_-</v>
      </c>
      <c r="D2892" s="468" t="str">
        <f>BD_Actu!D144</f>
        <v>-</v>
      </c>
      <c r="E2892" s="468">
        <f>BD_Actu!E144</f>
        <v>31</v>
      </c>
      <c r="F2892" s="469" t="str">
        <f>BD_Actu!F144</f>
        <v>Barriere interne de Deva</v>
      </c>
      <c r="G2892" s="468" t="str">
        <f>BD_Actu!G144</f>
        <v>-</v>
      </c>
      <c r="H2892" s="673" t="str">
        <f>BD_Actu!H144</f>
        <v>-</v>
      </c>
      <c r="I2892" s="673" t="str">
        <f>BD_Actu!I144</f>
        <v>-</v>
      </c>
      <c r="J2892" s="619" t="str">
        <f>BD_Actu!J144</f>
        <v>-</v>
      </c>
      <c r="K2892" s="468" t="str">
        <f>BD_Actu!K144</f>
        <v>-</v>
      </c>
      <c r="L2892" s="468" t="str">
        <f>BD_Actu!L144</f>
        <v>-</v>
      </c>
      <c r="M2892" s="468" t="str">
        <f>BD_Actu!M144</f>
        <v>-</v>
      </c>
      <c r="N2892" s="470" t="str">
        <f>BD_Actu!N144</f>
        <v>-</v>
      </c>
      <c r="O2892" s="616" t="str">
        <f>BD_Actu!O144</f>
        <v>-</v>
      </c>
      <c r="P2892" s="468" t="str">
        <f>BD_Actu!P144</f>
        <v>-</v>
      </c>
      <c r="Q2892" s="468" t="str">
        <f>BD_Actu!Q144</f>
        <v>-</v>
      </c>
      <c r="R2892" s="468" t="str">
        <f>BD_Actu!R144</f>
        <v>-</v>
      </c>
      <c r="S2892" s="468" t="str">
        <f>BD_Actu!S144</f>
        <v>-</v>
      </c>
      <c r="T2892" s="468" t="str">
        <f>BD_Actu!T144</f>
        <v>-</v>
      </c>
      <c r="U2892" s="468" t="str">
        <f>BD_Actu!U144</f>
        <v>-</v>
      </c>
      <c r="V2892" s="468" t="str">
        <f>BD_Actu!V144</f>
        <v>-</v>
      </c>
      <c r="W2892" s="468" t="str">
        <f>BD_Actu!W144</f>
        <v>-</v>
      </c>
      <c r="X2892" s="468" t="str">
        <f>BD_Actu!X144</f>
        <v>-</v>
      </c>
      <c r="Y2892" s="468" t="str">
        <f>BD_Actu!Y144</f>
        <v>-</v>
      </c>
      <c r="Z2892" s="468" t="str">
        <f>BD_Actu!Z144</f>
        <v>-</v>
      </c>
      <c r="AA2892" s="468" t="str">
        <f>BD_Actu!AA144</f>
        <v>-</v>
      </c>
      <c r="AB2892" s="470" t="str">
        <f>BD_Actu!AB144</f>
        <v>-</v>
      </c>
      <c r="AC2892" s="470"/>
    </row>
    <row r="2893" spans="1:29" s="467" customFormat="1">
      <c r="A2893" s="468" t="str">
        <f>BD_Actu!A145</f>
        <v>2018_125</v>
      </c>
      <c r="B2893" s="468" t="str">
        <f>BD_Actu!B145</f>
        <v>-</v>
      </c>
      <c r="C2893" s="468" t="str">
        <f>BD_Actu!C145</f>
        <v>---_-</v>
      </c>
      <c r="D2893" s="468" t="str">
        <f>BD_Actu!D145</f>
        <v>-</v>
      </c>
      <c r="E2893" s="468">
        <f>BD_Actu!E145</f>
        <v>32</v>
      </c>
      <c r="F2893" s="469" t="str">
        <f>BD_Actu!F145</f>
        <v>Bordure faille de Poe</v>
      </c>
      <c r="G2893" s="468" t="str">
        <f>BD_Actu!G145</f>
        <v>-</v>
      </c>
      <c r="H2893" s="673" t="str">
        <f>BD_Actu!H145</f>
        <v>-</v>
      </c>
      <c r="I2893" s="673" t="str">
        <f>BD_Actu!I145</f>
        <v>-</v>
      </c>
      <c r="J2893" s="619" t="str">
        <f>BD_Actu!J145</f>
        <v>-</v>
      </c>
      <c r="K2893" s="468" t="str">
        <f>BD_Actu!K145</f>
        <v>-</v>
      </c>
      <c r="L2893" s="468" t="str">
        <f>BD_Actu!L145</f>
        <v>-</v>
      </c>
      <c r="M2893" s="468" t="str">
        <f>BD_Actu!M145</f>
        <v>-</v>
      </c>
      <c r="N2893" s="470" t="str">
        <f>BD_Actu!N145</f>
        <v>-</v>
      </c>
      <c r="O2893" s="616" t="str">
        <f>BD_Actu!O145</f>
        <v>-</v>
      </c>
      <c r="P2893" s="468" t="str">
        <f>BD_Actu!P145</f>
        <v>-</v>
      </c>
      <c r="Q2893" s="468" t="str">
        <f>BD_Actu!Q145</f>
        <v>-</v>
      </c>
      <c r="R2893" s="468" t="str">
        <f>BD_Actu!R145</f>
        <v>-</v>
      </c>
      <c r="S2893" s="468" t="str">
        <f>BD_Actu!S145</f>
        <v>-</v>
      </c>
      <c r="T2893" s="468" t="str">
        <f>BD_Actu!T145</f>
        <v>-</v>
      </c>
      <c r="U2893" s="468" t="str">
        <f>BD_Actu!U145</f>
        <v>-</v>
      </c>
      <c r="V2893" s="468" t="str">
        <f>BD_Actu!V145</f>
        <v>-</v>
      </c>
      <c r="W2893" s="468" t="str">
        <f>BD_Actu!W145</f>
        <v>-</v>
      </c>
      <c r="X2893" s="468" t="str">
        <f>BD_Actu!X145</f>
        <v>-</v>
      </c>
      <c r="Y2893" s="468" t="str">
        <f>BD_Actu!Y145</f>
        <v>-</v>
      </c>
      <c r="Z2893" s="468" t="str">
        <f>BD_Actu!Z145</f>
        <v>-</v>
      </c>
      <c r="AA2893" s="468" t="str">
        <f>BD_Actu!AA145</f>
        <v>-</v>
      </c>
      <c r="AB2893" s="470" t="str">
        <f>BD_Actu!AB145</f>
        <v>-</v>
      </c>
      <c r="AC2893" s="470"/>
    </row>
    <row r="2894" spans="1:29" s="467" customFormat="1">
      <c r="A2894" s="468" t="str">
        <f>BD_Actu!A146</f>
        <v>2018_126</v>
      </c>
      <c r="B2894" s="468" t="str">
        <f>BD_Actu!B146</f>
        <v>-</v>
      </c>
      <c r="C2894" s="468" t="str">
        <f>BD_Actu!C146</f>
        <v>---_-</v>
      </c>
      <c r="D2894" s="468" t="str">
        <f>BD_Actu!D146</f>
        <v>-</v>
      </c>
      <c r="E2894" s="468">
        <f>BD_Actu!E146</f>
        <v>32</v>
      </c>
      <c r="F2894" s="469" t="str">
        <f>BD_Actu!F146</f>
        <v>Bordure faille de Poe</v>
      </c>
      <c r="G2894" s="468" t="str">
        <f>BD_Actu!G146</f>
        <v>-</v>
      </c>
      <c r="H2894" s="673" t="str">
        <f>BD_Actu!H146</f>
        <v>-</v>
      </c>
      <c r="I2894" s="673" t="str">
        <f>BD_Actu!I146</f>
        <v>-</v>
      </c>
      <c r="J2894" s="619" t="str">
        <f>BD_Actu!J146</f>
        <v>-</v>
      </c>
      <c r="K2894" s="468" t="str">
        <f>BD_Actu!K146</f>
        <v>-</v>
      </c>
      <c r="L2894" s="468" t="str">
        <f>BD_Actu!L146</f>
        <v>-</v>
      </c>
      <c r="M2894" s="468" t="str">
        <f>BD_Actu!M146</f>
        <v>-</v>
      </c>
      <c r="N2894" s="470" t="str">
        <f>BD_Actu!N146</f>
        <v>-</v>
      </c>
      <c r="O2894" s="616" t="str">
        <f>BD_Actu!O146</f>
        <v>-</v>
      </c>
      <c r="P2894" s="468" t="str">
        <f>BD_Actu!P146</f>
        <v>-</v>
      </c>
      <c r="Q2894" s="468" t="str">
        <f>BD_Actu!Q146</f>
        <v>-</v>
      </c>
      <c r="R2894" s="468" t="str">
        <f>BD_Actu!R146</f>
        <v>-</v>
      </c>
      <c r="S2894" s="468" t="str">
        <f>BD_Actu!S146</f>
        <v>-</v>
      </c>
      <c r="T2894" s="468" t="str">
        <f>BD_Actu!T146</f>
        <v>-</v>
      </c>
      <c r="U2894" s="468" t="str">
        <f>BD_Actu!U146</f>
        <v>-</v>
      </c>
      <c r="V2894" s="468" t="str">
        <f>BD_Actu!V146</f>
        <v>-</v>
      </c>
      <c r="W2894" s="468" t="str">
        <f>BD_Actu!W146</f>
        <v>-</v>
      </c>
      <c r="X2894" s="468" t="str">
        <f>BD_Actu!X146</f>
        <v>-</v>
      </c>
      <c r="Y2894" s="468" t="str">
        <f>BD_Actu!Y146</f>
        <v>-</v>
      </c>
      <c r="Z2894" s="468" t="str">
        <f>BD_Actu!Z146</f>
        <v>-</v>
      </c>
      <c r="AA2894" s="468" t="str">
        <f>BD_Actu!AA146</f>
        <v>-</v>
      </c>
      <c r="AB2894" s="470" t="str">
        <f>BD_Actu!AB146</f>
        <v>-</v>
      </c>
      <c r="AC2894" s="470"/>
    </row>
    <row r="2895" spans="1:29" s="467" customFormat="1">
      <c r="A2895" s="468" t="str">
        <f>BD_Actu!A147</f>
        <v>2018_127</v>
      </c>
      <c r="B2895" s="468" t="str">
        <f>BD_Actu!B147</f>
        <v>-</v>
      </c>
      <c r="C2895" s="468" t="str">
        <f>BD_Actu!C147</f>
        <v>---_-</v>
      </c>
      <c r="D2895" s="468" t="str">
        <f>BD_Actu!D147</f>
        <v>-</v>
      </c>
      <c r="E2895" s="468">
        <f>BD_Actu!E147</f>
        <v>32</v>
      </c>
      <c r="F2895" s="469" t="str">
        <f>BD_Actu!F147</f>
        <v>Bordure faille de Poe</v>
      </c>
      <c r="G2895" s="468" t="str">
        <f>BD_Actu!G147</f>
        <v>-</v>
      </c>
      <c r="H2895" s="673" t="str">
        <f>BD_Actu!H147</f>
        <v>-</v>
      </c>
      <c r="I2895" s="673" t="str">
        <f>BD_Actu!I147</f>
        <v>-</v>
      </c>
      <c r="J2895" s="619" t="str">
        <f>BD_Actu!J147</f>
        <v>-</v>
      </c>
      <c r="K2895" s="468" t="str">
        <f>BD_Actu!K147</f>
        <v>-</v>
      </c>
      <c r="L2895" s="468" t="str">
        <f>BD_Actu!L147</f>
        <v>-</v>
      </c>
      <c r="M2895" s="468" t="str">
        <f>BD_Actu!M147</f>
        <v>-</v>
      </c>
      <c r="N2895" s="470" t="str">
        <f>BD_Actu!N147</f>
        <v>-</v>
      </c>
      <c r="O2895" s="616" t="str">
        <f>BD_Actu!O147</f>
        <v>-</v>
      </c>
      <c r="P2895" s="468" t="str">
        <f>BD_Actu!P147</f>
        <v>-</v>
      </c>
      <c r="Q2895" s="468" t="str">
        <f>BD_Actu!Q147</f>
        <v>-</v>
      </c>
      <c r="R2895" s="468" t="str">
        <f>BD_Actu!R147</f>
        <v>-</v>
      </c>
      <c r="S2895" s="468" t="str">
        <f>BD_Actu!S147</f>
        <v>-</v>
      </c>
      <c r="T2895" s="468" t="str">
        <f>BD_Actu!T147</f>
        <v>-</v>
      </c>
      <c r="U2895" s="468" t="str">
        <f>BD_Actu!U147</f>
        <v>-</v>
      </c>
      <c r="V2895" s="468" t="str">
        <f>BD_Actu!V147</f>
        <v>-</v>
      </c>
      <c r="W2895" s="468" t="str">
        <f>BD_Actu!W147</f>
        <v>-</v>
      </c>
      <c r="X2895" s="468" t="str">
        <f>BD_Actu!X147</f>
        <v>-</v>
      </c>
      <c r="Y2895" s="468" t="str">
        <f>BD_Actu!Y147</f>
        <v>-</v>
      </c>
      <c r="Z2895" s="468" t="str">
        <f>BD_Actu!Z147</f>
        <v>-</v>
      </c>
      <c r="AA2895" s="468" t="str">
        <f>BD_Actu!AA147</f>
        <v>-</v>
      </c>
      <c r="AB2895" s="470" t="str">
        <f>BD_Actu!AB147</f>
        <v>-</v>
      </c>
      <c r="AC2895" s="470"/>
    </row>
    <row r="2896" spans="1:29" s="467" customFormat="1">
      <c r="A2896" s="468" t="str">
        <f>BD_Actu!A148</f>
        <v>2018_128</v>
      </c>
      <c r="B2896" s="468" t="str">
        <f>BD_Actu!B148</f>
        <v>-</v>
      </c>
      <c r="C2896" s="468" t="str">
        <f>BD_Actu!C148</f>
        <v>---_-</v>
      </c>
      <c r="D2896" s="468" t="str">
        <f>BD_Actu!D148</f>
        <v>-</v>
      </c>
      <c r="E2896" s="468">
        <f>BD_Actu!E148</f>
        <v>32</v>
      </c>
      <c r="F2896" s="469" t="str">
        <f>BD_Actu!F148</f>
        <v>Bordure faille de Poe</v>
      </c>
      <c r="G2896" s="468" t="str">
        <f>BD_Actu!G148</f>
        <v>-</v>
      </c>
      <c r="H2896" s="673" t="str">
        <f>BD_Actu!H148</f>
        <v>-</v>
      </c>
      <c r="I2896" s="673" t="str">
        <f>BD_Actu!I148</f>
        <v>-</v>
      </c>
      <c r="J2896" s="619" t="str">
        <f>BD_Actu!J148</f>
        <v>-</v>
      </c>
      <c r="K2896" s="468" t="str">
        <f>BD_Actu!K148</f>
        <v>-</v>
      </c>
      <c r="L2896" s="468" t="str">
        <f>BD_Actu!L148</f>
        <v>-</v>
      </c>
      <c r="M2896" s="468" t="str">
        <f>BD_Actu!M148</f>
        <v>-</v>
      </c>
      <c r="N2896" s="470" t="str">
        <f>BD_Actu!N148</f>
        <v>-</v>
      </c>
      <c r="O2896" s="616" t="str">
        <f>BD_Actu!O148</f>
        <v>-</v>
      </c>
      <c r="P2896" s="468" t="str">
        <f>BD_Actu!P148</f>
        <v>-</v>
      </c>
      <c r="Q2896" s="468" t="str">
        <f>BD_Actu!Q148</f>
        <v>-</v>
      </c>
      <c r="R2896" s="468" t="str">
        <f>BD_Actu!R148</f>
        <v>-</v>
      </c>
      <c r="S2896" s="468" t="str">
        <f>BD_Actu!S148</f>
        <v>-</v>
      </c>
      <c r="T2896" s="468" t="str">
        <f>BD_Actu!T148</f>
        <v>-</v>
      </c>
      <c r="U2896" s="468" t="str">
        <f>BD_Actu!U148</f>
        <v>-</v>
      </c>
      <c r="V2896" s="468" t="str">
        <f>BD_Actu!V148</f>
        <v>-</v>
      </c>
      <c r="W2896" s="468" t="str">
        <f>BD_Actu!W148</f>
        <v>-</v>
      </c>
      <c r="X2896" s="468" t="str">
        <f>BD_Actu!X148</f>
        <v>-</v>
      </c>
      <c r="Y2896" s="468" t="str">
        <f>BD_Actu!Y148</f>
        <v>-</v>
      </c>
      <c r="Z2896" s="468" t="str">
        <f>BD_Actu!Z148</f>
        <v>-</v>
      </c>
      <c r="AA2896" s="468" t="str">
        <f>BD_Actu!AA148</f>
        <v>-</v>
      </c>
      <c r="AB2896" s="470" t="str">
        <f>BD_Actu!AB148</f>
        <v>-</v>
      </c>
      <c r="AC2896" s="470"/>
    </row>
    <row r="2897" spans="1:29" s="467" customFormat="1">
      <c r="A2897" s="468" t="str">
        <f>BD_Actu!A149</f>
        <v>2018_129</v>
      </c>
      <c r="B2897" s="468" t="str">
        <f>BD_Actu!B149</f>
        <v>-</v>
      </c>
      <c r="C2897" s="468" t="str">
        <f>BD_Actu!C149</f>
        <v>---_-</v>
      </c>
      <c r="D2897" s="468" t="str">
        <f>BD_Actu!D149</f>
        <v>-</v>
      </c>
      <c r="E2897" s="468">
        <f>BD_Actu!E149</f>
        <v>33</v>
      </c>
      <c r="F2897" s="469" t="str">
        <f>BD_Actu!F149</f>
        <v>Base Nautique</v>
      </c>
      <c r="G2897" s="468" t="str">
        <f>BD_Actu!G149</f>
        <v>-</v>
      </c>
      <c r="H2897" s="673" t="str">
        <f>BD_Actu!H149</f>
        <v>-</v>
      </c>
      <c r="I2897" s="673" t="str">
        <f>BD_Actu!I149</f>
        <v>-</v>
      </c>
      <c r="J2897" s="619" t="str">
        <f>BD_Actu!J149</f>
        <v>-</v>
      </c>
      <c r="K2897" s="468" t="str">
        <f>BD_Actu!K149</f>
        <v>-</v>
      </c>
      <c r="L2897" s="468" t="str">
        <f>BD_Actu!L149</f>
        <v>-</v>
      </c>
      <c r="M2897" s="468" t="str">
        <f>BD_Actu!M149</f>
        <v>-</v>
      </c>
      <c r="N2897" s="470" t="str">
        <f>BD_Actu!N149</f>
        <v>-</v>
      </c>
      <c r="O2897" s="616" t="str">
        <f>BD_Actu!O149</f>
        <v>-</v>
      </c>
      <c r="P2897" s="468" t="str">
        <f>BD_Actu!P149</f>
        <v>-</v>
      </c>
      <c r="Q2897" s="468" t="str">
        <f>BD_Actu!Q149</f>
        <v>-</v>
      </c>
      <c r="R2897" s="468" t="str">
        <f>BD_Actu!R149</f>
        <v>-</v>
      </c>
      <c r="S2897" s="468" t="str">
        <f>BD_Actu!S149</f>
        <v>-</v>
      </c>
      <c r="T2897" s="468" t="str">
        <f>BD_Actu!T149</f>
        <v>-</v>
      </c>
      <c r="U2897" s="468" t="str">
        <f>BD_Actu!U149</f>
        <v>-</v>
      </c>
      <c r="V2897" s="468" t="str">
        <f>BD_Actu!V149</f>
        <v>-</v>
      </c>
      <c r="W2897" s="468" t="str">
        <f>BD_Actu!W149</f>
        <v>-</v>
      </c>
      <c r="X2897" s="468" t="str">
        <f>BD_Actu!X149</f>
        <v>-</v>
      </c>
      <c r="Y2897" s="468" t="str">
        <f>BD_Actu!Y149</f>
        <v>-</v>
      </c>
      <c r="Z2897" s="468" t="str">
        <f>BD_Actu!Z149</f>
        <v>-</v>
      </c>
      <c r="AA2897" s="468" t="str">
        <f>BD_Actu!AA149</f>
        <v>-</v>
      </c>
      <c r="AB2897" s="470" t="str">
        <f>BD_Actu!AB149</f>
        <v>-</v>
      </c>
      <c r="AC2897" s="470"/>
    </row>
    <row r="2898" spans="1:29" s="467" customFormat="1">
      <c r="A2898" s="468" t="str">
        <f>BD_Actu!A150</f>
        <v>2018_130</v>
      </c>
      <c r="B2898" s="468" t="str">
        <f>BD_Actu!B150</f>
        <v>-</v>
      </c>
      <c r="C2898" s="468" t="str">
        <f>BD_Actu!C150</f>
        <v>---_-</v>
      </c>
      <c r="D2898" s="468" t="str">
        <f>BD_Actu!D150</f>
        <v>-</v>
      </c>
      <c r="E2898" s="468">
        <f>BD_Actu!E150</f>
        <v>33</v>
      </c>
      <c r="F2898" s="469" t="str">
        <f>BD_Actu!F150</f>
        <v>Base Nautique</v>
      </c>
      <c r="G2898" s="468" t="str">
        <f>BD_Actu!G150</f>
        <v>-</v>
      </c>
      <c r="H2898" s="673" t="str">
        <f>BD_Actu!H150</f>
        <v>-</v>
      </c>
      <c r="I2898" s="673" t="str">
        <f>BD_Actu!I150</f>
        <v>-</v>
      </c>
      <c r="J2898" s="619" t="str">
        <f>BD_Actu!J150</f>
        <v>-</v>
      </c>
      <c r="K2898" s="468" t="str">
        <f>BD_Actu!K150</f>
        <v>-</v>
      </c>
      <c r="L2898" s="468" t="str">
        <f>BD_Actu!L150</f>
        <v>-</v>
      </c>
      <c r="M2898" s="468" t="str">
        <f>BD_Actu!M150</f>
        <v>-</v>
      </c>
      <c r="N2898" s="470" t="str">
        <f>BD_Actu!N150</f>
        <v>-</v>
      </c>
      <c r="O2898" s="616" t="str">
        <f>BD_Actu!O150</f>
        <v>-</v>
      </c>
      <c r="P2898" s="468" t="str">
        <f>BD_Actu!P150</f>
        <v>-</v>
      </c>
      <c r="Q2898" s="468" t="str">
        <f>BD_Actu!Q150</f>
        <v>-</v>
      </c>
      <c r="R2898" s="468" t="str">
        <f>BD_Actu!R150</f>
        <v>-</v>
      </c>
      <c r="S2898" s="468" t="str">
        <f>BD_Actu!S150</f>
        <v>-</v>
      </c>
      <c r="T2898" s="468" t="str">
        <f>BD_Actu!T150</f>
        <v>-</v>
      </c>
      <c r="U2898" s="468" t="str">
        <f>BD_Actu!U150</f>
        <v>-</v>
      </c>
      <c r="V2898" s="468" t="str">
        <f>BD_Actu!V150</f>
        <v>-</v>
      </c>
      <c r="W2898" s="468" t="str">
        <f>BD_Actu!W150</f>
        <v>-</v>
      </c>
      <c r="X2898" s="468" t="str">
        <f>BD_Actu!X150</f>
        <v>-</v>
      </c>
      <c r="Y2898" s="468" t="str">
        <f>BD_Actu!Y150</f>
        <v>-</v>
      </c>
      <c r="Z2898" s="468" t="str">
        <f>BD_Actu!Z150</f>
        <v>-</v>
      </c>
      <c r="AA2898" s="468" t="str">
        <f>BD_Actu!AA150</f>
        <v>-</v>
      </c>
      <c r="AB2898" s="470" t="str">
        <f>BD_Actu!AB150</f>
        <v>-</v>
      </c>
      <c r="AC2898" s="470"/>
    </row>
    <row r="2899" spans="1:29" s="467" customFormat="1">
      <c r="A2899" s="468" t="str">
        <f>BD_Actu!A151</f>
        <v>2018_131</v>
      </c>
      <c r="B2899" s="468" t="str">
        <f>BD_Actu!B151</f>
        <v>-</v>
      </c>
      <c r="C2899" s="468" t="str">
        <f>BD_Actu!C151</f>
        <v>---_-</v>
      </c>
      <c r="D2899" s="468" t="str">
        <f>BD_Actu!D151</f>
        <v>-</v>
      </c>
      <c r="E2899" s="468">
        <f>BD_Actu!E151</f>
        <v>33</v>
      </c>
      <c r="F2899" s="469" t="str">
        <f>BD_Actu!F151</f>
        <v>Base Nautique</v>
      </c>
      <c r="G2899" s="468" t="str">
        <f>BD_Actu!G151</f>
        <v>-</v>
      </c>
      <c r="H2899" s="673" t="str">
        <f>BD_Actu!H151</f>
        <v>-</v>
      </c>
      <c r="I2899" s="673" t="str">
        <f>BD_Actu!I151</f>
        <v>-</v>
      </c>
      <c r="J2899" s="619" t="str">
        <f>BD_Actu!J151</f>
        <v>-</v>
      </c>
      <c r="K2899" s="468" t="str">
        <f>BD_Actu!K151</f>
        <v>-</v>
      </c>
      <c r="L2899" s="468" t="str">
        <f>BD_Actu!L151</f>
        <v>-</v>
      </c>
      <c r="M2899" s="468" t="str">
        <f>BD_Actu!M151</f>
        <v>-</v>
      </c>
      <c r="N2899" s="470" t="str">
        <f>BD_Actu!N151</f>
        <v>-</v>
      </c>
      <c r="O2899" s="616" t="str">
        <f>BD_Actu!O151</f>
        <v>-</v>
      </c>
      <c r="P2899" s="468" t="str">
        <f>BD_Actu!P151</f>
        <v>-</v>
      </c>
      <c r="Q2899" s="468" t="str">
        <f>BD_Actu!Q151</f>
        <v>-</v>
      </c>
      <c r="R2899" s="468" t="str">
        <f>BD_Actu!R151</f>
        <v>-</v>
      </c>
      <c r="S2899" s="468" t="str">
        <f>BD_Actu!S151</f>
        <v>-</v>
      </c>
      <c r="T2899" s="468" t="str">
        <f>BD_Actu!T151</f>
        <v>-</v>
      </c>
      <c r="U2899" s="468" t="str">
        <f>BD_Actu!U151</f>
        <v>-</v>
      </c>
      <c r="V2899" s="468" t="str">
        <f>BD_Actu!V151</f>
        <v>-</v>
      </c>
      <c r="W2899" s="468" t="str">
        <f>BD_Actu!W151</f>
        <v>-</v>
      </c>
      <c r="X2899" s="468" t="str">
        <f>BD_Actu!X151</f>
        <v>-</v>
      </c>
      <c r="Y2899" s="468" t="str">
        <f>BD_Actu!Y151</f>
        <v>-</v>
      </c>
      <c r="Z2899" s="468" t="str">
        <f>BD_Actu!Z151</f>
        <v>-</v>
      </c>
      <c r="AA2899" s="468" t="str">
        <f>BD_Actu!AA151</f>
        <v>-</v>
      </c>
      <c r="AB2899" s="470" t="str">
        <f>BD_Actu!AB151</f>
        <v>-</v>
      </c>
      <c r="AC2899" s="470"/>
    </row>
    <row r="2900" spans="1:29" s="467" customFormat="1">
      <c r="A2900" s="468" t="str">
        <f>BD_Actu!A152</f>
        <v>2018_132</v>
      </c>
      <c r="B2900" s="468" t="str">
        <f>BD_Actu!B152</f>
        <v>-</v>
      </c>
      <c r="C2900" s="468" t="str">
        <f>BD_Actu!C152</f>
        <v>---_-</v>
      </c>
      <c r="D2900" s="468" t="str">
        <f>BD_Actu!D152</f>
        <v>-</v>
      </c>
      <c r="E2900" s="468">
        <f>BD_Actu!E152</f>
        <v>33</v>
      </c>
      <c r="F2900" s="469" t="str">
        <f>BD_Actu!F152</f>
        <v>Base Nautique</v>
      </c>
      <c r="G2900" s="468" t="str">
        <f>BD_Actu!G152</f>
        <v>-</v>
      </c>
      <c r="H2900" s="673" t="str">
        <f>BD_Actu!H152</f>
        <v>-</v>
      </c>
      <c r="I2900" s="673" t="str">
        <f>BD_Actu!I152</f>
        <v>-</v>
      </c>
      <c r="J2900" s="619" t="str">
        <f>BD_Actu!J152</f>
        <v>-</v>
      </c>
      <c r="K2900" s="468" t="str">
        <f>BD_Actu!K152</f>
        <v>-</v>
      </c>
      <c r="L2900" s="468" t="str">
        <f>BD_Actu!L152</f>
        <v>-</v>
      </c>
      <c r="M2900" s="468" t="str">
        <f>BD_Actu!M152</f>
        <v>-</v>
      </c>
      <c r="N2900" s="470" t="str">
        <f>BD_Actu!N152</f>
        <v>-</v>
      </c>
      <c r="O2900" s="616" t="str">
        <f>BD_Actu!O152</f>
        <v>-</v>
      </c>
      <c r="P2900" s="468" t="str">
        <f>BD_Actu!P152</f>
        <v>-</v>
      </c>
      <c r="Q2900" s="468" t="str">
        <f>BD_Actu!Q152</f>
        <v>-</v>
      </c>
      <c r="R2900" s="468" t="str">
        <f>BD_Actu!R152</f>
        <v>-</v>
      </c>
      <c r="S2900" s="468" t="str">
        <f>BD_Actu!S152</f>
        <v>-</v>
      </c>
      <c r="T2900" s="468" t="str">
        <f>BD_Actu!T152</f>
        <v>-</v>
      </c>
      <c r="U2900" s="468" t="str">
        <f>BD_Actu!U152</f>
        <v>-</v>
      </c>
      <c r="V2900" s="468" t="str">
        <f>BD_Actu!V152</f>
        <v>-</v>
      </c>
      <c r="W2900" s="468" t="str">
        <f>BD_Actu!W152</f>
        <v>-</v>
      </c>
      <c r="X2900" s="468" t="str">
        <f>BD_Actu!X152</f>
        <v>-</v>
      </c>
      <c r="Y2900" s="468" t="str">
        <f>BD_Actu!Y152</f>
        <v>-</v>
      </c>
      <c r="Z2900" s="468" t="str">
        <f>BD_Actu!Z152</f>
        <v>-</v>
      </c>
      <c r="AA2900" s="468" t="str">
        <f>BD_Actu!AA152</f>
        <v>-</v>
      </c>
      <c r="AB2900" s="470" t="str">
        <f>BD_Actu!AB152</f>
        <v>-</v>
      </c>
      <c r="AC2900" s="470"/>
    </row>
    <row r="2901" spans="1:29" s="467" customFormat="1">
      <c r="A2901" s="468" t="str">
        <f>BD_Actu!A153</f>
        <v>2018_133</v>
      </c>
      <c r="B2901" s="468" t="str">
        <f>BD_Actu!B153</f>
        <v>-</v>
      </c>
      <c r="C2901" s="468" t="str">
        <f>BD_Actu!C153</f>
        <v>---_-</v>
      </c>
      <c r="D2901" s="468" t="str">
        <f>BD_Actu!D153</f>
        <v>-</v>
      </c>
      <c r="E2901" s="468">
        <f>BD_Actu!E153</f>
        <v>34</v>
      </c>
      <c r="F2901" s="469" t="str">
        <f>BD_Actu!F153</f>
        <v>Balade</v>
      </c>
      <c r="G2901" s="468" t="str">
        <f>BD_Actu!G153</f>
        <v>-</v>
      </c>
      <c r="H2901" s="673" t="str">
        <f>BD_Actu!H153</f>
        <v>-</v>
      </c>
      <c r="I2901" s="673" t="str">
        <f>BD_Actu!I153</f>
        <v>-</v>
      </c>
      <c r="J2901" s="619" t="str">
        <f>BD_Actu!J153</f>
        <v>-</v>
      </c>
      <c r="K2901" s="468" t="str">
        <f>BD_Actu!K153</f>
        <v>-</v>
      </c>
      <c r="L2901" s="468" t="str">
        <f>BD_Actu!L153</f>
        <v>-</v>
      </c>
      <c r="M2901" s="468" t="str">
        <f>BD_Actu!M153</f>
        <v>-</v>
      </c>
      <c r="N2901" s="470" t="str">
        <f>BD_Actu!N153</f>
        <v>-</v>
      </c>
      <c r="O2901" s="616" t="str">
        <f>BD_Actu!O153</f>
        <v>-</v>
      </c>
      <c r="P2901" s="468" t="str">
        <f>BD_Actu!P153</f>
        <v>-</v>
      </c>
      <c r="Q2901" s="468" t="str">
        <f>BD_Actu!Q153</f>
        <v>-</v>
      </c>
      <c r="R2901" s="468" t="str">
        <f>BD_Actu!R153</f>
        <v>-</v>
      </c>
      <c r="S2901" s="468" t="str">
        <f>BD_Actu!S153</f>
        <v>-</v>
      </c>
      <c r="T2901" s="468" t="str">
        <f>BD_Actu!T153</f>
        <v>-</v>
      </c>
      <c r="U2901" s="468" t="str">
        <f>BD_Actu!U153</f>
        <v>-</v>
      </c>
      <c r="V2901" s="468" t="str">
        <f>BD_Actu!V153</f>
        <v>-</v>
      </c>
      <c r="W2901" s="468" t="str">
        <f>BD_Actu!W153</f>
        <v>-</v>
      </c>
      <c r="X2901" s="468" t="str">
        <f>BD_Actu!X153</f>
        <v>-</v>
      </c>
      <c r="Y2901" s="468" t="str">
        <f>BD_Actu!Y153</f>
        <v>-</v>
      </c>
      <c r="Z2901" s="468" t="str">
        <f>BD_Actu!Z153</f>
        <v>-</v>
      </c>
      <c r="AA2901" s="468" t="str">
        <f>BD_Actu!AA153</f>
        <v>-</v>
      </c>
      <c r="AB2901" s="470" t="str">
        <f>BD_Actu!AB153</f>
        <v>-</v>
      </c>
      <c r="AC2901" s="470"/>
    </row>
    <row r="2902" spans="1:29" s="467" customFormat="1">
      <c r="A2902" s="468" t="str">
        <f>BD_Actu!A154</f>
        <v>2018_134</v>
      </c>
      <c r="B2902" s="468" t="str">
        <f>BD_Actu!B154</f>
        <v>-</v>
      </c>
      <c r="C2902" s="468" t="str">
        <f>BD_Actu!C154</f>
        <v>---_-</v>
      </c>
      <c r="D2902" s="468" t="str">
        <f>BD_Actu!D154</f>
        <v>-</v>
      </c>
      <c r="E2902" s="468">
        <f>BD_Actu!E154</f>
        <v>34</v>
      </c>
      <c r="F2902" s="469" t="str">
        <f>BD_Actu!F154</f>
        <v>Balade</v>
      </c>
      <c r="G2902" s="468" t="str">
        <f>BD_Actu!G154</f>
        <v>-</v>
      </c>
      <c r="H2902" s="673" t="str">
        <f>BD_Actu!H154</f>
        <v>-</v>
      </c>
      <c r="I2902" s="673" t="str">
        <f>BD_Actu!I154</f>
        <v>-</v>
      </c>
      <c r="J2902" s="619" t="str">
        <f>BD_Actu!J154</f>
        <v>-</v>
      </c>
      <c r="K2902" s="468" t="str">
        <f>BD_Actu!K154</f>
        <v>-</v>
      </c>
      <c r="L2902" s="468" t="str">
        <f>BD_Actu!L154</f>
        <v>-</v>
      </c>
      <c r="M2902" s="468" t="str">
        <f>BD_Actu!M154</f>
        <v>-</v>
      </c>
      <c r="N2902" s="470" t="str">
        <f>BD_Actu!N154</f>
        <v>-</v>
      </c>
      <c r="O2902" s="616" t="str">
        <f>BD_Actu!O154</f>
        <v>-</v>
      </c>
      <c r="P2902" s="468" t="str">
        <f>BD_Actu!P154</f>
        <v>-</v>
      </c>
      <c r="Q2902" s="468" t="str">
        <f>BD_Actu!Q154</f>
        <v>-</v>
      </c>
      <c r="R2902" s="468" t="str">
        <f>BD_Actu!R154</f>
        <v>-</v>
      </c>
      <c r="S2902" s="468" t="str">
        <f>BD_Actu!S154</f>
        <v>-</v>
      </c>
      <c r="T2902" s="468" t="str">
        <f>BD_Actu!T154</f>
        <v>-</v>
      </c>
      <c r="U2902" s="468" t="str">
        <f>BD_Actu!U154</f>
        <v>-</v>
      </c>
      <c r="V2902" s="468" t="str">
        <f>BD_Actu!V154</f>
        <v>-</v>
      </c>
      <c r="W2902" s="468" t="str">
        <f>BD_Actu!W154</f>
        <v>-</v>
      </c>
      <c r="X2902" s="468" t="str">
        <f>BD_Actu!X154</f>
        <v>-</v>
      </c>
      <c r="Y2902" s="468" t="str">
        <f>BD_Actu!Y154</f>
        <v>-</v>
      </c>
      <c r="Z2902" s="468" t="str">
        <f>BD_Actu!Z154</f>
        <v>-</v>
      </c>
      <c r="AA2902" s="468" t="str">
        <f>BD_Actu!AA154</f>
        <v>-</v>
      </c>
      <c r="AB2902" s="470" t="str">
        <f>BD_Actu!AB154</f>
        <v>-</v>
      </c>
      <c r="AC2902" s="470"/>
    </row>
    <row r="2903" spans="1:29" s="467" customFormat="1">
      <c r="A2903" s="468" t="str">
        <f>BD_Actu!A155</f>
        <v>2018_135</v>
      </c>
      <c r="B2903" s="468" t="str">
        <f>BD_Actu!B155</f>
        <v>-</v>
      </c>
      <c r="C2903" s="468" t="str">
        <f>BD_Actu!C155</f>
        <v>---_-</v>
      </c>
      <c r="D2903" s="468" t="str">
        <f>BD_Actu!D155</f>
        <v>-</v>
      </c>
      <c r="E2903" s="468">
        <f>BD_Actu!E155</f>
        <v>34</v>
      </c>
      <c r="F2903" s="469" t="str">
        <f>BD_Actu!F155</f>
        <v>Balade</v>
      </c>
      <c r="G2903" s="468" t="str">
        <f>BD_Actu!G155</f>
        <v>-</v>
      </c>
      <c r="H2903" s="673" t="str">
        <f>BD_Actu!H155</f>
        <v>-</v>
      </c>
      <c r="I2903" s="673" t="str">
        <f>BD_Actu!I155</f>
        <v>-</v>
      </c>
      <c r="J2903" s="619" t="str">
        <f>BD_Actu!J155</f>
        <v>-</v>
      </c>
      <c r="K2903" s="468" t="str">
        <f>BD_Actu!K155</f>
        <v>-</v>
      </c>
      <c r="L2903" s="468" t="str">
        <f>BD_Actu!L155</f>
        <v>-</v>
      </c>
      <c r="M2903" s="468" t="str">
        <f>BD_Actu!M155</f>
        <v>-</v>
      </c>
      <c r="N2903" s="470" t="str">
        <f>BD_Actu!N155</f>
        <v>-</v>
      </c>
      <c r="O2903" s="616" t="str">
        <f>BD_Actu!O155</f>
        <v>-</v>
      </c>
      <c r="P2903" s="468" t="str">
        <f>BD_Actu!P155</f>
        <v>-</v>
      </c>
      <c r="Q2903" s="468" t="str">
        <f>BD_Actu!Q155</f>
        <v>-</v>
      </c>
      <c r="R2903" s="468" t="str">
        <f>BD_Actu!R155</f>
        <v>-</v>
      </c>
      <c r="S2903" s="468" t="str">
        <f>BD_Actu!S155</f>
        <v>-</v>
      </c>
      <c r="T2903" s="468" t="str">
        <f>BD_Actu!T155</f>
        <v>-</v>
      </c>
      <c r="U2903" s="468" t="str">
        <f>BD_Actu!U155</f>
        <v>-</v>
      </c>
      <c r="V2903" s="468" t="str">
        <f>BD_Actu!V155</f>
        <v>-</v>
      </c>
      <c r="W2903" s="468" t="str">
        <f>BD_Actu!W155</f>
        <v>-</v>
      </c>
      <c r="X2903" s="468" t="str">
        <f>BD_Actu!X155</f>
        <v>-</v>
      </c>
      <c r="Y2903" s="468" t="str">
        <f>BD_Actu!Y155</f>
        <v>-</v>
      </c>
      <c r="Z2903" s="468" t="str">
        <f>BD_Actu!Z155</f>
        <v>-</v>
      </c>
      <c r="AA2903" s="468" t="str">
        <f>BD_Actu!AA155</f>
        <v>-</v>
      </c>
      <c r="AB2903" s="470" t="str">
        <f>BD_Actu!AB155</f>
        <v>-</v>
      </c>
      <c r="AC2903" s="470"/>
    </row>
    <row r="2904" spans="1:29" s="467" customFormat="1">
      <c r="A2904" s="468" t="str">
        <f>BD_Actu!A156</f>
        <v>2018_136</v>
      </c>
      <c r="B2904" s="468" t="str">
        <f>BD_Actu!B156</f>
        <v>-</v>
      </c>
      <c r="C2904" s="468" t="str">
        <f>BD_Actu!C156</f>
        <v>---_-</v>
      </c>
      <c r="D2904" s="468" t="str">
        <f>BD_Actu!D156</f>
        <v>-</v>
      </c>
      <c r="E2904" s="468">
        <f>BD_Actu!E156</f>
        <v>34</v>
      </c>
      <c r="F2904" s="469" t="str">
        <f>BD_Actu!F156</f>
        <v>Balade</v>
      </c>
      <c r="G2904" s="468" t="str">
        <f>BD_Actu!G156</f>
        <v>-</v>
      </c>
      <c r="H2904" s="673" t="str">
        <f>BD_Actu!H156</f>
        <v>-</v>
      </c>
      <c r="I2904" s="673" t="str">
        <f>BD_Actu!I156</f>
        <v>-</v>
      </c>
      <c r="J2904" s="619" t="str">
        <f>BD_Actu!J156</f>
        <v>-</v>
      </c>
      <c r="K2904" s="468" t="str">
        <f>BD_Actu!K156</f>
        <v>-</v>
      </c>
      <c r="L2904" s="468" t="str">
        <f>BD_Actu!L156</f>
        <v>-</v>
      </c>
      <c r="M2904" s="468" t="str">
        <f>BD_Actu!M156</f>
        <v>-</v>
      </c>
      <c r="N2904" s="470" t="str">
        <f>BD_Actu!N156</f>
        <v>-</v>
      </c>
      <c r="O2904" s="616" t="str">
        <f>BD_Actu!O156</f>
        <v>-</v>
      </c>
      <c r="P2904" s="468" t="str">
        <f>BD_Actu!P156</f>
        <v>-</v>
      </c>
      <c r="Q2904" s="468" t="str">
        <f>BD_Actu!Q156</f>
        <v>-</v>
      </c>
      <c r="R2904" s="468" t="str">
        <f>BD_Actu!R156</f>
        <v>-</v>
      </c>
      <c r="S2904" s="468" t="str">
        <f>BD_Actu!S156</f>
        <v>-</v>
      </c>
      <c r="T2904" s="468" t="str">
        <f>BD_Actu!T156</f>
        <v>-</v>
      </c>
      <c r="U2904" s="468" t="str">
        <f>BD_Actu!U156</f>
        <v>-</v>
      </c>
      <c r="V2904" s="468" t="str">
        <f>BD_Actu!V156</f>
        <v>-</v>
      </c>
      <c r="W2904" s="468" t="str">
        <f>BD_Actu!W156</f>
        <v>-</v>
      </c>
      <c r="X2904" s="468" t="str">
        <f>BD_Actu!X156</f>
        <v>-</v>
      </c>
      <c r="Y2904" s="468" t="str">
        <f>BD_Actu!Y156</f>
        <v>-</v>
      </c>
      <c r="Z2904" s="468" t="str">
        <f>BD_Actu!Z156</f>
        <v>-</v>
      </c>
      <c r="AA2904" s="468" t="str">
        <f>BD_Actu!AA156</f>
        <v>-</v>
      </c>
      <c r="AB2904" s="470" t="str">
        <f>BD_Actu!AB156</f>
        <v>-</v>
      </c>
      <c r="AC2904" s="470"/>
    </row>
    <row r="2905" spans="1:29" s="467" customFormat="1">
      <c r="A2905" s="468" t="str">
        <f>BD_Actu!A157</f>
        <v>2018_137</v>
      </c>
      <c r="B2905" s="468" t="str">
        <f>BD_Actu!B157</f>
        <v>-</v>
      </c>
      <c r="C2905" s="468" t="str">
        <f>BD_Actu!C157</f>
        <v>---_-</v>
      </c>
      <c r="D2905" s="468" t="str">
        <f>BD_Actu!D157</f>
        <v>-</v>
      </c>
      <c r="E2905" s="468">
        <f>BD_Actu!E157</f>
        <v>35</v>
      </c>
      <c r="F2905" s="469" t="str">
        <f>BD_Actu!F157</f>
        <v>Tiari</v>
      </c>
      <c r="G2905" s="468" t="str">
        <f>BD_Actu!G157</f>
        <v>-</v>
      </c>
      <c r="H2905" s="673" t="str">
        <f>BD_Actu!H157</f>
        <v>-</v>
      </c>
      <c r="I2905" s="673" t="str">
        <f>BD_Actu!I157</f>
        <v>-</v>
      </c>
      <c r="J2905" s="619" t="str">
        <f>BD_Actu!J157</f>
        <v>-</v>
      </c>
      <c r="K2905" s="468" t="str">
        <f>BD_Actu!K157</f>
        <v>-</v>
      </c>
      <c r="L2905" s="468" t="str">
        <f>BD_Actu!L157</f>
        <v>-</v>
      </c>
      <c r="M2905" s="468" t="str">
        <f>BD_Actu!M157</f>
        <v>-</v>
      </c>
      <c r="N2905" s="470" t="str">
        <f>BD_Actu!N157</f>
        <v>-</v>
      </c>
      <c r="O2905" s="616" t="str">
        <f>BD_Actu!O157</f>
        <v>-</v>
      </c>
      <c r="P2905" s="468" t="str">
        <f>BD_Actu!P157</f>
        <v>-</v>
      </c>
      <c r="Q2905" s="468" t="str">
        <f>BD_Actu!Q157</f>
        <v>-</v>
      </c>
      <c r="R2905" s="468" t="str">
        <f>BD_Actu!R157</f>
        <v>-</v>
      </c>
      <c r="S2905" s="468" t="str">
        <f>BD_Actu!S157</f>
        <v>-</v>
      </c>
      <c r="T2905" s="468" t="str">
        <f>BD_Actu!T157</f>
        <v>-</v>
      </c>
      <c r="U2905" s="468" t="str">
        <f>BD_Actu!U157</f>
        <v>-</v>
      </c>
      <c r="V2905" s="468" t="str">
        <f>BD_Actu!V157</f>
        <v>-</v>
      </c>
      <c r="W2905" s="468" t="str">
        <f>BD_Actu!W157</f>
        <v>-</v>
      </c>
      <c r="X2905" s="468" t="str">
        <f>BD_Actu!X157</f>
        <v>-</v>
      </c>
      <c r="Y2905" s="468" t="str">
        <f>BD_Actu!Y157</f>
        <v>-</v>
      </c>
      <c r="Z2905" s="468" t="str">
        <f>BD_Actu!Z157</f>
        <v>-</v>
      </c>
      <c r="AA2905" s="468" t="str">
        <f>BD_Actu!AA157</f>
        <v>-</v>
      </c>
      <c r="AB2905" s="470" t="str">
        <f>BD_Actu!AB157</f>
        <v>-</v>
      </c>
      <c r="AC2905" s="470"/>
    </row>
    <row r="2906" spans="1:29" s="467" customFormat="1">
      <c r="A2906" s="468" t="str">
        <f>BD_Actu!A158</f>
        <v>2018_138</v>
      </c>
      <c r="B2906" s="468" t="str">
        <f>BD_Actu!B158</f>
        <v>-</v>
      </c>
      <c r="C2906" s="468" t="str">
        <f>BD_Actu!C158</f>
        <v>---_-</v>
      </c>
      <c r="D2906" s="468" t="str">
        <f>BD_Actu!D158</f>
        <v>-</v>
      </c>
      <c r="E2906" s="468">
        <f>BD_Actu!E158</f>
        <v>35</v>
      </c>
      <c r="F2906" s="469" t="str">
        <f>BD_Actu!F158</f>
        <v>Tiari</v>
      </c>
      <c r="G2906" s="468" t="str">
        <f>BD_Actu!G158</f>
        <v>-</v>
      </c>
      <c r="H2906" s="673" t="str">
        <f>BD_Actu!H158</f>
        <v>-</v>
      </c>
      <c r="I2906" s="673" t="str">
        <f>BD_Actu!I158</f>
        <v>-</v>
      </c>
      <c r="J2906" s="619" t="str">
        <f>BD_Actu!J158</f>
        <v>-</v>
      </c>
      <c r="K2906" s="468" t="str">
        <f>BD_Actu!K158</f>
        <v>-</v>
      </c>
      <c r="L2906" s="468" t="str">
        <f>BD_Actu!L158</f>
        <v>-</v>
      </c>
      <c r="M2906" s="468" t="str">
        <f>BD_Actu!M158</f>
        <v>-</v>
      </c>
      <c r="N2906" s="470" t="str">
        <f>BD_Actu!N158</f>
        <v>-</v>
      </c>
      <c r="O2906" s="616" t="str">
        <f>BD_Actu!O158</f>
        <v>-</v>
      </c>
      <c r="P2906" s="468" t="str">
        <f>BD_Actu!P158</f>
        <v>-</v>
      </c>
      <c r="Q2906" s="468" t="str">
        <f>BD_Actu!Q158</f>
        <v>-</v>
      </c>
      <c r="R2906" s="468" t="str">
        <f>BD_Actu!R158</f>
        <v>-</v>
      </c>
      <c r="S2906" s="468" t="str">
        <f>BD_Actu!S158</f>
        <v>-</v>
      </c>
      <c r="T2906" s="468" t="str">
        <f>BD_Actu!T158</f>
        <v>-</v>
      </c>
      <c r="U2906" s="468" t="str">
        <f>BD_Actu!U158</f>
        <v>-</v>
      </c>
      <c r="V2906" s="468" t="str">
        <f>BD_Actu!V158</f>
        <v>-</v>
      </c>
      <c r="W2906" s="468" t="str">
        <f>BD_Actu!W158</f>
        <v>-</v>
      </c>
      <c r="X2906" s="468" t="str">
        <f>BD_Actu!X158</f>
        <v>-</v>
      </c>
      <c r="Y2906" s="468" t="str">
        <f>BD_Actu!Y158</f>
        <v>-</v>
      </c>
      <c r="Z2906" s="468" t="str">
        <f>BD_Actu!Z158</f>
        <v>-</v>
      </c>
      <c r="AA2906" s="468" t="str">
        <f>BD_Actu!AA158</f>
        <v>-</v>
      </c>
      <c r="AB2906" s="470" t="str">
        <f>BD_Actu!AB158</f>
        <v>-</v>
      </c>
      <c r="AC2906" s="470"/>
    </row>
    <row r="2907" spans="1:29" s="467" customFormat="1">
      <c r="A2907" s="468" t="str">
        <f>BD_Actu!A159</f>
        <v>2018_139</v>
      </c>
      <c r="B2907" s="468" t="str">
        <f>BD_Actu!B159</f>
        <v>-</v>
      </c>
      <c r="C2907" s="468" t="str">
        <f>BD_Actu!C159</f>
        <v>---_-</v>
      </c>
      <c r="D2907" s="468" t="str">
        <f>BD_Actu!D159</f>
        <v>-</v>
      </c>
      <c r="E2907" s="468">
        <f>BD_Actu!E159</f>
        <v>35</v>
      </c>
      <c r="F2907" s="469" t="str">
        <f>BD_Actu!F159</f>
        <v>Tiari</v>
      </c>
      <c r="G2907" s="468" t="str">
        <f>BD_Actu!G159</f>
        <v>-</v>
      </c>
      <c r="H2907" s="673" t="str">
        <f>BD_Actu!H159</f>
        <v>-</v>
      </c>
      <c r="I2907" s="673" t="str">
        <f>BD_Actu!I159</f>
        <v>-</v>
      </c>
      <c r="J2907" s="619" t="str">
        <f>BD_Actu!J159</f>
        <v>-</v>
      </c>
      <c r="K2907" s="468" t="str">
        <f>BD_Actu!K159</f>
        <v>-</v>
      </c>
      <c r="L2907" s="468" t="str">
        <f>BD_Actu!L159</f>
        <v>-</v>
      </c>
      <c r="M2907" s="468" t="str">
        <f>BD_Actu!M159</f>
        <v>-</v>
      </c>
      <c r="N2907" s="470" t="str">
        <f>BD_Actu!N159</f>
        <v>-</v>
      </c>
      <c r="O2907" s="616" t="str">
        <f>BD_Actu!O159</f>
        <v>-</v>
      </c>
      <c r="P2907" s="468" t="str">
        <f>BD_Actu!P159</f>
        <v>-</v>
      </c>
      <c r="Q2907" s="468" t="str">
        <f>BD_Actu!Q159</f>
        <v>-</v>
      </c>
      <c r="R2907" s="468" t="str">
        <f>BD_Actu!R159</f>
        <v>-</v>
      </c>
      <c r="S2907" s="468" t="str">
        <f>BD_Actu!S159</f>
        <v>-</v>
      </c>
      <c r="T2907" s="468" t="str">
        <f>BD_Actu!T159</f>
        <v>-</v>
      </c>
      <c r="U2907" s="468" t="str">
        <f>BD_Actu!U159</f>
        <v>-</v>
      </c>
      <c r="V2907" s="468" t="str">
        <f>BD_Actu!V159</f>
        <v>-</v>
      </c>
      <c r="W2907" s="468" t="str">
        <f>BD_Actu!W159</f>
        <v>-</v>
      </c>
      <c r="X2907" s="468" t="str">
        <f>BD_Actu!X159</f>
        <v>-</v>
      </c>
      <c r="Y2907" s="468" t="str">
        <f>BD_Actu!Y159</f>
        <v>-</v>
      </c>
      <c r="Z2907" s="468" t="str">
        <f>BD_Actu!Z159</f>
        <v>-</v>
      </c>
      <c r="AA2907" s="468" t="str">
        <f>BD_Actu!AA159</f>
        <v>-</v>
      </c>
      <c r="AB2907" s="470" t="str">
        <f>BD_Actu!AB159</f>
        <v>-</v>
      </c>
      <c r="AC2907" s="470"/>
    </row>
    <row r="2908" spans="1:29" s="467" customFormat="1">
      <c r="A2908" s="468" t="str">
        <f>BD_Actu!A160</f>
        <v>2018_140</v>
      </c>
      <c r="B2908" s="468" t="str">
        <f>BD_Actu!B160</f>
        <v>-</v>
      </c>
      <c r="C2908" s="468" t="str">
        <f>BD_Actu!C160</f>
        <v>---_-</v>
      </c>
      <c r="D2908" s="468" t="str">
        <f>BD_Actu!D160</f>
        <v>-</v>
      </c>
      <c r="E2908" s="468">
        <f>BD_Actu!E160</f>
        <v>35</v>
      </c>
      <c r="F2908" s="469" t="str">
        <f>BD_Actu!F160</f>
        <v>Tiari</v>
      </c>
      <c r="G2908" s="468" t="str">
        <f>BD_Actu!G160</f>
        <v>-</v>
      </c>
      <c r="H2908" s="673" t="str">
        <f>BD_Actu!H160</f>
        <v>-</v>
      </c>
      <c r="I2908" s="673" t="str">
        <f>BD_Actu!I160</f>
        <v>-</v>
      </c>
      <c r="J2908" s="619" t="str">
        <f>BD_Actu!J160</f>
        <v>-</v>
      </c>
      <c r="K2908" s="468" t="str">
        <f>BD_Actu!K160</f>
        <v>-</v>
      </c>
      <c r="L2908" s="468" t="str">
        <f>BD_Actu!L160</f>
        <v>-</v>
      </c>
      <c r="M2908" s="468" t="str">
        <f>BD_Actu!M160</f>
        <v>-</v>
      </c>
      <c r="N2908" s="470" t="str">
        <f>BD_Actu!N160</f>
        <v>-</v>
      </c>
      <c r="O2908" s="616" t="str">
        <f>BD_Actu!O160</f>
        <v>-</v>
      </c>
      <c r="P2908" s="468" t="str">
        <f>BD_Actu!P160</f>
        <v>-</v>
      </c>
      <c r="Q2908" s="468" t="str">
        <f>BD_Actu!Q160</f>
        <v>-</v>
      </c>
      <c r="R2908" s="468" t="str">
        <f>BD_Actu!R160</f>
        <v>-</v>
      </c>
      <c r="S2908" s="468" t="str">
        <f>BD_Actu!S160</f>
        <v>-</v>
      </c>
      <c r="T2908" s="468" t="str">
        <f>BD_Actu!T160</f>
        <v>-</v>
      </c>
      <c r="U2908" s="468" t="str">
        <f>BD_Actu!U160</f>
        <v>-</v>
      </c>
      <c r="V2908" s="468" t="str">
        <f>BD_Actu!V160</f>
        <v>-</v>
      </c>
      <c r="W2908" s="468" t="str">
        <f>BD_Actu!W160</f>
        <v>-</v>
      </c>
      <c r="X2908" s="468" t="str">
        <f>BD_Actu!X160</f>
        <v>-</v>
      </c>
      <c r="Y2908" s="468" t="str">
        <f>BD_Actu!Y160</f>
        <v>-</v>
      </c>
      <c r="Z2908" s="468" t="str">
        <f>BD_Actu!Z160</f>
        <v>-</v>
      </c>
      <c r="AA2908" s="468" t="str">
        <f>BD_Actu!AA160</f>
        <v>-</v>
      </c>
      <c r="AB2908" s="470" t="str">
        <f>BD_Actu!AB160</f>
        <v>-</v>
      </c>
      <c r="AC2908" s="470"/>
    </row>
    <row r="2909" spans="1:29" s="467" customFormat="1">
      <c r="A2909" s="468" t="str">
        <f>BD_Actu!A161</f>
        <v>2018_141</v>
      </c>
      <c r="B2909" s="468" t="str">
        <f>BD_Actu!B161</f>
        <v>-</v>
      </c>
      <c r="C2909" s="468" t="str">
        <f>BD_Actu!C161</f>
        <v>---_-</v>
      </c>
      <c r="D2909" s="468" t="str">
        <f>BD_Actu!D161</f>
        <v>-</v>
      </c>
      <c r="E2909" s="468">
        <f>BD_Actu!E161</f>
        <v>36</v>
      </c>
      <c r="F2909" s="469" t="str">
        <f>BD_Actu!F161</f>
        <v>Plateau d'Amos</v>
      </c>
      <c r="G2909" s="468" t="str">
        <f>BD_Actu!G161</f>
        <v>-</v>
      </c>
      <c r="H2909" s="673" t="str">
        <f>BD_Actu!H161</f>
        <v>-</v>
      </c>
      <c r="I2909" s="673" t="str">
        <f>BD_Actu!I161</f>
        <v>-</v>
      </c>
      <c r="J2909" s="619" t="str">
        <f>BD_Actu!J161</f>
        <v>-</v>
      </c>
      <c r="K2909" s="468" t="str">
        <f>BD_Actu!K161</f>
        <v>-</v>
      </c>
      <c r="L2909" s="468" t="str">
        <f>BD_Actu!L161</f>
        <v>-</v>
      </c>
      <c r="M2909" s="468" t="str">
        <f>BD_Actu!M161</f>
        <v>-</v>
      </c>
      <c r="N2909" s="470" t="str">
        <f>BD_Actu!N161</f>
        <v>-</v>
      </c>
      <c r="O2909" s="616" t="str">
        <f>BD_Actu!O161</f>
        <v>-</v>
      </c>
      <c r="P2909" s="468" t="str">
        <f>BD_Actu!P161</f>
        <v>-</v>
      </c>
      <c r="Q2909" s="468" t="str">
        <f>BD_Actu!Q161</f>
        <v>-</v>
      </c>
      <c r="R2909" s="468" t="str">
        <f>BD_Actu!R161</f>
        <v>-</v>
      </c>
      <c r="S2909" s="468" t="str">
        <f>BD_Actu!S161</f>
        <v>-</v>
      </c>
      <c r="T2909" s="468" t="str">
        <f>BD_Actu!T161</f>
        <v>-</v>
      </c>
      <c r="U2909" s="468" t="str">
        <f>BD_Actu!U161</f>
        <v>-</v>
      </c>
      <c r="V2909" s="468" t="str">
        <f>BD_Actu!V161</f>
        <v>-</v>
      </c>
      <c r="W2909" s="468" t="str">
        <f>BD_Actu!W161</f>
        <v>-</v>
      </c>
      <c r="X2909" s="468" t="str">
        <f>BD_Actu!X161</f>
        <v>-</v>
      </c>
      <c r="Y2909" s="468" t="str">
        <f>BD_Actu!Y161</f>
        <v>-</v>
      </c>
      <c r="Z2909" s="468" t="str">
        <f>BD_Actu!Z161</f>
        <v>-</v>
      </c>
      <c r="AA2909" s="468" t="str">
        <f>BD_Actu!AA161</f>
        <v>-</v>
      </c>
      <c r="AB2909" s="470" t="str">
        <f>BD_Actu!AB161</f>
        <v>-</v>
      </c>
      <c r="AC2909" s="470"/>
    </row>
    <row r="2910" spans="1:29" s="467" customFormat="1">
      <c r="A2910" s="468" t="str">
        <f>BD_Actu!A162</f>
        <v>2018_142</v>
      </c>
      <c r="B2910" s="468" t="str">
        <f>BD_Actu!B162</f>
        <v>-</v>
      </c>
      <c r="C2910" s="468" t="str">
        <f>BD_Actu!C162</f>
        <v>---_-</v>
      </c>
      <c r="D2910" s="468" t="str">
        <f>BD_Actu!D162</f>
        <v>-</v>
      </c>
      <c r="E2910" s="468">
        <f>BD_Actu!E162</f>
        <v>36</v>
      </c>
      <c r="F2910" s="469" t="str">
        <f>BD_Actu!F162</f>
        <v>Plateau d'Amos</v>
      </c>
      <c r="G2910" s="468" t="str">
        <f>BD_Actu!G162</f>
        <v>-</v>
      </c>
      <c r="H2910" s="673" t="str">
        <f>BD_Actu!H162</f>
        <v>-</v>
      </c>
      <c r="I2910" s="673" t="str">
        <f>BD_Actu!I162</f>
        <v>-</v>
      </c>
      <c r="J2910" s="619" t="str">
        <f>BD_Actu!J162</f>
        <v>-</v>
      </c>
      <c r="K2910" s="468" t="str">
        <f>BD_Actu!K162</f>
        <v>-</v>
      </c>
      <c r="L2910" s="468" t="str">
        <f>BD_Actu!L162</f>
        <v>-</v>
      </c>
      <c r="M2910" s="468" t="str">
        <f>BD_Actu!M162</f>
        <v>-</v>
      </c>
      <c r="N2910" s="470" t="str">
        <f>BD_Actu!N162</f>
        <v>-</v>
      </c>
      <c r="O2910" s="616" t="str">
        <f>BD_Actu!O162</f>
        <v>-</v>
      </c>
      <c r="P2910" s="468" t="str">
        <f>BD_Actu!P162</f>
        <v>-</v>
      </c>
      <c r="Q2910" s="468" t="str">
        <f>BD_Actu!Q162</f>
        <v>-</v>
      </c>
      <c r="R2910" s="468" t="str">
        <f>BD_Actu!R162</f>
        <v>-</v>
      </c>
      <c r="S2910" s="468" t="str">
        <f>BD_Actu!S162</f>
        <v>-</v>
      </c>
      <c r="T2910" s="468" t="str">
        <f>BD_Actu!T162</f>
        <v>-</v>
      </c>
      <c r="U2910" s="468" t="str">
        <f>BD_Actu!U162</f>
        <v>-</v>
      </c>
      <c r="V2910" s="468" t="str">
        <f>BD_Actu!V162</f>
        <v>-</v>
      </c>
      <c r="W2910" s="468" t="str">
        <f>BD_Actu!W162</f>
        <v>-</v>
      </c>
      <c r="X2910" s="468" t="str">
        <f>BD_Actu!X162</f>
        <v>-</v>
      </c>
      <c r="Y2910" s="468" t="str">
        <f>BD_Actu!Y162</f>
        <v>-</v>
      </c>
      <c r="Z2910" s="468" t="str">
        <f>BD_Actu!Z162</f>
        <v>-</v>
      </c>
      <c r="AA2910" s="468" t="str">
        <f>BD_Actu!AA162</f>
        <v>-</v>
      </c>
      <c r="AB2910" s="470" t="str">
        <f>BD_Actu!AB162</f>
        <v>-</v>
      </c>
      <c r="AC2910" s="470"/>
    </row>
    <row r="2911" spans="1:29" s="467" customFormat="1">
      <c r="A2911" s="468" t="str">
        <f>BD_Actu!A163</f>
        <v>2018_143</v>
      </c>
      <c r="B2911" s="468" t="str">
        <f>BD_Actu!B163</f>
        <v>-</v>
      </c>
      <c r="C2911" s="468" t="str">
        <f>BD_Actu!C163</f>
        <v>---_-</v>
      </c>
      <c r="D2911" s="468" t="str">
        <f>BD_Actu!D163</f>
        <v>-</v>
      </c>
      <c r="E2911" s="468">
        <f>BD_Actu!E163</f>
        <v>36</v>
      </c>
      <c r="F2911" s="469" t="str">
        <f>BD_Actu!F163</f>
        <v>Plateau d'Amos</v>
      </c>
      <c r="G2911" s="468" t="str">
        <f>BD_Actu!G163</f>
        <v>-</v>
      </c>
      <c r="H2911" s="673" t="str">
        <f>BD_Actu!H163</f>
        <v>-</v>
      </c>
      <c r="I2911" s="673" t="str">
        <f>BD_Actu!I163</f>
        <v>-</v>
      </c>
      <c r="J2911" s="619" t="str">
        <f>BD_Actu!J163</f>
        <v>-</v>
      </c>
      <c r="K2911" s="468" t="str">
        <f>BD_Actu!K163</f>
        <v>-</v>
      </c>
      <c r="L2911" s="468" t="str">
        <f>BD_Actu!L163</f>
        <v>-</v>
      </c>
      <c r="M2911" s="468" t="str">
        <f>BD_Actu!M163</f>
        <v>-</v>
      </c>
      <c r="N2911" s="470" t="str">
        <f>BD_Actu!N163</f>
        <v>-</v>
      </c>
      <c r="O2911" s="616" t="str">
        <f>BD_Actu!O163</f>
        <v>-</v>
      </c>
      <c r="P2911" s="468" t="str">
        <f>BD_Actu!P163</f>
        <v>-</v>
      </c>
      <c r="Q2911" s="468" t="str">
        <f>BD_Actu!Q163</f>
        <v>-</v>
      </c>
      <c r="R2911" s="468" t="str">
        <f>BD_Actu!R163</f>
        <v>-</v>
      </c>
      <c r="S2911" s="468" t="str">
        <f>BD_Actu!S163</f>
        <v>-</v>
      </c>
      <c r="T2911" s="468" t="str">
        <f>BD_Actu!T163</f>
        <v>-</v>
      </c>
      <c r="U2911" s="468" t="str">
        <f>BD_Actu!U163</f>
        <v>-</v>
      </c>
      <c r="V2911" s="468" t="str">
        <f>BD_Actu!V163</f>
        <v>-</v>
      </c>
      <c r="W2911" s="468" t="str">
        <f>BD_Actu!W163</f>
        <v>-</v>
      </c>
      <c r="X2911" s="468" t="str">
        <f>BD_Actu!X163</f>
        <v>-</v>
      </c>
      <c r="Y2911" s="468" t="str">
        <f>BD_Actu!Y163</f>
        <v>-</v>
      </c>
      <c r="Z2911" s="468" t="str">
        <f>BD_Actu!Z163</f>
        <v>-</v>
      </c>
      <c r="AA2911" s="468" t="str">
        <f>BD_Actu!AA163</f>
        <v>-</v>
      </c>
      <c r="AB2911" s="470" t="str">
        <f>BD_Actu!AB163</f>
        <v>-</v>
      </c>
      <c r="AC2911" s="470"/>
    </row>
    <row r="2912" spans="1:29" s="467" customFormat="1">
      <c r="A2912" s="468" t="str">
        <f>BD_Actu!A164</f>
        <v>2018_144</v>
      </c>
      <c r="B2912" s="468" t="str">
        <f>BD_Actu!B164</f>
        <v>-</v>
      </c>
      <c r="C2912" s="468" t="str">
        <f>BD_Actu!C164</f>
        <v>---_-</v>
      </c>
      <c r="D2912" s="468" t="str">
        <f>BD_Actu!D164</f>
        <v>-</v>
      </c>
      <c r="E2912" s="468">
        <f>BD_Actu!E164</f>
        <v>36</v>
      </c>
      <c r="F2912" s="469" t="str">
        <f>BD_Actu!F164</f>
        <v>Plateau d'Amos</v>
      </c>
      <c r="G2912" s="468" t="str">
        <f>BD_Actu!G164</f>
        <v>-</v>
      </c>
      <c r="H2912" s="673" t="str">
        <f>BD_Actu!H164</f>
        <v>-</v>
      </c>
      <c r="I2912" s="673" t="str">
        <f>BD_Actu!I164</f>
        <v>-</v>
      </c>
      <c r="J2912" s="619" t="str">
        <f>BD_Actu!J164</f>
        <v>-</v>
      </c>
      <c r="K2912" s="468" t="str">
        <f>BD_Actu!K164</f>
        <v>-</v>
      </c>
      <c r="L2912" s="468" t="str">
        <f>BD_Actu!L164</f>
        <v>-</v>
      </c>
      <c r="M2912" s="468" t="str">
        <f>BD_Actu!M164</f>
        <v>-</v>
      </c>
      <c r="N2912" s="470" t="str">
        <f>BD_Actu!N164</f>
        <v>-</v>
      </c>
      <c r="O2912" s="616" t="str">
        <f>BD_Actu!O164</f>
        <v>-</v>
      </c>
      <c r="P2912" s="468" t="str">
        <f>BD_Actu!P164</f>
        <v>-</v>
      </c>
      <c r="Q2912" s="468" t="str">
        <f>BD_Actu!Q164</f>
        <v>-</v>
      </c>
      <c r="R2912" s="468" t="str">
        <f>BD_Actu!R164</f>
        <v>-</v>
      </c>
      <c r="S2912" s="468" t="str">
        <f>BD_Actu!S164</f>
        <v>-</v>
      </c>
      <c r="T2912" s="468" t="str">
        <f>BD_Actu!T164</f>
        <v>-</v>
      </c>
      <c r="U2912" s="468" t="str">
        <f>BD_Actu!U164</f>
        <v>-</v>
      </c>
      <c r="V2912" s="468" t="str">
        <f>BD_Actu!V164</f>
        <v>-</v>
      </c>
      <c r="W2912" s="468" t="str">
        <f>BD_Actu!W164</f>
        <v>-</v>
      </c>
      <c r="X2912" s="468" t="str">
        <f>BD_Actu!X164</f>
        <v>-</v>
      </c>
      <c r="Y2912" s="468" t="str">
        <f>BD_Actu!Y164</f>
        <v>-</v>
      </c>
      <c r="Z2912" s="468" t="str">
        <f>BD_Actu!Z164</f>
        <v>-</v>
      </c>
      <c r="AA2912" s="468" t="str">
        <f>BD_Actu!AA164</f>
        <v>-</v>
      </c>
      <c r="AB2912" s="470" t="str">
        <f>BD_Actu!AB164</f>
        <v>-</v>
      </c>
      <c r="AC2912" s="470"/>
    </row>
    <row r="2913" spans="1:29" s="467" customFormat="1">
      <c r="A2913" s="468" t="str">
        <f>BD_Actu!A165</f>
        <v>2018_145</v>
      </c>
      <c r="B2913" s="468" t="str">
        <f>BD_Actu!B165</f>
        <v>-</v>
      </c>
      <c r="C2913" s="468" t="str">
        <f>BD_Actu!C165</f>
        <v>---_-</v>
      </c>
      <c r="D2913" s="468" t="str">
        <f>BD_Actu!D165</f>
        <v>-</v>
      </c>
      <c r="E2913" s="468">
        <f>BD_Actu!E165</f>
        <v>37</v>
      </c>
      <c r="F2913" s="469" t="str">
        <f>BD_Actu!F165</f>
        <v>Mbere</v>
      </c>
      <c r="G2913" s="468" t="str">
        <f>BD_Actu!G165</f>
        <v>-</v>
      </c>
      <c r="H2913" s="673" t="str">
        <f>BD_Actu!H165</f>
        <v>-</v>
      </c>
      <c r="I2913" s="673" t="str">
        <f>BD_Actu!I165</f>
        <v>-</v>
      </c>
      <c r="J2913" s="619" t="str">
        <f>BD_Actu!J165</f>
        <v>-</v>
      </c>
      <c r="K2913" s="468" t="str">
        <f>BD_Actu!K165</f>
        <v>-</v>
      </c>
      <c r="L2913" s="468" t="str">
        <f>BD_Actu!L165</f>
        <v>-</v>
      </c>
      <c r="M2913" s="468" t="str">
        <f>BD_Actu!M165</f>
        <v>-</v>
      </c>
      <c r="N2913" s="470" t="str">
        <f>BD_Actu!N165</f>
        <v>-</v>
      </c>
      <c r="O2913" s="616" t="str">
        <f>BD_Actu!O165</f>
        <v>-</v>
      </c>
      <c r="P2913" s="468" t="str">
        <f>BD_Actu!P165</f>
        <v>-</v>
      </c>
      <c r="Q2913" s="468" t="str">
        <f>BD_Actu!Q165</f>
        <v>-</v>
      </c>
      <c r="R2913" s="468" t="str">
        <f>BD_Actu!R165</f>
        <v>-</v>
      </c>
      <c r="S2913" s="468" t="str">
        <f>BD_Actu!S165</f>
        <v>-</v>
      </c>
      <c r="T2913" s="468" t="str">
        <f>BD_Actu!T165</f>
        <v>-</v>
      </c>
      <c r="U2913" s="468" t="str">
        <f>BD_Actu!U165</f>
        <v>-</v>
      </c>
      <c r="V2913" s="468" t="str">
        <f>BD_Actu!V165</f>
        <v>-</v>
      </c>
      <c r="W2913" s="468" t="str">
        <f>BD_Actu!W165</f>
        <v>-</v>
      </c>
      <c r="X2913" s="468" t="str">
        <f>BD_Actu!X165</f>
        <v>-</v>
      </c>
      <c r="Y2913" s="468" t="str">
        <f>BD_Actu!Y165</f>
        <v>-</v>
      </c>
      <c r="Z2913" s="468" t="str">
        <f>BD_Actu!Z165</f>
        <v>-</v>
      </c>
      <c r="AA2913" s="468" t="str">
        <f>BD_Actu!AA165</f>
        <v>-</v>
      </c>
      <c r="AB2913" s="470" t="str">
        <f>BD_Actu!AB165</f>
        <v>-</v>
      </c>
      <c r="AC2913" s="470"/>
    </row>
    <row r="2914" spans="1:29" s="467" customFormat="1">
      <c r="A2914" s="468" t="str">
        <f>BD_Actu!A166</f>
        <v>2018_146</v>
      </c>
      <c r="B2914" s="468" t="str">
        <f>BD_Actu!B166</f>
        <v>-</v>
      </c>
      <c r="C2914" s="468" t="str">
        <f>BD_Actu!C166</f>
        <v>---_-</v>
      </c>
      <c r="D2914" s="468" t="str">
        <f>BD_Actu!D166</f>
        <v>-</v>
      </c>
      <c r="E2914" s="468">
        <f>BD_Actu!E166</f>
        <v>37</v>
      </c>
      <c r="F2914" s="469" t="str">
        <f>BD_Actu!F166</f>
        <v>Mbere</v>
      </c>
      <c r="G2914" s="468" t="str">
        <f>BD_Actu!G166</f>
        <v>-</v>
      </c>
      <c r="H2914" s="673" t="str">
        <f>BD_Actu!H166</f>
        <v>-</v>
      </c>
      <c r="I2914" s="673" t="str">
        <f>BD_Actu!I166</f>
        <v>-</v>
      </c>
      <c r="J2914" s="619" t="str">
        <f>BD_Actu!J166</f>
        <v>-</v>
      </c>
      <c r="K2914" s="468" t="str">
        <f>BD_Actu!K166</f>
        <v>-</v>
      </c>
      <c r="L2914" s="468" t="str">
        <f>BD_Actu!L166</f>
        <v>-</v>
      </c>
      <c r="M2914" s="468" t="str">
        <f>BD_Actu!M166</f>
        <v>-</v>
      </c>
      <c r="N2914" s="470" t="str">
        <f>BD_Actu!N166</f>
        <v>-</v>
      </c>
      <c r="O2914" s="616" t="str">
        <f>BD_Actu!O166</f>
        <v>-</v>
      </c>
      <c r="P2914" s="468" t="str">
        <f>BD_Actu!P166</f>
        <v>-</v>
      </c>
      <c r="Q2914" s="468" t="str">
        <f>BD_Actu!Q166</f>
        <v>-</v>
      </c>
      <c r="R2914" s="468" t="str">
        <f>BD_Actu!R166</f>
        <v>-</v>
      </c>
      <c r="S2914" s="468" t="str">
        <f>BD_Actu!S166</f>
        <v>-</v>
      </c>
      <c r="T2914" s="468" t="str">
        <f>BD_Actu!T166</f>
        <v>-</v>
      </c>
      <c r="U2914" s="468" t="str">
        <f>BD_Actu!U166</f>
        <v>-</v>
      </c>
      <c r="V2914" s="468" t="str">
        <f>BD_Actu!V166</f>
        <v>-</v>
      </c>
      <c r="W2914" s="468" t="str">
        <f>BD_Actu!W166</f>
        <v>-</v>
      </c>
      <c r="X2914" s="468" t="str">
        <f>BD_Actu!X166</f>
        <v>-</v>
      </c>
      <c r="Y2914" s="468" t="str">
        <f>BD_Actu!Y166</f>
        <v>-</v>
      </c>
      <c r="Z2914" s="468" t="str">
        <f>BD_Actu!Z166</f>
        <v>-</v>
      </c>
      <c r="AA2914" s="468" t="str">
        <f>BD_Actu!AA166</f>
        <v>-</v>
      </c>
      <c r="AB2914" s="470" t="str">
        <f>BD_Actu!AB166</f>
        <v>-</v>
      </c>
      <c r="AC2914" s="470"/>
    </row>
    <row r="2915" spans="1:29" s="467" customFormat="1">
      <c r="A2915" s="468" t="str">
        <f>BD_Actu!A167</f>
        <v>2018_147</v>
      </c>
      <c r="B2915" s="468" t="str">
        <f>BD_Actu!B167</f>
        <v>-</v>
      </c>
      <c r="C2915" s="468" t="str">
        <f>BD_Actu!C167</f>
        <v>---_-</v>
      </c>
      <c r="D2915" s="468" t="str">
        <f>BD_Actu!D167</f>
        <v>-</v>
      </c>
      <c r="E2915" s="468">
        <f>BD_Actu!E167</f>
        <v>37</v>
      </c>
      <c r="F2915" s="469" t="str">
        <f>BD_Actu!F167</f>
        <v>Mbere</v>
      </c>
      <c r="G2915" s="468" t="str">
        <f>BD_Actu!G167</f>
        <v>-</v>
      </c>
      <c r="H2915" s="673" t="str">
        <f>BD_Actu!H167</f>
        <v>-</v>
      </c>
      <c r="I2915" s="673" t="str">
        <f>BD_Actu!I167</f>
        <v>-</v>
      </c>
      <c r="J2915" s="619" t="str">
        <f>BD_Actu!J167</f>
        <v>-</v>
      </c>
      <c r="K2915" s="468" t="str">
        <f>BD_Actu!K167</f>
        <v>-</v>
      </c>
      <c r="L2915" s="468" t="str">
        <f>BD_Actu!L167</f>
        <v>-</v>
      </c>
      <c r="M2915" s="468" t="str">
        <f>BD_Actu!M167</f>
        <v>-</v>
      </c>
      <c r="N2915" s="470" t="str">
        <f>BD_Actu!N167</f>
        <v>-</v>
      </c>
      <c r="O2915" s="616" t="str">
        <f>BD_Actu!O167</f>
        <v>-</v>
      </c>
      <c r="P2915" s="468" t="str">
        <f>BD_Actu!P167</f>
        <v>-</v>
      </c>
      <c r="Q2915" s="468" t="str">
        <f>BD_Actu!Q167</f>
        <v>-</v>
      </c>
      <c r="R2915" s="468" t="str">
        <f>BD_Actu!R167</f>
        <v>-</v>
      </c>
      <c r="S2915" s="468" t="str">
        <f>BD_Actu!S167</f>
        <v>-</v>
      </c>
      <c r="T2915" s="468" t="str">
        <f>BD_Actu!T167</f>
        <v>-</v>
      </c>
      <c r="U2915" s="468" t="str">
        <f>BD_Actu!U167</f>
        <v>-</v>
      </c>
      <c r="V2915" s="468" t="str">
        <f>BD_Actu!V167</f>
        <v>-</v>
      </c>
      <c r="W2915" s="468" t="str">
        <f>BD_Actu!W167</f>
        <v>-</v>
      </c>
      <c r="X2915" s="468" t="str">
        <f>BD_Actu!X167</f>
        <v>-</v>
      </c>
      <c r="Y2915" s="468" t="str">
        <f>BD_Actu!Y167</f>
        <v>-</v>
      </c>
      <c r="Z2915" s="468" t="str">
        <f>BD_Actu!Z167</f>
        <v>-</v>
      </c>
      <c r="AA2915" s="468" t="str">
        <f>BD_Actu!AA167</f>
        <v>-</v>
      </c>
      <c r="AB2915" s="470" t="str">
        <f>BD_Actu!AB167</f>
        <v>-</v>
      </c>
      <c r="AC2915" s="470"/>
    </row>
    <row r="2916" spans="1:29" s="467" customFormat="1">
      <c r="A2916" s="468" t="str">
        <f>BD_Actu!A168</f>
        <v>2018_148</v>
      </c>
      <c r="B2916" s="468" t="str">
        <f>BD_Actu!B168</f>
        <v>-</v>
      </c>
      <c r="C2916" s="468" t="str">
        <f>BD_Actu!C168</f>
        <v>---_-</v>
      </c>
      <c r="D2916" s="468" t="str">
        <f>BD_Actu!D168</f>
        <v>-</v>
      </c>
      <c r="E2916" s="468">
        <f>BD_Actu!E168</f>
        <v>37</v>
      </c>
      <c r="F2916" s="469" t="str">
        <f>BD_Actu!F168</f>
        <v>Mbere</v>
      </c>
      <c r="G2916" s="468" t="str">
        <f>BD_Actu!G168</f>
        <v>-</v>
      </c>
      <c r="H2916" s="673" t="str">
        <f>BD_Actu!H168</f>
        <v>-</v>
      </c>
      <c r="I2916" s="673" t="str">
        <f>BD_Actu!I168</f>
        <v>-</v>
      </c>
      <c r="J2916" s="619" t="str">
        <f>BD_Actu!J168</f>
        <v>-</v>
      </c>
      <c r="K2916" s="468" t="str">
        <f>BD_Actu!K168</f>
        <v>-</v>
      </c>
      <c r="L2916" s="468" t="str">
        <f>BD_Actu!L168</f>
        <v>-</v>
      </c>
      <c r="M2916" s="468" t="str">
        <f>BD_Actu!M168</f>
        <v>-</v>
      </c>
      <c r="N2916" s="470" t="str">
        <f>BD_Actu!N168</f>
        <v>-</v>
      </c>
      <c r="O2916" s="616" t="str">
        <f>BD_Actu!O168</f>
        <v>-</v>
      </c>
      <c r="P2916" s="468" t="str">
        <f>BD_Actu!P168</f>
        <v>-</v>
      </c>
      <c r="Q2916" s="468" t="str">
        <f>BD_Actu!Q168</f>
        <v>-</v>
      </c>
      <c r="R2916" s="468" t="str">
        <f>BD_Actu!R168</f>
        <v>-</v>
      </c>
      <c r="S2916" s="468" t="str">
        <f>BD_Actu!S168</f>
        <v>-</v>
      </c>
      <c r="T2916" s="468" t="str">
        <f>BD_Actu!T168</f>
        <v>-</v>
      </c>
      <c r="U2916" s="468" t="str">
        <f>BD_Actu!U168</f>
        <v>-</v>
      </c>
      <c r="V2916" s="468" t="str">
        <f>BD_Actu!V168</f>
        <v>-</v>
      </c>
      <c r="W2916" s="468" t="str">
        <f>BD_Actu!W168</f>
        <v>-</v>
      </c>
      <c r="X2916" s="468" t="str">
        <f>BD_Actu!X168</f>
        <v>-</v>
      </c>
      <c r="Y2916" s="468" t="str">
        <f>BD_Actu!Y168</f>
        <v>-</v>
      </c>
      <c r="Z2916" s="468" t="str">
        <f>BD_Actu!Z168</f>
        <v>-</v>
      </c>
      <c r="AA2916" s="468" t="str">
        <f>BD_Actu!AA168</f>
        <v>-</v>
      </c>
      <c r="AB2916" s="470" t="str">
        <f>BD_Actu!AB168</f>
        <v>-</v>
      </c>
      <c r="AC2916" s="470"/>
    </row>
    <row r="2917" spans="1:29" s="467" customFormat="1">
      <c r="A2917" s="468" t="str">
        <f>BD_Actu!A169</f>
        <v>2018_149</v>
      </c>
      <c r="B2917" s="468" t="str">
        <f>BD_Actu!B169</f>
        <v>-</v>
      </c>
      <c r="C2917" s="468" t="str">
        <f>BD_Actu!C169</f>
        <v>---_-</v>
      </c>
      <c r="D2917" s="468" t="str">
        <f>BD_Actu!D169</f>
        <v>-</v>
      </c>
      <c r="E2917" s="468">
        <f>BD_Actu!E169</f>
        <v>38</v>
      </c>
      <c r="F2917" s="469" t="str">
        <f>BD_Actu!F169</f>
        <v>Signal</v>
      </c>
      <c r="G2917" s="468" t="str">
        <f>BD_Actu!G169</f>
        <v>-</v>
      </c>
      <c r="H2917" s="673" t="str">
        <f>BD_Actu!H169</f>
        <v>-</v>
      </c>
      <c r="I2917" s="673" t="str">
        <f>BD_Actu!I169</f>
        <v>-</v>
      </c>
      <c r="J2917" s="619" t="str">
        <f>BD_Actu!J169</f>
        <v>-</v>
      </c>
      <c r="K2917" s="468" t="str">
        <f>BD_Actu!K169</f>
        <v>-</v>
      </c>
      <c r="L2917" s="468" t="str">
        <f>BD_Actu!L169</f>
        <v>-</v>
      </c>
      <c r="M2917" s="468" t="str">
        <f>BD_Actu!M169</f>
        <v>-</v>
      </c>
      <c r="N2917" s="470" t="str">
        <f>BD_Actu!N169</f>
        <v>-</v>
      </c>
      <c r="O2917" s="616" t="str">
        <f>BD_Actu!O169</f>
        <v>-</v>
      </c>
      <c r="P2917" s="468" t="str">
        <f>BD_Actu!P169</f>
        <v>-</v>
      </c>
      <c r="Q2917" s="468" t="str">
        <f>BD_Actu!Q169</f>
        <v>-</v>
      </c>
      <c r="R2917" s="468" t="str">
        <f>BD_Actu!R169</f>
        <v>-</v>
      </c>
      <c r="S2917" s="468" t="str">
        <f>BD_Actu!S169</f>
        <v>-</v>
      </c>
      <c r="T2917" s="468" t="str">
        <f>BD_Actu!T169</f>
        <v>-</v>
      </c>
      <c r="U2917" s="468" t="str">
        <f>BD_Actu!U169</f>
        <v>-</v>
      </c>
      <c r="V2917" s="468" t="str">
        <f>BD_Actu!V169</f>
        <v>-</v>
      </c>
      <c r="W2917" s="468" t="str">
        <f>BD_Actu!W169</f>
        <v>-</v>
      </c>
      <c r="X2917" s="468" t="str">
        <f>BD_Actu!X169</f>
        <v>-</v>
      </c>
      <c r="Y2917" s="468" t="str">
        <f>BD_Actu!Y169</f>
        <v>-</v>
      </c>
      <c r="Z2917" s="468" t="str">
        <f>BD_Actu!Z169</f>
        <v>-</v>
      </c>
      <c r="AA2917" s="468" t="str">
        <f>BD_Actu!AA169</f>
        <v>-</v>
      </c>
      <c r="AB2917" s="470" t="str">
        <f>BD_Actu!AB169</f>
        <v>-</v>
      </c>
      <c r="AC2917" s="470"/>
    </row>
    <row r="2918" spans="1:29" s="467" customFormat="1">
      <c r="A2918" s="468" t="str">
        <f>BD_Actu!A170</f>
        <v>2018_150</v>
      </c>
      <c r="B2918" s="468" t="str">
        <f>BD_Actu!B170</f>
        <v>-</v>
      </c>
      <c r="C2918" s="468" t="str">
        <f>BD_Actu!C170</f>
        <v>---_-</v>
      </c>
      <c r="D2918" s="468" t="str">
        <f>BD_Actu!D170</f>
        <v>-</v>
      </c>
      <c r="E2918" s="468">
        <f>BD_Actu!E170</f>
        <v>38</v>
      </c>
      <c r="F2918" s="469" t="str">
        <f>BD_Actu!F170</f>
        <v>Signal</v>
      </c>
      <c r="G2918" s="468" t="str">
        <f>BD_Actu!G170</f>
        <v>-</v>
      </c>
      <c r="H2918" s="673" t="str">
        <f>BD_Actu!H170</f>
        <v>-</v>
      </c>
      <c r="I2918" s="673" t="str">
        <f>BD_Actu!I170</f>
        <v>-</v>
      </c>
      <c r="J2918" s="619" t="str">
        <f>BD_Actu!J170</f>
        <v>-</v>
      </c>
      <c r="K2918" s="468" t="str">
        <f>BD_Actu!K170</f>
        <v>-</v>
      </c>
      <c r="L2918" s="468" t="str">
        <f>BD_Actu!L170</f>
        <v>-</v>
      </c>
      <c r="M2918" s="468" t="str">
        <f>BD_Actu!M170</f>
        <v>-</v>
      </c>
      <c r="N2918" s="470" t="str">
        <f>BD_Actu!N170</f>
        <v>-</v>
      </c>
      <c r="O2918" s="616" t="str">
        <f>BD_Actu!O170</f>
        <v>-</v>
      </c>
      <c r="P2918" s="468" t="str">
        <f>BD_Actu!P170</f>
        <v>-</v>
      </c>
      <c r="Q2918" s="468" t="str">
        <f>BD_Actu!Q170</f>
        <v>-</v>
      </c>
      <c r="R2918" s="468" t="str">
        <f>BD_Actu!R170</f>
        <v>-</v>
      </c>
      <c r="S2918" s="468" t="str">
        <f>BD_Actu!S170</f>
        <v>-</v>
      </c>
      <c r="T2918" s="468" t="str">
        <f>BD_Actu!T170</f>
        <v>-</v>
      </c>
      <c r="U2918" s="468" t="str">
        <f>BD_Actu!U170</f>
        <v>-</v>
      </c>
      <c r="V2918" s="468" t="str">
        <f>BD_Actu!V170</f>
        <v>-</v>
      </c>
      <c r="W2918" s="468" t="str">
        <f>BD_Actu!W170</f>
        <v>-</v>
      </c>
      <c r="X2918" s="468" t="str">
        <f>BD_Actu!X170</f>
        <v>-</v>
      </c>
      <c r="Y2918" s="468" t="str">
        <f>BD_Actu!Y170</f>
        <v>-</v>
      </c>
      <c r="Z2918" s="468" t="str">
        <f>BD_Actu!Z170</f>
        <v>-</v>
      </c>
      <c r="AA2918" s="468" t="str">
        <f>BD_Actu!AA170</f>
        <v>-</v>
      </c>
      <c r="AB2918" s="470" t="str">
        <f>BD_Actu!AB170</f>
        <v>-</v>
      </c>
      <c r="AC2918" s="470"/>
    </row>
    <row r="2919" spans="1:29" s="467" customFormat="1">
      <c r="A2919" s="468" t="str">
        <f>BD_Actu!A171</f>
        <v>2018_151</v>
      </c>
      <c r="B2919" s="468" t="str">
        <f>BD_Actu!B171</f>
        <v>-</v>
      </c>
      <c r="C2919" s="468" t="str">
        <f>BD_Actu!C171</f>
        <v>---_-</v>
      </c>
      <c r="D2919" s="468" t="str">
        <f>BD_Actu!D171</f>
        <v>-</v>
      </c>
      <c r="E2919" s="468">
        <f>BD_Actu!E171</f>
        <v>38</v>
      </c>
      <c r="F2919" s="469" t="str">
        <f>BD_Actu!F171</f>
        <v>Signal</v>
      </c>
      <c r="G2919" s="468" t="str">
        <f>BD_Actu!G171</f>
        <v>-</v>
      </c>
      <c r="H2919" s="673" t="str">
        <f>BD_Actu!H171</f>
        <v>-</v>
      </c>
      <c r="I2919" s="673" t="str">
        <f>BD_Actu!I171</f>
        <v>-</v>
      </c>
      <c r="J2919" s="619" t="str">
        <f>BD_Actu!J171</f>
        <v>-</v>
      </c>
      <c r="K2919" s="468" t="str">
        <f>BD_Actu!K171</f>
        <v>-</v>
      </c>
      <c r="L2919" s="468" t="str">
        <f>BD_Actu!L171</f>
        <v>-</v>
      </c>
      <c r="M2919" s="468" t="str">
        <f>BD_Actu!M171</f>
        <v>-</v>
      </c>
      <c r="N2919" s="470" t="str">
        <f>BD_Actu!N171</f>
        <v>-</v>
      </c>
      <c r="O2919" s="616" t="str">
        <f>BD_Actu!O171</f>
        <v>-</v>
      </c>
      <c r="P2919" s="468" t="str">
        <f>BD_Actu!P171</f>
        <v>-</v>
      </c>
      <c r="Q2919" s="468" t="str">
        <f>BD_Actu!Q171</f>
        <v>-</v>
      </c>
      <c r="R2919" s="468" t="str">
        <f>BD_Actu!R171</f>
        <v>-</v>
      </c>
      <c r="S2919" s="468" t="str">
        <f>BD_Actu!S171</f>
        <v>-</v>
      </c>
      <c r="T2919" s="468" t="str">
        <f>BD_Actu!T171</f>
        <v>-</v>
      </c>
      <c r="U2919" s="468" t="str">
        <f>BD_Actu!U171</f>
        <v>-</v>
      </c>
      <c r="V2919" s="468" t="str">
        <f>BD_Actu!V171</f>
        <v>-</v>
      </c>
      <c r="W2919" s="468" t="str">
        <f>BD_Actu!W171</f>
        <v>-</v>
      </c>
      <c r="X2919" s="468" t="str">
        <f>BD_Actu!X171</f>
        <v>-</v>
      </c>
      <c r="Y2919" s="468" t="str">
        <f>BD_Actu!Y171</f>
        <v>-</v>
      </c>
      <c r="Z2919" s="468" t="str">
        <f>BD_Actu!Z171</f>
        <v>-</v>
      </c>
      <c r="AA2919" s="468" t="str">
        <f>BD_Actu!AA171</f>
        <v>-</v>
      </c>
      <c r="AB2919" s="470" t="str">
        <f>BD_Actu!AB171</f>
        <v>-</v>
      </c>
      <c r="AC2919" s="470"/>
    </row>
    <row r="2920" spans="1:29" s="467" customFormat="1">
      <c r="A2920" s="468" t="str">
        <f>BD_Actu!A172</f>
        <v>2018_152</v>
      </c>
      <c r="B2920" s="468" t="str">
        <f>BD_Actu!B172</f>
        <v>-</v>
      </c>
      <c r="C2920" s="468" t="str">
        <f>BD_Actu!C172</f>
        <v>---_-</v>
      </c>
      <c r="D2920" s="468" t="str">
        <f>BD_Actu!D172</f>
        <v>-</v>
      </c>
      <c r="E2920" s="468">
        <f>BD_Actu!E172</f>
        <v>38</v>
      </c>
      <c r="F2920" s="469" t="str">
        <f>BD_Actu!F172</f>
        <v>Signal</v>
      </c>
      <c r="G2920" s="468" t="str">
        <f>BD_Actu!G172</f>
        <v>-</v>
      </c>
      <c r="H2920" s="673" t="str">
        <f>BD_Actu!H172</f>
        <v>-</v>
      </c>
      <c r="I2920" s="673" t="str">
        <f>BD_Actu!I172</f>
        <v>-</v>
      </c>
      <c r="J2920" s="619" t="str">
        <f>BD_Actu!J172</f>
        <v>-</v>
      </c>
      <c r="K2920" s="468" t="str">
        <f>BD_Actu!K172</f>
        <v>-</v>
      </c>
      <c r="L2920" s="468" t="str">
        <f>BD_Actu!L172</f>
        <v>-</v>
      </c>
      <c r="M2920" s="468" t="str">
        <f>BD_Actu!M172</f>
        <v>-</v>
      </c>
      <c r="N2920" s="470" t="str">
        <f>BD_Actu!N172</f>
        <v>-</v>
      </c>
      <c r="O2920" s="616" t="str">
        <f>BD_Actu!O172</f>
        <v>-</v>
      </c>
      <c r="P2920" s="468" t="str">
        <f>BD_Actu!P172</f>
        <v>-</v>
      </c>
      <c r="Q2920" s="468" t="str">
        <f>BD_Actu!Q172</f>
        <v>-</v>
      </c>
      <c r="R2920" s="468" t="str">
        <f>BD_Actu!R172</f>
        <v>-</v>
      </c>
      <c r="S2920" s="468" t="str">
        <f>BD_Actu!S172</f>
        <v>-</v>
      </c>
      <c r="T2920" s="468" t="str">
        <f>BD_Actu!T172</f>
        <v>-</v>
      </c>
      <c r="U2920" s="468" t="str">
        <f>BD_Actu!U172</f>
        <v>-</v>
      </c>
      <c r="V2920" s="468" t="str">
        <f>BD_Actu!V172</f>
        <v>-</v>
      </c>
      <c r="W2920" s="468" t="str">
        <f>BD_Actu!W172</f>
        <v>-</v>
      </c>
      <c r="X2920" s="468" t="str">
        <f>BD_Actu!X172</f>
        <v>-</v>
      </c>
      <c r="Y2920" s="468" t="str">
        <f>BD_Actu!Y172</f>
        <v>-</v>
      </c>
      <c r="Z2920" s="468" t="str">
        <f>BD_Actu!Z172</f>
        <v>-</v>
      </c>
      <c r="AA2920" s="468" t="str">
        <f>BD_Actu!AA172</f>
        <v>-</v>
      </c>
      <c r="AB2920" s="470" t="str">
        <f>BD_Actu!AB172</f>
        <v>-</v>
      </c>
      <c r="AC2920" s="470"/>
    </row>
    <row r="2921" spans="1:29" s="467" customFormat="1">
      <c r="A2921" s="468" t="str">
        <f>BD_Actu!A173</f>
        <v>2018_153</v>
      </c>
      <c r="B2921" s="468" t="str">
        <f>BD_Actu!B173</f>
        <v>-</v>
      </c>
      <c r="C2921" s="468" t="str">
        <f>BD_Actu!C173</f>
        <v>---_-</v>
      </c>
      <c r="D2921" s="468" t="str">
        <f>BD_Actu!D173</f>
        <v>-</v>
      </c>
      <c r="E2921" s="468">
        <f>BD_Actu!E173</f>
        <v>39</v>
      </c>
      <c r="F2921" s="469" t="str">
        <f>BD_Actu!F173</f>
        <v>Nouville</v>
      </c>
      <c r="G2921" s="468" t="str">
        <f>BD_Actu!G173</f>
        <v>-</v>
      </c>
      <c r="H2921" s="673" t="str">
        <f>BD_Actu!H173</f>
        <v>-</v>
      </c>
      <c r="I2921" s="673" t="str">
        <f>BD_Actu!I173</f>
        <v>-</v>
      </c>
      <c r="J2921" s="619" t="str">
        <f>BD_Actu!J173</f>
        <v>-</v>
      </c>
      <c r="K2921" s="468" t="str">
        <f>BD_Actu!K173</f>
        <v>-</v>
      </c>
      <c r="L2921" s="468" t="str">
        <f>BD_Actu!L173</f>
        <v>-</v>
      </c>
      <c r="M2921" s="468" t="str">
        <f>BD_Actu!M173</f>
        <v>-</v>
      </c>
      <c r="N2921" s="470" t="str">
        <f>BD_Actu!N173</f>
        <v>-</v>
      </c>
      <c r="O2921" s="616" t="str">
        <f>BD_Actu!O173</f>
        <v>-</v>
      </c>
      <c r="P2921" s="468" t="str">
        <f>BD_Actu!P173</f>
        <v>-</v>
      </c>
      <c r="Q2921" s="468" t="str">
        <f>BD_Actu!Q173</f>
        <v>-</v>
      </c>
      <c r="R2921" s="468" t="str">
        <f>BD_Actu!R173</f>
        <v>-</v>
      </c>
      <c r="S2921" s="468" t="str">
        <f>BD_Actu!S173</f>
        <v>-</v>
      </c>
      <c r="T2921" s="468" t="str">
        <f>BD_Actu!T173</f>
        <v>-</v>
      </c>
      <c r="U2921" s="468" t="str">
        <f>BD_Actu!U173</f>
        <v>-</v>
      </c>
      <c r="V2921" s="468" t="str">
        <f>BD_Actu!V173</f>
        <v>-</v>
      </c>
      <c r="W2921" s="468" t="str">
        <f>BD_Actu!W173</f>
        <v>-</v>
      </c>
      <c r="X2921" s="468" t="str">
        <f>BD_Actu!X173</f>
        <v>-</v>
      </c>
      <c r="Y2921" s="468" t="str">
        <f>BD_Actu!Y173</f>
        <v>-</v>
      </c>
      <c r="Z2921" s="468" t="str">
        <f>BD_Actu!Z173</f>
        <v>-</v>
      </c>
      <c r="AA2921" s="468" t="str">
        <f>BD_Actu!AA173</f>
        <v>-</v>
      </c>
      <c r="AB2921" s="470" t="str">
        <f>BD_Actu!AB173</f>
        <v>-</v>
      </c>
      <c r="AC2921" s="470"/>
    </row>
    <row r="2922" spans="1:29" s="467" customFormat="1">
      <c r="A2922" s="468" t="str">
        <f>BD_Actu!A174</f>
        <v>2018_154</v>
      </c>
      <c r="B2922" s="468" t="str">
        <f>BD_Actu!B174</f>
        <v>-</v>
      </c>
      <c r="C2922" s="468" t="str">
        <f>BD_Actu!C174</f>
        <v>---_-</v>
      </c>
      <c r="D2922" s="468" t="str">
        <f>BD_Actu!D174</f>
        <v>-</v>
      </c>
      <c r="E2922" s="468">
        <f>BD_Actu!E174</f>
        <v>39</v>
      </c>
      <c r="F2922" s="469" t="str">
        <f>BD_Actu!F174</f>
        <v>Nouville</v>
      </c>
      <c r="G2922" s="468" t="str">
        <f>BD_Actu!G174</f>
        <v>-</v>
      </c>
      <c r="H2922" s="673" t="str">
        <f>BD_Actu!H174</f>
        <v>-</v>
      </c>
      <c r="I2922" s="673" t="str">
        <f>BD_Actu!I174</f>
        <v>-</v>
      </c>
      <c r="J2922" s="619" t="str">
        <f>BD_Actu!J174</f>
        <v>-</v>
      </c>
      <c r="K2922" s="468" t="str">
        <f>BD_Actu!K174</f>
        <v>-</v>
      </c>
      <c r="L2922" s="468" t="str">
        <f>BD_Actu!L174</f>
        <v>-</v>
      </c>
      <c r="M2922" s="468" t="str">
        <f>BD_Actu!M174</f>
        <v>-</v>
      </c>
      <c r="N2922" s="470" t="str">
        <f>BD_Actu!N174</f>
        <v>-</v>
      </c>
      <c r="O2922" s="616" t="str">
        <f>BD_Actu!O174</f>
        <v>-</v>
      </c>
      <c r="P2922" s="468" t="str">
        <f>BD_Actu!P174</f>
        <v>-</v>
      </c>
      <c r="Q2922" s="468" t="str">
        <f>BD_Actu!Q174</f>
        <v>-</v>
      </c>
      <c r="R2922" s="468" t="str">
        <f>BD_Actu!R174</f>
        <v>-</v>
      </c>
      <c r="S2922" s="468" t="str">
        <f>BD_Actu!S174</f>
        <v>-</v>
      </c>
      <c r="T2922" s="468" t="str">
        <f>BD_Actu!T174</f>
        <v>-</v>
      </c>
      <c r="U2922" s="468" t="str">
        <f>BD_Actu!U174</f>
        <v>-</v>
      </c>
      <c r="V2922" s="468" t="str">
        <f>BD_Actu!V174</f>
        <v>-</v>
      </c>
      <c r="W2922" s="468" t="str">
        <f>BD_Actu!W174</f>
        <v>-</v>
      </c>
      <c r="X2922" s="468" t="str">
        <f>BD_Actu!X174</f>
        <v>-</v>
      </c>
      <c r="Y2922" s="468" t="str">
        <f>BD_Actu!Y174</f>
        <v>-</v>
      </c>
      <c r="Z2922" s="468" t="str">
        <f>BD_Actu!Z174</f>
        <v>-</v>
      </c>
      <c r="AA2922" s="468" t="str">
        <f>BD_Actu!AA174</f>
        <v>-</v>
      </c>
      <c r="AB2922" s="470" t="str">
        <f>BD_Actu!AB174</f>
        <v>-</v>
      </c>
      <c r="AC2922" s="470"/>
    </row>
    <row r="2923" spans="1:29" s="467" customFormat="1">
      <c r="A2923" s="468" t="str">
        <f>BD_Actu!A175</f>
        <v>2018_155</v>
      </c>
      <c r="B2923" s="468" t="str">
        <f>BD_Actu!B175</f>
        <v>-</v>
      </c>
      <c r="C2923" s="468" t="str">
        <f>BD_Actu!C175</f>
        <v>---_-</v>
      </c>
      <c r="D2923" s="468" t="str">
        <f>BD_Actu!D175</f>
        <v>-</v>
      </c>
      <c r="E2923" s="468">
        <f>BD_Actu!E175</f>
        <v>39</v>
      </c>
      <c r="F2923" s="469" t="str">
        <f>BD_Actu!F175</f>
        <v>Nouville</v>
      </c>
      <c r="G2923" s="468" t="str">
        <f>BD_Actu!G175</f>
        <v>-</v>
      </c>
      <c r="H2923" s="673" t="str">
        <f>BD_Actu!H175</f>
        <v>-</v>
      </c>
      <c r="I2923" s="673" t="str">
        <f>BD_Actu!I175</f>
        <v>-</v>
      </c>
      <c r="J2923" s="619" t="str">
        <f>BD_Actu!J175</f>
        <v>-</v>
      </c>
      <c r="K2923" s="468" t="str">
        <f>BD_Actu!K175</f>
        <v>-</v>
      </c>
      <c r="L2923" s="468" t="str">
        <f>BD_Actu!L175</f>
        <v>-</v>
      </c>
      <c r="M2923" s="468" t="str">
        <f>BD_Actu!M175</f>
        <v>-</v>
      </c>
      <c r="N2923" s="470" t="str">
        <f>BD_Actu!N175</f>
        <v>-</v>
      </c>
      <c r="O2923" s="616" t="str">
        <f>BD_Actu!O175</f>
        <v>-</v>
      </c>
      <c r="P2923" s="468" t="str">
        <f>BD_Actu!P175</f>
        <v>-</v>
      </c>
      <c r="Q2923" s="468" t="str">
        <f>BD_Actu!Q175</f>
        <v>-</v>
      </c>
      <c r="R2923" s="468" t="str">
        <f>BD_Actu!R175</f>
        <v>-</v>
      </c>
      <c r="S2923" s="468" t="str">
        <f>BD_Actu!S175</f>
        <v>-</v>
      </c>
      <c r="T2923" s="468" t="str">
        <f>BD_Actu!T175</f>
        <v>-</v>
      </c>
      <c r="U2923" s="468" t="str">
        <f>BD_Actu!U175</f>
        <v>-</v>
      </c>
      <c r="V2923" s="468" t="str">
        <f>BD_Actu!V175</f>
        <v>-</v>
      </c>
      <c r="W2923" s="468" t="str">
        <f>BD_Actu!W175</f>
        <v>-</v>
      </c>
      <c r="X2923" s="468" t="str">
        <f>BD_Actu!X175</f>
        <v>-</v>
      </c>
      <c r="Y2923" s="468" t="str">
        <f>BD_Actu!Y175</f>
        <v>-</v>
      </c>
      <c r="Z2923" s="468" t="str">
        <f>BD_Actu!Z175</f>
        <v>-</v>
      </c>
      <c r="AA2923" s="468" t="str">
        <f>BD_Actu!AA175</f>
        <v>-</v>
      </c>
      <c r="AB2923" s="470" t="str">
        <f>BD_Actu!AB175</f>
        <v>-</v>
      </c>
      <c r="AC2923" s="470"/>
    </row>
    <row r="2924" spans="1:29" s="467" customFormat="1">
      <c r="A2924" s="468" t="str">
        <f>BD_Actu!A176</f>
        <v>2018_156</v>
      </c>
      <c r="B2924" s="468" t="str">
        <f>BD_Actu!B176</f>
        <v>-</v>
      </c>
      <c r="C2924" s="468" t="str">
        <f>BD_Actu!C176</f>
        <v>---_-</v>
      </c>
      <c r="D2924" s="468" t="str">
        <f>BD_Actu!D176</f>
        <v>-</v>
      </c>
      <c r="E2924" s="468">
        <f>BD_Actu!E176</f>
        <v>39</v>
      </c>
      <c r="F2924" s="469" t="str">
        <f>BD_Actu!F176</f>
        <v>Nouville</v>
      </c>
      <c r="G2924" s="468" t="str">
        <f>BD_Actu!G176</f>
        <v>-</v>
      </c>
      <c r="H2924" s="673" t="str">
        <f>BD_Actu!H176</f>
        <v>-</v>
      </c>
      <c r="I2924" s="673" t="str">
        <f>BD_Actu!I176</f>
        <v>-</v>
      </c>
      <c r="J2924" s="619" t="str">
        <f>BD_Actu!J176</f>
        <v>-</v>
      </c>
      <c r="K2924" s="468" t="str">
        <f>BD_Actu!K176</f>
        <v>-</v>
      </c>
      <c r="L2924" s="468" t="str">
        <f>BD_Actu!L176</f>
        <v>-</v>
      </c>
      <c r="M2924" s="468" t="str">
        <f>BD_Actu!M176</f>
        <v>-</v>
      </c>
      <c r="N2924" s="470" t="str">
        <f>BD_Actu!N176</f>
        <v>-</v>
      </c>
      <c r="O2924" s="616" t="str">
        <f>BD_Actu!O176</f>
        <v>-</v>
      </c>
      <c r="P2924" s="468" t="str">
        <f>BD_Actu!P176</f>
        <v>-</v>
      </c>
      <c r="Q2924" s="468" t="str">
        <f>BD_Actu!Q176</f>
        <v>-</v>
      </c>
      <c r="R2924" s="468" t="str">
        <f>BD_Actu!R176</f>
        <v>-</v>
      </c>
      <c r="S2924" s="468" t="str">
        <f>BD_Actu!S176</f>
        <v>-</v>
      </c>
      <c r="T2924" s="468" t="str">
        <f>BD_Actu!T176</f>
        <v>-</v>
      </c>
      <c r="U2924" s="468" t="str">
        <f>BD_Actu!U176</f>
        <v>-</v>
      </c>
      <c r="V2924" s="468" t="str">
        <f>BD_Actu!V176</f>
        <v>-</v>
      </c>
      <c r="W2924" s="468" t="str">
        <f>BD_Actu!W176</f>
        <v>-</v>
      </c>
      <c r="X2924" s="468" t="str">
        <f>BD_Actu!X176</f>
        <v>-</v>
      </c>
      <c r="Y2924" s="468" t="str">
        <f>BD_Actu!Y176</f>
        <v>-</v>
      </c>
      <c r="Z2924" s="468" t="str">
        <f>BD_Actu!Z176</f>
        <v>-</v>
      </c>
      <c r="AA2924" s="468" t="str">
        <f>BD_Actu!AA176</f>
        <v>-</v>
      </c>
      <c r="AB2924" s="470" t="str">
        <f>BD_Actu!AB176</f>
        <v>-</v>
      </c>
      <c r="AC2924" s="470"/>
    </row>
    <row r="2925" spans="1:29" s="467" customFormat="1">
      <c r="A2925" s="468" t="str">
        <f>BD_Actu!A177</f>
        <v>2018_157</v>
      </c>
      <c r="B2925" s="468" t="str">
        <f>BD_Actu!B177</f>
        <v>-</v>
      </c>
      <c r="C2925" s="468" t="str">
        <f>BD_Actu!C177</f>
        <v>---_-</v>
      </c>
      <c r="D2925" s="468" t="str">
        <f>BD_Actu!D177</f>
        <v>-</v>
      </c>
      <c r="E2925" s="468">
        <f>BD_Actu!E177</f>
        <v>40</v>
      </c>
      <c r="F2925" s="469" t="str">
        <f>BD_Actu!F177</f>
        <v>Maitre</v>
      </c>
      <c r="G2925" s="468" t="str">
        <f>BD_Actu!G177</f>
        <v>-</v>
      </c>
      <c r="H2925" s="673" t="str">
        <f>BD_Actu!H177</f>
        <v>-</v>
      </c>
      <c r="I2925" s="673" t="str">
        <f>BD_Actu!I177</f>
        <v>-</v>
      </c>
      <c r="J2925" s="619" t="str">
        <f>BD_Actu!J177</f>
        <v>-</v>
      </c>
      <c r="K2925" s="468" t="str">
        <f>BD_Actu!K177</f>
        <v>-</v>
      </c>
      <c r="L2925" s="468" t="str">
        <f>BD_Actu!L177</f>
        <v>-</v>
      </c>
      <c r="M2925" s="468" t="str">
        <f>BD_Actu!M177</f>
        <v>-</v>
      </c>
      <c r="N2925" s="470" t="str">
        <f>BD_Actu!N177</f>
        <v>-</v>
      </c>
      <c r="O2925" s="616" t="str">
        <f>BD_Actu!O177</f>
        <v>-</v>
      </c>
      <c r="P2925" s="468" t="str">
        <f>BD_Actu!P177</f>
        <v>-</v>
      </c>
      <c r="Q2925" s="468" t="str">
        <f>BD_Actu!Q177</f>
        <v>-</v>
      </c>
      <c r="R2925" s="468" t="str">
        <f>BD_Actu!R177</f>
        <v>-</v>
      </c>
      <c r="S2925" s="468" t="str">
        <f>BD_Actu!S177</f>
        <v>-</v>
      </c>
      <c r="T2925" s="468" t="str">
        <f>BD_Actu!T177</f>
        <v>-</v>
      </c>
      <c r="U2925" s="468" t="str">
        <f>BD_Actu!U177</f>
        <v>-</v>
      </c>
      <c r="V2925" s="468" t="str">
        <f>BD_Actu!V177</f>
        <v>-</v>
      </c>
      <c r="W2925" s="468" t="str">
        <f>BD_Actu!W177</f>
        <v>-</v>
      </c>
      <c r="X2925" s="468" t="str">
        <f>BD_Actu!X177</f>
        <v>-</v>
      </c>
      <c r="Y2925" s="468" t="str">
        <f>BD_Actu!Y177</f>
        <v>-</v>
      </c>
      <c r="Z2925" s="468" t="str">
        <f>BD_Actu!Z177</f>
        <v>-</v>
      </c>
      <c r="AA2925" s="468" t="str">
        <f>BD_Actu!AA177</f>
        <v>-</v>
      </c>
      <c r="AB2925" s="470" t="str">
        <f>BD_Actu!AB177</f>
        <v>-</v>
      </c>
      <c r="AC2925" s="470"/>
    </row>
    <row r="2926" spans="1:29" s="467" customFormat="1">
      <c r="A2926" s="468" t="str">
        <f>BD_Actu!A178</f>
        <v>2018_158</v>
      </c>
      <c r="B2926" s="468" t="str">
        <f>BD_Actu!B178</f>
        <v>-</v>
      </c>
      <c r="C2926" s="468" t="str">
        <f>BD_Actu!C178</f>
        <v>---_-</v>
      </c>
      <c r="D2926" s="468" t="str">
        <f>BD_Actu!D178</f>
        <v>-</v>
      </c>
      <c r="E2926" s="468">
        <f>BD_Actu!E178</f>
        <v>40</v>
      </c>
      <c r="F2926" s="469" t="str">
        <f>BD_Actu!F178</f>
        <v>Maitre</v>
      </c>
      <c r="G2926" s="468" t="str">
        <f>BD_Actu!G178</f>
        <v>-</v>
      </c>
      <c r="H2926" s="673" t="str">
        <f>BD_Actu!H178</f>
        <v>-</v>
      </c>
      <c r="I2926" s="673" t="str">
        <f>BD_Actu!I178</f>
        <v>-</v>
      </c>
      <c r="J2926" s="619" t="str">
        <f>BD_Actu!J178</f>
        <v>-</v>
      </c>
      <c r="K2926" s="468" t="str">
        <f>BD_Actu!K178</f>
        <v>-</v>
      </c>
      <c r="L2926" s="468" t="str">
        <f>BD_Actu!L178</f>
        <v>-</v>
      </c>
      <c r="M2926" s="468" t="str">
        <f>BD_Actu!M178</f>
        <v>-</v>
      </c>
      <c r="N2926" s="470" t="str">
        <f>BD_Actu!N178</f>
        <v>-</v>
      </c>
      <c r="O2926" s="616" t="str">
        <f>BD_Actu!O178</f>
        <v>-</v>
      </c>
      <c r="P2926" s="468" t="str">
        <f>BD_Actu!P178</f>
        <v>-</v>
      </c>
      <c r="Q2926" s="468" t="str">
        <f>BD_Actu!Q178</f>
        <v>-</v>
      </c>
      <c r="R2926" s="468" t="str">
        <f>BD_Actu!R178</f>
        <v>-</v>
      </c>
      <c r="S2926" s="468" t="str">
        <f>BD_Actu!S178</f>
        <v>-</v>
      </c>
      <c r="T2926" s="468" t="str">
        <f>BD_Actu!T178</f>
        <v>-</v>
      </c>
      <c r="U2926" s="468" t="str">
        <f>BD_Actu!U178</f>
        <v>-</v>
      </c>
      <c r="V2926" s="468" t="str">
        <f>BD_Actu!V178</f>
        <v>-</v>
      </c>
      <c r="W2926" s="468" t="str">
        <f>BD_Actu!W178</f>
        <v>-</v>
      </c>
      <c r="X2926" s="468" t="str">
        <f>BD_Actu!X178</f>
        <v>-</v>
      </c>
      <c r="Y2926" s="468" t="str">
        <f>BD_Actu!Y178</f>
        <v>-</v>
      </c>
      <c r="Z2926" s="468" t="str">
        <f>BD_Actu!Z178</f>
        <v>-</v>
      </c>
      <c r="AA2926" s="468" t="str">
        <f>BD_Actu!AA178</f>
        <v>-</v>
      </c>
      <c r="AB2926" s="470" t="str">
        <f>BD_Actu!AB178</f>
        <v>-</v>
      </c>
      <c r="AC2926" s="470"/>
    </row>
    <row r="2927" spans="1:29" s="467" customFormat="1">
      <c r="A2927" s="468" t="str">
        <f>BD_Actu!A179</f>
        <v>2018_159</v>
      </c>
      <c r="B2927" s="468" t="str">
        <f>BD_Actu!B179</f>
        <v>-</v>
      </c>
      <c r="C2927" s="468" t="str">
        <f>BD_Actu!C179</f>
        <v>---_-</v>
      </c>
      <c r="D2927" s="468" t="str">
        <f>BD_Actu!D179</f>
        <v>-</v>
      </c>
      <c r="E2927" s="468">
        <f>BD_Actu!E179</f>
        <v>40</v>
      </c>
      <c r="F2927" s="469" t="str">
        <f>BD_Actu!F179</f>
        <v>Maitre</v>
      </c>
      <c r="G2927" s="468" t="str">
        <f>BD_Actu!G179</f>
        <v>-</v>
      </c>
      <c r="H2927" s="673" t="str">
        <f>BD_Actu!H179</f>
        <v>-</v>
      </c>
      <c r="I2927" s="673" t="str">
        <f>BD_Actu!I179</f>
        <v>-</v>
      </c>
      <c r="J2927" s="619" t="str">
        <f>BD_Actu!J179</f>
        <v>-</v>
      </c>
      <c r="K2927" s="468" t="str">
        <f>BD_Actu!K179</f>
        <v>-</v>
      </c>
      <c r="L2927" s="468" t="str">
        <f>BD_Actu!L179</f>
        <v>-</v>
      </c>
      <c r="M2927" s="468" t="str">
        <f>BD_Actu!M179</f>
        <v>-</v>
      </c>
      <c r="N2927" s="470" t="str">
        <f>BD_Actu!N179</f>
        <v>-</v>
      </c>
      <c r="O2927" s="616" t="str">
        <f>BD_Actu!O179</f>
        <v>-</v>
      </c>
      <c r="P2927" s="468" t="str">
        <f>BD_Actu!P179</f>
        <v>-</v>
      </c>
      <c r="Q2927" s="468" t="str">
        <f>BD_Actu!Q179</f>
        <v>-</v>
      </c>
      <c r="R2927" s="468" t="str">
        <f>BD_Actu!R179</f>
        <v>-</v>
      </c>
      <c r="S2927" s="468" t="str">
        <f>BD_Actu!S179</f>
        <v>-</v>
      </c>
      <c r="T2927" s="468" t="str">
        <f>BD_Actu!T179</f>
        <v>-</v>
      </c>
      <c r="U2927" s="468" t="str">
        <f>BD_Actu!U179</f>
        <v>-</v>
      </c>
      <c r="V2927" s="468" t="str">
        <f>BD_Actu!V179</f>
        <v>-</v>
      </c>
      <c r="W2927" s="468" t="str">
        <f>BD_Actu!W179</f>
        <v>-</v>
      </c>
      <c r="X2927" s="468" t="str">
        <f>BD_Actu!X179</f>
        <v>-</v>
      </c>
      <c r="Y2927" s="468" t="str">
        <f>BD_Actu!Y179</f>
        <v>-</v>
      </c>
      <c r="Z2927" s="468" t="str">
        <f>BD_Actu!Z179</f>
        <v>-</v>
      </c>
      <c r="AA2927" s="468" t="str">
        <f>BD_Actu!AA179</f>
        <v>-</v>
      </c>
      <c r="AB2927" s="470" t="str">
        <f>BD_Actu!AB179</f>
        <v>-</v>
      </c>
      <c r="AC2927" s="470"/>
    </row>
    <row r="2928" spans="1:29" s="467" customFormat="1">
      <c r="A2928" s="468" t="str">
        <f>BD_Actu!A180</f>
        <v>2018_160</v>
      </c>
      <c r="B2928" s="468" t="str">
        <f>BD_Actu!B180</f>
        <v>-</v>
      </c>
      <c r="C2928" s="468" t="str">
        <f>BD_Actu!C180</f>
        <v>---_-</v>
      </c>
      <c r="D2928" s="468" t="str">
        <f>BD_Actu!D180</f>
        <v>-</v>
      </c>
      <c r="E2928" s="468">
        <f>BD_Actu!E180</f>
        <v>40</v>
      </c>
      <c r="F2928" s="469" t="str">
        <f>BD_Actu!F180</f>
        <v>Maitre</v>
      </c>
      <c r="G2928" s="468" t="str">
        <f>BD_Actu!G180</f>
        <v>-</v>
      </c>
      <c r="H2928" s="673" t="str">
        <f>BD_Actu!H180</f>
        <v>-</v>
      </c>
      <c r="I2928" s="673" t="str">
        <f>BD_Actu!I180</f>
        <v>-</v>
      </c>
      <c r="J2928" s="619" t="str">
        <f>BD_Actu!J180</f>
        <v>-</v>
      </c>
      <c r="K2928" s="468" t="str">
        <f>BD_Actu!K180</f>
        <v>-</v>
      </c>
      <c r="L2928" s="468" t="str">
        <f>BD_Actu!L180</f>
        <v>-</v>
      </c>
      <c r="M2928" s="468" t="str">
        <f>BD_Actu!M180</f>
        <v>-</v>
      </c>
      <c r="N2928" s="470" t="str">
        <f>BD_Actu!N180</f>
        <v>-</v>
      </c>
      <c r="O2928" s="616" t="str">
        <f>BD_Actu!O180</f>
        <v>-</v>
      </c>
      <c r="P2928" s="468" t="str">
        <f>BD_Actu!P180</f>
        <v>-</v>
      </c>
      <c r="Q2928" s="468" t="str">
        <f>BD_Actu!Q180</f>
        <v>-</v>
      </c>
      <c r="R2928" s="468" t="str">
        <f>BD_Actu!R180</f>
        <v>-</v>
      </c>
      <c r="S2928" s="468" t="str">
        <f>BD_Actu!S180</f>
        <v>-</v>
      </c>
      <c r="T2928" s="468" t="str">
        <f>BD_Actu!T180</f>
        <v>-</v>
      </c>
      <c r="U2928" s="468" t="str">
        <f>BD_Actu!U180</f>
        <v>-</v>
      </c>
      <c r="V2928" s="468" t="str">
        <f>BD_Actu!V180</f>
        <v>-</v>
      </c>
      <c r="W2928" s="468" t="str">
        <f>BD_Actu!W180</f>
        <v>-</v>
      </c>
      <c r="X2928" s="468" t="str">
        <f>BD_Actu!X180</f>
        <v>-</v>
      </c>
      <c r="Y2928" s="468" t="str">
        <f>BD_Actu!Y180</f>
        <v>-</v>
      </c>
      <c r="Z2928" s="468" t="str">
        <f>BD_Actu!Z180</f>
        <v>-</v>
      </c>
      <c r="AA2928" s="468" t="str">
        <f>BD_Actu!AA180</f>
        <v>-</v>
      </c>
      <c r="AB2928" s="470" t="str">
        <f>BD_Actu!AB180</f>
        <v>-</v>
      </c>
      <c r="AC2928" s="470"/>
    </row>
    <row r="2929" spans="1:29" s="467" customFormat="1">
      <c r="A2929" s="468" t="str">
        <f>BD_Actu!A181</f>
        <v>2018_161</v>
      </c>
      <c r="B2929" s="468" t="str">
        <f>BD_Actu!B181</f>
        <v>-</v>
      </c>
      <c r="C2929" s="468" t="str">
        <f>BD_Actu!C181</f>
        <v>---_-</v>
      </c>
      <c r="D2929" s="468" t="str">
        <f>BD_Actu!D181</f>
        <v>-</v>
      </c>
      <c r="E2929" s="468">
        <f>BD_Actu!E181</f>
        <v>41</v>
      </c>
      <c r="F2929" s="469" t="str">
        <f>BD_Actu!F181</f>
        <v>Ever Prosperity</v>
      </c>
      <c r="G2929" s="468" t="str">
        <f>BD_Actu!G181</f>
        <v>-</v>
      </c>
      <c r="H2929" s="673" t="str">
        <f>BD_Actu!H181</f>
        <v>-</v>
      </c>
      <c r="I2929" s="673" t="str">
        <f>BD_Actu!I181</f>
        <v>-</v>
      </c>
      <c r="J2929" s="619" t="str">
        <f>BD_Actu!J181</f>
        <v>-</v>
      </c>
      <c r="K2929" s="468" t="str">
        <f>BD_Actu!K181</f>
        <v>-</v>
      </c>
      <c r="L2929" s="468" t="str">
        <f>BD_Actu!L181</f>
        <v>-</v>
      </c>
      <c r="M2929" s="468" t="str">
        <f>BD_Actu!M181</f>
        <v>-</v>
      </c>
      <c r="N2929" s="470" t="str">
        <f>BD_Actu!N181</f>
        <v>-</v>
      </c>
      <c r="O2929" s="616" t="str">
        <f>BD_Actu!O181</f>
        <v>-</v>
      </c>
      <c r="P2929" s="468" t="str">
        <f>BD_Actu!P181</f>
        <v>-</v>
      </c>
      <c r="Q2929" s="468" t="str">
        <f>BD_Actu!Q181</f>
        <v>-</v>
      </c>
      <c r="R2929" s="468" t="str">
        <f>BD_Actu!R181</f>
        <v>-</v>
      </c>
      <c r="S2929" s="468" t="str">
        <f>BD_Actu!S181</f>
        <v>-</v>
      </c>
      <c r="T2929" s="468" t="str">
        <f>BD_Actu!T181</f>
        <v>-</v>
      </c>
      <c r="U2929" s="468" t="str">
        <f>BD_Actu!U181</f>
        <v>-</v>
      </c>
      <c r="V2929" s="468" t="str">
        <f>BD_Actu!V181</f>
        <v>-</v>
      </c>
      <c r="W2929" s="468" t="str">
        <f>BD_Actu!W181</f>
        <v>-</v>
      </c>
      <c r="X2929" s="468" t="str">
        <f>BD_Actu!X181</f>
        <v>-</v>
      </c>
      <c r="Y2929" s="468" t="str">
        <f>BD_Actu!Y181</f>
        <v>-</v>
      </c>
      <c r="Z2929" s="468" t="str">
        <f>BD_Actu!Z181</f>
        <v>-</v>
      </c>
      <c r="AA2929" s="468" t="str">
        <f>BD_Actu!AA181</f>
        <v>-</v>
      </c>
      <c r="AB2929" s="470" t="str">
        <f>BD_Actu!AB181</f>
        <v>-</v>
      </c>
      <c r="AC2929" s="470"/>
    </row>
    <row r="2930" spans="1:29" s="467" customFormat="1">
      <c r="A2930" s="468" t="str">
        <f>BD_Actu!A182</f>
        <v>2018_162</v>
      </c>
      <c r="B2930" s="468" t="str">
        <f>BD_Actu!B182</f>
        <v>-</v>
      </c>
      <c r="C2930" s="468" t="str">
        <f>BD_Actu!C182</f>
        <v>---_-</v>
      </c>
      <c r="D2930" s="468" t="str">
        <f>BD_Actu!D182</f>
        <v>-</v>
      </c>
      <c r="E2930" s="468">
        <f>BD_Actu!E182</f>
        <v>41</v>
      </c>
      <c r="F2930" s="469" t="str">
        <f>BD_Actu!F182</f>
        <v>Ever Prosperity</v>
      </c>
      <c r="G2930" s="468" t="str">
        <f>BD_Actu!G182</f>
        <v>-</v>
      </c>
      <c r="H2930" s="673" t="str">
        <f>BD_Actu!H182</f>
        <v>-</v>
      </c>
      <c r="I2930" s="673" t="str">
        <f>BD_Actu!I182</f>
        <v>-</v>
      </c>
      <c r="J2930" s="619" t="str">
        <f>BD_Actu!J182</f>
        <v>-</v>
      </c>
      <c r="K2930" s="468" t="str">
        <f>BD_Actu!K182</f>
        <v>-</v>
      </c>
      <c r="L2930" s="468" t="str">
        <f>BD_Actu!L182</f>
        <v>-</v>
      </c>
      <c r="M2930" s="468" t="str">
        <f>BD_Actu!M182</f>
        <v>-</v>
      </c>
      <c r="N2930" s="470" t="str">
        <f>BD_Actu!N182</f>
        <v>-</v>
      </c>
      <c r="O2930" s="616" t="str">
        <f>BD_Actu!O182</f>
        <v>-</v>
      </c>
      <c r="P2930" s="468" t="str">
        <f>BD_Actu!P182</f>
        <v>-</v>
      </c>
      <c r="Q2930" s="468" t="str">
        <f>BD_Actu!Q182</f>
        <v>-</v>
      </c>
      <c r="R2930" s="468" t="str">
        <f>BD_Actu!R182</f>
        <v>-</v>
      </c>
      <c r="S2930" s="468" t="str">
        <f>BD_Actu!S182</f>
        <v>-</v>
      </c>
      <c r="T2930" s="468" t="str">
        <f>BD_Actu!T182</f>
        <v>-</v>
      </c>
      <c r="U2930" s="468" t="str">
        <f>BD_Actu!U182</f>
        <v>-</v>
      </c>
      <c r="V2930" s="468" t="str">
        <f>BD_Actu!V182</f>
        <v>-</v>
      </c>
      <c r="W2930" s="468" t="str">
        <f>BD_Actu!W182</f>
        <v>-</v>
      </c>
      <c r="X2930" s="468" t="str">
        <f>BD_Actu!X182</f>
        <v>-</v>
      </c>
      <c r="Y2930" s="468" t="str">
        <f>BD_Actu!Y182</f>
        <v>-</v>
      </c>
      <c r="Z2930" s="468" t="str">
        <f>BD_Actu!Z182</f>
        <v>-</v>
      </c>
      <c r="AA2930" s="468" t="str">
        <f>BD_Actu!AA182</f>
        <v>-</v>
      </c>
      <c r="AB2930" s="470" t="str">
        <f>BD_Actu!AB182</f>
        <v>-</v>
      </c>
      <c r="AC2930" s="470"/>
    </row>
    <row r="2931" spans="1:29" s="467" customFormat="1">
      <c r="A2931" s="468" t="str">
        <f>BD_Actu!A183</f>
        <v>2018_163</v>
      </c>
      <c r="B2931" s="468" t="str">
        <f>BD_Actu!B183</f>
        <v>-</v>
      </c>
      <c r="C2931" s="468" t="str">
        <f>BD_Actu!C183</f>
        <v>---_-</v>
      </c>
      <c r="D2931" s="468" t="str">
        <f>BD_Actu!D183</f>
        <v>-</v>
      </c>
      <c r="E2931" s="468">
        <f>BD_Actu!E183</f>
        <v>41</v>
      </c>
      <c r="F2931" s="469" t="str">
        <f>BD_Actu!F183</f>
        <v>Ever Prosperity</v>
      </c>
      <c r="G2931" s="468" t="str">
        <f>BD_Actu!G183</f>
        <v>-</v>
      </c>
      <c r="H2931" s="673" t="str">
        <f>BD_Actu!H183</f>
        <v>-</v>
      </c>
      <c r="I2931" s="673" t="str">
        <f>BD_Actu!I183</f>
        <v>-</v>
      </c>
      <c r="J2931" s="619" t="str">
        <f>BD_Actu!J183</f>
        <v>-</v>
      </c>
      <c r="K2931" s="468" t="str">
        <f>BD_Actu!K183</f>
        <v>-</v>
      </c>
      <c r="L2931" s="468" t="str">
        <f>BD_Actu!L183</f>
        <v>-</v>
      </c>
      <c r="M2931" s="468" t="str">
        <f>BD_Actu!M183</f>
        <v>-</v>
      </c>
      <c r="N2931" s="470" t="str">
        <f>BD_Actu!N183</f>
        <v>-</v>
      </c>
      <c r="O2931" s="616" t="str">
        <f>BD_Actu!O183</f>
        <v>-</v>
      </c>
      <c r="P2931" s="468" t="str">
        <f>BD_Actu!P183</f>
        <v>-</v>
      </c>
      <c r="Q2931" s="468" t="str">
        <f>BD_Actu!Q183</f>
        <v>-</v>
      </c>
      <c r="R2931" s="468" t="str">
        <f>BD_Actu!R183</f>
        <v>-</v>
      </c>
      <c r="S2931" s="468" t="str">
        <f>BD_Actu!S183</f>
        <v>-</v>
      </c>
      <c r="T2931" s="468" t="str">
        <f>BD_Actu!T183</f>
        <v>-</v>
      </c>
      <c r="U2931" s="468" t="str">
        <f>BD_Actu!U183</f>
        <v>-</v>
      </c>
      <c r="V2931" s="468" t="str">
        <f>BD_Actu!V183</f>
        <v>-</v>
      </c>
      <c r="W2931" s="468" t="str">
        <f>BD_Actu!W183</f>
        <v>-</v>
      </c>
      <c r="X2931" s="468" t="str">
        <f>BD_Actu!X183</f>
        <v>-</v>
      </c>
      <c r="Y2931" s="468" t="str">
        <f>BD_Actu!Y183</f>
        <v>-</v>
      </c>
      <c r="Z2931" s="468" t="str">
        <f>BD_Actu!Z183</f>
        <v>-</v>
      </c>
      <c r="AA2931" s="468" t="str">
        <f>BD_Actu!AA183</f>
        <v>-</v>
      </c>
      <c r="AB2931" s="470" t="str">
        <f>BD_Actu!AB183</f>
        <v>-</v>
      </c>
      <c r="AC2931" s="470"/>
    </row>
    <row r="2932" spans="1:29" s="467" customFormat="1">
      <c r="A2932" s="468" t="str">
        <f>BD_Actu!A184</f>
        <v>2018_164</v>
      </c>
      <c r="B2932" s="468" t="str">
        <f>BD_Actu!B184</f>
        <v>-</v>
      </c>
      <c r="C2932" s="468" t="str">
        <f>BD_Actu!C184</f>
        <v>---_-</v>
      </c>
      <c r="D2932" s="468" t="str">
        <f>BD_Actu!D184</f>
        <v>-</v>
      </c>
      <c r="E2932" s="468">
        <f>BD_Actu!E184</f>
        <v>41</v>
      </c>
      <c r="F2932" s="469" t="str">
        <f>BD_Actu!F184</f>
        <v>Ever Prosperity</v>
      </c>
      <c r="G2932" s="468" t="str">
        <f>BD_Actu!G184</f>
        <v>-</v>
      </c>
      <c r="H2932" s="673" t="str">
        <f>BD_Actu!H184</f>
        <v>-</v>
      </c>
      <c r="I2932" s="673" t="str">
        <f>BD_Actu!I184</f>
        <v>-</v>
      </c>
      <c r="J2932" s="619" t="str">
        <f>BD_Actu!J184</f>
        <v>-</v>
      </c>
      <c r="K2932" s="468" t="str">
        <f>BD_Actu!K184</f>
        <v>-</v>
      </c>
      <c r="L2932" s="468" t="str">
        <f>BD_Actu!L184</f>
        <v>-</v>
      </c>
      <c r="M2932" s="468" t="str">
        <f>BD_Actu!M184</f>
        <v>-</v>
      </c>
      <c r="N2932" s="470" t="str">
        <f>BD_Actu!N184</f>
        <v>-</v>
      </c>
      <c r="O2932" s="616" t="str">
        <f>BD_Actu!O184</f>
        <v>-</v>
      </c>
      <c r="P2932" s="468" t="str">
        <f>BD_Actu!P184</f>
        <v>-</v>
      </c>
      <c r="Q2932" s="468" t="str">
        <f>BD_Actu!Q184</f>
        <v>-</v>
      </c>
      <c r="R2932" s="468" t="str">
        <f>BD_Actu!R184</f>
        <v>-</v>
      </c>
      <c r="S2932" s="468" t="str">
        <f>BD_Actu!S184</f>
        <v>-</v>
      </c>
      <c r="T2932" s="468" t="str">
        <f>BD_Actu!T184</f>
        <v>-</v>
      </c>
      <c r="U2932" s="468" t="str">
        <f>BD_Actu!U184</f>
        <v>-</v>
      </c>
      <c r="V2932" s="468" t="str">
        <f>BD_Actu!V184</f>
        <v>-</v>
      </c>
      <c r="W2932" s="468" t="str">
        <f>BD_Actu!W184</f>
        <v>-</v>
      </c>
      <c r="X2932" s="468" t="str">
        <f>BD_Actu!X184</f>
        <v>-</v>
      </c>
      <c r="Y2932" s="468" t="str">
        <f>BD_Actu!Y184</f>
        <v>-</v>
      </c>
      <c r="Z2932" s="468" t="str">
        <f>BD_Actu!Z184</f>
        <v>-</v>
      </c>
      <c r="AA2932" s="468" t="str">
        <f>BD_Actu!AA184</f>
        <v>-</v>
      </c>
      <c r="AB2932" s="470" t="str">
        <f>BD_Actu!AB184</f>
        <v>-</v>
      </c>
      <c r="AC2932" s="470"/>
    </row>
    <row r="2933" spans="1:29" s="467" customFormat="1">
      <c r="A2933" s="468" t="str">
        <f>BD_Actu!A185</f>
        <v>2018_165</v>
      </c>
      <c r="B2933" s="468" t="str">
        <f>BD_Actu!B185</f>
        <v>-</v>
      </c>
      <c r="C2933" s="468" t="str">
        <f>BD_Actu!C185</f>
        <v>---_-</v>
      </c>
      <c r="D2933" s="468" t="str">
        <f>BD_Actu!D185</f>
        <v>-</v>
      </c>
      <c r="E2933" s="468">
        <f>BD_Actu!E185</f>
        <v>42</v>
      </c>
      <c r="F2933" s="469" t="str">
        <f>BD_Actu!F185</f>
        <v>Ricaudy</v>
      </c>
      <c r="G2933" s="468" t="str">
        <f>BD_Actu!G185</f>
        <v>-</v>
      </c>
      <c r="H2933" s="673" t="str">
        <f>BD_Actu!H185</f>
        <v>-</v>
      </c>
      <c r="I2933" s="673" t="str">
        <f>BD_Actu!I185</f>
        <v>-</v>
      </c>
      <c r="J2933" s="619" t="str">
        <f>BD_Actu!J185</f>
        <v>-</v>
      </c>
      <c r="K2933" s="468" t="str">
        <f>BD_Actu!K185</f>
        <v>-</v>
      </c>
      <c r="L2933" s="468" t="str">
        <f>BD_Actu!L185</f>
        <v>-</v>
      </c>
      <c r="M2933" s="468" t="str">
        <f>BD_Actu!M185</f>
        <v>-</v>
      </c>
      <c r="N2933" s="470" t="str">
        <f>BD_Actu!N185</f>
        <v>-</v>
      </c>
      <c r="O2933" s="616" t="str">
        <f>BD_Actu!O185</f>
        <v>-</v>
      </c>
      <c r="P2933" s="468" t="str">
        <f>BD_Actu!P185</f>
        <v>-</v>
      </c>
      <c r="Q2933" s="468" t="str">
        <f>BD_Actu!Q185</f>
        <v>-</v>
      </c>
      <c r="R2933" s="468" t="str">
        <f>BD_Actu!R185</f>
        <v>-</v>
      </c>
      <c r="S2933" s="468" t="str">
        <f>BD_Actu!S185</f>
        <v>-</v>
      </c>
      <c r="T2933" s="468" t="str">
        <f>BD_Actu!T185</f>
        <v>-</v>
      </c>
      <c r="U2933" s="468" t="str">
        <f>BD_Actu!U185</f>
        <v>-</v>
      </c>
      <c r="V2933" s="468" t="str">
        <f>BD_Actu!V185</f>
        <v>-</v>
      </c>
      <c r="W2933" s="468" t="str">
        <f>BD_Actu!W185</f>
        <v>-</v>
      </c>
      <c r="X2933" s="468" t="str">
        <f>BD_Actu!X185</f>
        <v>-</v>
      </c>
      <c r="Y2933" s="468" t="str">
        <f>BD_Actu!Y185</f>
        <v>-</v>
      </c>
      <c r="Z2933" s="468" t="str">
        <f>BD_Actu!Z185</f>
        <v>-</v>
      </c>
      <c r="AA2933" s="468" t="str">
        <f>BD_Actu!AA185</f>
        <v>-</v>
      </c>
      <c r="AB2933" s="470" t="str">
        <f>BD_Actu!AB185</f>
        <v>-</v>
      </c>
      <c r="AC2933" s="470"/>
    </row>
    <row r="2934" spans="1:29" s="467" customFormat="1">
      <c r="A2934" s="468" t="str">
        <f>BD_Actu!A186</f>
        <v>2018_166</v>
      </c>
      <c r="B2934" s="468" t="str">
        <f>BD_Actu!B186</f>
        <v>-</v>
      </c>
      <c r="C2934" s="468" t="str">
        <f>BD_Actu!C186</f>
        <v>---_-</v>
      </c>
      <c r="D2934" s="468" t="str">
        <f>BD_Actu!D186</f>
        <v>-</v>
      </c>
      <c r="E2934" s="468">
        <f>BD_Actu!E186</f>
        <v>42</v>
      </c>
      <c r="F2934" s="469" t="str">
        <f>BD_Actu!F186</f>
        <v>Ricaudy</v>
      </c>
      <c r="G2934" s="468" t="str">
        <f>BD_Actu!G186</f>
        <v>-</v>
      </c>
      <c r="H2934" s="673" t="str">
        <f>BD_Actu!H186</f>
        <v>-</v>
      </c>
      <c r="I2934" s="673" t="str">
        <f>BD_Actu!I186</f>
        <v>-</v>
      </c>
      <c r="J2934" s="619" t="str">
        <f>BD_Actu!J186</f>
        <v>-</v>
      </c>
      <c r="K2934" s="468" t="str">
        <f>BD_Actu!K186</f>
        <v>-</v>
      </c>
      <c r="L2934" s="468" t="str">
        <f>BD_Actu!L186</f>
        <v>-</v>
      </c>
      <c r="M2934" s="468" t="str">
        <f>BD_Actu!M186</f>
        <v>-</v>
      </c>
      <c r="N2934" s="470" t="str">
        <f>BD_Actu!N186</f>
        <v>-</v>
      </c>
      <c r="O2934" s="616" t="str">
        <f>BD_Actu!O186</f>
        <v>-</v>
      </c>
      <c r="P2934" s="468" t="str">
        <f>BD_Actu!P186</f>
        <v>-</v>
      </c>
      <c r="Q2934" s="468" t="str">
        <f>BD_Actu!Q186</f>
        <v>-</v>
      </c>
      <c r="R2934" s="468" t="str">
        <f>BD_Actu!R186</f>
        <v>-</v>
      </c>
      <c r="S2934" s="468" t="str">
        <f>BD_Actu!S186</f>
        <v>-</v>
      </c>
      <c r="T2934" s="468" t="str">
        <f>BD_Actu!T186</f>
        <v>-</v>
      </c>
      <c r="U2934" s="468" t="str">
        <f>BD_Actu!U186</f>
        <v>-</v>
      </c>
      <c r="V2934" s="468" t="str">
        <f>BD_Actu!V186</f>
        <v>-</v>
      </c>
      <c r="W2934" s="468" t="str">
        <f>BD_Actu!W186</f>
        <v>-</v>
      </c>
      <c r="X2934" s="468" t="str">
        <f>BD_Actu!X186</f>
        <v>-</v>
      </c>
      <c r="Y2934" s="468" t="str">
        <f>BD_Actu!Y186</f>
        <v>-</v>
      </c>
      <c r="Z2934" s="468" t="str">
        <f>BD_Actu!Z186</f>
        <v>-</v>
      </c>
      <c r="AA2934" s="468" t="str">
        <f>BD_Actu!AA186</f>
        <v>-</v>
      </c>
      <c r="AB2934" s="470" t="str">
        <f>BD_Actu!AB186</f>
        <v>-</v>
      </c>
      <c r="AC2934" s="470"/>
    </row>
    <row r="2935" spans="1:29" s="467" customFormat="1">
      <c r="A2935" s="468" t="str">
        <f>BD_Actu!A187</f>
        <v>2018_167</v>
      </c>
      <c r="B2935" s="468" t="str">
        <f>BD_Actu!B187</f>
        <v>-</v>
      </c>
      <c r="C2935" s="468" t="str">
        <f>BD_Actu!C187</f>
        <v>---_-</v>
      </c>
      <c r="D2935" s="468" t="str">
        <f>BD_Actu!D187</f>
        <v>-</v>
      </c>
      <c r="E2935" s="468">
        <f>BD_Actu!E187</f>
        <v>42</v>
      </c>
      <c r="F2935" s="469" t="str">
        <f>BD_Actu!F187</f>
        <v>Ricaudy</v>
      </c>
      <c r="G2935" s="468" t="str">
        <f>BD_Actu!G187</f>
        <v>-</v>
      </c>
      <c r="H2935" s="673" t="str">
        <f>BD_Actu!H187</f>
        <v>-</v>
      </c>
      <c r="I2935" s="673" t="str">
        <f>BD_Actu!I187</f>
        <v>-</v>
      </c>
      <c r="J2935" s="619" t="str">
        <f>BD_Actu!J187</f>
        <v>-</v>
      </c>
      <c r="K2935" s="468" t="str">
        <f>BD_Actu!K187</f>
        <v>-</v>
      </c>
      <c r="L2935" s="468" t="str">
        <f>BD_Actu!L187</f>
        <v>-</v>
      </c>
      <c r="M2935" s="468" t="str">
        <f>BD_Actu!M187</f>
        <v>-</v>
      </c>
      <c r="N2935" s="470" t="str">
        <f>BD_Actu!N187</f>
        <v>-</v>
      </c>
      <c r="O2935" s="616" t="str">
        <f>BD_Actu!O187</f>
        <v>-</v>
      </c>
      <c r="P2935" s="468" t="str">
        <f>BD_Actu!P187</f>
        <v>-</v>
      </c>
      <c r="Q2935" s="468" t="str">
        <f>BD_Actu!Q187</f>
        <v>-</v>
      </c>
      <c r="R2935" s="468" t="str">
        <f>BD_Actu!R187</f>
        <v>-</v>
      </c>
      <c r="S2935" s="468" t="str">
        <f>BD_Actu!S187</f>
        <v>-</v>
      </c>
      <c r="T2935" s="468" t="str">
        <f>BD_Actu!T187</f>
        <v>-</v>
      </c>
      <c r="U2935" s="468" t="str">
        <f>BD_Actu!U187</f>
        <v>-</v>
      </c>
      <c r="V2935" s="468" t="str">
        <f>BD_Actu!V187</f>
        <v>-</v>
      </c>
      <c r="W2935" s="468" t="str">
        <f>BD_Actu!W187</f>
        <v>-</v>
      </c>
      <c r="X2935" s="468" t="str">
        <f>BD_Actu!X187</f>
        <v>-</v>
      </c>
      <c r="Y2935" s="468" t="str">
        <f>BD_Actu!Y187</f>
        <v>-</v>
      </c>
      <c r="Z2935" s="468" t="str">
        <f>BD_Actu!Z187</f>
        <v>-</v>
      </c>
      <c r="AA2935" s="468" t="str">
        <f>BD_Actu!AA187</f>
        <v>-</v>
      </c>
      <c r="AB2935" s="470" t="str">
        <f>BD_Actu!AB187</f>
        <v>-</v>
      </c>
      <c r="AC2935" s="470"/>
    </row>
    <row r="2936" spans="1:29" s="467" customFormat="1">
      <c r="A2936" s="468" t="str">
        <f>BD_Actu!A188</f>
        <v>2018_168</v>
      </c>
      <c r="B2936" s="468" t="str">
        <f>BD_Actu!B188</f>
        <v>-</v>
      </c>
      <c r="C2936" s="468" t="str">
        <f>BD_Actu!C188</f>
        <v>---_-</v>
      </c>
      <c r="D2936" s="468" t="str">
        <f>BD_Actu!D188</f>
        <v>-</v>
      </c>
      <c r="E2936" s="468">
        <f>BD_Actu!E188</f>
        <v>42</v>
      </c>
      <c r="F2936" s="469" t="str">
        <f>BD_Actu!F188</f>
        <v>Ricaudy</v>
      </c>
      <c r="G2936" s="468" t="str">
        <f>BD_Actu!G188</f>
        <v>-</v>
      </c>
      <c r="H2936" s="673" t="str">
        <f>BD_Actu!H188</f>
        <v>-</v>
      </c>
      <c r="I2936" s="673" t="str">
        <f>BD_Actu!I188</f>
        <v>-</v>
      </c>
      <c r="J2936" s="619" t="str">
        <f>BD_Actu!J188</f>
        <v>-</v>
      </c>
      <c r="K2936" s="468" t="str">
        <f>BD_Actu!K188</f>
        <v>-</v>
      </c>
      <c r="L2936" s="468" t="str">
        <f>BD_Actu!L188</f>
        <v>-</v>
      </c>
      <c r="M2936" s="468" t="str">
        <f>BD_Actu!M188</f>
        <v>-</v>
      </c>
      <c r="N2936" s="470" t="str">
        <f>BD_Actu!N188</f>
        <v>-</v>
      </c>
      <c r="O2936" s="616" t="str">
        <f>BD_Actu!O188</f>
        <v>-</v>
      </c>
      <c r="P2936" s="468" t="str">
        <f>BD_Actu!P188</f>
        <v>-</v>
      </c>
      <c r="Q2936" s="468" t="str">
        <f>BD_Actu!Q188</f>
        <v>-</v>
      </c>
      <c r="R2936" s="468" t="str">
        <f>BD_Actu!R188</f>
        <v>-</v>
      </c>
      <c r="S2936" s="468" t="str">
        <f>BD_Actu!S188</f>
        <v>-</v>
      </c>
      <c r="T2936" s="468" t="str">
        <f>BD_Actu!T188</f>
        <v>-</v>
      </c>
      <c r="U2936" s="468" t="str">
        <f>BD_Actu!U188</f>
        <v>-</v>
      </c>
      <c r="V2936" s="468" t="str">
        <f>BD_Actu!V188</f>
        <v>-</v>
      </c>
      <c r="W2936" s="468" t="str">
        <f>BD_Actu!W188</f>
        <v>-</v>
      </c>
      <c r="X2936" s="468" t="str">
        <f>BD_Actu!X188</f>
        <v>-</v>
      </c>
      <c r="Y2936" s="468" t="str">
        <f>BD_Actu!Y188</f>
        <v>-</v>
      </c>
      <c r="Z2936" s="468" t="str">
        <f>BD_Actu!Z188</f>
        <v>-</v>
      </c>
      <c r="AA2936" s="468" t="str">
        <f>BD_Actu!AA188</f>
        <v>-</v>
      </c>
      <c r="AB2936" s="470" t="str">
        <f>BD_Actu!AB188</f>
        <v>-</v>
      </c>
      <c r="AC2936" s="470"/>
    </row>
    <row r="2937" spans="1:29" s="467" customFormat="1">
      <c r="A2937" s="468" t="str">
        <f>BD_Actu!A189</f>
        <v>2018_169</v>
      </c>
      <c r="B2937" s="468" t="str">
        <f>BD_Actu!B189</f>
        <v>-</v>
      </c>
      <c r="C2937" s="468" t="str">
        <f>BD_Actu!C189</f>
        <v>---_-</v>
      </c>
      <c r="D2937" s="468" t="str">
        <f>BD_Actu!D189</f>
        <v>-</v>
      </c>
      <c r="E2937" s="468">
        <f>BD_Actu!E189</f>
        <v>43</v>
      </c>
      <c r="F2937" s="469" t="str">
        <f>BD_Actu!F189</f>
        <v>Bekwe</v>
      </c>
      <c r="G2937" s="468" t="str">
        <f>BD_Actu!G189</f>
        <v>-</v>
      </c>
      <c r="H2937" s="673" t="str">
        <f>BD_Actu!H189</f>
        <v>-</v>
      </c>
      <c r="I2937" s="673" t="str">
        <f>BD_Actu!I189</f>
        <v>-</v>
      </c>
      <c r="J2937" s="619" t="str">
        <f>BD_Actu!J189</f>
        <v>-</v>
      </c>
      <c r="K2937" s="468" t="str">
        <f>BD_Actu!K189</f>
        <v>-</v>
      </c>
      <c r="L2937" s="468" t="str">
        <f>BD_Actu!L189</f>
        <v>-</v>
      </c>
      <c r="M2937" s="468" t="str">
        <f>BD_Actu!M189</f>
        <v>-</v>
      </c>
      <c r="N2937" s="470" t="str">
        <f>BD_Actu!N189</f>
        <v>-</v>
      </c>
      <c r="O2937" s="616" t="str">
        <f>BD_Actu!O189</f>
        <v>-</v>
      </c>
      <c r="P2937" s="468" t="str">
        <f>BD_Actu!P189</f>
        <v>-</v>
      </c>
      <c r="Q2937" s="468" t="str">
        <f>BD_Actu!Q189</f>
        <v>-</v>
      </c>
      <c r="R2937" s="468" t="str">
        <f>BD_Actu!R189</f>
        <v>-</v>
      </c>
      <c r="S2937" s="468" t="str">
        <f>BD_Actu!S189</f>
        <v>-</v>
      </c>
      <c r="T2937" s="468" t="str">
        <f>BD_Actu!T189</f>
        <v>-</v>
      </c>
      <c r="U2937" s="468" t="str">
        <f>BD_Actu!U189</f>
        <v>-</v>
      </c>
      <c r="V2937" s="468" t="str">
        <f>BD_Actu!V189</f>
        <v>-</v>
      </c>
      <c r="W2937" s="468" t="str">
        <f>BD_Actu!W189</f>
        <v>-</v>
      </c>
      <c r="X2937" s="468" t="str">
        <f>BD_Actu!X189</f>
        <v>-</v>
      </c>
      <c r="Y2937" s="468" t="str">
        <f>BD_Actu!Y189</f>
        <v>-</v>
      </c>
      <c r="Z2937" s="468" t="str">
        <f>BD_Actu!Z189</f>
        <v>-</v>
      </c>
      <c r="AA2937" s="468" t="str">
        <f>BD_Actu!AA189</f>
        <v>-</v>
      </c>
      <c r="AB2937" s="470" t="str">
        <f>BD_Actu!AB189</f>
        <v>-</v>
      </c>
      <c r="AC2937" s="470"/>
    </row>
    <row r="2938" spans="1:29" s="467" customFormat="1">
      <c r="A2938" s="468" t="str">
        <f>BD_Actu!A190</f>
        <v>2018_170</v>
      </c>
      <c r="B2938" s="468" t="str">
        <f>BD_Actu!B190</f>
        <v>-</v>
      </c>
      <c r="C2938" s="468" t="str">
        <f>BD_Actu!C190</f>
        <v>---_-</v>
      </c>
      <c r="D2938" s="468" t="str">
        <f>BD_Actu!D190</f>
        <v>-</v>
      </c>
      <c r="E2938" s="468">
        <f>BD_Actu!E190</f>
        <v>43</v>
      </c>
      <c r="F2938" s="469" t="str">
        <f>BD_Actu!F190</f>
        <v>Bekwe</v>
      </c>
      <c r="G2938" s="468" t="str">
        <f>BD_Actu!G190</f>
        <v>-</v>
      </c>
      <c r="H2938" s="673" t="str">
        <f>BD_Actu!H190</f>
        <v>-</v>
      </c>
      <c r="I2938" s="673" t="str">
        <f>BD_Actu!I190</f>
        <v>-</v>
      </c>
      <c r="J2938" s="619" t="str">
        <f>BD_Actu!J190</f>
        <v>-</v>
      </c>
      <c r="K2938" s="468" t="str">
        <f>BD_Actu!K190</f>
        <v>-</v>
      </c>
      <c r="L2938" s="468" t="str">
        <f>BD_Actu!L190</f>
        <v>-</v>
      </c>
      <c r="M2938" s="468" t="str">
        <f>BD_Actu!M190</f>
        <v>-</v>
      </c>
      <c r="N2938" s="470" t="str">
        <f>BD_Actu!N190</f>
        <v>-</v>
      </c>
      <c r="O2938" s="616" t="str">
        <f>BD_Actu!O190</f>
        <v>-</v>
      </c>
      <c r="P2938" s="468" t="str">
        <f>BD_Actu!P190</f>
        <v>-</v>
      </c>
      <c r="Q2938" s="468" t="str">
        <f>BD_Actu!Q190</f>
        <v>-</v>
      </c>
      <c r="R2938" s="468" t="str">
        <f>BD_Actu!R190</f>
        <v>-</v>
      </c>
      <c r="S2938" s="468" t="str">
        <f>BD_Actu!S190</f>
        <v>-</v>
      </c>
      <c r="T2938" s="468" t="str">
        <f>BD_Actu!T190</f>
        <v>-</v>
      </c>
      <c r="U2938" s="468" t="str">
        <f>BD_Actu!U190</f>
        <v>-</v>
      </c>
      <c r="V2938" s="468" t="str">
        <f>BD_Actu!V190</f>
        <v>-</v>
      </c>
      <c r="W2938" s="468" t="str">
        <f>BD_Actu!W190</f>
        <v>-</v>
      </c>
      <c r="X2938" s="468" t="str">
        <f>BD_Actu!X190</f>
        <v>-</v>
      </c>
      <c r="Y2938" s="468" t="str">
        <f>BD_Actu!Y190</f>
        <v>-</v>
      </c>
      <c r="Z2938" s="468" t="str">
        <f>BD_Actu!Z190</f>
        <v>-</v>
      </c>
      <c r="AA2938" s="468" t="str">
        <f>BD_Actu!AA190</f>
        <v>-</v>
      </c>
      <c r="AB2938" s="470" t="str">
        <f>BD_Actu!AB190</f>
        <v>-</v>
      </c>
      <c r="AC2938" s="470"/>
    </row>
    <row r="2939" spans="1:29" s="467" customFormat="1">
      <c r="A2939" s="468" t="str">
        <f>BD_Actu!A191</f>
        <v>2018_171</v>
      </c>
      <c r="B2939" s="468" t="str">
        <f>BD_Actu!B191</f>
        <v>-</v>
      </c>
      <c r="C2939" s="468" t="str">
        <f>BD_Actu!C191</f>
        <v>---_-</v>
      </c>
      <c r="D2939" s="468" t="str">
        <f>BD_Actu!D191</f>
        <v>-</v>
      </c>
      <c r="E2939" s="468">
        <f>BD_Actu!E191</f>
        <v>43</v>
      </c>
      <c r="F2939" s="469" t="str">
        <f>BD_Actu!F191</f>
        <v>Bekwe</v>
      </c>
      <c r="G2939" s="468" t="str">
        <f>BD_Actu!G191</f>
        <v>-</v>
      </c>
      <c r="H2939" s="673" t="str">
        <f>BD_Actu!H191</f>
        <v>-</v>
      </c>
      <c r="I2939" s="673" t="str">
        <f>BD_Actu!I191</f>
        <v>-</v>
      </c>
      <c r="J2939" s="619" t="str">
        <f>BD_Actu!J191</f>
        <v>-</v>
      </c>
      <c r="K2939" s="468" t="str">
        <f>BD_Actu!K191</f>
        <v>-</v>
      </c>
      <c r="L2939" s="468" t="str">
        <f>BD_Actu!L191</f>
        <v>-</v>
      </c>
      <c r="M2939" s="468" t="str">
        <f>BD_Actu!M191</f>
        <v>-</v>
      </c>
      <c r="N2939" s="470" t="str">
        <f>BD_Actu!N191</f>
        <v>-</v>
      </c>
      <c r="O2939" s="616" t="str">
        <f>BD_Actu!O191</f>
        <v>-</v>
      </c>
      <c r="P2939" s="468" t="str">
        <f>BD_Actu!P191</f>
        <v>-</v>
      </c>
      <c r="Q2939" s="468" t="str">
        <f>BD_Actu!Q191</f>
        <v>-</v>
      </c>
      <c r="R2939" s="468" t="str">
        <f>BD_Actu!R191</f>
        <v>-</v>
      </c>
      <c r="S2939" s="468" t="str">
        <f>BD_Actu!S191</f>
        <v>-</v>
      </c>
      <c r="T2939" s="468" t="str">
        <f>BD_Actu!T191</f>
        <v>-</v>
      </c>
      <c r="U2939" s="468" t="str">
        <f>BD_Actu!U191</f>
        <v>-</v>
      </c>
      <c r="V2939" s="468" t="str">
        <f>BD_Actu!V191</f>
        <v>-</v>
      </c>
      <c r="W2939" s="468" t="str">
        <f>BD_Actu!W191</f>
        <v>-</v>
      </c>
      <c r="X2939" s="468" t="str">
        <f>BD_Actu!X191</f>
        <v>-</v>
      </c>
      <c r="Y2939" s="468" t="str">
        <f>BD_Actu!Y191</f>
        <v>-</v>
      </c>
      <c r="Z2939" s="468" t="str">
        <f>BD_Actu!Z191</f>
        <v>-</v>
      </c>
      <c r="AA2939" s="468" t="str">
        <f>BD_Actu!AA191</f>
        <v>-</v>
      </c>
      <c r="AB2939" s="470" t="str">
        <f>BD_Actu!AB191</f>
        <v>-</v>
      </c>
      <c r="AC2939" s="470"/>
    </row>
    <row r="2940" spans="1:29" s="467" customFormat="1">
      <c r="A2940" s="468" t="str">
        <f>BD_Actu!A192</f>
        <v>2018_172</v>
      </c>
      <c r="B2940" s="468" t="str">
        <f>BD_Actu!B192</f>
        <v>-</v>
      </c>
      <c r="C2940" s="468" t="str">
        <f>BD_Actu!C192</f>
        <v>---_-</v>
      </c>
      <c r="D2940" s="468" t="str">
        <f>BD_Actu!D192</f>
        <v>-</v>
      </c>
      <c r="E2940" s="468">
        <f>BD_Actu!E192</f>
        <v>43</v>
      </c>
      <c r="F2940" s="469" t="str">
        <f>BD_Actu!F192</f>
        <v>Bekwe</v>
      </c>
      <c r="G2940" s="468" t="str">
        <f>BD_Actu!G192</f>
        <v>-</v>
      </c>
      <c r="H2940" s="673" t="str">
        <f>BD_Actu!H192</f>
        <v>-</v>
      </c>
      <c r="I2940" s="673" t="str">
        <f>BD_Actu!I192</f>
        <v>-</v>
      </c>
      <c r="J2940" s="619" t="str">
        <f>BD_Actu!J192</f>
        <v>-</v>
      </c>
      <c r="K2940" s="468" t="str">
        <f>BD_Actu!K192</f>
        <v>-</v>
      </c>
      <c r="L2940" s="468" t="str">
        <f>BD_Actu!L192</f>
        <v>-</v>
      </c>
      <c r="M2940" s="468" t="str">
        <f>BD_Actu!M192</f>
        <v>-</v>
      </c>
      <c r="N2940" s="470" t="str">
        <f>BD_Actu!N192</f>
        <v>-</v>
      </c>
      <c r="O2940" s="616" t="str">
        <f>BD_Actu!O192</f>
        <v>-</v>
      </c>
      <c r="P2940" s="468" t="str">
        <f>BD_Actu!P192</f>
        <v>-</v>
      </c>
      <c r="Q2940" s="468" t="str">
        <f>BD_Actu!Q192</f>
        <v>-</v>
      </c>
      <c r="R2940" s="468" t="str">
        <f>BD_Actu!R192</f>
        <v>-</v>
      </c>
      <c r="S2940" s="468" t="str">
        <f>BD_Actu!S192</f>
        <v>-</v>
      </c>
      <c r="T2940" s="468" t="str">
        <f>BD_Actu!T192</f>
        <v>-</v>
      </c>
      <c r="U2940" s="468" t="str">
        <f>BD_Actu!U192</f>
        <v>-</v>
      </c>
      <c r="V2940" s="468" t="str">
        <f>BD_Actu!V192</f>
        <v>-</v>
      </c>
      <c r="W2940" s="468" t="str">
        <f>BD_Actu!W192</f>
        <v>-</v>
      </c>
      <c r="X2940" s="468" t="str">
        <f>BD_Actu!X192</f>
        <v>-</v>
      </c>
      <c r="Y2940" s="468" t="str">
        <f>BD_Actu!Y192</f>
        <v>-</v>
      </c>
      <c r="Z2940" s="468" t="str">
        <f>BD_Actu!Z192</f>
        <v>-</v>
      </c>
      <c r="AA2940" s="468" t="str">
        <f>BD_Actu!AA192</f>
        <v>-</v>
      </c>
      <c r="AB2940" s="470" t="str">
        <f>BD_Actu!AB192</f>
        <v>-</v>
      </c>
      <c r="AC2940" s="470"/>
    </row>
    <row r="2941" spans="1:29" s="467" customFormat="1">
      <c r="A2941" s="468" t="str">
        <f>BD_Actu!A193</f>
        <v>2018_173</v>
      </c>
      <c r="B2941" s="468" t="str">
        <f>BD_Actu!B193</f>
        <v>-</v>
      </c>
      <c r="C2941" s="468" t="str">
        <f>BD_Actu!C193</f>
        <v>---_-</v>
      </c>
      <c r="D2941" s="468" t="str">
        <f>BD_Actu!D193</f>
        <v>-</v>
      </c>
      <c r="E2941" s="468">
        <f>BD_Actu!E193</f>
        <v>44</v>
      </c>
      <c r="F2941" s="469" t="str">
        <f>BD_Actu!F193</f>
        <v>Passe de Toemo</v>
      </c>
      <c r="G2941" s="468" t="str">
        <f>BD_Actu!G193</f>
        <v>-</v>
      </c>
      <c r="H2941" s="673" t="str">
        <f>BD_Actu!H193</f>
        <v>-</v>
      </c>
      <c r="I2941" s="673" t="str">
        <f>BD_Actu!I193</f>
        <v>-</v>
      </c>
      <c r="J2941" s="619" t="str">
        <f>BD_Actu!J193</f>
        <v>-</v>
      </c>
      <c r="K2941" s="468" t="str">
        <f>BD_Actu!K193</f>
        <v>-</v>
      </c>
      <c r="L2941" s="468" t="str">
        <f>BD_Actu!L193</f>
        <v>-</v>
      </c>
      <c r="M2941" s="468" t="str">
        <f>BD_Actu!M193</f>
        <v>-</v>
      </c>
      <c r="N2941" s="470" t="str">
        <f>BD_Actu!N193</f>
        <v>-</v>
      </c>
      <c r="O2941" s="616" t="str">
        <f>BD_Actu!O193</f>
        <v>-</v>
      </c>
      <c r="P2941" s="468" t="str">
        <f>BD_Actu!P193</f>
        <v>-</v>
      </c>
      <c r="Q2941" s="468" t="str">
        <f>BD_Actu!Q193</f>
        <v>-</v>
      </c>
      <c r="R2941" s="468" t="str">
        <f>BD_Actu!R193</f>
        <v>-</v>
      </c>
      <c r="S2941" s="468" t="str">
        <f>BD_Actu!S193</f>
        <v>-</v>
      </c>
      <c r="T2941" s="468" t="str">
        <f>BD_Actu!T193</f>
        <v>-</v>
      </c>
      <c r="U2941" s="468" t="str">
        <f>BD_Actu!U193</f>
        <v>-</v>
      </c>
      <c r="V2941" s="468" t="str">
        <f>BD_Actu!V193</f>
        <v>-</v>
      </c>
      <c r="W2941" s="468" t="str">
        <f>BD_Actu!W193</f>
        <v>-</v>
      </c>
      <c r="X2941" s="468" t="str">
        <f>BD_Actu!X193</f>
        <v>-</v>
      </c>
      <c r="Y2941" s="468" t="str">
        <f>BD_Actu!Y193</f>
        <v>-</v>
      </c>
      <c r="Z2941" s="468" t="str">
        <f>BD_Actu!Z193</f>
        <v>-</v>
      </c>
      <c r="AA2941" s="468" t="str">
        <f>BD_Actu!AA193</f>
        <v>-</v>
      </c>
      <c r="AB2941" s="470" t="str">
        <f>BD_Actu!AB193</f>
        <v>-</v>
      </c>
      <c r="AC2941" s="470"/>
    </row>
    <row r="2942" spans="1:29" s="467" customFormat="1">
      <c r="A2942" s="468" t="str">
        <f>BD_Actu!A194</f>
        <v>2018_174</v>
      </c>
      <c r="B2942" s="468" t="str">
        <f>BD_Actu!B194</f>
        <v>-</v>
      </c>
      <c r="C2942" s="468" t="str">
        <f>BD_Actu!C194</f>
        <v>---_-</v>
      </c>
      <c r="D2942" s="468" t="str">
        <f>BD_Actu!D194</f>
        <v>-</v>
      </c>
      <c r="E2942" s="468">
        <f>BD_Actu!E194</f>
        <v>44</v>
      </c>
      <c r="F2942" s="469" t="str">
        <f>BD_Actu!F194</f>
        <v>Passe de Toemo</v>
      </c>
      <c r="G2942" s="468" t="str">
        <f>BD_Actu!G194</f>
        <v>-</v>
      </c>
      <c r="H2942" s="673" t="str">
        <f>BD_Actu!H194</f>
        <v>-</v>
      </c>
      <c r="I2942" s="673" t="str">
        <f>BD_Actu!I194</f>
        <v>-</v>
      </c>
      <c r="J2942" s="619" t="str">
        <f>BD_Actu!J194</f>
        <v>-</v>
      </c>
      <c r="K2942" s="468" t="str">
        <f>BD_Actu!K194</f>
        <v>-</v>
      </c>
      <c r="L2942" s="468" t="str">
        <f>BD_Actu!L194</f>
        <v>-</v>
      </c>
      <c r="M2942" s="468" t="str">
        <f>BD_Actu!M194</f>
        <v>-</v>
      </c>
      <c r="N2942" s="470" t="str">
        <f>BD_Actu!N194</f>
        <v>-</v>
      </c>
      <c r="O2942" s="616" t="str">
        <f>BD_Actu!O194</f>
        <v>-</v>
      </c>
      <c r="P2942" s="468" t="str">
        <f>BD_Actu!P194</f>
        <v>-</v>
      </c>
      <c r="Q2942" s="468" t="str">
        <f>BD_Actu!Q194</f>
        <v>-</v>
      </c>
      <c r="R2942" s="468" t="str">
        <f>BD_Actu!R194</f>
        <v>-</v>
      </c>
      <c r="S2942" s="468" t="str">
        <f>BD_Actu!S194</f>
        <v>-</v>
      </c>
      <c r="T2942" s="468" t="str">
        <f>BD_Actu!T194</f>
        <v>-</v>
      </c>
      <c r="U2942" s="468" t="str">
        <f>BD_Actu!U194</f>
        <v>-</v>
      </c>
      <c r="V2942" s="468" t="str">
        <f>BD_Actu!V194</f>
        <v>-</v>
      </c>
      <c r="W2942" s="468" t="str">
        <f>BD_Actu!W194</f>
        <v>-</v>
      </c>
      <c r="X2942" s="468" t="str">
        <f>BD_Actu!X194</f>
        <v>-</v>
      </c>
      <c r="Y2942" s="468" t="str">
        <f>BD_Actu!Y194</f>
        <v>-</v>
      </c>
      <c r="Z2942" s="468" t="str">
        <f>BD_Actu!Z194</f>
        <v>-</v>
      </c>
      <c r="AA2942" s="468" t="str">
        <f>BD_Actu!AA194</f>
        <v>-</v>
      </c>
      <c r="AB2942" s="470" t="str">
        <f>BD_Actu!AB194</f>
        <v>-</v>
      </c>
      <c r="AC2942" s="470"/>
    </row>
    <row r="2943" spans="1:29" s="467" customFormat="1">
      <c r="A2943" s="468" t="str">
        <f>BD_Actu!A195</f>
        <v>2018_175</v>
      </c>
      <c r="B2943" s="468" t="str">
        <f>BD_Actu!B195</f>
        <v>-</v>
      </c>
      <c r="C2943" s="468" t="str">
        <f>BD_Actu!C195</f>
        <v>---_-</v>
      </c>
      <c r="D2943" s="468" t="str">
        <f>BD_Actu!D195</f>
        <v>-</v>
      </c>
      <c r="E2943" s="468">
        <f>BD_Actu!E195</f>
        <v>44</v>
      </c>
      <c r="F2943" s="469" t="str">
        <f>BD_Actu!F195</f>
        <v>Passe de Toemo</v>
      </c>
      <c r="G2943" s="468" t="str">
        <f>BD_Actu!G195</f>
        <v>-</v>
      </c>
      <c r="H2943" s="673" t="str">
        <f>BD_Actu!H195</f>
        <v>-</v>
      </c>
      <c r="I2943" s="673" t="str">
        <f>BD_Actu!I195</f>
        <v>-</v>
      </c>
      <c r="J2943" s="619" t="str">
        <f>BD_Actu!J195</f>
        <v>-</v>
      </c>
      <c r="K2943" s="468" t="str">
        <f>BD_Actu!K195</f>
        <v>-</v>
      </c>
      <c r="L2943" s="468" t="str">
        <f>BD_Actu!L195</f>
        <v>-</v>
      </c>
      <c r="M2943" s="468" t="str">
        <f>BD_Actu!M195</f>
        <v>-</v>
      </c>
      <c r="N2943" s="470" t="str">
        <f>BD_Actu!N195</f>
        <v>-</v>
      </c>
      <c r="O2943" s="616" t="str">
        <f>BD_Actu!O195</f>
        <v>-</v>
      </c>
      <c r="P2943" s="468" t="str">
        <f>BD_Actu!P195</f>
        <v>-</v>
      </c>
      <c r="Q2943" s="468" t="str">
        <f>BD_Actu!Q195</f>
        <v>-</v>
      </c>
      <c r="R2943" s="468" t="str">
        <f>BD_Actu!R195</f>
        <v>-</v>
      </c>
      <c r="S2943" s="468" t="str">
        <f>BD_Actu!S195</f>
        <v>-</v>
      </c>
      <c r="T2943" s="468" t="str">
        <f>BD_Actu!T195</f>
        <v>-</v>
      </c>
      <c r="U2943" s="468" t="str">
        <f>BD_Actu!U195</f>
        <v>-</v>
      </c>
      <c r="V2943" s="468" t="str">
        <f>BD_Actu!V195</f>
        <v>-</v>
      </c>
      <c r="W2943" s="468" t="str">
        <f>BD_Actu!W195</f>
        <v>-</v>
      </c>
      <c r="X2943" s="468" t="str">
        <f>BD_Actu!X195</f>
        <v>-</v>
      </c>
      <c r="Y2943" s="468" t="str">
        <f>BD_Actu!Y195</f>
        <v>-</v>
      </c>
      <c r="Z2943" s="468" t="str">
        <f>BD_Actu!Z195</f>
        <v>-</v>
      </c>
      <c r="AA2943" s="468" t="str">
        <f>BD_Actu!AA195</f>
        <v>-</v>
      </c>
      <c r="AB2943" s="470" t="str">
        <f>BD_Actu!AB195</f>
        <v>-</v>
      </c>
      <c r="AC2943" s="470"/>
    </row>
    <row r="2944" spans="1:29" s="467" customFormat="1">
      <c r="A2944" s="468" t="str">
        <f>BD_Actu!A196</f>
        <v>2018_176</v>
      </c>
      <c r="B2944" s="468" t="str">
        <f>BD_Actu!B196</f>
        <v>-</v>
      </c>
      <c r="C2944" s="468" t="str">
        <f>BD_Actu!C196</f>
        <v>---_-</v>
      </c>
      <c r="D2944" s="468" t="str">
        <f>BD_Actu!D196</f>
        <v>-</v>
      </c>
      <c r="E2944" s="468">
        <f>BD_Actu!E196</f>
        <v>44</v>
      </c>
      <c r="F2944" s="469" t="str">
        <f>BD_Actu!F196</f>
        <v>Passe de Toemo</v>
      </c>
      <c r="G2944" s="468" t="str">
        <f>BD_Actu!G196</f>
        <v>-</v>
      </c>
      <c r="H2944" s="673" t="str">
        <f>BD_Actu!H196</f>
        <v>-</v>
      </c>
      <c r="I2944" s="673" t="str">
        <f>BD_Actu!I196</f>
        <v>-</v>
      </c>
      <c r="J2944" s="619" t="str">
        <f>BD_Actu!J196</f>
        <v>-</v>
      </c>
      <c r="K2944" s="468" t="str">
        <f>BD_Actu!K196</f>
        <v>-</v>
      </c>
      <c r="L2944" s="468" t="str">
        <f>BD_Actu!L196</f>
        <v>-</v>
      </c>
      <c r="M2944" s="468" t="str">
        <f>BD_Actu!M196</f>
        <v>-</v>
      </c>
      <c r="N2944" s="470" t="str">
        <f>BD_Actu!N196</f>
        <v>-</v>
      </c>
      <c r="O2944" s="616" t="str">
        <f>BD_Actu!O196</f>
        <v>-</v>
      </c>
      <c r="P2944" s="468" t="str">
        <f>BD_Actu!P196</f>
        <v>-</v>
      </c>
      <c r="Q2944" s="468" t="str">
        <f>BD_Actu!Q196</f>
        <v>-</v>
      </c>
      <c r="R2944" s="468" t="str">
        <f>BD_Actu!R196</f>
        <v>-</v>
      </c>
      <c r="S2944" s="468" t="str">
        <f>BD_Actu!S196</f>
        <v>-</v>
      </c>
      <c r="T2944" s="468" t="str">
        <f>BD_Actu!T196</f>
        <v>-</v>
      </c>
      <c r="U2944" s="468" t="str">
        <f>BD_Actu!U196</f>
        <v>-</v>
      </c>
      <c r="V2944" s="468" t="str">
        <f>BD_Actu!V196</f>
        <v>-</v>
      </c>
      <c r="W2944" s="468" t="str">
        <f>BD_Actu!W196</f>
        <v>-</v>
      </c>
      <c r="X2944" s="468" t="str">
        <f>BD_Actu!X196</f>
        <v>-</v>
      </c>
      <c r="Y2944" s="468" t="str">
        <f>BD_Actu!Y196</f>
        <v>-</v>
      </c>
      <c r="Z2944" s="468" t="str">
        <f>BD_Actu!Z196</f>
        <v>-</v>
      </c>
      <c r="AA2944" s="468" t="str">
        <f>BD_Actu!AA196</f>
        <v>-</v>
      </c>
      <c r="AB2944" s="470" t="str">
        <f>BD_Actu!AB196</f>
        <v>-</v>
      </c>
      <c r="AC2944" s="470"/>
    </row>
    <row r="2945" spans="1:29" s="467" customFormat="1">
      <c r="A2945" s="468" t="str">
        <f>BD_Actu!A197</f>
        <v>2018_177</v>
      </c>
      <c r="B2945" s="468" t="str">
        <f>BD_Actu!B197</f>
        <v>-</v>
      </c>
      <c r="C2945" s="468" t="str">
        <f>BD_Actu!C197</f>
        <v>---_-</v>
      </c>
      <c r="D2945" s="468" t="str">
        <f>BD_Actu!D197</f>
        <v>-</v>
      </c>
      <c r="E2945" s="468">
        <f>BD_Actu!E197</f>
        <v>45</v>
      </c>
      <c r="F2945" s="469" t="str">
        <f>BD_Actu!F197</f>
        <v>Paradis</v>
      </c>
      <c r="G2945" s="468" t="str">
        <f>BD_Actu!G197</f>
        <v>-</v>
      </c>
      <c r="H2945" s="673" t="str">
        <f>BD_Actu!H197</f>
        <v>-</v>
      </c>
      <c r="I2945" s="673" t="str">
        <f>BD_Actu!I197</f>
        <v>-</v>
      </c>
      <c r="J2945" s="619" t="str">
        <f>BD_Actu!J197</f>
        <v>-</v>
      </c>
      <c r="K2945" s="468" t="str">
        <f>BD_Actu!K197</f>
        <v>-</v>
      </c>
      <c r="L2945" s="468" t="str">
        <f>BD_Actu!L197</f>
        <v>-</v>
      </c>
      <c r="M2945" s="468" t="str">
        <f>BD_Actu!M197</f>
        <v>-</v>
      </c>
      <c r="N2945" s="470" t="str">
        <f>BD_Actu!N197</f>
        <v>-</v>
      </c>
      <c r="O2945" s="616" t="str">
        <f>BD_Actu!O197</f>
        <v>-</v>
      </c>
      <c r="P2945" s="468" t="str">
        <f>BD_Actu!P197</f>
        <v>-</v>
      </c>
      <c r="Q2945" s="468" t="str">
        <f>BD_Actu!Q197</f>
        <v>-</v>
      </c>
      <c r="R2945" s="468" t="str">
        <f>BD_Actu!R197</f>
        <v>-</v>
      </c>
      <c r="S2945" s="468" t="str">
        <f>BD_Actu!S197</f>
        <v>-</v>
      </c>
      <c r="T2945" s="468" t="str">
        <f>BD_Actu!T197</f>
        <v>-</v>
      </c>
      <c r="U2945" s="468" t="str">
        <f>BD_Actu!U197</f>
        <v>-</v>
      </c>
      <c r="V2945" s="468" t="str">
        <f>BD_Actu!V197</f>
        <v>-</v>
      </c>
      <c r="W2945" s="468" t="str">
        <f>BD_Actu!W197</f>
        <v>-</v>
      </c>
      <c r="X2945" s="468" t="str">
        <f>BD_Actu!X197</f>
        <v>-</v>
      </c>
      <c r="Y2945" s="468" t="str">
        <f>BD_Actu!Y197</f>
        <v>-</v>
      </c>
      <c r="Z2945" s="468" t="str">
        <f>BD_Actu!Z197</f>
        <v>-</v>
      </c>
      <c r="AA2945" s="468" t="str">
        <f>BD_Actu!AA197</f>
        <v>-</v>
      </c>
      <c r="AB2945" s="470" t="str">
        <f>BD_Actu!AB197</f>
        <v>-</v>
      </c>
      <c r="AC2945" s="470"/>
    </row>
    <row r="2946" spans="1:29" s="467" customFormat="1">
      <c r="A2946" s="468" t="str">
        <f>BD_Actu!A198</f>
        <v>2018_178</v>
      </c>
      <c r="B2946" s="468" t="str">
        <f>BD_Actu!B198</f>
        <v>-</v>
      </c>
      <c r="C2946" s="468" t="str">
        <f>BD_Actu!C198</f>
        <v>---_-</v>
      </c>
      <c r="D2946" s="468" t="str">
        <f>BD_Actu!D198</f>
        <v>-</v>
      </c>
      <c r="E2946" s="468">
        <f>BD_Actu!E198</f>
        <v>45</v>
      </c>
      <c r="F2946" s="469" t="str">
        <f>BD_Actu!F198</f>
        <v>Paradis</v>
      </c>
      <c r="G2946" s="468" t="str">
        <f>BD_Actu!G198</f>
        <v>-</v>
      </c>
      <c r="H2946" s="673" t="str">
        <f>BD_Actu!H198</f>
        <v>-</v>
      </c>
      <c r="I2946" s="673" t="str">
        <f>BD_Actu!I198</f>
        <v>-</v>
      </c>
      <c r="J2946" s="619" t="str">
        <f>BD_Actu!J198</f>
        <v>-</v>
      </c>
      <c r="K2946" s="468" t="str">
        <f>BD_Actu!K198</f>
        <v>-</v>
      </c>
      <c r="L2946" s="468" t="str">
        <f>BD_Actu!L198</f>
        <v>-</v>
      </c>
      <c r="M2946" s="468" t="str">
        <f>BD_Actu!M198</f>
        <v>-</v>
      </c>
      <c r="N2946" s="470" t="str">
        <f>BD_Actu!N198</f>
        <v>-</v>
      </c>
      <c r="O2946" s="616" t="str">
        <f>BD_Actu!O198</f>
        <v>-</v>
      </c>
      <c r="P2946" s="468" t="str">
        <f>BD_Actu!P198</f>
        <v>-</v>
      </c>
      <c r="Q2946" s="468" t="str">
        <f>BD_Actu!Q198</f>
        <v>-</v>
      </c>
      <c r="R2946" s="468" t="str">
        <f>BD_Actu!R198</f>
        <v>-</v>
      </c>
      <c r="S2946" s="468" t="str">
        <f>BD_Actu!S198</f>
        <v>-</v>
      </c>
      <c r="T2946" s="468" t="str">
        <f>BD_Actu!T198</f>
        <v>-</v>
      </c>
      <c r="U2946" s="468" t="str">
        <f>BD_Actu!U198</f>
        <v>-</v>
      </c>
      <c r="V2946" s="468" t="str">
        <f>BD_Actu!V198</f>
        <v>-</v>
      </c>
      <c r="W2946" s="468" t="str">
        <f>BD_Actu!W198</f>
        <v>-</v>
      </c>
      <c r="X2946" s="468" t="str">
        <f>BD_Actu!X198</f>
        <v>-</v>
      </c>
      <c r="Y2946" s="468" t="str">
        <f>BD_Actu!Y198</f>
        <v>-</v>
      </c>
      <c r="Z2946" s="468" t="str">
        <f>BD_Actu!Z198</f>
        <v>-</v>
      </c>
      <c r="AA2946" s="468" t="str">
        <f>BD_Actu!AA198</f>
        <v>-</v>
      </c>
      <c r="AB2946" s="470" t="str">
        <f>BD_Actu!AB198</f>
        <v>-</v>
      </c>
      <c r="AC2946" s="470"/>
    </row>
    <row r="2947" spans="1:29" s="467" customFormat="1">
      <c r="A2947" s="468" t="str">
        <f>BD_Actu!A199</f>
        <v>2018_179</v>
      </c>
      <c r="B2947" s="468" t="str">
        <f>BD_Actu!B199</f>
        <v>-</v>
      </c>
      <c r="C2947" s="468" t="str">
        <f>BD_Actu!C199</f>
        <v>---_-</v>
      </c>
      <c r="D2947" s="468" t="str">
        <f>BD_Actu!D199</f>
        <v>-</v>
      </c>
      <c r="E2947" s="468">
        <f>BD_Actu!E199</f>
        <v>45</v>
      </c>
      <c r="F2947" s="469" t="str">
        <f>BD_Actu!F199</f>
        <v>Paradis</v>
      </c>
      <c r="G2947" s="468" t="str">
        <f>BD_Actu!G199</f>
        <v>-</v>
      </c>
      <c r="H2947" s="673" t="str">
        <f>BD_Actu!H199</f>
        <v>-</v>
      </c>
      <c r="I2947" s="673" t="str">
        <f>BD_Actu!I199</f>
        <v>-</v>
      </c>
      <c r="J2947" s="619" t="str">
        <f>BD_Actu!J199</f>
        <v>-</v>
      </c>
      <c r="K2947" s="468" t="str">
        <f>BD_Actu!K199</f>
        <v>-</v>
      </c>
      <c r="L2947" s="468" t="str">
        <f>BD_Actu!L199</f>
        <v>-</v>
      </c>
      <c r="M2947" s="468" t="str">
        <f>BD_Actu!M199</f>
        <v>-</v>
      </c>
      <c r="N2947" s="470" t="str">
        <f>BD_Actu!N199</f>
        <v>-</v>
      </c>
      <c r="O2947" s="616" t="str">
        <f>BD_Actu!O199</f>
        <v>-</v>
      </c>
      <c r="P2947" s="468" t="str">
        <f>BD_Actu!P199</f>
        <v>-</v>
      </c>
      <c r="Q2947" s="468" t="str">
        <f>BD_Actu!Q199</f>
        <v>-</v>
      </c>
      <c r="R2947" s="468" t="str">
        <f>BD_Actu!R199</f>
        <v>-</v>
      </c>
      <c r="S2947" s="468" t="str">
        <f>BD_Actu!S199</f>
        <v>-</v>
      </c>
      <c r="T2947" s="468" t="str">
        <f>BD_Actu!T199</f>
        <v>-</v>
      </c>
      <c r="U2947" s="468" t="str">
        <f>BD_Actu!U199</f>
        <v>-</v>
      </c>
      <c r="V2947" s="468" t="str">
        <f>BD_Actu!V199</f>
        <v>-</v>
      </c>
      <c r="W2947" s="468" t="str">
        <f>BD_Actu!W199</f>
        <v>-</v>
      </c>
      <c r="X2947" s="468" t="str">
        <f>BD_Actu!X199</f>
        <v>-</v>
      </c>
      <c r="Y2947" s="468" t="str">
        <f>BD_Actu!Y199</f>
        <v>-</v>
      </c>
      <c r="Z2947" s="468" t="str">
        <f>BD_Actu!Z199</f>
        <v>-</v>
      </c>
      <c r="AA2947" s="468" t="str">
        <f>BD_Actu!AA199</f>
        <v>-</v>
      </c>
      <c r="AB2947" s="470" t="str">
        <f>BD_Actu!AB199</f>
        <v>-</v>
      </c>
      <c r="AC2947" s="470"/>
    </row>
    <row r="2948" spans="1:29" s="467" customFormat="1">
      <c r="A2948" s="468" t="str">
        <f>BD_Actu!A200</f>
        <v>2018_180</v>
      </c>
      <c r="B2948" s="468" t="str">
        <f>BD_Actu!B200</f>
        <v>-</v>
      </c>
      <c r="C2948" s="468" t="str">
        <f>BD_Actu!C200</f>
        <v>---_-</v>
      </c>
      <c r="D2948" s="468" t="str">
        <f>BD_Actu!D200</f>
        <v>-</v>
      </c>
      <c r="E2948" s="468">
        <f>BD_Actu!E200</f>
        <v>45</v>
      </c>
      <c r="F2948" s="469" t="str">
        <f>BD_Actu!F200</f>
        <v>Paradis</v>
      </c>
      <c r="G2948" s="468" t="str">
        <f>BD_Actu!G200</f>
        <v>-</v>
      </c>
      <c r="H2948" s="673" t="str">
        <f>BD_Actu!H200</f>
        <v>-</v>
      </c>
      <c r="I2948" s="673" t="str">
        <f>BD_Actu!I200</f>
        <v>-</v>
      </c>
      <c r="J2948" s="619" t="str">
        <f>BD_Actu!J200</f>
        <v>-</v>
      </c>
      <c r="K2948" s="468" t="str">
        <f>BD_Actu!K200</f>
        <v>-</v>
      </c>
      <c r="L2948" s="468" t="str">
        <f>BD_Actu!L200</f>
        <v>-</v>
      </c>
      <c r="M2948" s="468" t="str">
        <f>BD_Actu!M200</f>
        <v>-</v>
      </c>
      <c r="N2948" s="470" t="str">
        <f>BD_Actu!N200</f>
        <v>-</v>
      </c>
      <c r="O2948" s="616" t="str">
        <f>BD_Actu!O200</f>
        <v>-</v>
      </c>
      <c r="P2948" s="468" t="str">
        <f>BD_Actu!P200</f>
        <v>-</v>
      </c>
      <c r="Q2948" s="468" t="str">
        <f>BD_Actu!Q200</f>
        <v>-</v>
      </c>
      <c r="R2948" s="468" t="str">
        <f>BD_Actu!R200</f>
        <v>-</v>
      </c>
      <c r="S2948" s="468" t="str">
        <f>BD_Actu!S200</f>
        <v>-</v>
      </c>
      <c r="T2948" s="468" t="str">
        <f>BD_Actu!T200</f>
        <v>-</v>
      </c>
      <c r="U2948" s="468" t="str">
        <f>BD_Actu!U200</f>
        <v>-</v>
      </c>
      <c r="V2948" s="468" t="str">
        <f>BD_Actu!V200</f>
        <v>-</v>
      </c>
      <c r="W2948" s="468" t="str">
        <f>BD_Actu!W200</f>
        <v>-</v>
      </c>
      <c r="X2948" s="468" t="str">
        <f>BD_Actu!X200</f>
        <v>-</v>
      </c>
      <c r="Y2948" s="468" t="str">
        <f>BD_Actu!Y200</f>
        <v>-</v>
      </c>
      <c r="Z2948" s="468" t="str">
        <f>BD_Actu!Z200</f>
        <v>-</v>
      </c>
      <c r="AA2948" s="468" t="str">
        <f>BD_Actu!AA200</f>
        <v>-</v>
      </c>
      <c r="AB2948" s="470" t="str">
        <f>BD_Actu!AB200</f>
        <v>-</v>
      </c>
      <c r="AC2948" s="470"/>
    </row>
    <row r="2949" spans="1:29" s="467" customFormat="1">
      <c r="A2949" s="468" t="str">
        <f>BD_Actu!A201</f>
        <v>2018_181</v>
      </c>
      <c r="B2949" s="468" t="str">
        <f>BD_Actu!B201</f>
        <v>-</v>
      </c>
      <c r="C2949" s="468" t="str">
        <f>BD_Actu!C201</f>
        <v>2018-Kanga Daa_1</v>
      </c>
      <c r="D2949" s="468" t="str">
        <f>BD_Actu!D201</f>
        <v>PIT</v>
      </c>
      <c r="E2949" s="468">
        <f>BD_Actu!E201</f>
        <v>46</v>
      </c>
      <c r="F2949" s="469" t="str">
        <f>BD_Actu!F201</f>
        <v>Kanga Daa</v>
      </c>
      <c r="G2949" s="468" t="str">
        <f>BD_Actu!G201</f>
        <v>Nouvelle Calédonie</v>
      </c>
      <c r="H2949" s="673">
        <f>BD_Actu!H201</f>
        <v>43593</v>
      </c>
      <c r="I2949" s="673">
        <f>BD_Actu!I201</f>
        <v>43654</v>
      </c>
      <c r="J2949" s="619">
        <f>BD_Actu!J201</f>
        <v>2018</v>
      </c>
      <c r="K2949" s="468" t="str">
        <f>BD_Actu!K201</f>
        <v>Province Sud</v>
      </c>
      <c r="L2949" s="468" t="str">
        <f>BD_Actu!L201</f>
        <v>Ile des Pins</v>
      </c>
      <c r="M2949" s="468" t="str">
        <f>BD_Actu!M201</f>
        <v>Kanga Daa</v>
      </c>
      <c r="N2949" s="470">
        <f>BD_Actu!N201</f>
        <v>1</v>
      </c>
      <c r="O2949" s="616">
        <f>BD_Actu!O201</f>
        <v>2</v>
      </c>
      <c r="P2949" s="468">
        <f>BD_Actu!P201</f>
        <v>0</v>
      </c>
      <c r="Q2949" s="468">
        <f>BD_Actu!Q201</f>
        <v>5</v>
      </c>
      <c r="R2949" s="468">
        <f>BD_Actu!R201</f>
        <v>1</v>
      </c>
      <c r="S2949" s="468">
        <f>BD_Actu!S201</f>
        <v>0</v>
      </c>
      <c r="T2949" s="468">
        <f>BD_Actu!T201</f>
        <v>0</v>
      </c>
      <c r="U2949" s="468">
        <f>BD_Actu!U201</f>
        <v>2</v>
      </c>
      <c r="V2949" s="468">
        <f>BD_Actu!V201</f>
        <v>1</v>
      </c>
      <c r="W2949" s="468">
        <f>BD_Actu!W201</f>
        <v>22</v>
      </c>
      <c r="X2949" s="468">
        <f>BD_Actu!X201</f>
        <v>5</v>
      </c>
      <c r="Y2949" s="468">
        <f>BD_Actu!Y201</f>
        <v>2</v>
      </c>
      <c r="Z2949" s="468">
        <f>BD_Actu!Z201</f>
        <v>0</v>
      </c>
      <c r="AA2949" s="468">
        <f>BD_Actu!AA201</f>
        <v>0</v>
      </c>
      <c r="AB2949" s="470">
        <f>BD_Actu!AB201</f>
        <v>40</v>
      </c>
      <c r="AC2949" s="470"/>
    </row>
    <row r="2950" spans="1:29" s="467" customFormat="1">
      <c r="A2950" s="468" t="str">
        <f>BD_Actu!A202</f>
        <v>2018_182</v>
      </c>
      <c r="B2950" s="468" t="str">
        <f>BD_Actu!B202</f>
        <v>-</v>
      </c>
      <c r="C2950" s="468" t="str">
        <f>BD_Actu!C202</f>
        <v>2018-Kanga Daa_2</v>
      </c>
      <c r="D2950" s="468" t="str">
        <f>BD_Actu!D202</f>
        <v>PIT</v>
      </c>
      <c r="E2950" s="468">
        <f>BD_Actu!E202</f>
        <v>46</v>
      </c>
      <c r="F2950" s="469" t="str">
        <f>BD_Actu!F202</f>
        <v>Kanga Daa</v>
      </c>
      <c r="G2950" s="468" t="str">
        <f>BD_Actu!G202</f>
        <v>Nouvelle Calédonie</v>
      </c>
      <c r="H2950" s="673">
        <f>BD_Actu!H202</f>
        <v>43593</v>
      </c>
      <c r="I2950" s="673">
        <f>BD_Actu!I202</f>
        <v>43654</v>
      </c>
      <c r="J2950" s="619">
        <f>BD_Actu!J202</f>
        <v>2018</v>
      </c>
      <c r="K2950" s="468" t="str">
        <f>BD_Actu!K202</f>
        <v>Province Sud</v>
      </c>
      <c r="L2950" s="468" t="str">
        <f>BD_Actu!L202</f>
        <v>Ile des Pins</v>
      </c>
      <c r="M2950" s="468" t="str">
        <f>BD_Actu!M202</f>
        <v>Kanga Daa</v>
      </c>
      <c r="N2950" s="470">
        <f>BD_Actu!N202</f>
        <v>2</v>
      </c>
      <c r="O2950" s="616">
        <f>BD_Actu!O202</f>
        <v>18</v>
      </c>
      <c r="P2950" s="468">
        <f>BD_Actu!P202</f>
        <v>0</v>
      </c>
      <c r="Q2950" s="468">
        <f>BD_Actu!Q202</f>
        <v>11</v>
      </c>
      <c r="R2950" s="468">
        <f>BD_Actu!R202</f>
        <v>1</v>
      </c>
      <c r="S2950" s="468">
        <f>BD_Actu!S202</f>
        <v>0</v>
      </c>
      <c r="T2950" s="468">
        <f>BD_Actu!T202</f>
        <v>2</v>
      </c>
      <c r="U2950" s="468">
        <f>BD_Actu!U202</f>
        <v>1</v>
      </c>
      <c r="V2950" s="468">
        <f>BD_Actu!V202</f>
        <v>0</v>
      </c>
      <c r="W2950" s="468">
        <f>BD_Actu!W202</f>
        <v>6</v>
      </c>
      <c r="X2950" s="468">
        <f>BD_Actu!X202</f>
        <v>0</v>
      </c>
      <c r="Y2950" s="468">
        <f>BD_Actu!Y202</f>
        <v>0</v>
      </c>
      <c r="Z2950" s="468">
        <f>BD_Actu!Z202</f>
        <v>0</v>
      </c>
      <c r="AA2950" s="468">
        <f>BD_Actu!AA202</f>
        <v>1</v>
      </c>
      <c r="AB2950" s="470">
        <f>BD_Actu!AB202</f>
        <v>40</v>
      </c>
      <c r="AC2950" s="470"/>
    </row>
    <row r="2951" spans="1:29" s="467" customFormat="1">
      <c r="A2951" s="468" t="str">
        <f>BD_Actu!A203</f>
        <v>2018_183</v>
      </c>
      <c r="B2951" s="468" t="str">
        <f>BD_Actu!B203</f>
        <v>-</v>
      </c>
      <c r="C2951" s="468" t="str">
        <f>BD_Actu!C203</f>
        <v>2018-Kanga Daa_3</v>
      </c>
      <c r="D2951" s="468" t="str">
        <f>BD_Actu!D203</f>
        <v>PIT</v>
      </c>
      <c r="E2951" s="468">
        <f>BD_Actu!E203</f>
        <v>46</v>
      </c>
      <c r="F2951" s="469" t="str">
        <f>BD_Actu!F203</f>
        <v>Kanga Daa</v>
      </c>
      <c r="G2951" s="468" t="str">
        <f>BD_Actu!G203</f>
        <v>Nouvelle Calédonie</v>
      </c>
      <c r="H2951" s="673">
        <f>BD_Actu!H203</f>
        <v>43593</v>
      </c>
      <c r="I2951" s="673">
        <f>BD_Actu!I203</f>
        <v>43654</v>
      </c>
      <c r="J2951" s="619">
        <f>BD_Actu!J203</f>
        <v>2018</v>
      </c>
      <c r="K2951" s="468" t="str">
        <f>BD_Actu!K203</f>
        <v>Province Sud</v>
      </c>
      <c r="L2951" s="468" t="str">
        <f>BD_Actu!L203</f>
        <v>Ile des Pins</v>
      </c>
      <c r="M2951" s="468" t="str">
        <f>BD_Actu!M203</f>
        <v>Kanga Daa</v>
      </c>
      <c r="N2951" s="470">
        <f>BD_Actu!N203</f>
        <v>3</v>
      </c>
      <c r="O2951" s="616">
        <f>BD_Actu!O203</f>
        <v>4</v>
      </c>
      <c r="P2951" s="468">
        <f>BD_Actu!P203</f>
        <v>0</v>
      </c>
      <c r="Q2951" s="468">
        <f>BD_Actu!Q203</f>
        <v>12</v>
      </c>
      <c r="R2951" s="468">
        <f>BD_Actu!R203</f>
        <v>1</v>
      </c>
      <c r="S2951" s="468">
        <f>BD_Actu!S203</f>
        <v>0</v>
      </c>
      <c r="T2951" s="468">
        <f>BD_Actu!T203</f>
        <v>0</v>
      </c>
      <c r="U2951" s="468">
        <f>BD_Actu!U203</f>
        <v>0</v>
      </c>
      <c r="V2951" s="468">
        <f>BD_Actu!V203</f>
        <v>0</v>
      </c>
      <c r="W2951" s="468">
        <f>BD_Actu!W203</f>
        <v>20</v>
      </c>
      <c r="X2951" s="468">
        <f>BD_Actu!X203</f>
        <v>3</v>
      </c>
      <c r="Y2951" s="468">
        <f>BD_Actu!Y203</f>
        <v>0</v>
      </c>
      <c r="Z2951" s="468">
        <f>BD_Actu!Z203</f>
        <v>0</v>
      </c>
      <c r="AA2951" s="468">
        <f>BD_Actu!AA203</f>
        <v>0</v>
      </c>
      <c r="AB2951" s="470">
        <f>BD_Actu!AB203</f>
        <v>40</v>
      </c>
      <c r="AC2951" s="470"/>
    </row>
    <row r="2952" spans="1:29" s="467" customFormat="1">
      <c r="A2952" s="468" t="str">
        <f>BD_Actu!A204</f>
        <v>2018_184</v>
      </c>
      <c r="B2952" s="468" t="str">
        <f>BD_Actu!B204</f>
        <v>-</v>
      </c>
      <c r="C2952" s="468" t="str">
        <f>BD_Actu!C204</f>
        <v>2018-Kanga Daa_4</v>
      </c>
      <c r="D2952" s="468" t="str">
        <f>BD_Actu!D204</f>
        <v>PIT</v>
      </c>
      <c r="E2952" s="468">
        <f>BD_Actu!E204</f>
        <v>46</v>
      </c>
      <c r="F2952" s="469" t="str">
        <f>BD_Actu!F204</f>
        <v>Kanga Daa</v>
      </c>
      <c r="G2952" s="468" t="str">
        <f>BD_Actu!G204</f>
        <v>Nouvelle Calédonie</v>
      </c>
      <c r="H2952" s="673">
        <f>BD_Actu!H204</f>
        <v>43593</v>
      </c>
      <c r="I2952" s="673">
        <f>BD_Actu!I204</f>
        <v>43654</v>
      </c>
      <c r="J2952" s="619">
        <f>BD_Actu!J204</f>
        <v>2018</v>
      </c>
      <c r="K2952" s="468" t="str">
        <f>BD_Actu!K204</f>
        <v>Province Sud</v>
      </c>
      <c r="L2952" s="468" t="str">
        <f>BD_Actu!L204</f>
        <v>Ile des Pins</v>
      </c>
      <c r="M2952" s="468" t="str">
        <f>BD_Actu!M204</f>
        <v>Kanga Daa</v>
      </c>
      <c r="N2952" s="470">
        <f>BD_Actu!N204</f>
        <v>4</v>
      </c>
      <c r="O2952" s="616">
        <f>BD_Actu!O204</f>
        <v>4</v>
      </c>
      <c r="P2952" s="468">
        <f>BD_Actu!P204</f>
        <v>0</v>
      </c>
      <c r="Q2952" s="468">
        <f>BD_Actu!Q204</f>
        <v>15</v>
      </c>
      <c r="R2952" s="468">
        <f>BD_Actu!R204</f>
        <v>1</v>
      </c>
      <c r="S2952" s="468">
        <f>BD_Actu!S204</f>
        <v>1</v>
      </c>
      <c r="T2952" s="468">
        <f>BD_Actu!T204</f>
        <v>0</v>
      </c>
      <c r="U2952" s="468">
        <f>BD_Actu!U204</f>
        <v>0</v>
      </c>
      <c r="V2952" s="468">
        <f>BD_Actu!V204</f>
        <v>0</v>
      </c>
      <c r="W2952" s="468">
        <f>BD_Actu!W204</f>
        <v>18</v>
      </c>
      <c r="X2952" s="468">
        <f>BD_Actu!X204</f>
        <v>1</v>
      </c>
      <c r="Y2952" s="468">
        <f>BD_Actu!Y204</f>
        <v>0</v>
      </c>
      <c r="Z2952" s="468">
        <f>BD_Actu!Z204</f>
        <v>0</v>
      </c>
      <c r="AA2952" s="468">
        <f>BD_Actu!AA204</f>
        <v>0</v>
      </c>
      <c r="AB2952" s="470">
        <f>BD_Actu!AB204</f>
        <v>40</v>
      </c>
      <c r="AC2952" s="470"/>
    </row>
    <row r="2953" spans="1:29" s="467" customFormat="1">
      <c r="A2953" s="468" t="str">
        <f>BD_Actu!A205</f>
        <v>2018_185</v>
      </c>
      <c r="B2953" s="468" t="str">
        <f>BD_Actu!B205</f>
        <v>-</v>
      </c>
      <c r="C2953" s="468" t="str">
        <f>BD_Actu!C205</f>
        <v>2018-Daa Kouguie_1</v>
      </c>
      <c r="D2953" s="468" t="str">
        <f>BD_Actu!D205</f>
        <v>PIT</v>
      </c>
      <c r="E2953" s="468">
        <f>BD_Actu!E205</f>
        <v>47</v>
      </c>
      <c r="F2953" s="469" t="str">
        <f>BD_Actu!F205</f>
        <v>Daa Kouguie</v>
      </c>
      <c r="G2953" s="468" t="str">
        <f>BD_Actu!G205</f>
        <v>Nouvelle Calédonie</v>
      </c>
      <c r="H2953" s="673">
        <f>BD_Actu!H205</f>
        <v>43593</v>
      </c>
      <c r="I2953" s="673">
        <f>BD_Actu!I205</f>
        <v>43654</v>
      </c>
      <c r="J2953" s="619">
        <f>BD_Actu!J205</f>
        <v>2018</v>
      </c>
      <c r="K2953" s="468" t="str">
        <f>BD_Actu!K205</f>
        <v>Province Sud</v>
      </c>
      <c r="L2953" s="468" t="str">
        <f>BD_Actu!L205</f>
        <v>Ile des Pins</v>
      </c>
      <c r="M2953" s="468" t="str">
        <f>BD_Actu!M205</f>
        <v>Daa Kouguie</v>
      </c>
      <c r="N2953" s="470">
        <f>BD_Actu!N205</f>
        <v>1</v>
      </c>
      <c r="O2953" s="616">
        <f>BD_Actu!O205</f>
        <v>0</v>
      </c>
      <c r="P2953" s="468">
        <f>BD_Actu!P205</f>
        <v>2</v>
      </c>
      <c r="Q2953" s="468">
        <f>BD_Actu!Q205</f>
        <v>12</v>
      </c>
      <c r="R2953" s="468">
        <f>BD_Actu!R205</f>
        <v>0</v>
      </c>
      <c r="S2953" s="468">
        <f>BD_Actu!S205</f>
        <v>1</v>
      </c>
      <c r="T2953" s="468">
        <f>BD_Actu!T205</f>
        <v>0</v>
      </c>
      <c r="U2953" s="468">
        <f>BD_Actu!U205</f>
        <v>0</v>
      </c>
      <c r="V2953" s="468">
        <f>BD_Actu!V205</f>
        <v>0</v>
      </c>
      <c r="W2953" s="468">
        <f>BD_Actu!W205</f>
        <v>25</v>
      </c>
      <c r="X2953" s="468">
        <f>BD_Actu!X205</f>
        <v>0</v>
      </c>
      <c r="Y2953" s="468">
        <f>BD_Actu!Y205</f>
        <v>0</v>
      </c>
      <c r="Z2953" s="468">
        <f>BD_Actu!Z205</f>
        <v>0</v>
      </c>
      <c r="AA2953" s="468">
        <f>BD_Actu!AA205</f>
        <v>0</v>
      </c>
      <c r="AB2953" s="470">
        <f>BD_Actu!AB205</f>
        <v>40</v>
      </c>
      <c r="AC2953" s="470"/>
    </row>
    <row r="2954" spans="1:29" s="467" customFormat="1">
      <c r="A2954" s="468" t="str">
        <f>BD_Actu!A206</f>
        <v>2018_186</v>
      </c>
      <c r="B2954" s="468" t="str">
        <f>BD_Actu!B206</f>
        <v>-</v>
      </c>
      <c r="C2954" s="468" t="str">
        <f>BD_Actu!C206</f>
        <v>2018-Daa Kouguie_2</v>
      </c>
      <c r="D2954" s="468" t="str">
        <f>BD_Actu!D206</f>
        <v>PIT</v>
      </c>
      <c r="E2954" s="468">
        <f>BD_Actu!E206</f>
        <v>47</v>
      </c>
      <c r="F2954" s="469" t="str">
        <f>BD_Actu!F206</f>
        <v>Daa Kouguie</v>
      </c>
      <c r="G2954" s="468" t="str">
        <f>BD_Actu!G206</f>
        <v>Nouvelle Calédonie</v>
      </c>
      <c r="H2954" s="673">
        <f>BD_Actu!H206</f>
        <v>43593</v>
      </c>
      <c r="I2954" s="673">
        <f>BD_Actu!I206</f>
        <v>43654</v>
      </c>
      <c r="J2954" s="619">
        <f>BD_Actu!J206</f>
        <v>2018</v>
      </c>
      <c r="K2954" s="468" t="str">
        <f>BD_Actu!K206</f>
        <v>Province Sud</v>
      </c>
      <c r="L2954" s="468" t="str">
        <f>BD_Actu!L206</f>
        <v>Ile des Pins</v>
      </c>
      <c r="M2954" s="468" t="str">
        <f>BD_Actu!M206</f>
        <v>Daa Kouguie</v>
      </c>
      <c r="N2954" s="470">
        <f>BD_Actu!N206</f>
        <v>2</v>
      </c>
      <c r="O2954" s="616">
        <f>BD_Actu!O206</f>
        <v>0</v>
      </c>
      <c r="P2954" s="468">
        <f>BD_Actu!P206</f>
        <v>1</v>
      </c>
      <c r="Q2954" s="468">
        <f>BD_Actu!Q206</f>
        <v>11</v>
      </c>
      <c r="R2954" s="468">
        <f>BD_Actu!R206</f>
        <v>1</v>
      </c>
      <c r="S2954" s="468">
        <f>BD_Actu!S206</f>
        <v>1</v>
      </c>
      <c r="T2954" s="468">
        <f>BD_Actu!T206</f>
        <v>0</v>
      </c>
      <c r="U2954" s="468">
        <f>BD_Actu!U206</f>
        <v>0</v>
      </c>
      <c r="V2954" s="468">
        <f>BD_Actu!V206</f>
        <v>0</v>
      </c>
      <c r="W2954" s="468">
        <f>BD_Actu!W206</f>
        <v>23</v>
      </c>
      <c r="X2954" s="468">
        <f>BD_Actu!X206</f>
        <v>1</v>
      </c>
      <c r="Y2954" s="468">
        <f>BD_Actu!Y206</f>
        <v>2</v>
      </c>
      <c r="Z2954" s="468">
        <f>BD_Actu!Z206</f>
        <v>0</v>
      </c>
      <c r="AA2954" s="468">
        <f>BD_Actu!AA206</f>
        <v>0</v>
      </c>
      <c r="AB2954" s="470">
        <f>BD_Actu!AB206</f>
        <v>40</v>
      </c>
      <c r="AC2954" s="470"/>
    </row>
    <row r="2955" spans="1:29" s="467" customFormat="1">
      <c r="A2955" s="468" t="str">
        <f>BD_Actu!A207</f>
        <v>2018_187</v>
      </c>
      <c r="B2955" s="468" t="str">
        <f>BD_Actu!B207</f>
        <v>-</v>
      </c>
      <c r="C2955" s="468" t="str">
        <f>BD_Actu!C207</f>
        <v>2018-Daa Kouguie_3</v>
      </c>
      <c r="D2955" s="468" t="str">
        <f>BD_Actu!D207</f>
        <v>PIT</v>
      </c>
      <c r="E2955" s="468">
        <f>BD_Actu!E207</f>
        <v>47</v>
      </c>
      <c r="F2955" s="469" t="str">
        <f>BD_Actu!F207</f>
        <v>Daa Kouguie</v>
      </c>
      <c r="G2955" s="468" t="str">
        <f>BD_Actu!G207</f>
        <v>Nouvelle Calédonie</v>
      </c>
      <c r="H2955" s="673">
        <f>BD_Actu!H207</f>
        <v>43593</v>
      </c>
      <c r="I2955" s="673">
        <f>BD_Actu!I207</f>
        <v>43654</v>
      </c>
      <c r="J2955" s="619">
        <f>BD_Actu!J207</f>
        <v>2018</v>
      </c>
      <c r="K2955" s="468" t="str">
        <f>BD_Actu!K207</f>
        <v>Province Sud</v>
      </c>
      <c r="L2955" s="468" t="str">
        <f>BD_Actu!L207</f>
        <v>Ile des Pins</v>
      </c>
      <c r="M2955" s="468" t="str">
        <f>BD_Actu!M207</f>
        <v>Daa Kouguie</v>
      </c>
      <c r="N2955" s="470">
        <f>BD_Actu!N207</f>
        <v>3</v>
      </c>
      <c r="O2955" s="616">
        <f>BD_Actu!O207</f>
        <v>5</v>
      </c>
      <c r="P2955" s="468">
        <f>BD_Actu!P207</f>
        <v>0</v>
      </c>
      <c r="Q2955" s="468">
        <f>BD_Actu!Q207</f>
        <v>13</v>
      </c>
      <c r="R2955" s="468">
        <f>BD_Actu!R207</f>
        <v>0</v>
      </c>
      <c r="S2955" s="468">
        <f>BD_Actu!S207</f>
        <v>1</v>
      </c>
      <c r="T2955" s="468">
        <f>BD_Actu!T207</f>
        <v>0</v>
      </c>
      <c r="U2955" s="468">
        <f>BD_Actu!U207</f>
        <v>0</v>
      </c>
      <c r="V2955" s="468">
        <f>BD_Actu!V207</f>
        <v>0</v>
      </c>
      <c r="W2955" s="468">
        <f>BD_Actu!W207</f>
        <v>19</v>
      </c>
      <c r="X2955" s="468">
        <f>BD_Actu!X207</f>
        <v>2</v>
      </c>
      <c r="Y2955" s="468">
        <f>BD_Actu!Y207</f>
        <v>0</v>
      </c>
      <c r="Z2955" s="468">
        <f>BD_Actu!Z207</f>
        <v>0</v>
      </c>
      <c r="AA2955" s="468">
        <f>BD_Actu!AA207</f>
        <v>0</v>
      </c>
      <c r="AB2955" s="470">
        <f>BD_Actu!AB207</f>
        <v>40</v>
      </c>
      <c r="AC2955" s="470"/>
    </row>
    <row r="2956" spans="1:29" s="467" customFormat="1">
      <c r="A2956" s="468" t="str">
        <f>BD_Actu!A208</f>
        <v>2018_188</v>
      </c>
      <c r="B2956" s="468" t="str">
        <f>BD_Actu!B208</f>
        <v>-</v>
      </c>
      <c r="C2956" s="468" t="str">
        <f>BD_Actu!C208</f>
        <v>2018-Daa Kouguie_4</v>
      </c>
      <c r="D2956" s="468" t="str">
        <f>BD_Actu!D208</f>
        <v>PIT</v>
      </c>
      <c r="E2956" s="468">
        <f>BD_Actu!E208</f>
        <v>47</v>
      </c>
      <c r="F2956" s="469" t="str">
        <f>BD_Actu!F208</f>
        <v>Daa Kouguie</v>
      </c>
      <c r="G2956" s="468" t="str">
        <f>BD_Actu!G208</f>
        <v>Nouvelle Calédonie</v>
      </c>
      <c r="H2956" s="673">
        <f>BD_Actu!H208</f>
        <v>43593</v>
      </c>
      <c r="I2956" s="673">
        <f>BD_Actu!I208</f>
        <v>43654</v>
      </c>
      <c r="J2956" s="619">
        <f>BD_Actu!J208</f>
        <v>2018</v>
      </c>
      <c r="K2956" s="468" t="str">
        <f>BD_Actu!K208</f>
        <v>Province Sud</v>
      </c>
      <c r="L2956" s="468" t="str">
        <f>BD_Actu!L208</f>
        <v>Ile des Pins</v>
      </c>
      <c r="M2956" s="468" t="str">
        <f>BD_Actu!M208</f>
        <v>Daa Kouguie</v>
      </c>
      <c r="N2956" s="470">
        <f>BD_Actu!N208</f>
        <v>4</v>
      </c>
      <c r="O2956" s="616">
        <f>BD_Actu!O208</f>
        <v>0</v>
      </c>
      <c r="P2956" s="468">
        <f>BD_Actu!P208</f>
        <v>1</v>
      </c>
      <c r="Q2956" s="468">
        <f>BD_Actu!Q208</f>
        <v>9</v>
      </c>
      <c r="R2956" s="468">
        <f>BD_Actu!R208</f>
        <v>1</v>
      </c>
      <c r="S2956" s="468">
        <f>BD_Actu!S208</f>
        <v>1</v>
      </c>
      <c r="T2956" s="468">
        <f>BD_Actu!T208</f>
        <v>0</v>
      </c>
      <c r="U2956" s="468">
        <f>BD_Actu!U208</f>
        <v>0</v>
      </c>
      <c r="V2956" s="468">
        <f>BD_Actu!V208</f>
        <v>0</v>
      </c>
      <c r="W2956" s="468">
        <f>BD_Actu!W208</f>
        <v>24</v>
      </c>
      <c r="X2956" s="468">
        <f>BD_Actu!X208</f>
        <v>4</v>
      </c>
      <c r="Y2956" s="468">
        <f>BD_Actu!Y208</f>
        <v>0</v>
      </c>
      <c r="Z2956" s="468">
        <f>BD_Actu!Z208</f>
        <v>0</v>
      </c>
      <c r="AA2956" s="468">
        <f>BD_Actu!AA208</f>
        <v>0</v>
      </c>
      <c r="AB2956" s="470">
        <f>BD_Actu!AB208</f>
        <v>40</v>
      </c>
      <c r="AC2956" s="470"/>
    </row>
    <row r="2957" spans="1:29" s="467" customFormat="1">
      <c r="A2957" s="468" t="str">
        <f>BD_Actu!A209</f>
        <v>2018_189</v>
      </c>
      <c r="B2957" s="468" t="str">
        <f>BD_Actu!B209</f>
        <v>-</v>
      </c>
      <c r="C2957" s="468" t="str">
        <f>BD_Actu!C209</f>
        <v>2018-Bodjo_1</v>
      </c>
      <c r="D2957" s="468" t="str">
        <f>BD_Actu!D209</f>
        <v>PIT</v>
      </c>
      <c r="E2957" s="468">
        <f>BD_Actu!E209</f>
        <v>48</v>
      </c>
      <c r="F2957" s="469" t="str">
        <f>BD_Actu!F209</f>
        <v>Bodjo</v>
      </c>
      <c r="G2957" s="468" t="str">
        <f>BD_Actu!G209</f>
        <v>Nouvelle Calédonie</v>
      </c>
      <c r="H2957" s="673">
        <f>BD_Actu!H209</f>
        <v>43531</v>
      </c>
      <c r="I2957" s="673">
        <f>BD_Actu!I209</f>
        <v>43765</v>
      </c>
      <c r="J2957" s="619">
        <f>BD_Actu!J209</f>
        <v>2018</v>
      </c>
      <c r="K2957" s="468" t="str">
        <f>BD_Actu!K209</f>
        <v>Province Sud</v>
      </c>
      <c r="L2957" s="468" t="str">
        <f>BD_Actu!L209</f>
        <v>Ile Ouen</v>
      </c>
      <c r="M2957" s="468" t="str">
        <f>BD_Actu!M209</f>
        <v>Bodjo</v>
      </c>
      <c r="N2957" s="470">
        <f>BD_Actu!N209</f>
        <v>1</v>
      </c>
      <c r="O2957" s="616">
        <f>BD_Actu!O209</f>
        <v>7</v>
      </c>
      <c r="P2957" s="468">
        <f>BD_Actu!P209</f>
        <v>0</v>
      </c>
      <c r="Q2957" s="468">
        <f>BD_Actu!Q209</f>
        <v>11</v>
      </c>
      <c r="R2957" s="468">
        <f>BD_Actu!R209</f>
        <v>0</v>
      </c>
      <c r="S2957" s="468">
        <f>BD_Actu!S209</f>
        <v>0</v>
      </c>
      <c r="T2957" s="468">
        <f>BD_Actu!T209</f>
        <v>0</v>
      </c>
      <c r="U2957" s="468">
        <f>BD_Actu!U209</f>
        <v>9</v>
      </c>
      <c r="V2957" s="468">
        <f>BD_Actu!V209</f>
        <v>0</v>
      </c>
      <c r="W2957" s="468">
        <f>BD_Actu!W209</f>
        <v>13</v>
      </c>
      <c r="X2957" s="468">
        <f>BD_Actu!X209</f>
        <v>0</v>
      </c>
      <c r="Y2957" s="468">
        <f>BD_Actu!Y209</f>
        <v>0</v>
      </c>
      <c r="Z2957" s="468">
        <f>BD_Actu!Z209</f>
        <v>0</v>
      </c>
      <c r="AA2957" s="468">
        <f>BD_Actu!AA209</f>
        <v>0</v>
      </c>
      <c r="AB2957" s="470">
        <f>BD_Actu!AB209</f>
        <v>40</v>
      </c>
      <c r="AC2957" s="470"/>
    </row>
    <row r="2958" spans="1:29" s="467" customFormat="1">
      <c r="A2958" s="468" t="str">
        <f>BD_Actu!A210</f>
        <v>2018_190</v>
      </c>
      <c r="B2958" s="468" t="str">
        <f>BD_Actu!B210</f>
        <v>-</v>
      </c>
      <c r="C2958" s="468" t="str">
        <f>BD_Actu!C210</f>
        <v>2018-Bodjo_2</v>
      </c>
      <c r="D2958" s="468" t="str">
        <f>BD_Actu!D210</f>
        <v>PIT</v>
      </c>
      <c r="E2958" s="468">
        <f>BD_Actu!E210</f>
        <v>48</v>
      </c>
      <c r="F2958" s="469" t="str">
        <f>BD_Actu!F210</f>
        <v>Bodjo</v>
      </c>
      <c r="G2958" s="468" t="str">
        <f>BD_Actu!G210</f>
        <v>Nouvelle Calédonie</v>
      </c>
      <c r="H2958" s="673">
        <f>BD_Actu!H210</f>
        <v>43531</v>
      </c>
      <c r="I2958" s="673">
        <f>BD_Actu!I210</f>
        <v>43765</v>
      </c>
      <c r="J2958" s="619">
        <f>BD_Actu!J210</f>
        <v>2018</v>
      </c>
      <c r="K2958" s="468" t="str">
        <f>BD_Actu!K210</f>
        <v>Province Sud</v>
      </c>
      <c r="L2958" s="468" t="str">
        <f>BD_Actu!L210</f>
        <v>Ile Ouen</v>
      </c>
      <c r="M2958" s="468" t="str">
        <f>BD_Actu!M210</f>
        <v>Bodjo</v>
      </c>
      <c r="N2958" s="470">
        <f>BD_Actu!N210</f>
        <v>2</v>
      </c>
      <c r="O2958" s="616">
        <f>BD_Actu!O210</f>
        <v>6</v>
      </c>
      <c r="P2958" s="468">
        <f>BD_Actu!P210</f>
        <v>1</v>
      </c>
      <c r="Q2958" s="468">
        <f>BD_Actu!Q210</f>
        <v>16</v>
      </c>
      <c r="R2958" s="468">
        <f>BD_Actu!R210</f>
        <v>0</v>
      </c>
      <c r="S2958" s="468">
        <f>BD_Actu!S210</f>
        <v>0</v>
      </c>
      <c r="T2958" s="468">
        <f>BD_Actu!T210</f>
        <v>0</v>
      </c>
      <c r="U2958" s="468">
        <f>BD_Actu!U210</f>
        <v>1</v>
      </c>
      <c r="V2958" s="468">
        <f>BD_Actu!V210</f>
        <v>0</v>
      </c>
      <c r="W2958" s="468">
        <f>BD_Actu!W210</f>
        <v>16</v>
      </c>
      <c r="X2958" s="468">
        <f>BD_Actu!X210</f>
        <v>0</v>
      </c>
      <c r="Y2958" s="468">
        <f>BD_Actu!Y210</f>
        <v>0</v>
      </c>
      <c r="Z2958" s="468">
        <f>BD_Actu!Z210</f>
        <v>0</v>
      </c>
      <c r="AA2958" s="468">
        <f>BD_Actu!AA210</f>
        <v>0</v>
      </c>
      <c r="AB2958" s="470">
        <f>BD_Actu!AB210</f>
        <v>40</v>
      </c>
      <c r="AC2958" s="470"/>
    </row>
    <row r="2959" spans="1:29" s="467" customFormat="1">
      <c r="A2959" s="468" t="str">
        <f>BD_Actu!A211</f>
        <v>2018_191</v>
      </c>
      <c r="B2959" s="468" t="str">
        <f>BD_Actu!B211</f>
        <v>-</v>
      </c>
      <c r="C2959" s="468" t="str">
        <f>BD_Actu!C211</f>
        <v>2018-Bodjo_3</v>
      </c>
      <c r="D2959" s="468" t="str">
        <f>BD_Actu!D211</f>
        <v>PIT</v>
      </c>
      <c r="E2959" s="468">
        <f>BD_Actu!E211</f>
        <v>48</v>
      </c>
      <c r="F2959" s="469" t="str">
        <f>BD_Actu!F211</f>
        <v>Bodjo</v>
      </c>
      <c r="G2959" s="468" t="str">
        <f>BD_Actu!G211</f>
        <v>Nouvelle Calédonie</v>
      </c>
      <c r="H2959" s="673">
        <f>BD_Actu!H211</f>
        <v>43531</v>
      </c>
      <c r="I2959" s="673">
        <f>BD_Actu!I211</f>
        <v>43765</v>
      </c>
      <c r="J2959" s="619">
        <f>BD_Actu!J211</f>
        <v>2018</v>
      </c>
      <c r="K2959" s="468" t="str">
        <f>BD_Actu!K211</f>
        <v>Province Sud</v>
      </c>
      <c r="L2959" s="468" t="str">
        <f>BD_Actu!L211</f>
        <v>Ile Ouen</v>
      </c>
      <c r="M2959" s="468" t="str">
        <f>BD_Actu!M211</f>
        <v>Bodjo</v>
      </c>
      <c r="N2959" s="470">
        <f>BD_Actu!N211</f>
        <v>3</v>
      </c>
      <c r="O2959" s="616">
        <f>BD_Actu!O211</f>
        <v>6</v>
      </c>
      <c r="P2959" s="468">
        <f>BD_Actu!P211</f>
        <v>1</v>
      </c>
      <c r="Q2959" s="468">
        <f>BD_Actu!Q211</f>
        <v>14</v>
      </c>
      <c r="R2959" s="468">
        <f>BD_Actu!R211</f>
        <v>0</v>
      </c>
      <c r="S2959" s="468">
        <f>BD_Actu!S211</f>
        <v>0</v>
      </c>
      <c r="T2959" s="468">
        <f>BD_Actu!T211</f>
        <v>0</v>
      </c>
      <c r="U2959" s="468">
        <f>BD_Actu!U211</f>
        <v>4</v>
      </c>
      <c r="V2959" s="468">
        <f>BD_Actu!V211</f>
        <v>0</v>
      </c>
      <c r="W2959" s="468">
        <f>BD_Actu!W211</f>
        <v>14</v>
      </c>
      <c r="X2959" s="468">
        <f>BD_Actu!X211</f>
        <v>1</v>
      </c>
      <c r="Y2959" s="468">
        <f>BD_Actu!Y211</f>
        <v>0</v>
      </c>
      <c r="Z2959" s="468">
        <f>BD_Actu!Z211</f>
        <v>0</v>
      </c>
      <c r="AA2959" s="468">
        <f>BD_Actu!AA211</f>
        <v>0</v>
      </c>
      <c r="AB2959" s="470">
        <f>BD_Actu!AB211</f>
        <v>40</v>
      </c>
      <c r="AC2959" s="470"/>
    </row>
    <row r="2960" spans="1:29" s="467" customFormat="1">
      <c r="A2960" s="468" t="str">
        <f>BD_Actu!A212</f>
        <v>2018_192</v>
      </c>
      <c r="B2960" s="468" t="str">
        <f>BD_Actu!B212</f>
        <v>-</v>
      </c>
      <c r="C2960" s="468" t="str">
        <f>BD_Actu!C212</f>
        <v>2018-Bodjo_4</v>
      </c>
      <c r="D2960" s="468" t="str">
        <f>BD_Actu!D212</f>
        <v>PIT</v>
      </c>
      <c r="E2960" s="468">
        <f>BD_Actu!E212</f>
        <v>48</v>
      </c>
      <c r="F2960" s="469" t="str">
        <f>BD_Actu!F212</f>
        <v>Bodjo</v>
      </c>
      <c r="G2960" s="468" t="str">
        <f>BD_Actu!G212</f>
        <v>Nouvelle Calédonie</v>
      </c>
      <c r="H2960" s="673">
        <f>BD_Actu!H212</f>
        <v>43531</v>
      </c>
      <c r="I2960" s="673">
        <f>BD_Actu!I212</f>
        <v>43765</v>
      </c>
      <c r="J2960" s="619">
        <f>BD_Actu!J212</f>
        <v>2018</v>
      </c>
      <c r="K2960" s="468" t="str">
        <f>BD_Actu!K212</f>
        <v>Province Sud</v>
      </c>
      <c r="L2960" s="468" t="str">
        <f>BD_Actu!L212</f>
        <v>Ile Ouen</v>
      </c>
      <c r="M2960" s="468" t="str">
        <f>BD_Actu!M212</f>
        <v>Bodjo</v>
      </c>
      <c r="N2960" s="470">
        <f>BD_Actu!N212</f>
        <v>4</v>
      </c>
      <c r="O2960" s="616">
        <f>BD_Actu!O212</f>
        <v>9</v>
      </c>
      <c r="P2960" s="468">
        <f>BD_Actu!P212</f>
        <v>0</v>
      </c>
      <c r="Q2960" s="468">
        <f>BD_Actu!Q212</f>
        <v>6</v>
      </c>
      <c r="R2960" s="468">
        <f>BD_Actu!R212</f>
        <v>0</v>
      </c>
      <c r="S2960" s="468">
        <f>BD_Actu!S212</f>
        <v>0</v>
      </c>
      <c r="T2960" s="468">
        <f>BD_Actu!T212</f>
        <v>0</v>
      </c>
      <c r="U2960" s="468">
        <f>BD_Actu!U212</f>
        <v>14</v>
      </c>
      <c r="V2960" s="468">
        <f>BD_Actu!V212</f>
        <v>0</v>
      </c>
      <c r="W2960" s="468">
        <f>BD_Actu!W212</f>
        <v>10</v>
      </c>
      <c r="X2960" s="468">
        <f>BD_Actu!X212</f>
        <v>1</v>
      </c>
      <c r="Y2960" s="468">
        <f>BD_Actu!Y212</f>
        <v>0</v>
      </c>
      <c r="Z2960" s="468">
        <f>BD_Actu!Z212</f>
        <v>0</v>
      </c>
      <c r="AA2960" s="468">
        <f>BD_Actu!AA212</f>
        <v>0</v>
      </c>
      <c r="AB2960" s="470">
        <f>BD_Actu!AB212</f>
        <v>40</v>
      </c>
      <c r="AC2960" s="470"/>
    </row>
    <row r="2961" spans="1:29" s="467" customFormat="1">
      <c r="A2961" s="468" t="str">
        <f>BD_Actu!A213</f>
        <v>2018_193</v>
      </c>
      <c r="B2961" s="468" t="str">
        <f>BD_Actu!B213</f>
        <v>-</v>
      </c>
      <c r="C2961" s="468" t="str">
        <f>BD_Actu!C213</f>
        <v>2018-Da Moa_1</v>
      </c>
      <c r="D2961" s="468" t="str">
        <f>BD_Actu!D213</f>
        <v>PIT</v>
      </c>
      <c r="E2961" s="468">
        <f>BD_Actu!E213</f>
        <v>49</v>
      </c>
      <c r="F2961" s="469" t="str">
        <f>BD_Actu!F213</f>
        <v>Da Moa</v>
      </c>
      <c r="G2961" s="468" t="str">
        <f>BD_Actu!G213</f>
        <v>Nouvelle Calédonie</v>
      </c>
      <c r="H2961" s="673">
        <f>BD_Actu!H213</f>
        <v>43531</v>
      </c>
      <c r="I2961" s="673">
        <f>BD_Actu!I213</f>
        <v>43765</v>
      </c>
      <c r="J2961" s="619">
        <f>BD_Actu!J213</f>
        <v>2018</v>
      </c>
      <c r="K2961" s="468" t="str">
        <f>BD_Actu!K213</f>
        <v>Province Sud</v>
      </c>
      <c r="L2961" s="468" t="str">
        <f>BD_Actu!L213</f>
        <v>Ile Ouen</v>
      </c>
      <c r="M2961" s="468" t="str">
        <f>BD_Actu!M213</f>
        <v>Da Moa</v>
      </c>
      <c r="N2961" s="470">
        <f>BD_Actu!N213</f>
        <v>1</v>
      </c>
      <c r="O2961" s="616">
        <f>BD_Actu!O213</f>
        <v>5</v>
      </c>
      <c r="P2961" s="468">
        <f>BD_Actu!P213</f>
        <v>5</v>
      </c>
      <c r="Q2961" s="468">
        <f>BD_Actu!Q213</f>
        <v>7</v>
      </c>
      <c r="R2961" s="468">
        <f>BD_Actu!R213</f>
        <v>2</v>
      </c>
      <c r="S2961" s="468">
        <f>BD_Actu!S213</f>
        <v>3</v>
      </c>
      <c r="T2961" s="468">
        <f>BD_Actu!T213</f>
        <v>0</v>
      </c>
      <c r="U2961" s="468">
        <f>BD_Actu!U213</f>
        <v>0</v>
      </c>
      <c r="V2961" s="468">
        <f>BD_Actu!V213</f>
        <v>1</v>
      </c>
      <c r="W2961" s="468">
        <f>BD_Actu!W213</f>
        <v>9</v>
      </c>
      <c r="X2961" s="468">
        <f>BD_Actu!X213</f>
        <v>3</v>
      </c>
      <c r="Y2961" s="468">
        <f>BD_Actu!Y213</f>
        <v>5</v>
      </c>
      <c r="Z2961" s="468">
        <f>BD_Actu!Z213</f>
        <v>0</v>
      </c>
      <c r="AA2961" s="468">
        <f>BD_Actu!AA213</f>
        <v>0</v>
      </c>
      <c r="AB2961" s="470">
        <f>BD_Actu!AB213</f>
        <v>40</v>
      </c>
      <c r="AC2961" s="470"/>
    </row>
    <row r="2962" spans="1:29" s="467" customFormat="1">
      <c r="A2962" s="468" t="str">
        <f>BD_Actu!A214</f>
        <v>2018_194</v>
      </c>
      <c r="B2962" s="468" t="str">
        <f>BD_Actu!B214</f>
        <v>-</v>
      </c>
      <c r="C2962" s="468" t="str">
        <f>BD_Actu!C214</f>
        <v>2018-Da Moa_2</v>
      </c>
      <c r="D2962" s="468" t="str">
        <f>BD_Actu!D214</f>
        <v>PIT</v>
      </c>
      <c r="E2962" s="468">
        <f>BD_Actu!E214</f>
        <v>49</v>
      </c>
      <c r="F2962" s="469" t="str">
        <f>BD_Actu!F214</f>
        <v>Da Moa</v>
      </c>
      <c r="G2962" s="468" t="str">
        <f>BD_Actu!G214</f>
        <v>Nouvelle Calédonie</v>
      </c>
      <c r="H2962" s="673">
        <f>BD_Actu!H214</f>
        <v>43531</v>
      </c>
      <c r="I2962" s="673">
        <f>BD_Actu!I214</f>
        <v>43765</v>
      </c>
      <c r="J2962" s="619">
        <f>BD_Actu!J214</f>
        <v>2018</v>
      </c>
      <c r="K2962" s="468" t="str">
        <f>BD_Actu!K214</f>
        <v>Province Sud</v>
      </c>
      <c r="L2962" s="468" t="str">
        <f>BD_Actu!L214</f>
        <v>Ile Ouen</v>
      </c>
      <c r="M2962" s="468" t="str">
        <f>BD_Actu!M214</f>
        <v>Da Moa</v>
      </c>
      <c r="N2962" s="470">
        <f>BD_Actu!N214</f>
        <v>2</v>
      </c>
      <c r="O2962" s="616">
        <f>BD_Actu!O214</f>
        <v>6</v>
      </c>
      <c r="P2962" s="468">
        <f>BD_Actu!P214</f>
        <v>8</v>
      </c>
      <c r="Q2962" s="468">
        <f>BD_Actu!Q214</f>
        <v>12</v>
      </c>
      <c r="R2962" s="468">
        <f>BD_Actu!R214</f>
        <v>0</v>
      </c>
      <c r="S2962" s="468">
        <f>BD_Actu!S214</f>
        <v>0</v>
      </c>
      <c r="T2962" s="468">
        <f>BD_Actu!T214</f>
        <v>0</v>
      </c>
      <c r="U2962" s="468">
        <f>BD_Actu!U214</f>
        <v>2</v>
      </c>
      <c r="V2962" s="468">
        <f>BD_Actu!V214</f>
        <v>0</v>
      </c>
      <c r="W2962" s="468">
        <f>BD_Actu!W214</f>
        <v>6</v>
      </c>
      <c r="X2962" s="468">
        <f>BD_Actu!X214</f>
        <v>5</v>
      </c>
      <c r="Y2962" s="468">
        <f>BD_Actu!Y214</f>
        <v>1</v>
      </c>
      <c r="Z2962" s="468">
        <f>BD_Actu!Z214</f>
        <v>0</v>
      </c>
      <c r="AA2962" s="468">
        <f>BD_Actu!AA214</f>
        <v>0</v>
      </c>
      <c r="AB2962" s="470">
        <f>BD_Actu!AB214</f>
        <v>40</v>
      </c>
      <c r="AC2962" s="470"/>
    </row>
    <row r="2963" spans="1:29" s="467" customFormat="1">
      <c r="A2963" s="468" t="str">
        <f>BD_Actu!A215</f>
        <v>2018_195</v>
      </c>
      <c r="B2963" s="468" t="str">
        <f>BD_Actu!B215</f>
        <v>-</v>
      </c>
      <c r="C2963" s="468" t="str">
        <f>BD_Actu!C215</f>
        <v>2018-Da Moa_3</v>
      </c>
      <c r="D2963" s="468" t="str">
        <f>BD_Actu!D215</f>
        <v>PIT</v>
      </c>
      <c r="E2963" s="468">
        <f>BD_Actu!E215</f>
        <v>49</v>
      </c>
      <c r="F2963" s="469" t="str">
        <f>BD_Actu!F215</f>
        <v>Da Moa</v>
      </c>
      <c r="G2963" s="468" t="str">
        <f>BD_Actu!G215</f>
        <v>Nouvelle Calédonie</v>
      </c>
      <c r="H2963" s="673">
        <f>BD_Actu!H215</f>
        <v>43531</v>
      </c>
      <c r="I2963" s="673">
        <f>BD_Actu!I215</f>
        <v>43765</v>
      </c>
      <c r="J2963" s="619">
        <f>BD_Actu!J215</f>
        <v>2018</v>
      </c>
      <c r="K2963" s="468" t="str">
        <f>BD_Actu!K215</f>
        <v>Province Sud</v>
      </c>
      <c r="L2963" s="468" t="str">
        <f>BD_Actu!L215</f>
        <v>Ile Ouen</v>
      </c>
      <c r="M2963" s="468" t="str">
        <f>BD_Actu!M215</f>
        <v>Da Moa</v>
      </c>
      <c r="N2963" s="470">
        <f>BD_Actu!N215</f>
        <v>3</v>
      </c>
      <c r="O2963" s="616">
        <f>BD_Actu!O215</f>
        <v>2</v>
      </c>
      <c r="P2963" s="468">
        <f>BD_Actu!P215</f>
        <v>11</v>
      </c>
      <c r="Q2963" s="468">
        <f>BD_Actu!Q215</f>
        <v>15</v>
      </c>
      <c r="R2963" s="468">
        <f>BD_Actu!R215</f>
        <v>0</v>
      </c>
      <c r="S2963" s="468">
        <f>BD_Actu!S215</f>
        <v>1</v>
      </c>
      <c r="T2963" s="468">
        <f>BD_Actu!T215</f>
        <v>0</v>
      </c>
      <c r="U2963" s="468">
        <f>BD_Actu!U215</f>
        <v>2</v>
      </c>
      <c r="V2963" s="468">
        <f>BD_Actu!V215</f>
        <v>0</v>
      </c>
      <c r="W2963" s="468">
        <f>BD_Actu!W215</f>
        <v>8</v>
      </c>
      <c r="X2963" s="468">
        <f>BD_Actu!X215</f>
        <v>0</v>
      </c>
      <c r="Y2963" s="468">
        <f>BD_Actu!Y215</f>
        <v>1</v>
      </c>
      <c r="Z2963" s="468">
        <f>BD_Actu!Z215</f>
        <v>0</v>
      </c>
      <c r="AA2963" s="468">
        <f>BD_Actu!AA215</f>
        <v>0</v>
      </c>
      <c r="AB2963" s="470">
        <f>BD_Actu!AB215</f>
        <v>40</v>
      </c>
      <c r="AC2963" s="470"/>
    </row>
    <row r="2964" spans="1:29" s="467" customFormat="1">
      <c r="A2964" s="468" t="str">
        <f>BD_Actu!A216</f>
        <v>2018_196</v>
      </c>
      <c r="B2964" s="468" t="str">
        <f>BD_Actu!B216</f>
        <v>-</v>
      </c>
      <c r="C2964" s="468" t="str">
        <f>BD_Actu!C216</f>
        <v>2018-Da Moa_4</v>
      </c>
      <c r="D2964" s="468" t="str">
        <f>BD_Actu!D216</f>
        <v>PIT</v>
      </c>
      <c r="E2964" s="468">
        <f>BD_Actu!E216</f>
        <v>49</v>
      </c>
      <c r="F2964" s="469" t="str">
        <f>BD_Actu!F216</f>
        <v>Da Moa</v>
      </c>
      <c r="G2964" s="468" t="str">
        <f>BD_Actu!G216</f>
        <v>Nouvelle Calédonie</v>
      </c>
      <c r="H2964" s="673">
        <f>BD_Actu!H216</f>
        <v>43531</v>
      </c>
      <c r="I2964" s="673">
        <f>BD_Actu!I216</f>
        <v>43765</v>
      </c>
      <c r="J2964" s="619">
        <f>BD_Actu!J216</f>
        <v>2018</v>
      </c>
      <c r="K2964" s="468" t="str">
        <f>BD_Actu!K216</f>
        <v>Province Sud</v>
      </c>
      <c r="L2964" s="468" t="str">
        <f>BD_Actu!L216</f>
        <v>Ile Ouen</v>
      </c>
      <c r="M2964" s="468" t="str">
        <f>BD_Actu!M216</f>
        <v>Da Moa</v>
      </c>
      <c r="N2964" s="470">
        <f>BD_Actu!N216</f>
        <v>4</v>
      </c>
      <c r="O2964" s="616">
        <f>BD_Actu!O216</f>
        <v>12</v>
      </c>
      <c r="P2964" s="468">
        <f>BD_Actu!P216</f>
        <v>1</v>
      </c>
      <c r="Q2964" s="468">
        <f>BD_Actu!Q216</f>
        <v>6</v>
      </c>
      <c r="R2964" s="468">
        <f>BD_Actu!R216</f>
        <v>0</v>
      </c>
      <c r="S2964" s="468">
        <f>BD_Actu!S216</f>
        <v>1</v>
      </c>
      <c r="T2964" s="468">
        <f>BD_Actu!T216</f>
        <v>0</v>
      </c>
      <c r="U2964" s="468">
        <f>BD_Actu!U216</f>
        <v>2</v>
      </c>
      <c r="V2964" s="468">
        <f>BD_Actu!V216</f>
        <v>0</v>
      </c>
      <c r="W2964" s="468">
        <f>BD_Actu!W216</f>
        <v>10</v>
      </c>
      <c r="X2964" s="468">
        <f>BD_Actu!X216</f>
        <v>4</v>
      </c>
      <c r="Y2964" s="468">
        <f>BD_Actu!Y216</f>
        <v>4</v>
      </c>
      <c r="Z2964" s="468">
        <f>BD_Actu!Z216</f>
        <v>0</v>
      </c>
      <c r="AA2964" s="468">
        <f>BD_Actu!AA216</f>
        <v>0</v>
      </c>
      <c r="AB2964" s="470">
        <f>BD_Actu!AB216</f>
        <v>40</v>
      </c>
      <c r="AC2964" s="470"/>
    </row>
    <row r="2965" spans="1:29" s="467" customFormat="1">
      <c r="A2965" s="468" t="str">
        <f>BD_Actu!A217</f>
        <v>2018_197</v>
      </c>
      <c r="B2965" s="468" t="str">
        <f>BD_Actu!B217</f>
        <v>-</v>
      </c>
      <c r="C2965" s="468" t="str">
        <f>BD_Actu!C217</f>
        <v>2018-Menondja_1</v>
      </c>
      <c r="D2965" s="468" t="str">
        <f>BD_Actu!D217</f>
        <v>PIT</v>
      </c>
      <c r="E2965" s="468">
        <f>BD_Actu!E217</f>
        <v>50</v>
      </c>
      <c r="F2965" s="469" t="str">
        <f>BD_Actu!F217</f>
        <v>Menondja</v>
      </c>
      <c r="G2965" s="468" t="str">
        <f>BD_Actu!G217</f>
        <v>Nouvelle Calédonie</v>
      </c>
      <c r="H2965" s="673">
        <f>BD_Actu!H217</f>
        <v>43531</v>
      </c>
      <c r="I2965" s="673">
        <f>BD_Actu!I217</f>
        <v>43765</v>
      </c>
      <c r="J2965" s="619">
        <f>BD_Actu!J217</f>
        <v>2018</v>
      </c>
      <c r="K2965" s="468" t="str">
        <f>BD_Actu!K217</f>
        <v>Province Sud</v>
      </c>
      <c r="L2965" s="468" t="str">
        <f>BD_Actu!L217</f>
        <v>Ile Ouen</v>
      </c>
      <c r="M2965" s="468" t="str">
        <f>BD_Actu!M217</f>
        <v>Menondja</v>
      </c>
      <c r="N2965" s="470">
        <f>BD_Actu!N217</f>
        <v>1</v>
      </c>
      <c r="O2965" s="616">
        <f>BD_Actu!O217</f>
        <v>27</v>
      </c>
      <c r="P2965" s="468">
        <f>BD_Actu!P217</f>
        <v>0</v>
      </c>
      <c r="Q2965" s="468">
        <f>BD_Actu!Q217</f>
        <v>1</v>
      </c>
      <c r="R2965" s="468">
        <f>BD_Actu!R217</f>
        <v>5</v>
      </c>
      <c r="S2965" s="468">
        <f>BD_Actu!S217</f>
        <v>0</v>
      </c>
      <c r="T2965" s="468">
        <f>BD_Actu!T217</f>
        <v>0</v>
      </c>
      <c r="U2965" s="468">
        <f>BD_Actu!U217</f>
        <v>0</v>
      </c>
      <c r="V2965" s="468">
        <f>BD_Actu!V217</f>
        <v>0</v>
      </c>
      <c r="W2965" s="468">
        <f>BD_Actu!W217</f>
        <v>6</v>
      </c>
      <c r="X2965" s="468">
        <f>BD_Actu!X217</f>
        <v>1</v>
      </c>
      <c r="Y2965" s="468">
        <f>BD_Actu!Y217</f>
        <v>0</v>
      </c>
      <c r="Z2965" s="468">
        <f>BD_Actu!Z217</f>
        <v>0</v>
      </c>
      <c r="AA2965" s="468">
        <f>BD_Actu!AA217</f>
        <v>0</v>
      </c>
      <c r="AB2965" s="470">
        <f>BD_Actu!AB217</f>
        <v>40</v>
      </c>
      <c r="AC2965" s="470"/>
    </row>
    <row r="2966" spans="1:29" s="467" customFormat="1">
      <c r="A2966" s="468" t="str">
        <f>BD_Actu!A218</f>
        <v>2018_198</v>
      </c>
      <c r="B2966" s="468" t="str">
        <f>BD_Actu!B218</f>
        <v>-</v>
      </c>
      <c r="C2966" s="468" t="str">
        <f>BD_Actu!C218</f>
        <v>2018-Menondja_2</v>
      </c>
      <c r="D2966" s="468" t="str">
        <f>BD_Actu!D218</f>
        <v>PIT</v>
      </c>
      <c r="E2966" s="468">
        <f>BD_Actu!E218</f>
        <v>50</v>
      </c>
      <c r="F2966" s="469" t="str">
        <f>BD_Actu!F218</f>
        <v>Menondja</v>
      </c>
      <c r="G2966" s="468" t="str">
        <f>BD_Actu!G218</f>
        <v>Nouvelle Calédonie</v>
      </c>
      <c r="H2966" s="673">
        <f>BD_Actu!H218</f>
        <v>43531</v>
      </c>
      <c r="I2966" s="673">
        <f>BD_Actu!I218</f>
        <v>43765</v>
      </c>
      <c r="J2966" s="619">
        <f>BD_Actu!J218</f>
        <v>2018</v>
      </c>
      <c r="K2966" s="468" t="str">
        <f>BD_Actu!K218</f>
        <v>Province Sud</v>
      </c>
      <c r="L2966" s="468" t="str">
        <f>BD_Actu!L218</f>
        <v>Ile Ouen</v>
      </c>
      <c r="M2966" s="468" t="str">
        <f>BD_Actu!M218</f>
        <v>Menondja</v>
      </c>
      <c r="N2966" s="470">
        <f>BD_Actu!N218</f>
        <v>2</v>
      </c>
      <c r="O2966" s="616">
        <f>BD_Actu!O218</f>
        <v>24</v>
      </c>
      <c r="P2966" s="468">
        <f>BD_Actu!P218</f>
        <v>0</v>
      </c>
      <c r="Q2966" s="468">
        <f>BD_Actu!Q218</f>
        <v>0</v>
      </c>
      <c r="R2966" s="468">
        <f>BD_Actu!R218</f>
        <v>5</v>
      </c>
      <c r="S2966" s="468">
        <f>BD_Actu!S218</f>
        <v>0</v>
      </c>
      <c r="T2966" s="468">
        <f>BD_Actu!T218</f>
        <v>0</v>
      </c>
      <c r="U2966" s="468">
        <f>BD_Actu!U218</f>
        <v>0</v>
      </c>
      <c r="V2966" s="468">
        <f>BD_Actu!V218</f>
        <v>0</v>
      </c>
      <c r="W2966" s="468">
        <f>BD_Actu!W218</f>
        <v>9</v>
      </c>
      <c r="X2966" s="468">
        <f>BD_Actu!X218</f>
        <v>2</v>
      </c>
      <c r="Y2966" s="468">
        <f>BD_Actu!Y218</f>
        <v>0</v>
      </c>
      <c r="Z2966" s="468">
        <f>BD_Actu!Z218</f>
        <v>0</v>
      </c>
      <c r="AA2966" s="468">
        <f>BD_Actu!AA218</f>
        <v>0</v>
      </c>
      <c r="AB2966" s="470">
        <f>BD_Actu!AB218</f>
        <v>40</v>
      </c>
      <c r="AC2966" s="470"/>
    </row>
    <row r="2967" spans="1:29" s="467" customFormat="1">
      <c r="A2967" s="468" t="str">
        <f>BD_Actu!A219</f>
        <v>2018_199</v>
      </c>
      <c r="B2967" s="468" t="str">
        <f>BD_Actu!B219</f>
        <v>-</v>
      </c>
      <c r="C2967" s="468" t="str">
        <f>BD_Actu!C219</f>
        <v>2018-Menondja_3</v>
      </c>
      <c r="D2967" s="468" t="str">
        <f>BD_Actu!D219</f>
        <v>PIT</v>
      </c>
      <c r="E2967" s="468">
        <f>BD_Actu!E219</f>
        <v>50</v>
      </c>
      <c r="F2967" s="469" t="str">
        <f>BD_Actu!F219</f>
        <v>Menondja</v>
      </c>
      <c r="G2967" s="468" t="str">
        <f>BD_Actu!G219</f>
        <v>Nouvelle Calédonie</v>
      </c>
      <c r="H2967" s="673">
        <f>BD_Actu!H219</f>
        <v>43531</v>
      </c>
      <c r="I2967" s="673">
        <f>BD_Actu!I219</f>
        <v>43765</v>
      </c>
      <c r="J2967" s="619">
        <f>BD_Actu!J219</f>
        <v>2018</v>
      </c>
      <c r="K2967" s="468" t="str">
        <f>BD_Actu!K219</f>
        <v>Province Sud</v>
      </c>
      <c r="L2967" s="468" t="str">
        <f>BD_Actu!L219</f>
        <v>Ile Ouen</v>
      </c>
      <c r="M2967" s="468" t="str">
        <f>BD_Actu!M219</f>
        <v>Menondja</v>
      </c>
      <c r="N2967" s="470">
        <f>BD_Actu!N219</f>
        <v>3</v>
      </c>
      <c r="O2967" s="616">
        <f>BD_Actu!O219</f>
        <v>30</v>
      </c>
      <c r="P2967" s="468">
        <f>BD_Actu!P219</f>
        <v>0</v>
      </c>
      <c r="Q2967" s="468">
        <f>BD_Actu!Q219</f>
        <v>4</v>
      </c>
      <c r="R2967" s="468">
        <f>BD_Actu!R219</f>
        <v>3</v>
      </c>
      <c r="S2967" s="468">
        <f>BD_Actu!S219</f>
        <v>0</v>
      </c>
      <c r="T2967" s="468">
        <f>BD_Actu!T219</f>
        <v>0</v>
      </c>
      <c r="U2967" s="468">
        <f>BD_Actu!U219</f>
        <v>0</v>
      </c>
      <c r="V2967" s="468">
        <f>BD_Actu!V219</f>
        <v>0</v>
      </c>
      <c r="W2967" s="468">
        <f>BD_Actu!W219</f>
        <v>2</v>
      </c>
      <c r="X2967" s="468">
        <f>BD_Actu!X219</f>
        <v>1</v>
      </c>
      <c r="Y2967" s="468">
        <f>BD_Actu!Y219</f>
        <v>0</v>
      </c>
      <c r="Z2967" s="468">
        <f>BD_Actu!Z219</f>
        <v>0</v>
      </c>
      <c r="AA2967" s="468">
        <f>BD_Actu!AA219</f>
        <v>0</v>
      </c>
      <c r="AB2967" s="470">
        <f>BD_Actu!AB219</f>
        <v>40</v>
      </c>
      <c r="AC2967" s="470"/>
    </row>
    <row r="2968" spans="1:29" s="467" customFormat="1">
      <c r="A2968" s="468" t="str">
        <f>BD_Actu!A220</f>
        <v>2018_200</v>
      </c>
      <c r="B2968" s="468" t="str">
        <f>BD_Actu!B220</f>
        <v>-</v>
      </c>
      <c r="C2968" s="468" t="str">
        <f>BD_Actu!C220</f>
        <v>2018-Menondja_4</v>
      </c>
      <c r="D2968" s="468" t="str">
        <f>BD_Actu!D220</f>
        <v>PIT</v>
      </c>
      <c r="E2968" s="468">
        <f>BD_Actu!E220</f>
        <v>50</v>
      </c>
      <c r="F2968" s="469" t="str">
        <f>BD_Actu!F220</f>
        <v>Menondja</v>
      </c>
      <c r="G2968" s="468" t="str">
        <f>BD_Actu!G220</f>
        <v>Nouvelle Calédonie</v>
      </c>
      <c r="H2968" s="673">
        <f>BD_Actu!H220</f>
        <v>43531</v>
      </c>
      <c r="I2968" s="673">
        <f>BD_Actu!I220</f>
        <v>43765</v>
      </c>
      <c r="J2968" s="619">
        <f>BD_Actu!J220</f>
        <v>2018</v>
      </c>
      <c r="K2968" s="468" t="str">
        <f>BD_Actu!K220</f>
        <v>Province Sud</v>
      </c>
      <c r="L2968" s="468" t="str">
        <f>BD_Actu!L220</f>
        <v>Ile Ouen</v>
      </c>
      <c r="M2968" s="468" t="str">
        <f>BD_Actu!M220</f>
        <v>Menondja</v>
      </c>
      <c r="N2968" s="470">
        <f>BD_Actu!N220</f>
        <v>4</v>
      </c>
      <c r="O2968" s="616">
        <f>BD_Actu!O220</f>
        <v>26</v>
      </c>
      <c r="P2968" s="468">
        <f>BD_Actu!P220</f>
        <v>0</v>
      </c>
      <c r="Q2968" s="468">
        <f>BD_Actu!Q220</f>
        <v>1</v>
      </c>
      <c r="R2968" s="468">
        <f>BD_Actu!R220</f>
        <v>10</v>
      </c>
      <c r="S2968" s="468">
        <f>BD_Actu!S220</f>
        <v>0</v>
      </c>
      <c r="T2968" s="468">
        <f>BD_Actu!T220</f>
        <v>0</v>
      </c>
      <c r="U2968" s="468">
        <f>BD_Actu!U220</f>
        <v>0</v>
      </c>
      <c r="V2968" s="468">
        <f>BD_Actu!V220</f>
        <v>0</v>
      </c>
      <c r="W2968" s="468">
        <f>BD_Actu!W220</f>
        <v>2</v>
      </c>
      <c r="X2968" s="468">
        <f>BD_Actu!X220</f>
        <v>1</v>
      </c>
      <c r="Y2968" s="468">
        <f>BD_Actu!Y220</f>
        <v>0</v>
      </c>
      <c r="Z2968" s="468">
        <f>BD_Actu!Z220</f>
        <v>0</v>
      </c>
      <c r="AA2968" s="468">
        <f>BD_Actu!AA220</f>
        <v>0</v>
      </c>
      <c r="AB2968" s="470">
        <f>BD_Actu!AB220</f>
        <v>40</v>
      </c>
      <c r="AC2968" s="470"/>
    </row>
    <row r="2969" spans="1:29" s="467" customFormat="1">
      <c r="A2969" s="468" t="str">
        <f>BD_Actu!A221</f>
        <v>2018_201</v>
      </c>
      <c r="B2969" s="468" t="str">
        <f>BD_Actu!B221</f>
        <v>-</v>
      </c>
      <c r="C2969" s="468" t="str">
        <f>BD_Actu!C221</f>
        <v>2018-Daa Yetaii_1</v>
      </c>
      <c r="D2969" s="468" t="str">
        <f>BD_Actu!D221</f>
        <v>PIT</v>
      </c>
      <c r="E2969" s="468">
        <f>BD_Actu!E221</f>
        <v>51</v>
      </c>
      <c r="F2969" s="469" t="str">
        <f>BD_Actu!F221</f>
        <v>Daa Yetaii</v>
      </c>
      <c r="G2969" s="468" t="str">
        <f>BD_Actu!G221</f>
        <v>Nouvelle Calédonie</v>
      </c>
      <c r="H2969" s="673">
        <f>BD_Actu!H221</f>
        <v>43593</v>
      </c>
      <c r="I2969" s="673">
        <f>BD_Actu!I221</f>
        <v>43654</v>
      </c>
      <c r="J2969" s="619">
        <f>BD_Actu!J221</f>
        <v>2018</v>
      </c>
      <c r="K2969" s="468" t="str">
        <f>BD_Actu!K221</f>
        <v>Province Sud</v>
      </c>
      <c r="L2969" s="468" t="str">
        <f>BD_Actu!L221</f>
        <v>Ile des Pins</v>
      </c>
      <c r="M2969" s="468" t="str">
        <f>BD_Actu!M221</f>
        <v>Daa Yetaii</v>
      </c>
      <c r="N2969" s="470">
        <f>BD_Actu!N221</f>
        <v>1</v>
      </c>
      <c r="O2969" s="616">
        <f>BD_Actu!O221</f>
        <v>0</v>
      </c>
      <c r="P2969" s="468">
        <f>BD_Actu!P221</f>
        <v>2</v>
      </c>
      <c r="Q2969" s="468">
        <f>BD_Actu!Q221</f>
        <v>15</v>
      </c>
      <c r="R2969" s="468">
        <f>BD_Actu!R221</f>
        <v>0</v>
      </c>
      <c r="S2969" s="468">
        <f>BD_Actu!S221</f>
        <v>0</v>
      </c>
      <c r="T2969" s="468">
        <f>BD_Actu!T221</f>
        <v>0</v>
      </c>
      <c r="U2969" s="468">
        <f>BD_Actu!U221</f>
        <v>0</v>
      </c>
      <c r="V2969" s="468">
        <f>BD_Actu!V221</f>
        <v>0</v>
      </c>
      <c r="W2969" s="468">
        <f>BD_Actu!W221</f>
        <v>22</v>
      </c>
      <c r="X2969" s="468">
        <f>BD_Actu!X221</f>
        <v>1</v>
      </c>
      <c r="Y2969" s="468">
        <f>BD_Actu!Y221</f>
        <v>0</v>
      </c>
      <c r="Z2969" s="468">
        <f>BD_Actu!Z221</f>
        <v>0</v>
      </c>
      <c r="AA2969" s="468">
        <f>BD_Actu!AA221</f>
        <v>0</v>
      </c>
      <c r="AB2969" s="470">
        <f>BD_Actu!AB221</f>
        <v>40</v>
      </c>
      <c r="AC2969" s="470"/>
    </row>
    <row r="2970" spans="1:29" s="467" customFormat="1">
      <c r="A2970" s="468" t="str">
        <f>BD_Actu!A222</f>
        <v>2018_202</v>
      </c>
      <c r="B2970" s="468" t="str">
        <f>BD_Actu!B222</f>
        <v>-</v>
      </c>
      <c r="C2970" s="468" t="str">
        <f>BD_Actu!C222</f>
        <v>2018-Daa Yetaii_2</v>
      </c>
      <c r="D2970" s="468" t="str">
        <f>BD_Actu!D222</f>
        <v>PIT</v>
      </c>
      <c r="E2970" s="468">
        <f>BD_Actu!E222</f>
        <v>51</v>
      </c>
      <c r="F2970" s="469" t="str">
        <f>BD_Actu!F222</f>
        <v>Daa Yetaii</v>
      </c>
      <c r="G2970" s="468" t="str">
        <f>BD_Actu!G222</f>
        <v>Nouvelle Calédonie</v>
      </c>
      <c r="H2970" s="673">
        <f>BD_Actu!H222</f>
        <v>43593</v>
      </c>
      <c r="I2970" s="673">
        <f>BD_Actu!I222</f>
        <v>43654</v>
      </c>
      <c r="J2970" s="619">
        <f>BD_Actu!J222</f>
        <v>2018</v>
      </c>
      <c r="K2970" s="468" t="str">
        <f>BD_Actu!K222</f>
        <v>Province Sud</v>
      </c>
      <c r="L2970" s="468" t="str">
        <f>BD_Actu!L222</f>
        <v>Ile des Pins</v>
      </c>
      <c r="M2970" s="468" t="str">
        <f>BD_Actu!M222</f>
        <v>Daa Yetaii</v>
      </c>
      <c r="N2970" s="470">
        <f>BD_Actu!N222</f>
        <v>2</v>
      </c>
      <c r="O2970" s="616">
        <f>BD_Actu!O222</f>
        <v>0</v>
      </c>
      <c r="P2970" s="468">
        <f>BD_Actu!P222</f>
        <v>6</v>
      </c>
      <c r="Q2970" s="468">
        <f>BD_Actu!Q222</f>
        <v>9</v>
      </c>
      <c r="R2970" s="468">
        <f>BD_Actu!R222</f>
        <v>0</v>
      </c>
      <c r="S2970" s="468">
        <f>BD_Actu!S222</f>
        <v>1</v>
      </c>
      <c r="T2970" s="468">
        <f>BD_Actu!T222</f>
        <v>0</v>
      </c>
      <c r="U2970" s="468">
        <f>BD_Actu!U222</f>
        <v>0</v>
      </c>
      <c r="V2970" s="468">
        <f>BD_Actu!V222</f>
        <v>0</v>
      </c>
      <c r="W2970" s="468">
        <f>BD_Actu!W222</f>
        <v>23</v>
      </c>
      <c r="X2970" s="468">
        <f>BD_Actu!X222</f>
        <v>1</v>
      </c>
      <c r="Y2970" s="468">
        <f>BD_Actu!Y222</f>
        <v>0</v>
      </c>
      <c r="Z2970" s="468">
        <f>BD_Actu!Z222</f>
        <v>0</v>
      </c>
      <c r="AA2970" s="468">
        <f>BD_Actu!AA222</f>
        <v>0</v>
      </c>
      <c r="AB2970" s="470">
        <f>BD_Actu!AB222</f>
        <v>40</v>
      </c>
      <c r="AC2970" s="470"/>
    </row>
    <row r="2971" spans="1:29" s="467" customFormat="1">
      <c r="A2971" s="468" t="str">
        <f>BD_Actu!A223</f>
        <v>2018_203</v>
      </c>
      <c r="B2971" s="468" t="str">
        <f>BD_Actu!B223</f>
        <v>-</v>
      </c>
      <c r="C2971" s="468" t="str">
        <f>BD_Actu!C223</f>
        <v>2018-Daa Yetaii_3</v>
      </c>
      <c r="D2971" s="468" t="str">
        <f>BD_Actu!D223</f>
        <v>PIT</v>
      </c>
      <c r="E2971" s="468">
        <f>BD_Actu!E223</f>
        <v>51</v>
      </c>
      <c r="F2971" s="469" t="str">
        <f>BD_Actu!F223</f>
        <v>Daa Yetaii</v>
      </c>
      <c r="G2971" s="468" t="str">
        <f>BD_Actu!G223</f>
        <v>Nouvelle Calédonie</v>
      </c>
      <c r="H2971" s="673">
        <f>BD_Actu!H223</f>
        <v>43593</v>
      </c>
      <c r="I2971" s="673">
        <f>BD_Actu!I223</f>
        <v>43654</v>
      </c>
      <c r="J2971" s="619">
        <f>BD_Actu!J223</f>
        <v>2018</v>
      </c>
      <c r="K2971" s="468" t="str">
        <f>BD_Actu!K223</f>
        <v>Province Sud</v>
      </c>
      <c r="L2971" s="468" t="str">
        <f>BD_Actu!L223</f>
        <v>Ile des Pins</v>
      </c>
      <c r="M2971" s="468" t="str">
        <f>BD_Actu!M223</f>
        <v>Daa Yetaii</v>
      </c>
      <c r="N2971" s="470">
        <f>BD_Actu!N223</f>
        <v>3</v>
      </c>
      <c r="O2971" s="616">
        <f>BD_Actu!O223</f>
        <v>0</v>
      </c>
      <c r="P2971" s="468">
        <f>BD_Actu!P223</f>
        <v>2</v>
      </c>
      <c r="Q2971" s="468">
        <f>BD_Actu!Q223</f>
        <v>12</v>
      </c>
      <c r="R2971" s="468">
        <f>BD_Actu!R223</f>
        <v>0</v>
      </c>
      <c r="S2971" s="468">
        <f>BD_Actu!S223</f>
        <v>0</v>
      </c>
      <c r="T2971" s="468">
        <f>BD_Actu!T223</f>
        <v>0</v>
      </c>
      <c r="U2971" s="468">
        <f>BD_Actu!U223</f>
        <v>0</v>
      </c>
      <c r="V2971" s="468">
        <f>BD_Actu!V223</f>
        <v>0</v>
      </c>
      <c r="W2971" s="468">
        <f>BD_Actu!W223</f>
        <v>20</v>
      </c>
      <c r="X2971" s="468">
        <f>BD_Actu!X223</f>
        <v>5</v>
      </c>
      <c r="Y2971" s="468">
        <f>BD_Actu!Y223</f>
        <v>1</v>
      </c>
      <c r="Z2971" s="468">
        <f>BD_Actu!Z223</f>
        <v>0</v>
      </c>
      <c r="AA2971" s="468">
        <f>BD_Actu!AA223</f>
        <v>0</v>
      </c>
      <c r="AB2971" s="470">
        <f>BD_Actu!AB223</f>
        <v>40</v>
      </c>
      <c r="AC2971" s="470"/>
    </row>
    <row r="2972" spans="1:29" s="467" customFormat="1">
      <c r="A2972" s="468" t="str">
        <f>BD_Actu!A224</f>
        <v>2018_204</v>
      </c>
      <c r="B2972" s="468" t="str">
        <f>BD_Actu!B224</f>
        <v>-</v>
      </c>
      <c r="C2972" s="468" t="str">
        <f>BD_Actu!C224</f>
        <v>2018-Daa Yetaii_4</v>
      </c>
      <c r="D2972" s="468" t="str">
        <f>BD_Actu!D224</f>
        <v>PIT</v>
      </c>
      <c r="E2972" s="468">
        <f>BD_Actu!E224</f>
        <v>51</v>
      </c>
      <c r="F2972" s="469" t="str">
        <f>BD_Actu!F224</f>
        <v>Daa Yetaii</v>
      </c>
      <c r="G2972" s="468" t="str">
        <f>BD_Actu!G224</f>
        <v>Nouvelle Calédonie</v>
      </c>
      <c r="H2972" s="673">
        <f>BD_Actu!H224</f>
        <v>43593</v>
      </c>
      <c r="I2972" s="673">
        <f>BD_Actu!I224</f>
        <v>43654</v>
      </c>
      <c r="J2972" s="619">
        <f>BD_Actu!J224</f>
        <v>2018</v>
      </c>
      <c r="K2972" s="468" t="str">
        <f>BD_Actu!K224</f>
        <v>Province Sud</v>
      </c>
      <c r="L2972" s="468" t="str">
        <f>BD_Actu!L224</f>
        <v>Ile des Pins</v>
      </c>
      <c r="M2972" s="468" t="str">
        <f>BD_Actu!M224</f>
        <v>Daa Yetaii</v>
      </c>
      <c r="N2972" s="470">
        <f>BD_Actu!N224</f>
        <v>4</v>
      </c>
      <c r="O2972" s="616">
        <f>BD_Actu!O224</f>
        <v>0</v>
      </c>
      <c r="P2972" s="468">
        <f>BD_Actu!P224</f>
        <v>1</v>
      </c>
      <c r="Q2972" s="468">
        <f>BD_Actu!Q224</f>
        <v>9</v>
      </c>
      <c r="R2972" s="468">
        <f>BD_Actu!R224</f>
        <v>0</v>
      </c>
      <c r="S2972" s="468">
        <f>BD_Actu!S224</f>
        <v>2</v>
      </c>
      <c r="T2972" s="468">
        <f>BD_Actu!T224</f>
        <v>0</v>
      </c>
      <c r="U2972" s="468">
        <f>BD_Actu!U224</f>
        <v>1</v>
      </c>
      <c r="V2972" s="468">
        <f>BD_Actu!V224</f>
        <v>0</v>
      </c>
      <c r="W2972" s="468">
        <f>BD_Actu!W224</f>
        <v>19</v>
      </c>
      <c r="X2972" s="468">
        <f>BD_Actu!X224</f>
        <v>5</v>
      </c>
      <c r="Y2972" s="468">
        <f>BD_Actu!Y224</f>
        <v>3</v>
      </c>
      <c r="Z2972" s="468">
        <f>BD_Actu!Z224</f>
        <v>0</v>
      </c>
      <c r="AA2972" s="468">
        <f>BD_Actu!AA224</f>
        <v>0</v>
      </c>
      <c r="AB2972" s="470">
        <f>BD_Actu!AB224</f>
        <v>40</v>
      </c>
      <c r="AC2972" s="470"/>
    </row>
    <row r="2973" spans="1:29" s="467" customFormat="1">
      <c r="A2973" s="468" t="str">
        <f>BD_Actu!A225</f>
        <v>2018_205</v>
      </c>
      <c r="B2973" s="468" t="str">
        <f>BD_Actu!B225</f>
        <v>-</v>
      </c>
      <c r="C2973" s="468" t="str">
        <f>BD_Actu!C225</f>
        <v>---_-</v>
      </c>
      <c r="D2973" s="468" t="str">
        <f>BD_Actu!D225</f>
        <v>-</v>
      </c>
      <c r="E2973" s="468">
        <f>BD_Actu!E225</f>
        <v>52</v>
      </c>
      <c r="F2973" s="469" t="str">
        <f>BD_Actu!F225</f>
        <v>Baie des Citrons</v>
      </c>
      <c r="G2973" s="468" t="str">
        <f>BD_Actu!G225</f>
        <v>-</v>
      </c>
      <c r="H2973" s="673" t="str">
        <f>BD_Actu!H225</f>
        <v>-</v>
      </c>
      <c r="I2973" s="673" t="str">
        <f>BD_Actu!I225</f>
        <v>-</v>
      </c>
      <c r="J2973" s="619" t="str">
        <f>BD_Actu!J225</f>
        <v>-</v>
      </c>
      <c r="K2973" s="468" t="str">
        <f>BD_Actu!K225</f>
        <v>-</v>
      </c>
      <c r="L2973" s="468" t="str">
        <f>BD_Actu!L225</f>
        <v>-</v>
      </c>
      <c r="M2973" s="468" t="str">
        <f>BD_Actu!M225</f>
        <v>-</v>
      </c>
      <c r="N2973" s="470" t="str">
        <f>BD_Actu!N225</f>
        <v>-</v>
      </c>
      <c r="O2973" s="616" t="str">
        <f>BD_Actu!O225</f>
        <v>-</v>
      </c>
      <c r="P2973" s="468" t="str">
        <f>BD_Actu!P225</f>
        <v>-</v>
      </c>
      <c r="Q2973" s="468" t="str">
        <f>BD_Actu!Q225</f>
        <v>-</v>
      </c>
      <c r="R2973" s="468" t="str">
        <f>BD_Actu!R225</f>
        <v>-</v>
      </c>
      <c r="S2973" s="468" t="str">
        <f>BD_Actu!S225</f>
        <v>-</v>
      </c>
      <c r="T2973" s="468" t="str">
        <f>BD_Actu!T225</f>
        <v>-</v>
      </c>
      <c r="U2973" s="468" t="str">
        <f>BD_Actu!U225</f>
        <v>-</v>
      </c>
      <c r="V2973" s="468" t="str">
        <f>BD_Actu!V225</f>
        <v>-</v>
      </c>
      <c r="W2973" s="468" t="str">
        <f>BD_Actu!W225</f>
        <v>-</v>
      </c>
      <c r="X2973" s="468" t="str">
        <f>BD_Actu!X225</f>
        <v>-</v>
      </c>
      <c r="Y2973" s="468" t="str">
        <f>BD_Actu!Y225</f>
        <v>-</v>
      </c>
      <c r="Z2973" s="468" t="str">
        <f>BD_Actu!Z225</f>
        <v>-</v>
      </c>
      <c r="AA2973" s="468" t="str">
        <f>BD_Actu!AA225</f>
        <v>-</v>
      </c>
      <c r="AB2973" s="470" t="str">
        <f>BD_Actu!AB225</f>
        <v>-</v>
      </c>
      <c r="AC2973" s="470"/>
    </row>
    <row r="2974" spans="1:29" s="467" customFormat="1">
      <c r="A2974" s="468" t="str">
        <f>BD_Actu!A226</f>
        <v>2018_206</v>
      </c>
      <c r="B2974" s="468" t="str">
        <f>BD_Actu!B226</f>
        <v>-</v>
      </c>
      <c r="C2974" s="468" t="str">
        <f>BD_Actu!C226</f>
        <v>---_-</v>
      </c>
      <c r="D2974" s="468" t="str">
        <f>BD_Actu!D226</f>
        <v>-</v>
      </c>
      <c r="E2974" s="468">
        <f>BD_Actu!E226</f>
        <v>52</v>
      </c>
      <c r="F2974" s="469" t="str">
        <f>BD_Actu!F226</f>
        <v>Baie des Citrons</v>
      </c>
      <c r="G2974" s="468" t="str">
        <f>BD_Actu!G226</f>
        <v>-</v>
      </c>
      <c r="H2974" s="673" t="str">
        <f>BD_Actu!H226</f>
        <v>-</v>
      </c>
      <c r="I2974" s="673" t="str">
        <f>BD_Actu!I226</f>
        <v>-</v>
      </c>
      <c r="J2974" s="619" t="str">
        <f>BD_Actu!J226</f>
        <v>-</v>
      </c>
      <c r="K2974" s="468" t="str">
        <f>BD_Actu!K226</f>
        <v>-</v>
      </c>
      <c r="L2974" s="468" t="str">
        <f>BD_Actu!L226</f>
        <v>-</v>
      </c>
      <c r="M2974" s="468" t="str">
        <f>BD_Actu!M226</f>
        <v>-</v>
      </c>
      <c r="N2974" s="470" t="str">
        <f>BD_Actu!N226</f>
        <v>-</v>
      </c>
      <c r="O2974" s="616" t="str">
        <f>BD_Actu!O226</f>
        <v>-</v>
      </c>
      <c r="P2974" s="468" t="str">
        <f>BD_Actu!P226</f>
        <v>-</v>
      </c>
      <c r="Q2974" s="468" t="str">
        <f>BD_Actu!Q226</f>
        <v>-</v>
      </c>
      <c r="R2974" s="468" t="str">
        <f>BD_Actu!R226</f>
        <v>-</v>
      </c>
      <c r="S2974" s="468" t="str">
        <f>BD_Actu!S226</f>
        <v>-</v>
      </c>
      <c r="T2974" s="468" t="str">
        <f>BD_Actu!T226</f>
        <v>-</v>
      </c>
      <c r="U2974" s="468" t="str">
        <f>BD_Actu!U226</f>
        <v>-</v>
      </c>
      <c r="V2974" s="468" t="str">
        <f>BD_Actu!V226</f>
        <v>-</v>
      </c>
      <c r="W2974" s="468" t="str">
        <f>BD_Actu!W226</f>
        <v>-</v>
      </c>
      <c r="X2974" s="468" t="str">
        <f>BD_Actu!X226</f>
        <v>-</v>
      </c>
      <c r="Y2974" s="468" t="str">
        <f>BD_Actu!Y226</f>
        <v>-</v>
      </c>
      <c r="Z2974" s="468" t="str">
        <f>BD_Actu!Z226</f>
        <v>-</v>
      </c>
      <c r="AA2974" s="468" t="str">
        <f>BD_Actu!AA226</f>
        <v>-</v>
      </c>
      <c r="AB2974" s="470" t="str">
        <f>BD_Actu!AB226</f>
        <v>-</v>
      </c>
      <c r="AC2974" s="470"/>
    </row>
    <row r="2975" spans="1:29" s="467" customFormat="1">
      <c r="A2975" s="468" t="str">
        <f>BD_Actu!A227</f>
        <v>2018_207</v>
      </c>
      <c r="B2975" s="468" t="str">
        <f>BD_Actu!B227</f>
        <v>-</v>
      </c>
      <c r="C2975" s="468" t="str">
        <f>BD_Actu!C227</f>
        <v>---_-</v>
      </c>
      <c r="D2975" s="468" t="str">
        <f>BD_Actu!D227</f>
        <v>-</v>
      </c>
      <c r="E2975" s="468">
        <f>BD_Actu!E227</f>
        <v>52</v>
      </c>
      <c r="F2975" s="469" t="str">
        <f>BD_Actu!F227</f>
        <v>Baie des Citrons</v>
      </c>
      <c r="G2975" s="468" t="str">
        <f>BD_Actu!G227</f>
        <v>-</v>
      </c>
      <c r="H2975" s="673" t="str">
        <f>BD_Actu!H227</f>
        <v>-</v>
      </c>
      <c r="I2975" s="673" t="str">
        <f>BD_Actu!I227</f>
        <v>-</v>
      </c>
      <c r="J2975" s="619" t="str">
        <f>BD_Actu!J227</f>
        <v>-</v>
      </c>
      <c r="K2975" s="468" t="str">
        <f>BD_Actu!K227</f>
        <v>-</v>
      </c>
      <c r="L2975" s="468" t="str">
        <f>BD_Actu!L227</f>
        <v>-</v>
      </c>
      <c r="M2975" s="468" t="str">
        <f>BD_Actu!M227</f>
        <v>-</v>
      </c>
      <c r="N2975" s="470" t="str">
        <f>BD_Actu!N227</f>
        <v>-</v>
      </c>
      <c r="O2975" s="616" t="str">
        <f>BD_Actu!O227</f>
        <v>-</v>
      </c>
      <c r="P2975" s="468" t="str">
        <f>BD_Actu!P227</f>
        <v>-</v>
      </c>
      <c r="Q2975" s="468" t="str">
        <f>BD_Actu!Q227</f>
        <v>-</v>
      </c>
      <c r="R2975" s="468" t="str">
        <f>BD_Actu!R227</f>
        <v>-</v>
      </c>
      <c r="S2975" s="468" t="str">
        <f>BD_Actu!S227</f>
        <v>-</v>
      </c>
      <c r="T2975" s="468" t="str">
        <f>BD_Actu!T227</f>
        <v>-</v>
      </c>
      <c r="U2975" s="468" t="str">
        <f>BD_Actu!U227</f>
        <v>-</v>
      </c>
      <c r="V2975" s="468" t="str">
        <f>BD_Actu!V227</f>
        <v>-</v>
      </c>
      <c r="W2975" s="468" t="str">
        <f>BD_Actu!W227</f>
        <v>-</v>
      </c>
      <c r="X2975" s="468" t="str">
        <f>BD_Actu!X227</f>
        <v>-</v>
      </c>
      <c r="Y2975" s="468" t="str">
        <f>BD_Actu!Y227</f>
        <v>-</v>
      </c>
      <c r="Z2975" s="468" t="str">
        <f>BD_Actu!Z227</f>
        <v>-</v>
      </c>
      <c r="AA2975" s="468" t="str">
        <f>BD_Actu!AA227</f>
        <v>-</v>
      </c>
      <c r="AB2975" s="470" t="str">
        <f>BD_Actu!AB227</f>
        <v>-</v>
      </c>
      <c r="AC2975" s="470"/>
    </row>
    <row r="2976" spans="1:29" s="467" customFormat="1">
      <c r="A2976" s="468" t="str">
        <f>BD_Actu!A228</f>
        <v>2018_208</v>
      </c>
      <c r="B2976" s="468" t="str">
        <f>BD_Actu!B228</f>
        <v>-</v>
      </c>
      <c r="C2976" s="468" t="str">
        <f>BD_Actu!C228</f>
        <v>---_-</v>
      </c>
      <c r="D2976" s="468" t="str">
        <f>BD_Actu!D228</f>
        <v>-</v>
      </c>
      <c r="E2976" s="468">
        <f>BD_Actu!E228</f>
        <v>52</v>
      </c>
      <c r="F2976" s="469" t="str">
        <f>BD_Actu!F228</f>
        <v>Baie des Citrons</v>
      </c>
      <c r="G2976" s="468" t="str">
        <f>BD_Actu!G228</f>
        <v>-</v>
      </c>
      <c r="H2976" s="673" t="str">
        <f>BD_Actu!H228</f>
        <v>-</v>
      </c>
      <c r="I2976" s="673" t="str">
        <f>BD_Actu!I228</f>
        <v>-</v>
      </c>
      <c r="J2976" s="619" t="str">
        <f>BD_Actu!J228</f>
        <v>-</v>
      </c>
      <c r="K2976" s="468" t="str">
        <f>BD_Actu!K228</f>
        <v>-</v>
      </c>
      <c r="L2976" s="468" t="str">
        <f>BD_Actu!L228</f>
        <v>-</v>
      </c>
      <c r="M2976" s="468" t="str">
        <f>BD_Actu!M228</f>
        <v>-</v>
      </c>
      <c r="N2976" s="470" t="str">
        <f>BD_Actu!N228</f>
        <v>-</v>
      </c>
      <c r="O2976" s="616" t="str">
        <f>BD_Actu!O228</f>
        <v>-</v>
      </c>
      <c r="P2976" s="468" t="str">
        <f>BD_Actu!P228</f>
        <v>-</v>
      </c>
      <c r="Q2976" s="468" t="str">
        <f>BD_Actu!Q228</f>
        <v>-</v>
      </c>
      <c r="R2976" s="468" t="str">
        <f>BD_Actu!R228</f>
        <v>-</v>
      </c>
      <c r="S2976" s="468" t="str">
        <f>BD_Actu!S228</f>
        <v>-</v>
      </c>
      <c r="T2976" s="468" t="str">
        <f>BD_Actu!T228</f>
        <v>-</v>
      </c>
      <c r="U2976" s="468" t="str">
        <f>BD_Actu!U228</f>
        <v>-</v>
      </c>
      <c r="V2976" s="468" t="str">
        <f>BD_Actu!V228</f>
        <v>-</v>
      </c>
      <c r="W2976" s="468" t="str">
        <f>BD_Actu!W228</f>
        <v>-</v>
      </c>
      <c r="X2976" s="468" t="str">
        <f>BD_Actu!X228</f>
        <v>-</v>
      </c>
      <c r="Y2976" s="468" t="str">
        <f>BD_Actu!Y228</f>
        <v>-</v>
      </c>
      <c r="Z2976" s="468" t="str">
        <f>BD_Actu!Z228</f>
        <v>-</v>
      </c>
      <c r="AA2976" s="468" t="str">
        <f>BD_Actu!AA228</f>
        <v>-</v>
      </c>
      <c r="AB2976" s="470" t="str">
        <f>BD_Actu!AB228</f>
        <v>-</v>
      </c>
      <c r="AC2976" s="470"/>
    </row>
    <row r="2977" spans="1:29" s="467" customFormat="1">
      <c r="A2977" s="468" t="str">
        <f>BD_Actu!A229</f>
        <v>2018_209</v>
      </c>
      <c r="B2977" s="468" t="str">
        <f>BD_Actu!B229</f>
        <v>-</v>
      </c>
      <c r="C2977" s="468" t="str">
        <f>BD_Actu!C229</f>
        <v>---_-</v>
      </c>
      <c r="D2977" s="468" t="str">
        <f>BD_Actu!D229</f>
        <v>-</v>
      </c>
      <c r="E2977" s="468">
        <f>BD_Actu!E229</f>
        <v>53</v>
      </c>
      <c r="F2977" s="469" t="str">
        <f>BD_Actu!F229</f>
        <v>Seche Croissant</v>
      </c>
      <c r="G2977" s="468" t="str">
        <f>BD_Actu!G229</f>
        <v>-</v>
      </c>
      <c r="H2977" s="673" t="str">
        <f>BD_Actu!H229</f>
        <v>-</v>
      </c>
      <c r="I2977" s="673" t="str">
        <f>BD_Actu!I229</f>
        <v>-</v>
      </c>
      <c r="J2977" s="619" t="str">
        <f>BD_Actu!J229</f>
        <v>-</v>
      </c>
      <c r="K2977" s="468" t="str">
        <f>BD_Actu!K229</f>
        <v>-</v>
      </c>
      <c r="L2977" s="468" t="str">
        <f>BD_Actu!L229</f>
        <v>-</v>
      </c>
      <c r="M2977" s="468" t="str">
        <f>BD_Actu!M229</f>
        <v>-</v>
      </c>
      <c r="N2977" s="470" t="str">
        <f>BD_Actu!N229</f>
        <v>-</v>
      </c>
      <c r="O2977" s="616" t="str">
        <f>BD_Actu!O229</f>
        <v>-</v>
      </c>
      <c r="P2977" s="468" t="str">
        <f>BD_Actu!P229</f>
        <v>-</v>
      </c>
      <c r="Q2977" s="468" t="str">
        <f>BD_Actu!Q229</f>
        <v>-</v>
      </c>
      <c r="R2977" s="468" t="str">
        <f>BD_Actu!R229</f>
        <v>-</v>
      </c>
      <c r="S2977" s="468" t="str">
        <f>BD_Actu!S229</f>
        <v>-</v>
      </c>
      <c r="T2977" s="468" t="str">
        <f>BD_Actu!T229</f>
        <v>-</v>
      </c>
      <c r="U2977" s="468" t="str">
        <f>BD_Actu!U229</f>
        <v>-</v>
      </c>
      <c r="V2977" s="468" t="str">
        <f>BD_Actu!V229</f>
        <v>-</v>
      </c>
      <c r="W2977" s="468" t="str">
        <f>BD_Actu!W229</f>
        <v>-</v>
      </c>
      <c r="X2977" s="468" t="str">
        <f>BD_Actu!X229</f>
        <v>-</v>
      </c>
      <c r="Y2977" s="468" t="str">
        <f>BD_Actu!Y229</f>
        <v>-</v>
      </c>
      <c r="Z2977" s="468" t="str">
        <f>BD_Actu!Z229</f>
        <v>-</v>
      </c>
      <c r="AA2977" s="468" t="str">
        <f>BD_Actu!AA229</f>
        <v>-</v>
      </c>
      <c r="AB2977" s="470" t="str">
        <f>BD_Actu!AB229</f>
        <v>-</v>
      </c>
      <c r="AC2977" s="470"/>
    </row>
    <row r="2978" spans="1:29" s="467" customFormat="1">
      <c r="A2978" s="468" t="str">
        <f>BD_Actu!A230</f>
        <v>2018_210</v>
      </c>
      <c r="B2978" s="468" t="str">
        <f>BD_Actu!B230</f>
        <v>-</v>
      </c>
      <c r="C2978" s="468" t="str">
        <f>BD_Actu!C230</f>
        <v>---_-</v>
      </c>
      <c r="D2978" s="468" t="str">
        <f>BD_Actu!D230</f>
        <v>-</v>
      </c>
      <c r="E2978" s="468">
        <f>BD_Actu!E230</f>
        <v>53</v>
      </c>
      <c r="F2978" s="469" t="str">
        <f>BD_Actu!F230</f>
        <v>Seche Croissant</v>
      </c>
      <c r="G2978" s="468" t="str">
        <f>BD_Actu!G230</f>
        <v>-</v>
      </c>
      <c r="H2978" s="673" t="str">
        <f>BD_Actu!H230</f>
        <v>-</v>
      </c>
      <c r="I2978" s="673" t="str">
        <f>BD_Actu!I230</f>
        <v>-</v>
      </c>
      <c r="J2978" s="619" t="str">
        <f>BD_Actu!J230</f>
        <v>-</v>
      </c>
      <c r="K2978" s="468" t="str">
        <f>BD_Actu!K230</f>
        <v>-</v>
      </c>
      <c r="L2978" s="468" t="str">
        <f>BD_Actu!L230</f>
        <v>-</v>
      </c>
      <c r="M2978" s="468" t="str">
        <f>BD_Actu!M230</f>
        <v>-</v>
      </c>
      <c r="N2978" s="470" t="str">
        <f>BD_Actu!N230</f>
        <v>-</v>
      </c>
      <c r="O2978" s="616" t="str">
        <f>BD_Actu!O230</f>
        <v>-</v>
      </c>
      <c r="P2978" s="468" t="str">
        <f>BD_Actu!P230</f>
        <v>-</v>
      </c>
      <c r="Q2978" s="468" t="str">
        <f>BD_Actu!Q230</f>
        <v>-</v>
      </c>
      <c r="R2978" s="468" t="str">
        <f>BD_Actu!R230</f>
        <v>-</v>
      </c>
      <c r="S2978" s="468" t="str">
        <f>BD_Actu!S230</f>
        <v>-</v>
      </c>
      <c r="T2978" s="468" t="str">
        <f>BD_Actu!T230</f>
        <v>-</v>
      </c>
      <c r="U2978" s="468" t="str">
        <f>BD_Actu!U230</f>
        <v>-</v>
      </c>
      <c r="V2978" s="468" t="str">
        <f>BD_Actu!V230</f>
        <v>-</v>
      </c>
      <c r="W2978" s="468" t="str">
        <f>BD_Actu!W230</f>
        <v>-</v>
      </c>
      <c r="X2978" s="468" t="str">
        <f>BD_Actu!X230</f>
        <v>-</v>
      </c>
      <c r="Y2978" s="468" t="str">
        <f>BD_Actu!Y230</f>
        <v>-</v>
      </c>
      <c r="Z2978" s="468" t="str">
        <f>BD_Actu!Z230</f>
        <v>-</v>
      </c>
      <c r="AA2978" s="468" t="str">
        <f>BD_Actu!AA230</f>
        <v>-</v>
      </c>
      <c r="AB2978" s="470" t="str">
        <f>BD_Actu!AB230</f>
        <v>-</v>
      </c>
      <c r="AC2978" s="470"/>
    </row>
    <row r="2979" spans="1:29" s="467" customFormat="1">
      <c r="A2979" s="468" t="str">
        <f>BD_Actu!A231</f>
        <v>2018_211</v>
      </c>
      <c r="B2979" s="468" t="str">
        <f>BD_Actu!B231</f>
        <v>-</v>
      </c>
      <c r="C2979" s="468" t="str">
        <f>BD_Actu!C231</f>
        <v>---_-</v>
      </c>
      <c r="D2979" s="468" t="str">
        <f>BD_Actu!D231</f>
        <v>-</v>
      </c>
      <c r="E2979" s="468">
        <f>BD_Actu!E231</f>
        <v>53</v>
      </c>
      <c r="F2979" s="469" t="str">
        <f>BD_Actu!F231</f>
        <v>Seche Croissant</v>
      </c>
      <c r="G2979" s="468" t="str">
        <f>BD_Actu!G231</f>
        <v>-</v>
      </c>
      <c r="H2979" s="673" t="str">
        <f>BD_Actu!H231</f>
        <v>-</v>
      </c>
      <c r="I2979" s="673" t="str">
        <f>BD_Actu!I231</f>
        <v>-</v>
      </c>
      <c r="J2979" s="619" t="str">
        <f>BD_Actu!J231</f>
        <v>-</v>
      </c>
      <c r="K2979" s="468" t="str">
        <f>BD_Actu!K231</f>
        <v>-</v>
      </c>
      <c r="L2979" s="468" t="str">
        <f>BD_Actu!L231</f>
        <v>-</v>
      </c>
      <c r="M2979" s="468" t="str">
        <f>BD_Actu!M231</f>
        <v>-</v>
      </c>
      <c r="N2979" s="470" t="str">
        <f>BD_Actu!N231</f>
        <v>-</v>
      </c>
      <c r="O2979" s="616" t="str">
        <f>BD_Actu!O231</f>
        <v>-</v>
      </c>
      <c r="P2979" s="468" t="str">
        <f>BD_Actu!P231</f>
        <v>-</v>
      </c>
      <c r="Q2979" s="468" t="str">
        <f>BD_Actu!Q231</f>
        <v>-</v>
      </c>
      <c r="R2979" s="468" t="str">
        <f>BD_Actu!R231</f>
        <v>-</v>
      </c>
      <c r="S2979" s="468" t="str">
        <f>BD_Actu!S231</f>
        <v>-</v>
      </c>
      <c r="T2979" s="468" t="str">
        <f>BD_Actu!T231</f>
        <v>-</v>
      </c>
      <c r="U2979" s="468" t="str">
        <f>BD_Actu!U231</f>
        <v>-</v>
      </c>
      <c r="V2979" s="468" t="str">
        <f>BD_Actu!V231</f>
        <v>-</v>
      </c>
      <c r="W2979" s="468" t="str">
        <f>BD_Actu!W231</f>
        <v>-</v>
      </c>
      <c r="X2979" s="468" t="str">
        <f>BD_Actu!X231</f>
        <v>-</v>
      </c>
      <c r="Y2979" s="468" t="str">
        <f>BD_Actu!Y231</f>
        <v>-</v>
      </c>
      <c r="Z2979" s="468" t="str">
        <f>BD_Actu!Z231</f>
        <v>-</v>
      </c>
      <c r="AA2979" s="468" t="str">
        <f>BD_Actu!AA231</f>
        <v>-</v>
      </c>
      <c r="AB2979" s="470" t="str">
        <f>BD_Actu!AB231</f>
        <v>-</v>
      </c>
      <c r="AC2979" s="470"/>
    </row>
    <row r="2980" spans="1:29" s="467" customFormat="1">
      <c r="A2980" s="468" t="str">
        <f>BD_Actu!A232</f>
        <v>2018_212</v>
      </c>
      <c r="B2980" s="468" t="str">
        <f>BD_Actu!B232</f>
        <v>-</v>
      </c>
      <c r="C2980" s="468" t="str">
        <f>BD_Actu!C232</f>
        <v>---_-</v>
      </c>
      <c r="D2980" s="468" t="str">
        <f>BD_Actu!D232</f>
        <v>-</v>
      </c>
      <c r="E2980" s="468">
        <f>BD_Actu!E232</f>
        <v>53</v>
      </c>
      <c r="F2980" s="469" t="str">
        <f>BD_Actu!F232</f>
        <v>Seche Croissant</v>
      </c>
      <c r="G2980" s="468" t="str">
        <f>BD_Actu!G232</f>
        <v>-</v>
      </c>
      <c r="H2980" s="673" t="str">
        <f>BD_Actu!H232</f>
        <v>-</v>
      </c>
      <c r="I2980" s="673" t="str">
        <f>BD_Actu!I232</f>
        <v>-</v>
      </c>
      <c r="J2980" s="619" t="str">
        <f>BD_Actu!J232</f>
        <v>-</v>
      </c>
      <c r="K2980" s="468" t="str">
        <f>BD_Actu!K232</f>
        <v>-</v>
      </c>
      <c r="L2980" s="468" t="str">
        <f>BD_Actu!L232</f>
        <v>-</v>
      </c>
      <c r="M2980" s="468" t="str">
        <f>BD_Actu!M232</f>
        <v>-</v>
      </c>
      <c r="N2980" s="470" t="str">
        <f>BD_Actu!N232</f>
        <v>-</v>
      </c>
      <c r="O2980" s="616" t="str">
        <f>BD_Actu!O232</f>
        <v>-</v>
      </c>
      <c r="P2980" s="468" t="str">
        <f>BD_Actu!P232</f>
        <v>-</v>
      </c>
      <c r="Q2980" s="468" t="str">
        <f>BD_Actu!Q232</f>
        <v>-</v>
      </c>
      <c r="R2980" s="468" t="str">
        <f>BD_Actu!R232</f>
        <v>-</v>
      </c>
      <c r="S2980" s="468" t="str">
        <f>BD_Actu!S232</f>
        <v>-</v>
      </c>
      <c r="T2980" s="468" t="str">
        <f>BD_Actu!T232</f>
        <v>-</v>
      </c>
      <c r="U2980" s="468" t="str">
        <f>BD_Actu!U232</f>
        <v>-</v>
      </c>
      <c r="V2980" s="468" t="str">
        <f>BD_Actu!V232</f>
        <v>-</v>
      </c>
      <c r="W2980" s="468" t="str">
        <f>BD_Actu!W232</f>
        <v>-</v>
      </c>
      <c r="X2980" s="468" t="str">
        <f>BD_Actu!X232</f>
        <v>-</v>
      </c>
      <c r="Y2980" s="468" t="str">
        <f>BD_Actu!Y232</f>
        <v>-</v>
      </c>
      <c r="Z2980" s="468" t="str">
        <f>BD_Actu!Z232</f>
        <v>-</v>
      </c>
      <c r="AA2980" s="468" t="str">
        <f>BD_Actu!AA232</f>
        <v>-</v>
      </c>
      <c r="AB2980" s="470" t="str">
        <f>BD_Actu!AB232</f>
        <v>-</v>
      </c>
      <c r="AC2980" s="470"/>
    </row>
    <row r="2981" spans="1:29" s="467" customFormat="1">
      <c r="A2981" s="468" t="str">
        <f>BD_Actu!A233</f>
        <v>2018_213</v>
      </c>
      <c r="B2981" s="468" t="str">
        <f>BD_Actu!B233</f>
        <v>-</v>
      </c>
      <c r="C2981" s="468" t="str">
        <f>BD_Actu!C233</f>
        <v>---_-</v>
      </c>
      <c r="D2981" s="468" t="str">
        <f>BD_Actu!D233</f>
        <v>-</v>
      </c>
      <c r="E2981" s="468">
        <f>BD_Actu!E233</f>
        <v>54</v>
      </c>
      <c r="F2981" s="469" t="str">
        <f>BD_Actu!F233</f>
        <v>Nde</v>
      </c>
      <c r="G2981" s="468" t="str">
        <f>BD_Actu!G233</f>
        <v>-</v>
      </c>
      <c r="H2981" s="673" t="str">
        <f>BD_Actu!H233</f>
        <v>-</v>
      </c>
      <c r="I2981" s="673" t="str">
        <f>BD_Actu!I233</f>
        <v>-</v>
      </c>
      <c r="J2981" s="619" t="str">
        <f>BD_Actu!J233</f>
        <v>-</v>
      </c>
      <c r="K2981" s="468" t="str">
        <f>BD_Actu!K233</f>
        <v>-</v>
      </c>
      <c r="L2981" s="468" t="str">
        <f>BD_Actu!L233</f>
        <v>-</v>
      </c>
      <c r="M2981" s="468" t="str">
        <f>BD_Actu!M233</f>
        <v>-</v>
      </c>
      <c r="N2981" s="470" t="str">
        <f>BD_Actu!N233</f>
        <v>-</v>
      </c>
      <c r="O2981" s="616" t="str">
        <f>BD_Actu!O233</f>
        <v>-</v>
      </c>
      <c r="P2981" s="468" t="str">
        <f>BD_Actu!P233</f>
        <v>-</v>
      </c>
      <c r="Q2981" s="468" t="str">
        <f>BD_Actu!Q233</f>
        <v>-</v>
      </c>
      <c r="R2981" s="468" t="str">
        <f>BD_Actu!R233</f>
        <v>-</v>
      </c>
      <c r="S2981" s="468" t="str">
        <f>BD_Actu!S233</f>
        <v>-</v>
      </c>
      <c r="T2981" s="468" t="str">
        <f>BD_Actu!T233</f>
        <v>-</v>
      </c>
      <c r="U2981" s="468" t="str">
        <f>BD_Actu!U233</f>
        <v>-</v>
      </c>
      <c r="V2981" s="468" t="str">
        <f>BD_Actu!V233</f>
        <v>-</v>
      </c>
      <c r="W2981" s="468" t="str">
        <f>BD_Actu!W233</f>
        <v>-</v>
      </c>
      <c r="X2981" s="468" t="str">
        <f>BD_Actu!X233</f>
        <v>-</v>
      </c>
      <c r="Y2981" s="468" t="str">
        <f>BD_Actu!Y233</f>
        <v>-</v>
      </c>
      <c r="Z2981" s="468" t="str">
        <f>BD_Actu!Z233</f>
        <v>-</v>
      </c>
      <c r="AA2981" s="468" t="str">
        <f>BD_Actu!AA233</f>
        <v>-</v>
      </c>
      <c r="AB2981" s="470" t="str">
        <f>BD_Actu!AB233</f>
        <v>-</v>
      </c>
      <c r="AC2981" s="470"/>
    </row>
    <row r="2982" spans="1:29" s="467" customFormat="1">
      <c r="A2982" s="468" t="str">
        <f>BD_Actu!A234</f>
        <v>2018_214</v>
      </c>
      <c r="B2982" s="468" t="str">
        <f>BD_Actu!B234</f>
        <v>-</v>
      </c>
      <c r="C2982" s="468" t="str">
        <f>BD_Actu!C234</f>
        <v>---_-</v>
      </c>
      <c r="D2982" s="468" t="str">
        <f>BD_Actu!D234</f>
        <v>-</v>
      </c>
      <c r="E2982" s="468">
        <f>BD_Actu!E234</f>
        <v>54</v>
      </c>
      <c r="F2982" s="469" t="str">
        <f>BD_Actu!F234</f>
        <v>Nde</v>
      </c>
      <c r="G2982" s="468" t="str">
        <f>BD_Actu!G234</f>
        <v>-</v>
      </c>
      <c r="H2982" s="673" t="str">
        <f>BD_Actu!H234</f>
        <v>-</v>
      </c>
      <c r="I2982" s="673" t="str">
        <f>BD_Actu!I234</f>
        <v>-</v>
      </c>
      <c r="J2982" s="619" t="str">
        <f>BD_Actu!J234</f>
        <v>-</v>
      </c>
      <c r="K2982" s="468" t="str">
        <f>BD_Actu!K234</f>
        <v>-</v>
      </c>
      <c r="L2982" s="468" t="str">
        <f>BD_Actu!L234</f>
        <v>-</v>
      </c>
      <c r="M2982" s="468" t="str">
        <f>BD_Actu!M234</f>
        <v>-</v>
      </c>
      <c r="N2982" s="470" t="str">
        <f>BD_Actu!N234</f>
        <v>-</v>
      </c>
      <c r="O2982" s="616" t="str">
        <f>BD_Actu!O234</f>
        <v>-</v>
      </c>
      <c r="P2982" s="468" t="str">
        <f>BD_Actu!P234</f>
        <v>-</v>
      </c>
      <c r="Q2982" s="468" t="str">
        <f>BD_Actu!Q234</f>
        <v>-</v>
      </c>
      <c r="R2982" s="468" t="str">
        <f>BD_Actu!R234</f>
        <v>-</v>
      </c>
      <c r="S2982" s="468" t="str">
        <f>BD_Actu!S234</f>
        <v>-</v>
      </c>
      <c r="T2982" s="468" t="str">
        <f>BD_Actu!T234</f>
        <v>-</v>
      </c>
      <c r="U2982" s="468" t="str">
        <f>BD_Actu!U234</f>
        <v>-</v>
      </c>
      <c r="V2982" s="468" t="str">
        <f>BD_Actu!V234</f>
        <v>-</v>
      </c>
      <c r="W2982" s="468" t="str">
        <f>BD_Actu!W234</f>
        <v>-</v>
      </c>
      <c r="X2982" s="468" t="str">
        <f>BD_Actu!X234</f>
        <v>-</v>
      </c>
      <c r="Y2982" s="468" t="str">
        <f>BD_Actu!Y234</f>
        <v>-</v>
      </c>
      <c r="Z2982" s="468" t="str">
        <f>BD_Actu!Z234</f>
        <v>-</v>
      </c>
      <c r="AA2982" s="468" t="str">
        <f>BD_Actu!AA234</f>
        <v>-</v>
      </c>
      <c r="AB2982" s="470" t="str">
        <f>BD_Actu!AB234</f>
        <v>-</v>
      </c>
      <c r="AC2982" s="470"/>
    </row>
    <row r="2983" spans="1:29" s="467" customFormat="1">
      <c r="A2983" s="468" t="str">
        <f>BD_Actu!A235</f>
        <v>2018_215</v>
      </c>
      <c r="B2983" s="468" t="str">
        <f>BD_Actu!B235</f>
        <v>-</v>
      </c>
      <c r="C2983" s="468" t="str">
        <f>BD_Actu!C235</f>
        <v>---_-</v>
      </c>
      <c r="D2983" s="468" t="str">
        <f>BD_Actu!D235</f>
        <v>-</v>
      </c>
      <c r="E2983" s="468">
        <f>BD_Actu!E235</f>
        <v>54</v>
      </c>
      <c r="F2983" s="469" t="str">
        <f>BD_Actu!F235</f>
        <v>Nde</v>
      </c>
      <c r="G2983" s="468" t="str">
        <f>BD_Actu!G235</f>
        <v>-</v>
      </c>
      <c r="H2983" s="673" t="str">
        <f>BD_Actu!H235</f>
        <v>-</v>
      </c>
      <c r="I2983" s="673" t="str">
        <f>BD_Actu!I235</f>
        <v>-</v>
      </c>
      <c r="J2983" s="619" t="str">
        <f>BD_Actu!J235</f>
        <v>-</v>
      </c>
      <c r="K2983" s="468" t="str">
        <f>BD_Actu!K235</f>
        <v>-</v>
      </c>
      <c r="L2983" s="468" t="str">
        <f>BD_Actu!L235</f>
        <v>-</v>
      </c>
      <c r="M2983" s="468" t="str">
        <f>BD_Actu!M235</f>
        <v>-</v>
      </c>
      <c r="N2983" s="470" t="str">
        <f>BD_Actu!N235</f>
        <v>-</v>
      </c>
      <c r="O2983" s="616" t="str">
        <f>BD_Actu!O235</f>
        <v>-</v>
      </c>
      <c r="P2983" s="468" t="str">
        <f>BD_Actu!P235</f>
        <v>-</v>
      </c>
      <c r="Q2983" s="468" t="str">
        <f>BD_Actu!Q235</f>
        <v>-</v>
      </c>
      <c r="R2983" s="468" t="str">
        <f>BD_Actu!R235</f>
        <v>-</v>
      </c>
      <c r="S2983" s="468" t="str">
        <f>BD_Actu!S235</f>
        <v>-</v>
      </c>
      <c r="T2983" s="468" t="str">
        <f>BD_Actu!T235</f>
        <v>-</v>
      </c>
      <c r="U2983" s="468" t="str">
        <f>BD_Actu!U235</f>
        <v>-</v>
      </c>
      <c r="V2983" s="468" t="str">
        <f>BD_Actu!V235</f>
        <v>-</v>
      </c>
      <c r="W2983" s="468" t="str">
        <f>BD_Actu!W235</f>
        <v>-</v>
      </c>
      <c r="X2983" s="468" t="str">
        <f>BD_Actu!X235</f>
        <v>-</v>
      </c>
      <c r="Y2983" s="468" t="str">
        <f>BD_Actu!Y235</f>
        <v>-</v>
      </c>
      <c r="Z2983" s="468" t="str">
        <f>BD_Actu!Z235</f>
        <v>-</v>
      </c>
      <c r="AA2983" s="468" t="str">
        <f>BD_Actu!AA235</f>
        <v>-</v>
      </c>
      <c r="AB2983" s="470" t="str">
        <f>BD_Actu!AB235</f>
        <v>-</v>
      </c>
      <c r="AC2983" s="470"/>
    </row>
    <row r="2984" spans="1:29" s="467" customFormat="1">
      <c r="A2984" s="468" t="str">
        <f>BD_Actu!A236</f>
        <v>2018_216</v>
      </c>
      <c r="B2984" s="468" t="str">
        <f>BD_Actu!B236</f>
        <v>-</v>
      </c>
      <c r="C2984" s="468" t="str">
        <f>BD_Actu!C236</f>
        <v>---_-</v>
      </c>
      <c r="D2984" s="468" t="str">
        <f>BD_Actu!D236</f>
        <v>-</v>
      </c>
      <c r="E2984" s="468">
        <f>BD_Actu!E236</f>
        <v>54</v>
      </c>
      <c r="F2984" s="469" t="str">
        <f>BD_Actu!F236</f>
        <v>Nde</v>
      </c>
      <c r="G2984" s="468" t="str">
        <f>BD_Actu!G236</f>
        <v>-</v>
      </c>
      <c r="H2984" s="673" t="str">
        <f>BD_Actu!H236</f>
        <v>-</v>
      </c>
      <c r="I2984" s="673" t="str">
        <f>BD_Actu!I236</f>
        <v>-</v>
      </c>
      <c r="J2984" s="619" t="str">
        <f>BD_Actu!J236</f>
        <v>-</v>
      </c>
      <c r="K2984" s="468" t="str">
        <f>BD_Actu!K236</f>
        <v>-</v>
      </c>
      <c r="L2984" s="468" t="str">
        <f>BD_Actu!L236</f>
        <v>-</v>
      </c>
      <c r="M2984" s="468" t="str">
        <f>BD_Actu!M236</f>
        <v>-</v>
      </c>
      <c r="N2984" s="470" t="str">
        <f>BD_Actu!N236</f>
        <v>-</v>
      </c>
      <c r="O2984" s="616" t="str">
        <f>BD_Actu!O236</f>
        <v>-</v>
      </c>
      <c r="P2984" s="468" t="str">
        <f>BD_Actu!P236</f>
        <v>-</v>
      </c>
      <c r="Q2984" s="468" t="str">
        <f>BD_Actu!Q236</f>
        <v>-</v>
      </c>
      <c r="R2984" s="468" t="str">
        <f>BD_Actu!R236</f>
        <v>-</v>
      </c>
      <c r="S2984" s="468" t="str">
        <f>BD_Actu!S236</f>
        <v>-</v>
      </c>
      <c r="T2984" s="468" t="str">
        <f>BD_Actu!T236</f>
        <v>-</v>
      </c>
      <c r="U2984" s="468" t="str">
        <f>BD_Actu!U236</f>
        <v>-</v>
      </c>
      <c r="V2984" s="468" t="str">
        <f>BD_Actu!V236</f>
        <v>-</v>
      </c>
      <c r="W2984" s="468" t="str">
        <f>BD_Actu!W236</f>
        <v>-</v>
      </c>
      <c r="X2984" s="468" t="str">
        <f>BD_Actu!X236</f>
        <v>-</v>
      </c>
      <c r="Y2984" s="468" t="str">
        <f>BD_Actu!Y236</f>
        <v>-</v>
      </c>
      <c r="Z2984" s="468" t="str">
        <f>BD_Actu!Z236</f>
        <v>-</v>
      </c>
      <c r="AA2984" s="468" t="str">
        <f>BD_Actu!AA236</f>
        <v>-</v>
      </c>
      <c r="AB2984" s="470" t="str">
        <f>BD_Actu!AB236</f>
        <v>-</v>
      </c>
      <c r="AC2984" s="470"/>
    </row>
    <row r="2985" spans="1:29" s="467" customFormat="1">
      <c r="A2985" s="468" t="str">
        <f>BD_Actu!A237</f>
        <v>2018_217</v>
      </c>
      <c r="B2985" s="468" t="str">
        <f>BD_Actu!B237</f>
        <v>-</v>
      </c>
      <c r="C2985" s="468" t="str">
        <f>BD_Actu!C237</f>
        <v>---_-</v>
      </c>
      <c r="D2985" s="468" t="str">
        <f>BD_Actu!D237</f>
        <v>-</v>
      </c>
      <c r="E2985" s="468">
        <f>BD_Actu!E237</f>
        <v>55</v>
      </c>
      <c r="F2985" s="469" t="str">
        <f>BD_Actu!F237</f>
        <v>Charbon</v>
      </c>
      <c r="G2985" s="468" t="str">
        <f>BD_Actu!G237</f>
        <v>-</v>
      </c>
      <c r="H2985" s="673" t="str">
        <f>BD_Actu!H237</f>
        <v>-</v>
      </c>
      <c r="I2985" s="673" t="str">
        <f>BD_Actu!I237</f>
        <v>-</v>
      </c>
      <c r="J2985" s="619" t="str">
        <f>BD_Actu!J237</f>
        <v>-</v>
      </c>
      <c r="K2985" s="468" t="str">
        <f>BD_Actu!K237</f>
        <v>-</v>
      </c>
      <c r="L2985" s="468" t="str">
        <f>BD_Actu!L237</f>
        <v>-</v>
      </c>
      <c r="M2985" s="468" t="str">
        <f>BD_Actu!M237</f>
        <v>-</v>
      </c>
      <c r="N2985" s="470" t="str">
        <f>BD_Actu!N237</f>
        <v>-</v>
      </c>
      <c r="O2985" s="616" t="str">
        <f>BD_Actu!O237</f>
        <v>-</v>
      </c>
      <c r="P2985" s="468" t="str">
        <f>BD_Actu!P237</f>
        <v>-</v>
      </c>
      <c r="Q2985" s="468" t="str">
        <f>BD_Actu!Q237</f>
        <v>-</v>
      </c>
      <c r="R2985" s="468" t="str">
        <f>BD_Actu!R237</f>
        <v>-</v>
      </c>
      <c r="S2985" s="468" t="str">
        <f>BD_Actu!S237</f>
        <v>-</v>
      </c>
      <c r="T2985" s="468" t="str">
        <f>BD_Actu!T237</f>
        <v>-</v>
      </c>
      <c r="U2985" s="468" t="str">
        <f>BD_Actu!U237</f>
        <v>-</v>
      </c>
      <c r="V2985" s="468" t="str">
        <f>BD_Actu!V237</f>
        <v>-</v>
      </c>
      <c r="W2985" s="468" t="str">
        <f>BD_Actu!W237</f>
        <v>-</v>
      </c>
      <c r="X2985" s="468" t="str">
        <f>BD_Actu!X237</f>
        <v>-</v>
      </c>
      <c r="Y2985" s="468" t="str">
        <f>BD_Actu!Y237</f>
        <v>-</v>
      </c>
      <c r="Z2985" s="468" t="str">
        <f>BD_Actu!Z237</f>
        <v>-</v>
      </c>
      <c r="AA2985" s="468" t="str">
        <f>BD_Actu!AA237</f>
        <v>-</v>
      </c>
      <c r="AB2985" s="470" t="str">
        <f>BD_Actu!AB237</f>
        <v>-</v>
      </c>
      <c r="AC2985" s="470"/>
    </row>
    <row r="2986" spans="1:29" s="467" customFormat="1">
      <c r="A2986" s="468" t="str">
        <f>BD_Actu!A238</f>
        <v>2018_218</v>
      </c>
      <c r="B2986" s="468" t="str">
        <f>BD_Actu!B238</f>
        <v>-</v>
      </c>
      <c r="C2986" s="468" t="str">
        <f>BD_Actu!C238</f>
        <v>---_-</v>
      </c>
      <c r="D2986" s="468" t="str">
        <f>BD_Actu!D238</f>
        <v>-</v>
      </c>
      <c r="E2986" s="468">
        <f>BD_Actu!E238</f>
        <v>55</v>
      </c>
      <c r="F2986" s="469" t="str">
        <f>BD_Actu!F238</f>
        <v>Charbon</v>
      </c>
      <c r="G2986" s="468" t="str">
        <f>BD_Actu!G238</f>
        <v>-</v>
      </c>
      <c r="H2986" s="673" t="str">
        <f>BD_Actu!H238</f>
        <v>-</v>
      </c>
      <c r="I2986" s="673" t="str">
        <f>BD_Actu!I238</f>
        <v>-</v>
      </c>
      <c r="J2986" s="619" t="str">
        <f>BD_Actu!J238</f>
        <v>-</v>
      </c>
      <c r="K2986" s="468" t="str">
        <f>BD_Actu!K238</f>
        <v>-</v>
      </c>
      <c r="L2986" s="468" t="str">
        <f>BD_Actu!L238</f>
        <v>-</v>
      </c>
      <c r="M2986" s="468" t="str">
        <f>BD_Actu!M238</f>
        <v>-</v>
      </c>
      <c r="N2986" s="470" t="str">
        <f>BD_Actu!N238</f>
        <v>-</v>
      </c>
      <c r="O2986" s="616" t="str">
        <f>BD_Actu!O238</f>
        <v>-</v>
      </c>
      <c r="P2986" s="468" t="str">
        <f>BD_Actu!P238</f>
        <v>-</v>
      </c>
      <c r="Q2986" s="468" t="str">
        <f>BD_Actu!Q238</f>
        <v>-</v>
      </c>
      <c r="R2986" s="468" t="str">
        <f>BD_Actu!R238</f>
        <v>-</v>
      </c>
      <c r="S2986" s="468" t="str">
        <f>BD_Actu!S238</f>
        <v>-</v>
      </c>
      <c r="T2986" s="468" t="str">
        <f>BD_Actu!T238</f>
        <v>-</v>
      </c>
      <c r="U2986" s="468" t="str">
        <f>BD_Actu!U238</f>
        <v>-</v>
      </c>
      <c r="V2986" s="468" t="str">
        <f>BD_Actu!V238</f>
        <v>-</v>
      </c>
      <c r="W2986" s="468" t="str">
        <f>BD_Actu!W238</f>
        <v>-</v>
      </c>
      <c r="X2986" s="468" t="str">
        <f>BD_Actu!X238</f>
        <v>-</v>
      </c>
      <c r="Y2986" s="468" t="str">
        <f>BD_Actu!Y238</f>
        <v>-</v>
      </c>
      <c r="Z2986" s="468" t="str">
        <f>BD_Actu!Z238</f>
        <v>-</v>
      </c>
      <c r="AA2986" s="468" t="str">
        <f>BD_Actu!AA238</f>
        <v>-</v>
      </c>
      <c r="AB2986" s="470" t="str">
        <f>BD_Actu!AB238</f>
        <v>-</v>
      </c>
      <c r="AC2986" s="470"/>
    </row>
    <row r="2987" spans="1:29" s="467" customFormat="1">
      <c r="A2987" s="468" t="str">
        <f>BD_Actu!A239</f>
        <v>2018_219</v>
      </c>
      <c r="B2987" s="468" t="str">
        <f>BD_Actu!B239</f>
        <v>-</v>
      </c>
      <c r="C2987" s="468" t="str">
        <f>BD_Actu!C239</f>
        <v>---_-</v>
      </c>
      <c r="D2987" s="468" t="str">
        <f>BD_Actu!D239</f>
        <v>-</v>
      </c>
      <c r="E2987" s="468">
        <f>BD_Actu!E239</f>
        <v>55</v>
      </c>
      <c r="F2987" s="469" t="str">
        <f>BD_Actu!F239</f>
        <v>Charbon</v>
      </c>
      <c r="G2987" s="468" t="str">
        <f>BD_Actu!G239</f>
        <v>-</v>
      </c>
      <c r="H2987" s="673" t="str">
        <f>BD_Actu!H239</f>
        <v>-</v>
      </c>
      <c r="I2987" s="673" t="str">
        <f>BD_Actu!I239</f>
        <v>-</v>
      </c>
      <c r="J2987" s="619" t="str">
        <f>BD_Actu!J239</f>
        <v>-</v>
      </c>
      <c r="K2987" s="468" t="str">
        <f>BD_Actu!K239</f>
        <v>-</v>
      </c>
      <c r="L2987" s="468" t="str">
        <f>BD_Actu!L239</f>
        <v>-</v>
      </c>
      <c r="M2987" s="468" t="str">
        <f>BD_Actu!M239</f>
        <v>-</v>
      </c>
      <c r="N2987" s="470" t="str">
        <f>BD_Actu!N239</f>
        <v>-</v>
      </c>
      <c r="O2987" s="616" t="str">
        <f>BD_Actu!O239</f>
        <v>-</v>
      </c>
      <c r="P2987" s="468" t="str">
        <f>BD_Actu!P239</f>
        <v>-</v>
      </c>
      <c r="Q2987" s="468" t="str">
        <f>BD_Actu!Q239</f>
        <v>-</v>
      </c>
      <c r="R2987" s="468" t="str">
        <f>BD_Actu!R239</f>
        <v>-</v>
      </c>
      <c r="S2987" s="468" t="str">
        <f>BD_Actu!S239</f>
        <v>-</v>
      </c>
      <c r="T2987" s="468" t="str">
        <f>BD_Actu!T239</f>
        <v>-</v>
      </c>
      <c r="U2987" s="468" t="str">
        <f>BD_Actu!U239</f>
        <v>-</v>
      </c>
      <c r="V2987" s="468" t="str">
        <f>BD_Actu!V239</f>
        <v>-</v>
      </c>
      <c r="W2987" s="468" t="str">
        <f>BD_Actu!W239</f>
        <v>-</v>
      </c>
      <c r="X2987" s="468" t="str">
        <f>BD_Actu!X239</f>
        <v>-</v>
      </c>
      <c r="Y2987" s="468" t="str">
        <f>BD_Actu!Y239</f>
        <v>-</v>
      </c>
      <c r="Z2987" s="468" t="str">
        <f>BD_Actu!Z239</f>
        <v>-</v>
      </c>
      <c r="AA2987" s="468" t="str">
        <f>BD_Actu!AA239</f>
        <v>-</v>
      </c>
      <c r="AB2987" s="470" t="str">
        <f>BD_Actu!AB239</f>
        <v>-</v>
      </c>
      <c r="AC2987" s="470"/>
    </row>
    <row r="2988" spans="1:29" s="467" customFormat="1">
      <c r="A2988" s="468" t="str">
        <f>BD_Actu!A240</f>
        <v>2018_220</v>
      </c>
      <c r="B2988" s="468" t="str">
        <f>BD_Actu!B240</f>
        <v>-</v>
      </c>
      <c r="C2988" s="468" t="str">
        <f>BD_Actu!C240</f>
        <v>---_-</v>
      </c>
      <c r="D2988" s="468" t="str">
        <f>BD_Actu!D240</f>
        <v>-</v>
      </c>
      <c r="E2988" s="468">
        <f>BD_Actu!E240</f>
        <v>55</v>
      </c>
      <c r="F2988" s="469" t="str">
        <f>BD_Actu!F240</f>
        <v>Charbon</v>
      </c>
      <c r="G2988" s="468" t="str">
        <f>BD_Actu!G240</f>
        <v>-</v>
      </c>
      <c r="H2988" s="673" t="str">
        <f>BD_Actu!H240</f>
        <v>-</v>
      </c>
      <c r="I2988" s="673" t="str">
        <f>BD_Actu!I240</f>
        <v>-</v>
      </c>
      <c r="J2988" s="619" t="str">
        <f>BD_Actu!J240</f>
        <v>-</v>
      </c>
      <c r="K2988" s="468" t="str">
        <f>BD_Actu!K240</f>
        <v>-</v>
      </c>
      <c r="L2988" s="468" t="str">
        <f>BD_Actu!L240</f>
        <v>-</v>
      </c>
      <c r="M2988" s="468" t="str">
        <f>BD_Actu!M240</f>
        <v>-</v>
      </c>
      <c r="N2988" s="470" t="str">
        <f>BD_Actu!N240</f>
        <v>-</v>
      </c>
      <c r="O2988" s="616" t="str">
        <f>BD_Actu!O240</f>
        <v>-</v>
      </c>
      <c r="P2988" s="468" t="str">
        <f>BD_Actu!P240</f>
        <v>-</v>
      </c>
      <c r="Q2988" s="468" t="str">
        <f>BD_Actu!Q240</f>
        <v>-</v>
      </c>
      <c r="R2988" s="468" t="str">
        <f>BD_Actu!R240</f>
        <v>-</v>
      </c>
      <c r="S2988" s="468" t="str">
        <f>BD_Actu!S240</f>
        <v>-</v>
      </c>
      <c r="T2988" s="468" t="str">
        <f>BD_Actu!T240</f>
        <v>-</v>
      </c>
      <c r="U2988" s="468" t="str">
        <f>BD_Actu!U240</f>
        <v>-</v>
      </c>
      <c r="V2988" s="468" t="str">
        <f>BD_Actu!V240</f>
        <v>-</v>
      </c>
      <c r="W2988" s="468" t="str">
        <f>BD_Actu!W240</f>
        <v>-</v>
      </c>
      <c r="X2988" s="468" t="str">
        <f>BD_Actu!X240</f>
        <v>-</v>
      </c>
      <c r="Y2988" s="468" t="str">
        <f>BD_Actu!Y240</f>
        <v>-</v>
      </c>
      <c r="Z2988" s="468" t="str">
        <f>BD_Actu!Z240</f>
        <v>-</v>
      </c>
      <c r="AA2988" s="468" t="str">
        <f>BD_Actu!AA240</f>
        <v>-</v>
      </c>
      <c r="AB2988" s="470" t="str">
        <f>BD_Actu!AB240</f>
        <v>-</v>
      </c>
      <c r="AC2988" s="470"/>
    </row>
    <row r="2989" spans="1:29" s="467" customFormat="1">
      <c r="A2989" s="468" t="str">
        <f>BD_Actu!A241</f>
        <v>2018_221</v>
      </c>
      <c r="B2989" s="468" t="str">
        <f>BD_Actu!B241</f>
        <v>-</v>
      </c>
      <c r="C2989" s="468" t="str">
        <f>BD_Actu!C241</f>
        <v>---_-</v>
      </c>
      <c r="D2989" s="468" t="str">
        <f>BD_Actu!D241</f>
        <v>-</v>
      </c>
      <c r="E2989" s="468">
        <f>BD_Actu!E241</f>
        <v>56</v>
      </c>
      <c r="F2989" s="469" t="str">
        <f>BD_Actu!F241</f>
        <v>Bancs du Nord</v>
      </c>
      <c r="G2989" s="468" t="str">
        <f>BD_Actu!G241</f>
        <v>-</v>
      </c>
      <c r="H2989" s="673" t="str">
        <f>BD_Actu!H241</f>
        <v>-</v>
      </c>
      <c r="I2989" s="673" t="str">
        <f>BD_Actu!I241</f>
        <v>-</v>
      </c>
      <c r="J2989" s="619" t="str">
        <f>BD_Actu!J241</f>
        <v>-</v>
      </c>
      <c r="K2989" s="468" t="str">
        <f>BD_Actu!K241</f>
        <v>-</v>
      </c>
      <c r="L2989" s="468" t="str">
        <f>BD_Actu!L241</f>
        <v>-</v>
      </c>
      <c r="M2989" s="468" t="str">
        <f>BD_Actu!M241</f>
        <v>-</v>
      </c>
      <c r="N2989" s="470" t="str">
        <f>BD_Actu!N241</f>
        <v>-</v>
      </c>
      <c r="O2989" s="616" t="str">
        <f>BD_Actu!O241</f>
        <v>-</v>
      </c>
      <c r="P2989" s="468" t="str">
        <f>BD_Actu!P241</f>
        <v>-</v>
      </c>
      <c r="Q2989" s="468" t="str">
        <f>BD_Actu!Q241</f>
        <v>-</v>
      </c>
      <c r="R2989" s="468" t="str">
        <f>BD_Actu!R241</f>
        <v>-</v>
      </c>
      <c r="S2989" s="468" t="str">
        <f>BD_Actu!S241</f>
        <v>-</v>
      </c>
      <c r="T2989" s="468" t="str">
        <f>BD_Actu!T241</f>
        <v>-</v>
      </c>
      <c r="U2989" s="468" t="str">
        <f>BD_Actu!U241</f>
        <v>-</v>
      </c>
      <c r="V2989" s="468" t="str">
        <f>BD_Actu!V241</f>
        <v>-</v>
      </c>
      <c r="W2989" s="468" t="str">
        <f>BD_Actu!W241</f>
        <v>-</v>
      </c>
      <c r="X2989" s="468" t="str">
        <f>BD_Actu!X241</f>
        <v>-</v>
      </c>
      <c r="Y2989" s="468" t="str">
        <f>BD_Actu!Y241</f>
        <v>-</v>
      </c>
      <c r="Z2989" s="468" t="str">
        <f>BD_Actu!Z241</f>
        <v>-</v>
      </c>
      <c r="AA2989" s="468" t="str">
        <f>BD_Actu!AA241</f>
        <v>-</v>
      </c>
      <c r="AB2989" s="470" t="str">
        <f>BD_Actu!AB241</f>
        <v>-</v>
      </c>
      <c r="AC2989" s="470"/>
    </row>
    <row r="2990" spans="1:29" s="467" customFormat="1">
      <c r="A2990" s="468" t="str">
        <f>BD_Actu!A242</f>
        <v>2018_222</v>
      </c>
      <c r="B2990" s="468" t="str">
        <f>BD_Actu!B242</f>
        <v>-</v>
      </c>
      <c r="C2990" s="468" t="str">
        <f>BD_Actu!C242</f>
        <v>---_-</v>
      </c>
      <c r="D2990" s="468" t="str">
        <f>BD_Actu!D242</f>
        <v>-</v>
      </c>
      <c r="E2990" s="468">
        <f>BD_Actu!E242</f>
        <v>56</v>
      </c>
      <c r="F2990" s="469" t="str">
        <f>BD_Actu!F242</f>
        <v>Bancs du Nord</v>
      </c>
      <c r="G2990" s="468" t="str">
        <f>BD_Actu!G242</f>
        <v>-</v>
      </c>
      <c r="H2990" s="673" t="str">
        <f>BD_Actu!H242</f>
        <v>-</v>
      </c>
      <c r="I2990" s="673" t="str">
        <f>BD_Actu!I242</f>
        <v>-</v>
      </c>
      <c r="J2990" s="619" t="str">
        <f>BD_Actu!J242</f>
        <v>-</v>
      </c>
      <c r="K2990" s="468" t="str">
        <f>BD_Actu!K242</f>
        <v>-</v>
      </c>
      <c r="L2990" s="468" t="str">
        <f>BD_Actu!L242</f>
        <v>-</v>
      </c>
      <c r="M2990" s="468" t="str">
        <f>BD_Actu!M242</f>
        <v>-</v>
      </c>
      <c r="N2990" s="470" t="str">
        <f>BD_Actu!N242</f>
        <v>-</v>
      </c>
      <c r="O2990" s="616" t="str">
        <f>BD_Actu!O242</f>
        <v>-</v>
      </c>
      <c r="P2990" s="468" t="str">
        <f>BD_Actu!P242</f>
        <v>-</v>
      </c>
      <c r="Q2990" s="468" t="str">
        <f>BD_Actu!Q242</f>
        <v>-</v>
      </c>
      <c r="R2990" s="468" t="str">
        <f>BD_Actu!R242</f>
        <v>-</v>
      </c>
      <c r="S2990" s="468" t="str">
        <f>BD_Actu!S242</f>
        <v>-</v>
      </c>
      <c r="T2990" s="468" t="str">
        <f>BD_Actu!T242</f>
        <v>-</v>
      </c>
      <c r="U2990" s="468" t="str">
        <f>BD_Actu!U242</f>
        <v>-</v>
      </c>
      <c r="V2990" s="468" t="str">
        <f>BD_Actu!V242</f>
        <v>-</v>
      </c>
      <c r="W2990" s="468" t="str">
        <f>BD_Actu!W242</f>
        <v>-</v>
      </c>
      <c r="X2990" s="468" t="str">
        <f>BD_Actu!X242</f>
        <v>-</v>
      </c>
      <c r="Y2990" s="468" t="str">
        <f>BD_Actu!Y242</f>
        <v>-</v>
      </c>
      <c r="Z2990" s="468" t="str">
        <f>BD_Actu!Z242</f>
        <v>-</v>
      </c>
      <c r="AA2990" s="468" t="str">
        <f>BD_Actu!AA242</f>
        <v>-</v>
      </c>
      <c r="AB2990" s="470" t="str">
        <f>BD_Actu!AB242</f>
        <v>-</v>
      </c>
      <c r="AC2990" s="470"/>
    </row>
    <row r="2991" spans="1:29" s="467" customFormat="1">
      <c r="A2991" s="468" t="str">
        <f>BD_Actu!A243</f>
        <v>2018_223</v>
      </c>
      <c r="B2991" s="468" t="str">
        <f>BD_Actu!B243</f>
        <v>-</v>
      </c>
      <c r="C2991" s="468" t="str">
        <f>BD_Actu!C243</f>
        <v>---_-</v>
      </c>
      <c r="D2991" s="468" t="str">
        <f>BD_Actu!D243</f>
        <v>-</v>
      </c>
      <c r="E2991" s="468">
        <f>BD_Actu!E243</f>
        <v>56</v>
      </c>
      <c r="F2991" s="469" t="str">
        <f>BD_Actu!F243</f>
        <v>Bancs du Nord</v>
      </c>
      <c r="G2991" s="468" t="str">
        <f>BD_Actu!G243</f>
        <v>-</v>
      </c>
      <c r="H2991" s="673" t="str">
        <f>BD_Actu!H243</f>
        <v>-</v>
      </c>
      <c r="I2991" s="673" t="str">
        <f>BD_Actu!I243</f>
        <v>-</v>
      </c>
      <c r="J2991" s="619" t="str">
        <f>BD_Actu!J243</f>
        <v>-</v>
      </c>
      <c r="K2991" s="468" t="str">
        <f>BD_Actu!K243</f>
        <v>-</v>
      </c>
      <c r="L2991" s="468" t="str">
        <f>BD_Actu!L243</f>
        <v>-</v>
      </c>
      <c r="M2991" s="468" t="str">
        <f>BD_Actu!M243</f>
        <v>-</v>
      </c>
      <c r="N2991" s="470" t="str">
        <f>BD_Actu!N243</f>
        <v>-</v>
      </c>
      <c r="O2991" s="616" t="str">
        <f>BD_Actu!O243</f>
        <v>-</v>
      </c>
      <c r="P2991" s="468" t="str">
        <f>BD_Actu!P243</f>
        <v>-</v>
      </c>
      <c r="Q2991" s="468" t="str">
        <f>BD_Actu!Q243</f>
        <v>-</v>
      </c>
      <c r="R2991" s="468" t="str">
        <f>BD_Actu!R243</f>
        <v>-</v>
      </c>
      <c r="S2991" s="468" t="str">
        <f>BD_Actu!S243</f>
        <v>-</v>
      </c>
      <c r="T2991" s="468" t="str">
        <f>BD_Actu!T243</f>
        <v>-</v>
      </c>
      <c r="U2991" s="468" t="str">
        <f>BD_Actu!U243</f>
        <v>-</v>
      </c>
      <c r="V2991" s="468" t="str">
        <f>BD_Actu!V243</f>
        <v>-</v>
      </c>
      <c r="W2991" s="468" t="str">
        <f>BD_Actu!W243</f>
        <v>-</v>
      </c>
      <c r="X2991" s="468" t="str">
        <f>BD_Actu!X243</f>
        <v>-</v>
      </c>
      <c r="Y2991" s="468" t="str">
        <f>BD_Actu!Y243</f>
        <v>-</v>
      </c>
      <c r="Z2991" s="468" t="str">
        <f>BD_Actu!Z243</f>
        <v>-</v>
      </c>
      <c r="AA2991" s="468" t="str">
        <f>BD_Actu!AA243</f>
        <v>-</v>
      </c>
      <c r="AB2991" s="470" t="str">
        <f>BD_Actu!AB243</f>
        <v>-</v>
      </c>
      <c r="AC2991" s="470"/>
    </row>
    <row r="2992" spans="1:29" s="467" customFormat="1">
      <c r="A2992" s="468" t="str">
        <f>BD_Actu!A244</f>
        <v>2018_224</v>
      </c>
      <c r="B2992" s="468" t="str">
        <f>BD_Actu!B244</f>
        <v>-</v>
      </c>
      <c r="C2992" s="468" t="str">
        <f>BD_Actu!C244</f>
        <v>---_-</v>
      </c>
      <c r="D2992" s="468" t="str">
        <f>BD_Actu!D244</f>
        <v>-</v>
      </c>
      <c r="E2992" s="468">
        <f>BD_Actu!E244</f>
        <v>56</v>
      </c>
      <c r="F2992" s="469" t="str">
        <f>BD_Actu!F244</f>
        <v>Bancs du Nord</v>
      </c>
      <c r="G2992" s="468" t="str">
        <f>BD_Actu!G244</f>
        <v>-</v>
      </c>
      <c r="H2992" s="673" t="str">
        <f>BD_Actu!H244</f>
        <v>-</v>
      </c>
      <c r="I2992" s="673" t="str">
        <f>BD_Actu!I244</f>
        <v>-</v>
      </c>
      <c r="J2992" s="619" t="str">
        <f>BD_Actu!J244</f>
        <v>-</v>
      </c>
      <c r="K2992" s="468" t="str">
        <f>BD_Actu!K244</f>
        <v>-</v>
      </c>
      <c r="L2992" s="468" t="str">
        <f>BD_Actu!L244</f>
        <v>-</v>
      </c>
      <c r="M2992" s="468" t="str">
        <f>BD_Actu!M244</f>
        <v>-</v>
      </c>
      <c r="N2992" s="470" t="str">
        <f>BD_Actu!N244</f>
        <v>-</v>
      </c>
      <c r="O2992" s="616" t="str">
        <f>BD_Actu!O244</f>
        <v>-</v>
      </c>
      <c r="P2992" s="468" t="str">
        <f>BD_Actu!P244</f>
        <v>-</v>
      </c>
      <c r="Q2992" s="468" t="str">
        <f>BD_Actu!Q244</f>
        <v>-</v>
      </c>
      <c r="R2992" s="468" t="str">
        <f>BD_Actu!R244</f>
        <v>-</v>
      </c>
      <c r="S2992" s="468" t="str">
        <f>BD_Actu!S244</f>
        <v>-</v>
      </c>
      <c r="T2992" s="468" t="str">
        <f>BD_Actu!T244</f>
        <v>-</v>
      </c>
      <c r="U2992" s="468" t="str">
        <f>BD_Actu!U244</f>
        <v>-</v>
      </c>
      <c r="V2992" s="468" t="str">
        <f>BD_Actu!V244</f>
        <v>-</v>
      </c>
      <c r="W2992" s="468" t="str">
        <f>BD_Actu!W244</f>
        <v>-</v>
      </c>
      <c r="X2992" s="468" t="str">
        <f>BD_Actu!X244</f>
        <v>-</v>
      </c>
      <c r="Y2992" s="468" t="str">
        <f>BD_Actu!Y244</f>
        <v>-</v>
      </c>
      <c r="Z2992" s="468" t="str">
        <f>BD_Actu!Z244</f>
        <v>-</v>
      </c>
      <c r="AA2992" s="468" t="str">
        <f>BD_Actu!AA244</f>
        <v>-</v>
      </c>
      <c r="AB2992" s="470" t="str">
        <f>BD_Actu!AB244</f>
        <v>-</v>
      </c>
      <c r="AC2992" s="470"/>
    </row>
    <row r="2993" spans="1:29" s="467" customFormat="1">
      <c r="A2993" s="468" t="str">
        <f>BD_Actu!A245</f>
        <v>2018_225</v>
      </c>
      <c r="B2993" s="468" t="str">
        <f>BD_Actu!B245</f>
        <v>-</v>
      </c>
      <c r="C2993" s="468" t="str">
        <f>BD_Actu!C245</f>
        <v>---_-</v>
      </c>
      <c r="D2993" s="468" t="str">
        <f>BD_Actu!D245</f>
        <v>-</v>
      </c>
      <c r="E2993" s="468">
        <f>BD_Actu!E245</f>
        <v>57</v>
      </c>
      <c r="F2993" s="469" t="str">
        <f>BD_Actu!F245</f>
        <v>Tombo</v>
      </c>
      <c r="G2993" s="468" t="str">
        <f>BD_Actu!G245</f>
        <v>-</v>
      </c>
      <c r="H2993" s="673" t="str">
        <f>BD_Actu!H245</f>
        <v>-</v>
      </c>
      <c r="I2993" s="673" t="str">
        <f>BD_Actu!I245</f>
        <v>-</v>
      </c>
      <c r="J2993" s="619" t="str">
        <f>BD_Actu!J245</f>
        <v>-</v>
      </c>
      <c r="K2993" s="468" t="str">
        <f>BD_Actu!K245</f>
        <v>-</v>
      </c>
      <c r="L2993" s="468" t="str">
        <f>BD_Actu!L245</f>
        <v>-</v>
      </c>
      <c r="M2993" s="468" t="str">
        <f>BD_Actu!M245</f>
        <v>-</v>
      </c>
      <c r="N2993" s="470" t="str">
        <f>BD_Actu!N245</f>
        <v>-</v>
      </c>
      <c r="O2993" s="616" t="str">
        <f>BD_Actu!O245</f>
        <v>-</v>
      </c>
      <c r="P2993" s="468" t="str">
        <f>BD_Actu!P245</f>
        <v>-</v>
      </c>
      <c r="Q2993" s="468" t="str">
        <f>BD_Actu!Q245</f>
        <v>-</v>
      </c>
      <c r="R2993" s="468" t="str">
        <f>BD_Actu!R245</f>
        <v>-</v>
      </c>
      <c r="S2993" s="468" t="str">
        <f>BD_Actu!S245</f>
        <v>-</v>
      </c>
      <c r="T2993" s="468" t="str">
        <f>BD_Actu!T245</f>
        <v>-</v>
      </c>
      <c r="U2993" s="468" t="str">
        <f>BD_Actu!U245</f>
        <v>-</v>
      </c>
      <c r="V2993" s="468" t="str">
        <f>BD_Actu!V245</f>
        <v>-</v>
      </c>
      <c r="W2993" s="468" t="str">
        <f>BD_Actu!W245</f>
        <v>-</v>
      </c>
      <c r="X2993" s="468" t="str">
        <f>BD_Actu!X245</f>
        <v>-</v>
      </c>
      <c r="Y2993" s="468" t="str">
        <f>BD_Actu!Y245</f>
        <v>-</v>
      </c>
      <c r="Z2993" s="468" t="str">
        <f>BD_Actu!Z245</f>
        <v>-</v>
      </c>
      <c r="AA2993" s="468" t="str">
        <f>BD_Actu!AA245</f>
        <v>-</v>
      </c>
      <c r="AB2993" s="470" t="str">
        <f>BD_Actu!AB245</f>
        <v>-</v>
      </c>
      <c r="AC2993" s="470"/>
    </row>
    <row r="2994" spans="1:29" s="467" customFormat="1">
      <c r="A2994" s="468" t="str">
        <f>BD_Actu!A246</f>
        <v>2018_226</v>
      </c>
      <c r="B2994" s="468" t="str">
        <f>BD_Actu!B246</f>
        <v>-</v>
      </c>
      <c r="C2994" s="468" t="str">
        <f>BD_Actu!C246</f>
        <v>---_-</v>
      </c>
      <c r="D2994" s="468" t="str">
        <f>BD_Actu!D246</f>
        <v>-</v>
      </c>
      <c r="E2994" s="468">
        <f>BD_Actu!E246</f>
        <v>57</v>
      </c>
      <c r="F2994" s="469" t="str">
        <f>BD_Actu!F246</f>
        <v>Tombo</v>
      </c>
      <c r="G2994" s="468" t="str">
        <f>BD_Actu!G246</f>
        <v>-</v>
      </c>
      <c r="H2994" s="673" t="str">
        <f>BD_Actu!H246</f>
        <v>-</v>
      </c>
      <c r="I2994" s="673" t="str">
        <f>BD_Actu!I246</f>
        <v>-</v>
      </c>
      <c r="J2994" s="619" t="str">
        <f>BD_Actu!J246</f>
        <v>-</v>
      </c>
      <c r="K2994" s="468" t="str">
        <f>BD_Actu!K246</f>
        <v>-</v>
      </c>
      <c r="L2994" s="468" t="str">
        <f>BD_Actu!L246</f>
        <v>-</v>
      </c>
      <c r="M2994" s="468" t="str">
        <f>BD_Actu!M246</f>
        <v>-</v>
      </c>
      <c r="N2994" s="470" t="str">
        <f>BD_Actu!N246</f>
        <v>-</v>
      </c>
      <c r="O2994" s="616" t="str">
        <f>BD_Actu!O246</f>
        <v>-</v>
      </c>
      <c r="P2994" s="468" t="str">
        <f>BD_Actu!P246</f>
        <v>-</v>
      </c>
      <c r="Q2994" s="468" t="str">
        <f>BD_Actu!Q246</f>
        <v>-</v>
      </c>
      <c r="R2994" s="468" t="str">
        <f>BD_Actu!R246</f>
        <v>-</v>
      </c>
      <c r="S2994" s="468" t="str">
        <f>BD_Actu!S246</f>
        <v>-</v>
      </c>
      <c r="T2994" s="468" t="str">
        <f>BD_Actu!T246</f>
        <v>-</v>
      </c>
      <c r="U2994" s="468" t="str">
        <f>BD_Actu!U246</f>
        <v>-</v>
      </c>
      <c r="V2994" s="468" t="str">
        <f>BD_Actu!V246</f>
        <v>-</v>
      </c>
      <c r="W2994" s="468" t="str">
        <f>BD_Actu!W246</f>
        <v>-</v>
      </c>
      <c r="X2994" s="468" t="str">
        <f>BD_Actu!X246</f>
        <v>-</v>
      </c>
      <c r="Y2994" s="468" t="str">
        <f>BD_Actu!Y246</f>
        <v>-</v>
      </c>
      <c r="Z2994" s="468" t="str">
        <f>BD_Actu!Z246</f>
        <v>-</v>
      </c>
      <c r="AA2994" s="468" t="str">
        <f>BD_Actu!AA246</f>
        <v>-</v>
      </c>
      <c r="AB2994" s="470" t="str">
        <f>BD_Actu!AB246</f>
        <v>-</v>
      </c>
      <c r="AC2994" s="470"/>
    </row>
    <row r="2995" spans="1:29" s="467" customFormat="1">
      <c r="A2995" s="468" t="str">
        <f>BD_Actu!A247</f>
        <v>2018_227</v>
      </c>
      <c r="B2995" s="468" t="str">
        <f>BD_Actu!B247</f>
        <v>-</v>
      </c>
      <c r="C2995" s="468" t="str">
        <f>BD_Actu!C247</f>
        <v>---_-</v>
      </c>
      <c r="D2995" s="468" t="str">
        <f>BD_Actu!D247</f>
        <v>-</v>
      </c>
      <c r="E2995" s="468">
        <f>BD_Actu!E247</f>
        <v>57</v>
      </c>
      <c r="F2995" s="469" t="str">
        <f>BD_Actu!F247</f>
        <v>Tombo</v>
      </c>
      <c r="G2995" s="468" t="str">
        <f>BD_Actu!G247</f>
        <v>-</v>
      </c>
      <c r="H2995" s="673" t="str">
        <f>BD_Actu!H247</f>
        <v>-</v>
      </c>
      <c r="I2995" s="673" t="str">
        <f>BD_Actu!I247</f>
        <v>-</v>
      </c>
      <c r="J2995" s="619" t="str">
        <f>BD_Actu!J247</f>
        <v>-</v>
      </c>
      <c r="K2995" s="468" t="str">
        <f>BD_Actu!K247</f>
        <v>-</v>
      </c>
      <c r="L2995" s="468" t="str">
        <f>BD_Actu!L247</f>
        <v>-</v>
      </c>
      <c r="M2995" s="468" t="str">
        <f>BD_Actu!M247</f>
        <v>-</v>
      </c>
      <c r="N2995" s="470" t="str">
        <f>BD_Actu!N247</f>
        <v>-</v>
      </c>
      <c r="O2995" s="616" t="str">
        <f>BD_Actu!O247</f>
        <v>-</v>
      </c>
      <c r="P2995" s="468" t="str">
        <f>BD_Actu!P247</f>
        <v>-</v>
      </c>
      <c r="Q2995" s="468" t="str">
        <f>BD_Actu!Q247</f>
        <v>-</v>
      </c>
      <c r="R2995" s="468" t="str">
        <f>BD_Actu!R247</f>
        <v>-</v>
      </c>
      <c r="S2995" s="468" t="str">
        <f>BD_Actu!S247</f>
        <v>-</v>
      </c>
      <c r="T2995" s="468" t="str">
        <f>BD_Actu!T247</f>
        <v>-</v>
      </c>
      <c r="U2995" s="468" t="str">
        <f>BD_Actu!U247</f>
        <v>-</v>
      </c>
      <c r="V2995" s="468" t="str">
        <f>BD_Actu!V247</f>
        <v>-</v>
      </c>
      <c r="W2995" s="468" t="str">
        <f>BD_Actu!W247</f>
        <v>-</v>
      </c>
      <c r="X2995" s="468" t="str">
        <f>BD_Actu!X247</f>
        <v>-</v>
      </c>
      <c r="Y2995" s="468" t="str">
        <f>BD_Actu!Y247</f>
        <v>-</v>
      </c>
      <c r="Z2995" s="468" t="str">
        <f>BD_Actu!Z247</f>
        <v>-</v>
      </c>
      <c r="AA2995" s="468" t="str">
        <f>BD_Actu!AA247</f>
        <v>-</v>
      </c>
      <c r="AB2995" s="470" t="str">
        <f>BD_Actu!AB247</f>
        <v>-</v>
      </c>
      <c r="AC2995" s="470"/>
    </row>
    <row r="2996" spans="1:29" s="467" customFormat="1">
      <c r="A2996" s="468" t="str">
        <f>BD_Actu!A248</f>
        <v>2018_228</v>
      </c>
      <c r="B2996" s="468" t="str">
        <f>BD_Actu!B248</f>
        <v>-</v>
      </c>
      <c r="C2996" s="468" t="str">
        <f>BD_Actu!C248</f>
        <v>---_-</v>
      </c>
      <c r="D2996" s="468" t="str">
        <f>BD_Actu!D248</f>
        <v>-</v>
      </c>
      <c r="E2996" s="468">
        <f>BD_Actu!E248</f>
        <v>57</v>
      </c>
      <c r="F2996" s="469" t="str">
        <f>BD_Actu!F248</f>
        <v>Tombo</v>
      </c>
      <c r="G2996" s="468" t="str">
        <f>BD_Actu!G248</f>
        <v>-</v>
      </c>
      <c r="H2996" s="673" t="str">
        <f>BD_Actu!H248</f>
        <v>-</v>
      </c>
      <c r="I2996" s="673" t="str">
        <f>BD_Actu!I248</f>
        <v>-</v>
      </c>
      <c r="J2996" s="619" t="str">
        <f>BD_Actu!J248</f>
        <v>-</v>
      </c>
      <c r="K2996" s="468" t="str">
        <f>BD_Actu!K248</f>
        <v>-</v>
      </c>
      <c r="L2996" s="468" t="str">
        <f>BD_Actu!L248</f>
        <v>-</v>
      </c>
      <c r="M2996" s="468" t="str">
        <f>BD_Actu!M248</f>
        <v>-</v>
      </c>
      <c r="N2996" s="470" t="str">
        <f>BD_Actu!N248</f>
        <v>-</v>
      </c>
      <c r="O2996" s="616" t="str">
        <f>BD_Actu!O248</f>
        <v>-</v>
      </c>
      <c r="P2996" s="468" t="str">
        <f>BD_Actu!P248</f>
        <v>-</v>
      </c>
      <c r="Q2996" s="468" t="str">
        <f>BD_Actu!Q248</f>
        <v>-</v>
      </c>
      <c r="R2996" s="468" t="str">
        <f>BD_Actu!R248</f>
        <v>-</v>
      </c>
      <c r="S2996" s="468" t="str">
        <f>BD_Actu!S248</f>
        <v>-</v>
      </c>
      <c r="T2996" s="468" t="str">
        <f>BD_Actu!T248</f>
        <v>-</v>
      </c>
      <c r="U2996" s="468" t="str">
        <f>BD_Actu!U248</f>
        <v>-</v>
      </c>
      <c r="V2996" s="468" t="str">
        <f>BD_Actu!V248</f>
        <v>-</v>
      </c>
      <c r="W2996" s="468" t="str">
        <f>BD_Actu!W248</f>
        <v>-</v>
      </c>
      <c r="X2996" s="468" t="str">
        <f>BD_Actu!X248</f>
        <v>-</v>
      </c>
      <c r="Y2996" s="468" t="str">
        <f>BD_Actu!Y248</f>
        <v>-</v>
      </c>
      <c r="Z2996" s="468" t="str">
        <f>BD_Actu!Z248</f>
        <v>-</v>
      </c>
      <c r="AA2996" s="468" t="str">
        <f>BD_Actu!AA248</f>
        <v>-</v>
      </c>
      <c r="AB2996" s="470" t="str">
        <f>BD_Actu!AB248</f>
        <v>-</v>
      </c>
      <c r="AC2996" s="470"/>
    </row>
    <row r="2997" spans="1:29" s="467" customFormat="1">
      <c r="A2997" s="468" t="str">
        <f>BD_Actu!A249</f>
        <v>2018_229</v>
      </c>
      <c r="B2997" s="468" t="str">
        <f>BD_Actu!B249</f>
        <v>-</v>
      </c>
      <c r="C2997" s="468" t="str">
        <f>BD_Actu!C249</f>
        <v>---_-</v>
      </c>
      <c r="D2997" s="468" t="str">
        <f>BD_Actu!D249</f>
        <v>-</v>
      </c>
      <c r="E2997" s="468">
        <f>BD_Actu!E249</f>
        <v>58</v>
      </c>
      <c r="F2997" s="469" t="str">
        <f>BD_Actu!F249</f>
        <v>Lekiny</v>
      </c>
      <c r="G2997" s="468" t="str">
        <f>BD_Actu!G249</f>
        <v>-</v>
      </c>
      <c r="H2997" s="673" t="str">
        <f>BD_Actu!H249</f>
        <v>-</v>
      </c>
      <c r="I2997" s="673" t="str">
        <f>BD_Actu!I249</f>
        <v>-</v>
      </c>
      <c r="J2997" s="619" t="str">
        <f>BD_Actu!J249</f>
        <v>-</v>
      </c>
      <c r="K2997" s="468" t="str">
        <f>BD_Actu!K249</f>
        <v>-</v>
      </c>
      <c r="L2997" s="468" t="str">
        <f>BD_Actu!L249</f>
        <v>Lekiny</v>
      </c>
      <c r="M2997" s="468" t="str">
        <f>BD_Actu!M249</f>
        <v>-</v>
      </c>
      <c r="N2997" s="470" t="str">
        <f>BD_Actu!N249</f>
        <v>-</v>
      </c>
      <c r="O2997" s="616" t="str">
        <f>BD_Actu!O249</f>
        <v>-</v>
      </c>
      <c r="P2997" s="468" t="str">
        <f>BD_Actu!P249</f>
        <v>-</v>
      </c>
      <c r="Q2997" s="468" t="str">
        <f>BD_Actu!Q249</f>
        <v>-</v>
      </c>
      <c r="R2997" s="468" t="str">
        <f>BD_Actu!R249</f>
        <v>-</v>
      </c>
      <c r="S2997" s="468" t="str">
        <f>BD_Actu!S249</f>
        <v>-</v>
      </c>
      <c r="T2997" s="468" t="str">
        <f>BD_Actu!T249</f>
        <v>-</v>
      </c>
      <c r="U2997" s="468" t="str">
        <f>BD_Actu!U249</f>
        <v>-</v>
      </c>
      <c r="V2997" s="468" t="str">
        <f>BD_Actu!V249</f>
        <v>-</v>
      </c>
      <c r="W2997" s="468" t="str">
        <f>BD_Actu!W249</f>
        <v>-</v>
      </c>
      <c r="X2997" s="468" t="str">
        <f>BD_Actu!X249</f>
        <v>-</v>
      </c>
      <c r="Y2997" s="468" t="str">
        <f>BD_Actu!Y249</f>
        <v>-</v>
      </c>
      <c r="Z2997" s="468" t="str">
        <f>BD_Actu!Z249</f>
        <v>-</v>
      </c>
      <c r="AA2997" s="468" t="str">
        <f>BD_Actu!AA249</f>
        <v>-</v>
      </c>
      <c r="AB2997" s="470" t="str">
        <f>BD_Actu!AB249</f>
        <v>-</v>
      </c>
      <c r="AC2997" s="470"/>
    </row>
    <row r="2998" spans="1:29" s="467" customFormat="1">
      <c r="A2998" s="468" t="str">
        <f>BD_Actu!A250</f>
        <v>2018_230</v>
      </c>
      <c r="B2998" s="468" t="str">
        <f>BD_Actu!B250</f>
        <v>-</v>
      </c>
      <c r="C2998" s="468" t="str">
        <f>BD_Actu!C250</f>
        <v>---_-</v>
      </c>
      <c r="D2998" s="468" t="str">
        <f>BD_Actu!D250</f>
        <v>-</v>
      </c>
      <c r="E2998" s="468">
        <f>BD_Actu!E250</f>
        <v>58</v>
      </c>
      <c r="F2998" s="469" t="str">
        <f>BD_Actu!F250</f>
        <v>Lekiny</v>
      </c>
      <c r="G2998" s="468" t="str">
        <f>BD_Actu!G250</f>
        <v>-</v>
      </c>
      <c r="H2998" s="673" t="str">
        <f>BD_Actu!H250</f>
        <v>-</v>
      </c>
      <c r="I2998" s="673" t="str">
        <f>BD_Actu!I250</f>
        <v>-</v>
      </c>
      <c r="J2998" s="619" t="str">
        <f>BD_Actu!J250</f>
        <v>-</v>
      </c>
      <c r="K2998" s="468" t="str">
        <f>BD_Actu!K250</f>
        <v>-</v>
      </c>
      <c r="L2998" s="468" t="str">
        <f>BD_Actu!L250</f>
        <v>Lekiny</v>
      </c>
      <c r="M2998" s="468" t="str">
        <f>BD_Actu!M250</f>
        <v>-</v>
      </c>
      <c r="N2998" s="470" t="str">
        <f>BD_Actu!N250</f>
        <v>-</v>
      </c>
      <c r="O2998" s="616" t="str">
        <f>BD_Actu!O250</f>
        <v>-</v>
      </c>
      <c r="P2998" s="468" t="str">
        <f>BD_Actu!P250</f>
        <v>-</v>
      </c>
      <c r="Q2998" s="468" t="str">
        <f>BD_Actu!Q250</f>
        <v>-</v>
      </c>
      <c r="R2998" s="468" t="str">
        <f>BD_Actu!R250</f>
        <v>-</v>
      </c>
      <c r="S2998" s="468" t="str">
        <f>BD_Actu!S250</f>
        <v>-</v>
      </c>
      <c r="T2998" s="468" t="str">
        <f>BD_Actu!T250</f>
        <v>-</v>
      </c>
      <c r="U2998" s="468" t="str">
        <f>BD_Actu!U250</f>
        <v>-</v>
      </c>
      <c r="V2998" s="468" t="str">
        <f>BD_Actu!V250</f>
        <v>-</v>
      </c>
      <c r="W2998" s="468" t="str">
        <f>BD_Actu!W250</f>
        <v>-</v>
      </c>
      <c r="X2998" s="468" t="str">
        <f>BD_Actu!X250</f>
        <v>-</v>
      </c>
      <c r="Y2998" s="468" t="str">
        <f>BD_Actu!Y250</f>
        <v>-</v>
      </c>
      <c r="Z2998" s="468" t="str">
        <f>BD_Actu!Z250</f>
        <v>-</v>
      </c>
      <c r="AA2998" s="468" t="str">
        <f>BD_Actu!AA250</f>
        <v>-</v>
      </c>
      <c r="AB2998" s="470" t="str">
        <f>BD_Actu!AB250</f>
        <v>-</v>
      </c>
      <c r="AC2998" s="470"/>
    </row>
    <row r="2999" spans="1:29" s="467" customFormat="1">
      <c r="A2999" s="468" t="str">
        <f>BD_Actu!A251</f>
        <v>2018_231</v>
      </c>
      <c r="B2999" s="468" t="str">
        <f>BD_Actu!B251</f>
        <v>-</v>
      </c>
      <c r="C2999" s="468" t="str">
        <f>BD_Actu!C251</f>
        <v>---_-</v>
      </c>
      <c r="D2999" s="468" t="str">
        <f>BD_Actu!D251</f>
        <v>-</v>
      </c>
      <c r="E2999" s="468">
        <f>BD_Actu!E251</f>
        <v>58</v>
      </c>
      <c r="F2999" s="469" t="str">
        <f>BD_Actu!F251</f>
        <v>Lekiny</v>
      </c>
      <c r="G2999" s="468" t="str">
        <f>BD_Actu!G251</f>
        <v>-</v>
      </c>
      <c r="H2999" s="673" t="str">
        <f>BD_Actu!H251</f>
        <v>-</v>
      </c>
      <c r="I2999" s="673" t="str">
        <f>BD_Actu!I251</f>
        <v>-</v>
      </c>
      <c r="J2999" s="619" t="str">
        <f>BD_Actu!J251</f>
        <v>-</v>
      </c>
      <c r="K2999" s="468" t="str">
        <f>BD_Actu!K251</f>
        <v>-</v>
      </c>
      <c r="L2999" s="468" t="str">
        <f>BD_Actu!L251</f>
        <v>Lekiny</v>
      </c>
      <c r="M2999" s="468" t="str">
        <f>BD_Actu!M251</f>
        <v>-</v>
      </c>
      <c r="N2999" s="470" t="str">
        <f>BD_Actu!N251</f>
        <v>-</v>
      </c>
      <c r="O2999" s="616" t="str">
        <f>BD_Actu!O251</f>
        <v>-</v>
      </c>
      <c r="P2999" s="468" t="str">
        <f>BD_Actu!P251</f>
        <v>-</v>
      </c>
      <c r="Q2999" s="468" t="str">
        <f>BD_Actu!Q251</f>
        <v>-</v>
      </c>
      <c r="R2999" s="468" t="str">
        <f>BD_Actu!R251</f>
        <v>-</v>
      </c>
      <c r="S2999" s="468" t="str">
        <f>BD_Actu!S251</f>
        <v>-</v>
      </c>
      <c r="T2999" s="468" t="str">
        <f>BD_Actu!T251</f>
        <v>-</v>
      </c>
      <c r="U2999" s="468" t="str">
        <f>BD_Actu!U251</f>
        <v>-</v>
      </c>
      <c r="V2999" s="468" t="str">
        <f>BD_Actu!V251</f>
        <v>-</v>
      </c>
      <c r="W2999" s="468" t="str">
        <f>BD_Actu!W251</f>
        <v>-</v>
      </c>
      <c r="X2999" s="468" t="str">
        <f>BD_Actu!X251</f>
        <v>-</v>
      </c>
      <c r="Y2999" s="468" t="str">
        <f>BD_Actu!Y251</f>
        <v>-</v>
      </c>
      <c r="Z2999" s="468" t="str">
        <f>BD_Actu!Z251</f>
        <v>-</v>
      </c>
      <c r="AA2999" s="468" t="str">
        <f>BD_Actu!AA251</f>
        <v>-</v>
      </c>
      <c r="AB2999" s="470" t="str">
        <f>BD_Actu!AB251</f>
        <v>-</v>
      </c>
      <c r="AC2999" s="470"/>
    </row>
    <row r="3000" spans="1:29" s="467" customFormat="1">
      <c r="A3000" s="468" t="str">
        <f>BD_Actu!A252</f>
        <v>2018_232</v>
      </c>
      <c r="B3000" s="468" t="str">
        <f>BD_Actu!B252</f>
        <v>-</v>
      </c>
      <c r="C3000" s="468" t="str">
        <f>BD_Actu!C252</f>
        <v>---_-</v>
      </c>
      <c r="D3000" s="468" t="str">
        <f>BD_Actu!D252</f>
        <v>-</v>
      </c>
      <c r="E3000" s="468">
        <f>BD_Actu!E252</f>
        <v>58</v>
      </c>
      <c r="F3000" s="469" t="str">
        <f>BD_Actu!F252</f>
        <v>Lekiny</v>
      </c>
      <c r="G3000" s="468" t="str">
        <f>BD_Actu!G252</f>
        <v>-</v>
      </c>
      <c r="H3000" s="673" t="str">
        <f>BD_Actu!H252</f>
        <v>-</v>
      </c>
      <c r="I3000" s="673" t="str">
        <f>BD_Actu!I252</f>
        <v>-</v>
      </c>
      <c r="J3000" s="619" t="str">
        <f>BD_Actu!J252</f>
        <v>-</v>
      </c>
      <c r="K3000" s="468" t="str">
        <f>BD_Actu!K252</f>
        <v>-</v>
      </c>
      <c r="L3000" s="468" t="str">
        <f>BD_Actu!L252</f>
        <v>Lekiny</v>
      </c>
      <c r="M3000" s="468" t="str">
        <f>BD_Actu!M252</f>
        <v>-</v>
      </c>
      <c r="N3000" s="470" t="str">
        <f>BD_Actu!N252</f>
        <v>-</v>
      </c>
      <c r="O3000" s="616" t="str">
        <f>BD_Actu!O252</f>
        <v>-</v>
      </c>
      <c r="P3000" s="468" t="str">
        <f>BD_Actu!P252</f>
        <v>-</v>
      </c>
      <c r="Q3000" s="468" t="str">
        <f>BD_Actu!Q252</f>
        <v>-</v>
      </c>
      <c r="R3000" s="468" t="str">
        <f>BD_Actu!R252</f>
        <v>-</v>
      </c>
      <c r="S3000" s="468" t="str">
        <f>BD_Actu!S252</f>
        <v>-</v>
      </c>
      <c r="T3000" s="468" t="str">
        <f>BD_Actu!T252</f>
        <v>-</v>
      </c>
      <c r="U3000" s="468" t="str">
        <f>BD_Actu!U252</f>
        <v>-</v>
      </c>
      <c r="V3000" s="468" t="str">
        <f>BD_Actu!V252</f>
        <v>-</v>
      </c>
      <c r="W3000" s="468" t="str">
        <f>BD_Actu!W252</f>
        <v>-</v>
      </c>
      <c r="X3000" s="468" t="str">
        <f>BD_Actu!X252</f>
        <v>-</v>
      </c>
      <c r="Y3000" s="468" t="str">
        <f>BD_Actu!Y252</f>
        <v>-</v>
      </c>
      <c r="Z3000" s="468" t="str">
        <f>BD_Actu!Z252</f>
        <v>-</v>
      </c>
      <c r="AA3000" s="468" t="str">
        <f>BD_Actu!AA252</f>
        <v>-</v>
      </c>
      <c r="AB3000" s="470" t="str">
        <f>BD_Actu!AB252</f>
        <v>-</v>
      </c>
      <c r="AC3000" s="470"/>
    </row>
    <row r="3001" spans="1:29" s="467" customFormat="1">
      <c r="A3001" s="468" t="str">
        <f>BD_Actu!A253</f>
        <v>2018_233</v>
      </c>
      <c r="B3001" s="468" t="str">
        <f>BD_Actu!B253</f>
        <v>-</v>
      </c>
      <c r="C3001" s="468" t="str">
        <f>BD_Actu!C253</f>
        <v>---_-</v>
      </c>
      <c r="D3001" s="468" t="str">
        <f>BD_Actu!D253</f>
        <v>-</v>
      </c>
      <c r="E3001" s="468">
        <f>BD_Actu!E253</f>
        <v>59</v>
      </c>
      <c r="F3001" s="469" t="str">
        <f>BD_Actu!F253</f>
        <v>Gece</v>
      </c>
      <c r="G3001" s="468" t="str">
        <f>BD_Actu!G253</f>
        <v>-</v>
      </c>
      <c r="H3001" s="673" t="str">
        <f>BD_Actu!H253</f>
        <v>-</v>
      </c>
      <c r="I3001" s="673" t="str">
        <f>BD_Actu!I253</f>
        <v>-</v>
      </c>
      <c r="J3001" s="619" t="str">
        <f>BD_Actu!J253</f>
        <v>-</v>
      </c>
      <c r="K3001" s="468" t="str">
        <f>BD_Actu!K253</f>
        <v>-</v>
      </c>
      <c r="L3001" s="468" t="str">
        <f>BD_Actu!L253</f>
        <v>-</v>
      </c>
      <c r="M3001" s="468" t="str">
        <f>BD_Actu!M253</f>
        <v>-</v>
      </c>
      <c r="N3001" s="470" t="str">
        <f>BD_Actu!N253</f>
        <v>-</v>
      </c>
      <c r="O3001" s="616" t="str">
        <f>BD_Actu!O253</f>
        <v>-</v>
      </c>
      <c r="P3001" s="468" t="str">
        <f>BD_Actu!P253</f>
        <v>-</v>
      </c>
      <c r="Q3001" s="468" t="str">
        <f>BD_Actu!Q253</f>
        <v>-</v>
      </c>
      <c r="R3001" s="468" t="str">
        <f>BD_Actu!R253</f>
        <v>-</v>
      </c>
      <c r="S3001" s="468" t="str">
        <f>BD_Actu!S253</f>
        <v>-</v>
      </c>
      <c r="T3001" s="468" t="str">
        <f>BD_Actu!T253</f>
        <v>-</v>
      </c>
      <c r="U3001" s="468" t="str">
        <f>BD_Actu!U253</f>
        <v>-</v>
      </c>
      <c r="V3001" s="468" t="str">
        <f>BD_Actu!V253</f>
        <v>-</v>
      </c>
      <c r="W3001" s="468" t="str">
        <f>BD_Actu!W253</f>
        <v>-</v>
      </c>
      <c r="X3001" s="468" t="str">
        <f>BD_Actu!X253</f>
        <v>-</v>
      </c>
      <c r="Y3001" s="468" t="str">
        <f>BD_Actu!Y253</f>
        <v>-</v>
      </c>
      <c r="Z3001" s="468" t="str">
        <f>BD_Actu!Z253</f>
        <v>-</v>
      </c>
      <c r="AA3001" s="468" t="str">
        <f>BD_Actu!AA253</f>
        <v>-</v>
      </c>
      <c r="AB3001" s="470" t="str">
        <f>BD_Actu!AB253</f>
        <v>-</v>
      </c>
      <c r="AC3001" s="470"/>
    </row>
    <row r="3002" spans="1:29" s="467" customFormat="1">
      <c r="A3002" s="468" t="str">
        <f>BD_Actu!A254</f>
        <v>2018_234</v>
      </c>
      <c r="B3002" s="468" t="str">
        <f>BD_Actu!B254</f>
        <v>-</v>
      </c>
      <c r="C3002" s="468" t="str">
        <f>BD_Actu!C254</f>
        <v>---_-</v>
      </c>
      <c r="D3002" s="468" t="str">
        <f>BD_Actu!D254</f>
        <v>-</v>
      </c>
      <c r="E3002" s="468">
        <f>BD_Actu!E254</f>
        <v>59</v>
      </c>
      <c r="F3002" s="469" t="str">
        <f>BD_Actu!F254</f>
        <v>Gece</v>
      </c>
      <c r="G3002" s="468" t="str">
        <f>BD_Actu!G254</f>
        <v>-</v>
      </c>
      <c r="H3002" s="673" t="str">
        <f>BD_Actu!H254</f>
        <v>-</v>
      </c>
      <c r="I3002" s="673" t="str">
        <f>BD_Actu!I254</f>
        <v>-</v>
      </c>
      <c r="J3002" s="619" t="str">
        <f>BD_Actu!J254</f>
        <v>-</v>
      </c>
      <c r="K3002" s="468" t="str">
        <f>BD_Actu!K254</f>
        <v>-</v>
      </c>
      <c r="L3002" s="468" t="str">
        <f>BD_Actu!L254</f>
        <v>-</v>
      </c>
      <c r="M3002" s="468" t="str">
        <f>BD_Actu!M254</f>
        <v>-</v>
      </c>
      <c r="N3002" s="470" t="str">
        <f>BD_Actu!N254</f>
        <v>-</v>
      </c>
      <c r="O3002" s="616" t="str">
        <f>BD_Actu!O254</f>
        <v>-</v>
      </c>
      <c r="P3002" s="468" t="str">
        <f>BD_Actu!P254</f>
        <v>-</v>
      </c>
      <c r="Q3002" s="468" t="str">
        <f>BD_Actu!Q254</f>
        <v>-</v>
      </c>
      <c r="R3002" s="468" t="str">
        <f>BD_Actu!R254</f>
        <v>-</v>
      </c>
      <c r="S3002" s="468" t="str">
        <f>BD_Actu!S254</f>
        <v>-</v>
      </c>
      <c r="T3002" s="468" t="str">
        <f>BD_Actu!T254</f>
        <v>-</v>
      </c>
      <c r="U3002" s="468" t="str">
        <f>BD_Actu!U254</f>
        <v>-</v>
      </c>
      <c r="V3002" s="468" t="str">
        <f>BD_Actu!V254</f>
        <v>-</v>
      </c>
      <c r="W3002" s="468" t="str">
        <f>BD_Actu!W254</f>
        <v>-</v>
      </c>
      <c r="X3002" s="468" t="str">
        <f>BD_Actu!X254</f>
        <v>-</v>
      </c>
      <c r="Y3002" s="468" t="str">
        <f>BD_Actu!Y254</f>
        <v>-</v>
      </c>
      <c r="Z3002" s="468" t="str">
        <f>BD_Actu!Z254</f>
        <v>-</v>
      </c>
      <c r="AA3002" s="468" t="str">
        <f>BD_Actu!AA254</f>
        <v>-</v>
      </c>
      <c r="AB3002" s="470" t="str">
        <f>BD_Actu!AB254</f>
        <v>-</v>
      </c>
      <c r="AC3002" s="470"/>
    </row>
    <row r="3003" spans="1:29" s="467" customFormat="1">
      <c r="A3003" s="468" t="str">
        <f>BD_Actu!A255</f>
        <v>2018_235</v>
      </c>
      <c r="B3003" s="468" t="str">
        <f>BD_Actu!B255</f>
        <v>-</v>
      </c>
      <c r="C3003" s="468" t="str">
        <f>BD_Actu!C255</f>
        <v>---_-</v>
      </c>
      <c r="D3003" s="468" t="str">
        <f>BD_Actu!D255</f>
        <v>-</v>
      </c>
      <c r="E3003" s="468">
        <f>BD_Actu!E255</f>
        <v>59</v>
      </c>
      <c r="F3003" s="469" t="str">
        <f>BD_Actu!F255</f>
        <v>Gece</v>
      </c>
      <c r="G3003" s="468" t="str">
        <f>BD_Actu!G255</f>
        <v>-</v>
      </c>
      <c r="H3003" s="673" t="str">
        <f>BD_Actu!H255</f>
        <v>-</v>
      </c>
      <c r="I3003" s="673" t="str">
        <f>BD_Actu!I255</f>
        <v>-</v>
      </c>
      <c r="J3003" s="619" t="str">
        <f>BD_Actu!J255</f>
        <v>-</v>
      </c>
      <c r="K3003" s="468" t="str">
        <f>BD_Actu!K255</f>
        <v>-</v>
      </c>
      <c r="L3003" s="468" t="str">
        <f>BD_Actu!L255</f>
        <v>-</v>
      </c>
      <c r="M3003" s="468" t="str">
        <f>BD_Actu!M255</f>
        <v>-</v>
      </c>
      <c r="N3003" s="470" t="str">
        <f>BD_Actu!N255</f>
        <v>-</v>
      </c>
      <c r="O3003" s="616" t="str">
        <f>BD_Actu!O255</f>
        <v>-</v>
      </c>
      <c r="P3003" s="468" t="str">
        <f>BD_Actu!P255</f>
        <v>-</v>
      </c>
      <c r="Q3003" s="468" t="str">
        <f>BD_Actu!Q255</f>
        <v>-</v>
      </c>
      <c r="R3003" s="468" t="str">
        <f>BD_Actu!R255</f>
        <v>-</v>
      </c>
      <c r="S3003" s="468" t="str">
        <f>BD_Actu!S255</f>
        <v>-</v>
      </c>
      <c r="T3003" s="468" t="str">
        <f>BD_Actu!T255</f>
        <v>-</v>
      </c>
      <c r="U3003" s="468" t="str">
        <f>BD_Actu!U255</f>
        <v>-</v>
      </c>
      <c r="V3003" s="468" t="str">
        <f>BD_Actu!V255</f>
        <v>-</v>
      </c>
      <c r="W3003" s="468" t="str">
        <f>BD_Actu!W255</f>
        <v>-</v>
      </c>
      <c r="X3003" s="468" t="str">
        <f>BD_Actu!X255</f>
        <v>-</v>
      </c>
      <c r="Y3003" s="468" t="str">
        <f>BD_Actu!Y255</f>
        <v>-</v>
      </c>
      <c r="Z3003" s="468" t="str">
        <f>BD_Actu!Z255</f>
        <v>-</v>
      </c>
      <c r="AA3003" s="468" t="str">
        <f>BD_Actu!AA255</f>
        <v>-</v>
      </c>
      <c r="AB3003" s="470" t="str">
        <f>BD_Actu!AB255</f>
        <v>-</v>
      </c>
      <c r="AC3003" s="470"/>
    </row>
    <row r="3004" spans="1:29" s="467" customFormat="1">
      <c r="A3004" s="468" t="str">
        <f>BD_Actu!A256</f>
        <v>2018_236</v>
      </c>
      <c r="B3004" s="468" t="str">
        <f>BD_Actu!B256</f>
        <v>-</v>
      </c>
      <c r="C3004" s="468" t="str">
        <f>BD_Actu!C256</f>
        <v>---_-</v>
      </c>
      <c r="D3004" s="468" t="str">
        <f>BD_Actu!D256</f>
        <v>-</v>
      </c>
      <c r="E3004" s="468">
        <f>BD_Actu!E256</f>
        <v>59</v>
      </c>
      <c r="F3004" s="469" t="str">
        <f>BD_Actu!F256</f>
        <v>Gece</v>
      </c>
      <c r="G3004" s="468" t="str">
        <f>BD_Actu!G256</f>
        <v>-</v>
      </c>
      <c r="H3004" s="673" t="str">
        <f>BD_Actu!H256</f>
        <v>-</v>
      </c>
      <c r="I3004" s="673" t="str">
        <f>BD_Actu!I256</f>
        <v>-</v>
      </c>
      <c r="J3004" s="619" t="str">
        <f>BD_Actu!J256</f>
        <v>-</v>
      </c>
      <c r="K3004" s="468" t="str">
        <f>BD_Actu!K256</f>
        <v>-</v>
      </c>
      <c r="L3004" s="468" t="str">
        <f>BD_Actu!L256</f>
        <v>-</v>
      </c>
      <c r="M3004" s="468" t="str">
        <f>BD_Actu!M256</f>
        <v>-</v>
      </c>
      <c r="N3004" s="470" t="str">
        <f>BD_Actu!N256</f>
        <v>-</v>
      </c>
      <c r="O3004" s="616" t="str">
        <f>BD_Actu!O256</f>
        <v>-</v>
      </c>
      <c r="P3004" s="468" t="str">
        <f>BD_Actu!P256</f>
        <v>-</v>
      </c>
      <c r="Q3004" s="468" t="str">
        <f>BD_Actu!Q256</f>
        <v>-</v>
      </c>
      <c r="R3004" s="468" t="str">
        <f>BD_Actu!R256</f>
        <v>-</v>
      </c>
      <c r="S3004" s="468" t="str">
        <f>BD_Actu!S256</f>
        <v>-</v>
      </c>
      <c r="T3004" s="468" t="str">
        <f>BD_Actu!T256</f>
        <v>-</v>
      </c>
      <c r="U3004" s="468" t="str">
        <f>BD_Actu!U256</f>
        <v>-</v>
      </c>
      <c r="V3004" s="468" t="str">
        <f>BD_Actu!V256</f>
        <v>-</v>
      </c>
      <c r="W3004" s="468" t="str">
        <f>BD_Actu!W256</f>
        <v>-</v>
      </c>
      <c r="X3004" s="468" t="str">
        <f>BD_Actu!X256</f>
        <v>-</v>
      </c>
      <c r="Y3004" s="468" t="str">
        <f>BD_Actu!Y256</f>
        <v>-</v>
      </c>
      <c r="Z3004" s="468" t="str">
        <f>BD_Actu!Z256</f>
        <v>-</v>
      </c>
      <c r="AA3004" s="468" t="str">
        <f>BD_Actu!AA256</f>
        <v>-</v>
      </c>
      <c r="AB3004" s="470" t="str">
        <f>BD_Actu!AB256</f>
        <v>-</v>
      </c>
      <c r="AC3004" s="470"/>
    </row>
    <row r="3005" spans="1:29" s="467" customFormat="1">
      <c r="A3005" s="468" t="str">
        <f>BD_Actu!A257</f>
        <v>2018_237</v>
      </c>
      <c r="B3005" s="468" t="str">
        <f>BD_Actu!B257</f>
        <v>-</v>
      </c>
      <c r="C3005" s="468" t="str">
        <f>BD_Actu!C257</f>
        <v>---_-</v>
      </c>
      <c r="D3005" s="468" t="str">
        <f>BD_Actu!D257</f>
        <v>-</v>
      </c>
      <c r="E3005" s="468">
        <f>BD_Actu!E257</f>
        <v>60</v>
      </c>
      <c r="F3005" s="469" t="str">
        <f>BD_Actu!F257</f>
        <v>Gee</v>
      </c>
      <c r="G3005" s="468" t="str">
        <f>BD_Actu!G257</f>
        <v>-</v>
      </c>
      <c r="H3005" s="673" t="str">
        <f>BD_Actu!H257</f>
        <v>-</v>
      </c>
      <c r="I3005" s="673" t="str">
        <f>BD_Actu!I257</f>
        <v>-</v>
      </c>
      <c r="J3005" s="619" t="str">
        <f>BD_Actu!J257</f>
        <v>-</v>
      </c>
      <c r="K3005" s="468" t="str">
        <f>BD_Actu!K257</f>
        <v>-</v>
      </c>
      <c r="L3005" s="468" t="str">
        <f>BD_Actu!L257</f>
        <v>-</v>
      </c>
      <c r="M3005" s="468" t="str">
        <f>BD_Actu!M257</f>
        <v>-</v>
      </c>
      <c r="N3005" s="470" t="str">
        <f>BD_Actu!N257</f>
        <v>-</v>
      </c>
      <c r="O3005" s="616" t="str">
        <f>BD_Actu!O257</f>
        <v>-</v>
      </c>
      <c r="P3005" s="468" t="str">
        <f>BD_Actu!P257</f>
        <v>-</v>
      </c>
      <c r="Q3005" s="468" t="str">
        <f>BD_Actu!Q257</f>
        <v>-</v>
      </c>
      <c r="R3005" s="468" t="str">
        <f>BD_Actu!R257</f>
        <v>-</v>
      </c>
      <c r="S3005" s="468" t="str">
        <f>BD_Actu!S257</f>
        <v>-</v>
      </c>
      <c r="T3005" s="468" t="str">
        <f>BD_Actu!T257</f>
        <v>-</v>
      </c>
      <c r="U3005" s="468" t="str">
        <f>BD_Actu!U257</f>
        <v>-</v>
      </c>
      <c r="V3005" s="468" t="str">
        <f>BD_Actu!V257</f>
        <v>-</v>
      </c>
      <c r="W3005" s="468" t="str">
        <f>BD_Actu!W257</f>
        <v>-</v>
      </c>
      <c r="X3005" s="468" t="str">
        <f>BD_Actu!X257</f>
        <v>-</v>
      </c>
      <c r="Y3005" s="468" t="str">
        <f>BD_Actu!Y257</f>
        <v>-</v>
      </c>
      <c r="Z3005" s="468" t="str">
        <f>BD_Actu!Z257</f>
        <v>-</v>
      </c>
      <c r="AA3005" s="468" t="str">
        <f>BD_Actu!AA257</f>
        <v>-</v>
      </c>
      <c r="AB3005" s="470" t="str">
        <f>BD_Actu!AB257</f>
        <v>-</v>
      </c>
      <c r="AC3005" s="470"/>
    </row>
    <row r="3006" spans="1:29" s="467" customFormat="1">
      <c r="A3006" s="468" t="str">
        <f>BD_Actu!A258</f>
        <v>2018_238</v>
      </c>
      <c r="B3006" s="468" t="str">
        <f>BD_Actu!B258</f>
        <v>-</v>
      </c>
      <c r="C3006" s="468" t="str">
        <f>BD_Actu!C258</f>
        <v>---_-</v>
      </c>
      <c r="D3006" s="468" t="str">
        <f>BD_Actu!D258</f>
        <v>-</v>
      </c>
      <c r="E3006" s="468">
        <f>BD_Actu!E258</f>
        <v>60</v>
      </c>
      <c r="F3006" s="469" t="str">
        <f>BD_Actu!F258</f>
        <v>Gee</v>
      </c>
      <c r="G3006" s="468" t="str">
        <f>BD_Actu!G258</f>
        <v>-</v>
      </c>
      <c r="H3006" s="673" t="str">
        <f>BD_Actu!H258</f>
        <v>-</v>
      </c>
      <c r="I3006" s="673" t="str">
        <f>BD_Actu!I258</f>
        <v>-</v>
      </c>
      <c r="J3006" s="619" t="str">
        <f>BD_Actu!J258</f>
        <v>-</v>
      </c>
      <c r="K3006" s="468" t="str">
        <f>BD_Actu!K258</f>
        <v>-</v>
      </c>
      <c r="L3006" s="468" t="str">
        <f>BD_Actu!L258</f>
        <v>-</v>
      </c>
      <c r="M3006" s="468" t="str">
        <f>BD_Actu!M258</f>
        <v>-</v>
      </c>
      <c r="N3006" s="470" t="str">
        <f>BD_Actu!N258</f>
        <v>-</v>
      </c>
      <c r="O3006" s="616" t="str">
        <f>BD_Actu!O258</f>
        <v>-</v>
      </c>
      <c r="P3006" s="468" t="str">
        <f>BD_Actu!P258</f>
        <v>-</v>
      </c>
      <c r="Q3006" s="468" t="str">
        <f>BD_Actu!Q258</f>
        <v>-</v>
      </c>
      <c r="R3006" s="468" t="str">
        <f>BD_Actu!R258</f>
        <v>-</v>
      </c>
      <c r="S3006" s="468" t="str">
        <f>BD_Actu!S258</f>
        <v>-</v>
      </c>
      <c r="T3006" s="468" t="str">
        <f>BD_Actu!T258</f>
        <v>-</v>
      </c>
      <c r="U3006" s="468" t="str">
        <f>BD_Actu!U258</f>
        <v>-</v>
      </c>
      <c r="V3006" s="468" t="str">
        <f>BD_Actu!V258</f>
        <v>-</v>
      </c>
      <c r="W3006" s="468" t="str">
        <f>BD_Actu!W258</f>
        <v>-</v>
      </c>
      <c r="X3006" s="468" t="str">
        <f>BD_Actu!X258</f>
        <v>-</v>
      </c>
      <c r="Y3006" s="468" t="str">
        <f>BD_Actu!Y258</f>
        <v>-</v>
      </c>
      <c r="Z3006" s="468" t="str">
        <f>BD_Actu!Z258</f>
        <v>-</v>
      </c>
      <c r="AA3006" s="468" t="str">
        <f>BD_Actu!AA258</f>
        <v>-</v>
      </c>
      <c r="AB3006" s="470" t="str">
        <f>BD_Actu!AB258</f>
        <v>-</v>
      </c>
      <c r="AC3006" s="470"/>
    </row>
    <row r="3007" spans="1:29" s="467" customFormat="1">
      <c r="A3007" s="468" t="str">
        <f>BD_Actu!A259</f>
        <v>2018_239</v>
      </c>
      <c r="B3007" s="468" t="str">
        <f>BD_Actu!B259</f>
        <v>-</v>
      </c>
      <c r="C3007" s="468" t="str">
        <f>BD_Actu!C259</f>
        <v>---_-</v>
      </c>
      <c r="D3007" s="468" t="str">
        <f>BD_Actu!D259</f>
        <v>-</v>
      </c>
      <c r="E3007" s="468">
        <f>BD_Actu!E259</f>
        <v>60</v>
      </c>
      <c r="F3007" s="469" t="str">
        <f>BD_Actu!F259</f>
        <v>Gee</v>
      </c>
      <c r="G3007" s="468" t="str">
        <f>BD_Actu!G259</f>
        <v>-</v>
      </c>
      <c r="H3007" s="673" t="str">
        <f>BD_Actu!H259</f>
        <v>-</v>
      </c>
      <c r="I3007" s="673" t="str">
        <f>BD_Actu!I259</f>
        <v>-</v>
      </c>
      <c r="J3007" s="619" t="str">
        <f>BD_Actu!J259</f>
        <v>-</v>
      </c>
      <c r="K3007" s="468" t="str">
        <f>BD_Actu!K259</f>
        <v>-</v>
      </c>
      <c r="L3007" s="468" t="str">
        <f>BD_Actu!L259</f>
        <v>-</v>
      </c>
      <c r="M3007" s="468" t="str">
        <f>BD_Actu!M259</f>
        <v>-</v>
      </c>
      <c r="N3007" s="470" t="str">
        <f>BD_Actu!N259</f>
        <v>-</v>
      </c>
      <c r="O3007" s="616" t="str">
        <f>BD_Actu!O259</f>
        <v>-</v>
      </c>
      <c r="P3007" s="468" t="str">
        <f>BD_Actu!P259</f>
        <v>-</v>
      </c>
      <c r="Q3007" s="468" t="str">
        <f>BD_Actu!Q259</f>
        <v>-</v>
      </c>
      <c r="R3007" s="468" t="str">
        <f>BD_Actu!R259</f>
        <v>-</v>
      </c>
      <c r="S3007" s="468" t="str">
        <f>BD_Actu!S259</f>
        <v>-</v>
      </c>
      <c r="T3007" s="468" t="str">
        <f>BD_Actu!T259</f>
        <v>-</v>
      </c>
      <c r="U3007" s="468" t="str">
        <f>BD_Actu!U259</f>
        <v>-</v>
      </c>
      <c r="V3007" s="468" t="str">
        <f>BD_Actu!V259</f>
        <v>-</v>
      </c>
      <c r="W3007" s="468" t="str">
        <f>BD_Actu!W259</f>
        <v>-</v>
      </c>
      <c r="X3007" s="468" t="str">
        <f>BD_Actu!X259</f>
        <v>-</v>
      </c>
      <c r="Y3007" s="468" t="str">
        <f>BD_Actu!Y259</f>
        <v>-</v>
      </c>
      <c r="Z3007" s="468" t="str">
        <f>BD_Actu!Z259</f>
        <v>-</v>
      </c>
      <c r="AA3007" s="468" t="str">
        <f>BD_Actu!AA259</f>
        <v>-</v>
      </c>
      <c r="AB3007" s="470" t="str">
        <f>BD_Actu!AB259</f>
        <v>-</v>
      </c>
      <c r="AC3007" s="470"/>
    </row>
    <row r="3008" spans="1:29" s="467" customFormat="1">
      <c r="A3008" s="468" t="str">
        <f>BD_Actu!A260</f>
        <v>2018_240</v>
      </c>
      <c r="B3008" s="468" t="str">
        <f>BD_Actu!B260</f>
        <v>-</v>
      </c>
      <c r="C3008" s="468" t="str">
        <f>BD_Actu!C260</f>
        <v>---_-</v>
      </c>
      <c r="D3008" s="468" t="str">
        <f>BD_Actu!D260</f>
        <v>-</v>
      </c>
      <c r="E3008" s="468">
        <f>BD_Actu!E260</f>
        <v>60</v>
      </c>
      <c r="F3008" s="469" t="str">
        <f>BD_Actu!F260</f>
        <v>Gee</v>
      </c>
      <c r="G3008" s="468" t="str">
        <f>BD_Actu!G260</f>
        <v>-</v>
      </c>
      <c r="H3008" s="673" t="str">
        <f>BD_Actu!H260</f>
        <v>-</v>
      </c>
      <c r="I3008" s="673" t="str">
        <f>BD_Actu!I260</f>
        <v>-</v>
      </c>
      <c r="J3008" s="619" t="str">
        <f>BD_Actu!J260</f>
        <v>-</v>
      </c>
      <c r="K3008" s="468" t="str">
        <f>BD_Actu!K260</f>
        <v>-</v>
      </c>
      <c r="L3008" s="468" t="str">
        <f>BD_Actu!L260</f>
        <v>-</v>
      </c>
      <c r="M3008" s="468" t="str">
        <f>BD_Actu!M260</f>
        <v>-</v>
      </c>
      <c r="N3008" s="470" t="str">
        <f>BD_Actu!N260</f>
        <v>-</v>
      </c>
      <c r="O3008" s="616" t="str">
        <f>BD_Actu!O260</f>
        <v>-</v>
      </c>
      <c r="P3008" s="468" t="str">
        <f>BD_Actu!P260</f>
        <v>-</v>
      </c>
      <c r="Q3008" s="468" t="str">
        <f>BD_Actu!Q260</f>
        <v>-</v>
      </c>
      <c r="R3008" s="468" t="str">
        <f>BD_Actu!R260</f>
        <v>-</v>
      </c>
      <c r="S3008" s="468" t="str">
        <f>BD_Actu!S260</f>
        <v>-</v>
      </c>
      <c r="T3008" s="468" t="str">
        <f>BD_Actu!T260</f>
        <v>-</v>
      </c>
      <c r="U3008" s="468" t="str">
        <f>BD_Actu!U260</f>
        <v>-</v>
      </c>
      <c r="V3008" s="468" t="str">
        <f>BD_Actu!V260</f>
        <v>-</v>
      </c>
      <c r="W3008" s="468" t="str">
        <f>BD_Actu!W260</f>
        <v>-</v>
      </c>
      <c r="X3008" s="468" t="str">
        <f>BD_Actu!X260</f>
        <v>-</v>
      </c>
      <c r="Y3008" s="468" t="str">
        <f>BD_Actu!Y260</f>
        <v>-</v>
      </c>
      <c r="Z3008" s="468" t="str">
        <f>BD_Actu!Z260</f>
        <v>-</v>
      </c>
      <c r="AA3008" s="468" t="str">
        <f>BD_Actu!AA260</f>
        <v>-</v>
      </c>
      <c r="AB3008" s="470" t="str">
        <f>BD_Actu!AB260</f>
        <v>-</v>
      </c>
      <c r="AC3008" s="470"/>
    </row>
    <row r="3009" spans="1:29" s="467" customFormat="1">
      <c r="A3009" s="468" t="str">
        <f>BD_Actu!A261</f>
        <v>2018_241</v>
      </c>
      <c r="B3009" s="468" t="str">
        <f>BD_Actu!B261</f>
        <v>-</v>
      </c>
      <c r="C3009" s="468" t="str">
        <f>BD_Actu!C261</f>
        <v>---_-</v>
      </c>
      <c r="D3009" s="468" t="str">
        <f>BD_Actu!D261</f>
        <v>-</v>
      </c>
      <c r="E3009" s="468">
        <f>BD_Actu!E261</f>
        <v>61</v>
      </c>
      <c r="F3009" s="469" t="str">
        <f>BD_Actu!F261</f>
        <v>Waugni</v>
      </c>
      <c r="G3009" s="468" t="str">
        <f>BD_Actu!G261</f>
        <v>-</v>
      </c>
      <c r="H3009" s="673" t="str">
        <f>BD_Actu!H261</f>
        <v>-</v>
      </c>
      <c r="I3009" s="673" t="str">
        <f>BD_Actu!I261</f>
        <v>-</v>
      </c>
      <c r="J3009" s="619" t="str">
        <f>BD_Actu!J261</f>
        <v>-</v>
      </c>
      <c r="K3009" s="468" t="str">
        <f>BD_Actu!K261</f>
        <v>-</v>
      </c>
      <c r="L3009" s="468" t="str">
        <f>BD_Actu!L261</f>
        <v>Lekiny</v>
      </c>
      <c r="M3009" s="468" t="str">
        <f>BD_Actu!M261</f>
        <v>-</v>
      </c>
      <c r="N3009" s="470" t="str">
        <f>BD_Actu!N261</f>
        <v>-</v>
      </c>
      <c r="O3009" s="616" t="str">
        <f>BD_Actu!O261</f>
        <v>-</v>
      </c>
      <c r="P3009" s="468" t="str">
        <f>BD_Actu!P261</f>
        <v>-</v>
      </c>
      <c r="Q3009" s="468" t="str">
        <f>BD_Actu!Q261</f>
        <v>-</v>
      </c>
      <c r="R3009" s="468" t="str">
        <f>BD_Actu!R261</f>
        <v>-</v>
      </c>
      <c r="S3009" s="468" t="str">
        <f>BD_Actu!S261</f>
        <v>-</v>
      </c>
      <c r="T3009" s="468" t="str">
        <f>BD_Actu!T261</f>
        <v>-</v>
      </c>
      <c r="U3009" s="468" t="str">
        <f>BD_Actu!U261</f>
        <v>-</v>
      </c>
      <c r="V3009" s="468" t="str">
        <f>BD_Actu!V261</f>
        <v>-</v>
      </c>
      <c r="W3009" s="468" t="str">
        <f>BD_Actu!W261</f>
        <v>-</v>
      </c>
      <c r="X3009" s="468" t="str">
        <f>BD_Actu!X261</f>
        <v>-</v>
      </c>
      <c r="Y3009" s="468" t="str">
        <f>BD_Actu!Y261</f>
        <v>-</v>
      </c>
      <c r="Z3009" s="468" t="str">
        <f>BD_Actu!Z261</f>
        <v>-</v>
      </c>
      <c r="AA3009" s="468" t="str">
        <f>BD_Actu!AA261</f>
        <v>-</v>
      </c>
      <c r="AB3009" s="470" t="str">
        <f>BD_Actu!AB261</f>
        <v>-</v>
      </c>
      <c r="AC3009" s="470"/>
    </row>
    <row r="3010" spans="1:29" s="467" customFormat="1">
      <c r="A3010" s="468" t="str">
        <f>BD_Actu!A262</f>
        <v>2018_242</v>
      </c>
      <c r="B3010" s="468" t="str">
        <f>BD_Actu!B262</f>
        <v>-</v>
      </c>
      <c r="C3010" s="468" t="str">
        <f>BD_Actu!C262</f>
        <v>---_-</v>
      </c>
      <c r="D3010" s="468" t="str">
        <f>BD_Actu!D262</f>
        <v>-</v>
      </c>
      <c r="E3010" s="468">
        <f>BD_Actu!E262</f>
        <v>61</v>
      </c>
      <c r="F3010" s="469" t="str">
        <f>BD_Actu!F262</f>
        <v>Waugni</v>
      </c>
      <c r="G3010" s="468" t="str">
        <f>BD_Actu!G262</f>
        <v>-</v>
      </c>
      <c r="H3010" s="673" t="str">
        <f>BD_Actu!H262</f>
        <v>-</v>
      </c>
      <c r="I3010" s="673" t="str">
        <f>BD_Actu!I262</f>
        <v>-</v>
      </c>
      <c r="J3010" s="619" t="str">
        <f>BD_Actu!J262</f>
        <v>-</v>
      </c>
      <c r="K3010" s="468" t="str">
        <f>BD_Actu!K262</f>
        <v>-</v>
      </c>
      <c r="L3010" s="468" t="str">
        <f>BD_Actu!L262</f>
        <v>Lekiny</v>
      </c>
      <c r="M3010" s="468" t="str">
        <f>BD_Actu!M262</f>
        <v>-</v>
      </c>
      <c r="N3010" s="470" t="str">
        <f>BD_Actu!N262</f>
        <v>-</v>
      </c>
      <c r="O3010" s="616" t="str">
        <f>BD_Actu!O262</f>
        <v>-</v>
      </c>
      <c r="P3010" s="468" t="str">
        <f>BD_Actu!P262</f>
        <v>-</v>
      </c>
      <c r="Q3010" s="468" t="str">
        <f>BD_Actu!Q262</f>
        <v>-</v>
      </c>
      <c r="R3010" s="468" t="str">
        <f>BD_Actu!R262</f>
        <v>-</v>
      </c>
      <c r="S3010" s="468" t="str">
        <f>BD_Actu!S262</f>
        <v>-</v>
      </c>
      <c r="T3010" s="468" t="str">
        <f>BD_Actu!T262</f>
        <v>-</v>
      </c>
      <c r="U3010" s="468" t="str">
        <f>BD_Actu!U262</f>
        <v>-</v>
      </c>
      <c r="V3010" s="468" t="str">
        <f>BD_Actu!V262</f>
        <v>-</v>
      </c>
      <c r="W3010" s="468" t="str">
        <f>BD_Actu!W262</f>
        <v>-</v>
      </c>
      <c r="X3010" s="468" t="str">
        <f>BD_Actu!X262</f>
        <v>-</v>
      </c>
      <c r="Y3010" s="468" t="str">
        <f>BD_Actu!Y262</f>
        <v>-</v>
      </c>
      <c r="Z3010" s="468" t="str">
        <f>BD_Actu!Z262</f>
        <v>-</v>
      </c>
      <c r="AA3010" s="468" t="str">
        <f>BD_Actu!AA262</f>
        <v>-</v>
      </c>
      <c r="AB3010" s="470" t="str">
        <f>BD_Actu!AB262</f>
        <v>-</v>
      </c>
      <c r="AC3010" s="470"/>
    </row>
    <row r="3011" spans="1:29" s="467" customFormat="1">
      <c r="A3011" s="468" t="str">
        <f>BD_Actu!A263</f>
        <v>2018_243</v>
      </c>
      <c r="B3011" s="468" t="str">
        <f>BD_Actu!B263</f>
        <v>-</v>
      </c>
      <c r="C3011" s="468" t="str">
        <f>BD_Actu!C263</f>
        <v>---_-</v>
      </c>
      <c r="D3011" s="468" t="str">
        <f>BD_Actu!D263</f>
        <v>-</v>
      </c>
      <c r="E3011" s="468">
        <f>BD_Actu!E263</f>
        <v>61</v>
      </c>
      <c r="F3011" s="469" t="str">
        <f>BD_Actu!F263</f>
        <v>Waugni</v>
      </c>
      <c r="G3011" s="468" t="str">
        <f>BD_Actu!G263</f>
        <v>-</v>
      </c>
      <c r="H3011" s="673" t="str">
        <f>BD_Actu!H263</f>
        <v>-</v>
      </c>
      <c r="I3011" s="673" t="str">
        <f>BD_Actu!I263</f>
        <v>-</v>
      </c>
      <c r="J3011" s="619" t="str">
        <f>BD_Actu!J263</f>
        <v>-</v>
      </c>
      <c r="K3011" s="468" t="str">
        <f>BD_Actu!K263</f>
        <v>-</v>
      </c>
      <c r="L3011" s="468" t="str">
        <f>BD_Actu!L263</f>
        <v>Lekiny</v>
      </c>
      <c r="M3011" s="468" t="str">
        <f>BD_Actu!M263</f>
        <v>-</v>
      </c>
      <c r="N3011" s="470" t="str">
        <f>BD_Actu!N263</f>
        <v>-</v>
      </c>
      <c r="O3011" s="616" t="str">
        <f>BD_Actu!O263</f>
        <v>-</v>
      </c>
      <c r="P3011" s="468" t="str">
        <f>BD_Actu!P263</f>
        <v>-</v>
      </c>
      <c r="Q3011" s="468" t="str">
        <f>BD_Actu!Q263</f>
        <v>-</v>
      </c>
      <c r="R3011" s="468" t="str">
        <f>BD_Actu!R263</f>
        <v>-</v>
      </c>
      <c r="S3011" s="468" t="str">
        <f>BD_Actu!S263</f>
        <v>-</v>
      </c>
      <c r="T3011" s="468" t="str">
        <f>BD_Actu!T263</f>
        <v>-</v>
      </c>
      <c r="U3011" s="468" t="str">
        <f>BD_Actu!U263</f>
        <v>-</v>
      </c>
      <c r="V3011" s="468" t="str">
        <f>BD_Actu!V263</f>
        <v>-</v>
      </c>
      <c r="W3011" s="468" t="str">
        <f>BD_Actu!W263</f>
        <v>-</v>
      </c>
      <c r="X3011" s="468" t="str">
        <f>BD_Actu!X263</f>
        <v>-</v>
      </c>
      <c r="Y3011" s="468" t="str">
        <f>BD_Actu!Y263</f>
        <v>-</v>
      </c>
      <c r="Z3011" s="468" t="str">
        <f>BD_Actu!Z263</f>
        <v>-</v>
      </c>
      <c r="AA3011" s="468" t="str">
        <f>BD_Actu!AA263</f>
        <v>-</v>
      </c>
      <c r="AB3011" s="470" t="str">
        <f>BD_Actu!AB263</f>
        <v>-</v>
      </c>
      <c r="AC3011" s="470"/>
    </row>
    <row r="3012" spans="1:29" s="467" customFormat="1">
      <c r="A3012" s="468" t="str">
        <f>BD_Actu!A264</f>
        <v>2018_244</v>
      </c>
      <c r="B3012" s="468" t="str">
        <f>BD_Actu!B264</f>
        <v>-</v>
      </c>
      <c r="C3012" s="468" t="str">
        <f>BD_Actu!C264</f>
        <v>---_-</v>
      </c>
      <c r="D3012" s="468" t="str">
        <f>BD_Actu!D264</f>
        <v>-</v>
      </c>
      <c r="E3012" s="468">
        <f>BD_Actu!E264</f>
        <v>61</v>
      </c>
      <c r="F3012" s="469" t="str">
        <f>BD_Actu!F264</f>
        <v>Waugni</v>
      </c>
      <c r="G3012" s="468" t="str">
        <f>BD_Actu!G264</f>
        <v>-</v>
      </c>
      <c r="H3012" s="673" t="str">
        <f>BD_Actu!H264</f>
        <v>-</v>
      </c>
      <c r="I3012" s="673" t="str">
        <f>BD_Actu!I264</f>
        <v>-</v>
      </c>
      <c r="J3012" s="619" t="str">
        <f>BD_Actu!J264</f>
        <v>-</v>
      </c>
      <c r="K3012" s="468" t="str">
        <f>BD_Actu!K264</f>
        <v>-</v>
      </c>
      <c r="L3012" s="468" t="str">
        <f>BD_Actu!L264</f>
        <v>Lekiny</v>
      </c>
      <c r="M3012" s="468" t="str">
        <f>BD_Actu!M264</f>
        <v>-</v>
      </c>
      <c r="N3012" s="470" t="str">
        <f>BD_Actu!N264</f>
        <v>-</v>
      </c>
      <c r="O3012" s="616" t="str">
        <f>BD_Actu!O264</f>
        <v>-</v>
      </c>
      <c r="P3012" s="468" t="str">
        <f>BD_Actu!P264</f>
        <v>-</v>
      </c>
      <c r="Q3012" s="468" t="str">
        <f>BD_Actu!Q264</f>
        <v>-</v>
      </c>
      <c r="R3012" s="468" t="str">
        <f>BD_Actu!R264</f>
        <v>-</v>
      </c>
      <c r="S3012" s="468" t="str">
        <f>BD_Actu!S264</f>
        <v>-</v>
      </c>
      <c r="T3012" s="468" t="str">
        <f>BD_Actu!T264</f>
        <v>-</v>
      </c>
      <c r="U3012" s="468" t="str">
        <f>BD_Actu!U264</f>
        <v>-</v>
      </c>
      <c r="V3012" s="468" t="str">
        <f>BD_Actu!V264</f>
        <v>-</v>
      </c>
      <c r="W3012" s="468" t="str">
        <f>BD_Actu!W264</f>
        <v>-</v>
      </c>
      <c r="X3012" s="468" t="str">
        <f>BD_Actu!X264</f>
        <v>-</v>
      </c>
      <c r="Y3012" s="468" t="str">
        <f>BD_Actu!Y264</f>
        <v>-</v>
      </c>
      <c r="Z3012" s="468" t="str">
        <f>BD_Actu!Z264</f>
        <v>-</v>
      </c>
      <c r="AA3012" s="468" t="str">
        <f>BD_Actu!AA264</f>
        <v>-</v>
      </c>
      <c r="AB3012" s="470" t="str">
        <f>BD_Actu!AB264</f>
        <v>-</v>
      </c>
      <c r="AC3012" s="470"/>
    </row>
    <row r="3013" spans="1:29" s="467" customFormat="1">
      <c r="A3013" s="468" t="str">
        <f>BD_Actu!A265</f>
        <v>2018_245</v>
      </c>
      <c r="B3013" s="468" t="str">
        <f>BD_Actu!B265</f>
        <v>-</v>
      </c>
      <c r="C3013" s="468" t="str">
        <f>BD_Actu!C265</f>
        <v>---_-</v>
      </c>
      <c r="D3013" s="468" t="str">
        <f>BD_Actu!D265</f>
        <v>-</v>
      </c>
      <c r="E3013" s="468">
        <f>BD_Actu!E265</f>
        <v>62</v>
      </c>
      <c r="F3013" s="469" t="str">
        <f>BD_Actu!F265</f>
        <v>Anemeec</v>
      </c>
      <c r="G3013" s="468" t="str">
        <f>BD_Actu!G265</f>
        <v>-</v>
      </c>
      <c r="H3013" s="673" t="str">
        <f>BD_Actu!H265</f>
        <v>-</v>
      </c>
      <c r="I3013" s="673" t="str">
        <f>BD_Actu!I265</f>
        <v>-</v>
      </c>
      <c r="J3013" s="619" t="str">
        <f>BD_Actu!J265</f>
        <v>-</v>
      </c>
      <c r="K3013" s="468" t="str">
        <f>BD_Actu!K265</f>
        <v>-</v>
      </c>
      <c r="L3013" s="468" t="str">
        <f>BD_Actu!L265</f>
        <v>-</v>
      </c>
      <c r="M3013" s="468" t="str">
        <f>BD_Actu!M265</f>
        <v>-</v>
      </c>
      <c r="N3013" s="470" t="str">
        <f>BD_Actu!N265</f>
        <v>-</v>
      </c>
      <c r="O3013" s="616" t="str">
        <f>BD_Actu!O265</f>
        <v>-</v>
      </c>
      <c r="P3013" s="468" t="str">
        <f>BD_Actu!P265</f>
        <v>-</v>
      </c>
      <c r="Q3013" s="468" t="str">
        <f>BD_Actu!Q265</f>
        <v>-</v>
      </c>
      <c r="R3013" s="468" t="str">
        <f>BD_Actu!R265</f>
        <v>-</v>
      </c>
      <c r="S3013" s="468" t="str">
        <f>BD_Actu!S265</f>
        <v>-</v>
      </c>
      <c r="T3013" s="468" t="str">
        <f>BD_Actu!T265</f>
        <v>-</v>
      </c>
      <c r="U3013" s="468" t="str">
        <f>BD_Actu!U265</f>
        <v>-</v>
      </c>
      <c r="V3013" s="468" t="str">
        <f>BD_Actu!V265</f>
        <v>-</v>
      </c>
      <c r="W3013" s="468" t="str">
        <f>BD_Actu!W265</f>
        <v>-</v>
      </c>
      <c r="X3013" s="468" t="str">
        <f>BD_Actu!X265</f>
        <v>-</v>
      </c>
      <c r="Y3013" s="468" t="str">
        <f>BD_Actu!Y265</f>
        <v>-</v>
      </c>
      <c r="Z3013" s="468" t="str">
        <f>BD_Actu!Z265</f>
        <v>-</v>
      </c>
      <c r="AA3013" s="468" t="str">
        <f>BD_Actu!AA265</f>
        <v>-</v>
      </c>
      <c r="AB3013" s="470" t="str">
        <f>BD_Actu!AB265</f>
        <v>-</v>
      </c>
      <c r="AC3013" s="470"/>
    </row>
    <row r="3014" spans="1:29" s="467" customFormat="1">
      <c r="A3014" s="468" t="str">
        <f>BD_Actu!A266</f>
        <v>2018_246</v>
      </c>
      <c r="B3014" s="468" t="str">
        <f>BD_Actu!B266</f>
        <v>-</v>
      </c>
      <c r="C3014" s="468" t="str">
        <f>BD_Actu!C266</f>
        <v>---_-</v>
      </c>
      <c r="D3014" s="468" t="str">
        <f>BD_Actu!D266</f>
        <v>-</v>
      </c>
      <c r="E3014" s="468">
        <f>BD_Actu!E266</f>
        <v>62</v>
      </c>
      <c r="F3014" s="469" t="str">
        <f>BD_Actu!F266</f>
        <v>Anemeec</v>
      </c>
      <c r="G3014" s="468" t="str">
        <f>BD_Actu!G266</f>
        <v>-</v>
      </c>
      <c r="H3014" s="673" t="str">
        <f>BD_Actu!H266</f>
        <v>-</v>
      </c>
      <c r="I3014" s="673" t="str">
        <f>BD_Actu!I266</f>
        <v>-</v>
      </c>
      <c r="J3014" s="619" t="str">
        <f>BD_Actu!J266</f>
        <v>-</v>
      </c>
      <c r="K3014" s="468" t="str">
        <f>BD_Actu!K266</f>
        <v>-</v>
      </c>
      <c r="L3014" s="468" t="str">
        <f>BD_Actu!L266</f>
        <v>-</v>
      </c>
      <c r="M3014" s="468" t="str">
        <f>BD_Actu!M266</f>
        <v>-</v>
      </c>
      <c r="N3014" s="470" t="str">
        <f>BD_Actu!N266</f>
        <v>-</v>
      </c>
      <c r="O3014" s="616" t="str">
        <f>BD_Actu!O266</f>
        <v>-</v>
      </c>
      <c r="P3014" s="468" t="str">
        <f>BD_Actu!P266</f>
        <v>-</v>
      </c>
      <c r="Q3014" s="468" t="str">
        <f>BD_Actu!Q266</f>
        <v>-</v>
      </c>
      <c r="R3014" s="468" t="str">
        <f>BD_Actu!R266</f>
        <v>-</v>
      </c>
      <c r="S3014" s="468" t="str">
        <f>BD_Actu!S266</f>
        <v>-</v>
      </c>
      <c r="T3014" s="468" t="str">
        <f>BD_Actu!T266</f>
        <v>-</v>
      </c>
      <c r="U3014" s="468" t="str">
        <f>BD_Actu!U266</f>
        <v>-</v>
      </c>
      <c r="V3014" s="468" t="str">
        <f>BD_Actu!V266</f>
        <v>-</v>
      </c>
      <c r="W3014" s="468" t="str">
        <f>BD_Actu!W266</f>
        <v>-</v>
      </c>
      <c r="X3014" s="468" t="str">
        <f>BD_Actu!X266</f>
        <v>-</v>
      </c>
      <c r="Y3014" s="468" t="str">
        <f>BD_Actu!Y266</f>
        <v>-</v>
      </c>
      <c r="Z3014" s="468" t="str">
        <f>BD_Actu!Z266</f>
        <v>-</v>
      </c>
      <c r="AA3014" s="468" t="str">
        <f>BD_Actu!AA266</f>
        <v>-</v>
      </c>
      <c r="AB3014" s="470" t="str">
        <f>BD_Actu!AB266</f>
        <v>-</v>
      </c>
      <c r="AC3014" s="470"/>
    </row>
    <row r="3015" spans="1:29" s="467" customFormat="1">
      <c r="A3015" s="468" t="str">
        <f>BD_Actu!A267</f>
        <v>2018_247</v>
      </c>
      <c r="B3015" s="468" t="str">
        <f>BD_Actu!B267</f>
        <v>-</v>
      </c>
      <c r="C3015" s="468" t="str">
        <f>BD_Actu!C267</f>
        <v>---_-</v>
      </c>
      <c r="D3015" s="468" t="str">
        <f>BD_Actu!D267</f>
        <v>-</v>
      </c>
      <c r="E3015" s="468">
        <f>BD_Actu!E267</f>
        <v>62</v>
      </c>
      <c r="F3015" s="469" t="str">
        <f>BD_Actu!F267</f>
        <v>Anemeec</v>
      </c>
      <c r="G3015" s="468" t="str">
        <f>BD_Actu!G267</f>
        <v>-</v>
      </c>
      <c r="H3015" s="673" t="str">
        <f>BD_Actu!H267</f>
        <v>-</v>
      </c>
      <c r="I3015" s="673" t="str">
        <f>BD_Actu!I267</f>
        <v>-</v>
      </c>
      <c r="J3015" s="619" t="str">
        <f>BD_Actu!J267</f>
        <v>-</v>
      </c>
      <c r="K3015" s="468" t="str">
        <f>BD_Actu!K267</f>
        <v>-</v>
      </c>
      <c r="L3015" s="468" t="str">
        <f>BD_Actu!L267</f>
        <v>-</v>
      </c>
      <c r="M3015" s="468" t="str">
        <f>BD_Actu!M267</f>
        <v>-</v>
      </c>
      <c r="N3015" s="470" t="str">
        <f>BD_Actu!N267</f>
        <v>-</v>
      </c>
      <c r="O3015" s="616" t="str">
        <f>BD_Actu!O267</f>
        <v>-</v>
      </c>
      <c r="P3015" s="468" t="str">
        <f>BD_Actu!P267</f>
        <v>-</v>
      </c>
      <c r="Q3015" s="468" t="str">
        <f>BD_Actu!Q267</f>
        <v>-</v>
      </c>
      <c r="R3015" s="468" t="str">
        <f>BD_Actu!R267</f>
        <v>-</v>
      </c>
      <c r="S3015" s="468" t="str">
        <f>BD_Actu!S267</f>
        <v>-</v>
      </c>
      <c r="T3015" s="468" t="str">
        <f>BD_Actu!T267</f>
        <v>-</v>
      </c>
      <c r="U3015" s="468" t="str">
        <f>BD_Actu!U267</f>
        <v>-</v>
      </c>
      <c r="V3015" s="468" t="str">
        <f>BD_Actu!V267</f>
        <v>-</v>
      </c>
      <c r="W3015" s="468" t="str">
        <f>BD_Actu!W267</f>
        <v>-</v>
      </c>
      <c r="X3015" s="468" t="str">
        <f>BD_Actu!X267</f>
        <v>-</v>
      </c>
      <c r="Y3015" s="468" t="str">
        <f>BD_Actu!Y267</f>
        <v>-</v>
      </c>
      <c r="Z3015" s="468" t="str">
        <f>BD_Actu!Z267</f>
        <v>-</v>
      </c>
      <c r="AA3015" s="468" t="str">
        <f>BD_Actu!AA267</f>
        <v>-</v>
      </c>
      <c r="AB3015" s="470" t="str">
        <f>BD_Actu!AB267</f>
        <v>-</v>
      </c>
      <c r="AC3015" s="470"/>
    </row>
    <row r="3016" spans="1:29" s="467" customFormat="1">
      <c r="A3016" s="468" t="str">
        <f>BD_Actu!A268</f>
        <v>2018_248</v>
      </c>
      <c r="B3016" s="468" t="str">
        <f>BD_Actu!B268</f>
        <v>-</v>
      </c>
      <c r="C3016" s="468" t="str">
        <f>BD_Actu!C268</f>
        <v>---_-</v>
      </c>
      <c r="D3016" s="468" t="str">
        <f>BD_Actu!D268</f>
        <v>-</v>
      </c>
      <c r="E3016" s="468">
        <f>BD_Actu!E268</f>
        <v>62</v>
      </c>
      <c r="F3016" s="469" t="str">
        <f>BD_Actu!F268</f>
        <v>Anemeec</v>
      </c>
      <c r="G3016" s="468" t="str">
        <f>BD_Actu!G268</f>
        <v>-</v>
      </c>
      <c r="H3016" s="673" t="str">
        <f>BD_Actu!H268</f>
        <v>-</v>
      </c>
      <c r="I3016" s="673" t="str">
        <f>BD_Actu!I268</f>
        <v>-</v>
      </c>
      <c r="J3016" s="619" t="str">
        <f>BD_Actu!J268</f>
        <v>-</v>
      </c>
      <c r="K3016" s="468" t="str">
        <f>BD_Actu!K268</f>
        <v>-</v>
      </c>
      <c r="L3016" s="468" t="str">
        <f>BD_Actu!L268</f>
        <v>-</v>
      </c>
      <c r="M3016" s="468" t="str">
        <f>BD_Actu!M268</f>
        <v>-</v>
      </c>
      <c r="N3016" s="470" t="str">
        <f>BD_Actu!N268</f>
        <v>-</v>
      </c>
      <c r="O3016" s="616" t="str">
        <f>BD_Actu!O268</f>
        <v>-</v>
      </c>
      <c r="P3016" s="468" t="str">
        <f>BD_Actu!P268</f>
        <v>-</v>
      </c>
      <c r="Q3016" s="468" t="str">
        <f>BD_Actu!Q268</f>
        <v>-</v>
      </c>
      <c r="R3016" s="468" t="str">
        <f>BD_Actu!R268</f>
        <v>-</v>
      </c>
      <c r="S3016" s="468" t="str">
        <f>BD_Actu!S268</f>
        <v>-</v>
      </c>
      <c r="T3016" s="468" t="str">
        <f>BD_Actu!T268</f>
        <v>-</v>
      </c>
      <c r="U3016" s="468" t="str">
        <f>BD_Actu!U268</f>
        <v>-</v>
      </c>
      <c r="V3016" s="468" t="str">
        <f>BD_Actu!V268</f>
        <v>-</v>
      </c>
      <c r="W3016" s="468" t="str">
        <f>BD_Actu!W268</f>
        <v>-</v>
      </c>
      <c r="X3016" s="468" t="str">
        <f>BD_Actu!X268</f>
        <v>-</v>
      </c>
      <c r="Y3016" s="468" t="str">
        <f>BD_Actu!Y268</f>
        <v>-</v>
      </c>
      <c r="Z3016" s="468" t="str">
        <f>BD_Actu!Z268</f>
        <v>-</v>
      </c>
      <c r="AA3016" s="468" t="str">
        <f>BD_Actu!AA268</f>
        <v>-</v>
      </c>
      <c r="AB3016" s="470" t="str">
        <f>BD_Actu!AB268</f>
        <v>-</v>
      </c>
      <c r="AC3016" s="470"/>
    </row>
    <row r="3017" spans="1:29" s="467" customFormat="1">
      <c r="A3017" s="468" t="str">
        <f>BD_Actu!A269</f>
        <v>2018_249</v>
      </c>
      <c r="B3017" s="468" t="str">
        <f>BD_Actu!B269</f>
        <v>-</v>
      </c>
      <c r="C3017" s="468" t="str">
        <f>BD_Actu!C269</f>
        <v>---_-</v>
      </c>
      <c r="D3017" s="468" t="str">
        <f>BD_Actu!D269</f>
        <v>-</v>
      </c>
      <c r="E3017" s="468">
        <f>BD_Actu!E269</f>
        <v>63</v>
      </c>
      <c r="F3017" s="469" t="str">
        <f>BD_Actu!F269</f>
        <v>Mouli Velo</v>
      </c>
      <c r="G3017" s="468" t="str">
        <f>BD_Actu!G269</f>
        <v>-</v>
      </c>
      <c r="H3017" s="673" t="str">
        <f>BD_Actu!H269</f>
        <v>-</v>
      </c>
      <c r="I3017" s="673" t="str">
        <f>BD_Actu!I269</f>
        <v>-</v>
      </c>
      <c r="J3017" s="619" t="str">
        <f>BD_Actu!J269</f>
        <v>-</v>
      </c>
      <c r="K3017" s="468" t="str">
        <f>BD_Actu!K269</f>
        <v>-</v>
      </c>
      <c r="L3017" s="468" t="str">
        <f>BD_Actu!L269</f>
        <v>-</v>
      </c>
      <c r="M3017" s="468" t="str">
        <f>BD_Actu!M269</f>
        <v>-</v>
      </c>
      <c r="N3017" s="470" t="str">
        <f>BD_Actu!N269</f>
        <v>-</v>
      </c>
      <c r="O3017" s="616" t="str">
        <f>BD_Actu!O269</f>
        <v>-</v>
      </c>
      <c r="P3017" s="468" t="str">
        <f>BD_Actu!P269</f>
        <v>-</v>
      </c>
      <c r="Q3017" s="468" t="str">
        <f>BD_Actu!Q269</f>
        <v>-</v>
      </c>
      <c r="R3017" s="468" t="str">
        <f>BD_Actu!R269</f>
        <v>-</v>
      </c>
      <c r="S3017" s="468" t="str">
        <f>BD_Actu!S269</f>
        <v>-</v>
      </c>
      <c r="T3017" s="468" t="str">
        <f>BD_Actu!T269</f>
        <v>-</v>
      </c>
      <c r="U3017" s="468" t="str">
        <f>BD_Actu!U269</f>
        <v>-</v>
      </c>
      <c r="V3017" s="468" t="str">
        <f>BD_Actu!V269</f>
        <v>-</v>
      </c>
      <c r="W3017" s="468" t="str">
        <f>BD_Actu!W269</f>
        <v>-</v>
      </c>
      <c r="X3017" s="468" t="str">
        <f>BD_Actu!X269</f>
        <v>-</v>
      </c>
      <c r="Y3017" s="468" t="str">
        <f>BD_Actu!Y269</f>
        <v>-</v>
      </c>
      <c r="Z3017" s="468" t="str">
        <f>BD_Actu!Z269</f>
        <v>-</v>
      </c>
      <c r="AA3017" s="468" t="str">
        <f>BD_Actu!AA269</f>
        <v>-</v>
      </c>
      <c r="AB3017" s="470" t="str">
        <f>BD_Actu!AB269</f>
        <v>-</v>
      </c>
      <c r="AC3017" s="470"/>
    </row>
    <row r="3018" spans="1:29" s="467" customFormat="1">
      <c r="A3018" s="468" t="str">
        <f>BD_Actu!A270</f>
        <v>2018_250</v>
      </c>
      <c r="B3018" s="468" t="str">
        <f>BD_Actu!B270</f>
        <v>-</v>
      </c>
      <c r="C3018" s="468" t="str">
        <f>BD_Actu!C270</f>
        <v>---_-</v>
      </c>
      <c r="D3018" s="468" t="str">
        <f>BD_Actu!D270</f>
        <v>-</v>
      </c>
      <c r="E3018" s="468">
        <f>BD_Actu!E270</f>
        <v>63</v>
      </c>
      <c r="F3018" s="469" t="str">
        <f>BD_Actu!F270</f>
        <v>Mouli Velo</v>
      </c>
      <c r="G3018" s="468" t="str">
        <f>BD_Actu!G270</f>
        <v>-</v>
      </c>
      <c r="H3018" s="673" t="str">
        <f>BD_Actu!H270</f>
        <v>-</v>
      </c>
      <c r="I3018" s="673" t="str">
        <f>BD_Actu!I270</f>
        <v>-</v>
      </c>
      <c r="J3018" s="619" t="str">
        <f>BD_Actu!J270</f>
        <v>-</v>
      </c>
      <c r="K3018" s="468" t="str">
        <f>BD_Actu!K270</f>
        <v>-</v>
      </c>
      <c r="L3018" s="468" t="str">
        <f>BD_Actu!L270</f>
        <v>-</v>
      </c>
      <c r="M3018" s="468" t="str">
        <f>BD_Actu!M270</f>
        <v>-</v>
      </c>
      <c r="N3018" s="470" t="str">
        <f>BD_Actu!N270</f>
        <v>-</v>
      </c>
      <c r="O3018" s="616" t="str">
        <f>BD_Actu!O270</f>
        <v>-</v>
      </c>
      <c r="P3018" s="468" t="str">
        <f>BD_Actu!P270</f>
        <v>-</v>
      </c>
      <c r="Q3018" s="468" t="str">
        <f>BD_Actu!Q270</f>
        <v>-</v>
      </c>
      <c r="R3018" s="468" t="str">
        <f>BD_Actu!R270</f>
        <v>-</v>
      </c>
      <c r="S3018" s="468" t="str">
        <f>BD_Actu!S270</f>
        <v>-</v>
      </c>
      <c r="T3018" s="468" t="str">
        <f>BD_Actu!T270</f>
        <v>-</v>
      </c>
      <c r="U3018" s="468" t="str">
        <f>BD_Actu!U270</f>
        <v>-</v>
      </c>
      <c r="V3018" s="468" t="str">
        <f>BD_Actu!V270</f>
        <v>-</v>
      </c>
      <c r="W3018" s="468" t="str">
        <f>BD_Actu!W270</f>
        <v>-</v>
      </c>
      <c r="X3018" s="468" t="str">
        <f>BD_Actu!X270</f>
        <v>-</v>
      </c>
      <c r="Y3018" s="468" t="str">
        <f>BD_Actu!Y270</f>
        <v>-</v>
      </c>
      <c r="Z3018" s="468" t="str">
        <f>BD_Actu!Z270</f>
        <v>-</v>
      </c>
      <c r="AA3018" s="468" t="str">
        <f>BD_Actu!AA270</f>
        <v>-</v>
      </c>
      <c r="AB3018" s="470" t="str">
        <f>BD_Actu!AB270</f>
        <v>-</v>
      </c>
      <c r="AC3018" s="470"/>
    </row>
    <row r="3019" spans="1:29" s="467" customFormat="1">
      <c r="A3019" s="468" t="str">
        <f>BD_Actu!A271</f>
        <v>2018_251</v>
      </c>
      <c r="B3019" s="468" t="str">
        <f>BD_Actu!B271</f>
        <v>-</v>
      </c>
      <c r="C3019" s="468" t="str">
        <f>BD_Actu!C271</f>
        <v>---_-</v>
      </c>
      <c r="D3019" s="468" t="str">
        <f>BD_Actu!D271</f>
        <v>-</v>
      </c>
      <c r="E3019" s="468">
        <f>BD_Actu!E271</f>
        <v>63</v>
      </c>
      <c r="F3019" s="469" t="str">
        <f>BD_Actu!F271</f>
        <v>Mouli Velo</v>
      </c>
      <c r="G3019" s="468" t="str">
        <f>BD_Actu!G271</f>
        <v>-</v>
      </c>
      <c r="H3019" s="673" t="str">
        <f>BD_Actu!H271</f>
        <v>-</v>
      </c>
      <c r="I3019" s="673" t="str">
        <f>BD_Actu!I271</f>
        <v>-</v>
      </c>
      <c r="J3019" s="619" t="str">
        <f>BD_Actu!J271</f>
        <v>-</v>
      </c>
      <c r="K3019" s="468" t="str">
        <f>BD_Actu!K271</f>
        <v>-</v>
      </c>
      <c r="L3019" s="468" t="str">
        <f>BD_Actu!L271</f>
        <v>-</v>
      </c>
      <c r="M3019" s="468" t="str">
        <f>BD_Actu!M271</f>
        <v>-</v>
      </c>
      <c r="N3019" s="470" t="str">
        <f>BD_Actu!N271</f>
        <v>-</v>
      </c>
      <c r="O3019" s="616" t="str">
        <f>BD_Actu!O271</f>
        <v>-</v>
      </c>
      <c r="P3019" s="468" t="str">
        <f>BD_Actu!P271</f>
        <v>-</v>
      </c>
      <c r="Q3019" s="468" t="str">
        <f>BD_Actu!Q271</f>
        <v>-</v>
      </c>
      <c r="R3019" s="468" t="str">
        <f>BD_Actu!R271</f>
        <v>-</v>
      </c>
      <c r="S3019" s="468" t="str">
        <f>BD_Actu!S271</f>
        <v>-</v>
      </c>
      <c r="T3019" s="468" t="str">
        <f>BD_Actu!T271</f>
        <v>-</v>
      </c>
      <c r="U3019" s="468" t="str">
        <f>BD_Actu!U271</f>
        <v>-</v>
      </c>
      <c r="V3019" s="468" t="str">
        <f>BD_Actu!V271</f>
        <v>-</v>
      </c>
      <c r="W3019" s="468" t="str">
        <f>BD_Actu!W271</f>
        <v>-</v>
      </c>
      <c r="X3019" s="468" t="str">
        <f>BD_Actu!X271</f>
        <v>-</v>
      </c>
      <c r="Y3019" s="468" t="str">
        <f>BD_Actu!Y271</f>
        <v>-</v>
      </c>
      <c r="Z3019" s="468" t="str">
        <f>BD_Actu!Z271</f>
        <v>-</v>
      </c>
      <c r="AA3019" s="468" t="str">
        <f>BD_Actu!AA271</f>
        <v>-</v>
      </c>
      <c r="AB3019" s="470" t="str">
        <f>BD_Actu!AB271</f>
        <v>-</v>
      </c>
      <c r="AC3019" s="470"/>
    </row>
    <row r="3020" spans="1:29" s="467" customFormat="1">
      <c r="A3020" s="468" t="str">
        <f>BD_Actu!A272</f>
        <v>2018_252</v>
      </c>
      <c r="B3020" s="468" t="str">
        <f>BD_Actu!B272</f>
        <v>-</v>
      </c>
      <c r="C3020" s="468" t="str">
        <f>BD_Actu!C272</f>
        <v>---_-</v>
      </c>
      <c r="D3020" s="468" t="str">
        <f>BD_Actu!D272</f>
        <v>-</v>
      </c>
      <c r="E3020" s="468">
        <f>BD_Actu!E272</f>
        <v>63</v>
      </c>
      <c r="F3020" s="469" t="str">
        <f>BD_Actu!F272</f>
        <v>Mouli Velo</v>
      </c>
      <c r="G3020" s="468" t="str">
        <f>BD_Actu!G272</f>
        <v>-</v>
      </c>
      <c r="H3020" s="673" t="str">
        <f>BD_Actu!H272</f>
        <v>-</v>
      </c>
      <c r="I3020" s="673" t="str">
        <f>BD_Actu!I272</f>
        <v>-</v>
      </c>
      <c r="J3020" s="619" t="str">
        <f>BD_Actu!J272</f>
        <v>-</v>
      </c>
      <c r="K3020" s="468" t="str">
        <f>BD_Actu!K272</f>
        <v>-</v>
      </c>
      <c r="L3020" s="468" t="str">
        <f>BD_Actu!L272</f>
        <v>-</v>
      </c>
      <c r="M3020" s="468" t="str">
        <f>BD_Actu!M272</f>
        <v>-</v>
      </c>
      <c r="N3020" s="470" t="str">
        <f>BD_Actu!N272</f>
        <v>-</v>
      </c>
      <c r="O3020" s="616" t="str">
        <f>BD_Actu!O272</f>
        <v>-</v>
      </c>
      <c r="P3020" s="468" t="str">
        <f>BD_Actu!P272</f>
        <v>-</v>
      </c>
      <c r="Q3020" s="468" t="str">
        <f>BD_Actu!Q272</f>
        <v>-</v>
      </c>
      <c r="R3020" s="468" t="str">
        <f>BD_Actu!R272</f>
        <v>-</v>
      </c>
      <c r="S3020" s="468" t="str">
        <f>BD_Actu!S272</f>
        <v>-</v>
      </c>
      <c r="T3020" s="468" t="str">
        <f>BD_Actu!T272</f>
        <v>-</v>
      </c>
      <c r="U3020" s="468" t="str">
        <f>BD_Actu!U272</f>
        <v>-</v>
      </c>
      <c r="V3020" s="468" t="str">
        <f>BD_Actu!V272</f>
        <v>-</v>
      </c>
      <c r="W3020" s="468" t="str">
        <f>BD_Actu!W272</f>
        <v>-</v>
      </c>
      <c r="X3020" s="468" t="str">
        <f>BD_Actu!X272</f>
        <v>-</v>
      </c>
      <c r="Y3020" s="468" t="str">
        <f>BD_Actu!Y272</f>
        <v>-</v>
      </c>
      <c r="Z3020" s="468" t="str">
        <f>BD_Actu!Z272</f>
        <v>-</v>
      </c>
      <c r="AA3020" s="468" t="str">
        <f>BD_Actu!AA272</f>
        <v>-</v>
      </c>
      <c r="AB3020" s="470" t="str">
        <f>BD_Actu!AB272</f>
        <v>-</v>
      </c>
      <c r="AC3020" s="470"/>
    </row>
    <row r="3021" spans="1:29" s="467" customFormat="1" ht="18" customHeight="1">
      <c r="A3021" s="468" t="str">
        <f>BD_Actu!A273</f>
        <v>2018_253</v>
      </c>
      <c r="B3021" s="468" t="str">
        <f>BD_Actu!B273</f>
        <v>-</v>
      </c>
      <c r="C3021" s="468" t="str">
        <f>BD_Actu!C273</f>
        <v>---_-</v>
      </c>
      <c r="D3021" s="468" t="str">
        <f>BD_Actu!D273</f>
        <v>-</v>
      </c>
      <c r="E3021" s="468">
        <f>BD_Actu!E273</f>
        <v>64</v>
      </c>
      <c r="F3021" s="469" t="str">
        <f>BD_Actu!F273</f>
        <v>Ouano</v>
      </c>
      <c r="G3021" s="468" t="str">
        <f>BD_Actu!G273</f>
        <v>-</v>
      </c>
      <c r="H3021" s="673" t="str">
        <f>BD_Actu!H273</f>
        <v>-</v>
      </c>
      <c r="I3021" s="673" t="str">
        <f>BD_Actu!I273</f>
        <v>-</v>
      </c>
      <c r="J3021" s="619" t="str">
        <f>BD_Actu!J273</f>
        <v>-</v>
      </c>
      <c r="K3021" s="468" t="str">
        <f>BD_Actu!K273</f>
        <v>-</v>
      </c>
      <c r="L3021" s="468" t="str">
        <f>BD_Actu!L273</f>
        <v>-</v>
      </c>
      <c r="M3021" s="468" t="str">
        <f>BD_Actu!M273</f>
        <v>-</v>
      </c>
      <c r="N3021" s="470" t="str">
        <f>BD_Actu!N273</f>
        <v>-</v>
      </c>
      <c r="O3021" s="616" t="str">
        <f>BD_Actu!O273</f>
        <v>-</v>
      </c>
      <c r="P3021" s="468" t="str">
        <f>BD_Actu!P273</f>
        <v>-</v>
      </c>
      <c r="Q3021" s="468" t="str">
        <f>BD_Actu!Q273</f>
        <v>-</v>
      </c>
      <c r="R3021" s="468" t="str">
        <f>BD_Actu!R273</f>
        <v>-</v>
      </c>
      <c r="S3021" s="468" t="str">
        <f>BD_Actu!S273</f>
        <v>-</v>
      </c>
      <c r="T3021" s="468" t="str">
        <f>BD_Actu!T273</f>
        <v>-</v>
      </c>
      <c r="U3021" s="468" t="str">
        <f>BD_Actu!U273</f>
        <v>-</v>
      </c>
      <c r="V3021" s="468" t="str">
        <f>BD_Actu!V273</f>
        <v>-</v>
      </c>
      <c r="W3021" s="468" t="str">
        <f>BD_Actu!W273</f>
        <v>-</v>
      </c>
      <c r="X3021" s="468" t="str">
        <f>BD_Actu!X273</f>
        <v>-</v>
      </c>
      <c r="Y3021" s="468" t="str">
        <f>BD_Actu!Y273</f>
        <v>-</v>
      </c>
      <c r="Z3021" s="468" t="str">
        <f>BD_Actu!Z273</f>
        <v>-</v>
      </c>
      <c r="AA3021" s="468" t="str">
        <f>BD_Actu!AA273</f>
        <v>-</v>
      </c>
      <c r="AB3021" s="470" t="str">
        <f>BD_Actu!AB273</f>
        <v>-</v>
      </c>
      <c r="AC3021" s="470"/>
    </row>
    <row r="3022" spans="1:29" s="467" customFormat="1">
      <c r="A3022" s="468" t="str">
        <f>BD_Actu!A274</f>
        <v>2018_254</v>
      </c>
      <c r="B3022" s="468" t="str">
        <f>BD_Actu!B274</f>
        <v>-</v>
      </c>
      <c r="C3022" s="468" t="str">
        <f>BD_Actu!C274</f>
        <v>---_-</v>
      </c>
      <c r="D3022" s="468" t="str">
        <f>BD_Actu!D274</f>
        <v>-</v>
      </c>
      <c r="E3022" s="468">
        <f>BD_Actu!E274</f>
        <v>64</v>
      </c>
      <c r="F3022" s="469" t="str">
        <f>BD_Actu!F274</f>
        <v>Ouano</v>
      </c>
      <c r="G3022" s="468" t="str">
        <f>BD_Actu!G274</f>
        <v>-</v>
      </c>
      <c r="H3022" s="673" t="str">
        <f>BD_Actu!H274</f>
        <v>-</v>
      </c>
      <c r="I3022" s="673" t="str">
        <f>BD_Actu!I274</f>
        <v>-</v>
      </c>
      <c r="J3022" s="619" t="str">
        <f>BD_Actu!J274</f>
        <v>-</v>
      </c>
      <c r="K3022" s="468" t="str">
        <f>BD_Actu!K274</f>
        <v>-</v>
      </c>
      <c r="L3022" s="468" t="str">
        <f>BD_Actu!L274</f>
        <v>-</v>
      </c>
      <c r="M3022" s="468" t="str">
        <f>BD_Actu!M274</f>
        <v>-</v>
      </c>
      <c r="N3022" s="470" t="str">
        <f>BD_Actu!N274</f>
        <v>-</v>
      </c>
      <c r="O3022" s="616" t="str">
        <f>BD_Actu!O274</f>
        <v>-</v>
      </c>
      <c r="P3022" s="468" t="str">
        <f>BD_Actu!P274</f>
        <v>-</v>
      </c>
      <c r="Q3022" s="468" t="str">
        <f>BD_Actu!Q274</f>
        <v>-</v>
      </c>
      <c r="R3022" s="468" t="str">
        <f>BD_Actu!R274</f>
        <v>-</v>
      </c>
      <c r="S3022" s="468" t="str">
        <f>BD_Actu!S274</f>
        <v>-</v>
      </c>
      <c r="T3022" s="468" t="str">
        <f>BD_Actu!T274</f>
        <v>-</v>
      </c>
      <c r="U3022" s="468" t="str">
        <f>BD_Actu!U274</f>
        <v>-</v>
      </c>
      <c r="V3022" s="468" t="str">
        <f>BD_Actu!V274</f>
        <v>-</v>
      </c>
      <c r="W3022" s="468" t="str">
        <f>BD_Actu!W274</f>
        <v>-</v>
      </c>
      <c r="X3022" s="468" t="str">
        <f>BD_Actu!X274</f>
        <v>-</v>
      </c>
      <c r="Y3022" s="468" t="str">
        <f>BD_Actu!Y274</f>
        <v>-</v>
      </c>
      <c r="Z3022" s="468" t="str">
        <f>BD_Actu!Z274</f>
        <v>-</v>
      </c>
      <c r="AA3022" s="468" t="str">
        <f>BD_Actu!AA274</f>
        <v>-</v>
      </c>
      <c r="AB3022" s="470" t="str">
        <f>BD_Actu!AB274</f>
        <v>-</v>
      </c>
      <c r="AC3022" s="470"/>
    </row>
    <row r="3023" spans="1:29" s="467" customFormat="1">
      <c r="A3023" s="468" t="str">
        <f>BD_Actu!A275</f>
        <v>2018_255</v>
      </c>
      <c r="B3023" s="468" t="str">
        <f>BD_Actu!B275</f>
        <v>-</v>
      </c>
      <c r="C3023" s="468" t="str">
        <f>BD_Actu!C275</f>
        <v>---_-</v>
      </c>
      <c r="D3023" s="468" t="str">
        <f>BD_Actu!D275</f>
        <v>-</v>
      </c>
      <c r="E3023" s="468">
        <f>BD_Actu!E275</f>
        <v>64</v>
      </c>
      <c r="F3023" s="469" t="str">
        <f>BD_Actu!F275</f>
        <v>Ouano</v>
      </c>
      <c r="G3023" s="468" t="str">
        <f>BD_Actu!G275</f>
        <v>-</v>
      </c>
      <c r="H3023" s="673" t="str">
        <f>BD_Actu!H275</f>
        <v>-</v>
      </c>
      <c r="I3023" s="673" t="str">
        <f>BD_Actu!I275</f>
        <v>-</v>
      </c>
      <c r="J3023" s="619" t="str">
        <f>BD_Actu!J275</f>
        <v>-</v>
      </c>
      <c r="K3023" s="468" t="str">
        <f>BD_Actu!K275</f>
        <v>-</v>
      </c>
      <c r="L3023" s="468" t="str">
        <f>BD_Actu!L275</f>
        <v>-</v>
      </c>
      <c r="M3023" s="468" t="str">
        <f>BD_Actu!M275</f>
        <v>-</v>
      </c>
      <c r="N3023" s="470" t="str">
        <f>BD_Actu!N275</f>
        <v>-</v>
      </c>
      <c r="O3023" s="616" t="str">
        <f>BD_Actu!O275</f>
        <v>-</v>
      </c>
      <c r="P3023" s="468" t="str">
        <f>BD_Actu!P275</f>
        <v>-</v>
      </c>
      <c r="Q3023" s="468" t="str">
        <f>BD_Actu!Q275</f>
        <v>-</v>
      </c>
      <c r="R3023" s="468" t="str">
        <f>BD_Actu!R275</f>
        <v>-</v>
      </c>
      <c r="S3023" s="468" t="str">
        <f>BD_Actu!S275</f>
        <v>-</v>
      </c>
      <c r="T3023" s="468" t="str">
        <f>BD_Actu!T275</f>
        <v>-</v>
      </c>
      <c r="U3023" s="468" t="str">
        <f>BD_Actu!U275</f>
        <v>-</v>
      </c>
      <c r="V3023" s="468" t="str">
        <f>BD_Actu!V275</f>
        <v>-</v>
      </c>
      <c r="W3023" s="468" t="str">
        <f>BD_Actu!W275</f>
        <v>-</v>
      </c>
      <c r="X3023" s="468" t="str">
        <f>BD_Actu!X275</f>
        <v>-</v>
      </c>
      <c r="Y3023" s="468" t="str">
        <f>BD_Actu!Y275</f>
        <v>-</v>
      </c>
      <c r="Z3023" s="468" t="str">
        <f>BD_Actu!Z275</f>
        <v>-</v>
      </c>
      <c r="AA3023" s="468" t="str">
        <f>BD_Actu!AA275</f>
        <v>-</v>
      </c>
      <c r="AB3023" s="470" t="str">
        <f>BD_Actu!AB275</f>
        <v>-</v>
      </c>
      <c r="AC3023" s="470"/>
    </row>
    <row r="3024" spans="1:29" s="467" customFormat="1">
      <c r="A3024" s="468" t="str">
        <f>BD_Actu!A276</f>
        <v>2018_256</v>
      </c>
      <c r="B3024" s="468" t="str">
        <f>BD_Actu!B276</f>
        <v>-</v>
      </c>
      <c r="C3024" s="468" t="str">
        <f>BD_Actu!C276</f>
        <v>---_-</v>
      </c>
      <c r="D3024" s="468" t="str">
        <f>BD_Actu!D276</f>
        <v>-</v>
      </c>
      <c r="E3024" s="468">
        <f>BD_Actu!E276</f>
        <v>64</v>
      </c>
      <c r="F3024" s="469" t="str">
        <f>BD_Actu!F276</f>
        <v>Ouano</v>
      </c>
      <c r="G3024" s="468" t="str">
        <f>BD_Actu!G276</f>
        <v>-</v>
      </c>
      <c r="H3024" s="673" t="str">
        <f>BD_Actu!H276</f>
        <v>-</v>
      </c>
      <c r="I3024" s="673" t="str">
        <f>BD_Actu!I276</f>
        <v>-</v>
      </c>
      <c r="J3024" s="619" t="str">
        <f>BD_Actu!J276</f>
        <v>-</v>
      </c>
      <c r="K3024" s="468" t="str">
        <f>BD_Actu!K276</f>
        <v>-</v>
      </c>
      <c r="L3024" s="468" t="str">
        <f>BD_Actu!L276</f>
        <v>-</v>
      </c>
      <c r="M3024" s="468" t="str">
        <f>BD_Actu!M276</f>
        <v>-</v>
      </c>
      <c r="N3024" s="470" t="str">
        <f>BD_Actu!N276</f>
        <v>-</v>
      </c>
      <c r="O3024" s="616" t="str">
        <f>BD_Actu!O276</f>
        <v>-</v>
      </c>
      <c r="P3024" s="468" t="str">
        <f>BD_Actu!P276</f>
        <v>-</v>
      </c>
      <c r="Q3024" s="468" t="str">
        <f>BD_Actu!Q276</f>
        <v>-</v>
      </c>
      <c r="R3024" s="468" t="str">
        <f>BD_Actu!R276</f>
        <v>-</v>
      </c>
      <c r="S3024" s="468" t="str">
        <f>BD_Actu!S276</f>
        <v>-</v>
      </c>
      <c r="T3024" s="468" t="str">
        <f>BD_Actu!T276</f>
        <v>-</v>
      </c>
      <c r="U3024" s="468" t="str">
        <f>BD_Actu!U276</f>
        <v>-</v>
      </c>
      <c r="V3024" s="468" t="str">
        <f>BD_Actu!V276</f>
        <v>-</v>
      </c>
      <c r="W3024" s="468" t="str">
        <f>BD_Actu!W276</f>
        <v>-</v>
      </c>
      <c r="X3024" s="468" t="str">
        <f>BD_Actu!X276</f>
        <v>-</v>
      </c>
      <c r="Y3024" s="468" t="str">
        <f>BD_Actu!Y276</f>
        <v>-</v>
      </c>
      <c r="Z3024" s="468" t="str">
        <f>BD_Actu!Z276</f>
        <v>-</v>
      </c>
      <c r="AA3024" s="468" t="str">
        <f>BD_Actu!AA276</f>
        <v>-</v>
      </c>
      <c r="AB3024" s="470" t="str">
        <f>BD_Actu!AB276</f>
        <v>-</v>
      </c>
      <c r="AC3024" s="470"/>
    </row>
    <row r="3025" spans="1:29" s="467" customFormat="1">
      <c r="A3025" s="468" t="str">
        <f>BD_Actu!A277</f>
        <v>2018_257</v>
      </c>
      <c r="B3025" s="468" t="str">
        <f>BD_Actu!B277</f>
        <v>-</v>
      </c>
      <c r="C3025" s="468" t="str">
        <f>BD_Actu!C277</f>
        <v>---_-</v>
      </c>
      <c r="D3025" s="468" t="str">
        <f>BD_Actu!D277</f>
        <v>-</v>
      </c>
      <c r="E3025" s="468">
        <f>BD_Actu!E277</f>
        <v>65</v>
      </c>
      <c r="F3025" s="469" t="str">
        <f>BD_Actu!F277</f>
        <v>Isie</v>
      </c>
      <c r="G3025" s="468" t="str">
        <f>BD_Actu!G277</f>
        <v>-</v>
      </c>
      <c r="H3025" s="673" t="str">
        <f>BD_Actu!H277</f>
        <v>-</v>
      </c>
      <c r="I3025" s="673" t="str">
        <f>BD_Actu!I277</f>
        <v>-</v>
      </c>
      <c r="J3025" s="619" t="str">
        <f>BD_Actu!J277</f>
        <v>-</v>
      </c>
      <c r="K3025" s="468" t="str">
        <f>BD_Actu!K277</f>
        <v>-</v>
      </c>
      <c r="L3025" s="468" t="str">
        <f>BD_Actu!L277</f>
        <v>-</v>
      </c>
      <c r="M3025" s="468" t="str">
        <f>BD_Actu!M277</f>
        <v>-</v>
      </c>
      <c r="N3025" s="470" t="str">
        <f>BD_Actu!N277</f>
        <v>-</v>
      </c>
      <c r="O3025" s="616" t="str">
        <f>BD_Actu!O277</f>
        <v>-</v>
      </c>
      <c r="P3025" s="468" t="str">
        <f>BD_Actu!P277</f>
        <v>-</v>
      </c>
      <c r="Q3025" s="468" t="str">
        <f>BD_Actu!Q277</f>
        <v>-</v>
      </c>
      <c r="R3025" s="468" t="str">
        <f>BD_Actu!R277</f>
        <v>-</v>
      </c>
      <c r="S3025" s="468" t="str">
        <f>BD_Actu!S277</f>
        <v>-</v>
      </c>
      <c r="T3025" s="468" t="str">
        <f>BD_Actu!T277</f>
        <v>-</v>
      </c>
      <c r="U3025" s="468" t="str">
        <f>BD_Actu!U277</f>
        <v>-</v>
      </c>
      <c r="V3025" s="468" t="str">
        <f>BD_Actu!V277</f>
        <v>-</v>
      </c>
      <c r="W3025" s="468" t="str">
        <f>BD_Actu!W277</f>
        <v>-</v>
      </c>
      <c r="X3025" s="468" t="str">
        <f>BD_Actu!X277</f>
        <v>-</v>
      </c>
      <c r="Y3025" s="468" t="str">
        <f>BD_Actu!Y277</f>
        <v>-</v>
      </c>
      <c r="Z3025" s="468" t="str">
        <f>BD_Actu!Z277</f>
        <v>-</v>
      </c>
      <c r="AA3025" s="468" t="str">
        <f>BD_Actu!AA277</f>
        <v>-</v>
      </c>
      <c r="AB3025" s="470" t="str">
        <f>BD_Actu!AB277</f>
        <v>-</v>
      </c>
      <c r="AC3025" s="470"/>
    </row>
    <row r="3026" spans="1:29" s="467" customFormat="1">
      <c r="A3026" s="468" t="str">
        <f>BD_Actu!A278</f>
        <v>2018_258</v>
      </c>
      <c r="B3026" s="468" t="str">
        <f>BD_Actu!B278</f>
        <v>-</v>
      </c>
      <c r="C3026" s="468" t="str">
        <f>BD_Actu!C278</f>
        <v>---_-</v>
      </c>
      <c r="D3026" s="468" t="str">
        <f>BD_Actu!D278</f>
        <v>-</v>
      </c>
      <c r="E3026" s="468">
        <f>BD_Actu!E278</f>
        <v>65</v>
      </c>
      <c r="F3026" s="469" t="str">
        <f>BD_Actu!F278</f>
        <v>Isie</v>
      </c>
      <c r="G3026" s="468" t="str">
        <f>BD_Actu!G278</f>
        <v>-</v>
      </c>
      <c r="H3026" s="673" t="str">
        <f>BD_Actu!H278</f>
        <v>-</v>
      </c>
      <c r="I3026" s="673" t="str">
        <f>BD_Actu!I278</f>
        <v>-</v>
      </c>
      <c r="J3026" s="619" t="str">
        <f>BD_Actu!J278</f>
        <v>-</v>
      </c>
      <c r="K3026" s="468" t="str">
        <f>BD_Actu!K278</f>
        <v>-</v>
      </c>
      <c r="L3026" s="468" t="str">
        <f>BD_Actu!L278</f>
        <v>-</v>
      </c>
      <c r="M3026" s="468" t="str">
        <f>BD_Actu!M278</f>
        <v>-</v>
      </c>
      <c r="N3026" s="470" t="str">
        <f>BD_Actu!N278</f>
        <v>-</v>
      </c>
      <c r="O3026" s="616" t="str">
        <f>BD_Actu!O278</f>
        <v>-</v>
      </c>
      <c r="P3026" s="468" t="str">
        <f>BD_Actu!P278</f>
        <v>-</v>
      </c>
      <c r="Q3026" s="468" t="str">
        <f>BD_Actu!Q278</f>
        <v>-</v>
      </c>
      <c r="R3026" s="468" t="str">
        <f>BD_Actu!R278</f>
        <v>-</v>
      </c>
      <c r="S3026" s="468" t="str">
        <f>BD_Actu!S278</f>
        <v>-</v>
      </c>
      <c r="T3026" s="468" t="str">
        <f>BD_Actu!T278</f>
        <v>-</v>
      </c>
      <c r="U3026" s="468" t="str">
        <f>BD_Actu!U278</f>
        <v>-</v>
      </c>
      <c r="V3026" s="468" t="str">
        <f>BD_Actu!V278</f>
        <v>-</v>
      </c>
      <c r="W3026" s="468" t="str">
        <f>BD_Actu!W278</f>
        <v>-</v>
      </c>
      <c r="X3026" s="468" t="str">
        <f>BD_Actu!X278</f>
        <v>-</v>
      </c>
      <c r="Y3026" s="468" t="str">
        <f>BD_Actu!Y278</f>
        <v>-</v>
      </c>
      <c r="Z3026" s="468" t="str">
        <f>BD_Actu!Z278</f>
        <v>-</v>
      </c>
      <c r="AA3026" s="468" t="str">
        <f>BD_Actu!AA278</f>
        <v>-</v>
      </c>
      <c r="AB3026" s="470" t="str">
        <f>BD_Actu!AB278</f>
        <v>-</v>
      </c>
      <c r="AC3026" s="470"/>
    </row>
    <row r="3027" spans="1:29" s="467" customFormat="1">
      <c r="A3027" s="468" t="str">
        <f>BD_Actu!A279</f>
        <v>2018_259</v>
      </c>
      <c r="B3027" s="468" t="str">
        <f>BD_Actu!B279</f>
        <v>-</v>
      </c>
      <c r="C3027" s="468" t="str">
        <f>BD_Actu!C279</f>
        <v>---_-</v>
      </c>
      <c r="D3027" s="468" t="str">
        <f>BD_Actu!D279</f>
        <v>-</v>
      </c>
      <c r="E3027" s="468">
        <f>BD_Actu!E279</f>
        <v>65</v>
      </c>
      <c r="F3027" s="469" t="str">
        <f>BD_Actu!F279</f>
        <v>Isie</v>
      </c>
      <c r="G3027" s="468" t="str">
        <f>BD_Actu!G279</f>
        <v>-</v>
      </c>
      <c r="H3027" s="673" t="str">
        <f>BD_Actu!H279</f>
        <v>-</v>
      </c>
      <c r="I3027" s="673" t="str">
        <f>BD_Actu!I279</f>
        <v>-</v>
      </c>
      <c r="J3027" s="619" t="str">
        <f>BD_Actu!J279</f>
        <v>-</v>
      </c>
      <c r="K3027" s="468" t="str">
        <f>BD_Actu!K279</f>
        <v>-</v>
      </c>
      <c r="L3027" s="468" t="str">
        <f>BD_Actu!L279</f>
        <v>-</v>
      </c>
      <c r="M3027" s="468" t="str">
        <f>BD_Actu!M279</f>
        <v>-</v>
      </c>
      <c r="N3027" s="470" t="str">
        <f>BD_Actu!N279</f>
        <v>-</v>
      </c>
      <c r="O3027" s="616" t="str">
        <f>BD_Actu!O279</f>
        <v>-</v>
      </c>
      <c r="P3027" s="468" t="str">
        <f>BD_Actu!P279</f>
        <v>-</v>
      </c>
      <c r="Q3027" s="468" t="str">
        <f>BD_Actu!Q279</f>
        <v>-</v>
      </c>
      <c r="R3027" s="468" t="str">
        <f>BD_Actu!R279</f>
        <v>-</v>
      </c>
      <c r="S3027" s="468" t="str">
        <f>BD_Actu!S279</f>
        <v>-</v>
      </c>
      <c r="T3027" s="468" t="str">
        <f>BD_Actu!T279</f>
        <v>-</v>
      </c>
      <c r="U3027" s="468" t="str">
        <f>BD_Actu!U279</f>
        <v>-</v>
      </c>
      <c r="V3027" s="468" t="str">
        <f>BD_Actu!V279</f>
        <v>-</v>
      </c>
      <c r="W3027" s="468" t="str">
        <f>BD_Actu!W279</f>
        <v>-</v>
      </c>
      <c r="X3027" s="468" t="str">
        <f>BD_Actu!X279</f>
        <v>-</v>
      </c>
      <c r="Y3027" s="468" t="str">
        <f>BD_Actu!Y279</f>
        <v>-</v>
      </c>
      <c r="Z3027" s="468" t="str">
        <f>BD_Actu!Z279</f>
        <v>-</v>
      </c>
      <c r="AA3027" s="468" t="str">
        <f>BD_Actu!AA279</f>
        <v>-</v>
      </c>
      <c r="AB3027" s="470" t="str">
        <f>BD_Actu!AB279</f>
        <v>-</v>
      </c>
      <c r="AC3027" s="470"/>
    </row>
    <row r="3028" spans="1:29" s="467" customFormat="1">
      <c r="A3028" s="468" t="str">
        <f>BD_Actu!A280</f>
        <v>2018_260</v>
      </c>
      <c r="B3028" s="468" t="str">
        <f>BD_Actu!B280</f>
        <v>-</v>
      </c>
      <c r="C3028" s="468" t="str">
        <f>BD_Actu!C280</f>
        <v>---_-</v>
      </c>
      <c r="D3028" s="468" t="str">
        <f>BD_Actu!D280</f>
        <v>-</v>
      </c>
      <c r="E3028" s="468">
        <f>BD_Actu!E280</f>
        <v>65</v>
      </c>
      <c r="F3028" s="469" t="str">
        <f>BD_Actu!F280</f>
        <v>Isie</v>
      </c>
      <c r="G3028" s="468" t="str">
        <f>BD_Actu!G280</f>
        <v>-</v>
      </c>
      <c r="H3028" s="673" t="str">
        <f>BD_Actu!H280</f>
        <v>-</v>
      </c>
      <c r="I3028" s="673" t="str">
        <f>BD_Actu!I280</f>
        <v>-</v>
      </c>
      <c r="J3028" s="619" t="str">
        <f>BD_Actu!J280</f>
        <v>-</v>
      </c>
      <c r="K3028" s="468" t="str">
        <f>BD_Actu!K280</f>
        <v>-</v>
      </c>
      <c r="L3028" s="468" t="str">
        <f>BD_Actu!L280</f>
        <v>-</v>
      </c>
      <c r="M3028" s="468" t="str">
        <f>BD_Actu!M280</f>
        <v>-</v>
      </c>
      <c r="N3028" s="470" t="str">
        <f>BD_Actu!N280</f>
        <v>-</v>
      </c>
      <c r="O3028" s="616" t="str">
        <f>BD_Actu!O280</f>
        <v>-</v>
      </c>
      <c r="P3028" s="468" t="str">
        <f>BD_Actu!P280</f>
        <v>-</v>
      </c>
      <c r="Q3028" s="468" t="str">
        <f>BD_Actu!Q280</f>
        <v>-</v>
      </c>
      <c r="R3028" s="468" t="str">
        <f>BD_Actu!R280</f>
        <v>-</v>
      </c>
      <c r="S3028" s="468" t="str">
        <f>BD_Actu!S280</f>
        <v>-</v>
      </c>
      <c r="T3028" s="468" t="str">
        <f>BD_Actu!T280</f>
        <v>-</v>
      </c>
      <c r="U3028" s="468" t="str">
        <f>BD_Actu!U280</f>
        <v>-</v>
      </c>
      <c r="V3028" s="468" t="str">
        <f>BD_Actu!V280</f>
        <v>-</v>
      </c>
      <c r="W3028" s="468" t="str">
        <f>BD_Actu!W280</f>
        <v>-</v>
      </c>
      <c r="X3028" s="468" t="str">
        <f>BD_Actu!X280</f>
        <v>-</v>
      </c>
      <c r="Y3028" s="468" t="str">
        <f>BD_Actu!Y280</f>
        <v>-</v>
      </c>
      <c r="Z3028" s="468" t="str">
        <f>BD_Actu!Z280</f>
        <v>-</v>
      </c>
      <c r="AA3028" s="468" t="str">
        <f>BD_Actu!AA280</f>
        <v>-</v>
      </c>
      <c r="AB3028" s="470" t="str">
        <f>BD_Actu!AB280</f>
        <v>-</v>
      </c>
      <c r="AC3028" s="470"/>
    </row>
    <row r="3029" spans="1:29" s="705" customFormat="1">
      <c r="A3029" s="699" t="str">
        <f>BD_Actu!A281</f>
        <v>2018_261</v>
      </c>
      <c r="B3029" s="699" t="str">
        <f>BD_Actu!B281</f>
        <v>-</v>
      </c>
      <c r="C3029" s="699" t="str">
        <f>BD_Actu!C281</f>
        <v>---_-</v>
      </c>
      <c r="D3029" s="699" t="str">
        <f>BD_Actu!D281</f>
        <v>-</v>
      </c>
      <c r="E3029" s="699">
        <f>BD_Actu!E281</f>
        <v>66</v>
      </c>
      <c r="F3029" s="700" t="str">
        <f>BD_Actu!F281</f>
        <v>Ever Prosperity 2</v>
      </c>
      <c r="G3029" s="699" t="str">
        <f>BD_Actu!G281</f>
        <v>-</v>
      </c>
      <c r="H3029" s="701" t="str">
        <f>BD_Actu!H281</f>
        <v>-</v>
      </c>
      <c r="I3029" s="701" t="str">
        <f>BD_Actu!I281</f>
        <v>-</v>
      </c>
      <c r="J3029" s="702" t="str">
        <f>BD_Actu!J281</f>
        <v>-</v>
      </c>
      <c r="K3029" s="699" t="str">
        <f>BD_Actu!K281</f>
        <v>-</v>
      </c>
      <c r="L3029" s="699" t="str">
        <f>BD_Actu!L281</f>
        <v>-</v>
      </c>
      <c r="M3029" s="699" t="str">
        <f>BD_Actu!M281</f>
        <v>-</v>
      </c>
      <c r="N3029" s="703" t="str">
        <f>BD_Actu!N281</f>
        <v>-</v>
      </c>
      <c r="O3029" s="704" t="str">
        <f>BD_Actu!O281</f>
        <v>-</v>
      </c>
      <c r="P3029" s="699" t="str">
        <f>BD_Actu!P281</f>
        <v>-</v>
      </c>
      <c r="Q3029" s="699" t="str">
        <f>BD_Actu!Q281</f>
        <v>-</v>
      </c>
      <c r="R3029" s="699" t="str">
        <f>BD_Actu!R281</f>
        <v>-</v>
      </c>
      <c r="S3029" s="699" t="str">
        <f>BD_Actu!S281</f>
        <v>-</v>
      </c>
      <c r="T3029" s="699" t="str">
        <f>BD_Actu!T281</f>
        <v>-</v>
      </c>
      <c r="U3029" s="699" t="str">
        <f>BD_Actu!U281</f>
        <v>-</v>
      </c>
      <c r="V3029" s="699" t="str">
        <f>BD_Actu!V281</f>
        <v>-</v>
      </c>
      <c r="W3029" s="699" t="str">
        <f>BD_Actu!W281</f>
        <v>-</v>
      </c>
      <c r="X3029" s="699" t="str">
        <f>BD_Actu!X281</f>
        <v>-</v>
      </c>
      <c r="Y3029" s="699" t="str">
        <f>BD_Actu!Y281</f>
        <v>-</v>
      </c>
      <c r="Z3029" s="699" t="str">
        <f>BD_Actu!Z281</f>
        <v>-</v>
      </c>
      <c r="AA3029" s="699" t="str">
        <f>BD_Actu!AA281</f>
        <v>-</v>
      </c>
      <c r="AB3029" s="703" t="str">
        <f>BD_Actu!AB281</f>
        <v>-</v>
      </c>
      <c r="AC3029" s="703"/>
    </row>
    <row r="3030" spans="1:29" s="705" customFormat="1">
      <c r="A3030" s="699" t="str">
        <f>BD_Actu!A282</f>
        <v>2018_262</v>
      </c>
      <c r="B3030" s="699" t="str">
        <f>BD_Actu!B282</f>
        <v>-</v>
      </c>
      <c r="C3030" s="699" t="str">
        <f>BD_Actu!C282</f>
        <v>---_-</v>
      </c>
      <c r="D3030" s="699" t="str">
        <f>BD_Actu!D282</f>
        <v>-</v>
      </c>
      <c r="E3030" s="699">
        <f>BD_Actu!E282</f>
        <v>66</v>
      </c>
      <c r="F3030" s="700" t="str">
        <f>BD_Actu!F282</f>
        <v>Ever Prosperity 2</v>
      </c>
      <c r="G3030" s="699" t="str">
        <f>BD_Actu!G282</f>
        <v>-</v>
      </c>
      <c r="H3030" s="701" t="str">
        <f>BD_Actu!H282</f>
        <v>-</v>
      </c>
      <c r="I3030" s="701" t="str">
        <f>BD_Actu!I282</f>
        <v>-</v>
      </c>
      <c r="J3030" s="702" t="str">
        <f>BD_Actu!J282</f>
        <v>-</v>
      </c>
      <c r="K3030" s="699" t="str">
        <f>BD_Actu!K282</f>
        <v>-</v>
      </c>
      <c r="L3030" s="699" t="str">
        <f>BD_Actu!L282</f>
        <v>-</v>
      </c>
      <c r="M3030" s="699" t="str">
        <f>BD_Actu!M282</f>
        <v>-</v>
      </c>
      <c r="N3030" s="703" t="str">
        <f>BD_Actu!N282</f>
        <v>-</v>
      </c>
      <c r="O3030" s="704" t="str">
        <f>BD_Actu!O282</f>
        <v>-</v>
      </c>
      <c r="P3030" s="699" t="str">
        <f>BD_Actu!P282</f>
        <v>-</v>
      </c>
      <c r="Q3030" s="699" t="str">
        <f>BD_Actu!Q282</f>
        <v>-</v>
      </c>
      <c r="R3030" s="699" t="str">
        <f>BD_Actu!R282</f>
        <v>-</v>
      </c>
      <c r="S3030" s="699" t="str">
        <f>BD_Actu!S282</f>
        <v>-</v>
      </c>
      <c r="T3030" s="699" t="str">
        <f>BD_Actu!T282</f>
        <v>-</v>
      </c>
      <c r="U3030" s="699" t="str">
        <f>BD_Actu!U282</f>
        <v>-</v>
      </c>
      <c r="V3030" s="699" t="str">
        <f>BD_Actu!V282</f>
        <v>-</v>
      </c>
      <c r="W3030" s="699" t="str">
        <f>BD_Actu!W282</f>
        <v>-</v>
      </c>
      <c r="X3030" s="699" t="str">
        <f>BD_Actu!X282</f>
        <v>-</v>
      </c>
      <c r="Y3030" s="699" t="str">
        <f>BD_Actu!Y282</f>
        <v>-</v>
      </c>
      <c r="Z3030" s="699" t="str">
        <f>BD_Actu!Z282</f>
        <v>-</v>
      </c>
      <c r="AA3030" s="699" t="str">
        <f>BD_Actu!AA282</f>
        <v>-</v>
      </c>
      <c r="AB3030" s="703" t="str">
        <f>BD_Actu!AB282</f>
        <v>-</v>
      </c>
      <c r="AC3030" s="703"/>
    </row>
    <row r="3031" spans="1:29" s="705" customFormat="1">
      <c r="A3031" s="699" t="str">
        <f>BD_Actu!A283</f>
        <v>2018_263</v>
      </c>
      <c r="B3031" s="699" t="str">
        <f>BD_Actu!B283</f>
        <v>-</v>
      </c>
      <c r="C3031" s="699" t="str">
        <f>BD_Actu!C283</f>
        <v>---_-</v>
      </c>
      <c r="D3031" s="699" t="str">
        <f>BD_Actu!D283</f>
        <v>-</v>
      </c>
      <c r="E3031" s="699">
        <f>BD_Actu!E283</f>
        <v>66</v>
      </c>
      <c r="F3031" s="700" t="str">
        <f>BD_Actu!F283</f>
        <v>Ever Prosperity 2</v>
      </c>
      <c r="G3031" s="699" t="str">
        <f>BD_Actu!G283</f>
        <v>-</v>
      </c>
      <c r="H3031" s="701" t="str">
        <f>BD_Actu!H283</f>
        <v>-</v>
      </c>
      <c r="I3031" s="701" t="str">
        <f>BD_Actu!I283</f>
        <v>-</v>
      </c>
      <c r="J3031" s="702" t="str">
        <f>BD_Actu!J283</f>
        <v>-</v>
      </c>
      <c r="K3031" s="699" t="str">
        <f>BD_Actu!K283</f>
        <v>-</v>
      </c>
      <c r="L3031" s="699" t="str">
        <f>BD_Actu!L283</f>
        <v>-</v>
      </c>
      <c r="M3031" s="699" t="str">
        <f>BD_Actu!M283</f>
        <v>-</v>
      </c>
      <c r="N3031" s="703" t="str">
        <f>BD_Actu!N283</f>
        <v>-</v>
      </c>
      <c r="O3031" s="704" t="str">
        <f>BD_Actu!O283</f>
        <v>-</v>
      </c>
      <c r="P3031" s="699" t="str">
        <f>BD_Actu!P283</f>
        <v>-</v>
      </c>
      <c r="Q3031" s="699" t="str">
        <f>BD_Actu!Q283</f>
        <v>-</v>
      </c>
      <c r="R3031" s="699" t="str">
        <f>BD_Actu!R283</f>
        <v>-</v>
      </c>
      <c r="S3031" s="699" t="str">
        <f>BD_Actu!S283</f>
        <v>-</v>
      </c>
      <c r="T3031" s="699" t="str">
        <f>BD_Actu!T283</f>
        <v>-</v>
      </c>
      <c r="U3031" s="699" t="str">
        <f>BD_Actu!U283</f>
        <v>-</v>
      </c>
      <c r="V3031" s="699" t="str">
        <f>BD_Actu!V283</f>
        <v>-</v>
      </c>
      <c r="W3031" s="699" t="str">
        <f>BD_Actu!W283</f>
        <v>-</v>
      </c>
      <c r="X3031" s="699" t="str">
        <f>BD_Actu!X283</f>
        <v>-</v>
      </c>
      <c r="Y3031" s="699" t="str">
        <f>BD_Actu!Y283</f>
        <v>-</v>
      </c>
      <c r="Z3031" s="699" t="str">
        <f>BD_Actu!Z283</f>
        <v>-</v>
      </c>
      <c r="AA3031" s="699" t="str">
        <f>BD_Actu!AA283</f>
        <v>-</v>
      </c>
      <c r="AB3031" s="703" t="str">
        <f>BD_Actu!AB283</f>
        <v>-</v>
      </c>
      <c r="AC3031" s="703"/>
    </row>
    <row r="3032" spans="1:29" s="705" customFormat="1">
      <c r="A3032" s="699" t="str">
        <f>BD_Actu!A284</f>
        <v>2018_264</v>
      </c>
      <c r="B3032" s="699" t="str">
        <f>BD_Actu!B284</f>
        <v>-</v>
      </c>
      <c r="C3032" s="699" t="str">
        <f>BD_Actu!C284</f>
        <v>---_-</v>
      </c>
      <c r="D3032" s="699" t="str">
        <f>BD_Actu!D284</f>
        <v>-</v>
      </c>
      <c r="E3032" s="699">
        <f>BD_Actu!E284</f>
        <v>66</v>
      </c>
      <c r="F3032" s="700" t="str">
        <f>BD_Actu!F284</f>
        <v>Ever Prosperity 2</v>
      </c>
      <c r="G3032" s="699" t="str">
        <f>BD_Actu!G284</f>
        <v>-</v>
      </c>
      <c r="H3032" s="701" t="str">
        <f>BD_Actu!H284</f>
        <v>-</v>
      </c>
      <c r="I3032" s="701" t="str">
        <f>BD_Actu!I284</f>
        <v>-</v>
      </c>
      <c r="J3032" s="702" t="str">
        <f>BD_Actu!J284</f>
        <v>-</v>
      </c>
      <c r="K3032" s="699" t="str">
        <f>BD_Actu!K284</f>
        <v>-</v>
      </c>
      <c r="L3032" s="699" t="str">
        <f>BD_Actu!L284</f>
        <v>-</v>
      </c>
      <c r="M3032" s="699" t="str">
        <f>BD_Actu!M284</f>
        <v>-</v>
      </c>
      <c r="N3032" s="703" t="str">
        <f>BD_Actu!N284</f>
        <v>-</v>
      </c>
      <c r="O3032" s="704" t="str">
        <f>BD_Actu!O284</f>
        <v>-</v>
      </c>
      <c r="P3032" s="699" t="str">
        <f>BD_Actu!P284</f>
        <v>-</v>
      </c>
      <c r="Q3032" s="699" t="str">
        <f>BD_Actu!Q284</f>
        <v>-</v>
      </c>
      <c r="R3032" s="699" t="str">
        <f>BD_Actu!R284</f>
        <v>-</v>
      </c>
      <c r="S3032" s="699" t="str">
        <f>BD_Actu!S284</f>
        <v>-</v>
      </c>
      <c r="T3032" s="699" t="str">
        <f>BD_Actu!T284</f>
        <v>-</v>
      </c>
      <c r="U3032" s="699" t="str">
        <f>BD_Actu!U284</f>
        <v>-</v>
      </c>
      <c r="V3032" s="699" t="str">
        <f>BD_Actu!V284</f>
        <v>-</v>
      </c>
      <c r="W3032" s="699" t="str">
        <f>BD_Actu!W284</f>
        <v>-</v>
      </c>
      <c r="X3032" s="699" t="str">
        <f>BD_Actu!X284</f>
        <v>-</v>
      </c>
      <c r="Y3032" s="699" t="str">
        <f>BD_Actu!Y284</f>
        <v>-</v>
      </c>
      <c r="Z3032" s="699" t="str">
        <f>BD_Actu!Z284</f>
        <v>-</v>
      </c>
      <c r="AA3032" s="699" t="str">
        <f>BD_Actu!AA284</f>
        <v>-</v>
      </c>
      <c r="AB3032" s="703" t="str">
        <f>BD_Actu!AB284</f>
        <v>-</v>
      </c>
      <c r="AC3032" s="703"/>
    </row>
    <row r="3033" spans="1:29" s="467" customFormat="1">
      <c r="A3033" s="468" t="str">
        <f>BD_Actu!A285</f>
        <v>2018_265</v>
      </c>
      <c r="B3033" s="468" t="str">
        <f>BD_Actu!B285</f>
        <v>-</v>
      </c>
      <c r="C3033" s="468" t="str">
        <f>BD_Actu!C285</f>
        <v>---_-</v>
      </c>
      <c r="D3033" s="468" t="str">
        <f>BD_Actu!D285</f>
        <v>-</v>
      </c>
      <c r="E3033" s="468">
        <f>BD_Actu!E285</f>
        <v>67</v>
      </c>
      <c r="F3033" s="469" t="str">
        <f>BD_Actu!F285</f>
        <v>Fassy</v>
      </c>
      <c r="G3033" s="468" t="str">
        <f>BD_Actu!G285</f>
        <v>-</v>
      </c>
      <c r="H3033" s="673" t="str">
        <f>BD_Actu!H285</f>
        <v>-</v>
      </c>
      <c r="I3033" s="673" t="str">
        <f>BD_Actu!I285</f>
        <v>-</v>
      </c>
      <c r="J3033" s="619" t="str">
        <f>BD_Actu!J285</f>
        <v>-</v>
      </c>
      <c r="K3033" s="468" t="str">
        <f>BD_Actu!K285</f>
        <v>-</v>
      </c>
      <c r="L3033" s="468" t="str">
        <f>BD_Actu!L285</f>
        <v>-</v>
      </c>
      <c r="M3033" s="468" t="str">
        <f>BD_Actu!M285</f>
        <v>-</v>
      </c>
      <c r="N3033" s="470" t="str">
        <f>BD_Actu!N285</f>
        <v>-</v>
      </c>
      <c r="O3033" s="616" t="str">
        <f>BD_Actu!O285</f>
        <v>-</v>
      </c>
      <c r="P3033" s="468" t="str">
        <f>BD_Actu!P285</f>
        <v>-</v>
      </c>
      <c r="Q3033" s="468" t="str">
        <f>BD_Actu!Q285</f>
        <v>-</v>
      </c>
      <c r="R3033" s="468" t="str">
        <f>BD_Actu!R285</f>
        <v>-</v>
      </c>
      <c r="S3033" s="468" t="str">
        <f>BD_Actu!S285</f>
        <v>-</v>
      </c>
      <c r="T3033" s="468" t="str">
        <f>BD_Actu!T285</f>
        <v>-</v>
      </c>
      <c r="U3033" s="468" t="str">
        <f>BD_Actu!U285</f>
        <v>-</v>
      </c>
      <c r="V3033" s="468" t="str">
        <f>BD_Actu!V285</f>
        <v>-</v>
      </c>
      <c r="W3033" s="468" t="str">
        <f>BD_Actu!W285</f>
        <v>-</v>
      </c>
      <c r="X3033" s="468" t="str">
        <f>BD_Actu!X285</f>
        <v>-</v>
      </c>
      <c r="Y3033" s="468" t="str">
        <f>BD_Actu!Y285</f>
        <v>-</v>
      </c>
      <c r="Z3033" s="468" t="str">
        <f>BD_Actu!Z285</f>
        <v>-</v>
      </c>
      <c r="AA3033" s="468" t="str">
        <f>BD_Actu!AA285</f>
        <v>-</v>
      </c>
      <c r="AB3033" s="470" t="str">
        <f>BD_Actu!AB285</f>
        <v>-</v>
      </c>
      <c r="AC3033" s="470"/>
    </row>
    <row r="3034" spans="1:29" s="467" customFormat="1">
      <c r="A3034" s="468" t="str">
        <f>BD_Actu!A286</f>
        <v>2018_266</v>
      </c>
      <c r="B3034" s="468" t="str">
        <f>BD_Actu!B286</f>
        <v>-</v>
      </c>
      <c r="C3034" s="468" t="str">
        <f>BD_Actu!C286</f>
        <v>---_-</v>
      </c>
      <c r="D3034" s="468" t="str">
        <f>BD_Actu!D286</f>
        <v>-</v>
      </c>
      <c r="E3034" s="468">
        <f>BD_Actu!E286</f>
        <v>67</v>
      </c>
      <c r="F3034" s="469" t="str">
        <f>BD_Actu!F286</f>
        <v>Fassy</v>
      </c>
      <c r="G3034" s="468" t="str">
        <f>BD_Actu!G286</f>
        <v>-</v>
      </c>
      <c r="H3034" s="673" t="str">
        <f>BD_Actu!H286</f>
        <v>-</v>
      </c>
      <c r="I3034" s="673" t="str">
        <f>BD_Actu!I286</f>
        <v>-</v>
      </c>
      <c r="J3034" s="619" t="str">
        <f>BD_Actu!J286</f>
        <v>-</v>
      </c>
      <c r="K3034" s="468" t="str">
        <f>BD_Actu!K286</f>
        <v>-</v>
      </c>
      <c r="L3034" s="468" t="str">
        <f>BD_Actu!L286</f>
        <v>-</v>
      </c>
      <c r="M3034" s="468" t="str">
        <f>BD_Actu!M286</f>
        <v>-</v>
      </c>
      <c r="N3034" s="470" t="str">
        <f>BD_Actu!N286</f>
        <v>-</v>
      </c>
      <c r="O3034" s="616" t="str">
        <f>BD_Actu!O286</f>
        <v>-</v>
      </c>
      <c r="P3034" s="468" t="str">
        <f>BD_Actu!P286</f>
        <v>-</v>
      </c>
      <c r="Q3034" s="468" t="str">
        <f>BD_Actu!Q286</f>
        <v>-</v>
      </c>
      <c r="R3034" s="468" t="str">
        <f>BD_Actu!R286</f>
        <v>-</v>
      </c>
      <c r="S3034" s="468" t="str">
        <f>BD_Actu!S286</f>
        <v>-</v>
      </c>
      <c r="T3034" s="468" t="str">
        <f>BD_Actu!T286</f>
        <v>-</v>
      </c>
      <c r="U3034" s="468" t="str">
        <f>BD_Actu!U286</f>
        <v>-</v>
      </c>
      <c r="V3034" s="468" t="str">
        <f>BD_Actu!V286</f>
        <v>-</v>
      </c>
      <c r="W3034" s="468" t="str">
        <f>BD_Actu!W286</f>
        <v>-</v>
      </c>
      <c r="X3034" s="468" t="str">
        <f>BD_Actu!X286</f>
        <v>-</v>
      </c>
      <c r="Y3034" s="468" t="str">
        <f>BD_Actu!Y286</f>
        <v>-</v>
      </c>
      <c r="Z3034" s="468" t="str">
        <f>BD_Actu!Z286</f>
        <v>-</v>
      </c>
      <c r="AA3034" s="468" t="str">
        <f>BD_Actu!AA286</f>
        <v>-</v>
      </c>
      <c r="AB3034" s="470" t="str">
        <f>BD_Actu!AB286</f>
        <v>-</v>
      </c>
      <c r="AC3034" s="470"/>
    </row>
    <row r="3035" spans="1:29" s="467" customFormat="1">
      <c r="A3035" s="468" t="str">
        <f>BD_Actu!A287</f>
        <v>2018_267</v>
      </c>
      <c r="B3035" s="468" t="str">
        <f>BD_Actu!B287</f>
        <v>-</v>
      </c>
      <c r="C3035" s="468" t="str">
        <f>BD_Actu!C287</f>
        <v>---_-</v>
      </c>
      <c r="D3035" s="468" t="str">
        <f>BD_Actu!D287</f>
        <v>-</v>
      </c>
      <c r="E3035" s="468">
        <f>BD_Actu!E287</f>
        <v>67</v>
      </c>
      <c r="F3035" s="469" t="str">
        <f>BD_Actu!F287</f>
        <v>Fassy</v>
      </c>
      <c r="G3035" s="468" t="str">
        <f>BD_Actu!G287</f>
        <v>-</v>
      </c>
      <c r="H3035" s="673" t="str">
        <f>BD_Actu!H287</f>
        <v>-</v>
      </c>
      <c r="I3035" s="673" t="str">
        <f>BD_Actu!I287</f>
        <v>-</v>
      </c>
      <c r="J3035" s="619" t="str">
        <f>BD_Actu!J287</f>
        <v>-</v>
      </c>
      <c r="K3035" s="468" t="str">
        <f>BD_Actu!K287</f>
        <v>-</v>
      </c>
      <c r="L3035" s="468" t="str">
        <f>BD_Actu!L287</f>
        <v>-</v>
      </c>
      <c r="M3035" s="468" t="str">
        <f>BD_Actu!M287</f>
        <v>-</v>
      </c>
      <c r="N3035" s="470" t="str">
        <f>BD_Actu!N287</f>
        <v>-</v>
      </c>
      <c r="O3035" s="616" t="str">
        <f>BD_Actu!O287</f>
        <v>-</v>
      </c>
      <c r="P3035" s="468" t="str">
        <f>BD_Actu!P287</f>
        <v>-</v>
      </c>
      <c r="Q3035" s="468" t="str">
        <f>BD_Actu!Q287</f>
        <v>-</v>
      </c>
      <c r="R3035" s="468" t="str">
        <f>BD_Actu!R287</f>
        <v>-</v>
      </c>
      <c r="S3035" s="468" t="str">
        <f>BD_Actu!S287</f>
        <v>-</v>
      </c>
      <c r="T3035" s="468" t="str">
        <f>BD_Actu!T287</f>
        <v>-</v>
      </c>
      <c r="U3035" s="468" t="str">
        <f>BD_Actu!U287</f>
        <v>-</v>
      </c>
      <c r="V3035" s="468" t="str">
        <f>BD_Actu!V287</f>
        <v>-</v>
      </c>
      <c r="W3035" s="468" t="str">
        <f>BD_Actu!W287</f>
        <v>-</v>
      </c>
      <c r="X3035" s="468" t="str">
        <f>BD_Actu!X287</f>
        <v>-</v>
      </c>
      <c r="Y3035" s="468" t="str">
        <f>BD_Actu!Y287</f>
        <v>-</v>
      </c>
      <c r="Z3035" s="468" t="str">
        <f>BD_Actu!Z287</f>
        <v>-</v>
      </c>
      <c r="AA3035" s="468" t="str">
        <f>BD_Actu!AA287</f>
        <v>-</v>
      </c>
      <c r="AB3035" s="470" t="str">
        <f>BD_Actu!AB287</f>
        <v>-</v>
      </c>
      <c r="AC3035" s="470"/>
    </row>
    <row r="3036" spans="1:29" s="467" customFormat="1">
      <c r="A3036" s="468" t="str">
        <f>BD_Actu!A288</f>
        <v>2018_268</v>
      </c>
      <c r="B3036" s="468" t="str">
        <f>BD_Actu!B288</f>
        <v>-</v>
      </c>
      <c r="C3036" s="468" t="str">
        <f>BD_Actu!C288</f>
        <v>---_-</v>
      </c>
      <c r="D3036" s="468" t="str">
        <f>BD_Actu!D288</f>
        <v>-</v>
      </c>
      <c r="E3036" s="468">
        <f>BD_Actu!E288</f>
        <v>67</v>
      </c>
      <c r="F3036" s="469" t="str">
        <f>BD_Actu!F288</f>
        <v>Fassy</v>
      </c>
      <c r="G3036" s="468" t="str">
        <f>BD_Actu!G288</f>
        <v>-</v>
      </c>
      <c r="H3036" s="673" t="str">
        <f>BD_Actu!H288</f>
        <v>-</v>
      </c>
      <c r="I3036" s="673" t="str">
        <f>BD_Actu!I288</f>
        <v>-</v>
      </c>
      <c r="J3036" s="619" t="str">
        <f>BD_Actu!J288</f>
        <v>-</v>
      </c>
      <c r="K3036" s="468" t="str">
        <f>BD_Actu!K288</f>
        <v>-</v>
      </c>
      <c r="L3036" s="468" t="str">
        <f>BD_Actu!L288</f>
        <v>-</v>
      </c>
      <c r="M3036" s="468" t="str">
        <f>BD_Actu!M288</f>
        <v>-</v>
      </c>
      <c r="N3036" s="470" t="str">
        <f>BD_Actu!N288</f>
        <v>-</v>
      </c>
      <c r="O3036" s="616" t="str">
        <f>BD_Actu!O288</f>
        <v>-</v>
      </c>
      <c r="P3036" s="468" t="str">
        <f>BD_Actu!P288</f>
        <v>-</v>
      </c>
      <c r="Q3036" s="468" t="str">
        <f>BD_Actu!Q288</f>
        <v>-</v>
      </c>
      <c r="R3036" s="468" t="str">
        <f>BD_Actu!R288</f>
        <v>-</v>
      </c>
      <c r="S3036" s="468" t="str">
        <f>BD_Actu!S288</f>
        <v>-</v>
      </c>
      <c r="T3036" s="468" t="str">
        <f>BD_Actu!T288</f>
        <v>-</v>
      </c>
      <c r="U3036" s="468" t="str">
        <f>BD_Actu!U288</f>
        <v>-</v>
      </c>
      <c r="V3036" s="468" t="str">
        <f>BD_Actu!V288</f>
        <v>-</v>
      </c>
      <c r="W3036" s="468" t="str">
        <f>BD_Actu!W288</f>
        <v>-</v>
      </c>
      <c r="X3036" s="468" t="str">
        <f>BD_Actu!X288</f>
        <v>-</v>
      </c>
      <c r="Y3036" s="468" t="str">
        <f>BD_Actu!Y288</f>
        <v>-</v>
      </c>
      <c r="Z3036" s="468" t="str">
        <f>BD_Actu!Z288</f>
        <v>-</v>
      </c>
      <c r="AA3036" s="468" t="str">
        <f>BD_Actu!AA288</f>
        <v>-</v>
      </c>
      <c r="AB3036" s="470" t="str">
        <f>BD_Actu!AB288</f>
        <v>-</v>
      </c>
      <c r="AC3036" s="470"/>
    </row>
    <row r="3037" spans="1:29" s="467" customFormat="1">
      <c r="A3037" s="468" t="str">
        <f>BD_Actu!A289</f>
        <v>2018_269</v>
      </c>
      <c r="B3037" s="468" t="str">
        <f>BD_Actu!B289</f>
        <v>-</v>
      </c>
      <c r="C3037" s="468" t="str">
        <f>BD_Actu!C289</f>
        <v>---_-</v>
      </c>
      <c r="D3037" s="468" t="str">
        <f>BD_Actu!D289</f>
        <v>-</v>
      </c>
      <c r="E3037" s="468">
        <f>BD_Actu!E289</f>
        <v>68</v>
      </c>
      <c r="F3037" s="469" t="str">
        <f>BD_Actu!F289</f>
        <v>Niu</v>
      </c>
      <c r="G3037" s="468" t="str">
        <f>BD_Actu!G289</f>
        <v>-</v>
      </c>
      <c r="H3037" s="673" t="str">
        <f>BD_Actu!H289</f>
        <v>-</v>
      </c>
      <c r="I3037" s="673" t="str">
        <f>BD_Actu!I289</f>
        <v>-</v>
      </c>
      <c r="J3037" s="619" t="str">
        <f>BD_Actu!J289</f>
        <v>-</v>
      </c>
      <c r="K3037" s="468" t="str">
        <f>BD_Actu!K289</f>
        <v>-</v>
      </c>
      <c r="L3037" s="468" t="str">
        <f>BD_Actu!L289</f>
        <v>-</v>
      </c>
      <c r="M3037" s="468" t="str">
        <f>BD_Actu!M289</f>
        <v>-</v>
      </c>
      <c r="N3037" s="470" t="str">
        <f>BD_Actu!N289</f>
        <v>-</v>
      </c>
      <c r="O3037" s="616" t="str">
        <f>BD_Actu!O289</f>
        <v>-</v>
      </c>
      <c r="P3037" s="468" t="str">
        <f>BD_Actu!P289</f>
        <v>-</v>
      </c>
      <c r="Q3037" s="468" t="str">
        <f>BD_Actu!Q289</f>
        <v>-</v>
      </c>
      <c r="R3037" s="468" t="str">
        <f>BD_Actu!R289</f>
        <v>-</v>
      </c>
      <c r="S3037" s="468" t="str">
        <f>BD_Actu!S289</f>
        <v>-</v>
      </c>
      <c r="T3037" s="468" t="str">
        <f>BD_Actu!T289</f>
        <v>-</v>
      </c>
      <c r="U3037" s="468" t="str">
        <f>BD_Actu!U289</f>
        <v>-</v>
      </c>
      <c r="V3037" s="468" t="str">
        <f>BD_Actu!V289</f>
        <v>-</v>
      </c>
      <c r="W3037" s="468" t="str">
        <f>BD_Actu!W289</f>
        <v>-</v>
      </c>
      <c r="X3037" s="468" t="str">
        <f>BD_Actu!X289</f>
        <v>-</v>
      </c>
      <c r="Y3037" s="468" t="str">
        <f>BD_Actu!Y289</f>
        <v>-</v>
      </c>
      <c r="Z3037" s="468" t="str">
        <f>BD_Actu!Z289</f>
        <v>-</v>
      </c>
      <c r="AA3037" s="468" t="str">
        <f>BD_Actu!AA289</f>
        <v>-</v>
      </c>
      <c r="AB3037" s="470" t="str">
        <f>BD_Actu!AB289</f>
        <v>-</v>
      </c>
      <c r="AC3037" s="470"/>
    </row>
    <row r="3038" spans="1:29" s="467" customFormat="1">
      <c r="A3038" s="468" t="str">
        <f>BD_Actu!A290</f>
        <v>2018_270</v>
      </c>
      <c r="B3038" s="468" t="str">
        <f>BD_Actu!B290</f>
        <v>-</v>
      </c>
      <c r="C3038" s="468" t="str">
        <f>BD_Actu!C290</f>
        <v>---_-</v>
      </c>
      <c r="D3038" s="468" t="str">
        <f>BD_Actu!D290</f>
        <v>-</v>
      </c>
      <c r="E3038" s="468">
        <f>BD_Actu!E290</f>
        <v>68</v>
      </c>
      <c r="F3038" s="469" t="str">
        <f>BD_Actu!F290</f>
        <v>Niu</v>
      </c>
      <c r="G3038" s="468" t="str">
        <f>BD_Actu!G290</f>
        <v>-</v>
      </c>
      <c r="H3038" s="673" t="str">
        <f>BD_Actu!H290</f>
        <v>-</v>
      </c>
      <c r="I3038" s="673" t="str">
        <f>BD_Actu!I290</f>
        <v>-</v>
      </c>
      <c r="J3038" s="619" t="str">
        <f>BD_Actu!J290</f>
        <v>-</v>
      </c>
      <c r="K3038" s="468" t="str">
        <f>BD_Actu!K290</f>
        <v>-</v>
      </c>
      <c r="L3038" s="468" t="str">
        <f>BD_Actu!L290</f>
        <v>-</v>
      </c>
      <c r="M3038" s="468" t="str">
        <f>BD_Actu!M290</f>
        <v>-</v>
      </c>
      <c r="N3038" s="470" t="str">
        <f>BD_Actu!N290</f>
        <v>-</v>
      </c>
      <c r="O3038" s="616" t="str">
        <f>BD_Actu!O290</f>
        <v>-</v>
      </c>
      <c r="P3038" s="468" t="str">
        <f>BD_Actu!P290</f>
        <v>-</v>
      </c>
      <c r="Q3038" s="468" t="str">
        <f>BD_Actu!Q290</f>
        <v>-</v>
      </c>
      <c r="R3038" s="468" t="str">
        <f>BD_Actu!R290</f>
        <v>-</v>
      </c>
      <c r="S3038" s="468" t="str">
        <f>BD_Actu!S290</f>
        <v>-</v>
      </c>
      <c r="T3038" s="468" t="str">
        <f>BD_Actu!T290</f>
        <v>-</v>
      </c>
      <c r="U3038" s="468" t="str">
        <f>BD_Actu!U290</f>
        <v>-</v>
      </c>
      <c r="V3038" s="468" t="str">
        <f>BD_Actu!V290</f>
        <v>-</v>
      </c>
      <c r="W3038" s="468" t="str">
        <f>BD_Actu!W290</f>
        <v>-</v>
      </c>
      <c r="X3038" s="468" t="str">
        <f>BD_Actu!X290</f>
        <v>-</v>
      </c>
      <c r="Y3038" s="468" t="str">
        <f>BD_Actu!Y290</f>
        <v>-</v>
      </c>
      <c r="Z3038" s="468" t="str">
        <f>BD_Actu!Z290</f>
        <v>-</v>
      </c>
      <c r="AA3038" s="468" t="str">
        <f>BD_Actu!AA290</f>
        <v>-</v>
      </c>
      <c r="AB3038" s="470" t="str">
        <f>BD_Actu!AB290</f>
        <v>-</v>
      </c>
      <c r="AC3038" s="470"/>
    </row>
    <row r="3039" spans="1:29" s="467" customFormat="1">
      <c r="A3039" s="468" t="str">
        <f>BD_Actu!A291</f>
        <v>2018_271</v>
      </c>
      <c r="B3039" s="468" t="str">
        <f>BD_Actu!B291</f>
        <v>-</v>
      </c>
      <c r="C3039" s="468" t="str">
        <f>BD_Actu!C291</f>
        <v>---_-</v>
      </c>
      <c r="D3039" s="468" t="str">
        <f>BD_Actu!D291</f>
        <v>-</v>
      </c>
      <c r="E3039" s="468">
        <f>BD_Actu!E291</f>
        <v>68</v>
      </c>
      <c r="F3039" s="469" t="str">
        <f>BD_Actu!F291</f>
        <v>Niu</v>
      </c>
      <c r="G3039" s="468" t="str">
        <f>BD_Actu!G291</f>
        <v>-</v>
      </c>
      <c r="H3039" s="673" t="str">
        <f>BD_Actu!H291</f>
        <v>-</v>
      </c>
      <c r="I3039" s="673" t="str">
        <f>BD_Actu!I291</f>
        <v>-</v>
      </c>
      <c r="J3039" s="619" t="str">
        <f>BD_Actu!J291</f>
        <v>-</v>
      </c>
      <c r="K3039" s="468" t="str">
        <f>BD_Actu!K291</f>
        <v>-</v>
      </c>
      <c r="L3039" s="468" t="str">
        <f>BD_Actu!L291</f>
        <v>-</v>
      </c>
      <c r="M3039" s="468" t="str">
        <f>BD_Actu!M291</f>
        <v>-</v>
      </c>
      <c r="N3039" s="470" t="str">
        <f>BD_Actu!N291</f>
        <v>-</v>
      </c>
      <c r="O3039" s="616" t="str">
        <f>BD_Actu!O291</f>
        <v>-</v>
      </c>
      <c r="P3039" s="468" t="str">
        <f>BD_Actu!P291</f>
        <v>-</v>
      </c>
      <c r="Q3039" s="468" t="str">
        <f>BD_Actu!Q291</f>
        <v>-</v>
      </c>
      <c r="R3039" s="468" t="str">
        <f>BD_Actu!R291</f>
        <v>-</v>
      </c>
      <c r="S3039" s="468" t="str">
        <f>BD_Actu!S291</f>
        <v>-</v>
      </c>
      <c r="T3039" s="468" t="str">
        <f>BD_Actu!T291</f>
        <v>-</v>
      </c>
      <c r="U3039" s="468" t="str">
        <f>BD_Actu!U291</f>
        <v>-</v>
      </c>
      <c r="V3039" s="468" t="str">
        <f>BD_Actu!V291</f>
        <v>-</v>
      </c>
      <c r="W3039" s="468" t="str">
        <f>BD_Actu!W291</f>
        <v>-</v>
      </c>
      <c r="X3039" s="468" t="str">
        <f>BD_Actu!X291</f>
        <v>-</v>
      </c>
      <c r="Y3039" s="468" t="str">
        <f>BD_Actu!Y291</f>
        <v>-</v>
      </c>
      <c r="Z3039" s="468" t="str">
        <f>BD_Actu!Z291</f>
        <v>-</v>
      </c>
      <c r="AA3039" s="468" t="str">
        <f>BD_Actu!AA291</f>
        <v>-</v>
      </c>
      <c r="AB3039" s="470" t="str">
        <f>BD_Actu!AB291</f>
        <v>-</v>
      </c>
      <c r="AC3039" s="470"/>
    </row>
    <row r="3040" spans="1:29" s="467" customFormat="1">
      <c r="A3040" s="468" t="str">
        <f>BD_Actu!A292</f>
        <v>2018_272</v>
      </c>
      <c r="B3040" s="468" t="str">
        <f>BD_Actu!B292</f>
        <v>-</v>
      </c>
      <c r="C3040" s="468" t="str">
        <f>BD_Actu!C292</f>
        <v>---_-</v>
      </c>
      <c r="D3040" s="468" t="str">
        <f>BD_Actu!D292</f>
        <v>-</v>
      </c>
      <c r="E3040" s="468">
        <f>BD_Actu!E292</f>
        <v>68</v>
      </c>
      <c r="F3040" s="469" t="str">
        <f>BD_Actu!F292</f>
        <v>Niu</v>
      </c>
      <c r="G3040" s="468" t="str">
        <f>BD_Actu!G292</f>
        <v>-</v>
      </c>
      <c r="H3040" s="673" t="str">
        <f>BD_Actu!H292</f>
        <v>-</v>
      </c>
      <c r="I3040" s="673" t="str">
        <f>BD_Actu!I292</f>
        <v>-</v>
      </c>
      <c r="J3040" s="619" t="str">
        <f>BD_Actu!J292</f>
        <v>-</v>
      </c>
      <c r="K3040" s="468" t="str">
        <f>BD_Actu!K292</f>
        <v>-</v>
      </c>
      <c r="L3040" s="468" t="str">
        <f>BD_Actu!L292</f>
        <v>-</v>
      </c>
      <c r="M3040" s="468" t="str">
        <f>BD_Actu!M292</f>
        <v>-</v>
      </c>
      <c r="N3040" s="470" t="str">
        <f>BD_Actu!N292</f>
        <v>-</v>
      </c>
      <c r="O3040" s="616" t="str">
        <f>BD_Actu!O292</f>
        <v>-</v>
      </c>
      <c r="P3040" s="468" t="str">
        <f>BD_Actu!P292</f>
        <v>-</v>
      </c>
      <c r="Q3040" s="468" t="str">
        <f>BD_Actu!Q292</f>
        <v>-</v>
      </c>
      <c r="R3040" s="468" t="str">
        <f>BD_Actu!R292</f>
        <v>-</v>
      </c>
      <c r="S3040" s="468" t="str">
        <f>BD_Actu!S292</f>
        <v>-</v>
      </c>
      <c r="T3040" s="468" t="str">
        <f>BD_Actu!T292</f>
        <v>-</v>
      </c>
      <c r="U3040" s="468" t="str">
        <f>BD_Actu!U292</f>
        <v>-</v>
      </c>
      <c r="V3040" s="468" t="str">
        <f>BD_Actu!V292</f>
        <v>-</v>
      </c>
      <c r="W3040" s="468" t="str">
        <f>BD_Actu!W292</f>
        <v>-</v>
      </c>
      <c r="X3040" s="468" t="str">
        <f>BD_Actu!X292</f>
        <v>-</v>
      </c>
      <c r="Y3040" s="468" t="str">
        <f>BD_Actu!Y292</f>
        <v>-</v>
      </c>
      <c r="Z3040" s="468" t="str">
        <f>BD_Actu!Z292</f>
        <v>-</v>
      </c>
      <c r="AA3040" s="468" t="str">
        <f>BD_Actu!AA292</f>
        <v>-</v>
      </c>
      <c r="AB3040" s="470" t="str">
        <f>BD_Actu!AB292</f>
        <v>-</v>
      </c>
      <c r="AC3040" s="470"/>
    </row>
    <row r="3041" spans="1:29" s="467" customFormat="1">
      <c r="A3041" s="468" t="str">
        <f>BD_Actu!A293</f>
        <v>2018_273</v>
      </c>
      <c r="B3041" s="468" t="str">
        <f>BD_Actu!B293</f>
        <v>-</v>
      </c>
      <c r="C3041" s="468" t="str">
        <f>BD_Actu!C293</f>
        <v>---_-</v>
      </c>
      <c r="D3041" s="468" t="str">
        <f>BD_Actu!D293</f>
        <v>-</v>
      </c>
      <c r="E3041" s="468">
        <f>BD_Actu!E293</f>
        <v>69</v>
      </c>
      <c r="F3041" s="469" t="str">
        <f>BD_Actu!F293</f>
        <v>Nyekonpu</v>
      </c>
      <c r="G3041" s="468" t="str">
        <f>BD_Actu!G293</f>
        <v>-</v>
      </c>
      <c r="H3041" s="673" t="str">
        <f>BD_Actu!H293</f>
        <v>-</v>
      </c>
      <c r="I3041" s="673" t="str">
        <f>BD_Actu!I293</f>
        <v>-</v>
      </c>
      <c r="J3041" s="619" t="str">
        <f>BD_Actu!J293</f>
        <v>-</v>
      </c>
      <c r="K3041" s="468" t="str">
        <f>BD_Actu!K293</f>
        <v>-</v>
      </c>
      <c r="L3041" s="468" t="str">
        <f>BD_Actu!L293</f>
        <v>-</v>
      </c>
      <c r="M3041" s="468" t="str">
        <f>BD_Actu!M293</f>
        <v>-</v>
      </c>
      <c r="N3041" s="470" t="str">
        <f>BD_Actu!N293</f>
        <v>-</v>
      </c>
      <c r="O3041" s="616" t="str">
        <f>BD_Actu!O293</f>
        <v>-</v>
      </c>
      <c r="P3041" s="468" t="str">
        <f>BD_Actu!P293</f>
        <v>-</v>
      </c>
      <c r="Q3041" s="468" t="str">
        <f>BD_Actu!Q293</f>
        <v>-</v>
      </c>
      <c r="R3041" s="468" t="str">
        <f>BD_Actu!R293</f>
        <v>-</v>
      </c>
      <c r="S3041" s="468" t="str">
        <f>BD_Actu!S293</f>
        <v>-</v>
      </c>
      <c r="T3041" s="468" t="str">
        <f>BD_Actu!T293</f>
        <v>-</v>
      </c>
      <c r="U3041" s="468" t="str">
        <f>BD_Actu!U293</f>
        <v>-</v>
      </c>
      <c r="V3041" s="468" t="str">
        <f>BD_Actu!V293</f>
        <v>-</v>
      </c>
      <c r="W3041" s="468" t="str">
        <f>BD_Actu!W293</f>
        <v>-</v>
      </c>
      <c r="X3041" s="468" t="str">
        <f>BD_Actu!X293</f>
        <v>-</v>
      </c>
      <c r="Y3041" s="468" t="str">
        <f>BD_Actu!Y293</f>
        <v>-</v>
      </c>
      <c r="Z3041" s="468" t="str">
        <f>BD_Actu!Z293</f>
        <v>-</v>
      </c>
      <c r="AA3041" s="468" t="str">
        <f>BD_Actu!AA293</f>
        <v>-</v>
      </c>
      <c r="AB3041" s="470" t="str">
        <f>BD_Actu!AB293</f>
        <v>-</v>
      </c>
      <c r="AC3041" s="470"/>
    </row>
    <row r="3042" spans="1:29" s="467" customFormat="1">
      <c r="A3042" s="468" t="str">
        <f>BD_Actu!A294</f>
        <v>2018_274</v>
      </c>
      <c r="B3042" s="468" t="str">
        <f>BD_Actu!B294</f>
        <v>-</v>
      </c>
      <c r="C3042" s="468" t="str">
        <f>BD_Actu!C294</f>
        <v>---_-</v>
      </c>
      <c r="D3042" s="468" t="str">
        <f>BD_Actu!D294</f>
        <v>-</v>
      </c>
      <c r="E3042" s="468">
        <f>BD_Actu!E294</f>
        <v>69</v>
      </c>
      <c r="F3042" s="469" t="str">
        <f>BD_Actu!F294</f>
        <v>Nyekonpu</v>
      </c>
      <c r="G3042" s="468" t="str">
        <f>BD_Actu!G294</f>
        <v>-</v>
      </c>
      <c r="H3042" s="673" t="str">
        <f>BD_Actu!H294</f>
        <v>-</v>
      </c>
      <c r="I3042" s="673" t="str">
        <f>BD_Actu!I294</f>
        <v>-</v>
      </c>
      <c r="J3042" s="619" t="str">
        <f>BD_Actu!J294</f>
        <v>-</v>
      </c>
      <c r="K3042" s="468" t="str">
        <f>BD_Actu!K294</f>
        <v>-</v>
      </c>
      <c r="L3042" s="468" t="str">
        <f>BD_Actu!L294</f>
        <v>-</v>
      </c>
      <c r="M3042" s="468" t="str">
        <f>BD_Actu!M294</f>
        <v>-</v>
      </c>
      <c r="N3042" s="470" t="str">
        <f>BD_Actu!N294</f>
        <v>-</v>
      </c>
      <c r="O3042" s="616" t="str">
        <f>BD_Actu!O294</f>
        <v>-</v>
      </c>
      <c r="P3042" s="468" t="str">
        <f>BD_Actu!P294</f>
        <v>-</v>
      </c>
      <c r="Q3042" s="468" t="str">
        <f>BD_Actu!Q294</f>
        <v>-</v>
      </c>
      <c r="R3042" s="468" t="str">
        <f>BD_Actu!R294</f>
        <v>-</v>
      </c>
      <c r="S3042" s="468" t="str">
        <f>BD_Actu!S294</f>
        <v>-</v>
      </c>
      <c r="T3042" s="468" t="str">
        <f>BD_Actu!T294</f>
        <v>-</v>
      </c>
      <c r="U3042" s="468" t="str">
        <f>BD_Actu!U294</f>
        <v>-</v>
      </c>
      <c r="V3042" s="468" t="str">
        <f>BD_Actu!V294</f>
        <v>-</v>
      </c>
      <c r="W3042" s="468" t="str">
        <f>BD_Actu!W294</f>
        <v>-</v>
      </c>
      <c r="X3042" s="468" t="str">
        <f>BD_Actu!X294</f>
        <v>-</v>
      </c>
      <c r="Y3042" s="468" t="str">
        <f>BD_Actu!Y294</f>
        <v>-</v>
      </c>
      <c r="Z3042" s="468" t="str">
        <f>BD_Actu!Z294</f>
        <v>-</v>
      </c>
      <c r="AA3042" s="468" t="str">
        <f>BD_Actu!AA294</f>
        <v>-</v>
      </c>
      <c r="AB3042" s="470" t="str">
        <f>BD_Actu!AB294</f>
        <v>-</v>
      </c>
      <c r="AC3042" s="470"/>
    </row>
    <row r="3043" spans="1:29" s="467" customFormat="1">
      <c r="A3043" s="468" t="str">
        <f>BD_Actu!A295</f>
        <v>2018_275</v>
      </c>
      <c r="B3043" s="468" t="str">
        <f>BD_Actu!B295</f>
        <v>-</v>
      </c>
      <c r="C3043" s="468" t="str">
        <f>BD_Actu!C295</f>
        <v>---_-</v>
      </c>
      <c r="D3043" s="468" t="str">
        <f>BD_Actu!D295</f>
        <v>-</v>
      </c>
      <c r="E3043" s="468">
        <f>BD_Actu!E295</f>
        <v>69</v>
      </c>
      <c r="F3043" s="469" t="str">
        <f>BD_Actu!F295</f>
        <v>Nyekonpu</v>
      </c>
      <c r="G3043" s="468" t="str">
        <f>BD_Actu!G295</f>
        <v>-</v>
      </c>
      <c r="H3043" s="673" t="str">
        <f>BD_Actu!H295</f>
        <v>-</v>
      </c>
      <c r="I3043" s="673" t="str">
        <f>BD_Actu!I295</f>
        <v>-</v>
      </c>
      <c r="J3043" s="619" t="str">
        <f>BD_Actu!J295</f>
        <v>-</v>
      </c>
      <c r="K3043" s="468" t="str">
        <f>BD_Actu!K295</f>
        <v>-</v>
      </c>
      <c r="L3043" s="468" t="str">
        <f>BD_Actu!L295</f>
        <v>-</v>
      </c>
      <c r="M3043" s="468" t="str">
        <f>BD_Actu!M295</f>
        <v>-</v>
      </c>
      <c r="N3043" s="470" t="str">
        <f>BD_Actu!N295</f>
        <v>-</v>
      </c>
      <c r="O3043" s="616" t="str">
        <f>BD_Actu!O295</f>
        <v>-</v>
      </c>
      <c r="P3043" s="468" t="str">
        <f>BD_Actu!P295</f>
        <v>-</v>
      </c>
      <c r="Q3043" s="468" t="str">
        <f>BD_Actu!Q295</f>
        <v>-</v>
      </c>
      <c r="R3043" s="468" t="str">
        <f>BD_Actu!R295</f>
        <v>-</v>
      </c>
      <c r="S3043" s="468" t="str">
        <f>BD_Actu!S295</f>
        <v>-</v>
      </c>
      <c r="T3043" s="468" t="str">
        <f>BD_Actu!T295</f>
        <v>-</v>
      </c>
      <c r="U3043" s="468" t="str">
        <f>BD_Actu!U295</f>
        <v>-</v>
      </c>
      <c r="V3043" s="468" t="str">
        <f>BD_Actu!V295</f>
        <v>-</v>
      </c>
      <c r="W3043" s="468" t="str">
        <f>BD_Actu!W295</f>
        <v>-</v>
      </c>
      <c r="X3043" s="468" t="str">
        <f>BD_Actu!X295</f>
        <v>-</v>
      </c>
      <c r="Y3043" s="468" t="str">
        <f>BD_Actu!Y295</f>
        <v>-</v>
      </c>
      <c r="Z3043" s="468" t="str">
        <f>BD_Actu!Z295</f>
        <v>-</v>
      </c>
      <c r="AA3043" s="468" t="str">
        <f>BD_Actu!AA295</f>
        <v>-</v>
      </c>
      <c r="AB3043" s="470" t="str">
        <f>BD_Actu!AB295</f>
        <v>-</v>
      </c>
      <c r="AC3043" s="470"/>
    </row>
    <row r="3044" spans="1:29" s="467" customFormat="1">
      <c r="A3044" s="468" t="str">
        <f>BD_Actu!A296</f>
        <v>2018_276</v>
      </c>
      <c r="B3044" s="468" t="str">
        <f>BD_Actu!B296</f>
        <v>-</v>
      </c>
      <c r="C3044" s="468" t="str">
        <f>BD_Actu!C296</f>
        <v>---_-</v>
      </c>
      <c r="D3044" s="468" t="str">
        <f>BD_Actu!D296</f>
        <v>-</v>
      </c>
      <c r="E3044" s="468">
        <f>BD_Actu!E296</f>
        <v>69</v>
      </c>
      <c r="F3044" s="469" t="str">
        <f>BD_Actu!F296</f>
        <v>Nyekonpu</v>
      </c>
      <c r="G3044" s="468" t="str">
        <f>BD_Actu!G296</f>
        <v>-</v>
      </c>
      <c r="H3044" s="673" t="str">
        <f>BD_Actu!H296</f>
        <v>-</v>
      </c>
      <c r="I3044" s="673" t="str">
        <f>BD_Actu!I296</f>
        <v>-</v>
      </c>
      <c r="J3044" s="619" t="str">
        <f>BD_Actu!J296</f>
        <v>-</v>
      </c>
      <c r="K3044" s="468" t="str">
        <f>BD_Actu!K296</f>
        <v>-</v>
      </c>
      <c r="L3044" s="468" t="str">
        <f>BD_Actu!L296</f>
        <v>-</v>
      </c>
      <c r="M3044" s="468" t="str">
        <f>BD_Actu!M296</f>
        <v>-</v>
      </c>
      <c r="N3044" s="470" t="str">
        <f>BD_Actu!N296</f>
        <v>-</v>
      </c>
      <c r="O3044" s="616" t="str">
        <f>BD_Actu!O296</f>
        <v>-</v>
      </c>
      <c r="P3044" s="468" t="str">
        <f>BD_Actu!P296</f>
        <v>-</v>
      </c>
      <c r="Q3044" s="468" t="str">
        <f>BD_Actu!Q296</f>
        <v>-</v>
      </c>
      <c r="R3044" s="468" t="str">
        <f>BD_Actu!R296</f>
        <v>-</v>
      </c>
      <c r="S3044" s="468" t="str">
        <f>BD_Actu!S296</f>
        <v>-</v>
      </c>
      <c r="T3044" s="468" t="str">
        <f>BD_Actu!T296</f>
        <v>-</v>
      </c>
      <c r="U3044" s="468" t="str">
        <f>BD_Actu!U296</f>
        <v>-</v>
      </c>
      <c r="V3044" s="468" t="str">
        <f>BD_Actu!V296</f>
        <v>-</v>
      </c>
      <c r="W3044" s="468" t="str">
        <f>BD_Actu!W296</f>
        <v>-</v>
      </c>
      <c r="X3044" s="468" t="str">
        <f>BD_Actu!X296</f>
        <v>-</v>
      </c>
      <c r="Y3044" s="468" t="str">
        <f>BD_Actu!Y296</f>
        <v>-</v>
      </c>
      <c r="Z3044" s="468" t="str">
        <f>BD_Actu!Z296</f>
        <v>-</v>
      </c>
      <c r="AA3044" s="468" t="str">
        <f>BD_Actu!AA296</f>
        <v>-</v>
      </c>
      <c r="AB3044" s="470" t="str">
        <f>BD_Actu!AB296</f>
        <v>-</v>
      </c>
      <c r="AC3044" s="470"/>
    </row>
    <row r="3045" spans="1:29" s="467" customFormat="1">
      <c r="A3045" s="468" t="str">
        <f>BD_Actu!A297</f>
        <v>2018_277</v>
      </c>
      <c r="B3045" s="468" t="str">
        <f>BD_Actu!B297</f>
        <v>-</v>
      </c>
      <c r="C3045" s="468" t="str">
        <f>BD_Actu!C297</f>
        <v>---_-</v>
      </c>
      <c r="D3045" s="468" t="str">
        <f>BD_Actu!D297</f>
        <v>-</v>
      </c>
      <c r="E3045" s="468">
        <f>BD_Actu!E297</f>
        <v>70</v>
      </c>
      <c r="F3045" s="469" t="str">
        <f>BD_Actu!F297</f>
        <v>Pe Iejere</v>
      </c>
      <c r="G3045" s="468" t="str">
        <f>BD_Actu!G297</f>
        <v>-</v>
      </c>
      <c r="H3045" s="673" t="str">
        <f>BD_Actu!H297</f>
        <v>-</v>
      </c>
      <c r="I3045" s="673" t="str">
        <f>BD_Actu!I297</f>
        <v>-</v>
      </c>
      <c r="J3045" s="619" t="str">
        <f>BD_Actu!J297</f>
        <v>-</v>
      </c>
      <c r="K3045" s="468" t="str">
        <f>BD_Actu!K297</f>
        <v>-</v>
      </c>
      <c r="L3045" s="468" t="str">
        <f>BD_Actu!L297</f>
        <v>-</v>
      </c>
      <c r="M3045" s="468" t="str">
        <f>BD_Actu!M297</f>
        <v>-</v>
      </c>
      <c r="N3045" s="470" t="str">
        <f>BD_Actu!N297</f>
        <v>-</v>
      </c>
      <c r="O3045" s="616" t="str">
        <f>BD_Actu!O297</f>
        <v>-</v>
      </c>
      <c r="P3045" s="468" t="str">
        <f>BD_Actu!P297</f>
        <v>-</v>
      </c>
      <c r="Q3045" s="468" t="str">
        <f>BD_Actu!Q297</f>
        <v>-</v>
      </c>
      <c r="R3045" s="468" t="str">
        <f>BD_Actu!R297</f>
        <v>-</v>
      </c>
      <c r="S3045" s="468" t="str">
        <f>BD_Actu!S297</f>
        <v>-</v>
      </c>
      <c r="T3045" s="468" t="str">
        <f>BD_Actu!T297</f>
        <v>-</v>
      </c>
      <c r="U3045" s="468" t="str">
        <f>BD_Actu!U297</f>
        <v>-</v>
      </c>
      <c r="V3045" s="468" t="str">
        <f>BD_Actu!V297</f>
        <v>-</v>
      </c>
      <c r="W3045" s="468" t="str">
        <f>BD_Actu!W297</f>
        <v>-</v>
      </c>
      <c r="X3045" s="468" t="str">
        <f>BD_Actu!X297</f>
        <v>-</v>
      </c>
      <c r="Y3045" s="468" t="str">
        <f>BD_Actu!Y297</f>
        <v>-</v>
      </c>
      <c r="Z3045" s="468" t="str">
        <f>BD_Actu!Z297</f>
        <v>-</v>
      </c>
      <c r="AA3045" s="468" t="str">
        <f>BD_Actu!AA297</f>
        <v>-</v>
      </c>
      <c r="AB3045" s="470" t="str">
        <f>BD_Actu!AB297</f>
        <v>-</v>
      </c>
      <c r="AC3045" s="470"/>
    </row>
    <row r="3046" spans="1:29" s="467" customFormat="1">
      <c r="A3046" s="468" t="str">
        <f>BD_Actu!A298</f>
        <v>2018_278</v>
      </c>
      <c r="B3046" s="468" t="str">
        <f>BD_Actu!B298</f>
        <v>-</v>
      </c>
      <c r="C3046" s="468" t="str">
        <f>BD_Actu!C298</f>
        <v>---_-</v>
      </c>
      <c r="D3046" s="468" t="str">
        <f>BD_Actu!D298</f>
        <v>-</v>
      </c>
      <c r="E3046" s="468">
        <f>BD_Actu!E298</f>
        <v>70</v>
      </c>
      <c r="F3046" s="469" t="str">
        <f>BD_Actu!F298</f>
        <v>Pe Iejere</v>
      </c>
      <c r="G3046" s="468" t="str">
        <f>BD_Actu!G298</f>
        <v>-</v>
      </c>
      <c r="H3046" s="673" t="str">
        <f>BD_Actu!H298</f>
        <v>-</v>
      </c>
      <c r="I3046" s="673" t="str">
        <f>BD_Actu!I298</f>
        <v>-</v>
      </c>
      <c r="J3046" s="619" t="str">
        <f>BD_Actu!J298</f>
        <v>-</v>
      </c>
      <c r="K3046" s="468" t="str">
        <f>BD_Actu!K298</f>
        <v>-</v>
      </c>
      <c r="L3046" s="468" t="str">
        <f>BD_Actu!L298</f>
        <v>-</v>
      </c>
      <c r="M3046" s="468" t="str">
        <f>BD_Actu!M298</f>
        <v>-</v>
      </c>
      <c r="N3046" s="470" t="str">
        <f>BD_Actu!N298</f>
        <v>-</v>
      </c>
      <c r="O3046" s="616" t="str">
        <f>BD_Actu!O298</f>
        <v>-</v>
      </c>
      <c r="P3046" s="468" t="str">
        <f>BD_Actu!P298</f>
        <v>-</v>
      </c>
      <c r="Q3046" s="468" t="str">
        <f>BD_Actu!Q298</f>
        <v>-</v>
      </c>
      <c r="R3046" s="468" t="str">
        <f>BD_Actu!R298</f>
        <v>-</v>
      </c>
      <c r="S3046" s="468" t="str">
        <f>BD_Actu!S298</f>
        <v>-</v>
      </c>
      <c r="T3046" s="468" t="str">
        <f>BD_Actu!T298</f>
        <v>-</v>
      </c>
      <c r="U3046" s="468" t="str">
        <f>BD_Actu!U298</f>
        <v>-</v>
      </c>
      <c r="V3046" s="468" t="str">
        <f>BD_Actu!V298</f>
        <v>-</v>
      </c>
      <c r="W3046" s="468" t="str">
        <f>BD_Actu!W298</f>
        <v>-</v>
      </c>
      <c r="X3046" s="468" t="str">
        <f>BD_Actu!X298</f>
        <v>-</v>
      </c>
      <c r="Y3046" s="468" t="str">
        <f>BD_Actu!Y298</f>
        <v>-</v>
      </c>
      <c r="Z3046" s="468" t="str">
        <f>BD_Actu!Z298</f>
        <v>-</v>
      </c>
      <c r="AA3046" s="468" t="str">
        <f>BD_Actu!AA298</f>
        <v>-</v>
      </c>
      <c r="AB3046" s="470" t="str">
        <f>BD_Actu!AB298</f>
        <v>-</v>
      </c>
      <c r="AC3046" s="470"/>
    </row>
    <row r="3047" spans="1:29" s="467" customFormat="1">
      <c r="A3047" s="468" t="str">
        <f>BD_Actu!A299</f>
        <v>2018_279</v>
      </c>
      <c r="B3047" s="468" t="str">
        <f>BD_Actu!B299</f>
        <v>-</v>
      </c>
      <c r="C3047" s="468" t="str">
        <f>BD_Actu!C299</f>
        <v>---_-</v>
      </c>
      <c r="D3047" s="468" t="str">
        <f>BD_Actu!D299</f>
        <v>-</v>
      </c>
      <c r="E3047" s="468">
        <f>BD_Actu!E299</f>
        <v>70</v>
      </c>
      <c r="F3047" s="469" t="str">
        <f>BD_Actu!F299</f>
        <v>Pe Iejere</v>
      </c>
      <c r="G3047" s="468" t="str">
        <f>BD_Actu!G299</f>
        <v>-</v>
      </c>
      <c r="H3047" s="673" t="str">
        <f>BD_Actu!H299</f>
        <v>-</v>
      </c>
      <c r="I3047" s="673" t="str">
        <f>BD_Actu!I299</f>
        <v>-</v>
      </c>
      <c r="J3047" s="619" t="str">
        <f>BD_Actu!J299</f>
        <v>-</v>
      </c>
      <c r="K3047" s="468" t="str">
        <f>BD_Actu!K299</f>
        <v>-</v>
      </c>
      <c r="L3047" s="468" t="str">
        <f>BD_Actu!L299</f>
        <v>-</v>
      </c>
      <c r="M3047" s="468" t="str">
        <f>BD_Actu!M299</f>
        <v>-</v>
      </c>
      <c r="N3047" s="470" t="str">
        <f>BD_Actu!N299</f>
        <v>-</v>
      </c>
      <c r="O3047" s="616" t="str">
        <f>BD_Actu!O299</f>
        <v>-</v>
      </c>
      <c r="P3047" s="468" t="str">
        <f>BD_Actu!P299</f>
        <v>-</v>
      </c>
      <c r="Q3047" s="468" t="str">
        <f>BD_Actu!Q299</f>
        <v>-</v>
      </c>
      <c r="R3047" s="468" t="str">
        <f>BD_Actu!R299</f>
        <v>-</v>
      </c>
      <c r="S3047" s="468" t="str">
        <f>BD_Actu!S299</f>
        <v>-</v>
      </c>
      <c r="T3047" s="468" t="str">
        <f>BD_Actu!T299</f>
        <v>-</v>
      </c>
      <c r="U3047" s="468" t="str">
        <f>BD_Actu!U299</f>
        <v>-</v>
      </c>
      <c r="V3047" s="468" t="str">
        <f>BD_Actu!V299</f>
        <v>-</v>
      </c>
      <c r="W3047" s="468" t="str">
        <f>BD_Actu!W299</f>
        <v>-</v>
      </c>
      <c r="X3047" s="468" t="str">
        <f>BD_Actu!X299</f>
        <v>-</v>
      </c>
      <c r="Y3047" s="468" t="str">
        <f>BD_Actu!Y299</f>
        <v>-</v>
      </c>
      <c r="Z3047" s="468" t="str">
        <f>BD_Actu!Z299</f>
        <v>-</v>
      </c>
      <c r="AA3047" s="468" t="str">
        <f>BD_Actu!AA299</f>
        <v>-</v>
      </c>
      <c r="AB3047" s="470" t="str">
        <f>BD_Actu!AB299</f>
        <v>-</v>
      </c>
      <c r="AC3047" s="470"/>
    </row>
    <row r="3048" spans="1:29" s="467" customFormat="1">
      <c r="A3048" s="468" t="str">
        <f>BD_Actu!A300</f>
        <v>2018_280</v>
      </c>
      <c r="B3048" s="468" t="str">
        <f>BD_Actu!B300</f>
        <v>-</v>
      </c>
      <c r="C3048" s="468" t="str">
        <f>BD_Actu!C300</f>
        <v>---_-</v>
      </c>
      <c r="D3048" s="468" t="str">
        <f>BD_Actu!D300</f>
        <v>-</v>
      </c>
      <c r="E3048" s="468">
        <f>BD_Actu!E300</f>
        <v>70</v>
      </c>
      <c r="F3048" s="469" t="str">
        <f>BD_Actu!F300</f>
        <v>Pe Iejere</v>
      </c>
      <c r="G3048" s="468" t="str">
        <f>BD_Actu!G300</f>
        <v>-</v>
      </c>
      <c r="H3048" s="673" t="str">
        <f>BD_Actu!H300</f>
        <v>-</v>
      </c>
      <c r="I3048" s="673" t="str">
        <f>BD_Actu!I300</f>
        <v>-</v>
      </c>
      <c r="J3048" s="619" t="str">
        <f>BD_Actu!J300</f>
        <v>-</v>
      </c>
      <c r="K3048" s="468" t="str">
        <f>BD_Actu!K300</f>
        <v>-</v>
      </c>
      <c r="L3048" s="468" t="str">
        <f>BD_Actu!L300</f>
        <v>-</v>
      </c>
      <c r="M3048" s="468" t="str">
        <f>BD_Actu!M300</f>
        <v>-</v>
      </c>
      <c r="N3048" s="470" t="str">
        <f>BD_Actu!N300</f>
        <v>-</v>
      </c>
      <c r="O3048" s="616" t="str">
        <f>BD_Actu!O300</f>
        <v>-</v>
      </c>
      <c r="P3048" s="468" t="str">
        <f>BD_Actu!P300</f>
        <v>-</v>
      </c>
      <c r="Q3048" s="468" t="str">
        <f>BD_Actu!Q300</f>
        <v>-</v>
      </c>
      <c r="R3048" s="468" t="str">
        <f>BD_Actu!R300</f>
        <v>-</v>
      </c>
      <c r="S3048" s="468" t="str">
        <f>BD_Actu!S300</f>
        <v>-</v>
      </c>
      <c r="T3048" s="468" t="str">
        <f>BD_Actu!T300</f>
        <v>-</v>
      </c>
      <c r="U3048" s="468" t="str">
        <f>BD_Actu!U300</f>
        <v>-</v>
      </c>
      <c r="V3048" s="468" t="str">
        <f>BD_Actu!V300</f>
        <v>-</v>
      </c>
      <c r="W3048" s="468" t="str">
        <f>BD_Actu!W300</f>
        <v>-</v>
      </c>
      <c r="X3048" s="468" t="str">
        <f>BD_Actu!X300</f>
        <v>-</v>
      </c>
      <c r="Y3048" s="468" t="str">
        <f>BD_Actu!Y300</f>
        <v>-</v>
      </c>
      <c r="Z3048" s="468" t="str">
        <f>BD_Actu!Z300</f>
        <v>-</v>
      </c>
      <c r="AA3048" s="468" t="str">
        <f>BD_Actu!AA300</f>
        <v>-</v>
      </c>
      <c r="AB3048" s="470" t="str">
        <f>BD_Actu!AB300</f>
        <v>-</v>
      </c>
      <c r="AC3048" s="470"/>
    </row>
    <row r="3049" spans="1:29" s="467" customFormat="1">
      <c r="A3049" s="468" t="str">
        <f>BD_Actu!A301</f>
        <v>2018_281</v>
      </c>
      <c r="B3049" s="468" t="str">
        <f>BD_Actu!B301</f>
        <v>-</v>
      </c>
      <c r="C3049" s="468" t="str">
        <f>BD_Actu!C301</f>
        <v>---_-</v>
      </c>
      <c r="D3049" s="468" t="str">
        <f>BD_Actu!D301</f>
        <v>-</v>
      </c>
      <c r="E3049" s="468">
        <f>BD_Actu!E301</f>
        <v>71</v>
      </c>
      <c r="F3049" s="469" t="str">
        <f>BD_Actu!F301</f>
        <v>Ma ieno</v>
      </c>
      <c r="G3049" s="468" t="str">
        <f>BD_Actu!G301</f>
        <v>-</v>
      </c>
      <c r="H3049" s="673" t="str">
        <f>BD_Actu!H301</f>
        <v>-</v>
      </c>
      <c r="I3049" s="673" t="str">
        <f>BD_Actu!I301</f>
        <v>-</v>
      </c>
      <c r="J3049" s="619" t="str">
        <f>BD_Actu!J301</f>
        <v>-</v>
      </c>
      <c r="K3049" s="468" t="str">
        <f>BD_Actu!K301</f>
        <v>-</v>
      </c>
      <c r="L3049" s="468" t="str">
        <f>BD_Actu!L301</f>
        <v>-</v>
      </c>
      <c r="M3049" s="468" t="str">
        <f>BD_Actu!M301</f>
        <v>-</v>
      </c>
      <c r="N3049" s="470" t="str">
        <f>BD_Actu!N301</f>
        <v>-</v>
      </c>
      <c r="O3049" s="616" t="str">
        <f>BD_Actu!O301</f>
        <v>-</v>
      </c>
      <c r="P3049" s="468" t="str">
        <f>BD_Actu!P301</f>
        <v>-</v>
      </c>
      <c r="Q3049" s="468" t="str">
        <f>BD_Actu!Q301</f>
        <v>-</v>
      </c>
      <c r="R3049" s="468" t="str">
        <f>BD_Actu!R301</f>
        <v>-</v>
      </c>
      <c r="S3049" s="468" t="str">
        <f>BD_Actu!S301</f>
        <v>-</v>
      </c>
      <c r="T3049" s="468" t="str">
        <f>BD_Actu!T301</f>
        <v>-</v>
      </c>
      <c r="U3049" s="468" t="str">
        <f>BD_Actu!U301</f>
        <v>-</v>
      </c>
      <c r="V3049" s="468" t="str">
        <f>BD_Actu!V301</f>
        <v>-</v>
      </c>
      <c r="W3049" s="468" t="str">
        <f>BD_Actu!W301</f>
        <v>-</v>
      </c>
      <c r="X3049" s="468" t="str">
        <f>BD_Actu!X301</f>
        <v>-</v>
      </c>
      <c r="Y3049" s="468" t="str">
        <f>BD_Actu!Y301</f>
        <v>-</v>
      </c>
      <c r="Z3049" s="468" t="str">
        <f>BD_Actu!Z301</f>
        <v>-</v>
      </c>
      <c r="AA3049" s="468" t="str">
        <f>BD_Actu!AA301</f>
        <v>-</v>
      </c>
      <c r="AB3049" s="470" t="str">
        <f>BD_Actu!AB301</f>
        <v>-</v>
      </c>
      <c r="AC3049" s="470"/>
    </row>
    <row r="3050" spans="1:29" s="467" customFormat="1">
      <c r="A3050" s="468" t="str">
        <f>BD_Actu!A302</f>
        <v>2018_282</v>
      </c>
      <c r="B3050" s="468" t="str">
        <f>BD_Actu!B302</f>
        <v>-</v>
      </c>
      <c r="C3050" s="468" t="str">
        <f>BD_Actu!C302</f>
        <v>---_-</v>
      </c>
      <c r="D3050" s="468" t="str">
        <f>BD_Actu!D302</f>
        <v>-</v>
      </c>
      <c r="E3050" s="468">
        <f>BD_Actu!E302</f>
        <v>71</v>
      </c>
      <c r="F3050" s="469" t="str">
        <f>BD_Actu!F302</f>
        <v>Ma ieno</v>
      </c>
      <c r="G3050" s="468" t="str">
        <f>BD_Actu!G302</f>
        <v>-</v>
      </c>
      <c r="H3050" s="673" t="str">
        <f>BD_Actu!H302</f>
        <v>-</v>
      </c>
      <c r="I3050" s="673" t="str">
        <f>BD_Actu!I302</f>
        <v>-</v>
      </c>
      <c r="J3050" s="619" t="str">
        <f>BD_Actu!J302</f>
        <v>-</v>
      </c>
      <c r="K3050" s="468" t="str">
        <f>BD_Actu!K302</f>
        <v>-</v>
      </c>
      <c r="L3050" s="468" t="str">
        <f>BD_Actu!L302</f>
        <v>-</v>
      </c>
      <c r="M3050" s="468" t="str">
        <f>BD_Actu!M302</f>
        <v>-</v>
      </c>
      <c r="N3050" s="470" t="str">
        <f>BD_Actu!N302</f>
        <v>-</v>
      </c>
      <c r="O3050" s="616" t="str">
        <f>BD_Actu!O302</f>
        <v>-</v>
      </c>
      <c r="P3050" s="468" t="str">
        <f>BD_Actu!P302</f>
        <v>-</v>
      </c>
      <c r="Q3050" s="468" t="str">
        <f>BD_Actu!Q302</f>
        <v>-</v>
      </c>
      <c r="R3050" s="468" t="str">
        <f>BD_Actu!R302</f>
        <v>-</v>
      </c>
      <c r="S3050" s="468" t="str">
        <f>BD_Actu!S302</f>
        <v>-</v>
      </c>
      <c r="T3050" s="468" t="str">
        <f>BD_Actu!T302</f>
        <v>-</v>
      </c>
      <c r="U3050" s="468" t="str">
        <f>BD_Actu!U302</f>
        <v>-</v>
      </c>
      <c r="V3050" s="468" t="str">
        <f>BD_Actu!V302</f>
        <v>-</v>
      </c>
      <c r="W3050" s="468" t="str">
        <f>BD_Actu!W302</f>
        <v>-</v>
      </c>
      <c r="X3050" s="468" t="str">
        <f>BD_Actu!X302</f>
        <v>-</v>
      </c>
      <c r="Y3050" s="468" t="str">
        <f>BD_Actu!Y302</f>
        <v>-</v>
      </c>
      <c r="Z3050" s="468" t="str">
        <f>BD_Actu!Z302</f>
        <v>-</v>
      </c>
      <c r="AA3050" s="468" t="str">
        <f>BD_Actu!AA302</f>
        <v>-</v>
      </c>
      <c r="AB3050" s="470" t="str">
        <f>BD_Actu!AB302</f>
        <v>-</v>
      </c>
      <c r="AC3050" s="470"/>
    </row>
    <row r="3051" spans="1:29" s="467" customFormat="1">
      <c r="A3051" s="468" t="str">
        <f>BD_Actu!A303</f>
        <v>2018_283</v>
      </c>
      <c r="B3051" s="468" t="str">
        <f>BD_Actu!B303</f>
        <v>-</v>
      </c>
      <c r="C3051" s="468" t="str">
        <f>BD_Actu!C303</f>
        <v>---_-</v>
      </c>
      <c r="D3051" s="468" t="str">
        <f>BD_Actu!D303</f>
        <v>-</v>
      </c>
      <c r="E3051" s="468">
        <f>BD_Actu!E303</f>
        <v>71</v>
      </c>
      <c r="F3051" s="469" t="str">
        <f>BD_Actu!F303</f>
        <v>Ma ieno</v>
      </c>
      <c r="G3051" s="468" t="str">
        <f>BD_Actu!G303</f>
        <v>-</v>
      </c>
      <c r="H3051" s="673" t="str">
        <f>BD_Actu!H303</f>
        <v>-</v>
      </c>
      <c r="I3051" s="673" t="str">
        <f>BD_Actu!I303</f>
        <v>-</v>
      </c>
      <c r="J3051" s="619" t="str">
        <f>BD_Actu!J303</f>
        <v>-</v>
      </c>
      <c r="K3051" s="468" t="str">
        <f>BD_Actu!K303</f>
        <v>-</v>
      </c>
      <c r="L3051" s="468" t="str">
        <f>BD_Actu!L303</f>
        <v>-</v>
      </c>
      <c r="M3051" s="468" t="str">
        <f>BD_Actu!M303</f>
        <v>-</v>
      </c>
      <c r="N3051" s="470" t="str">
        <f>BD_Actu!N303</f>
        <v>-</v>
      </c>
      <c r="O3051" s="616" t="str">
        <f>BD_Actu!O303</f>
        <v>-</v>
      </c>
      <c r="P3051" s="468" t="str">
        <f>BD_Actu!P303</f>
        <v>-</v>
      </c>
      <c r="Q3051" s="468" t="str">
        <f>BD_Actu!Q303</f>
        <v>-</v>
      </c>
      <c r="R3051" s="468" t="str">
        <f>BD_Actu!R303</f>
        <v>-</v>
      </c>
      <c r="S3051" s="468" t="str">
        <f>BD_Actu!S303</f>
        <v>-</v>
      </c>
      <c r="T3051" s="468" t="str">
        <f>BD_Actu!T303</f>
        <v>-</v>
      </c>
      <c r="U3051" s="468" t="str">
        <f>BD_Actu!U303</f>
        <v>-</v>
      </c>
      <c r="V3051" s="468" t="str">
        <f>BD_Actu!V303</f>
        <v>-</v>
      </c>
      <c r="W3051" s="468" t="str">
        <f>BD_Actu!W303</f>
        <v>-</v>
      </c>
      <c r="X3051" s="468" t="str">
        <f>BD_Actu!X303</f>
        <v>-</v>
      </c>
      <c r="Y3051" s="468" t="str">
        <f>BD_Actu!Y303</f>
        <v>-</v>
      </c>
      <c r="Z3051" s="468" t="str">
        <f>BD_Actu!Z303</f>
        <v>-</v>
      </c>
      <c r="AA3051" s="468" t="str">
        <f>BD_Actu!AA303</f>
        <v>-</v>
      </c>
      <c r="AB3051" s="470" t="str">
        <f>BD_Actu!AB303</f>
        <v>-</v>
      </c>
      <c r="AC3051" s="470"/>
    </row>
    <row r="3052" spans="1:29" s="467" customFormat="1">
      <c r="A3052" s="468" t="str">
        <f>BD_Actu!A304</f>
        <v>2018_284</v>
      </c>
      <c r="B3052" s="468" t="str">
        <f>BD_Actu!B304</f>
        <v>-</v>
      </c>
      <c r="C3052" s="468" t="str">
        <f>BD_Actu!C304</f>
        <v>---_-</v>
      </c>
      <c r="D3052" s="468" t="str">
        <f>BD_Actu!D304</f>
        <v>-</v>
      </c>
      <c r="E3052" s="468">
        <f>BD_Actu!E304</f>
        <v>71</v>
      </c>
      <c r="F3052" s="469" t="str">
        <f>BD_Actu!F304</f>
        <v>Ma ieno</v>
      </c>
      <c r="G3052" s="468" t="str">
        <f>BD_Actu!G304</f>
        <v>-</v>
      </c>
      <c r="H3052" s="673" t="str">
        <f>BD_Actu!H304</f>
        <v>-</v>
      </c>
      <c r="I3052" s="673" t="str">
        <f>BD_Actu!I304</f>
        <v>-</v>
      </c>
      <c r="J3052" s="619" t="str">
        <f>BD_Actu!J304</f>
        <v>-</v>
      </c>
      <c r="K3052" s="468" t="str">
        <f>BD_Actu!K304</f>
        <v>-</v>
      </c>
      <c r="L3052" s="468" t="str">
        <f>BD_Actu!L304</f>
        <v>-</v>
      </c>
      <c r="M3052" s="468" t="str">
        <f>BD_Actu!M304</f>
        <v>-</v>
      </c>
      <c r="N3052" s="470" t="str">
        <f>BD_Actu!N304</f>
        <v>-</v>
      </c>
      <c r="O3052" s="616" t="str">
        <f>BD_Actu!O304</f>
        <v>-</v>
      </c>
      <c r="P3052" s="468" t="str">
        <f>BD_Actu!P304</f>
        <v>-</v>
      </c>
      <c r="Q3052" s="468" t="str">
        <f>BD_Actu!Q304</f>
        <v>-</v>
      </c>
      <c r="R3052" s="468" t="str">
        <f>BD_Actu!R304</f>
        <v>-</v>
      </c>
      <c r="S3052" s="468" t="str">
        <f>BD_Actu!S304</f>
        <v>-</v>
      </c>
      <c r="T3052" s="468" t="str">
        <f>BD_Actu!T304</f>
        <v>-</v>
      </c>
      <c r="U3052" s="468" t="str">
        <f>BD_Actu!U304</f>
        <v>-</v>
      </c>
      <c r="V3052" s="468" t="str">
        <f>BD_Actu!V304</f>
        <v>-</v>
      </c>
      <c r="W3052" s="468" t="str">
        <f>BD_Actu!W304</f>
        <v>-</v>
      </c>
      <c r="X3052" s="468" t="str">
        <f>BD_Actu!X304</f>
        <v>-</v>
      </c>
      <c r="Y3052" s="468" t="str">
        <f>BD_Actu!Y304</f>
        <v>-</v>
      </c>
      <c r="Z3052" s="468" t="str">
        <f>BD_Actu!Z304</f>
        <v>-</v>
      </c>
      <c r="AA3052" s="468" t="str">
        <f>BD_Actu!AA304</f>
        <v>-</v>
      </c>
      <c r="AB3052" s="470" t="str">
        <f>BD_Actu!AB304</f>
        <v>-</v>
      </c>
      <c r="AC3052" s="470"/>
    </row>
    <row r="3053" spans="1:29" s="467" customFormat="1">
      <c r="A3053" s="468" t="str">
        <f>BD_Actu!A305</f>
        <v>2018_285</v>
      </c>
      <c r="B3053" s="468" t="str">
        <f>BD_Actu!B305</f>
        <v>-</v>
      </c>
      <c r="C3053" s="468" t="str">
        <f>BD_Actu!C305</f>
        <v>2018-Leunag_1</v>
      </c>
      <c r="D3053" s="468" t="str">
        <f>BD_Actu!D305</f>
        <v>PIT</v>
      </c>
      <c r="E3053" s="468">
        <f>BD_Actu!E305</f>
        <v>72</v>
      </c>
      <c r="F3053" s="469" t="str">
        <f>BD_Actu!F305</f>
        <v>Leunag</v>
      </c>
      <c r="G3053" s="468" t="str">
        <f>BD_Actu!G305</f>
        <v>Nouvelle Calédonie</v>
      </c>
      <c r="H3053" s="673">
        <f>BD_Actu!H305</f>
        <v>43606</v>
      </c>
      <c r="I3053" s="673">
        <f>BD_Actu!I305</f>
        <v>43654</v>
      </c>
      <c r="J3053" s="619">
        <f>BD_Actu!J305</f>
        <v>2018</v>
      </c>
      <c r="K3053" s="468" t="str">
        <f>BD_Actu!K305</f>
        <v>Province Iles</v>
      </c>
      <c r="L3053" s="468" t="str">
        <f>BD_Actu!L305</f>
        <v>Tadine</v>
      </c>
      <c r="M3053" s="468" t="str">
        <f>BD_Actu!M305</f>
        <v>Leunag</v>
      </c>
      <c r="N3053" s="470">
        <f>BD_Actu!N305</f>
        <v>1</v>
      </c>
      <c r="O3053" s="616">
        <f>BD_Actu!O305</f>
        <v>1</v>
      </c>
      <c r="P3053" s="468">
        <f>BD_Actu!P305</f>
        <v>0</v>
      </c>
      <c r="Q3053" s="468">
        <f>BD_Actu!Q305</f>
        <v>9</v>
      </c>
      <c r="R3053" s="468">
        <f>BD_Actu!R305</f>
        <v>3</v>
      </c>
      <c r="S3053" s="468">
        <f>BD_Actu!S305</f>
        <v>6</v>
      </c>
      <c r="T3053" s="468">
        <f>BD_Actu!T305</f>
        <v>0</v>
      </c>
      <c r="U3053" s="468">
        <f>BD_Actu!U305</f>
        <v>0</v>
      </c>
      <c r="V3053" s="468">
        <f>BD_Actu!V305</f>
        <v>0</v>
      </c>
      <c r="W3053" s="468">
        <f>BD_Actu!W305</f>
        <v>21</v>
      </c>
      <c r="X3053" s="468">
        <f>BD_Actu!X305</f>
        <v>0</v>
      </c>
      <c r="Y3053" s="468">
        <f>BD_Actu!Y305</f>
        <v>0</v>
      </c>
      <c r="Z3053" s="468">
        <f>BD_Actu!Z305</f>
        <v>0</v>
      </c>
      <c r="AA3053" s="468">
        <f>BD_Actu!AA305</f>
        <v>0</v>
      </c>
      <c r="AB3053" s="470">
        <f>BD_Actu!AB305</f>
        <v>40</v>
      </c>
      <c r="AC3053" s="470"/>
    </row>
    <row r="3054" spans="1:29" s="467" customFormat="1">
      <c r="A3054" s="468" t="str">
        <f>BD_Actu!A306</f>
        <v>2018_286</v>
      </c>
      <c r="B3054" s="468" t="str">
        <f>BD_Actu!B306</f>
        <v>-</v>
      </c>
      <c r="C3054" s="468" t="str">
        <f>BD_Actu!C306</f>
        <v>2018-Leunag_2</v>
      </c>
      <c r="D3054" s="468" t="str">
        <f>BD_Actu!D306</f>
        <v>PIT</v>
      </c>
      <c r="E3054" s="468">
        <f>BD_Actu!E306</f>
        <v>72</v>
      </c>
      <c r="F3054" s="469" t="str">
        <f>BD_Actu!F306</f>
        <v>Leunag</v>
      </c>
      <c r="G3054" s="468" t="str">
        <f>BD_Actu!G306</f>
        <v>Nouvelle Calédonie</v>
      </c>
      <c r="H3054" s="673">
        <f>BD_Actu!H306</f>
        <v>43606</v>
      </c>
      <c r="I3054" s="673">
        <f>BD_Actu!I306</f>
        <v>43654</v>
      </c>
      <c r="J3054" s="619">
        <f>BD_Actu!J306</f>
        <v>2018</v>
      </c>
      <c r="K3054" s="468" t="str">
        <f>BD_Actu!K306</f>
        <v>Province Iles</v>
      </c>
      <c r="L3054" s="468" t="str">
        <f>BD_Actu!L306</f>
        <v>Tadine</v>
      </c>
      <c r="M3054" s="468" t="str">
        <f>BD_Actu!M306</f>
        <v>Leunag</v>
      </c>
      <c r="N3054" s="470">
        <f>BD_Actu!N306</f>
        <v>2</v>
      </c>
      <c r="O3054" s="616">
        <f>BD_Actu!O306</f>
        <v>0</v>
      </c>
      <c r="P3054" s="468">
        <f>BD_Actu!P306</f>
        <v>1</v>
      </c>
      <c r="Q3054" s="468">
        <f>BD_Actu!Q306</f>
        <v>14</v>
      </c>
      <c r="R3054" s="468">
        <f>BD_Actu!R306</f>
        <v>0</v>
      </c>
      <c r="S3054" s="468">
        <f>BD_Actu!S306</f>
        <v>1</v>
      </c>
      <c r="T3054" s="468">
        <f>BD_Actu!T306</f>
        <v>0</v>
      </c>
      <c r="U3054" s="468">
        <f>BD_Actu!U306</f>
        <v>3</v>
      </c>
      <c r="V3054" s="468">
        <f>BD_Actu!V306</f>
        <v>0</v>
      </c>
      <c r="W3054" s="468">
        <f>BD_Actu!W306</f>
        <v>19</v>
      </c>
      <c r="X3054" s="468">
        <f>BD_Actu!X306</f>
        <v>1</v>
      </c>
      <c r="Y3054" s="468">
        <f>BD_Actu!Y306</f>
        <v>1</v>
      </c>
      <c r="Z3054" s="468">
        <f>BD_Actu!Z306</f>
        <v>0</v>
      </c>
      <c r="AA3054" s="468">
        <f>BD_Actu!AA306</f>
        <v>0</v>
      </c>
      <c r="AB3054" s="470">
        <f>BD_Actu!AB306</f>
        <v>40</v>
      </c>
      <c r="AC3054" s="470"/>
    </row>
    <row r="3055" spans="1:29" s="467" customFormat="1">
      <c r="A3055" s="468" t="str">
        <f>BD_Actu!A307</f>
        <v>2018_287</v>
      </c>
      <c r="B3055" s="468" t="str">
        <f>BD_Actu!B307</f>
        <v>-</v>
      </c>
      <c r="C3055" s="468" t="str">
        <f>BD_Actu!C307</f>
        <v>2018-Leunag_3</v>
      </c>
      <c r="D3055" s="468" t="str">
        <f>BD_Actu!D307</f>
        <v>PIT</v>
      </c>
      <c r="E3055" s="468">
        <f>BD_Actu!E307</f>
        <v>72</v>
      </c>
      <c r="F3055" s="469" t="str">
        <f>BD_Actu!F307</f>
        <v>Leunag</v>
      </c>
      <c r="G3055" s="468" t="str">
        <f>BD_Actu!G307</f>
        <v>Nouvelle Calédonie</v>
      </c>
      <c r="H3055" s="673">
        <f>BD_Actu!H307</f>
        <v>43606</v>
      </c>
      <c r="I3055" s="673">
        <f>BD_Actu!I307</f>
        <v>43654</v>
      </c>
      <c r="J3055" s="619">
        <f>BD_Actu!J307</f>
        <v>2018</v>
      </c>
      <c r="K3055" s="468" t="str">
        <f>BD_Actu!K307</f>
        <v>Province Iles</v>
      </c>
      <c r="L3055" s="468" t="str">
        <f>BD_Actu!L307</f>
        <v>Tadine</v>
      </c>
      <c r="M3055" s="468" t="str">
        <f>BD_Actu!M307</f>
        <v>Leunag</v>
      </c>
      <c r="N3055" s="470">
        <f>BD_Actu!N307</f>
        <v>3</v>
      </c>
      <c r="O3055" s="616">
        <f>BD_Actu!O307</f>
        <v>0</v>
      </c>
      <c r="P3055" s="468">
        <f>BD_Actu!P307</f>
        <v>1</v>
      </c>
      <c r="Q3055" s="468">
        <f>BD_Actu!Q307</f>
        <v>12</v>
      </c>
      <c r="R3055" s="468">
        <f>BD_Actu!R307</f>
        <v>2</v>
      </c>
      <c r="S3055" s="468">
        <f>BD_Actu!S307</f>
        <v>0</v>
      </c>
      <c r="T3055" s="468">
        <f>BD_Actu!T307</f>
        <v>0</v>
      </c>
      <c r="U3055" s="468">
        <f>BD_Actu!U307</f>
        <v>0</v>
      </c>
      <c r="V3055" s="468">
        <f>BD_Actu!V307</f>
        <v>0</v>
      </c>
      <c r="W3055" s="468">
        <f>BD_Actu!W307</f>
        <v>25</v>
      </c>
      <c r="X3055" s="468">
        <f>BD_Actu!X307</f>
        <v>0</v>
      </c>
      <c r="Y3055" s="468">
        <f>BD_Actu!Y307</f>
        <v>0</v>
      </c>
      <c r="Z3055" s="468">
        <f>BD_Actu!Z307</f>
        <v>0</v>
      </c>
      <c r="AA3055" s="468">
        <f>BD_Actu!AA307</f>
        <v>0</v>
      </c>
      <c r="AB3055" s="470">
        <f>BD_Actu!AB307</f>
        <v>40</v>
      </c>
      <c r="AC3055" s="470"/>
    </row>
    <row r="3056" spans="1:29" s="467" customFormat="1">
      <c r="A3056" s="468" t="str">
        <f>BD_Actu!A308</f>
        <v>2018_288</v>
      </c>
      <c r="B3056" s="468" t="str">
        <f>BD_Actu!B308</f>
        <v>-</v>
      </c>
      <c r="C3056" s="468" t="str">
        <f>BD_Actu!C308</f>
        <v>2018-Leunag_4</v>
      </c>
      <c r="D3056" s="468" t="str">
        <f>BD_Actu!D308</f>
        <v>PIT</v>
      </c>
      <c r="E3056" s="468">
        <f>BD_Actu!E308</f>
        <v>72</v>
      </c>
      <c r="F3056" s="469" t="str">
        <f>BD_Actu!F308</f>
        <v>Leunag</v>
      </c>
      <c r="G3056" s="468" t="str">
        <f>BD_Actu!G308</f>
        <v>Nouvelle Calédonie</v>
      </c>
      <c r="H3056" s="673">
        <f>BD_Actu!H308</f>
        <v>43606</v>
      </c>
      <c r="I3056" s="673">
        <f>BD_Actu!I308</f>
        <v>43654</v>
      </c>
      <c r="J3056" s="619">
        <f>BD_Actu!J308</f>
        <v>2018</v>
      </c>
      <c r="K3056" s="468" t="str">
        <f>BD_Actu!K308</f>
        <v>Province Iles</v>
      </c>
      <c r="L3056" s="468" t="str">
        <f>BD_Actu!L308</f>
        <v>Tadine</v>
      </c>
      <c r="M3056" s="468" t="str">
        <f>BD_Actu!M308</f>
        <v>Leunag</v>
      </c>
      <c r="N3056" s="470">
        <f>BD_Actu!N308</f>
        <v>4</v>
      </c>
      <c r="O3056" s="616">
        <f>BD_Actu!O308</f>
        <v>1</v>
      </c>
      <c r="P3056" s="468">
        <f>BD_Actu!P308</f>
        <v>1</v>
      </c>
      <c r="Q3056" s="468">
        <f>BD_Actu!Q308</f>
        <v>16</v>
      </c>
      <c r="R3056" s="468">
        <f>BD_Actu!R308</f>
        <v>0</v>
      </c>
      <c r="S3056" s="468">
        <f>BD_Actu!S308</f>
        <v>5</v>
      </c>
      <c r="T3056" s="468">
        <f>BD_Actu!T308</f>
        <v>0</v>
      </c>
      <c r="U3056" s="468">
        <f>BD_Actu!U308</f>
        <v>1</v>
      </c>
      <c r="V3056" s="468">
        <f>BD_Actu!V308</f>
        <v>0</v>
      </c>
      <c r="W3056" s="468">
        <f>BD_Actu!W308</f>
        <v>15</v>
      </c>
      <c r="X3056" s="468">
        <f>BD_Actu!X308</f>
        <v>1</v>
      </c>
      <c r="Y3056" s="468">
        <f>BD_Actu!Y308</f>
        <v>0</v>
      </c>
      <c r="Z3056" s="468">
        <f>BD_Actu!Z308</f>
        <v>0</v>
      </c>
      <c r="AA3056" s="468">
        <f>BD_Actu!AA308</f>
        <v>0</v>
      </c>
      <c r="AB3056" s="470">
        <f>BD_Actu!AB308</f>
        <v>40</v>
      </c>
      <c r="AC3056" s="470"/>
    </row>
    <row r="3057" spans="1:29" s="467" customFormat="1">
      <c r="A3057" s="468" t="str">
        <f>BD_Actu!A309</f>
        <v>2018_289</v>
      </c>
      <c r="B3057" s="468" t="str">
        <f>BD_Actu!B309</f>
        <v>-</v>
      </c>
      <c r="C3057" s="468" t="str">
        <f>BD_Actu!C309</f>
        <v>2018-Mujero_1</v>
      </c>
      <c r="D3057" s="468" t="str">
        <f>BD_Actu!D309</f>
        <v>PIT</v>
      </c>
      <c r="E3057" s="468">
        <f>BD_Actu!E309</f>
        <v>73</v>
      </c>
      <c r="F3057" s="469" t="str">
        <f>BD_Actu!F309</f>
        <v>Mujero</v>
      </c>
      <c r="G3057" s="468" t="str">
        <f>BD_Actu!G309</f>
        <v>Nouvelle Calédonie</v>
      </c>
      <c r="H3057" s="673">
        <f>BD_Actu!H309</f>
        <v>43606</v>
      </c>
      <c r="I3057" s="673">
        <f>BD_Actu!I309</f>
        <v>43654</v>
      </c>
      <c r="J3057" s="619">
        <f>BD_Actu!J309</f>
        <v>2018</v>
      </c>
      <c r="K3057" s="468" t="str">
        <f>BD_Actu!K309</f>
        <v>Province Iles</v>
      </c>
      <c r="L3057" s="468" t="str">
        <f>BD_Actu!L309</f>
        <v>Tadine</v>
      </c>
      <c r="M3057" s="468" t="str">
        <f>BD_Actu!M309</f>
        <v>Mujero</v>
      </c>
      <c r="N3057" s="470">
        <f>BD_Actu!N309</f>
        <v>1</v>
      </c>
      <c r="O3057" s="616">
        <f>BD_Actu!O309</f>
        <v>0</v>
      </c>
      <c r="P3057" s="468">
        <f>BD_Actu!P309</f>
        <v>3</v>
      </c>
      <c r="Q3057" s="468">
        <f>BD_Actu!Q309</f>
        <v>15</v>
      </c>
      <c r="R3057" s="468">
        <f>BD_Actu!R309</f>
        <v>0</v>
      </c>
      <c r="S3057" s="468">
        <f>BD_Actu!S309</f>
        <v>0</v>
      </c>
      <c r="T3057" s="468">
        <f>BD_Actu!T309</f>
        <v>0</v>
      </c>
      <c r="U3057" s="468">
        <f>BD_Actu!U309</f>
        <v>1</v>
      </c>
      <c r="V3057" s="468">
        <f>BD_Actu!V309</f>
        <v>0</v>
      </c>
      <c r="W3057" s="468">
        <f>BD_Actu!W309</f>
        <v>21</v>
      </c>
      <c r="X3057" s="468">
        <f>BD_Actu!X309</f>
        <v>0</v>
      </c>
      <c r="Y3057" s="468">
        <f>BD_Actu!Y309</f>
        <v>0</v>
      </c>
      <c r="Z3057" s="468">
        <f>BD_Actu!Z309</f>
        <v>0</v>
      </c>
      <c r="AA3057" s="468">
        <f>BD_Actu!AA309</f>
        <v>0</v>
      </c>
      <c r="AB3057" s="470">
        <f>BD_Actu!AB309</f>
        <v>40</v>
      </c>
      <c r="AC3057" s="470"/>
    </row>
    <row r="3058" spans="1:29" s="467" customFormat="1">
      <c r="A3058" s="468" t="str">
        <f>BD_Actu!A310</f>
        <v>2018_290</v>
      </c>
      <c r="B3058" s="468" t="str">
        <f>BD_Actu!B310</f>
        <v>-</v>
      </c>
      <c r="C3058" s="468" t="str">
        <f>BD_Actu!C310</f>
        <v>2018-Mujero_2</v>
      </c>
      <c r="D3058" s="468" t="str">
        <f>BD_Actu!D310</f>
        <v>PIT</v>
      </c>
      <c r="E3058" s="468">
        <f>BD_Actu!E310</f>
        <v>73</v>
      </c>
      <c r="F3058" s="469" t="str">
        <f>BD_Actu!F310</f>
        <v>Mujero</v>
      </c>
      <c r="G3058" s="468" t="str">
        <f>BD_Actu!G310</f>
        <v>Nouvelle Calédonie</v>
      </c>
      <c r="H3058" s="673">
        <f>BD_Actu!H310</f>
        <v>43606</v>
      </c>
      <c r="I3058" s="673">
        <f>BD_Actu!I310</f>
        <v>43654</v>
      </c>
      <c r="J3058" s="619">
        <f>BD_Actu!J310</f>
        <v>2018</v>
      </c>
      <c r="K3058" s="468" t="str">
        <f>BD_Actu!K310</f>
        <v>Province Iles</v>
      </c>
      <c r="L3058" s="468" t="str">
        <f>BD_Actu!L310</f>
        <v>Tadine</v>
      </c>
      <c r="M3058" s="468" t="str">
        <f>BD_Actu!M310</f>
        <v>Mujero</v>
      </c>
      <c r="N3058" s="470">
        <f>BD_Actu!N310</f>
        <v>2</v>
      </c>
      <c r="O3058" s="616">
        <f>BD_Actu!O310</f>
        <v>0</v>
      </c>
      <c r="P3058" s="468">
        <f>BD_Actu!P310</f>
        <v>2</v>
      </c>
      <c r="Q3058" s="468">
        <f>BD_Actu!Q310</f>
        <v>10</v>
      </c>
      <c r="R3058" s="468">
        <f>BD_Actu!R310</f>
        <v>1</v>
      </c>
      <c r="S3058" s="468">
        <f>BD_Actu!S310</f>
        <v>7</v>
      </c>
      <c r="T3058" s="468">
        <f>BD_Actu!T310</f>
        <v>0</v>
      </c>
      <c r="U3058" s="468">
        <f>BD_Actu!U310</f>
        <v>0</v>
      </c>
      <c r="V3058" s="468">
        <f>BD_Actu!V310</f>
        <v>0</v>
      </c>
      <c r="W3058" s="468">
        <f>BD_Actu!W310</f>
        <v>20</v>
      </c>
      <c r="X3058" s="468">
        <f>BD_Actu!X310</f>
        <v>0</v>
      </c>
      <c r="Y3058" s="468">
        <f>BD_Actu!Y310</f>
        <v>0</v>
      </c>
      <c r="Z3058" s="468">
        <f>BD_Actu!Z310</f>
        <v>0</v>
      </c>
      <c r="AA3058" s="468">
        <f>BD_Actu!AA310</f>
        <v>0</v>
      </c>
      <c r="AB3058" s="470">
        <f>BD_Actu!AB310</f>
        <v>40</v>
      </c>
      <c r="AC3058" s="470"/>
    </row>
    <row r="3059" spans="1:29" s="467" customFormat="1">
      <c r="A3059" s="468" t="str">
        <f>BD_Actu!A311</f>
        <v>2018_291</v>
      </c>
      <c r="B3059" s="468" t="str">
        <f>BD_Actu!B311</f>
        <v>-</v>
      </c>
      <c r="C3059" s="468" t="str">
        <f>BD_Actu!C311</f>
        <v>2018-Mujero_3</v>
      </c>
      <c r="D3059" s="468" t="str">
        <f>BD_Actu!D311</f>
        <v>PIT</v>
      </c>
      <c r="E3059" s="468">
        <f>BD_Actu!E311</f>
        <v>73</v>
      </c>
      <c r="F3059" s="469" t="str">
        <f>BD_Actu!F311</f>
        <v>Mujero</v>
      </c>
      <c r="G3059" s="468" t="str">
        <f>BD_Actu!G311</f>
        <v>Nouvelle Calédonie</v>
      </c>
      <c r="H3059" s="673">
        <f>BD_Actu!H311</f>
        <v>43606</v>
      </c>
      <c r="I3059" s="673">
        <f>BD_Actu!I311</f>
        <v>43654</v>
      </c>
      <c r="J3059" s="619">
        <f>BD_Actu!J311</f>
        <v>2018</v>
      </c>
      <c r="K3059" s="468" t="str">
        <f>BD_Actu!K311</f>
        <v>Province Iles</v>
      </c>
      <c r="L3059" s="468" t="str">
        <f>BD_Actu!L311</f>
        <v>Tadine</v>
      </c>
      <c r="M3059" s="468" t="str">
        <f>BD_Actu!M311</f>
        <v>Mujero</v>
      </c>
      <c r="N3059" s="470">
        <f>BD_Actu!N311</f>
        <v>3</v>
      </c>
      <c r="O3059" s="616">
        <f>BD_Actu!O311</f>
        <v>0</v>
      </c>
      <c r="P3059" s="468">
        <f>BD_Actu!P311</f>
        <v>1</v>
      </c>
      <c r="Q3059" s="468">
        <f>BD_Actu!Q311</f>
        <v>22</v>
      </c>
      <c r="R3059" s="468">
        <f>BD_Actu!R311</f>
        <v>1</v>
      </c>
      <c r="S3059" s="468">
        <f>BD_Actu!S311</f>
        <v>0</v>
      </c>
      <c r="T3059" s="468">
        <f>BD_Actu!T311</f>
        <v>0</v>
      </c>
      <c r="U3059" s="468">
        <f>BD_Actu!U311</f>
        <v>2</v>
      </c>
      <c r="V3059" s="468">
        <f>BD_Actu!V311</f>
        <v>0</v>
      </c>
      <c r="W3059" s="468">
        <f>BD_Actu!W311</f>
        <v>14</v>
      </c>
      <c r="X3059" s="468">
        <f>BD_Actu!X311</f>
        <v>0</v>
      </c>
      <c r="Y3059" s="468">
        <f>BD_Actu!Y311</f>
        <v>0</v>
      </c>
      <c r="Z3059" s="468">
        <f>BD_Actu!Z311</f>
        <v>0</v>
      </c>
      <c r="AA3059" s="468">
        <f>BD_Actu!AA311</f>
        <v>0</v>
      </c>
      <c r="AB3059" s="470">
        <f>BD_Actu!AB311</f>
        <v>40</v>
      </c>
      <c r="AC3059" s="470"/>
    </row>
    <row r="3060" spans="1:29" s="467" customFormat="1">
      <c r="A3060" s="468" t="str">
        <f>BD_Actu!A312</f>
        <v>2018_292</v>
      </c>
      <c r="B3060" s="468" t="str">
        <f>BD_Actu!B312</f>
        <v>-</v>
      </c>
      <c r="C3060" s="468" t="str">
        <f>BD_Actu!C312</f>
        <v>2018-Mujero_4</v>
      </c>
      <c r="D3060" s="468" t="str">
        <f>BD_Actu!D312</f>
        <v>PIT</v>
      </c>
      <c r="E3060" s="468">
        <f>BD_Actu!E312</f>
        <v>73</v>
      </c>
      <c r="F3060" s="469" t="str">
        <f>BD_Actu!F312</f>
        <v>Mujero</v>
      </c>
      <c r="G3060" s="468" t="str">
        <f>BD_Actu!G312</f>
        <v>Nouvelle Calédonie</v>
      </c>
      <c r="H3060" s="673">
        <f>BD_Actu!H312</f>
        <v>43606</v>
      </c>
      <c r="I3060" s="673">
        <f>BD_Actu!I312</f>
        <v>43654</v>
      </c>
      <c r="J3060" s="619">
        <f>BD_Actu!J312</f>
        <v>2018</v>
      </c>
      <c r="K3060" s="468" t="str">
        <f>BD_Actu!K312</f>
        <v>Province Iles</v>
      </c>
      <c r="L3060" s="468" t="str">
        <f>BD_Actu!L312</f>
        <v>Tadine</v>
      </c>
      <c r="M3060" s="468" t="str">
        <f>BD_Actu!M312</f>
        <v>Mujero</v>
      </c>
      <c r="N3060" s="470">
        <f>BD_Actu!N312</f>
        <v>4</v>
      </c>
      <c r="O3060" s="616">
        <f>BD_Actu!O312</f>
        <v>0</v>
      </c>
      <c r="P3060" s="468">
        <f>BD_Actu!P312</f>
        <v>6</v>
      </c>
      <c r="Q3060" s="468">
        <f>BD_Actu!Q312</f>
        <v>12</v>
      </c>
      <c r="R3060" s="468">
        <f>BD_Actu!R312</f>
        <v>2</v>
      </c>
      <c r="S3060" s="468">
        <f>BD_Actu!S312</f>
        <v>1</v>
      </c>
      <c r="T3060" s="468">
        <f>BD_Actu!T312</f>
        <v>0</v>
      </c>
      <c r="U3060" s="468">
        <f>BD_Actu!U312</f>
        <v>0</v>
      </c>
      <c r="V3060" s="468">
        <f>BD_Actu!V312</f>
        <v>0</v>
      </c>
      <c r="W3060" s="468">
        <f>BD_Actu!W312</f>
        <v>19</v>
      </c>
      <c r="X3060" s="468">
        <f>BD_Actu!X312</f>
        <v>0</v>
      </c>
      <c r="Y3060" s="468">
        <f>BD_Actu!Y312</f>
        <v>0</v>
      </c>
      <c r="Z3060" s="468">
        <f>BD_Actu!Z312</f>
        <v>0</v>
      </c>
      <c r="AA3060" s="468">
        <f>BD_Actu!AA312</f>
        <v>0</v>
      </c>
      <c r="AB3060" s="470">
        <f>BD_Actu!AB312</f>
        <v>40</v>
      </c>
      <c r="AC3060" s="470"/>
    </row>
    <row r="3061" spans="1:29" s="467" customFormat="1">
      <c r="A3061" s="468" t="str">
        <f>BD_Actu!A313</f>
        <v>2018_293</v>
      </c>
      <c r="B3061" s="468" t="str">
        <f>BD_Actu!B313</f>
        <v>-</v>
      </c>
      <c r="C3061" s="468" t="str">
        <f>BD_Actu!C313</f>
        <v>2018-Wabao_1</v>
      </c>
      <c r="D3061" s="468" t="str">
        <f>BD_Actu!D313</f>
        <v>PIT</v>
      </c>
      <c r="E3061" s="468">
        <f>BD_Actu!E313</f>
        <v>74</v>
      </c>
      <c r="F3061" s="469" t="str">
        <f>BD_Actu!F313</f>
        <v>Wabao</v>
      </c>
      <c r="G3061" s="468" t="str">
        <f>BD_Actu!G313</f>
        <v>Nouvelle Calédonie</v>
      </c>
      <c r="H3061" s="673">
        <f>BD_Actu!H313</f>
        <v>43605</v>
      </c>
      <c r="I3061" s="673">
        <f>BD_Actu!I313</f>
        <v>43654</v>
      </c>
      <c r="J3061" s="619">
        <f>BD_Actu!J313</f>
        <v>2018</v>
      </c>
      <c r="K3061" s="468" t="str">
        <f>BD_Actu!K313</f>
        <v>Province Iles</v>
      </c>
      <c r="L3061" s="468" t="str">
        <f>BD_Actu!L313</f>
        <v>Wabao-Yejele</v>
      </c>
      <c r="M3061" s="468" t="str">
        <f>BD_Actu!M313</f>
        <v>Wabao</v>
      </c>
      <c r="N3061" s="470">
        <f>BD_Actu!N313</f>
        <v>1</v>
      </c>
      <c r="O3061" s="616">
        <f>BD_Actu!O313</f>
        <v>0</v>
      </c>
      <c r="P3061" s="468">
        <f>BD_Actu!P313</f>
        <v>0</v>
      </c>
      <c r="Q3061" s="468">
        <f>BD_Actu!Q313</f>
        <v>5</v>
      </c>
      <c r="R3061" s="468">
        <f>BD_Actu!R313</f>
        <v>3</v>
      </c>
      <c r="S3061" s="468">
        <f>BD_Actu!S313</f>
        <v>4</v>
      </c>
      <c r="T3061" s="468">
        <f>BD_Actu!T313</f>
        <v>0</v>
      </c>
      <c r="U3061" s="468">
        <f>BD_Actu!U313</f>
        <v>3</v>
      </c>
      <c r="V3061" s="468">
        <f>BD_Actu!V313</f>
        <v>0</v>
      </c>
      <c r="W3061" s="468">
        <f>BD_Actu!W313</f>
        <v>21</v>
      </c>
      <c r="X3061" s="468">
        <f>BD_Actu!X313</f>
        <v>2</v>
      </c>
      <c r="Y3061" s="468">
        <f>BD_Actu!Y313</f>
        <v>2</v>
      </c>
      <c r="Z3061" s="468">
        <f>BD_Actu!Z313</f>
        <v>0</v>
      </c>
      <c r="AA3061" s="468">
        <f>BD_Actu!AA313</f>
        <v>0</v>
      </c>
      <c r="AB3061" s="470">
        <f>BD_Actu!AB313</f>
        <v>40</v>
      </c>
      <c r="AC3061" s="470"/>
    </row>
    <row r="3062" spans="1:29" s="467" customFormat="1">
      <c r="A3062" s="468" t="str">
        <f>BD_Actu!A314</f>
        <v>2018_294</v>
      </c>
      <c r="B3062" s="468" t="str">
        <f>BD_Actu!B314</f>
        <v>-</v>
      </c>
      <c r="C3062" s="468" t="str">
        <f>BD_Actu!C314</f>
        <v>2018-Wabao_2</v>
      </c>
      <c r="D3062" s="468" t="str">
        <f>BD_Actu!D314</f>
        <v>PIT</v>
      </c>
      <c r="E3062" s="468">
        <f>BD_Actu!E314</f>
        <v>74</v>
      </c>
      <c r="F3062" s="469" t="str">
        <f>BD_Actu!F314</f>
        <v>Wabao</v>
      </c>
      <c r="G3062" s="468" t="str">
        <f>BD_Actu!G314</f>
        <v>Nouvelle Calédonie</v>
      </c>
      <c r="H3062" s="673">
        <f>BD_Actu!H314</f>
        <v>43605</v>
      </c>
      <c r="I3062" s="673">
        <f>BD_Actu!I314</f>
        <v>43654</v>
      </c>
      <c r="J3062" s="619">
        <f>BD_Actu!J314</f>
        <v>2018</v>
      </c>
      <c r="K3062" s="468" t="str">
        <f>BD_Actu!K314</f>
        <v>Province Iles</v>
      </c>
      <c r="L3062" s="468" t="str">
        <f>BD_Actu!L314</f>
        <v>Wabao-Yejele</v>
      </c>
      <c r="M3062" s="468" t="str">
        <f>BD_Actu!M314</f>
        <v>Wabao</v>
      </c>
      <c r="N3062" s="470">
        <f>BD_Actu!N314</f>
        <v>2</v>
      </c>
      <c r="O3062" s="616">
        <f>BD_Actu!O314</f>
        <v>0</v>
      </c>
      <c r="P3062" s="468">
        <f>BD_Actu!P314</f>
        <v>0</v>
      </c>
      <c r="Q3062" s="468">
        <f>BD_Actu!Q314</f>
        <v>6</v>
      </c>
      <c r="R3062" s="468">
        <f>BD_Actu!R314</f>
        <v>0</v>
      </c>
      <c r="S3062" s="468">
        <f>BD_Actu!S314</f>
        <v>0</v>
      </c>
      <c r="T3062" s="468">
        <f>BD_Actu!T314</f>
        <v>0</v>
      </c>
      <c r="U3062" s="468">
        <f>BD_Actu!U314</f>
        <v>1</v>
      </c>
      <c r="V3062" s="468">
        <f>BD_Actu!V314</f>
        <v>0</v>
      </c>
      <c r="W3062" s="468">
        <f>BD_Actu!W314</f>
        <v>20</v>
      </c>
      <c r="X3062" s="468">
        <f>BD_Actu!X314</f>
        <v>2</v>
      </c>
      <c r="Y3062" s="468">
        <f>BD_Actu!Y314</f>
        <v>11</v>
      </c>
      <c r="Z3062" s="468">
        <f>BD_Actu!Z314</f>
        <v>0</v>
      </c>
      <c r="AA3062" s="468">
        <f>BD_Actu!AA314</f>
        <v>0</v>
      </c>
      <c r="AB3062" s="470">
        <f>BD_Actu!AB314</f>
        <v>40</v>
      </c>
      <c r="AC3062" s="470"/>
    </row>
    <row r="3063" spans="1:29" s="467" customFormat="1">
      <c r="A3063" s="468" t="str">
        <f>BD_Actu!A315</f>
        <v>2018_295</v>
      </c>
      <c r="B3063" s="468" t="str">
        <f>BD_Actu!B315</f>
        <v>-</v>
      </c>
      <c r="C3063" s="468" t="str">
        <f>BD_Actu!C315</f>
        <v>2018-Wabao_3</v>
      </c>
      <c r="D3063" s="468" t="str">
        <f>BD_Actu!D315</f>
        <v>PIT</v>
      </c>
      <c r="E3063" s="468">
        <f>BD_Actu!E315</f>
        <v>74</v>
      </c>
      <c r="F3063" s="469" t="str">
        <f>BD_Actu!F315</f>
        <v>Wabao</v>
      </c>
      <c r="G3063" s="468" t="str">
        <f>BD_Actu!G315</f>
        <v>Nouvelle Calédonie</v>
      </c>
      <c r="H3063" s="673">
        <f>BD_Actu!H315</f>
        <v>43605</v>
      </c>
      <c r="I3063" s="673">
        <f>BD_Actu!I315</f>
        <v>43654</v>
      </c>
      <c r="J3063" s="619">
        <f>BD_Actu!J315</f>
        <v>2018</v>
      </c>
      <c r="K3063" s="468" t="str">
        <f>BD_Actu!K315</f>
        <v>Province Iles</v>
      </c>
      <c r="L3063" s="468" t="str">
        <f>BD_Actu!L315</f>
        <v>Wabao-Yejele</v>
      </c>
      <c r="M3063" s="468" t="str">
        <f>BD_Actu!M315</f>
        <v>Wabao</v>
      </c>
      <c r="N3063" s="470">
        <f>BD_Actu!N315</f>
        <v>3</v>
      </c>
      <c r="O3063" s="616">
        <f>BD_Actu!O315</f>
        <v>0</v>
      </c>
      <c r="P3063" s="468">
        <f>BD_Actu!P315</f>
        <v>1</v>
      </c>
      <c r="Q3063" s="468">
        <f>BD_Actu!Q315</f>
        <v>9</v>
      </c>
      <c r="R3063" s="468">
        <f>BD_Actu!R315</f>
        <v>0</v>
      </c>
      <c r="S3063" s="468">
        <f>BD_Actu!S315</f>
        <v>0</v>
      </c>
      <c r="T3063" s="468">
        <f>BD_Actu!T315</f>
        <v>0</v>
      </c>
      <c r="U3063" s="468">
        <f>BD_Actu!U315</f>
        <v>6</v>
      </c>
      <c r="V3063" s="468">
        <f>BD_Actu!V315</f>
        <v>0</v>
      </c>
      <c r="W3063" s="468">
        <f>BD_Actu!W315</f>
        <v>21</v>
      </c>
      <c r="X3063" s="468">
        <f>BD_Actu!X315</f>
        <v>0</v>
      </c>
      <c r="Y3063" s="468">
        <f>BD_Actu!Y315</f>
        <v>3</v>
      </c>
      <c r="Z3063" s="468">
        <f>BD_Actu!Z315</f>
        <v>0</v>
      </c>
      <c r="AA3063" s="468">
        <f>BD_Actu!AA315</f>
        <v>0</v>
      </c>
      <c r="AB3063" s="470">
        <f>BD_Actu!AB315</f>
        <v>40</v>
      </c>
      <c r="AC3063" s="470"/>
    </row>
    <row r="3064" spans="1:29" s="467" customFormat="1">
      <c r="A3064" s="468" t="str">
        <f>BD_Actu!A316</f>
        <v>2018_296</v>
      </c>
      <c r="B3064" s="468" t="str">
        <f>BD_Actu!B316</f>
        <v>-</v>
      </c>
      <c r="C3064" s="468" t="str">
        <f>BD_Actu!C316</f>
        <v>2018-Wabao_4</v>
      </c>
      <c r="D3064" s="468" t="str">
        <f>BD_Actu!D316</f>
        <v>PIT</v>
      </c>
      <c r="E3064" s="468">
        <f>BD_Actu!E316</f>
        <v>74</v>
      </c>
      <c r="F3064" s="469" t="str">
        <f>BD_Actu!F316</f>
        <v>Wabao</v>
      </c>
      <c r="G3064" s="468" t="str">
        <f>BD_Actu!G316</f>
        <v>Nouvelle Calédonie</v>
      </c>
      <c r="H3064" s="673">
        <f>BD_Actu!H316</f>
        <v>43605</v>
      </c>
      <c r="I3064" s="673">
        <f>BD_Actu!I316</f>
        <v>43654</v>
      </c>
      <c r="J3064" s="619">
        <f>BD_Actu!J316</f>
        <v>2018</v>
      </c>
      <c r="K3064" s="468" t="str">
        <f>BD_Actu!K316</f>
        <v>Province Iles</v>
      </c>
      <c r="L3064" s="468" t="str">
        <f>BD_Actu!L316</f>
        <v>Wabao-Yejele</v>
      </c>
      <c r="M3064" s="468" t="str">
        <f>BD_Actu!M316</f>
        <v>Wabao</v>
      </c>
      <c r="N3064" s="470">
        <f>BD_Actu!N316</f>
        <v>4</v>
      </c>
      <c r="O3064" s="616">
        <f>BD_Actu!O316</f>
        <v>4</v>
      </c>
      <c r="P3064" s="468">
        <f>BD_Actu!P316</f>
        <v>1</v>
      </c>
      <c r="Q3064" s="468">
        <f>BD_Actu!Q316</f>
        <v>5</v>
      </c>
      <c r="R3064" s="468">
        <f>BD_Actu!R316</f>
        <v>0</v>
      </c>
      <c r="S3064" s="468">
        <f>BD_Actu!S316</f>
        <v>0</v>
      </c>
      <c r="T3064" s="468">
        <f>BD_Actu!T316</f>
        <v>0</v>
      </c>
      <c r="U3064" s="468">
        <f>BD_Actu!U316</f>
        <v>3</v>
      </c>
      <c r="V3064" s="468">
        <f>BD_Actu!V316</f>
        <v>0</v>
      </c>
      <c r="W3064" s="468">
        <f>BD_Actu!W316</f>
        <v>17</v>
      </c>
      <c r="X3064" s="468">
        <f>BD_Actu!X316</f>
        <v>0</v>
      </c>
      <c r="Y3064" s="468">
        <f>BD_Actu!Y316</f>
        <v>10</v>
      </c>
      <c r="Z3064" s="468">
        <f>BD_Actu!Z316</f>
        <v>0</v>
      </c>
      <c r="AA3064" s="468">
        <f>BD_Actu!AA316</f>
        <v>0</v>
      </c>
      <c r="AB3064" s="470">
        <f>BD_Actu!AB316</f>
        <v>40</v>
      </c>
      <c r="AC3064" s="470"/>
    </row>
    <row r="3065" spans="1:29" s="467" customFormat="1">
      <c r="A3065" s="468" t="str">
        <f>BD_Actu!A317</f>
        <v>2018_297</v>
      </c>
      <c r="B3065" s="468" t="str">
        <f>BD_Actu!B317</f>
        <v>-</v>
      </c>
      <c r="C3065" s="468" t="str">
        <f>BD_Actu!C317</f>
        <v>2018-Yejele_1</v>
      </c>
      <c r="D3065" s="468" t="str">
        <f>BD_Actu!D317</f>
        <v>PIT</v>
      </c>
      <c r="E3065" s="468">
        <f>BD_Actu!E317</f>
        <v>75</v>
      </c>
      <c r="F3065" s="469" t="str">
        <f>BD_Actu!F317</f>
        <v>Yejele</v>
      </c>
      <c r="G3065" s="468" t="str">
        <f>BD_Actu!G317</f>
        <v>Nouvelle Calédonie</v>
      </c>
      <c r="H3065" s="673">
        <f>BD_Actu!H317</f>
        <v>43605</v>
      </c>
      <c r="I3065" s="673">
        <f>BD_Actu!I317</f>
        <v>43654</v>
      </c>
      <c r="J3065" s="619">
        <f>BD_Actu!J317</f>
        <v>2018</v>
      </c>
      <c r="K3065" s="468" t="str">
        <f>BD_Actu!K317</f>
        <v>Province Iles</v>
      </c>
      <c r="L3065" s="468" t="str">
        <f>BD_Actu!L317</f>
        <v>Wabao-Yejele</v>
      </c>
      <c r="M3065" s="468" t="str">
        <f>BD_Actu!M317</f>
        <v>Yejele</v>
      </c>
      <c r="N3065" s="470">
        <f>BD_Actu!N317</f>
        <v>1</v>
      </c>
      <c r="O3065" s="616">
        <f>BD_Actu!O317</f>
        <v>3</v>
      </c>
      <c r="P3065" s="468">
        <f>BD_Actu!P317</f>
        <v>1</v>
      </c>
      <c r="Q3065" s="468">
        <f>BD_Actu!Q317</f>
        <v>5</v>
      </c>
      <c r="R3065" s="468">
        <f>BD_Actu!R317</f>
        <v>0</v>
      </c>
      <c r="S3065" s="468">
        <f>BD_Actu!S317</f>
        <v>0</v>
      </c>
      <c r="T3065" s="468">
        <f>BD_Actu!T317</f>
        <v>0</v>
      </c>
      <c r="U3065" s="468">
        <f>BD_Actu!U317</f>
        <v>4</v>
      </c>
      <c r="V3065" s="468">
        <f>BD_Actu!V317</f>
        <v>0</v>
      </c>
      <c r="W3065" s="468">
        <f>BD_Actu!W317</f>
        <v>17</v>
      </c>
      <c r="X3065" s="468">
        <f>BD_Actu!X317</f>
        <v>1</v>
      </c>
      <c r="Y3065" s="468">
        <f>BD_Actu!Y317</f>
        <v>8</v>
      </c>
      <c r="Z3065" s="468">
        <f>BD_Actu!Z317</f>
        <v>0</v>
      </c>
      <c r="AA3065" s="468">
        <f>BD_Actu!AA317</f>
        <v>1</v>
      </c>
      <c r="AB3065" s="470">
        <f>BD_Actu!AB317</f>
        <v>40</v>
      </c>
      <c r="AC3065" s="470"/>
    </row>
    <row r="3066" spans="1:29" s="467" customFormat="1">
      <c r="A3066" s="468" t="str">
        <f>BD_Actu!A318</f>
        <v>2018_298</v>
      </c>
      <c r="B3066" s="468" t="str">
        <f>BD_Actu!B318</f>
        <v>-</v>
      </c>
      <c r="C3066" s="468" t="str">
        <f>BD_Actu!C318</f>
        <v>2018-Yejele_2</v>
      </c>
      <c r="D3066" s="468" t="str">
        <f>BD_Actu!D318</f>
        <v>PIT</v>
      </c>
      <c r="E3066" s="468">
        <f>BD_Actu!E318</f>
        <v>75</v>
      </c>
      <c r="F3066" s="469" t="str">
        <f>BD_Actu!F318</f>
        <v>Yejele</v>
      </c>
      <c r="G3066" s="468" t="str">
        <f>BD_Actu!G318</f>
        <v>Nouvelle Calédonie</v>
      </c>
      <c r="H3066" s="673">
        <f>BD_Actu!H318</f>
        <v>43605</v>
      </c>
      <c r="I3066" s="673">
        <f>BD_Actu!I318</f>
        <v>43654</v>
      </c>
      <c r="J3066" s="619">
        <f>BD_Actu!J318</f>
        <v>2018</v>
      </c>
      <c r="K3066" s="468" t="str">
        <f>BD_Actu!K318</f>
        <v>Province Iles</v>
      </c>
      <c r="L3066" s="468" t="str">
        <f>BD_Actu!L318</f>
        <v>Wabao-Yejele</v>
      </c>
      <c r="M3066" s="468" t="str">
        <f>BD_Actu!M318</f>
        <v>Yejele</v>
      </c>
      <c r="N3066" s="470">
        <f>BD_Actu!N318</f>
        <v>2</v>
      </c>
      <c r="O3066" s="616">
        <f>BD_Actu!O318</f>
        <v>2</v>
      </c>
      <c r="P3066" s="468">
        <f>BD_Actu!P318</f>
        <v>1</v>
      </c>
      <c r="Q3066" s="468">
        <f>BD_Actu!Q318</f>
        <v>2</v>
      </c>
      <c r="R3066" s="468">
        <f>BD_Actu!R318</f>
        <v>0</v>
      </c>
      <c r="S3066" s="468">
        <f>BD_Actu!S318</f>
        <v>0</v>
      </c>
      <c r="T3066" s="468">
        <f>BD_Actu!T318</f>
        <v>0</v>
      </c>
      <c r="U3066" s="468">
        <f>BD_Actu!U318</f>
        <v>8</v>
      </c>
      <c r="V3066" s="468">
        <f>BD_Actu!V318</f>
        <v>0</v>
      </c>
      <c r="W3066" s="468">
        <f>BD_Actu!W318</f>
        <v>7</v>
      </c>
      <c r="X3066" s="468">
        <f>BD_Actu!X318</f>
        <v>0</v>
      </c>
      <c r="Y3066" s="468">
        <f>BD_Actu!Y318</f>
        <v>18</v>
      </c>
      <c r="Z3066" s="468">
        <f>BD_Actu!Z318</f>
        <v>0</v>
      </c>
      <c r="AA3066" s="468">
        <f>BD_Actu!AA318</f>
        <v>2</v>
      </c>
      <c r="AB3066" s="470">
        <f>BD_Actu!AB318</f>
        <v>40</v>
      </c>
      <c r="AC3066" s="470"/>
    </row>
    <row r="3067" spans="1:29" s="467" customFormat="1">
      <c r="A3067" s="468" t="str">
        <f>BD_Actu!A319</f>
        <v>2018_299</v>
      </c>
      <c r="B3067" s="468" t="str">
        <f>BD_Actu!B319</f>
        <v>-</v>
      </c>
      <c r="C3067" s="468" t="str">
        <f>BD_Actu!C319</f>
        <v>2018-Yejele_3</v>
      </c>
      <c r="D3067" s="468" t="str">
        <f>BD_Actu!D319</f>
        <v>PIT</v>
      </c>
      <c r="E3067" s="468">
        <f>BD_Actu!E319</f>
        <v>75</v>
      </c>
      <c r="F3067" s="469" t="str">
        <f>BD_Actu!F319</f>
        <v>Yejele</v>
      </c>
      <c r="G3067" s="468" t="str">
        <f>BD_Actu!G319</f>
        <v>Nouvelle Calédonie</v>
      </c>
      <c r="H3067" s="673">
        <f>BD_Actu!H319</f>
        <v>43605</v>
      </c>
      <c r="I3067" s="673">
        <f>BD_Actu!I319</f>
        <v>43654</v>
      </c>
      <c r="J3067" s="619">
        <f>BD_Actu!J319</f>
        <v>2018</v>
      </c>
      <c r="K3067" s="468" t="str">
        <f>BD_Actu!K319</f>
        <v>Province Iles</v>
      </c>
      <c r="L3067" s="468" t="str">
        <f>BD_Actu!L319</f>
        <v>Wabao-Yejele</v>
      </c>
      <c r="M3067" s="468" t="str">
        <f>BD_Actu!M319</f>
        <v>Yejele</v>
      </c>
      <c r="N3067" s="470">
        <f>BD_Actu!N319</f>
        <v>3</v>
      </c>
      <c r="O3067" s="616">
        <f>BD_Actu!O319</f>
        <v>0</v>
      </c>
      <c r="P3067" s="468">
        <f>BD_Actu!P319</f>
        <v>1</v>
      </c>
      <c r="Q3067" s="468">
        <f>BD_Actu!Q319</f>
        <v>4</v>
      </c>
      <c r="R3067" s="468">
        <f>BD_Actu!R319</f>
        <v>0</v>
      </c>
      <c r="S3067" s="468">
        <f>BD_Actu!S319</f>
        <v>0</v>
      </c>
      <c r="T3067" s="468">
        <f>BD_Actu!T319</f>
        <v>0</v>
      </c>
      <c r="U3067" s="468">
        <f>BD_Actu!U319</f>
        <v>9</v>
      </c>
      <c r="V3067" s="468">
        <f>BD_Actu!V319</f>
        <v>0</v>
      </c>
      <c r="W3067" s="468">
        <f>BD_Actu!W319</f>
        <v>13</v>
      </c>
      <c r="X3067" s="468">
        <f>BD_Actu!X319</f>
        <v>1</v>
      </c>
      <c r="Y3067" s="468">
        <f>BD_Actu!Y319</f>
        <v>9</v>
      </c>
      <c r="Z3067" s="468">
        <f>BD_Actu!Z319</f>
        <v>0</v>
      </c>
      <c r="AA3067" s="468">
        <f>BD_Actu!AA319</f>
        <v>3</v>
      </c>
      <c r="AB3067" s="470">
        <f>BD_Actu!AB319</f>
        <v>40</v>
      </c>
      <c r="AC3067" s="470"/>
    </row>
    <row r="3068" spans="1:29" s="467" customFormat="1">
      <c r="A3068" s="468" t="str">
        <f>BD_Actu!A320</f>
        <v>2018_300</v>
      </c>
      <c r="B3068" s="468" t="str">
        <f>BD_Actu!B320</f>
        <v>-</v>
      </c>
      <c r="C3068" s="468" t="str">
        <f>BD_Actu!C320</f>
        <v>2018-Yejele_4</v>
      </c>
      <c r="D3068" s="468" t="str">
        <f>BD_Actu!D320</f>
        <v>PIT</v>
      </c>
      <c r="E3068" s="468">
        <f>BD_Actu!E320</f>
        <v>75</v>
      </c>
      <c r="F3068" s="469" t="str">
        <f>BD_Actu!F320</f>
        <v>Yejele</v>
      </c>
      <c r="G3068" s="468" t="str">
        <f>BD_Actu!G320</f>
        <v>Nouvelle Calédonie</v>
      </c>
      <c r="H3068" s="673">
        <f>BD_Actu!H320</f>
        <v>43605</v>
      </c>
      <c r="I3068" s="673">
        <f>BD_Actu!I320</f>
        <v>43654</v>
      </c>
      <c r="J3068" s="619">
        <f>BD_Actu!J320</f>
        <v>2018</v>
      </c>
      <c r="K3068" s="468" t="str">
        <f>BD_Actu!K320</f>
        <v>Province Iles</v>
      </c>
      <c r="L3068" s="468" t="str">
        <f>BD_Actu!L320</f>
        <v>Wabao-Yejele</v>
      </c>
      <c r="M3068" s="468" t="str">
        <f>BD_Actu!M320</f>
        <v>Yejele</v>
      </c>
      <c r="N3068" s="470">
        <f>BD_Actu!N320</f>
        <v>4</v>
      </c>
      <c r="O3068" s="616">
        <f>BD_Actu!O320</f>
        <v>0</v>
      </c>
      <c r="P3068" s="468">
        <f>BD_Actu!P320</f>
        <v>3</v>
      </c>
      <c r="Q3068" s="468">
        <f>BD_Actu!Q320</f>
        <v>5</v>
      </c>
      <c r="R3068" s="468">
        <f>BD_Actu!R320</f>
        <v>0</v>
      </c>
      <c r="S3068" s="468">
        <f>BD_Actu!S320</f>
        <v>0</v>
      </c>
      <c r="T3068" s="468">
        <f>BD_Actu!T320</f>
        <v>0</v>
      </c>
      <c r="U3068" s="468">
        <f>BD_Actu!U320</f>
        <v>5</v>
      </c>
      <c r="V3068" s="468">
        <f>BD_Actu!V320</f>
        <v>0</v>
      </c>
      <c r="W3068" s="468">
        <f>BD_Actu!W320</f>
        <v>9</v>
      </c>
      <c r="X3068" s="468">
        <f>BD_Actu!X320</f>
        <v>0</v>
      </c>
      <c r="Y3068" s="468">
        <f>BD_Actu!Y320</f>
        <v>17</v>
      </c>
      <c r="Z3068" s="468">
        <f>BD_Actu!Z320</f>
        <v>0</v>
      </c>
      <c r="AA3068" s="468">
        <f>BD_Actu!AA320</f>
        <v>1</v>
      </c>
      <c r="AB3068" s="470">
        <f>BD_Actu!AB320</f>
        <v>40</v>
      </c>
      <c r="AC3068" s="470"/>
    </row>
    <row r="3069" spans="1:29" s="467" customFormat="1">
      <c r="A3069" s="468" t="str">
        <f>BD_Actu!A321</f>
        <v>2018_301</v>
      </c>
      <c r="B3069" s="468" t="str">
        <f>BD_Actu!B321</f>
        <v>-</v>
      </c>
      <c r="C3069" s="468" t="str">
        <f>BD_Actu!C321</f>
        <v>2018-Kanaï_1</v>
      </c>
      <c r="D3069" s="468" t="str">
        <f>BD_Actu!D321</f>
        <v>PIT</v>
      </c>
      <c r="E3069" s="468">
        <f>BD_Actu!E321</f>
        <v>76</v>
      </c>
      <c r="F3069" s="469" t="str">
        <f>BD_Actu!F321</f>
        <v>Kanaï</v>
      </c>
      <c r="G3069" s="468" t="str">
        <f>BD_Actu!G321</f>
        <v>Nouvelle Calédonie</v>
      </c>
      <c r="H3069" s="673">
        <f>BD_Actu!H321</f>
        <v>43621</v>
      </c>
      <c r="I3069" s="673">
        <f>BD_Actu!I321</f>
        <v>43654</v>
      </c>
      <c r="J3069" s="619">
        <f>BD_Actu!J321</f>
        <v>2018</v>
      </c>
      <c r="K3069" s="468" t="str">
        <f>BD_Actu!K321</f>
        <v>Province Iles</v>
      </c>
      <c r="L3069" s="468" t="str">
        <f>BD_Actu!L321</f>
        <v>Mou</v>
      </c>
      <c r="M3069" s="468" t="str">
        <f>BD_Actu!M321</f>
        <v>Kanaï</v>
      </c>
      <c r="N3069" s="470">
        <f>BD_Actu!N321</f>
        <v>1</v>
      </c>
      <c r="O3069" s="616">
        <f>BD_Actu!O321</f>
        <v>0</v>
      </c>
      <c r="P3069" s="468">
        <f>BD_Actu!P321</f>
        <v>1</v>
      </c>
      <c r="Q3069" s="468">
        <f>BD_Actu!Q321</f>
        <v>8</v>
      </c>
      <c r="R3069" s="468">
        <f>BD_Actu!R321</f>
        <v>0</v>
      </c>
      <c r="S3069" s="468">
        <f>BD_Actu!S321</f>
        <v>2</v>
      </c>
      <c r="T3069" s="468">
        <f>BD_Actu!T321</f>
        <v>0</v>
      </c>
      <c r="U3069" s="468">
        <f>BD_Actu!U321</f>
        <v>5</v>
      </c>
      <c r="V3069" s="468">
        <f>BD_Actu!V321</f>
        <v>0</v>
      </c>
      <c r="W3069" s="468">
        <f>BD_Actu!W321</f>
        <v>11</v>
      </c>
      <c r="X3069" s="468">
        <f>BD_Actu!X321</f>
        <v>0</v>
      </c>
      <c r="Y3069" s="468">
        <f>BD_Actu!Y321</f>
        <v>13</v>
      </c>
      <c r="Z3069" s="468">
        <f>BD_Actu!Z321</f>
        <v>0</v>
      </c>
      <c r="AA3069" s="468">
        <f>BD_Actu!AA321</f>
        <v>0</v>
      </c>
      <c r="AB3069" s="470">
        <f>BD_Actu!AB321</f>
        <v>40</v>
      </c>
      <c r="AC3069" s="470"/>
    </row>
    <row r="3070" spans="1:29" s="467" customFormat="1">
      <c r="A3070" s="468" t="str">
        <f>BD_Actu!A322</f>
        <v>2018_302</v>
      </c>
      <c r="B3070" s="468" t="str">
        <f>BD_Actu!B322</f>
        <v>-</v>
      </c>
      <c r="C3070" s="468" t="str">
        <f>BD_Actu!C322</f>
        <v>2018-Kanaï_2</v>
      </c>
      <c r="D3070" s="468" t="str">
        <f>BD_Actu!D322</f>
        <v>PIT</v>
      </c>
      <c r="E3070" s="468">
        <f>BD_Actu!E322</f>
        <v>76</v>
      </c>
      <c r="F3070" s="469" t="str">
        <f>BD_Actu!F322</f>
        <v>Kanaï</v>
      </c>
      <c r="G3070" s="468" t="str">
        <f>BD_Actu!G322</f>
        <v>Nouvelle Calédonie</v>
      </c>
      <c r="H3070" s="673">
        <f>BD_Actu!H322</f>
        <v>43621</v>
      </c>
      <c r="I3070" s="673">
        <f>BD_Actu!I322</f>
        <v>43654</v>
      </c>
      <c r="J3070" s="619">
        <f>BD_Actu!J322</f>
        <v>2018</v>
      </c>
      <c r="K3070" s="468" t="str">
        <f>BD_Actu!K322</f>
        <v>Province Iles</v>
      </c>
      <c r="L3070" s="468" t="str">
        <f>BD_Actu!L322</f>
        <v>Mou</v>
      </c>
      <c r="M3070" s="468" t="str">
        <f>BD_Actu!M322</f>
        <v>Kanaï</v>
      </c>
      <c r="N3070" s="470">
        <f>BD_Actu!N322</f>
        <v>2</v>
      </c>
      <c r="O3070" s="616">
        <f>BD_Actu!O322</f>
        <v>0</v>
      </c>
      <c r="P3070" s="468">
        <f>BD_Actu!P322</f>
        <v>0</v>
      </c>
      <c r="Q3070" s="468">
        <f>BD_Actu!Q322</f>
        <v>6</v>
      </c>
      <c r="R3070" s="468">
        <f>BD_Actu!R322</f>
        <v>0</v>
      </c>
      <c r="S3070" s="468">
        <f>BD_Actu!S322</f>
        <v>2</v>
      </c>
      <c r="T3070" s="468">
        <f>BD_Actu!T322</f>
        <v>0</v>
      </c>
      <c r="U3070" s="468">
        <f>BD_Actu!U322</f>
        <v>5</v>
      </c>
      <c r="V3070" s="468">
        <f>BD_Actu!V322</f>
        <v>0</v>
      </c>
      <c r="W3070" s="468">
        <f>BD_Actu!W322</f>
        <v>16</v>
      </c>
      <c r="X3070" s="468">
        <f>BD_Actu!X322</f>
        <v>5</v>
      </c>
      <c r="Y3070" s="468">
        <f>BD_Actu!Y322</f>
        <v>6</v>
      </c>
      <c r="Z3070" s="468">
        <f>BD_Actu!Z322</f>
        <v>0</v>
      </c>
      <c r="AA3070" s="468">
        <f>BD_Actu!AA322</f>
        <v>0</v>
      </c>
      <c r="AB3070" s="470">
        <f>BD_Actu!AB322</f>
        <v>40</v>
      </c>
      <c r="AC3070" s="470"/>
    </row>
    <row r="3071" spans="1:29" s="467" customFormat="1">
      <c r="A3071" s="468" t="str">
        <f>BD_Actu!A323</f>
        <v>2018_303</v>
      </c>
      <c r="B3071" s="468" t="str">
        <f>BD_Actu!B323</f>
        <v>-</v>
      </c>
      <c r="C3071" s="468" t="str">
        <f>BD_Actu!C323</f>
        <v>2018-Kanaï_3</v>
      </c>
      <c r="D3071" s="468" t="str">
        <f>BD_Actu!D323</f>
        <v>PIT</v>
      </c>
      <c r="E3071" s="468">
        <f>BD_Actu!E323</f>
        <v>76</v>
      </c>
      <c r="F3071" s="469" t="str">
        <f>BD_Actu!F323</f>
        <v>Kanaï</v>
      </c>
      <c r="G3071" s="468" t="str">
        <f>BD_Actu!G323</f>
        <v>Nouvelle Calédonie</v>
      </c>
      <c r="H3071" s="673">
        <f>BD_Actu!H323</f>
        <v>43621</v>
      </c>
      <c r="I3071" s="673">
        <f>BD_Actu!I323</f>
        <v>43654</v>
      </c>
      <c r="J3071" s="619">
        <f>BD_Actu!J323</f>
        <v>2018</v>
      </c>
      <c r="K3071" s="468" t="str">
        <f>BD_Actu!K323</f>
        <v>Province Iles</v>
      </c>
      <c r="L3071" s="468" t="str">
        <f>BD_Actu!L323</f>
        <v>Mou</v>
      </c>
      <c r="M3071" s="468" t="str">
        <f>BD_Actu!M323</f>
        <v>Kanaï</v>
      </c>
      <c r="N3071" s="470">
        <f>BD_Actu!N323</f>
        <v>3</v>
      </c>
      <c r="O3071" s="616">
        <f>BD_Actu!O323</f>
        <v>0</v>
      </c>
      <c r="P3071" s="468">
        <f>BD_Actu!P323</f>
        <v>1</v>
      </c>
      <c r="Q3071" s="468">
        <f>BD_Actu!Q323</f>
        <v>7</v>
      </c>
      <c r="R3071" s="468">
        <f>BD_Actu!R323</f>
        <v>1</v>
      </c>
      <c r="S3071" s="468">
        <f>BD_Actu!S323</f>
        <v>2</v>
      </c>
      <c r="T3071" s="468">
        <f>BD_Actu!T323</f>
        <v>0</v>
      </c>
      <c r="U3071" s="468">
        <f>BD_Actu!U323</f>
        <v>7</v>
      </c>
      <c r="V3071" s="468">
        <f>BD_Actu!V323</f>
        <v>0</v>
      </c>
      <c r="W3071" s="468">
        <f>BD_Actu!W323</f>
        <v>12</v>
      </c>
      <c r="X3071" s="468">
        <f>BD_Actu!X323</f>
        <v>1</v>
      </c>
      <c r="Y3071" s="468">
        <f>BD_Actu!Y323</f>
        <v>9</v>
      </c>
      <c r="Z3071" s="468">
        <f>BD_Actu!Z323</f>
        <v>0</v>
      </c>
      <c r="AA3071" s="468">
        <f>BD_Actu!AA323</f>
        <v>0</v>
      </c>
      <c r="AB3071" s="470">
        <f>BD_Actu!AB323</f>
        <v>40</v>
      </c>
      <c r="AC3071" s="470"/>
    </row>
    <row r="3072" spans="1:29" s="467" customFormat="1">
      <c r="A3072" s="468" t="str">
        <f>BD_Actu!A324</f>
        <v>2018_304</v>
      </c>
      <c r="B3072" s="468" t="str">
        <f>BD_Actu!B324</f>
        <v>-</v>
      </c>
      <c r="C3072" s="468" t="str">
        <f>BD_Actu!C324</f>
        <v>2018-Kanaï_4</v>
      </c>
      <c r="D3072" s="468" t="str">
        <f>BD_Actu!D324</f>
        <v>PIT</v>
      </c>
      <c r="E3072" s="468">
        <f>BD_Actu!E324</f>
        <v>76</v>
      </c>
      <c r="F3072" s="469" t="str">
        <f>BD_Actu!F324</f>
        <v>Kanaï</v>
      </c>
      <c r="G3072" s="468" t="str">
        <f>BD_Actu!G324</f>
        <v>Nouvelle Calédonie</v>
      </c>
      <c r="H3072" s="673">
        <f>BD_Actu!H324</f>
        <v>43621</v>
      </c>
      <c r="I3072" s="673">
        <f>BD_Actu!I324</f>
        <v>43654</v>
      </c>
      <c r="J3072" s="619">
        <f>BD_Actu!J324</f>
        <v>2018</v>
      </c>
      <c r="K3072" s="468" t="str">
        <f>BD_Actu!K324</f>
        <v>Province Iles</v>
      </c>
      <c r="L3072" s="468" t="str">
        <f>BD_Actu!L324</f>
        <v>Mou</v>
      </c>
      <c r="M3072" s="468" t="str">
        <f>BD_Actu!M324</f>
        <v>Kanaï</v>
      </c>
      <c r="N3072" s="470">
        <f>BD_Actu!N324</f>
        <v>4</v>
      </c>
      <c r="O3072" s="616">
        <f>BD_Actu!O324</f>
        <v>0</v>
      </c>
      <c r="P3072" s="468">
        <f>BD_Actu!P324</f>
        <v>0</v>
      </c>
      <c r="Q3072" s="468">
        <f>BD_Actu!Q324</f>
        <v>8</v>
      </c>
      <c r="R3072" s="468">
        <f>BD_Actu!R324</f>
        <v>0</v>
      </c>
      <c r="S3072" s="468">
        <f>BD_Actu!S324</f>
        <v>0</v>
      </c>
      <c r="T3072" s="468">
        <f>BD_Actu!T324</f>
        <v>0</v>
      </c>
      <c r="U3072" s="468">
        <f>BD_Actu!U324</f>
        <v>7</v>
      </c>
      <c r="V3072" s="468">
        <f>BD_Actu!V324</f>
        <v>0</v>
      </c>
      <c r="W3072" s="468">
        <f>BD_Actu!W324</f>
        <v>11</v>
      </c>
      <c r="X3072" s="468">
        <f>BD_Actu!X324</f>
        <v>6</v>
      </c>
      <c r="Y3072" s="468">
        <f>BD_Actu!Y324</f>
        <v>8</v>
      </c>
      <c r="Z3072" s="468">
        <f>BD_Actu!Z324</f>
        <v>0</v>
      </c>
      <c r="AA3072" s="468">
        <f>BD_Actu!AA324</f>
        <v>0</v>
      </c>
      <c r="AB3072" s="470">
        <f>BD_Actu!AB324</f>
        <v>40</v>
      </c>
      <c r="AC3072" s="470"/>
    </row>
    <row r="3073" spans="1:29" s="467" customFormat="1">
      <c r="A3073" s="468" t="str">
        <f>BD_Actu!A325</f>
        <v>2018_305</v>
      </c>
      <c r="B3073" s="468" t="str">
        <f>BD_Actu!B325</f>
        <v>-</v>
      </c>
      <c r="C3073" s="468" t="str">
        <f>BD_Actu!C325</f>
        <v>2018-Hniekej_1</v>
      </c>
      <c r="D3073" s="468" t="str">
        <f>BD_Actu!D325</f>
        <v>PIT</v>
      </c>
      <c r="E3073" s="468">
        <f>BD_Actu!E325</f>
        <v>77</v>
      </c>
      <c r="F3073" s="469" t="str">
        <f>BD_Actu!F325</f>
        <v>Hniekej</v>
      </c>
      <c r="G3073" s="468" t="str">
        <f>BD_Actu!G325</f>
        <v>Nouvelle Calédonie</v>
      </c>
      <c r="H3073" s="673">
        <f>BD_Actu!H325</f>
        <v>43621</v>
      </c>
      <c r="I3073" s="673">
        <f>BD_Actu!I325</f>
        <v>43654</v>
      </c>
      <c r="J3073" s="619">
        <f>BD_Actu!J325</f>
        <v>2018</v>
      </c>
      <c r="K3073" s="468" t="str">
        <f>BD_Actu!K325</f>
        <v>Province Iles</v>
      </c>
      <c r="L3073" s="468" t="str">
        <f>BD_Actu!L325</f>
        <v>Mou</v>
      </c>
      <c r="M3073" s="468" t="str">
        <f>BD_Actu!M325</f>
        <v>Hniekej</v>
      </c>
      <c r="N3073" s="470">
        <f>BD_Actu!N325</f>
        <v>1</v>
      </c>
      <c r="O3073" s="616">
        <f>BD_Actu!O325</f>
        <v>1</v>
      </c>
      <c r="P3073" s="468">
        <f>BD_Actu!P325</f>
        <v>1</v>
      </c>
      <c r="Q3073" s="468">
        <f>BD_Actu!Q325</f>
        <v>5</v>
      </c>
      <c r="R3073" s="468">
        <f>BD_Actu!R325</f>
        <v>0</v>
      </c>
      <c r="S3073" s="468">
        <f>BD_Actu!S325</f>
        <v>1</v>
      </c>
      <c r="T3073" s="468">
        <f>BD_Actu!T325</f>
        <v>0</v>
      </c>
      <c r="U3073" s="468">
        <f>BD_Actu!U325</f>
        <v>10</v>
      </c>
      <c r="V3073" s="468">
        <f>BD_Actu!V325</f>
        <v>0</v>
      </c>
      <c r="W3073" s="468">
        <f>BD_Actu!W325</f>
        <v>15</v>
      </c>
      <c r="X3073" s="468">
        <f>BD_Actu!X325</f>
        <v>1</v>
      </c>
      <c r="Y3073" s="468">
        <f>BD_Actu!Y325</f>
        <v>6</v>
      </c>
      <c r="Z3073" s="468">
        <f>BD_Actu!Z325</f>
        <v>0</v>
      </c>
      <c r="AA3073" s="468">
        <f>BD_Actu!AA325</f>
        <v>0</v>
      </c>
      <c r="AB3073" s="470">
        <f>BD_Actu!AB325</f>
        <v>40</v>
      </c>
      <c r="AC3073" s="470"/>
    </row>
    <row r="3074" spans="1:29" s="467" customFormat="1">
      <c r="A3074" s="468" t="str">
        <f>BD_Actu!A326</f>
        <v>2018_306</v>
      </c>
      <c r="B3074" s="468" t="str">
        <f>BD_Actu!B326</f>
        <v>-</v>
      </c>
      <c r="C3074" s="468" t="str">
        <f>BD_Actu!C326</f>
        <v>2018-Hniekej_2</v>
      </c>
      <c r="D3074" s="468" t="str">
        <f>BD_Actu!D326</f>
        <v>PIT</v>
      </c>
      <c r="E3074" s="468">
        <f>BD_Actu!E326</f>
        <v>77</v>
      </c>
      <c r="F3074" s="469" t="str">
        <f>BD_Actu!F326</f>
        <v>Hniekej</v>
      </c>
      <c r="G3074" s="468" t="str">
        <f>BD_Actu!G326</f>
        <v>Nouvelle Calédonie</v>
      </c>
      <c r="H3074" s="673">
        <f>BD_Actu!H326</f>
        <v>43621</v>
      </c>
      <c r="I3074" s="673">
        <f>BD_Actu!I326</f>
        <v>43654</v>
      </c>
      <c r="J3074" s="619">
        <f>BD_Actu!J326</f>
        <v>2018</v>
      </c>
      <c r="K3074" s="468" t="str">
        <f>BD_Actu!K326</f>
        <v>Province Iles</v>
      </c>
      <c r="L3074" s="468" t="str">
        <f>BD_Actu!L326</f>
        <v>Mou</v>
      </c>
      <c r="M3074" s="468" t="str">
        <f>BD_Actu!M326</f>
        <v>Hniekej</v>
      </c>
      <c r="N3074" s="470">
        <f>BD_Actu!N326</f>
        <v>2</v>
      </c>
      <c r="O3074" s="616">
        <f>BD_Actu!O326</f>
        <v>3</v>
      </c>
      <c r="P3074" s="468">
        <f>BD_Actu!P326</f>
        <v>2</v>
      </c>
      <c r="Q3074" s="468">
        <f>BD_Actu!Q326</f>
        <v>4</v>
      </c>
      <c r="R3074" s="468">
        <f>BD_Actu!R326</f>
        <v>0</v>
      </c>
      <c r="S3074" s="468">
        <f>BD_Actu!S326</f>
        <v>0</v>
      </c>
      <c r="T3074" s="468">
        <f>BD_Actu!T326</f>
        <v>0</v>
      </c>
      <c r="U3074" s="468">
        <f>BD_Actu!U326</f>
        <v>4</v>
      </c>
      <c r="V3074" s="468">
        <f>BD_Actu!V326</f>
        <v>0</v>
      </c>
      <c r="W3074" s="468">
        <f>BD_Actu!W326</f>
        <v>16</v>
      </c>
      <c r="X3074" s="468">
        <f>BD_Actu!X326</f>
        <v>3</v>
      </c>
      <c r="Y3074" s="468">
        <f>BD_Actu!Y326</f>
        <v>8</v>
      </c>
      <c r="Z3074" s="468">
        <f>BD_Actu!Z326</f>
        <v>0</v>
      </c>
      <c r="AA3074" s="468">
        <f>BD_Actu!AA326</f>
        <v>0</v>
      </c>
      <c r="AB3074" s="470">
        <f>BD_Actu!AB326</f>
        <v>40</v>
      </c>
      <c r="AC3074" s="470"/>
    </row>
    <row r="3075" spans="1:29" s="467" customFormat="1">
      <c r="A3075" s="468" t="str">
        <f>BD_Actu!A327</f>
        <v>2018_307</v>
      </c>
      <c r="B3075" s="468" t="str">
        <f>BD_Actu!B327</f>
        <v>-</v>
      </c>
      <c r="C3075" s="468" t="str">
        <f>BD_Actu!C327</f>
        <v>2018-Hniekej_3</v>
      </c>
      <c r="D3075" s="468" t="str">
        <f>BD_Actu!D327</f>
        <v>PIT</v>
      </c>
      <c r="E3075" s="468">
        <f>BD_Actu!E327</f>
        <v>77</v>
      </c>
      <c r="F3075" s="469" t="str">
        <f>BD_Actu!F327</f>
        <v>Hniekej</v>
      </c>
      <c r="G3075" s="468" t="str">
        <f>BD_Actu!G327</f>
        <v>Nouvelle Calédonie</v>
      </c>
      <c r="H3075" s="673">
        <f>BD_Actu!H327</f>
        <v>43621</v>
      </c>
      <c r="I3075" s="673">
        <f>BD_Actu!I327</f>
        <v>43654</v>
      </c>
      <c r="J3075" s="619">
        <f>BD_Actu!J327</f>
        <v>2018</v>
      </c>
      <c r="K3075" s="468" t="str">
        <f>BD_Actu!K327</f>
        <v>Province Iles</v>
      </c>
      <c r="L3075" s="468" t="str">
        <f>BD_Actu!L327</f>
        <v>Mou</v>
      </c>
      <c r="M3075" s="468" t="str">
        <f>BD_Actu!M327</f>
        <v>Hniekej</v>
      </c>
      <c r="N3075" s="470">
        <f>BD_Actu!N327</f>
        <v>3</v>
      </c>
      <c r="O3075" s="616">
        <f>BD_Actu!O327</f>
        <v>1</v>
      </c>
      <c r="P3075" s="468">
        <f>BD_Actu!P327</f>
        <v>1</v>
      </c>
      <c r="Q3075" s="468">
        <f>BD_Actu!Q327</f>
        <v>5</v>
      </c>
      <c r="R3075" s="468">
        <f>BD_Actu!R327</f>
        <v>1</v>
      </c>
      <c r="S3075" s="468">
        <f>BD_Actu!S327</f>
        <v>1</v>
      </c>
      <c r="T3075" s="468">
        <f>BD_Actu!T327</f>
        <v>0</v>
      </c>
      <c r="U3075" s="468">
        <f>BD_Actu!U327</f>
        <v>6</v>
      </c>
      <c r="V3075" s="468">
        <f>BD_Actu!V327</f>
        <v>0</v>
      </c>
      <c r="W3075" s="468">
        <f>BD_Actu!W327</f>
        <v>16</v>
      </c>
      <c r="X3075" s="468">
        <f>BD_Actu!X327</f>
        <v>3</v>
      </c>
      <c r="Y3075" s="468">
        <f>BD_Actu!Y327</f>
        <v>6</v>
      </c>
      <c r="Z3075" s="468">
        <f>BD_Actu!Z327</f>
        <v>0</v>
      </c>
      <c r="AA3075" s="468">
        <f>BD_Actu!AA327</f>
        <v>0</v>
      </c>
      <c r="AB3075" s="470">
        <f>BD_Actu!AB327</f>
        <v>40</v>
      </c>
      <c r="AC3075" s="470"/>
    </row>
    <row r="3076" spans="1:29" s="467" customFormat="1">
      <c r="A3076" s="468" t="str">
        <f>BD_Actu!A328</f>
        <v>2018_308</v>
      </c>
      <c r="B3076" s="468" t="str">
        <f>BD_Actu!B328</f>
        <v>-</v>
      </c>
      <c r="C3076" s="468" t="str">
        <f>BD_Actu!C328</f>
        <v>2018-Hniekej_4</v>
      </c>
      <c r="D3076" s="468" t="str">
        <f>BD_Actu!D328</f>
        <v>PIT</v>
      </c>
      <c r="E3076" s="468">
        <f>BD_Actu!E328</f>
        <v>77</v>
      </c>
      <c r="F3076" s="469" t="str">
        <f>BD_Actu!F328</f>
        <v>Hniekej</v>
      </c>
      <c r="G3076" s="468" t="str">
        <f>BD_Actu!G328</f>
        <v>Nouvelle Calédonie</v>
      </c>
      <c r="H3076" s="673">
        <f>BD_Actu!H328</f>
        <v>43621</v>
      </c>
      <c r="I3076" s="673">
        <f>BD_Actu!I328</f>
        <v>43654</v>
      </c>
      <c r="J3076" s="619">
        <f>BD_Actu!J328</f>
        <v>2018</v>
      </c>
      <c r="K3076" s="468" t="str">
        <f>BD_Actu!K328</f>
        <v>Province Iles</v>
      </c>
      <c r="L3076" s="468" t="str">
        <f>BD_Actu!L328</f>
        <v>Mou</v>
      </c>
      <c r="M3076" s="468" t="str">
        <f>BD_Actu!M328</f>
        <v>Hniekej</v>
      </c>
      <c r="N3076" s="470">
        <f>BD_Actu!N328</f>
        <v>4</v>
      </c>
      <c r="O3076" s="616">
        <f>BD_Actu!O328</f>
        <v>1</v>
      </c>
      <c r="P3076" s="468">
        <f>BD_Actu!P328</f>
        <v>2</v>
      </c>
      <c r="Q3076" s="468">
        <f>BD_Actu!Q328</f>
        <v>2</v>
      </c>
      <c r="R3076" s="468">
        <f>BD_Actu!R328</f>
        <v>0</v>
      </c>
      <c r="S3076" s="468">
        <f>BD_Actu!S328</f>
        <v>1</v>
      </c>
      <c r="T3076" s="468">
        <f>BD_Actu!T328</f>
        <v>0</v>
      </c>
      <c r="U3076" s="468">
        <f>BD_Actu!U328</f>
        <v>12</v>
      </c>
      <c r="V3076" s="468">
        <f>BD_Actu!V328</f>
        <v>0</v>
      </c>
      <c r="W3076" s="468">
        <f>BD_Actu!W328</f>
        <v>13</v>
      </c>
      <c r="X3076" s="468">
        <f>BD_Actu!X328</f>
        <v>3</v>
      </c>
      <c r="Y3076" s="468">
        <f>BD_Actu!Y328</f>
        <v>6</v>
      </c>
      <c r="Z3076" s="468">
        <f>BD_Actu!Z328</f>
        <v>0</v>
      </c>
      <c r="AA3076" s="468">
        <f>BD_Actu!AA328</f>
        <v>0</v>
      </c>
      <c r="AB3076" s="470">
        <f>BD_Actu!AB328</f>
        <v>40</v>
      </c>
      <c r="AC3076" s="470"/>
    </row>
    <row r="3077" spans="1:29" s="467" customFormat="1">
      <c r="A3077" s="468" t="str">
        <f>BD_Actu!A329</f>
        <v>2018_309</v>
      </c>
      <c r="B3077" s="468" t="str">
        <f>BD_Actu!B329</f>
        <v>-</v>
      </c>
      <c r="C3077" s="468" t="str">
        <f>BD_Actu!C329</f>
        <v>2018-N'Goni_1</v>
      </c>
      <c r="D3077" s="468" t="str">
        <f>BD_Actu!D329</f>
        <v>PIT</v>
      </c>
      <c r="E3077" s="468">
        <f>BD_Actu!E329</f>
        <v>78</v>
      </c>
      <c r="F3077" s="469" t="str">
        <f>BD_Actu!F329</f>
        <v>N'Goni</v>
      </c>
      <c r="G3077" s="468" t="str">
        <f>BD_Actu!G329</f>
        <v>Nouvelle Calédonie</v>
      </c>
      <c r="H3077" s="673">
        <f>BD_Actu!H329</f>
        <v>43664</v>
      </c>
      <c r="I3077" s="673">
        <f>BD_Actu!I329</f>
        <v>43684</v>
      </c>
      <c r="J3077" s="619">
        <f>BD_Actu!J329</f>
        <v>2018</v>
      </c>
      <c r="K3077" s="468" t="str">
        <f>BD_Actu!K329</f>
        <v>Province des îles Loyauté</v>
      </c>
      <c r="L3077" s="468" t="str">
        <f>BD_Actu!L329</f>
        <v>Easo</v>
      </c>
      <c r="M3077" s="468" t="str">
        <f>BD_Actu!M329</f>
        <v>N'Goni</v>
      </c>
      <c r="N3077" s="470">
        <f>BD_Actu!N329</f>
        <v>1</v>
      </c>
      <c r="O3077" s="616">
        <f>BD_Actu!O329</f>
        <v>3</v>
      </c>
      <c r="P3077" s="468">
        <f>BD_Actu!P329</f>
        <v>1</v>
      </c>
      <c r="Q3077" s="468">
        <f>BD_Actu!Q329</f>
        <v>8</v>
      </c>
      <c r="R3077" s="468">
        <f>BD_Actu!R329</f>
        <v>0</v>
      </c>
      <c r="S3077" s="468">
        <f>BD_Actu!S329</f>
        <v>0</v>
      </c>
      <c r="T3077" s="468">
        <f>BD_Actu!T329</f>
        <v>0</v>
      </c>
      <c r="U3077" s="468">
        <f>BD_Actu!U329</f>
        <v>0</v>
      </c>
      <c r="V3077" s="468">
        <f>BD_Actu!V329</f>
        <v>0</v>
      </c>
      <c r="W3077" s="468">
        <f>BD_Actu!W329</f>
        <v>14</v>
      </c>
      <c r="X3077" s="468">
        <f>BD_Actu!X329</f>
        <v>12</v>
      </c>
      <c r="Y3077" s="468">
        <f>BD_Actu!Y329</f>
        <v>2</v>
      </c>
      <c r="Z3077" s="468">
        <f>BD_Actu!Z329</f>
        <v>0</v>
      </c>
      <c r="AA3077" s="468">
        <f>BD_Actu!AA329</f>
        <v>0</v>
      </c>
      <c r="AB3077" s="470">
        <f>BD_Actu!AB329</f>
        <v>40</v>
      </c>
      <c r="AC3077" s="470"/>
    </row>
    <row r="3078" spans="1:29" s="467" customFormat="1">
      <c r="A3078" s="468" t="str">
        <f>BD_Actu!A330</f>
        <v>2018_310</v>
      </c>
      <c r="B3078" s="468" t="str">
        <f>BD_Actu!B330</f>
        <v>-</v>
      </c>
      <c r="C3078" s="468" t="str">
        <f>BD_Actu!C330</f>
        <v>2018-N'Goni_2</v>
      </c>
      <c r="D3078" s="468" t="str">
        <f>BD_Actu!D330</f>
        <v>PIT</v>
      </c>
      <c r="E3078" s="468">
        <f>BD_Actu!E330</f>
        <v>78</v>
      </c>
      <c r="F3078" s="469" t="str">
        <f>BD_Actu!F330</f>
        <v>N'Goni</v>
      </c>
      <c r="G3078" s="468" t="str">
        <f>BD_Actu!G330</f>
        <v>Nouvelle Calédonie</v>
      </c>
      <c r="H3078" s="673">
        <f>BD_Actu!H330</f>
        <v>43664</v>
      </c>
      <c r="I3078" s="673">
        <f>BD_Actu!I330</f>
        <v>43684</v>
      </c>
      <c r="J3078" s="619">
        <f>BD_Actu!J330</f>
        <v>2018</v>
      </c>
      <c r="K3078" s="468" t="str">
        <f>BD_Actu!K330</f>
        <v>Province des îles Loyauté</v>
      </c>
      <c r="L3078" s="468" t="str">
        <f>BD_Actu!L330</f>
        <v>Easo</v>
      </c>
      <c r="M3078" s="468" t="str">
        <f>BD_Actu!M330</f>
        <v>N'Goni</v>
      </c>
      <c r="N3078" s="470">
        <f>BD_Actu!N330</f>
        <v>2</v>
      </c>
      <c r="O3078" s="616">
        <f>BD_Actu!O330</f>
        <v>1</v>
      </c>
      <c r="P3078" s="468">
        <f>BD_Actu!P330</f>
        <v>1</v>
      </c>
      <c r="Q3078" s="468">
        <f>BD_Actu!Q330</f>
        <v>20</v>
      </c>
      <c r="R3078" s="468">
        <f>BD_Actu!R330</f>
        <v>0</v>
      </c>
      <c r="S3078" s="468">
        <f>BD_Actu!S330</f>
        <v>0</v>
      </c>
      <c r="T3078" s="468">
        <f>BD_Actu!T330</f>
        <v>0</v>
      </c>
      <c r="U3078" s="468">
        <f>BD_Actu!U330</f>
        <v>0</v>
      </c>
      <c r="V3078" s="468">
        <f>BD_Actu!V330</f>
        <v>0</v>
      </c>
      <c r="W3078" s="468">
        <f>BD_Actu!W330</f>
        <v>11</v>
      </c>
      <c r="X3078" s="468">
        <f>BD_Actu!X330</f>
        <v>6</v>
      </c>
      <c r="Y3078" s="468">
        <f>BD_Actu!Y330</f>
        <v>1</v>
      </c>
      <c r="Z3078" s="468">
        <f>BD_Actu!Z330</f>
        <v>0</v>
      </c>
      <c r="AA3078" s="468">
        <f>BD_Actu!AA330</f>
        <v>0</v>
      </c>
      <c r="AB3078" s="470">
        <f>BD_Actu!AB330</f>
        <v>40</v>
      </c>
      <c r="AC3078" s="470"/>
    </row>
    <row r="3079" spans="1:29" s="467" customFormat="1">
      <c r="A3079" s="468" t="str">
        <f>BD_Actu!A331</f>
        <v>2018_311</v>
      </c>
      <c r="B3079" s="468" t="str">
        <f>BD_Actu!B331</f>
        <v>-</v>
      </c>
      <c r="C3079" s="468" t="str">
        <f>BD_Actu!C331</f>
        <v>2018-N'Goni_3</v>
      </c>
      <c r="D3079" s="468" t="str">
        <f>BD_Actu!D331</f>
        <v>PIT</v>
      </c>
      <c r="E3079" s="468">
        <f>BD_Actu!E331</f>
        <v>78</v>
      </c>
      <c r="F3079" s="469" t="str">
        <f>BD_Actu!F331</f>
        <v>N'Goni</v>
      </c>
      <c r="G3079" s="468" t="str">
        <f>BD_Actu!G331</f>
        <v>Nouvelle Calédonie</v>
      </c>
      <c r="H3079" s="673">
        <f>BD_Actu!H331</f>
        <v>43664</v>
      </c>
      <c r="I3079" s="673">
        <f>BD_Actu!I331</f>
        <v>43684</v>
      </c>
      <c r="J3079" s="619">
        <f>BD_Actu!J331</f>
        <v>2018</v>
      </c>
      <c r="K3079" s="468" t="str">
        <f>BD_Actu!K331</f>
        <v>Province des îles Loyauté</v>
      </c>
      <c r="L3079" s="468" t="str">
        <f>BD_Actu!L331</f>
        <v>Easo</v>
      </c>
      <c r="M3079" s="468" t="str">
        <f>BD_Actu!M331</f>
        <v>N'Goni</v>
      </c>
      <c r="N3079" s="470">
        <f>BD_Actu!N331</f>
        <v>3</v>
      </c>
      <c r="O3079" s="616">
        <f>BD_Actu!O331</f>
        <v>0</v>
      </c>
      <c r="P3079" s="468">
        <f>BD_Actu!P331</f>
        <v>0</v>
      </c>
      <c r="Q3079" s="468">
        <f>BD_Actu!Q331</f>
        <v>6</v>
      </c>
      <c r="R3079" s="468">
        <f>BD_Actu!R331</f>
        <v>0</v>
      </c>
      <c r="S3079" s="468">
        <f>BD_Actu!S331</f>
        <v>3</v>
      </c>
      <c r="T3079" s="468">
        <f>BD_Actu!T331</f>
        <v>0</v>
      </c>
      <c r="U3079" s="468">
        <f>BD_Actu!U331</f>
        <v>0</v>
      </c>
      <c r="V3079" s="468">
        <f>BD_Actu!V331</f>
        <v>0</v>
      </c>
      <c r="W3079" s="468">
        <f>BD_Actu!W331</f>
        <v>18</v>
      </c>
      <c r="X3079" s="468">
        <f>BD_Actu!X331</f>
        <v>13</v>
      </c>
      <c r="Y3079" s="468">
        <f>BD_Actu!Y331</f>
        <v>0</v>
      </c>
      <c r="Z3079" s="468">
        <f>BD_Actu!Z331</f>
        <v>0</v>
      </c>
      <c r="AA3079" s="468">
        <f>BD_Actu!AA331</f>
        <v>0</v>
      </c>
      <c r="AB3079" s="470">
        <f>BD_Actu!AB331</f>
        <v>40</v>
      </c>
      <c r="AC3079" s="470"/>
    </row>
    <row r="3080" spans="1:29" s="467" customFormat="1">
      <c r="A3080" s="468" t="str">
        <f>BD_Actu!A332</f>
        <v>2018_312</v>
      </c>
      <c r="B3080" s="468" t="str">
        <f>BD_Actu!B332</f>
        <v>-</v>
      </c>
      <c r="C3080" s="468" t="str">
        <f>BD_Actu!C332</f>
        <v>2018-N'Goni_4</v>
      </c>
      <c r="D3080" s="468" t="str">
        <f>BD_Actu!D332</f>
        <v>PIT</v>
      </c>
      <c r="E3080" s="468">
        <f>BD_Actu!E332</f>
        <v>78</v>
      </c>
      <c r="F3080" s="469" t="str">
        <f>BD_Actu!F332</f>
        <v>N'Goni</v>
      </c>
      <c r="G3080" s="468" t="str">
        <f>BD_Actu!G332</f>
        <v>Nouvelle Calédonie</v>
      </c>
      <c r="H3080" s="673">
        <f>BD_Actu!H332</f>
        <v>43664</v>
      </c>
      <c r="I3080" s="673">
        <f>BD_Actu!I332</f>
        <v>43684</v>
      </c>
      <c r="J3080" s="619">
        <f>BD_Actu!J332</f>
        <v>2018</v>
      </c>
      <c r="K3080" s="468" t="str">
        <f>BD_Actu!K332</f>
        <v>Province des îles Loyauté</v>
      </c>
      <c r="L3080" s="468" t="str">
        <f>BD_Actu!L332</f>
        <v>Easo</v>
      </c>
      <c r="M3080" s="468" t="str">
        <f>BD_Actu!M332</f>
        <v>N'Goni</v>
      </c>
      <c r="N3080" s="470">
        <f>BD_Actu!N332</f>
        <v>4</v>
      </c>
      <c r="O3080" s="616">
        <f>BD_Actu!O332</f>
        <v>0</v>
      </c>
      <c r="P3080" s="468">
        <f>BD_Actu!P332</f>
        <v>1</v>
      </c>
      <c r="Q3080" s="468">
        <f>BD_Actu!Q332</f>
        <v>13</v>
      </c>
      <c r="R3080" s="468">
        <f>BD_Actu!R332</f>
        <v>3</v>
      </c>
      <c r="S3080" s="468">
        <f>BD_Actu!S332</f>
        <v>0</v>
      </c>
      <c r="T3080" s="468">
        <f>BD_Actu!T332</f>
        <v>0</v>
      </c>
      <c r="U3080" s="468">
        <f>BD_Actu!U332</f>
        <v>0</v>
      </c>
      <c r="V3080" s="468">
        <f>BD_Actu!V332</f>
        <v>0</v>
      </c>
      <c r="W3080" s="468">
        <f>BD_Actu!W332</f>
        <v>22</v>
      </c>
      <c r="X3080" s="468">
        <f>BD_Actu!X332</f>
        <v>1</v>
      </c>
      <c r="Y3080" s="468">
        <f>BD_Actu!Y332</f>
        <v>0</v>
      </c>
      <c r="Z3080" s="468">
        <f>BD_Actu!Z332</f>
        <v>0</v>
      </c>
      <c r="AA3080" s="468">
        <f>BD_Actu!AA332</f>
        <v>0</v>
      </c>
      <c r="AB3080" s="470">
        <f>BD_Actu!AB332</f>
        <v>40</v>
      </c>
      <c r="AC3080" s="470"/>
    </row>
    <row r="3081" spans="1:29" s="467" customFormat="1">
      <c r="A3081" s="468" t="str">
        <f>BD_Actu!A333</f>
        <v>2018_313</v>
      </c>
      <c r="B3081" s="468" t="str">
        <f>BD_Actu!B333</f>
        <v>-</v>
      </c>
      <c r="C3081" s="468" t="str">
        <f>BD_Actu!C333</f>
        <v>2018-Engeny_1</v>
      </c>
      <c r="D3081" s="468" t="str">
        <f>BD_Actu!D333</f>
        <v>PIT</v>
      </c>
      <c r="E3081" s="468">
        <f>BD_Actu!E333</f>
        <v>79</v>
      </c>
      <c r="F3081" s="469" t="str">
        <f>BD_Actu!F333</f>
        <v>Engeny</v>
      </c>
      <c r="G3081" s="468" t="str">
        <f>BD_Actu!G333</f>
        <v>Nouvelle Calédonie</v>
      </c>
      <c r="H3081" s="673">
        <f>BD_Actu!H333</f>
        <v>43664</v>
      </c>
      <c r="I3081" s="673">
        <f>BD_Actu!I333</f>
        <v>43684</v>
      </c>
      <c r="J3081" s="619">
        <f>BD_Actu!J333</f>
        <v>2018</v>
      </c>
      <c r="K3081" s="468" t="str">
        <f>BD_Actu!K333</f>
        <v>Province des îles Loyauté</v>
      </c>
      <c r="L3081" s="468" t="str">
        <f>BD_Actu!L333</f>
        <v>Easo</v>
      </c>
      <c r="M3081" s="468" t="str">
        <f>BD_Actu!M333</f>
        <v>Engeny</v>
      </c>
      <c r="N3081" s="470">
        <f>BD_Actu!N333</f>
        <v>1</v>
      </c>
      <c r="O3081" s="616">
        <f>BD_Actu!O333</f>
        <v>0</v>
      </c>
      <c r="P3081" s="468">
        <f>BD_Actu!P333</f>
        <v>8</v>
      </c>
      <c r="Q3081" s="468">
        <f>BD_Actu!Q333</f>
        <v>20</v>
      </c>
      <c r="R3081" s="468">
        <f>BD_Actu!R333</f>
        <v>2</v>
      </c>
      <c r="S3081" s="468">
        <f>BD_Actu!S333</f>
        <v>3</v>
      </c>
      <c r="T3081" s="468">
        <f>BD_Actu!T333</f>
        <v>0</v>
      </c>
      <c r="U3081" s="468">
        <f>BD_Actu!U333</f>
        <v>0</v>
      </c>
      <c r="V3081" s="468">
        <f>BD_Actu!V333</f>
        <v>0</v>
      </c>
      <c r="W3081" s="468">
        <f>BD_Actu!W333</f>
        <v>5</v>
      </c>
      <c r="X3081" s="468">
        <f>BD_Actu!X333</f>
        <v>2</v>
      </c>
      <c r="Y3081" s="468">
        <f>BD_Actu!Y333</f>
        <v>0</v>
      </c>
      <c r="Z3081" s="468">
        <f>BD_Actu!Z333</f>
        <v>0</v>
      </c>
      <c r="AA3081" s="468">
        <f>BD_Actu!AA333</f>
        <v>0</v>
      </c>
      <c r="AB3081" s="470">
        <f>BD_Actu!AB333</f>
        <v>40</v>
      </c>
      <c r="AC3081" s="470"/>
    </row>
    <row r="3082" spans="1:29" s="467" customFormat="1">
      <c r="A3082" s="468" t="str">
        <f>BD_Actu!A334</f>
        <v>2018_314</v>
      </c>
      <c r="B3082" s="468" t="str">
        <f>BD_Actu!B334</f>
        <v>-</v>
      </c>
      <c r="C3082" s="468" t="str">
        <f>BD_Actu!C334</f>
        <v>2018-Engeny_2</v>
      </c>
      <c r="D3082" s="468" t="str">
        <f>BD_Actu!D334</f>
        <v>PIT</v>
      </c>
      <c r="E3082" s="468">
        <f>BD_Actu!E334</f>
        <v>79</v>
      </c>
      <c r="F3082" s="469" t="str">
        <f>BD_Actu!F334</f>
        <v>Engeny</v>
      </c>
      <c r="G3082" s="468" t="str">
        <f>BD_Actu!G334</f>
        <v>Nouvelle Calédonie</v>
      </c>
      <c r="H3082" s="673">
        <f>BD_Actu!H334</f>
        <v>43664</v>
      </c>
      <c r="I3082" s="673">
        <f>BD_Actu!I334</f>
        <v>43684</v>
      </c>
      <c r="J3082" s="619">
        <f>BD_Actu!J334</f>
        <v>2018</v>
      </c>
      <c r="K3082" s="468" t="str">
        <f>BD_Actu!K334</f>
        <v>Province des îles Loyauté</v>
      </c>
      <c r="L3082" s="468" t="str">
        <f>BD_Actu!L334</f>
        <v>Easo</v>
      </c>
      <c r="M3082" s="468" t="str">
        <f>BD_Actu!M334</f>
        <v>Engeny</v>
      </c>
      <c r="N3082" s="470">
        <f>BD_Actu!N334</f>
        <v>2</v>
      </c>
      <c r="O3082" s="616">
        <f>BD_Actu!O334</f>
        <v>5</v>
      </c>
      <c r="P3082" s="468">
        <f>BD_Actu!P334</f>
        <v>5</v>
      </c>
      <c r="Q3082" s="468">
        <f>BD_Actu!Q334</f>
        <v>16</v>
      </c>
      <c r="R3082" s="468">
        <f>BD_Actu!R334</f>
        <v>0</v>
      </c>
      <c r="S3082" s="468">
        <f>BD_Actu!S334</f>
        <v>0</v>
      </c>
      <c r="T3082" s="468">
        <f>BD_Actu!T334</f>
        <v>0</v>
      </c>
      <c r="U3082" s="468">
        <f>BD_Actu!U334</f>
        <v>2</v>
      </c>
      <c r="V3082" s="468">
        <f>BD_Actu!V334</f>
        <v>0</v>
      </c>
      <c r="W3082" s="468">
        <f>BD_Actu!W334</f>
        <v>12</v>
      </c>
      <c r="X3082" s="468">
        <f>BD_Actu!X334</f>
        <v>0</v>
      </c>
      <c r="Y3082" s="468">
        <f>BD_Actu!Y334</f>
        <v>0</v>
      </c>
      <c r="Z3082" s="468">
        <f>BD_Actu!Z334</f>
        <v>0</v>
      </c>
      <c r="AA3082" s="468">
        <f>BD_Actu!AA334</f>
        <v>0</v>
      </c>
      <c r="AB3082" s="470">
        <f>BD_Actu!AB334</f>
        <v>40</v>
      </c>
      <c r="AC3082" s="470"/>
    </row>
    <row r="3083" spans="1:29" s="467" customFormat="1">
      <c r="A3083" s="468" t="str">
        <f>BD_Actu!A335</f>
        <v>2018_315</v>
      </c>
      <c r="B3083" s="468" t="str">
        <f>BD_Actu!B335</f>
        <v>-</v>
      </c>
      <c r="C3083" s="468" t="str">
        <f>BD_Actu!C335</f>
        <v>2018-Engeny_3</v>
      </c>
      <c r="D3083" s="468" t="str">
        <f>BD_Actu!D335</f>
        <v>PIT</v>
      </c>
      <c r="E3083" s="468">
        <f>BD_Actu!E335</f>
        <v>79</v>
      </c>
      <c r="F3083" s="469" t="str">
        <f>BD_Actu!F335</f>
        <v>Engeny</v>
      </c>
      <c r="G3083" s="468" t="str">
        <f>BD_Actu!G335</f>
        <v>Nouvelle Calédonie</v>
      </c>
      <c r="H3083" s="673">
        <f>BD_Actu!H335</f>
        <v>43664</v>
      </c>
      <c r="I3083" s="673">
        <f>BD_Actu!I335</f>
        <v>43684</v>
      </c>
      <c r="J3083" s="619">
        <f>BD_Actu!J335</f>
        <v>2018</v>
      </c>
      <c r="K3083" s="468" t="str">
        <f>BD_Actu!K335</f>
        <v>Province des îles Loyauté</v>
      </c>
      <c r="L3083" s="468" t="str">
        <f>BD_Actu!L335</f>
        <v>Easo</v>
      </c>
      <c r="M3083" s="468" t="str">
        <f>BD_Actu!M335</f>
        <v>Engeny</v>
      </c>
      <c r="N3083" s="470">
        <f>BD_Actu!N335</f>
        <v>3</v>
      </c>
      <c r="O3083" s="616">
        <f>BD_Actu!O335</f>
        <v>1</v>
      </c>
      <c r="P3083" s="468">
        <f>BD_Actu!P335</f>
        <v>0</v>
      </c>
      <c r="Q3083" s="468">
        <f>BD_Actu!Q335</f>
        <v>24</v>
      </c>
      <c r="R3083" s="468">
        <f>BD_Actu!R335</f>
        <v>4</v>
      </c>
      <c r="S3083" s="468">
        <f>BD_Actu!S335</f>
        <v>0</v>
      </c>
      <c r="T3083" s="468">
        <f>BD_Actu!T335</f>
        <v>0</v>
      </c>
      <c r="U3083" s="468">
        <f>BD_Actu!U335</f>
        <v>1</v>
      </c>
      <c r="V3083" s="468">
        <f>BD_Actu!V335</f>
        <v>0</v>
      </c>
      <c r="W3083" s="468">
        <f>BD_Actu!W335</f>
        <v>10</v>
      </c>
      <c r="X3083" s="468">
        <f>BD_Actu!X335</f>
        <v>0</v>
      </c>
      <c r="Y3083" s="468">
        <f>BD_Actu!Y335</f>
        <v>0</v>
      </c>
      <c r="Z3083" s="468">
        <f>BD_Actu!Z335</f>
        <v>0</v>
      </c>
      <c r="AA3083" s="468">
        <f>BD_Actu!AA335</f>
        <v>0</v>
      </c>
      <c r="AB3083" s="470">
        <f>BD_Actu!AB335</f>
        <v>40</v>
      </c>
      <c r="AC3083" s="470"/>
    </row>
    <row r="3084" spans="1:29" s="467" customFormat="1">
      <c r="A3084" s="468" t="str">
        <f>BD_Actu!A336</f>
        <v>2018_316</v>
      </c>
      <c r="B3084" s="468" t="str">
        <f>BD_Actu!B336</f>
        <v>-</v>
      </c>
      <c r="C3084" s="468" t="str">
        <f>BD_Actu!C336</f>
        <v>2018-Engeny_4</v>
      </c>
      <c r="D3084" s="468" t="str">
        <f>BD_Actu!D336</f>
        <v>PIT</v>
      </c>
      <c r="E3084" s="468">
        <f>BD_Actu!E336</f>
        <v>79</v>
      </c>
      <c r="F3084" s="469" t="str">
        <f>BD_Actu!F336</f>
        <v>Engeny</v>
      </c>
      <c r="G3084" s="468" t="str">
        <f>BD_Actu!G336</f>
        <v>Nouvelle Calédonie</v>
      </c>
      <c r="H3084" s="673">
        <f>BD_Actu!H336</f>
        <v>43664</v>
      </c>
      <c r="I3084" s="673">
        <f>BD_Actu!I336</f>
        <v>43684</v>
      </c>
      <c r="J3084" s="619">
        <f>BD_Actu!J336</f>
        <v>2018</v>
      </c>
      <c r="K3084" s="468" t="str">
        <f>BD_Actu!K336</f>
        <v>Province des îles Loyauté</v>
      </c>
      <c r="L3084" s="468" t="str">
        <f>BD_Actu!L336</f>
        <v>Easo</v>
      </c>
      <c r="M3084" s="468" t="str">
        <f>BD_Actu!M336</f>
        <v>Engeny</v>
      </c>
      <c r="N3084" s="470">
        <f>BD_Actu!N336</f>
        <v>4</v>
      </c>
      <c r="O3084" s="616">
        <f>BD_Actu!O336</f>
        <v>3</v>
      </c>
      <c r="P3084" s="468">
        <f>BD_Actu!P336</f>
        <v>5</v>
      </c>
      <c r="Q3084" s="468">
        <f>BD_Actu!Q336</f>
        <v>15</v>
      </c>
      <c r="R3084" s="468">
        <f>BD_Actu!R336</f>
        <v>0</v>
      </c>
      <c r="S3084" s="468">
        <f>BD_Actu!S336</f>
        <v>0</v>
      </c>
      <c r="T3084" s="468">
        <f>BD_Actu!T336</f>
        <v>0</v>
      </c>
      <c r="U3084" s="468">
        <f>BD_Actu!U336</f>
        <v>0</v>
      </c>
      <c r="V3084" s="468">
        <f>BD_Actu!V336</f>
        <v>0</v>
      </c>
      <c r="W3084" s="468">
        <f>BD_Actu!W336</f>
        <v>14</v>
      </c>
      <c r="X3084" s="468">
        <f>BD_Actu!X336</f>
        <v>0</v>
      </c>
      <c r="Y3084" s="468">
        <f>BD_Actu!Y336</f>
        <v>2</v>
      </c>
      <c r="Z3084" s="468">
        <f>BD_Actu!Z336</f>
        <v>0</v>
      </c>
      <c r="AA3084" s="468">
        <f>BD_Actu!AA336</f>
        <v>1</v>
      </c>
      <c r="AB3084" s="470">
        <f>BD_Actu!AB336</f>
        <v>40</v>
      </c>
      <c r="AC3084" s="470"/>
    </row>
    <row r="3085" spans="1:29" s="467" customFormat="1">
      <c r="A3085" s="468" t="str">
        <f>BD_Actu!A337</f>
        <v>2018_317</v>
      </c>
      <c r="B3085" s="468" t="str">
        <f>BD_Actu!B337</f>
        <v>-</v>
      </c>
      <c r="C3085" s="468" t="str">
        <f>BD_Actu!C337</f>
        <v>2018-Jua_1</v>
      </c>
      <c r="D3085" s="468" t="str">
        <f>BD_Actu!D337</f>
        <v>PIT</v>
      </c>
      <c r="E3085" s="468">
        <f>BD_Actu!E337</f>
        <v>80</v>
      </c>
      <c r="F3085" s="469" t="str">
        <f>BD_Actu!F337</f>
        <v>Jua</v>
      </c>
      <c r="G3085" s="468" t="str">
        <f>BD_Actu!G337</f>
        <v>Nouvelle Calédonie</v>
      </c>
      <c r="H3085" s="673">
        <f>BD_Actu!H337</f>
        <v>43663</v>
      </c>
      <c r="I3085" s="673">
        <f>BD_Actu!I337</f>
        <v>43684</v>
      </c>
      <c r="J3085" s="619">
        <f>BD_Actu!J337</f>
        <v>2018</v>
      </c>
      <c r="K3085" s="468" t="str">
        <f>BD_Actu!K337</f>
        <v>Province des îles Loyauté</v>
      </c>
      <c r="L3085" s="468" t="str">
        <f>BD_Actu!L337</f>
        <v>Easo</v>
      </c>
      <c r="M3085" s="468" t="str">
        <f>BD_Actu!M337</f>
        <v>Jua</v>
      </c>
      <c r="N3085" s="470">
        <f>BD_Actu!N337</f>
        <v>1</v>
      </c>
      <c r="O3085" s="616">
        <f>BD_Actu!O337</f>
        <v>0</v>
      </c>
      <c r="P3085" s="468">
        <f>BD_Actu!P337</f>
        <v>13</v>
      </c>
      <c r="Q3085" s="468">
        <f>BD_Actu!Q337</f>
        <v>5</v>
      </c>
      <c r="R3085" s="468">
        <f>BD_Actu!R337</f>
        <v>0</v>
      </c>
      <c r="S3085" s="468">
        <f>BD_Actu!S337</f>
        <v>0</v>
      </c>
      <c r="T3085" s="468">
        <f>BD_Actu!T337</f>
        <v>0</v>
      </c>
      <c r="U3085" s="468">
        <f>BD_Actu!U337</f>
        <v>2</v>
      </c>
      <c r="V3085" s="468">
        <f>BD_Actu!V337</f>
        <v>1</v>
      </c>
      <c r="W3085" s="468">
        <f>BD_Actu!W337</f>
        <v>16</v>
      </c>
      <c r="X3085" s="468">
        <f>BD_Actu!X337</f>
        <v>2</v>
      </c>
      <c r="Y3085" s="468">
        <f>BD_Actu!Y337</f>
        <v>0</v>
      </c>
      <c r="Z3085" s="468">
        <f>BD_Actu!Z337</f>
        <v>0</v>
      </c>
      <c r="AA3085" s="468">
        <f>BD_Actu!AA337</f>
        <v>1</v>
      </c>
      <c r="AB3085" s="470">
        <f>BD_Actu!AB337</f>
        <v>40</v>
      </c>
      <c r="AC3085" s="470"/>
    </row>
    <row r="3086" spans="1:29" s="467" customFormat="1">
      <c r="A3086" s="468" t="str">
        <f>BD_Actu!A338</f>
        <v>2018_318</v>
      </c>
      <c r="B3086" s="468" t="str">
        <f>BD_Actu!B338</f>
        <v>-</v>
      </c>
      <c r="C3086" s="468" t="str">
        <f>BD_Actu!C338</f>
        <v>2018-Jua_2</v>
      </c>
      <c r="D3086" s="468" t="str">
        <f>BD_Actu!D338</f>
        <v>PIT</v>
      </c>
      <c r="E3086" s="468">
        <f>BD_Actu!E338</f>
        <v>80</v>
      </c>
      <c r="F3086" s="469" t="str">
        <f>BD_Actu!F338</f>
        <v>Jua</v>
      </c>
      <c r="G3086" s="468" t="str">
        <f>BD_Actu!G338</f>
        <v>Nouvelle Calédonie</v>
      </c>
      <c r="H3086" s="673">
        <f>BD_Actu!H338</f>
        <v>43663</v>
      </c>
      <c r="I3086" s="673">
        <f>BD_Actu!I338</f>
        <v>43684</v>
      </c>
      <c r="J3086" s="619">
        <f>BD_Actu!J338</f>
        <v>2018</v>
      </c>
      <c r="K3086" s="468" t="str">
        <f>BD_Actu!K338</f>
        <v>Province des îles Loyauté</v>
      </c>
      <c r="L3086" s="468" t="str">
        <f>BD_Actu!L338</f>
        <v>Easo</v>
      </c>
      <c r="M3086" s="468" t="str">
        <f>BD_Actu!M338</f>
        <v>Jua</v>
      </c>
      <c r="N3086" s="470">
        <f>BD_Actu!N338</f>
        <v>2</v>
      </c>
      <c r="O3086" s="616">
        <f>BD_Actu!O338</f>
        <v>3</v>
      </c>
      <c r="P3086" s="468">
        <f>BD_Actu!P338</f>
        <v>14</v>
      </c>
      <c r="Q3086" s="468">
        <f>BD_Actu!Q338</f>
        <v>16</v>
      </c>
      <c r="R3086" s="468">
        <f>BD_Actu!R338</f>
        <v>0</v>
      </c>
      <c r="S3086" s="468">
        <f>BD_Actu!S338</f>
        <v>0</v>
      </c>
      <c r="T3086" s="468">
        <f>BD_Actu!T338</f>
        <v>0</v>
      </c>
      <c r="U3086" s="468">
        <f>BD_Actu!U338</f>
        <v>2</v>
      </c>
      <c r="V3086" s="468">
        <f>BD_Actu!V338</f>
        <v>0</v>
      </c>
      <c r="W3086" s="468">
        <f>BD_Actu!W338</f>
        <v>5</v>
      </c>
      <c r="X3086" s="468">
        <f>BD_Actu!X338</f>
        <v>0</v>
      </c>
      <c r="Y3086" s="468">
        <f>BD_Actu!Y338</f>
        <v>0</v>
      </c>
      <c r="Z3086" s="468">
        <f>BD_Actu!Z338</f>
        <v>0</v>
      </c>
      <c r="AA3086" s="468">
        <f>BD_Actu!AA338</f>
        <v>0</v>
      </c>
      <c r="AB3086" s="470">
        <f>BD_Actu!AB338</f>
        <v>40</v>
      </c>
      <c r="AC3086" s="470"/>
    </row>
    <row r="3087" spans="1:29" s="467" customFormat="1">
      <c r="A3087" s="468" t="str">
        <f>BD_Actu!A339</f>
        <v>2018_319</v>
      </c>
      <c r="B3087" s="468" t="str">
        <f>BD_Actu!B339</f>
        <v>-</v>
      </c>
      <c r="C3087" s="468" t="str">
        <f>BD_Actu!C339</f>
        <v>2018-Jua_3</v>
      </c>
      <c r="D3087" s="468" t="str">
        <f>BD_Actu!D339</f>
        <v>PIT</v>
      </c>
      <c r="E3087" s="468">
        <f>BD_Actu!E339</f>
        <v>80</v>
      </c>
      <c r="F3087" s="469" t="str">
        <f>BD_Actu!F339</f>
        <v>Jua</v>
      </c>
      <c r="G3087" s="468" t="str">
        <f>BD_Actu!G339</f>
        <v>Nouvelle Calédonie</v>
      </c>
      <c r="H3087" s="673">
        <f>BD_Actu!H339</f>
        <v>43663</v>
      </c>
      <c r="I3087" s="673">
        <f>BD_Actu!I339</f>
        <v>43684</v>
      </c>
      <c r="J3087" s="619">
        <f>BD_Actu!J339</f>
        <v>2018</v>
      </c>
      <c r="K3087" s="468" t="str">
        <f>BD_Actu!K339</f>
        <v>Province des îles Loyauté</v>
      </c>
      <c r="L3087" s="468" t="str">
        <f>BD_Actu!L339</f>
        <v>Easo</v>
      </c>
      <c r="M3087" s="468" t="str">
        <f>BD_Actu!M339</f>
        <v>Jua</v>
      </c>
      <c r="N3087" s="470">
        <f>BD_Actu!N339</f>
        <v>3</v>
      </c>
      <c r="O3087" s="616">
        <f>BD_Actu!O339</f>
        <v>2</v>
      </c>
      <c r="P3087" s="468">
        <f>BD_Actu!P339</f>
        <v>13</v>
      </c>
      <c r="Q3087" s="468">
        <f>BD_Actu!Q339</f>
        <v>13</v>
      </c>
      <c r="R3087" s="468">
        <f>BD_Actu!R339</f>
        <v>0</v>
      </c>
      <c r="S3087" s="468">
        <f>BD_Actu!S339</f>
        <v>0</v>
      </c>
      <c r="T3087" s="468">
        <f>BD_Actu!T339</f>
        <v>0</v>
      </c>
      <c r="U3087" s="468">
        <f>BD_Actu!U339</f>
        <v>3</v>
      </c>
      <c r="V3087" s="468">
        <f>BD_Actu!V339</f>
        <v>0</v>
      </c>
      <c r="W3087" s="468">
        <f>BD_Actu!W339</f>
        <v>6</v>
      </c>
      <c r="X3087" s="468">
        <f>BD_Actu!X339</f>
        <v>3</v>
      </c>
      <c r="Y3087" s="468">
        <f>BD_Actu!Y339</f>
        <v>0</v>
      </c>
      <c r="Z3087" s="468">
        <f>BD_Actu!Z339</f>
        <v>0</v>
      </c>
      <c r="AA3087" s="468">
        <f>BD_Actu!AA339</f>
        <v>0</v>
      </c>
      <c r="AB3087" s="470">
        <f>BD_Actu!AB339</f>
        <v>40</v>
      </c>
      <c r="AC3087" s="470"/>
    </row>
    <row r="3088" spans="1:29" s="467" customFormat="1">
      <c r="A3088" s="468" t="str">
        <f>BD_Actu!A340</f>
        <v>2018_320</v>
      </c>
      <c r="B3088" s="468" t="str">
        <f>BD_Actu!B340</f>
        <v>-</v>
      </c>
      <c r="C3088" s="468" t="str">
        <f>BD_Actu!C340</f>
        <v>2018-Jua_4</v>
      </c>
      <c r="D3088" s="468" t="str">
        <f>BD_Actu!D340</f>
        <v>PIT</v>
      </c>
      <c r="E3088" s="468">
        <f>BD_Actu!E340</f>
        <v>80</v>
      </c>
      <c r="F3088" s="469" t="str">
        <f>BD_Actu!F340</f>
        <v>Jua</v>
      </c>
      <c r="G3088" s="468" t="str">
        <f>BD_Actu!G340</f>
        <v>Nouvelle Calédonie</v>
      </c>
      <c r="H3088" s="673">
        <f>BD_Actu!H340</f>
        <v>43663</v>
      </c>
      <c r="I3088" s="673">
        <f>BD_Actu!I340</f>
        <v>43684</v>
      </c>
      <c r="J3088" s="619">
        <f>BD_Actu!J340</f>
        <v>2018</v>
      </c>
      <c r="K3088" s="468" t="str">
        <f>BD_Actu!K340</f>
        <v>Province des îles Loyauté</v>
      </c>
      <c r="L3088" s="468" t="str">
        <f>BD_Actu!L340</f>
        <v>Easo</v>
      </c>
      <c r="M3088" s="468" t="str">
        <f>BD_Actu!M340</f>
        <v>Jua</v>
      </c>
      <c r="N3088" s="470">
        <f>BD_Actu!N340</f>
        <v>4</v>
      </c>
      <c r="O3088" s="616">
        <f>BD_Actu!O340</f>
        <v>1</v>
      </c>
      <c r="P3088" s="468">
        <f>BD_Actu!P340</f>
        <v>9</v>
      </c>
      <c r="Q3088" s="468">
        <f>BD_Actu!Q340</f>
        <v>12</v>
      </c>
      <c r="R3088" s="468">
        <f>BD_Actu!R340</f>
        <v>3</v>
      </c>
      <c r="S3088" s="468">
        <f>BD_Actu!S340</f>
        <v>0</v>
      </c>
      <c r="T3088" s="468">
        <f>BD_Actu!T340</f>
        <v>0</v>
      </c>
      <c r="U3088" s="468">
        <f>BD_Actu!U340</f>
        <v>0</v>
      </c>
      <c r="V3088" s="468">
        <f>BD_Actu!V340</f>
        <v>1</v>
      </c>
      <c r="W3088" s="468">
        <f>BD_Actu!W340</f>
        <v>12</v>
      </c>
      <c r="X3088" s="468">
        <f>BD_Actu!X340</f>
        <v>0</v>
      </c>
      <c r="Y3088" s="468">
        <f>BD_Actu!Y340</f>
        <v>2</v>
      </c>
      <c r="Z3088" s="468">
        <f>BD_Actu!Z340</f>
        <v>0</v>
      </c>
      <c r="AA3088" s="468">
        <f>BD_Actu!AA340</f>
        <v>0</v>
      </c>
      <c r="AB3088" s="470">
        <f>BD_Actu!AB340</f>
        <v>40</v>
      </c>
      <c r="AC3088" s="470"/>
    </row>
    <row r="3089" spans="1:29" s="467" customFormat="1">
      <c r="A3089" s="468" t="str">
        <f>BD_Actu!A341</f>
        <v>2018_321</v>
      </c>
      <c r="B3089" s="468" t="str">
        <f>BD_Actu!B341</f>
        <v>-</v>
      </c>
      <c r="C3089" s="468" t="str">
        <f>BD_Actu!C341</f>
        <v>2018-Jothie_1</v>
      </c>
      <c r="D3089" s="468" t="str">
        <f>BD_Actu!D341</f>
        <v>PIT</v>
      </c>
      <c r="E3089" s="468">
        <f>BD_Actu!E341</f>
        <v>81</v>
      </c>
      <c r="F3089" s="469" t="str">
        <f>BD_Actu!F341</f>
        <v>Jothie</v>
      </c>
      <c r="G3089" s="468" t="str">
        <f>BD_Actu!G341</f>
        <v>Nouvelle Calédonie</v>
      </c>
      <c r="H3089" s="673">
        <f>BD_Actu!H341</f>
        <v>43678</v>
      </c>
      <c r="I3089" s="673">
        <f>BD_Actu!I341</f>
        <v>43684</v>
      </c>
      <c r="J3089" s="619">
        <f>BD_Actu!J341</f>
        <v>2018</v>
      </c>
      <c r="K3089" s="468" t="str">
        <f>BD_Actu!K341</f>
        <v>Province des îles Loyauté</v>
      </c>
      <c r="L3089" s="468" t="str">
        <f>BD_Actu!L341</f>
        <v>Chateaubriand</v>
      </c>
      <c r="M3089" s="468" t="str">
        <f>BD_Actu!M341</f>
        <v>Jothie</v>
      </c>
      <c r="N3089" s="470">
        <f>BD_Actu!N341</f>
        <v>1</v>
      </c>
      <c r="O3089" s="616">
        <f>BD_Actu!O341</f>
        <v>4</v>
      </c>
      <c r="P3089" s="468">
        <f>BD_Actu!P341</f>
        <v>0</v>
      </c>
      <c r="Q3089" s="468">
        <f>BD_Actu!Q341</f>
        <v>16</v>
      </c>
      <c r="R3089" s="468">
        <f>BD_Actu!R341</f>
        <v>0</v>
      </c>
      <c r="S3089" s="468">
        <f>BD_Actu!S341</f>
        <v>1</v>
      </c>
      <c r="T3089" s="468">
        <f>BD_Actu!T341</f>
        <v>0</v>
      </c>
      <c r="U3089" s="468">
        <f>BD_Actu!U341</f>
        <v>1</v>
      </c>
      <c r="V3089" s="468">
        <f>BD_Actu!V341</f>
        <v>0</v>
      </c>
      <c r="W3089" s="468">
        <f>BD_Actu!W341</f>
        <v>9</v>
      </c>
      <c r="X3089" s="468">
        <f>BD_Actu!X341</f>
        <v>3</v>
      </c>
      <c r="Y3089" s="468">
        <f>BD_Actu!Y341</f>
        <v>6</v>
      </c>
      <c r="Z3089" s="468">
        <f>BD_Actu!Z341</f>
        <v>0</v>
      </c>
      <c r="AA3089" s="468">
        <f>BD_Actu!AA341</f>
        <v>0</v>
      </c>
      <c r="AB3089" s="470">
        <f>BD_Actu!AB341</f>
        <v>40</v>
      </c>
      <c r="AC3089" s="470"/>
    </row>
    <row r="3090" spans="1:29" s="467" customFormat="1">
      <c r="A3090" s="468" t="str">
        <f>BD_Actu!A342</f>
        <v>2018_322</v>
      </c>
      <c r="B3090" s="468" t="str">
        <f>BD_Actu!B342</f>
        <v>-</v>
      </c>
      <c r="C3090" s="468" t="str">
        <f>BD_Actu!C342</f>
        <v>2018-Jothie_2</v>
      </c>
      <c r="D3090" s="468" t="str">
        <f>BD_Actu!D342</f>
        <v>PIT</v>
      </c>
      <c r="E3090" s="468">
        <f>BD_Actu!E342</f>
        <v>81</v>
      </c>
      <c r="F3090" s="469" t="str">
        <f>BD_Actu!F342</f>
        <v>Jothie</v>
      </c>
      <c r="G3090" s="468" t="str">
        <f>BD_Actu!G342</f>
        <v>Nouvelle Calédonie</v>
      </c>
      <c r="H3090" s="673">
        <f>BD_Actu!H342</f>
        <v>43678</v>
      </c>
      <c r="I3090" s="673">
        <f>BD_Actu!I342</f>
        <v>43684</v>
      </c>
      <c r="J3090" s="619">
        <f>BD_Actu!J342</f>
        <v>2018</v>
      </c>
      <c r="K3090" s="468" t="str">
        <f>BD_Actu!K342</f>
        <v>Province des îles Loyauté</v>
      </c>
      <c r="L3090" s="468" t="str">
        <f>BD_Actu!L342</f>
        <v>Chateaubriand</v>
      </c>
      <c r="M3090" s="468" t="str">
        <f>BD_Actu!M342</f>
        <v>Jothie</v>
      </c>
      <c r="N3090" s="470">
        <f>BD_Actu!N342</f>
        <v>2</v>
      </c>
      <c r="O3090" s="616">
        <f>BD_Actu!O342</f>
        <v>3</v>
      </c>
      <c r="P3090" s="468">
        <f>BD_Actu!P342</f>
        <v>0</v>
      </c>
      <c r="Q3090" s="468">
        <f>BD_Actu!Q342</f>
        <v>15</v>
      </c>
      <c r="R3090" s="468">
        <f>BD_Actu!R342</f>
        <v>0</v>
      </c>
      <c r="S3090" s="468">
        <f>BD_Actu!S342</f>
        <v>1</v>
      </c>
      <c r="T3090" s="468">
        <f>BD_Actu!T342</f>
        <v>0</v>
      </c>
      <c r="U3090" s="468">
        <f>BD_Actu!U342</f>
        <v>1</v>
      </c>
      <c r="V3090" s="468">
        <f>BD_Actu!V342</f>
        <v>0</v>
      </c>
      <c r="W3090" s="468">
        <f>BD_Actu!W342</f>
        <v>13</v>
      </c>
      <c r="X3090" s="468">
        <f>BD_Actu!X342</f>
        <v>5</v>
      </c>
      <c r="Y3090" s="468">
        <f>BD_Actu!Y342</f>
        <v>2</v>
      </c>
      <c r="Z3090" s="468">
        <f>BD_Actu!Z342</f>
        <v>0</v>
      </c>
      <c r="AA3090" s="468">
        <f>BD_Actu!AA342</f>
        <v>0</v>
      </c>
      <c r="AB3090" s="470">
        <f>BD_Actu!AB342</f>
        <v>40</v>
      </c>
      <c r="AC3090" s="470"/>
    </row>
    <row r="3091" spans="1:29" s="467" customFormat="1">
      <c r="A3091" s="468" t="str">
        <f>BD_Actu!A343</f>
        <v>2018_323</v>
      </c>
      <c r="B3091" s="468" t="str">
        <f>BD_Actu!B343</f>
        <v>-</v>
      </c>
      <c r="C3091" s="468" t="str">
        <f>BD_Actu!C343</f>
        <v>2018-Jothie_3</v>
      </c>
      <c r="D3091" s="468" t="str">
        <f>BD_Actu!D343</f>
        <v>PIT</v>
      </c>
      <c r="E3091" s="468">
        <f>BD_Actu!E343</f>
        <v>81</v>
      </c>
      <c r="F3091" s="469" t="str">
        <f>BD_Actu!F343</f>
        <v>Jothie</v>
      </c>
      <c r="G3091" s="468" t="str">
        <f>BD_Actu!G343</f>
        <v>Nouvelle Calédonie</v>
      </c>
      <c r="H3091" s="673">
        <f>BD_Actu!H343</f>
        <v>43678</v>
      </c>
      <c r="I3091" s="673">
        <f>BD_Actu!I343</f>
        <v>43684</v>
      </c>
      <c r="J3091" s="619">
        <f>BD_Actu!J343</f>
        <v>2018</v>
      </c>
      <c r="K3091" s="468" t="str">
        <f>BD_Actu!K343</f>
        <v>Province des îles Loyauté</v>
      </c>
      <c r="L3091" s="468" t="str">
        <f>BD_Actu!L343</f>
        <v>Chateaubriand</v>
      </c>
      <c r="M3091" s="468" t="str">
        <f>BD_Actu!M343</f>
        <v>Jothie</v>
      </c>
      <c r="N3091" s="470">
        <f>BD_Actu!N343</f>
        <v>3</v>
      </c>
      <c r="O3091" s="616">
        <f>BD_Actu!O343</f>
        <v>0</v>
      </c>
      <c r="P3091" s="468">
        <f>BD_Actu!P343</f>
        <v>1</v>
      </c>
      <c r="Q3091" s="468">
        <f>BD_Actu!Q343</f>
        <v>25</v>
      </c>
      <c r="R3091" s="468">
        <f>BD_Actu!R343</f>
        <v>0</v>
      </c>
      <c r="S3091" s="468">
        <f>BD_Actu!S343</f>
        <v>0</v>
      </c>
      <c r="T3091" s="468">
        <f>BD_Actu!T343</f>
        <v>0</v>
      </c>
      <c r="U3091" s="468">
        <f>BD_Actu!U343</f>
        <v>2</v>
      </c>
      <c r="V3091" s="468">
        <f>BD_Actu!V343</f>
        <v>0</v>
      </c>
      <c r="W3091" s="468">
        <f>BD_Actu!W343</f>
        <v>9</v>
      </c>
      <c r="X3091" s="468">
        <f>BD_Actu!X343</f>
        <v>1</v>
      </c>
      <c r="Y3091" s="468">
        <f>BD_Actu!Y343</f>
        <v>2</v>
      </c>
      <c r="Z3091" s="468">
        <f>BD_Actu!Z343</f>
        <v>0</v>
      </c>
      <c r="AA3091" s="468">
        <f>BD_Actu!AA343</f>
        <v>0</v>
      </c>
      <c r="AB3091" s="470">
        <f>BD_Actu!AB343</f>
        <v>40</v>
      </c>
      <c r="AC3091" s="470"/>
    </row>
    <row r="3092" spans="1:29" s="467" customFormat="1">
      <c r="A3092" s="468" t="str">
        <f>BD_Actu!A344</f>
        <v>2018_324</v>
      </c>
      <c r="B3092" s="468" t="str">
        <f>BD_Actu!B344</f>
        <v>-</v>
      </c>
      <c r="C3092" s="468" t="str">
        <f>BD_Actu!C344</f>
        <v>2018-Jothie_4</v>
      </c>
      <c r="D3092" s="468" t="str">
        <f>BD_Actu!D344</f>
        <v>PIT</v>
      </c>
      <c r="E3092" s="468">
        <f>BD_Actu!E344</f>
        <v>81</v>
      </c>
      <c r="F3092" s="469" t="str">
        <f>BD_Actu!F344</f>
        <v>Jothie</v>
      </c>
      <c r="G3092" s="468" t="str">
        <f>BD_Actu!G344</f>
        <v>Nouvelle Calédonie</v>
      </c>
      <c r="H3092" s="673">
        <f>BD_Actu!H344</f>
        <v>43678</v>
      </c>
      <c r="I3092" s="673">
        <f>BD_Actu!I344</f>
        <v>43684</v>
      </c>
      <c r="J3092" s="619">
        <f>BD_Actu!J344</f>
        <v>2018</v>
      </c>
      <c r="K3092" s="468" t="str">
        <f>BD_Actu!K344</f>
        <v>Province des îles Loyauté</v>
      </c>
      <c r="L3092" s="468" t="str">
        <f>BD_Actu!L344</f>
        <v>Chateaubriand</v>
      </c>
      <c r="M3092" s="468" t="str">
        <f>BD_Actu!M344</f>
        <v>Jothie</v>
      </c>
      <c r="N3092" s="470">
        <f>BD_Actu!N344</f>
        <v>4</v>
      </c>
      <c r="O3092" s="616">
        <f>BD_Actu!O344</f>
        <v>0</v>
      </c>
      <c r="P3092" s="468">
        <f>BD_Actu!P344</f>
        <v>0</v>
      </c>
      <c r="Q3092" s="468">
        <f>BD_Actu!Q344</f>
        <v>12</v>
      </c>
      <c r="R3092" s="468">
        <f>BD_Actu!R344</f>
        <v>0</v>
      </c>
      <c r="S3092" s="468">
        <f>BD_Actu!S344</f>
        <v>4</v>
      </c>
      <c r="T3092" s="468">
        <f>BD_Actu!T344</f>
        <v>0</v>
      </c>
      <c r="U3092" s="468">
        <f>BD_Actu!U344</f>
        <v>2</v>
      </c>
      <c r="V3092" s="468">
        <f>BD_Actu!V344</f>
        <v>0</v>
      </c>
      <c r="W3092" s="468">
        <f>BD_Actu!W344</f>
        <v>10</v>
      </c>
      <c r="X3092" s="468">
        <f>BD_Actu!X344</f>
        <v>2</v>
      </c>
      <c r="Y3092" s="468">
        <f>BD_Actu!Y344</f>
        <v>10</v>
      </c>
      <c r="Z3092" s="468">
        <f>BD_Actu!Z344</f>
        <v>0</v>
      </c>
      <c r="AA3092" s="468">
        <f>BD_Actu!AA344</f>
        <v>0</v>
      </c>
      <c r="AB3092" s="470">
        <f>BD_Actu!AB344</f>
        <v>40</v>
      </c>
      <c r="AC3092" s="470"/>
    </row>
    <row r="3093" spans="1:29" s="467" customFormat="1">
      <c r="A3093" s="468" t="str">
        <f>BD_Actu!A345</f>
        <v>2018_325</v>
      </c>
      <c r="B3093" s="468" t="str">
        <f>BD_Actu!B345</f>
        <v>-</v>
      </c>
      <c r="C3093" s="468" t="str">
        <f>BD_Actu!C345</f>
        <v>2018-Honem_1</v>
      </c>
      <c r="D3093" s="468" t="str">
        <f>BD_Actu!D345</f>
        <v>PIT</v>
      </c>
      <c r="E3093" s="468">
        <f>BD_Actu!E345</f>
        <v>82</v>
      </c>
      <c r="F3093" s="469" t="str">
        <f>BD_Actu!F345</f>
        <v>Honem</v>
      </c>
      <c r="G3093" s="468" t="str">
        <f>BD_Actu!G345</f>
        <v>Nouvelle Calédonie</v>
      </c>
      <c r="H3093" s="673">
        <f>BD_Actu!H345</f>
        <v>43678</v>
      </c>
      <c r="I3093" s="673">
        <f>BD_Actu!I345</f>
        <v>43684</v>
      </c>
      <c r="J3093" s="619">
        <f>BD_Actu!J345</f>
        <v>2018</v>
      </c>
      <c r="K3093" s="468" t="str">
        <f>BD_Actu!K345</f>
        <v>Province des îles Loyauté</v>
      </c>
      <c r="L3093" s="468" t="str">
        <f>BD_Actu!L345</f>
        <v>Chateaubriand</v>
      </c>
      <c r="M3093" s="468" t="str">
        <f>BD_Actu!M345</f>
        <v>Honem</v>
      </c>
      <c r="N3093" s="470">
        <f>BD_Actu!N345</f>
        <v>1</v>
      </c>
      <c r="O3093" s="616">
        <f>BD_Actu!O345</f>
        <v>0</v>
      </c>
      <c r="P3093" s="468">
        <f>BD_Actu!P345</f>
        <v>0</v>
      </c>
      <c r="Q3093" s="468">
        <f>BD_Actu!Q345</f>
        <v>26</v>
      </c>
      <c r="R3093" s="468">
        <f>BD_Actu!R345</f>
        <v>0</v>
      </c>
      <c r="S3093" s="468">
        <f>BD_Actu!S345</f>
        <v>0</v>
      </c>
      <c r="T3093" s="468">
        <f>BD_Actu!T345</f>
        <v>0</v>
      </c>
      <c r="U3093" s="468">
        <f>BD_Actu!U345</f>
        <v>0</v>
      </c>
      <c r="V3093" s="468">
        <f>BD_Actu!V345</f>
        <v>0</v>
      </c>
      <c r="W3093" s="468">
        <f>BD_Actu!W345</f>
        <v>7</v>
      </c>
      <c r="X3093" s="468">
        <f>BD_Actu!X345</f>
        <v>7</v>
      </c>
      <c r="Y3093" s="468">
        <f>BD_Actu!Y345</f>
        <v>0</v>
      </c>
      <c r="Z3093" s="468">
        <f>BD_Actu!Z345</f>
        <v>0</v>
      </c>
      <c r="AA3093" s="468">
        <f>BD_Actu!AA345</f>
        <v>0</v>
      </c>
      <c r="AB3093" s="470">
        <f>BD_Actu!AB345</f>
        <v>40</v>
      </c>
      <c r="AC3093" s="470"/>
    </row>
    <row r="3094" spans="1:29" s="467" customFormat="1">
      <c r="A3094" s="468" t="str">
        <f>BD_Actu!A346</f>
        <v>2018_326</v>
      </c>
      <c r="B3094" s="468" t="str">
        <f>BD_Actu!B346</f>
        <v>-</v>
      </c>
      <c r="C3094" s="468" t="str">
        <f>BD_Actu!C346</f>
        <v>2018-Honem_2</v>
      </c>
      <c r="D3094" s="468" t="str">
        <f>BD_Actu!D346</f>
        <v>PIT</v>
      </c>
      <c r="E3094" s="468">
        <f>BD_Actu!E346</f>
        <v>82</v>
      </c>
      <c r="F3094" s="469" t="str">
        <f>BD_Actu!F346</f>
        <v>Honem</v>
      </c>
      <c r="G3094" s="468" t="str">
        <f>BD_Actu!G346</f>
        <v>Nouvelle Calédonie</v>
      </c>
      <c r="H3094" s="673">
        <f>BD_Actu!H346</f>
        <v>43678</v>
      </c>
      <c r="I3094" s="673">
        <f>BD_Actu!I346</f>
        <v>43684</v>
      </c>
      <c r="J3094" s="619">
        <f>BD_Actu!J346</f>
        <v>2018</v>
      </c>
      <c r="K3094" s="468" t="str">
        <f>BD_Actu!K346</f>
        <v>Province des îles Loyauté</v>
      </c>
      <c r="L3094" s="468" t="str">
        <f>BD_Actu!L346</f>
        <v>Chateaubriand</v>
      </c>
      <c r="M3094" s="468" t="str">
        <f>BD_Actu!M346</f>
        <v>Honem</v>
      </c>
      <c r="N3094" s="470">
        <f>BD_Actu!N346</f>
        <v>2</v>
      </c>
      <c r="O3094" s="616">
        <f>BD_Actu!O346</f>
        <v>0</v>
      </c>
      <c r="P3094" s="468">
        <f>BD_Actu!P346</f>
        <v>1</v>
      </c>
      <c r="Q3094" s="468">
        <f>BD_Actu!Q346</f>
        <v>24</v>
      </c>
      <c r="R3094" s="468">
        <f>BD_Actu!R346</f>
        <v>0</v>
      </c>
      <c r="S3094" s="468">
        <f>BD_Actu!S346</f>
        <v>2</v>
      </c>
      <c r="T3094" s="468">
        <f>BD_Actu!T346</f>
        <v>0</v>
      </c>
      <c r="U3094" s="468">
        <f>BD_Actu!U346</f>
        <v>0</v>
      </c>
      <c r="V3094" s="468">
        <f>BD_Actu!V346</f>
        <v>0</v>
      </c>
      <c r="W3094" s="468">
        <f>BD_Actu!W346</f>
        <v>9</v>
      </c>
      <c r="X3094" s="468">
        <f>BD_Actu!X346</f>
        <v>0</v>
      </c>
      <c r="Y3094" s="468">
        <f>BD_Actu!Y346</f>
        <v>4</v>
      </c>
      <c r="Z3094" s="468">
        <f>BD_Actu!Z346</f>
        <v>0</v>
      </c>
      <c r="AA3094" s="468">
        <f>BD_Actu!AA346</f>
        <v>0</v>
      </c>
      <c r="AB3094" s="470">
        <f>BD_Actu!AB346</f>
        <v>40</v>
      </c>
      <c r="AC3094" s="470"/>
    </row>
    <row r="3095" spans="1:29" s="467" customFormat="1">
      <c r="A3095" s="468" t="str">
        <f>BD_Actu!A347</f>
        <v>2018_327</v>
      </c>
      <c r="B3095" s="468" t="str">
        <f>BD_Actu!B347</f>
        <v>-</v>
      </c>
      <c r="C3095" s="468" t="str">
        <f>BD_Actu!C347</f>
        <v>2018-Honem_3</v>
      </c>
      <c r="D3095" s="468" t="str">
        <f>BD_Actu!D347</f>
        <v>PIT</v>
      </c>
      <c r="E3095" s="468">
        <f>BD_Actu!E347</f>
        <v>82</v>
      </c>
      <c r="F3095" s="469" t="str">
        <f>BD_Actu!F347</f>
        <v>Honem</v>
      </c>
      <c r="G3095" s="468" t="str">
        <f>BD_Actu!G347</f>
        <v>Nouvelle Calédonie</v>
      </c>
      <c r="H3095" s="673">
        <f>BD_Actu!H347</f>
        <v>43678</v>
      </c>
      <c r="I3095" s="673">
        <f>BD_Actu!I347</f>
        <v>43684</v>
      </c>
      <c r="J3095" s="619">
        <f>BD_Actu!J347</f>
        <v>2018</v>
      </c>
      <c r="K3095" s="468" t="str">
        <f>BD_Actu!K347</f>
        <v>Province des îles Loyauté</v>
      </c>
      <c r="L3095" s="468" t="str">
        <f>BD_Actu!L347</f>
        <v>Chateaubriand</v>
      </c>
      <c r="M3095" s="468" t="str">
        <f>BD_Actu!M347</f>
        <v>Honem</v>
      </c>
      <c r="N3095" s="470">
        <f>BD_Actu!N347</f>
        <v>3</v>
      </c>
      <c r="O3095" s="616">
        <f>BD_Actu!O347</f>
        <v>0</v>
      </c>
      <c r="P3095" s="468">
        <f>BD_Actu!P347</f>
        <v>0</v>
      </c>
      <c r="Q3095" s="468">
        <f>BD_Actu!Q347</f>
        <v>32</v>
      </c>
      <c r="R3095" s="468">
        <f>BD_Actu!R347</f>
        <v>1</v>
      </c>
      <c r="S3095" s="468">
        <f>BD_Actu!S347</f>
        <v>0</v>
      </c>
      <c r="T3095" s="468">
        <f>BD_Actu!T347</f>
        <v>0</v>
      </c>
      <c r="U3095" s="468">
        <f>BD_Actu!U347</f>
        <v>0</v>
      </c>
      <c r="V3095" s="468">
        <f>BD_Actu!V347</f>
        <v>0</v>
      </c>
      <c r="W3095" s="468">
        <f>BD_Actu!W347</f>
        <v>7</v>
      </c>
      <c r="X3095" s="468">
        <f>BD_Actu!X347</f>
        <v>0</v>
      </c>
      <c r="Y3095" s="468">
        <f>BD_Actu!Y347</f>
        <v>0</v>
      </c>
      <c r="Z3095" s="468">
        <f>BD_Actu!Z347</f>
        <v>0</v>
      </c>
      <c r="AA3095" s="468">
        <f>BD_Actu!AA347</f>
        <v>0</v>
      </c>
      <c r="AB3095" s="470">
        <f>BD_Actu!AB347</f>
        <v>40</v>
      </c>
      <c r="AC3095" s="470"/>
    </row>
    <row r="3096" spans="1:29" s="467" customFormat="1">
      <c r="A3096" s="468" t="str">
        <f>BD_Actu!A348</f>
        <v>2018_328</v>
      </c>
      <c r="B3096" s="468" t="str">
        <f>BD_Actu!B348</f>
        <v>-</v>
      </c>
      <c r="C3096" s="468" t="str">
        <f>BD_Actu!C348</f>
        <v>2018-Honem_4</v>
      </c>
      <c r="D3096" s="468" t="str">
        <f>BD_Actu!D348</f>
        <v>PIT</v>
      </c>
      <c r="E3096" s="468">
        <f>BD_Actu!E348</f>
        <v>82</v>
      </c>
      <c r="F3096" s="469" t="str">
        <f>BD_Actu!F348</f>
        <v>Honem</v>
      </c>
      <c r="G3096" s="468" t="str">
        <f>BD_Actu!G348</f>
        <v>Nouvelle Calédonie</v>
      </c>
      <c r="H3096" s="673">
        <f>BD_Actu!H348</f>
        <v>43678</v>
      </c>
      <c r="I3096" s="673">
        <f>BD_Actu!I348</f>
        <v>43684</v>
      </c>
      <c r="J3096" s="619">
        <f>BD_Actu!J348</f>
        <v>2018</v>
      </c>
      <c r="K3096" s="468" t="str">
        <f>BD_Actu!K348</f>
        <v>Province des îles Loyauté</v>
      </c>
      <c r="L3096" s="468" t="str">
        <f>BD_Actu!L348</f>
        <v>Chateaubriand</v>
      </c>
      <c r="M3096" s="468" t="str">
        <f>BD_Actu!M348</f>
        <v>Honem</v>
      </c>
      <c r="N3096" s="470">
        <f>BD_Actu!N348</f>
        <v>4</v>
      </c>
      <c r="O3096" s="616">
        <f>BD_Actu!O348</f>
        <v>0</v>
      </c>
      <c r="P3096" s="468">
        <f>BD_Actu!P348</f>
        <v>0</v>
      </c>
      <c r="Q3096" s="468">
        <f>BD_Actu!Q348</f>
        <v>19</v>
      </c>
      <c r="R3096" s="468">
        <f>BD_Actu!R348</f>
        <v>6</v>
      </c>
      <c r="S3096" s="468">
        <f>BD_Actu!S348</f>
        <v>0</v>
      </c>
      <c r="T3096" s="468">
        <f>BD_Actu!T348</f>
        <v>0</v>
      </c>
      <c r="U3096" s="468">
        <f>BD_Actu!U348</f>
        <v>0</v>
      </c>
      <c r="V3096" s="468">
        <f>BD_Actu!V348</f>
        <v>0</v>
      </c>
      <c r="W3096" s="468">
        <f>BD_Actu!W348</f>
        <v>15</v>
      </c>
      <c r="X3096" s="468">
        <f>BD_Actu!X348</f>
        <v>0</v>
      </c>
      <c r="Y3096" s="468">
        <f>BD_Actu!Y348</f>
        <v>0</v>
      </c>
      <c r="Z3096" s="468">
        <f>BD_Actu!Z348</f>
        <v>0</v>
      </c>
      <c r="AA3096" s="468">
        <f>BD_Actu!AA348</f>
        <v>0</v>
      </c>
      <c r="AB3096" s="470">
        <f>BD_Actu!AB348</f>
        <v>40</v>
      </c>
      <c r="AC3096" s="470"/>
    </row>
    <row r="3097" spans="1:29" s="467" customFormat="1">
      <c r="A3097" s="468" t="str">
        <f>BD_Actu!A349</f>
        <v>2018_329</v>
      </c>
      <c r="B3097" s="468" t="str">
        <f>BD_Actu!B349</f>
        <v>-</v>
      </c>
      <c r="C3097" s="468" t="str">
        <f>BD_Actu!C349</f>
        <v>---_-</v>
      </c>
      <c r="D3097" s="468" t="str">
        <f>BD_Actu!D349</f>
        <v>-</v>
      </c>
      <c r="E3097" s="468">
        <f>BD_Actu!E349</f>
        <v>83</v>
      </c>
      <c r="F3097" s="469" t="str">
        <f>BD_Actu!F349</f>
        <v>Vide20</v>
      </c>
      <c r="G3097" s="468" t="str">
        <f>BD_Actu!G349</f>
        <v>-</v>
      </c>
      <c r="H3097" s="673" t="str">
        <f>BD_Actu!H349</f>
        <v>-</v>
      </c>
      <c r="I3097" s="673" t="str">
        <f>BD_Actu!I349</f>
        <v>-</v>
      </c>
      <c r="J3097" s="619" t="str">
        <f>BD_Actu!J349</f>
        <v>-</v>
      </c>
      <c r="K3097" s="468" t="str">
        <f>BD_Actu!K349</f>
        <v>-</v>
      </c>
      <c r="L3097" s="468" t="str">
        <f>BD_Actu!L349</f>
        <v>-</v>
      </c>
      <c r="M3097" s="468" t="str">
        <f>BD_Actu!M349</f>
        <v>-</v>
      </c>
      <c r="N3097" s="470" t="str">
        <f>BD_Actu!N349</f>
        <v>-</v>
      </c>
      <c r="O3097" s="616" t="str">
        <f>BD_Actu!O349</f>
        <v>-</v>
      </c>
      <c r="P3097" s="468" t="str">
        <f>BD_Actu!P349</f>
        <v>-</v>
      </c>
      <c r="Q3097" s="468" t="str">
        <f>BD_Actu!Q349</f>
        <v>-</v>
      </c>
      <c r="R3097" s="468" t="str">
        <f>BD_Actu!R349</f>
        <v>-</v>
      </c>
      <c r="S3097" s="468" t="str">
        <f>BD_Actu!S349</f>
        <v>-</v>
      </c>
      <c r="T3097" s="468" t="str">
        <f>BD_Actu!T349</f>
        <v>-</v>
      </c>
      <c r="U3097" s="468" t="str">
        <f>BD_Actu!U349</f>
        <v>-</v>
      </c>
      <c r="V3097" s="468" t="str">
        <f>BD_Actu!V349</f>
        <v>-</v>
      </c>
      <c r="W3097" s="468" t="str">
        <f>BD_Actu!W349</f>
        <v>-</v>
      </c>
      <c r="X3097" s="468" t="str">
        <f>BD_Actu!X349</f>
        <v>-</v>
      </c>
      <c r="Y3097" s="468" t="str">
        <f>BD_Actu!Y349</f>
        <v>-</v>
      </c>
      <c r="Z3097" s="468" t="str">
        <f>BD_Actu!Z349</f>
        <v>-</v>
      </c>
      <c r="AA3097" s="468" t="str">
        <f>BD_Actu!AA349</f>
        <v>-</v>
      </c>
      <c r="AB3097" s="470" t="str">
        <f>BD_Actu!AB349</f>
        <v>-</v>
      </c>
      <c r="AC3097" s="470"/>
    </row>
    <row r="3098" spans="1:29" s="467" customFormat="1">
      <c r="A3098" s="468" t="str">
        <f>BD_Actu!A350</f>
        <v>2018_330</v>
      </c>
      <c r="B3098" s="468" t="str">
        <f>BD_Actu!B350</f>
        <v>-</v>
      </c>
      <c r="C3098" s="468" t="str">
        <f>BD_Actu!C350</f>
        <v>---_-</v>
      </c>
      <c r="D3098" s="468" t="str">
        <f>BD_Actu!D350</f>
        <v>-</v>
      </c>
      <c r="E3098" s="468">
        <f>BD_Actu!E350</f>
        <v>83</v>
      </c>
      <c r="F3098" s="469" t="str">
        <f>BD_Actu!F350</f>
        <v>Vide20</v>
      </c>
      <c r="G3098" s="468" t="str">
        <f>BD_Actu!G350</f>
        <v>-</v>
      </c>
      <c r="H3098" s="673" t="str">
        <f>BD_Actu!H350</f>
        <v>-</v>
      </c>
      <c r="I3098" s="673" t="str">
        <f>BD_Actu!I350</f>
        <v>-</v>
      </c>
      <c r="J3098" s="619" t="str">
        <f>BD_Actu!J350</f>
        <v>-</v>
      </c>
      <c r="K3098" s="468" t="str">
        <f>BD_Actu!K350</f>
        <v>-</v>
      </c>
      <c r="L3098" s="468" t="str">
        <f>BD_Actu!L350</f>
        <v>-</v>
      </c>
      <c r="M3098" s="468" t="str">
        <f>BD_Actu!M350</f>
        <v>-</v>
      </c>
      <c r="N3098" s="470" t="str">
        <f>BD_Actu!N350</f>
        <v>-</v>
      </c>
      <c r="O3098" s="616" t="str">
        <f>BD_Actu!O350</f>
        <v>-</v>
      </c>
      <c r="P3098" s="468" t="str">
        <f>BD_Actu!P350</f>
        <v>-</v>
      </c>
      <c r="Q3098" s="468" t="str">
        <f>BD_Actu!Q350</f>
        <v>-</v>
      </c>
      <c r="R3098" s="468" t="str">
        <f>BD_Actu!R350</f>
        <v>-</v>
      </c>
      <c r="S3098" s="468" t="str">
        <f>BD_Actu!S350</f>
        <v>-</v>
      </c>
      <c r="T3098" s="468" t="str">
        <f>BD_Actu!T350</f>
        <v>-</v>
      </c>
      <c r="U3098" s="468" t="str">
        <f>BD_Actu!U350</f>
        <v>-</v>
      </c>
      <c r="V3098" s="468" t="str">
        <f>BD_Actu!V350</f>
        <v>-</v>
      </c>
      <c r="W3098" s="468" t="str">
        <f>BD_Actu!W350</f>
        <v>-</v>
      </c>
      <c r="X3098" s="468" t="str">
        <f>BD_Actu!X350</f>
        <v>-</v>
      </c>
      <c r="Y3098" s="468" t="str">
        <f>BD_Actu!Y350</f>
        <v>-</v>
      </c>
      <c r="Z3098" s="468" t="str">
        <f>BD_Actu!Z350</f>
        <v>-</v>
      </c>
      <c r="AA3098" s="468" t="str">
        <f>BD_Actu!AA350</f>
        <v>-</v>
      </c>
      <c r="AB3098" s="470" t="str">
        <f>BD_Actu!AB350</f>
        <v>-</v>
      </c>
      <c r="AC3098" s="470"/>
    </row>
    <row r="3099" spans="1:29" s="467" customFormat="1">
      <c r="A3099" s="468" t="str">
        <f>BD_Actu!A351</f>
        <v>2018_331</v>
      </c>
      <c r="B3099" s="468" t="str">
        <f>BD_Actu!B351</f>
        <v>-</v>
      </c>
      <c r="C3099" s="468" t="str">
        <f>BD_Actu!C351</f>
        <v>---_-</v>
      </c>
      <c r="D3099" s="468" t="str">
        <f>BD_Actu!D351</f>
        <v>-</v>
      </c>
      <c r="E3099" s="468">
        <f>BD_Actu!E351</f>
        <v>83</v>
      </c>
      <c r="F3099" s="469" t="str">
        <f>BD_Actu!F351</f>
        <v>Vide20</v>
      </c>
      <c r="G3099" s="468" t="str">
        <f>BD_Actu!G351</f>
        <v>-</v>
      </c>
      <c r="H3099" s="673" t="str">
        <f>BD_Actu!H351</f>
        <v>-</v>
      </c>
      <c r="I3099" s="673" t="str">
        <f>BD_Actu!I351</f>
        <v>-</v>
      </c>
      <c r="J3099" s="619" t="str">
        <f>BD_Actu!J351</f>
        <v>-</v>
      </c>
      <c r="K3099" s="468" t="str">
        <f>BD_Actu!K351</f>
        <v>-</v>
      </c>
      <c r="L3099" s="468" t="str">
        <f>BD_Actu!L351</f>
        <v>-</v>
      </c>
      <c r="M3099" s="468" t="str">
        <f>BD_Actu!M351</f>
        <v>-</v>
      </c>
      <c r="N3099" s="470" t="str">
        <f>BD_Actu!N351</f>
        <v>-</v>
      </c>
      <c r="O3099" s="616" t="str">
        <f>BD_Actu!O351</f>
        <v>-</v>
      </c>
      <c r="P3099" s="468" t="str">
        <f>BD_Actu!P351</f>
        <v>-</v>
      </c>
      <c r="Q3099" s="468" t="str">
        <f>BD_Actu!Q351</f>
        <v>-</v>
      </c>
      <c r="R3099" s="468" t="str">
        <f>BD_Actu!R351</f>
        <v>-</v>
      </c>
      <c r="S3099" s="468" t="str">
        <f>BD_Actu!S351</f>
        <v>-</v>
      </c>
      <c r="T3099" s="468" t="str">
        <f>BD_Actu!T351</f>
        <v>-</v>
      </c>
      <c r="U3099" s="468" t="str">
        <f>BD_Actu!U351</f>
        <v>-</v>
      </c>
      <c r="V3099" s="468" t="str">
        <f>BD_Actu!V351</f>
        <v>-</v>
      </c>
      <c r="W3099" s="468" t="str">
        <f>BD_Actu!W351</f>
        <v>-</v>
      </c>
      <c r="X3099" s="468" t="str">
        <f>BD_Actu!X351</f>
        <v>-</v>
      </c>
      <c r="Y3099" s="468" t="str">
        <f>BD_Actu!Y351</f>
        <v>-</v>
      </c>
      <c r="Z3099" s="468" t="str">
        <f>BD_Actu!Z351</f>
        <v>-</v>
      </c>
      <c r="AA3099" s="468" t="str">
        <f>BD_Actu!AA351</f>
        <v>-</v>
      </c>
      <c r="AB3099" s="470" t="str">
        <f>BD_Actu!AB351</f>
        <v>-</v>
      </c>
      <c r="AC3099" s="470"/>
    </row>
    <row r="3100" spans="1:29" s="467" customFormat="1">
      <c r="A3100" s="468" t="str">
        <f>BD_Actu!A352</f>
        <v>2018_332</v>
      </c>
      <c r="B3100" s="468" t="str">
        <f>BD_Actu!B352</f>
        <v>-</v>
      </c>
      <c r="C3100" s="468" t="str">
        <f>BD_Actu!C352</f>
        <v>---_-</v>
      </c>
      <c r="D3100" s="468" t="str">
        <f>BD_Actu!D352</f>
        <v>-</v>
      </c>
      <c r="E3100" s="468">
        <f>BD_Actu!E352</f>
        <v>83</v>
      </c>
      <c r="F3100" s="469" t="str">
        <f>BD_Actu!F352</f>
        <v>Vide20</v>
      </c>
      <c r="G3100" s="468" t="str">
        <f>BD_Actu!G352</f>
        <v>-</v>
      </c>
      <c r="H3100" s="673" t="str">
        <f>BD_Actu!H352</f>
        <v>-</v>
      </c>
      <c r="I3100" s="673" t="str">
        <f>BD_Actu!I352</f>
        <v>-</v>
      </c>
      <c r="J3100" s="619" t="str">
        <f>BD_Actu!J352</f>
        <v>-</v>
      </c>
      <c r="K3100" s="468" t="str">
        <f>BD_Actu!K352</f>
        <v>-</v>
      </c>
      <c r="L3100" s="468" t="str">
        <f>BD_Actu!L352</f>
        <v>-</v>
      </c>
      <c r="M3100" s="468" t="str">
        <f>BD_Actu!M352</f>
        <v>-</v>
      </c>
      <c r="N3100" s="470" t="str">
        <f>BD_Actu!N352</f>
        <v>-</v>
      </c>
      <c r="O3100" s="616" t="str">
        <f>BD_Actu!O352</f>
        <v>-</v>
      </c>
      <c r="P3100" s="468" t="str">
        <f>BD_Actu!P352</f>
        <v>-</v>
      </c>
      <c r="Q3100" s="468" t="str">
        <f>BD_Actu!Q352</f>
        <v>-</v>
      </c>
      <c r="R3100" s="468" t="str">
        <f>BD_Actu!R352</f>
        <v>-</v>
      </c>
      <c r="S3100" s="468" t="str">
        <f>BD_Actu!S352</f>
        <v>-</v>
      </c>
      <c r="T3100" s="468" t="str">
        <f>BD_Actu!T352</f>
        <v>-</v>
      </c>
      <c r="U3100" s="468" t="str">
        <f>BD_Actu!U352</f>
        <v>-</v>
      </c>
      <c r="V3100" s="468" t="str">
        <f>BD_Actu!V352</f>
        <v>-</v>
      </c>
      <c r="W3100" s="468" t="str">
        <f>BD_Actu!W352</f>
        <v>-</v>
      </c>
      <c r="X3100" s="468" t="str">
        <f>BD_Actu!X352</f>
        <v>-</v>
      </c>
      <c r="Y3100" s="468" t="str">
        <f>BD_Actu!Y352</f>
        <v>-</v>
      </c>
      <c r="Z3100" s="468" t="str">
        <f>BD_Actu!Z352</f>
        <v>-</v>
      </c>
      <c r="AA3100" s="468" t="str">
        <f>BD_Actu!AA352</f>
        <v>-</v>
      </c>
      <c r="AB3100" s="470" t="str">
        <f>BD_Actu!AB352</f>
        <v>-</v>
      </c>
      <c r="AC3100" s="470"/>
    </row>
    <row r="3101" spans="1:29" s="467" customFormat="1">
      <c r="A3101" s="468" t="str">
        <f>BD_Actu!A353</f>
        <v>2018_333</v>
      </c>
      <c r="B3101" s="468" t="str">
        <f>BD_Actu!B353</f>
        <v>-</v>
      </c>
      <c r="C3101" s="468" t="str">
        <f>BD_Actu!C353</f>
        <v>---_-</v>
      </c>
      <c r="D3101" s="468" t="str">
        <f>BD_Actu!D353</f>
        <v>-</v>
      </c>
      <c r="E3101" s="468">
        <f>BD_Actu!E353</f>
        <v>84</v>
      </c>
      <c r="F3101" s="469" t="str">
        <f>BD_Actu!F353</f>
        <v>Vide21</v>
      </c>
      <c r="G3101" s="468" t="str">
        <f>BD_Actu!G353</f>
        <v>-</v>
      </c>
      <c r="H3101" s="673" t="str">
        <f>BD_Actu!H353</f>
        <v>-</v>
      </c>
      <c r="I3101" s="673" t="str">
        <f>BD_Actu!I353</f>
        <v>-</v>
      </c>
      <c r="J3101" s="619" t="str">
        <f>BD_Actu!J353</f>
        <v>-</v>
      </c>
      <c r="K3101" s="468" t="str">
        <f>BD_Actu!K353</f>
        <v>-</v>
      </c>
      <c r="L3101" s="468" t="str">
        <f>BD_Actu!L353</f>
        <v>-</v>
      </c>
      <c r="M3101" s="468" t="str">
        <f>BD_Actu!M353</f>
        <v>-</v>
      </c>
      <c r="N3101" s="470" t="str">
        <f>BD_Actu!N353</f>
        <v>-</v>
      </c>
      <c r="O3101" s="616" t="str">
        <f>BD_Actu!O353</f>
        <v>-</v>
      </c>
      <c r="P3101" s="468" t="str">
        <f>BD_Actu!P353</f>
        <v>-</v>
      </c>
      <c r="Q3101" s="468" t="str">
        <f>BD_Actu!Q353</f>
        <v>-</v>
      </c>
      <c r="R3101" s="468" t="str">
        <f>BD_Actu!R353</f>
        <v>-</v>
      </c>
      <c r="S3101" s="468" t="str">
        <f>BD_Actu!S353</f>
        <v>-</v>
      </c>
      <c r="T3101" s="468" t="str">
        <f>BD_Actu!T353</f>
        <v>-</v>
      </c>
      <c r="U3101" s="468" t="str">
        <f>BD_Actu!U353</f>
        <v>-</v>
      </c>
      <c r="V3101" s="468" t="str">
        <f>BD_Actu!V353</f>
        <v>-</v>
      </c>
      <c r="W3101" s="468" t="str">
        <f>BD_Actu!W353</f>
        <v>-</v>
      </c>
      <c r="X3101" s="468" t="str">
        <f>BD_Actu!X353</f>
        <v>-</v>
      </c>
      <c r="Y3101" s="468" t="str">
        <f>BD_Actu!Y353</f>
        <v>-</v>
      </c>
      <c r="Z3101" s="468" t="str">
        <f>BD_Actu!Z353</f>
        <v>-</v>
      </c>
      <c r="AA3101" s="468" t="str">
        <f>BD_Actu!AA353</f>
        <v>-</v>
      </c>
      <c r="AB3101" s="470" t="str">
        <f>BD_Actu!AB353</f>
        <v>-</v>
      </c>
      <c r="AC3101" s="470"/>
    </row>
    <row r="3102" spans="1:29" s="467" customFormat="1">
      <c r="A3102" s="468" t="str">
        <f>BD_Actu!A354</f>
        <v>2018_334</v>
      </c>
      <c r="B3102" s="468" t="str">
        <f>BD_Actu!B354</f>
        <v>-</v>
      </c>
      <c r="C3102" s="468" t="str">
        <f>BD_Actu!C354</f>
        <v>---_-</v>
      </c>
      <c r="D3102" s="468" t="str">
        <f>BD_Actu!D354</f>
        <v>-</v>
      </c>
      <c r="E3102" s="468">
        <f>BD_Actu!E354</f>
        <v>84</v>
      </c>
      <c r="F3102" s="469" t="str">
        <f>BD_Actu!F354</f>
        <v>Vide21</v>
      </c>
      <c r="G3102" s="468" t="str">
        <f>BD_Actu!G354</f>
        <v>-</v>
      </c>
      <c r="H3102" s="673" t="str">
        <f>BD_Actu!H354</f>
        <v>-</v>
      </c>
      <c r="I3102" s="673" t="str">
        <f>BD_Actu!I354</f>
        <v>-</v>
      </c>
      <c r="J3102" s="619" t="str">
        <f>BD_Actu!J354</f>
        <v>-</v>
      </c>
      <c r="K3102" s="468" t="str">
        <f>BD_Actu!K354</f>
        <v>-</v>
      </c>
      <c r="L3102" s="468" t="str">
        <f>BD_Actu!L354</f>
        <v>-</v>
      </c>
      <c r="M3102" s="468" t="str">
        <f>BD_Actu!M354</f>
        <v>-</v>
      </c>
      <c r="N3102" s="470" t="str">
        <f>BD_Actu!N354</f>
        <v>-</v>
      </c>
      <c r="O3102" s="616" t="str">
        <f>BD_Actu!O354</f>
        <v>-</v>
      </c>
      <c r="P3102" s="468" t="str">
        <f>BD_Actu!P354</f>
        <v>-</v>
      </c>
      <c r="Q3102" s="468" t="str">
        <f>BD_Actu!Q354</f>
        <v>-</v>
      </c>
      <c r="R3102" s="468" t="str">
        <f>BD_Actu!R354</f>
        <v>-</v>
      </c>
      <c r="S3102" s="468" t="str">
        <f>BD_Actu!S354</f>
        <v>-</v>
      </c>
      <c r="T3102" s="468" t="str">
        <f>BD_Actu!T354</f>
        <v>-</v>
      </c>
      <c r="U3102" s="468" t="str">
        <f>BD_Actu!U354</f>
        <v>-</v>
      </c>
      <c r="V3102" s="468" t="str">
        <f>BD_Actu!V354</f>
        <v>-</v>
      </c>
      <c r="W3102" s="468" t="str">
        <f>BD_Actu!W354</f>
        <v>-</v>
      </c>
      <c r="X3102" s="468" t="str">
        <f>BD_Actu!X354</f>
        <v>-</v>
      </c>
      <c r="Y3102" s="468" t="str">
        <f>BD_Actu!Y354</f>
        <v>-</v>
      </c>
      <c r="Z3102" s="468" t="str">
        <f>BD_Actu!Z354</f>
        <v>-</v>
      </c>
      <c r="AA3102" s="468" t="str">
        <f>BD_Actu!AA354</f>
        <v>-</v>
      </c>
      <c r="AB3102" s="470" t="str">
        <f>BD_Actu!AB354</f>
        <v>-</v>
      </c>
      <c r="AC3102" s="470"/>
    </row>
    <row r="3103" spans="1:29" s="467" customFormat="1">
      <c r="A3103" s="468" t="str">
        <f>BD_Actu!A355</f>
        <v>2018_335</v>
      </c>
      <c r="B3103" s="468" t="str">
        <f>BD_Actu!B355</f>
        <v>-</v>
      </c>
      <c r="C3103" s="468" t="str">
        <f>BD_Actu!C355</f>
        <v>---_-</v>
      </c>
      <c r="D3103" s="468" t="str">
        <f>BD_Actu!D355</f>
        <v>-</v>
      </c>
      <c r="E3103" s="468">
        <f>BD_Actu!E355</f>
        <v>84</v>
      </c>
      <c r="F3103" s="469" t="str">
        <f>BD_Actu!F355</f>
        <v>Vide21</v>
      </c>
      <c r="G3103" s="468" t="str">
        <f>BD_Actu!G355</f>
        <v>-</v>
      </c>
      <c r="H3103" s="673" t="str">
        <f>BD_Actu!H355</f>
        <v>-</v>
      </c>
      <c r="I3103" s="673" t="str">
        <f>BD_Actu!I355</f>
        <v>-</v>
      </c>
      <c r="J3103" s="619" t="str">
        <f>BD_Actu!J355</f>
        <v>-</v>
      </c>
      <c r="K3103" s="468" t="str">
        <f>BD_Actu!K355</f>
        <v>-</v>
      </c>
      <c r="L3103" s="468" t="str">
        <f>BD_Actu!L355</f>
        <v>-</v>
      </c>
      <c r="M3103" s="468" t="str">
        <f>BD_Actu!M355</f>
        <v>-</v>
      </c>
      <c r="N3103" s="470" t="str">
        <f>BD_Actu!N355</f>
        <v>-</v>
      </c>
      <c r="O3103" s="616" t="str">
        <f>BD_Actu!O355</f>
        <v>-</v>
      </c>
      <c r="P3103" s="468" t="str">
        <f>BD_Actu!P355</f>
        <v>-</v>
      </c>
      <c r="Q3103" s="468" t="str">
        <f>BD_Actu!Q355</f>
        <v>-</v>
      </c>
      <c r="R3103" s="468" t="str">
        <f>BD_Actu!R355</f>
        <v>-</v>
      </c>
      <c r="S3103" s="468" t="str">
        <f>BD_Actu!S355</f>
        <v>-</v>
      </c>
      <c r="T3103" s="468" t="str">
        <f>BD_Actu!T355</f>
        <v>-</v>
      </c>
      <c r="U3103" s="468" t="str">
        <f>BD_Actu!U355</f>
        <v>-</v>
      </c>
      <c r="V3103" s="468" t="str">
        <f>BD_Actu!V355</f>
        <v>-</v>
      </c>
      <c r="W3103" s="468" t="str">
        <f>BD_Actu!W355</f>
        <v>-</v>
      </c>
      <c r="X3103" s="468" t="str">
        <f>BD_Actu!X355</f>
        <v>-</v>
      </c>
      <c r="Y3103" s="468" t="str">
        <f>BD_Actu!Y355</f>
        <v>-</v>
      </c>
      <c r="Z3103" s="468" t="str">
        <f>BD_Actu!Z355</f>
        <v>-</v>
      </c>
      <c r="AA3103" s="468" t="str">
        <f>BD_Actu!AA355</f>
        <v>-</v>
      </c>
      <c r="AB3103" s="470" t="str">
        <f>BD_Actu!AB355</f>
        <v>-</v>
      </c>
      <c r="AC3103" s="470"/>
    </row>
    <row r="3104" spans="1:29" s="467" customFormat="1">
      <c r="A3104" s="468" t="str">
        <f>BD_Actu!A356</f>
        <v>2018_336</v>
      </c>
      <c r="B3104" s="468" t="str">
        <f>BD_Actu!B356</f>
        <v>-</v>
      </c>
      <c r="C3104" s="468" t="str">
        <f>BD_Actu!C356</f>
        <v>---_-</v>
      </c>
      <c r="D3104" s="468" t="str">
        <f>BD_Actu!D356</f>
        <v>-</v>
      </c>
      <c r="E3104" s="468">
        <f>BD_Actu!E356</f>
        <v>84</v>
      </c>
      <c r="F3104" s="469" t="str">
        <f>BD_Actu!F356</f>
        <v>Vide21</v>
      </c>
      <c r="G3104" s="468" t="str">
        <f>BD_Actu!G356</f>
        <v>-</v>
      </c>
      <c r="H3104" s="673" t="str">
        <f>BD_Actu!H356</f>
        <v>-</v>
      </c>
      <c r="I3104" s="673" t="str">
        <f>BD_Actu!I356</f>
        <v>-</v>
      </c>
      <c r="J3104" s="619" t="str">
        <f>BD_Actu!J356</f>
        <v>-</v>
      </c>
      <c r="K3104" s="468" t="str">
        <f>BD_Actu!K356</f>
        <v>-</v>
      </c>
      <c r="L3104" s="468" t="str">
        <f>BD_Actu!L356</f>
        <v>-</v>
      </c>
      <c r="M3104" s="468" t="str">
        <f>BD_Actu!M356</f>
        <v>-</v>
      </c>
      <c r="N3104" s="470" t="str">
        <f>BD_Actu!N356</f>
        <v>-</v>
      </c>
      <c r="O3104" s="616" t="str">
        <f>BD_Actu!O356</f>
        <v>-</v>
      </c>
      <c r="P3104" s="468" t="str">
        <f>BD_Actu!P356</f>
        <v>-</v>
      </c>
      <c r="Q3104" s="468" t="str">
        <f>BD_Actu!Q356</f>
        <v>-</v>
      </c>
      <c r="R3104" s="468" t="str">
        <f>BD_Actu!R356</f>
        <v>-</v>
      </c>
      <c r="S3104" s="468" t="str">
        <f>BD_Actu!S356</f>
        <v>-</v>
      </c>
      <c r="T3104" s="468" t="str">
        <f>BD_Actu!T356</f>
        <v>-</v>
      </c>
      <c r="U3104" s="468" t="str">
        <f>BD_Actu!U356</f>
        <v>-</v>
      </c>
      <c r="V3104" s="468" t="str">
        <f>BD_Actu!V356</f>
        <v>-</v>
      </c>
      <c r="W3104" s="468" t="str">
        <f>BD_Actu!W356</f>
        <v>-</v>
      </c>
      <c r="X3104" s="468" t="str">
        <f>BD_Actu!X356</f>
        <v>-</v>
      </c>
      <c r="Y3104" s="468" t="str">
        <f>BD_Actu!Y356</f>
        <v>-</v>
      </c>
      <c r="Z3104" s="468" t="str">
        <f>BD_Actu!Z356</f>
        <v>-</v>
      </c>
      <c r="AA3104" s="468" t="str">
        <f>BD_Actu!AA356</f>
        <v>-</v>
      </c>
      <c r="AB3104" s="470" t="str">
        <f>BD_Actu!AB356</f>
        <v>-</v>
      </c>
      <c r="AC3104" s="470"/>
    </row>
    <row r="3105" spans="1:29" s="467" customFormat="1">
      <c r="A3105" s="468" t="str">
        <f>BD_Actu!A357</f>
        <v>2018_337</v>
      </c>
      <c r="B3105" s="468" t="str">
        <f>BD_Actu!B357</f>
        <v>-</v>
      </c>
      <c r="C3105" s="468" t="str">
        <f>BD_Actu!C357</f>
        <v>---_-</v>
      </c>
      <c r="D3105" s="468" t="str">
        <f>BD_Actu!D357</f>
        <v>-</v>
      </c>
      <c r="E3105" s="468">
        <f>BD_Actu!E357</f>
        <v>85</v>
      </c>
      <c r="F3105" s="469" t="str">
        <f>BD_Actu!F357</f>
        <v>Vide22</v>
      </c>
      <c r="G3105" s="468" t="str">
        <f>BD_Actu!G357</f>
        <v>-</v>
      </c>
      <c r="H3105" s="673" t="str">
        <f>BD_Actu!H357</f>
        <v>-</v>
      </c>
      <c r="I3105" s="673" t="str">
        <f>BD_Actu!I357</f>
        <v>-</v>
      </c>
      <c r="J3105" s="619" t="str">
        <f>BD_Actu!J357</f>
        <v>-</v>
      </c>
      <c r="K3105" s="468" t="str">
        <f>BD_Actu!K357</f>
        <v>-</v>
      </c>
      <c r="L3105" s="468" t="str">
        <f>BD_Actu!L357</f>
        <v>-</v>
      </c>
      <c r="M3105" s="468" t="str">
        <f>BD_Actu!M357</f>
        <v>-</v>
      </c>
      <c r="N3105" s="470" t="str">
        <f>BD_Actu!N357</f>
        <v>-</v>
      </c>
      <c r="O3105" s="616" t="str">
        <f>BD_Actu!O357</f>
        <v>-</v>
      </c>
      <c r="P3105" s="468" t="str">
        <f>BD_Actu!P357</f>
        <v>-</v>
      </c>
      <c r="Q3105" s="468" t="str">
        <f>BD_Actu!Q357</f>
        <v>-</v>
      </c>
      <c r="R3105" s="468" t="str">
        <f>BD_Actu!R357</f>
        <v>-</v>
      </c>
      <c r="S3105" s="468" t="str">
        <f>BD_Actu!S357</f>
        <v>-</v>
      </c>
      <c r="T3105" s="468" t="str">
        <f>BD_Actu!T357</f>
        <v>-</v>
      </c>
      <c r="U3105" s="468" t="str">
        <f>BD_Actu!U357</f>
        <v>-</v>
      </c>
      <c r="V3105" s="468" t="str">
        <f>BD_Actu!V357</f>
        <v>-</v>
      </c>
      <c r="W3105" s="468" t="str">
        <f>BD_Actu!W357</f>
        <v>-</v>
      </c>
      <c r="X3105" s="468" t="str">
        <f>BD_Actu!X357</f>
        <v>-</v>
      </c>
      <c r="Y3105" s="468" t="str">
        <f>BD_Actu!Y357</f>
        <v>-</v>
      </c>
      <c r="Z3105" s="468" t="str">
        <f>BD_Actu!Z357</f>
        <v>-</v>
      </c>
      <c r="AA3105" s="468" t="str">
        <f>BD_Actu!AA357</f>
        <v>-</v>
      </c>
      <c r="AB3105" s="470" t="str">
        <f>BD_Actu!AB357</f>
        <v>-</v>
      </c>
      <c r="AC3105" s="470"/>
    </row>
    <row r="3106" spans="1:29" s="467" customFormat="1">
      <c r="A3106" s="468" t="str">
        <f>BD_Actu!A358</f>
        <v>2018_338</v>
      </c>
      <c r="B3106" s="468" t="str">
        <f>BD_Actu!B358</f>
        <v>-</v>
      </c>
      <c r="C3106" s="468" t="str">
        <f>BD_Actu!C358</f>
        <v>---_-</v>
      </c>
      <c r="D3106" s="468" t="str">
        <f>BD_Actu!D358</f>
        <v>-</v>
      </c>
      <c r="E3106" s="468">
        <f>BD_Actu!E358</f>
        <v>85</v>
      </c>
      <c r="F3106" s="469" t="str">
        <f>BD_Actu!F358</f>
        <v>Vide22</v>
      </c>
      <c r="G3106" s="468" t="str">
        <f>BD_Actu!G358</f>
        <v>-</v>
      </c>
      <c r="H3106" s="673" t="str">
        <f>BD_Actu!H358</f>
        <v>-</v>
      </c>
      <c r="I3106" s="673" t="str">
        <f>BD_Actu!I358</f>
        <v>-</v>
      </c>
      <c r="J3106" s="619" t="str">
        <f>BD_Actu!J358</f>
        <v>-</v>
      </c>
      <c r="K3106" s="468" t="str">
        <f>BD_Actu!K358</f>
        <v>-</v>
      </c>
      <c r="L3106" s="468" t="str">
        <f>BD_Actu!L358</f>
        <v>-</v>
      </c>
      <c r="M3106" s="468" t="str">
        <f>BD_Actu!M358</f>
        <v>-</v>
      </c>
      <c r="N3106" s="470" t="str">
        <f>BD_Actu!N358</f>
        <v>-</v>
      </c>
      <c r="O3106" s="616" t="str">
        <f>BD_Actu!O358</f>
        <v>-</v>
      </c>
      <c r="P3106" s="468" t="str">
        <f>BD_Actu!P358</f>
        <v>-</v>
      </c>
      <c r="Q3106" s="468" t="str">
        <f>BD_Actu!Q358</f>
        <v>-</v>
      </c>
      <c r="R3106" s="468" t="str">
        <f>BD_Actu!R358</f>
        <v>-</v>
      </c>
      <c r="S3106" s="468" t="str">
        <f>BD_Actu!S358</f>
        <v>-</v>
      </c>
      <c r="T3106" s="468" t="str">
        <f>BD_Actu!T358</f>
        <v>-</v>
      </c>
      <c r="U3106" s="468" t="str">
        <f>BD_Actu!U358</f>
        <v>-</v>
      </c>
      <c r="V3106" s="468" t="str">
        <f>BD_Actu!V358</f>
        <v>-</v>
      </c>
      <c r="W3106" s="468" t="str">
        <f>BD_Actu!W358</f>
        <v>-</v>
      </c>
      <c r="X3106" s="468" t="str">
        <f>BD_Actu!X358</f>
        <v>-</v>
      </c>
      <c r="Y3106" s="468" t="str">
        <f>BD_Actu!Y358</f>
        <v>-</v>
      </c>
      <c r="Z3106" s="468" t="str">
        <f>BD_Actu!Z358</f>
        <v>-</v>
      </c>
      <c r="AA3106" s="468" t="str">
        <f>BD_Actu!AA358</f>
        <v>-</v>
      </c>
      <c r="AB3106" s="470" t="str">
        <f>BD_Actu!AB358</f>
        <v>-</v>
      </c>
      <c r="AC3106" s="470"/>
    </row>
    <row r="3107" spans="1:29" s="467" customFormat="1">
      <c r="A3107" s="468" t="str">
        <f>BD_Actu!A359</f>
        <v>2018_339</v>
      </c>
      <c r="B3107" s="468" t="str">
        <f>BD_Actu!B359</f>
        <v>-</v>
      </c>
      <c r="C3107" s="468" t="str">
        <f>BD_Actu!C359</f>
        <v>---_-</v>
      </c>
      <c r="D3107" s="468" t="str">
        <f>BD_Actu!D359</f>
        <v>-</v>
      </c>
      <c r="E3107" s="468">
        <f>BD_Actu!E359</f>
        <v>85</v>
      </c>
      <c r="F3107" s="469" t="str">
        <f>BD_Actu!F359</f>
        <v>Vide22</v>
      </c>
      <c r="G3107" s="468" t="str">
        <f>BD_Actu!G359</f>
        <v>-</v>
      </c>
      <c r="H3107" s="673" t="str">
        <f>BD_Actu!H359</f>
        <v>-</v>
      </c>
      <c r="I3107" s="673" t="str">
        <f>BD_Actu!I359</f>
        <v>-</v>
      </c>
      <c r="J3107" s="619" t="str">
        <f>BD_Actu!J359</f>
        <v>-</v>
      </c>
      <c r="K3107" s="468" t="str">
        <f>BD_Actu!K359</f>
        <v>-</v>
      </c>
      <c r="L3107" s="468" t="str">
        <f>BD_Actu!L359</f>
        <v>-</v>
      </c>
      <c r="M3107" s="468" t="str">
        <f>BD_Actu!M359</f>
        <v>-</v>
      </c>
      <c r="N3107" s="470" t="str">
        <f>BD_Actu!N359</f>
        <v>-</v>
      </c>
      <c r="O3107" s="616" t="str">
        <f>BD_Actu!O359</f>
        <v>-</v>
      </c>
      <c r="P3107" s="468" t="str">
        <f>BD_Actu!P359</f>
        <v>-</v>
      </c>
      <c r="Q3107" s="468" t="str">
        <f>BD_Actu!Q359</f>
        <v>-</v>
      </c>
      <c r="R3107" s="468" t="str">
        <f>BD_Actu!R359</f>
        <v>-</v>
      </c>
      <c r="S3107" s="468" t="str">
        <f>BD_Actu!S359</f>
        <v>-</v>
      </c>
      <c r="T3107" s="468" t="str">
        <f>BD_Actu!T359</f>
        <v>-</v>
      </c>
      <c r="U3107" s="468" t="str">
        <f>BD_Actu!U359</f>
        <v>-</v>
      </c>
      <c r="V3107" s="468" t="str">
        <f>BD_Actu!V359</f>
        <v>-</v>
      </c>
      <c r="W3107" s="468" t="str">
        <f>BD_Actu!W359</f>
        <v>-</v>
      </c>
      <c r="X3107" s="468" t="str">
        <f>BD_Actu!X359</f>
        <v>-</v>
      </c>
      <c r="Y3107" s="468" t="str">
        <f>BD_Actu!Y359</f>
        <v>-</v>
      </c>
      <c r="Z3107" s="468" t="str">
        <f>BD_Actu!Z359</f>
        <v>-</v>
      </c>
      <c r="AA3107" s="468" t="str">
        <f>BD_Actu!AA359</f>
        <v>-</v>
      </c>
      <c r="AB3107" s="470" t="str">
        <f>BD_Actu!AB359</f>
        <v>-</v>
      </c>
      <c r="AC3107" s="470"/>
    </row>
    <row r="3108" spans="1:29" s="467" customFormat="1">
      <c r="A3108" s="468" t="str">
        <f>BD_Actu!A360</f>
        <v>2018_340</v>
      </c>
      <c r="B3108" s="468" t="str">
        <f>BD_Actu!B360</f>
        <v>-</v>
      </c>
      <c r="C3108" s="468" t="str">
        <f>BD_Actu!C360</f>
        <v>---_-</v>
      </c>
      <c r="D3108" s="468" t="str">
        <f>BD_Actu!D360</f>
        <v>-</v>
      </c>
      <c r="E3108" s="468">
        <f>BD_Actu!E360</f>
        <v>85</v>
      </c>
      <c r="F3108" s="469" t="str">
        <f>BD_Actu!F360</f>
        <v>Vide22</v>
      </c>
      <c r="G3108" s="468" t="str">
        <f>BD_Actu!G360</f>
        <v>-</v>
      </c>
      <c r="H3108" s="673" t="str">
        <f>BD_Actu!H360</f>
        <v>-</v>
      </c>
      <c r="I3108" s="673" t="str">
        <f>BD_Actu!I360</f>
        <v>-</v>
      </c>
      <c r="J3108" s="619" t="str">
        <f>BD_Actu!J360</f>
        <v>-</v>
      </c>
      <c r="K3108" s="468" t="str">
        <f>BD_Actu!K360</f>
        <v>-</v>
      </c>
      <c r="L3108" s="468" t="str">
        <f>BD_Actu!L360</f>
        <v>-</v>
      </c>
      <c r="M3108" s="468" t="str">
        <f>BD_Actu!M360</f>
        <v>-</v>
      </c>
      <c r="N3108" s="470" t="str">
        <f>BD_Actu!N360</f>
        <v>-</v>
      </c>
      <c r="O3108" s="616" t="str">
        <f>BD_Actu!O360</f>
        <v>-</v>
      </c>
      <c r="P3108" s="468" t="str">
        <f>BD_Actu!P360</f>
        <v>-</v>
      </c>
      <c r="Q3108" s="468" t="str">
        <f>BD_Actu!Q360</f>
        <v>-</v>
      </c>
      <c r="R3108" s="468" t="str">
        <f>BD_Actu!R360</f>
        <v>-</v>
      </c>
      <c r="S3108" s="468" t="str">
        <f>BD_Actu!S360</f>
        <v>-</v>
      </c>
      <c r="T3108" s="468" t="str">
        <f>BD_Actu!T360</f>
        <v>-</v>
      </c>
      <c r="U3108" s="468" t="str">
        <f>BD_Actu!U360</f>
        <v>-</v>
      </c>
      <c r="V3108" s="468" t="str">
        <f>BD_Actu!V360</f>
        <v>-</v>
      </c>
      <c r="W3108" s="468" t="str">
        <f>BD_Actu!W360</f>
        <v>-</v>
      </c>
      <c r="X3108" s="468" t="str">
        <f>BD_Actu!X360</f>
        <v>-</v>
      </c>
      <c r="Y3108" s="468" t="str">
        <f>BD_Actu!Y360</f>
        <v>-</v>
      </c>
      <c r="Z3108" s="468" t="str">
        <f>BD_Actu!Z360</f>
        <v>-</v>
      </c>
      <c r="AA3108" s="468" t="str">
        <f>BD_Actu!AA360</f>
        <v>-</v>
      </c>
      <c r="AB3108" s="470" t="str">
        <f>BD_Actu!AB360</f>
        <v>-</v>
      </c>
      <c r="AC3108" s="470"/>
    </row>
    <row r="3109" spans="1:29" s="467" customFormat="1">
      <c r="A3109" s="468" t="str">
        <f>BD_Actu!A361</f>
        <v>2018_341</v>
      </c>
      <c r="B3109" s="468" t="str">
        <f>BD_Actu!B361</f>
        <v>-</v>
      </c>
      <c r="C3109" s="468" t="str">
        <f>BD_Actu!C361</f>
        <v>---_-</v>
      </c>
      <c r="D3109" s="468" t="str">
        <f>BD_Actu!D361</f>
        <v>-</v>
      </c>
      <c r="E3109" s="468">
        <f>BD_Actu!E361</f>
        <v>86</v>
      </c>
      <c r="F3109" s="469" t="str">
        <f>BD_Actu!F361</f>
        <v>Vide23</v>
      </c>
      <c r="G3109" s="468" t="str">
        <f>BD_Actu!G361</f>
        <v>-</v>
      </c>
      <c r="H3109" s="673" t="str">
        <f>BD_Actu!H361</f>
        <v>-</v>
      </c>
      <c r="I3109" s="673" t="str">
        <f>BD_Actu!I361</f>
        <v>-</v>
      </c>
      <c r="J3109" s="619" t="str">
        <f>BD_Actu!J361</f>
        <v>-</v>
      </c>
      <c r="K3109" s="468" t="str">
        <f>BD_Actu!K361</f>
        <v>-</v>
      </c>
      <c r="L3109" s="468" t="str">
        <f>BD_Actu!L361</f>
        <v>-</v>
      </c>
      <c r="M3109" s="468" t="str">
        <f>BD_Actu!M361</f>
        <v>-</v>
      </c>
      <c r="N3109" s="470" t="str">
        <f>BD_Actu!N361</f>
        <v>-</v>
      </c>
      <c r="O3109" s="616" t="str">
        <f>BD_Actu!O361</f>
        <v>-</v>
      </c>
      <c r="P3109" s="468" t="str">
        <f>BD_Actu!P361</f>
        <v>-</v>
      </c>
      <c r="Q3109" s="468" t="str">
        <f>BD_Actu!Q361</f>
        <v>-</v>
      </c>
      <c r="R3109" s="468" t="str">
        <f>BD_Actu!R361</f>
        <v>-</v>
      </c>
      <c r="S3109" s="468" t="str">
        <f>BD_Actu!S361</f>
        <v>-</v>
      </c>
      <c r="T3109" s="468" t="str">
        <f>BD_Actu!T361</f>
        <v>-</v>
      </c>
      <c r="U3109" s="468" t="str">
        <f>BD_Actu!U361</f>
        <v>-</v>
      </c>
      <c r="V3109" s="468" t="str">
        <f>BD_Actu!V361</f>
        <v>-</v>
      </c>
      <c r="W3109" s="468" t="str">
        <f>BD_Actu!W361</f>
        <v>-</v>
      </c>
      <c r="X3109" s="468" t="str">
        <f>BD_Actu!X361</f>
        <v>-</v>
      </c>
      <c r="Y3109" s="468" t="str">
        <f>BD_Actu!Y361</f>
        <v>-</v>
      </c>
      <c r="Z3109" s="468" t="str">
        <f>BD_Actu!Z361</f>
        <v>-</v>
      </c>
      <c r="AA3109" s="468" t="str">
        <f>BD_Actu!AA361</f>
        <v>-</v>
      </c>
      <c r="AB3109" s="470" t="str">
        <f>BD_Actu!AB361</f>
        <v>-</v>
      </c>
      <c r="AC3109" s="470"/>
    </row>
    <row r="3110" spans="1:29" s="467" customFormat="1">
      <c r="A3110" s="468" t="str">
        <f>BD_Actu!A362</f>
        <v>2018_342</v>
      </c>
      <c r="B3110" s="468" t="str">
        <f>BD_Actu!B362</f>
        <v>-</v>
      </c>
      <c r="C3110" s="468" t="str">
        <f>BD_Actu!C362</f>
        <v>---_-</v>
      </c>
      <c r="D3110" s="468" t="str">
        <f>BD_Actu!D362</f>
        <v>-</v>
      </c>
      <c r="E3110" s="468">
        <f>BD_Actu!E362</f>
        <v>86</v>
      </c>
      <c r="F3110" s="469" t="str">
        <f>BD_Actu!F362</f>
        <v>Vide23</v>
      </c>
      <c r="G3110" s="468" t="str">
        <f>BD_Actu!G362</f>
        <v>-</v>
      </c>
      <c r="H3110" s="673" t="str">
        <f>BD_Actu!H362</f>
        <v>-</v>
      </c>
      <c r="I3110" s="673" t="str">
        <f>BD_Actu!I362</f>
        <v>-</v>
      </c>
      <c r="J3110" s="619" t="str">
        <f>BD_Actu!J362</f>
        <v>-</v>
      </c>
      <c r="K3110" s="468" t="str">
        <f>BD_Actu!K362</f>
        <v>-</v>
      </c>
      <c r="L3110" s="468" t="str">
        <f>BD_Actu!L362</f>
        <v>-</v>
      </c>
      <c r="M3110" s="468" t="str">
        <f>BD_Actu!M362</f>
        <v>-</v>
      </c>
      <c r="N3110" s="470" t="str">
        <f>BD_Actu!N362</f>
        <v>-</v>
      </c>
      <c r="O3110" s="616" t="str">
        <f>BD_Actu!O362</f>
        <v>-</v>
      </c>
      <c r="P3110" s="468" t="str">
        <f>BD_Actu!P362</f>
        <v>-</v>
      </c>
      <c r="Q3110" s="468" t="str">
        <f>BD_Actu!Q362</f>
        <v>-</v>
      </c>
      <c r="R3110" s="468" t="str">
        <f>BD_Actu!R362</f>
        <v>-</v>
      </c>
      <c r="S3110" s="468" t="str">
        <f>BD_Actu!S362</f>
        <v>-</v>
      </c>
      <c r="T3110" s="468" t="str">
        <f>BD_Actu!T362</f>
        <v>-</v>
      </c>
      <c r="U3110" s="468" t="str">
        <f>BD_Actu!U362</f>
        <v>-</v>
      </c>
      <c r="V3110" s="468" t="str">
        <f>BD_Actu!V362</f>
        <v>-</v>
      </c>
      <c r="W3110" s="468" t="str">
        <f>BD_Actu!W362</f>
        <v>-</v>
      </c>
      <c r="X3110" s="468" t="str">
        <f>BD_Actu!X362</f>
        <v>-</v>
      </c>
      <c r="Y3110" s="468" t="str">
        <f>BD_Actu!Y362</f>
        <v>-</v>
      </c>
      <c r="Z3110" s="468" t="str">
        <f>BD_Actu!Z362</f>
        <v>-</v>
      </c>
      <c r="AA3110" s="468" t="str">
        <f>BD_Actu!AA362</f>
        <v>-</v>
      </c>
      <c r="AB3110" s="470" t="str">
        <f>BD_Actu!AB362</f>
        <v>-</v>
      </c>
      <c r="AC3110" s="470"/>
    </row>
    <row r="3111" spans="1:29" s="467" customFormat="1">
      <c r="A3111" s="468" t="str">
        <f>BD_Actu!A363</f>
        <v>2018_343</v>
      </c>
      <c r="B3111" s="468" t="str">
        <f>BD_Actu!B363</f>
        <v>-</v>
      </c>
      <c r="C3111" s="468" t="str">
        <f>BD_Actu!C363</f>
        <v>---_-</v>
      </c>
      <c r="D3111" s="468" t="str">
        <f>BD_Actu!D363</f>
        <v>-</v>
      </c>
      <c r="E3111" s="468">
        <f>BD_Actu!E363</f>
        <v>86</v>
      </c>
      <c r="F3111" s="469" t="str">
        <f>BD_Actu!F363</f>
        <v>Vide23</v>
      </c>
      <c r="G3111" s="468" t="str">
        <f>BD_Actu!G363</f>
        <v>-</v>
      </c>
      <c r="H3111" s="673" t="str">
        <f>BD_Actu!H363</f>
        <v>-</v>
      </c>
      <c r="I3111" s="673" t="str">
        <f>BD_Actu!I363</f>
        <v>-</v>
      </c>
      <c r="J3111" s="619" t="str">
        <f>BD_Actu!J363</f>
        <v>-</v>
      </c>
      <c r="K3111" s="468" t="str">
        <f>BD_Actu!K363</f>
        <v>-</v>
      </c>
      <c r="L3111" s="468" t="str">
        <f>BD_Actu!L363</f>
        <v>-</v>
      </c>
      <c r="M3111" s="468" t="str">
        <f>BD_Actu!M363</f>
        <v>-</v>
      </c>
      <c r="N3111" s="470" t="str">
        <f>BD_Actu!N363</f>
        <v>-</v>
      </c>
      <c r="O3111" s="616" t="str">
        <f>BD_Actu!O363</f>
        <v>-</v>
      </c>
      <c r="P3111" s="468" t="str">
        <f>BD_Actu!P363</f>
        <v>-</v>
      </c>
      <c r="Q3111" s="468" t="str">
        <f>BD_Actu!Q363</f>
        <v>-</v>
      </c>
      <c r="R3111" s="468" t="str">
        <f>BD_Actu!R363</f>
        <v>-</v>
      </c>
      <c r="S3111" s="468" t="str">
        <f>BD_Actu!S363</f>
        <v>-</v>
      </c>
      <c r="T3111" s="468" t="str">
        <f>BD_Actu!T363</f>
        <v>-</v>
      </c>
      <c r="U3111" s="468" t="str">
        <f>BD_Actu!U363</f>
        <v>-</v>
      </c>
      <c r="V3111" s="468" t="str">
        <f>BD_Actu!V363</f>
        <v>-</v>
      </c>
      <c r="W3111" s="468" t="str">
        <f>BD_Actu!W363</f>
        <v>-</v>
      </c>
      <c r="X3111" s="468" t="str">
        <f>BD_Actu!X363</f>
        <v>-</v>
      </c>
      <c r="Y3111" s="468" t="str">
        <f>BD_Actu!Y363</f>
        <v>-</v>
      </c>
      <c r="Z3111" s="468" t="str">
        <f>BD_Actu!Z363</f>
        <v>-</v>
      </c>
      <c r="AA3111" s="468" t="str">
        <f>BD_Actu!AA363</f>
        <v>-</v>
      </c>
      <c r="AB3111" s="470" t="str">
        <f>BD_Actu!AB363</f>
        <v>-</v>
      </c>
      <c r="AC3111" s="470"/>
    </row>
    <row r="3112" spans="1:29" s="467" customFormat="1">
      <c r="A3112" s="468" t="str">
        <f>BD_Actu!A364</f>
        <v>2018_344</v>
      </c>
      <c r="B3112" s="468" t="str">
        <f>BD_Actu!B364</f>
        <v>-</v>
      </c>
      <c r="C3112" s="468" t="str">
        <f>BD_Actu!C364</f>
        <v>---_-</v>
      </c>
      <c r="D3112" s="468" t="str">
        <f>BD_Actu!D364</f>
        <v>-</v>
      </c>
      <c r="E3112" s="468">
        <f>BD_Actu!E364</f>
        <v>86</v>
      </c>
      <c r="F3112" s="469" t="str">
        <f>BD_Actu!F364</f>
        <v>Vide23</v>
      </c>
      <c r="G3112" s="468" t="str">
        <f>BD_Actu!G364</f>
        <v>-</v>
      </c>
      <c r="H3112" s="673" t="str">
        <f>BD_Actu!H364</f>
        <v>-</v>
      </c>
      <c r="I3112" s="673" t="str">
        <f>BD_Actu!I364</f>
        <v>-</v>
      </c>
      <c r="J3112" s="619" t="str">
        <f>BD_Actu!J364</f>
        <v>-</v>
      </c>
      <c r="K3112" s="468" t="str">
        <f>BD_Actu!K364</f>
        <v>-</v>
      </c>
      <c r="L3112" s="468" t="str">
        <f>BD_Actu!L364</f>
        <v>-</v>
      </c>
      <c r="M3112" s="468" t="str">
        <f>BD_Actu!M364</f>
        <v>-</v>
      </c>
      <c r="N3112" s="470" t="str">
        <f>BD_Actu!N364</f>
        <v>-</v>
      </c>
      <c r="O3112" s="616" t="str">
        <f>BD_Actu!O364</f>
        <v>-</v>
      </c>
      <c r="P3112" s="468" t="str">
        <f>BD_Actu!P364</f>
        <v>-</v>
      </c>
      <c r="Q3112" s="468" t="str">
        <f>BD_Actu!Q364</f>
        <v>-</v>
      </c>
      <c r="R3112" s="468" t="str">
        <f>BD_Actu!R364</f>
        <v>-</v>
      </c>
      <c r="S3112" s="468" t="str">
        <f>BD_Actu!S364</f>
        <v>-</v>
      </c>
      <c r="T3112" s="468" t="str">
        <f>BD_Actu!T364</f>
        <v>-</v>
      </c>
      <c r="U3112" s="468" t="str">
        <f>BD_Actu!U364</f>
        <v>-</v>
      </c>
      <c r="V3112" s="468" t="str">
        <f>BD_Actu!V364</f>
        <v>-</v>
      </c>
      <c r="W3112" s="468" t="str">
        <f>BD_Actu!W364</f>
        <v>-</v>
      </c>
      <c r="X3112" s="468" t="str">
        <f>BD_Actu!X364</f>
        <v>-</v>
      </c>
      <c r="Y3112" s="468" t="str">
        <f>BD_Actu!Y364</f>
        <v>-</v>
      </c>
      <c r="Z3112" s="468" t="str">
        <f>BD_Actu!Z364</f>
        <v>-</v>
      </c>
      <c r="AA3112" s="468" t="str">
        <f>BD_Actu!AA364</f>
        <v>-</v>
      </c>
      <c r="AB3112" s="470" t="str">
        <f>BD_Actu!AB364</f>
        <v>-</v>
      </c>
      <c r="AC3112" s="470"/>
    </row>
    <row r="3113" spans="1:29" s="467" customFormat="1">
      <c r="A3113" s="468" t="str">
        <f>BD_Actu!A365</f>
        <v>2018_345</v>
      </c>
      <c r="B3113" s="468" t="str">
        <f>BD_Actu!B365</f>
        <v>-</v>
      </c>
      <c r="C3113" s="468" t="str">
        <f>BD_Actu!C365</f>
        <v>---_-</v>
      </c>
      <c r="D3113" s="468" t="str">
        <f>BD_Actu!D365</f>
        <v>-</v>
      </c>
      <c r="E3113" s="468">
        <f>BD_Actu!E365</f>
        <v>87</v>
      </c>
      <c r="F3113" s="469" t="str">
        <f>BD_Actu!F365</f>
        <v>Vide24</v>
      </c>
      <c r="G3113" s="468" t="str">
        <f>BD_Actu!G365</f>
        <v>-</v>
      </c>
      <c r="H3113" s="673" t="str">
        <f>BD_Actu!H365</f>
        <v>-</v>
      </c>
      <c r="I3113" s="673" t="str">
        <f>BD_Actu!I365</f>
        <v>-</v>
      </c>
      <c r="J3113" s="619" t="str">
        <f>BD_Actu!J365</f>
        <v>-</v>
      </c>
      <c r="K3113" s="468" t="str">
        <f>BD_Actu!K365</f>
        <v>-</v>
      </c>
      <c r="L3113" s="468" t="str">
        <f>BD_Actu!L365</f>
        <v>-</v>
      </c>
      <c r="M3113" s="468" t="str">
        <f>BD_Actu!M365</f>
        <v>-</v>
      </c>
      <c r="N3113" s="470" t="str">
        <f>BD_Actu!N365</f>
        <v>-</v>
      </c>
      <c r="O3113" s="616" t="str">
        <f>BD_Actu!O365</f>
        <v>-</v>
      </c>
      <c r="P3113" s="468" t="str">
        <f>BD_Actu!P365</f>
        <v>-</v>
      </c>
      <c r="Q3113" s="468" t="str">
        <f>BD_Actu!Q365</f>
        <v>-</v>
      </c>
      <c r="R3113" s="468" t="str">
        <f>BD_Actu!R365</f>
        <v>-</v>
      </c>
      <c r="S3113" s="468" t="str">
        <f>BD_Actu!S365</f>
        <v>-</v>
      </c>
      <c r="T3113" s="468" t="str">
        <f>BD_Actu!T365</f>
        <v>-</v>
      </c>
      <c r="U3113" s="468" t="str">
        <f>BD_Actu!U365</f>
        <v>-</v>
      </c>
      <c r="V3113" s="468" t="str">
        <f>BD_Actu!V365</f>
        <v>-</v>
      </c>
      <c r="W3113" s="468" t="str">
        <f>BD_Actu!W365</f>
        <v>-</v>
      </c>
      <c r="X3113" s="468" t="str">
        <f>BD_Actu!X365</f>
        <v>-</v>
      </c>
      <c r="Y3113" s="468" t="str">
        <f>BD_Actu!Y365</f>
        <v>-</v>
      </c>
      <c r="Z3113" s="468" t="str">
        <f>BD_Actu!Z365</f>
        <v>-</v>
      </c>
      <c r="AA3113" s="468" t="str">
        <f>BD_Actu!AA365</f>
        <v>-</v>
      </c>
      <c r="AB3113" s="470" t="str">
        <f>BD_Actu!AB365</f>
        <v>-</v>
      </c>
      <c r="AC3113" s="470"/>
    </row>
    <row r="3114" spans="1:29" s="467" customFormat="1">
      <c r="A3114" s="468" t="str">
        <f>BD_Actu!A366</f>
        <v>2018_346</v>
      </c>
      <c r="B3114" s="468" t="str">
        <f>BD_Actu!B366</f>
        <v>-</v>
      </c>
      <c r="C3114" s="468" t="str">
        <f>BD_Actu!C366</f>
        <v>---_-</v>
      </c>
      <c r="D3114" s="468" t="str">
        <f>BD_Actu!D366</f>
        <v>-</v>
      </c>
      <c r="E3114" s="468">
        <f>BD_Actu!E366</f>
        <v>87</v>
      </c>
      <c r="F3114" s="469" t="str">
        <f>BD_Actu!F366</f>
        <v>Vide24</v>
      </c>
      <c r="G3114" s="468" t="str">
        <f>BD_Actu!G366</f>
        <v>-</v>
      </c>
      <c r="H3114" s="673" t="str">
        <f>BD_Actu!H366</f>
        <v>-</v>
      </c>
      <c r="I3114" s="673" t="str">
        <f>BD_Actu!I366</f>
        <v>-</v>
      </c>
      <c r="J3114" s="619" t="str">
        <f>BD_Actu!J366</f>
        <v>-</v>
      </c>
      <c r="K3114" s="468" t="str">
        <f>BD_Actu!K366</f>
        <v>-</v>
      </c>
      <c r="L3114" s="468" t="str">
        <f>BD_Actu!L366</f>
        <v>-</v>
      </c>
      <c r="M3114" s="468" t="str">
        <f>BD_Actu!M366</f>
        <v>-</v>
      </c>
      <c r="N3114" s="470" t="str">
        <f>BD_Actu!N366</f>
        <v>-</v>
      </c>
      <c r="O3114" s="616" t="str">
        <f>BD_Actu!O366</f>
        <v>-</v>
      </c>
      <c r="P3114" s="468" t="str">
        <f>BD_Actu!P366</f>
        <v>-</v>
      </c>
      <c r="Q3114" s="468" t="str">
        <f>BD_Actu!Q366</f>
        <v>-</v>
      </c>
      <c r="R3114" s="468" t="str">
        <f>BD_Actu!R366</f>
        <v>-</v>
      </c>
      <c r="S3114" s="468" t="str">
        <f>BD_Actu!S366</f>
        <v>-</v>
      </c>
      <c r="T3114" s="468" t="str">
        <f>BD_Actu!T366</f>
        <v>-</v>
      </c>
      <c r="U3114" s="468" t="str">
        <f>BD_Actu!U366</f>
        <v>-</v>
      </c>
      <c r="V3114" s="468" t="str">
        <f>BD_Actu!V366</f>
        <v>-</v>
      </c>
      <c r="W3114" s="468" t="str">
        <f>BD_Actu!W366</f>
        <v>-</v>
      </c>
      <c r="X3114" s="468" t="str">
        <f>BD_Actu!X366</f>
        <v>-</v>
      </c>
      <c r="Y3114" s="468" t="str">
        <f>BD_Actu!Y366</f>
        <v>-</v>
      </c>
      <c r="Z3114" s="468" t="str">
        <f>BD_Actu!Z366</f>
        <v>-</v>
      </c>
      <c r="AA3114" s="468" t="str">
        <f>BD_Actu!AA366</f>
        <v>-</v>
      </c>
      <c r="AB3114" s="470" t="str">
        <f>BD_Actu!AB366</f>
        <v>-</v>
      </c>
      <c r="AC3114" s="470"/>
    </row>
    <row r="3115" spans="1:29" s="467" customFormat="1">
      <c r="A3115" s="468" t="str">
        <f>BD_Actu!A367</f>
        <v>2018_347</v>
      </c>
      <c r="B3115" s="468" t="str">
        <f>BD_Actu!B367</f>
        <v>-</v>
      </c>
      <c r="C3115" s="468" t="str">
        <f>BD_Actu!C367</f>
        <v>---_-</v>
      </c>
      <c r="D3115" s="468" t="str">
        <f>BD_Actu!D367</f>
        <v>-</v>
      </c>
      <c r="E3115" s="468">
        <f>BD_Actu!E367</f>
        <v>87</v>
      </c>
      <c r="F3115" s="469" t="str">
        <f>BD_Actu!F367</f>
        <v>Vide24</v>
      </c>
      <c r="G3115" s="468" t="str">
        <f>BD_Actu!G367</f>
        <v>-</v>
      </c>
      <c r="H3115" s="673" t="str">
        <f>BD_Actu!H367</f>
        <v>-</v>
      </c>
      <c r="I3115" s="673" t="str">
        <f>BD_Actu!I367</f>
        <v>-</v>
      </c>
      <c r="J3115" s="619" t="str">
        <f>BD_Actu!J367</f>
        <v>-</v>
      </c>
      <c r="K3115" s="468" t="str">
        <f>BD_Actu!K367</f>
        <v>-</v>
      </c>
      <c r="L3115" s="468" t="str">
        <f>BD_Actu!L367</f>
        <v>-</v>
      </c>
      <c r="M3115" s="468" t="str">
        <f>BD_Actu!M367</f>
        <v>-</v>
      </c>
      <c r="N3115" s="470" t="str">
        <f>BD_Actu!N367</f>
        <v>-</v>
      </c>
      <c r="O3115" s="616" t="str">
        <f>BD_Actu!O367</f>
        <v>-</v>
      </c>
      <c r="P3115" s="468" t="str">
        <f>BD_Actu!P367</f>
        <v>-</v>
      </c>
      <c r="Q3115" s="468" t="str">
        <f>BD_Actu!Q367</f>
        <v>-</v>
      </c>
      <c r="R3115" s="468" t="str">
        <f>BD_Actu!R367</f>
        <v>-</v>
      </c>
      <c r="S3115" s="468" t="str">
        <f>BD_Actu!S367</f>
        <v>-</v>
      </c>
      <c r="T3115" s="468" t="str">
        <f>BD_Actu!T367</f>
        <v>-</v>
      </c>
      <c r="U3115" s="468" t="str">
        <f>BD_Actu!U367</f>
        <v>-</v>
      </c>
      <c r="V3115" s="468" t="str">
        <f>BD_Actu!V367</f>
        <v>-</v>
      </c>
      <c r="W3115" s="468" t="str">
        <f>BD_Actu!W367</f>
        <v>-</v>
      </c>
      <c r="X3115" s="468" t="str">
        <f>BD_Actu!X367</f>
        <v>-</v>
      </c>
      <c r="Y3115" s="468" t="str">
        <f>BD_Actu!Y367</f>
        <v>-</v>
      </c>
      <c r="Z3115" s="468" t="str">
        <f>BD_Actu!Z367</f>
        <v>-</v>
      </c>
      <c r="AA3115" s="468" t="str">
        <f>BD_Actu!AA367</f>
        <v>-</v>
      </c>
      <c r="AB3115" s="470" t="str">
        <f>BD_Actu!AB367</f>
        <v>-</v>
      </c>
      <c r="AC3115" s="470"/>
    </row>
    <row r="3116" spans="1:29" s="467" customFormat="1">
      <c r="A3116" s="468" t="str">
        <f>BD_Actu!A368</f>
        <v>2018_348</v>
      </c>
      <c r="B3116" s="468" t="str">
        <f>BD_Actu!B368</f>
        <v>-</v>
      </c>
      <c r="C3116" s="468" t="str">
        <f>BD_Actu!C368</f>
        <v>---_-</v>
      </c>
      <c r="D3116" s="468" t="str">
        <f>BD_Actu!D368</f>
        <v>-</v>
      </c>
      <c r="E3116" s="468">
        <f>BD_Actu!E368</f>
        <v>87</v>
      </c>
      <c r="F3116" s="469" t="str">
        <f>BD_Actu!F368</f>
        <v>Vide24</v>
      </c>
      <c r="G3116" s="468" t="str">
        <f>BD_Actu!G368</f>
        <v>-</v>
      </c>
      <c r="H3116" s="673" t="str">
        <f>BD_Actu!H368</f>
        <v>-</v>
      </c>
      <c r="I3116" s="673" t="str">
        <f>BD_Actu!I368</f>
        <v>-</v>
      </c>
      <c r="J3116" s="619" t="str">
        <f>BD_Actu!J368</f>
        <v>-</v>
      </c>
      <c r="K3116" s="468" t="str">
        <f>BD_Actu!K368</f>
        <v>-</v>
      </c>
      <c r="L3116" s="468" t="str">
        <f>BD_Actu!L368</f>
        <v>-</v>
      </c>
      <c r="M3116" s="468" t="str">
        <f>BD_Actu!M368</f>
        <v>-</v>
      </c>
      <c r="N3116" s="470" t="str">
        <f>BD_Actu!N368</f>
        <v>-</v>
      </c>
      <c r="O3116" s="616" t="str">
        <f>BD_Actu!O368</f>
        <v>-</v>
      </c>
      <c r="P3116" s="468" t="str">
        <f>BD_Actu!P368</f>
        <v>-</v>
      </c>
      <c r="Q3116" s="468" t="str">
        <f>BD_Actu!Q368</f>
        <v>-</v>
      </c>
      <c r="R3116" s="468" t="str">
        <f>BD_Actu!R368</f>
        <v>-</v>
      </c>
      <c r="S3116" s="468" t="str">
        <f>BD_Actu!S368</f>
        <v>-</v>
      </c>
      <c r="T3116" s="468" t="str">
        <f>BD_Actu!T368</f>
        <v>-</v>
      </c>
      <c r="U3116" s="468" t="str">
        <f>BD_Actu!U368</f>
        <v>-</v>
      </c>
      <c r="V3116" s="468" t="str">
        <f>BD_Actu!V368</f>
        <v>-</v>
      </c>
      <c r="W3116" s="468" t="str">
        <f>BD_Actu!W368</f>
        <v>-</v>
      </c>
      <c r="X3116" s="468" t="str">
        <f>BD_Actu!X368</f>
        <v>-</v>
      </c>
      <c r="Y3116" s="468" t="str">
        <f>BD_Actu!Y368</f>
        <v>-</v>
      </c>
      <c r="Z3116" s="468" t="str">
        <f>BD_Actu!Z368</f>
        <v>-</v>
      </c>
      <c r="AA3116" s="468" t="str">
        <f>BD_Actu!AA368</f>
        <v>-</v>
      </c>
      <c r="AB3116" s="470" t="str">
        <f>BD_Actu!AB368</f>
        <v>-</v>
      </c>
      <c r="AC3116" s="470"/>
    </row>
    <row r="3117" spans="1:29" s="467" customFormat="1">
      <c r="A3117" s="468" t="str">
        <f>BD_Actu!A369</f>
        <v>2018_349</v>
      </c>
      <c r="B3117" s="468" t="str">
        <f>BD_Actu!B369</f>
        <v>-</v>
      </c>
      <c r="C3117" s="468" t="str">
        <f>BD_Actu!C369</f>
        <v>---_-</v>
      </c>
      <c r="D3117" s="468" t="str">
        <f>BD_Actu!D369</f>
        <v>-</v>
      </c>
      <c r="E3117" s="468">
        <f>BD_Actu!E369</f>
        <v>88</v>
      </c>
      <c r="F3117" s="469" t="str">
        <f>BD_Actu!F369</f>
        <v>Vide25</v>
      </c>
      <c r="G3117" s="468" t="str">
        <f>BD_Actu!G369</f>
        <v>-</v>
      </c>
      <c r="H3117" s="673" t="str">
        <f>BD_Actu!H369</f>
        <v>-</v>
      </c>
      <c r="I3117" s="673" t="str">
        <f>BD_Actu!I369</f>
        <v>-</v>
      </c>
      <c r="J3117" s="619" t="str">
        <f>BD_Actu!J369</f>
        <v>-</v>
      </c>
      <c r="K3117" s="468" t="str">
        <f>BD_Actu!K369</f>
        <v>-</v>
      </c>
      <c r="L3117" s="468" t="str">
        <f>BD_Actu!L369</f>
        <v>-</v>
      </c>
      <c r="M3117" s="468" t="str">
        <f>BD_Actu!M369</f>
        <v>-</v>
      </c>
      <c r="N3117" s="470" t="str">
        <f>BD_Actu!N369</f>
        <v>-</v>
      </c>
      <c r="O3117" s="616" t="str">
        <f>BD_Actu!O369</f>
        <v>-</v>
      </c>
      <c r="P3117" s="468" t="str">
        <f>BD_Actu!P369</f>
        <v>-</v>
      </c>
      <c r="Q3117" s="468" t="str">
        <f>BD_Actu!Q369</f>
        <v>-</v>
      </c>
      <c r="R3117" s="468" t="str">
        <f>BD_Actu!R369</f>
        <v>-</v>
      </c>
      <c r="S3117" s="468" t="str">
        <f>BD_Actu!S369</f>
        <v>-</v>
      </c>
      <c r="T3117" s="468" t="str">
        <f>BD_Actu!T369</f>
        <v>-</v>
      </c>
      <c r="U3117" s="468" t="str">
        <f>BD_Actu!U369</f>
        <v>-</v>
      </c>
      <c r="V3117" s="468" t="str">
        <f>BD_Actu!V369</f>
        <v>-</v>
      </c>
      <c r="W3117" s="468" t="str">
        <f>BD_Actu!W369</f>
        <v>-</v>
      </c>
      <c r="X3117" s="468" t="str">
        <f>BD_Actu!X369</f>
        <v>-</v>
      </c>
      <c r="Y3117" s="468" t="str">
        <f>BD_Actu!Y369</f>
        <v>-</v>
      </c>
      <c r="Z3117" s="468" t="str">
        <f>BD_Actu!Z369</f>
        <v>-</v>
      </c>
      <c r="AA3117" s="468" t="str">
        <f>BD_Actu!AA369</f>
        <v>-</v>
      </c>
      <c r="AB3117" s="470" t="str">
        <f>BD_Actu!AB369</f>
        <v>-</v>
      </c>
      <c r="AC3117" s="470"/>
    </row>
    <row r="3118" spans="1:29" s="467" customFormat="1">
      <c r="A3118" s="468" t="str">
        <f>BD_Actu!A370</f>
        <v>2018_350</v>
      </c>
      <c r="B3118" s="468" t="str">
        <f>BD_Actu!B370</f>
        <v>-</v>
      </c>
      <c r="C3118" s="468" t="str">
        <f>BD_Actu!C370</f>
        <v>---_-</v>
      </c>
      <c r="D3118" s="468" t="str">
        <f>BD_Actu!D370</f>
        <v>-</v>
      </c>
      <c r="E3118" s="468">
        <f>BD_Actu!E370</f>
        <v>88</v>
      </c>
      <c r="F3118" s="469" t="str">
        <f>BD_Actu!F370</f>
        <v>Vide25</v>
      </c>
      <c r="G3118" s="468" t="str">
        <f>BD_Actu!G370</f>
        <v>-</v>
      </c>
      <c r="H3118" s="673" t="str">
        <f>BD_Actu!H370</f>
        <v>-</v>
      </c>
      <c r="I3118" s="673" t="str">
        <f>BD_Actu!I370</f>
        <v>-</v>
      </c>
      <c r="J3118" s="619" t="str">
        <f>BD_Actu!J370</f>
        <v>-</v>
      </c>
      <c r="K3118" s="468" t="str">
        <f>BD_Actu!K370</f>
        <v>-</v>
      </c>
      <c r="L3118" s="468" t="str">
        <f>BD_Actu!L370</f>
        <v>-</v>
      </c>
      <c r="M3118" s="468" t="str">
        <f>BD_Actu!M370</f>
        <v>-</v>
      </c>
      <c r="N3118" s="470" t="str">
        <f>BD_Actu!N370</f>
        <v>-</v>
      </c>
      <c r="O3118" s="616" t="str">
        <f>BD_Actu!O370</f>
        <v>-</v>
      </c>
      <c r="P3118" s="468" t="str">
        <f>BD_Actu!P370</f>
        <v>-</v>
      </c>
      <c r="Q3118" s="468" t="str">
        <f>BD_Actu!Q370</f>
        <v>-</v>
      </c>
      <c r="R3118" s="468" t="str">
        <f>BD_Actu!R370</f>
        <v>-</v>
      </c>
      <c r="S3118" s="468" t="str">
        <f>BD_Actu!S370</f>
        <v>-</v>
      </c>
      <c r="T3118" s="468" t="str">
        <f>BD_Actu!T370</f>
        <v>-</v>
      </c>
      <c r="U3118" s="468" t="str">
        <f>BD_Actu!U370</f>
        <v>-</v>
      </c>
      <c r="V3118" s="468" t="str">
        <f>BD_Actu!V370</f>
        <v>-</v>
      </c>
      <c r="W3118" s="468" t="str">
        <f>BD_Actu!W370</f>
        <v>-</v>
      </c>
      <c r="X3118" s="468" t="str">
        <f>BD_Actu!X370</f>
        <v>-</v>
      </c>
      <c r="Y3118" s="468" t="str">
        <f>BD_Actu!Y370</f>
        <v>-</v>
      </c>
      <c r="Z3118" s="468" t="str">
        <f>BD_Actu!Z370</f>
        <v>-</v>
      </c>
      <c r="AA3118" s="468" t="str">
        <f>BD_Actu!AA370</f>
        <v>-</v>
      </c>
      <c r="AB3118" s="470" t="str">
        <f>BD_Actu!AB370</f>
        <v>-</v>
      </c>
      <c r="AC3118" s="470"/>
    </row>
    <row r="3119" spans="1:29" s="467" customFormat="1">
      <c r="A3119" s="468" t="str">
        <f>BD_Actu!A371</f>
        <v>2018_351</v>
      </c>
      <c r="B3119" s="468" t="str">
        <f>BD_Actu!B371</f>
        <v>-</v>
      </c>
      <c r="C3119" s="468" t="str">
        <f>BD_Actu!C371</f>
        <v>---_-</v>
      </c>
      <c r="D3119" s="468" t="str">
        <f>BD_Actu!D371</f>
        <v>-</v>
      </c>
      <c r="E3119" s="468">
        <f>BD_Actu!E371</f>
        <v>88</v>
      </c>
      <c r="F3119" s="469" t="str">
        <f>BD_Actu!F371</f>
        <v>Vide25</v>
      </c>
      <c r="G3119" s="468" t="str">
        <f>BD_Actu!G371</f>
        <v>-</v>
      </c>
      <c r="H3119" s="673" t="str">
        <f>BD_Actu!H371</f>
        <v>-</v>
      </c>
      <c r="I3119" s="673" t="str">
        <f>BD_Actu!I371</f>
        <v>-</v>
      </c>
      <c r="J3119" s="619" t="str">
        <f>BD_Actu!J371</f>
        <v>-</v>
      </c>
      <c r="K3119" s="468" t="str">
        <f>BD_Actu!K371</f>
        <v>-</v>
      </c>
      <c r="L3119" s="468" t="str">
        <f>BD_Actu!L371</f>
        <v>-</v>
      </c>
      <c r="M3119" s="468" t="str">
        <f>BD_Actu!M371</f>
        <v>-</v>
      </c>
      <c r="N3119" s="470" t="str">
        <f>BD_Actu!N371</f>
        <v>-</v>
      </c>
      <c r="O3119" s="616" t="str">
        <f>BD_Actu!O371</f>
        <v>-</v>
      </c>
      <c r="P3119" s="468" t="str">
        <f>BD_Actu!P371</f>
        <v>-</v>
      </c>
      <c r="Q3119" s="468" t="str">
        <f>BD_Actu!Q371</f>
        <v>-</v>
      </c>
      <c r="R3119" s="468" t="str">
        <f>BD_Actu!R371</f>
        <v>-</v>
      </c>
      <c r="S3119" s="468" t="str">
        <f>BD_Actu!S371</f>
        <v>-</v>
      </c>
      <c r="T3119" s="468" t="str">
        <f>BD_Actu!T371</f>
        <v>-</v>
      </c>
      <c r="U3119" s="468" t="str">
        <f>BD_Actu!U371</f>
        <v>-</v>
      </c>
      <c r="V3119" s="468" t="str">
        <f>BD_Actu!V371</f>
        <v>-</v>
      </c>
      <c r="W3119" s="468" t="str">
        <f>BD_Actu!W371</f>
        <v>-</v>
      </c>
      <c r="X3119" s="468" t="str">
        <f>BD_Actu!X371</f>
        <v>-</v>
      </c>
      <c r="Y3119" s="468" t="str">
        <f>BD_Actu!Y371</f>
        <v>-</v>
      </c>
      <c r="Z3119" s="468" t="str">
        <f>BD_Actu!Z371</f>
        <v>-</v>
      </c>
      <c r="AA3119" s="468" t="str">
        <f>BD_Actu!AA371</f>
        <v>-</v>
      </c>
      <c r="AB3119" s="470" t="str">
        <f>BD_Actu!AB371</f>
        <v>-</v>
      </c>
      <c r="AC3119" s="470"/>
    </row>
    <row r="3120" spans="1:29" s="467" customFormat="1">
      <c r="A3120" s="468" t="str">
        <f>BD_Actu!A372</f>
        <v>2018_352</v>
      </c>
      <c r="B3120" s="468" t="str">
        <f>BD_Actu!B372</f>
        <v>-</v>
      </c>
      <c r="C3120" s="468" t="str">
        <f>BD_Actu!C372</f>
        <v>---_-</v>
      </c>
      <c r="D3120" s="468" t="str">
        <f>BD_Actu!D372</f>
        <v>-</v>
      </c>
      <c r="E3120" s="468">
        <f>BD_Actu!E372</f>
        <v>88</v>
      </c>
      <c r="F3120" s="469" t="str">
        <f>BD_Actu!F372</f>
        <v>Vide25</v>
      </c>
      <c r="G3120" s="468" t="str">
        <f>BD_Actu!G372</f>
        <v>-</v>
      </c>
      <c r="H3120" s="673" t="str">
        <f>BD_Actu!H372</f>
        <v>-</v>
      </c>
      <c r="I3120" s="673" t="str">
        <f>BD_Actu!I372</f>
        <v>-</v>
      </c>
      <c r="J3120" s="619" t="str">
        <f>BD_Actu!J372</f>
        <v>-</v>
      </c>
      <c r="K3120" s="468" t="str">
        <f>BD_Actu!K372</f>
        <v>-</v>
      </c>
      <c r="L3120" s="468" t="str">
        <f>BD_Actu!L372</f>
        <v>-</v>
      </c>
      <c r="M3120" s="468" t="str">
        <f>BD_Actu!M372</f>
        <v>-</v>
      </c>
      <c r="N3120" s="470" t="str">
        <f>BD_Actu!N372</f>
        <v>-</v>
      </c>
      <c r="O3120" s="616" t="str">
        <f>BD_Actu!O372</f>
        <v>-</v>
      </c>
      <c r="P3120" s="468" t="str">
        <f>BD_Actu!P372</f>
        <v>-</v>
      </c>
      <c r="Q3120" s="468" t="str">
        <f>BD_Actu!Q372</f>
        <v>-</v>
      </c>
      <c r="R3120" s="468" t="str">
        <f>BD_Actu!R372</f>
        <v>-</v>
      </c>
      <c r="S3120" s="468" t="str">
        <f>BD_Actu!S372</f>
        <v>-</v>
      </c>
      <c r="T3120" s="468" t="str">
        <f>BD_Actu!T372</f>
        <v>-</v>
      </c>
      <c r="U3120" s="468" t="str">
        <f>BD_Actu!U372</f>
        <v>-</v>
      </c>
      <c r="V3120" s="468" t="str">
        <f>BD_Actu!V372</f>
        <v>-</v>
      </c>
      <c r="W3120" s="468" t="str">
        <f>BD_Actu!W372</f>
        <v>-</v>
      </c>
      <c r="X3120" s="468" t="str">
        <f>BD_Actu!X372</f>
        <v>-</v>
      </c>
      <c r="Y3120" s="468" t="str">
        <f>BD_Actu!Y372</f>
        <v>-</v>
      </c>
      <c r="Z3120" s="468" t="str">
        <f>BD_Actu!Z372</f>
        <v>-</v>
      </c>
      <c r="AA3120" s="468" t="str">
        <f>BD_Actu!AA372</f>
        <v>-</v>
      </c>
      <c r="AB3120" s="470" t="str">
        <f>BD_Actu!AB372</f>
        <v>-</v>
      </c>
      <c r="AC3120" s="470"/>
    </row>
    <row r="3121" spans="1:29" s="467" customFormat="1">
      <c r="A3121" s="468" t="str">
        <f>BD_Actu!A373</f>
        <v>2018_353</v>
      </c>
      <c r="B3121" s="468" t="str">
        <f>BD_Actu!B373</f>
        <v>-</v>
      </c>
      <c r="C3121" s="468" t="str">
        <f>BD_Actu!C373</f>
        <v>---_-</v>
      </c>
      <c r="D3121" s="468" t="str">
        <f>BD_Actu!D373</f>
        <v>-</v>
      </c>
      <c r="E3121" s="468">
        <f>BD_Actu!E373</f>
        <v>89</v>
      </c>
      <c r="F3121" s="469" t="str">
        <f>BD_Actu!F373</f>
        <v>Vide26</v>
      </c>
      <c r="G3121" s="468" t="str">
        <f>BD_Actu!G373</f>
        <v>-</v>
      </c>
      <c r="H3121" s="673" t="str">
        <f>BD_Actu!H373</f>
        <v>-</v>
      </c>
      <c r="I3121" s="673" t="str">
        <f>BD_Actu!I373</f>
        <v>-</v>
      </c>
      <c r="J3121" s="619" t="str">
        <f>BD_Actu!J373</f>
        <v>-</v>
      </c>
      <c r="K3121" s="468" t="str">
        <f>BD_Actu!K373</f>
        <v>-</v>
      </c>
      <c r="L3121" s="468" t="str">
        <f>BD_Actu!L373</f>
        <v>-</v>
      </c>
      <c r="M3121" s="468" t="str">
        <f>BD_Actu!M373</f>
        <v>-</v>
      </c>
      <c r="N3121" s="470" t="str">
        <f>BD_Actu!N373</f>
        <v>-</v>
      </c>
      <c r="O3121" s="616" t="str">
        <f>BD_Actu!O373</f>
        <v>-</v>
      </c>
      <c r="P3121" s="468" t="str">
        <f>BD_Actu!P373</f>
        <v>-</v>
      </c>
      <c r="Q3121" s="468" t="str">
        <f>BD_Actu!Q373</f>
        <v>-</v>
      </c>
      <c r="R3121" s="468" t="str">
        <f>BD_Actu!R373</f>
        <v>-</v>
      </c>
      <c r="S3121" s="468" t="str">
        <f>BD_Actu!S373</f>
        <v>-</v>
      </c>
      <c r="T3121" s="468" t="str">
        <f>BD_Actu!T373</f>
        <v>-</v>
      </c>
      <c r="U3121" s="468" t="str">
        <f>BD_Actu!U373</f>
        <v>-</v>
      </c>
      <c r="V3121" s="468" t="str">
        <f>BD_Actu!V373</f>
        <v>-</v>
      </c>
      <c r="W3121" s="468" t="str">
        <f>BD_Actu!W373</f>
        <v>-</v>
      </c>
      <c r="X3121" s="468" t="str">
        <f>BD_Actu!X373</f>
        <v>-</v>
      </c>
      <c r="Y3121" s="468" t="str">
        <f>BD_Actu!Y373</f>
        <v>-</v>
      </c>
      <c r="Z3121" s="468" t="str">
        <f>BD_Actu!Z373</f>
        <v>-</v>
      </c>
      <c r="AA3121" s="468" t="str">
        <f>BD_Actu!AA373</f>
        <v>-</v>
      </c>
      <c r="AB3121" s="470" t="str">
        <f>BD_Actu!AB373</f>
        <v>-</v>
      </c>
      <c r="AC3121" s="470"/>
    </row>
    <row r="3122" spans="1:29" s="467" customFormat="1">
      <c r="A3122" s="468" t="str">
        <f>BD_Actu!A374</f>
        <v>2018_354</v>
      </c>
      <c r="B3122" s="468" t="str">
        <f>BD_Actu!B374</f>
        <v>-</v>
      </c>
      <c r="C3122" s="468" t="str">
        <f>BD_Actu!C374</f>
        <v>---_-</v>
      </c>
      <c r="D3122" s="468" t="str">
        <f>BD_Actu!D374</f>
        <v>-</v>
      </c>
      <c r="E3122" s="468">
        <f>BD_Actu!E374</f>
        <v>89</v>
      </c>
      <c r="F3122" s="469" t="str">
        <f>BD_Actu!F374</f>
        <v>Vide26</v>
      </c>
      <c r="G3122" s="468" t="str">
        <f>BD_Actu!G374</f>
        <v>-</v>
      </c>
      <c r="H3122" s="673" t="str">
        <f>BD_Actu!H374</f>
        <v>-</v>
      </c>
      <c r="I3122" s="673" t="str">
        <f>BD_Actu!I374</f>
        <v>-</v>
      </c>
      <c r="J3122" s="619" t="str">
        <f>BD_Actu!J374</f>
        <v>-</v>
      </c>
      <c r="K3122" s="468" t="str">
        <f>BD_Actu!K374</f>
        <v>-</v>
      </c>
      <c r="L3122" s="468" t="str">
        <f>BD_Actu!L374</f>
        <v>-</v>
      </c>
      <c r="M3122" s="468" t="str">
        <f>BD_Actu!M374</f>
        <v>-</v>
      </c>
      <c r="N3122" s="470" t="str">
        <f>BD_Actu!N374</f>
        <v>-</v>
      </c>
      <c r="O3122" s="616" t="str">
        <f>BD_Actu!O374</f>
        <v>-</v>
      </c>
      <c r="P3122" s="468" t="str">
        <f>BD_Actu!P374</f>
        <v>-</v>
      </c>
      <c r="Q3122" s="468" t="str">
        <f>BD_Actu!Q374</f>
        <v>-</v>
      </c>
      <c r="R3122" s="468" t="str">
        <f>BD_Actu!R374</f>
        <v>-</v>
      </c>
      <c r="S3122" s="468" t="str">
        <f>BD_Actu!S374</f>
        <v>-</v>
      </c>
      <c r="T3122" s="468" t="str">
        <f>BD_Actu!T374</f>
        <v>-</v>
      </c>
      <c r="U3122" s="468" t="str">
        <f>BD_Actu!U374</f>
        <v>-</v>
      </c>
      <c r="V3122" s="468" t="str">
        <f>BD_Actu!V374</f>
        <v>-</v>
      </c>
      <c r="W3122" s="468" t="str">
        <f>BD_Actu!W374</f>
        <v>-</v>
      </c>
      <c r="X3122" s="468" t="str">
        <f>BD_Actu!X374</f>
        <v>-</v>
      </c>
      <c r="Y3122" s="468" t="str">
        <f>BD_Actu!Y374</f>
        <v>-</v>
      </c>
      <c r="Z3122" s="468" t="str">
        <f>BD_Actu!Z374</f>
        <v>-</v>
      </c>
      <c r="AA3122" s="468" t="str">
        <f>BD_Actu!AA374</f>
        <v>-</v>
      </c>
      <c r="AB3122" s="470" t="str">
        <f>BD_Actu!AB374</f>
        <v>-</v>
      </c>
      <c r="AC3122" s="470"/>
    </row>
    <row r="3123" spans="1:29" s="467" customFormat="1">
      <c r="A3123" s="468" t="str">
        <f>BD_Actu!A375</f>
        <v>2018_355</v>
      </c>
      <c r="B3123" s="468" t="str">
        <f>BD_Actu!B375</f>
        <v>-</v>
      </c>
      <c r="C3123" s="468" t="str">
        <f>BD_Actu!C375</f>
        <v>---_-</v>
      </c>
      <c r="D3123" s="468" t="str">
        <f>BD_Actu!D375</f>
        <v>-</v>
      </c>
      <c r="E3123" s="468">
        <f>BD_Actu!E375</f>
        <v>89</v>
      </c>
      <c r="F3123" s="469" t="str">
        <f>BD_Actu!F375</f>
        <v>Vide26</v>
      </c>
      <c r="G3123" s="468" t="str">
        <f>BD_Actu!G375</f>
        <v>-</v>
      </c>
      <c r="H3123" s="673" t="str">
        <f>BD_Actu!H375</f>
        <v>-</v>
      </c>
      <c r="I3123" s="673" t="str">
        <f>BD_Actu!I375</f>
        <v>-</v>
      </c>
      <c r="J3123" s="619" t="str">
        <f>BD_Actu!J375</f>
        <v>-</v>
      </c>
      <c r="K3123" s="468" t="str">
        <f>BD_Actu!K375</f>
        <v>-</v>
      </c>
      <c r="L3123" s="468" t="str">
        <f>BD_Actu!L375</f>
        <v>-</v>
      </c>
      <c r="M3123" s="468" t="str">
        <f>BD_Actu!M375</f>
        <v>-</v>
      </c>
      <c r="N3123" s="470" t="str">
        <f>BD_Actu!N375</f>
        <v>-</v>
      </c>
      <c r="O3123" s="616" t="str">
        <f>BD_Actu!O375</f>
        <v>-</v>
      </c>
      <c r="P3123" s="468" t="str">
        <f>BD_Actu!P375</f>
        <v>-</v>
      </c>
      <c r="Q3123" s="468" t="str">
        <f>BD_Actu!Q375</f>
        <v>-</v>
      </c>
      <c r="R3123" s="468" t="str">
        <f>BD_Actu!R375</f>
        <v>-</v>
      </c>
      <c r="S3123" s="468" t="str">
        <f>BD_Actu!S375</f>
        <v>-</v>
      </c>
      <c r="T3123" s="468" t="str">
        <f>BD_Actu!T375</f>
        <v>-</v>
      </c>
      <c r="U3123" s="468" t="str">
        <f>BD_Actu!U375</f>
        <v>-</v>
      </c>
      <c r="V3123" s="468" t="str">
        <f>BD_Actu!V375</f>
        <v>-</v>
      </c>
      <c r="W3123" s="468" t="str">
        <f>BD_Actu!W375</f>
        <v>-</v>
      </c>
      <c r="X3123" s="468" t="str">
        <f>BD_Actu!X375</f>
        <v>-</v>
      </c>
      <c r="Y3123" s="468" t="str">
        <f>BD_Actu!Y375</f>
        <v>-</v>
      </c>
      <c r="Z3123" s="468" t="str">
        <f>BD_Actu!Z375</f>
        <v>-</v>
      </c>
      <c r="AA3123" s="468" t="str">
        <f>BD_Actu!AA375</f>
        <v>-</v>
      </c>
      <c r="AB3123" s="470" t="str">
        <f>BD_Actu!AB375</f>
        <v>-</v>
      </c>
      <c r="AC3123" s="470"/>
    </row>
    <row r="3124" spans="1:29" s="467" customFormat="1">
      <c r="A3124" s="468" t="str">
        <f>BD_Actu!A376</f>
        <v>2018_356</v>
      </c>
      <c r="B3124" s="468" t="str">
        <f>BD_Actu!B376</f>
        <v>-</v>
      </c>
      <c r="C3124" s="468" t="str">
        <f>BD_Actu!C376</f>
        <v>---_-</v>
      </c>
      <c r="D3124" s="468" t="str">
        <f>BD_Actu!D376</f>
        <v>-</v>
      </c>
      <c r="E3124" s="468">
        <f>BD_Actu!E376</f>
        <v>89</v>
      </c>
      <c r="F3124" s="469" t="str">
        <f>BD_Actu!F376</f>
        <v>Vide26</v>
      </c>
      <c r="G3124" s="468" t="str">
        <f>BD_Actu!G376</f>
        <v>-</v>
      </c>
      <c r="H3124" s="673" t="str">
        <f>BD_Actu!H376</f>
        <v>-</v>
      </c>
      <c r="I3124" s="673" t="str">
        <f>BD_Actu!I376</f>
        <v>-</v>
      </c>
      <c r="J3124" s="619" t="str">
        <f>BD_Actu!J376</f>
        <v>-</v>
      </c>
      <c r="K3124" s="468" t="str">
        <f>BD_Actu!K376</f>
        <v>-</v>
      </c>
      <c r="L3124" s="468" t="str">
        <f>BD_Actu!L376</f>
        <v>-</v>
      </c>
      <c r="M3124" s="468" t="str">
        <f>BD_Actu!M376</f>
        <v>-</v>
      </c>
      <c r="N3124" s="470" t="str">
        <f>BD_Actu!N376</f>
        <v>-</v>
      </c>
      <c r="O3124" s="616" t="str">
        <f>BD_Actu!O376</f>
        <v>-</v>
      </c>
      <c r="P3124" s="468" t="str">
        <f>BD_Actu!P376</f>
        <v>-</v>
      </c>
      <c r="Q3124" s="468" t="str">
        <f>BD_Actu!Q376</f>
        <v>-</v>
      </c>
      <c r="R3124" s="468" t="str">
        <f>BD_Actu!R376</f>
        <v>-</v>
      </c>
      <c r="S3124" s="468" t="str">
        <f>BD_Actu!S376</f>
        <v>-</v>
      </c>
      <c r="T3124" s="468" t="str">
        <f>BD_Actu!T376</f>
        <v>-</v>
      </c>
      <c r="U3124" s="468" t="str">
        <f>BD_Actu!U376</f>
        <v>-</v>
      </c>
      <c r="V3124" s="468" t="str">
        <f>BD_Actu!V376</f>
        <v>-</v>
      </c>
      <c r="W3124" s="468" t="str">
        <f>BD_Actu!W376</f>
        <v>-</v>
      </c>
      <c r="X3124" s="468" t="str">
        <f>BD_Actu!X376</f>
        <v>-</v>
      </c>
      <c r="Y3124" s="468" t="str">
        <f>BD_Actu!Y376</f>
        <v>-</v>
      </c>
      <c r="Z3124" s="468" t="str">
        <f>BD_Actu!Z376</f>
        <v>-</v>
      </c>
      <c r="AA3124" s="468" t="str">
        <f>BD_Actu!AA376</f>
        <v>-</v>
      </c>
      <c r="AB3124" s="470" t="str">
        <f>BD_Actu!AB376</f>
        <v>-</v>
      </c>
      <c r="AC3124" s="470"/>
    </row>
    <row r="3125" spans="1:29" s="467" customFormat="1">
      <c r="A3125" s="468" t="str">
        <f>BD_Actu!A377</f>
        <v>2018_357</v>
      </c>
      <c r="B3125" s="468" t="str">
        <f>BD_Actu!B377</f>
        <v>-</v>
      </c>
      <c r="C3125" s="468" t="str">
        <f>BD_Actu!C377</f>
        <v>---_-</v>
      </c>
      <c r="D3125" s="468" t="str">
        <f>BD_Actu!D377</f>
        <v>-</v>
      </c>
      <c r="E3125" s="468">
        <f>BD_Actu!E377</f>
        <v>90</v>
      </c>
      <c r="F3125" s="469" t="str">
        <f>BD_Actu!F377</f>
        <v>Vide27</v>
      </c>
      <c r="G3125" s="468" t="str">
        <f>BD_Actu!G377</f>
        <v>-</v>
      </c>
      <c r="H3125" s="673" t="str">
        <f>BD_Actu!H377</f>
        <v>-</v>
      </c>
      <c r="I3125" s="673" t="str">
        <f>BD_Actu!I377</f>
        <v>-</v>
      </c>
      <c r="J3125" s="619" t="str">
        <f>BD_Actu!J377</f>
        <v>-</v>
      </c>
      <c r="K3125" s="468" t="str">
        <f>BD_Actu!K377</f>
        <v>-</v>
      </c>
      <c r="L3125" s="468" t="str">
        <f>BD_Actu!L377</f>
        <v>-</v>
      </c>
      <c r="M3125" s="468" t="str">
        <f>BD_Actu!M377</f>
        <v>-</v>
      </c>
      <c r="N3125" s="470" t="str">
        <f>BD_Actu!N377</f>
        <v>-</v>
      </c>
      <c r="O3125" s="616" t="str">
        <f>BD_Actu!O377</f>
        <v>-</v>
      </c>
      <c r="P3125" s="468" t="str">
        <f>BD_Actu!P377</f>
        <v>-</v>
      </c>
      <c r="Q3125" s="468" t="str">
        <f>BD_Actu!Q377</f>
        <v>-</v>
      </c>
      <c r="R3125" s="468" t="str">
        <f>BD_Actu!R377</f>
        <v>-</v>
      </c>
      <c r="S3125" s="468" t="str">
        <f>BD_Actu!S377</f>
        <v>-</v>
      </c>
      <c r="T3125" s="468" t="str">
        <f>BD_Actu!T377</f>
        <v>-</v>
      </c>
      <c r="U3125" s="468" t="str">
        <f>BD_Actu!U377</f>
        <v>-</v>
      </c>
      <c r="V3125" s="468" t="str">
        <f>BD_Actu!V377</f>
        <v>-</v>
      </c>
      <c r="W3125" s="468" t="str">
        <f>BD_Actu!W377</f>
        <v>-</v>
      </c>
      <c r="X3125" s="468" t="str">
        <f>BD_Actu!X377</f>
        <v>-</v>
      </c>
      <c r="Y3125" s="468" t="str">
        <f>BD_Actu!Y377</f>
        <v>-</v>
      </c>
      <c r="Z3125" s="468" t="str">
        <f>BD_Actu!Z377</f>
        <v>-</v>
      </c>
      <c r="AA3125" s="468" t="str">
        <f>BD_Actu!AA377</f>
        <v>-</v>
      </c>
      <c r="AB3125" s="470" t="str">
        <f>BD_Actu!AB377</f>
        <v>-</v>
      </c>
      <c r="AC3125" s="470"/>
    </row>
    <row r="3126" spans="1:29" s="467" customFormat="1">
      <c r="A3126" s="468" t="str">
        <f>BD_Actu!A378</f>
        <v>2018_358</v>
      </c>
      <c r="B3126" s="468" t="str">
        <f>BD_Actu!B378</f>
        <v>-</v>
      </c>
      <c r="C3126" s="468" t="str">
        <f>BD_Actu!C378</f>
        <v>---_-</v>
      </c>
      <c r="D3126" s="468" t="str">
        <f>BD_Actu!D378</f>
        <v>-</v>
      </c>
      <c r="E3126" s="468">
        <f>BD_Actu!E378</f>
        <v>90</v>
      </c>
      <c r="F3126" s="469" t="str">
        <f>BD_Actu!F378</f>
        <v>Vide27</v>
      </c>
      <c r="G3126" s="468" t="str">
        <f>BD_Actu!G378</f>
        <v>-</v>
      </c>
      <c r="H3126" s="673" t="str">
        <f>BD_Actu!H378</f>
        <v>-</v>
      </c>
      <c r="I3126" s="673" t="str">
        <f>BD_Actu!I378</f>
        <v>-</v>
      </c>
      <c r="J3126" s="619" t="str">
        <f>BD_Actu!J378</f>
        <v>-</v>
      </c>
      <c r="K3126" s="468" t="str">
        <f>BD_Actu!K378</f>
        <v>-</v>
      </c>
      <c r="L3126" s="468" t="str">
        <f>BD_Actu!L378</f>
        <v>-</v>
      </c>
      <c r="M3126" s="468" t="str">
        <f>BD_Actu!M378</f>
        <v>-</v>
      </c>
      <c r="N3126" s="470" t="str">
        <f>BD_Actu!N378</f>
        <v>-</v>
      </c>
      <c r="O3126" s="616" t="str">
        <f>BD_Actu!O378</f>
        <v>-</v>
      </c>
      <c r="P3126" s="468" t="str">
        <f>BD_Actu!P378</f>
        <v>-</v>
      </c>
      <c r="Q3126" s="468" t="str">
        <f>BD_Actu!Q378</f>
        <v>-</v>
      </c>
      <c r="R3126" s="468" t="str">
        <f>BD_Actu!R378</f>
        <v>-</v>
      </c>
      <c r="S3126" s="468" t="str">
        <f>BD_Actu!S378</f>
        <v>-</v>
      </c>
      <c r="T3126" s="468" t="str">
        <f>BD_Actu!T378</f>
        <v>-</v>
      </c>
      <c r="U3126" s="468" t="str">
        <f>BD_Actu!U378</f>
        <v>-</v>
      </c>
      <c r="V3126" s="468" t="str">
        <f>BD_Actu!V378</f>
        <v>-</v>
      </c>
      <c r="W3126" s="468" t="str">
        <f>BD_Actu!W378</f>
        <v>-</v>
      </c>
      <c r="X3126" s="468" t="str">
        <f>BD_Actu!X378</f>
        <v>-</v>
      </c>
      <c r="Y3126" s="468" t="str">
        <f>BD_Actu!Y378</f>
        <v>-</v>
      </c>
      <c r="Z3126" s="468" t="str">
        <f>BD_Actu!Z378</f>
        <v>-</v>
      </c>
      <c r="AA3126" s="468" t="str">
        <f>BD_Actu!AA378</f>
        <v>-</v>
      </c>
      <c r="AB3126" s="470" t="str">
        <f>BD_Actu!AB378</f>
        <v>-</v>
      </c>
      <c r="AC3126" s="470"/>
    </row>
    <row r="3127" spans="1:29" s="467" customFormat="1">
      <c r="A3127" s="468" t="str">
        <f>BD_Actu!A379</f>
        <v>2018_359</v>
      </c>
      <c r="B3127" s="468" t="str">
        <f>BD_Actu!B379</f>
        <v>-</v>
      </c>
      <c r="C3127" s="468" t="str">
        <f>BD_Actu!C379</f>
        <v>---_-</v>
      </c>
      <c r="D3127" s="468" t="str">
        <f>BD_Actu!D379</f>
        <v>-</v>
      </c>
      <c r="E3127" s="468">
        <f>BD_Actu!E379</f>
        <v>90</v>
      </c>
      <c r="F3127" s="469" t="str">
        <f>BD_Actu!F379</f>
        <v>Vide27</v>
      </c>
      <c r="G3127" s="468" t="str">
        <f>BD_Actu!G379</f>
        <v>-</v>
      </c>
      <c r="H3127" s="673" t="str">
        <f>BD_Actu!H379</f>
        <v>-</v>
      </c>
      <c r="I3127" s="673" t="str">
        <f>BD_Actu!I379</f>
        <v>-</v>
      </c>
      <c r="J3127" s="619" t="str">
        <f>BD_Actu!J379</f>
        <v>-</v>
      </c>
      <c r="K3127" s="468" t="str">
        <f>BD_Actu!K379</f>
        <v>-</v>
      </c>
      <c r="L3127" s="468" t="str">
        <f>BD_Actu!L379</f>
        <v>-</v>
      </c>
      <c r="M3127" s="468" t="str">
        <f>BD_Actu!M379</f>
        <v>-</v>
      </c>
      <c r="N3127" s="470" t="str">
        <f>BD_Actu!N379</f>
        <v>-</v>
      </c>
      <c r="O3127" s="616" t="str">
        <f>BD_Actu!O379</f>
        <v>-</v>
      </c>
      <c r="P3127" s="468" t="str">
        <f>BD_Actu!P379</f>
        <v>-</v>
      </c>
      <c r="Q3127" s="468" t="str">
        <f>BD_Actu!Q379</f>
        <v>-</v>
      </c>
      <c r="R3127" s="468" t="str">
        <f>BD_Actu!R379</f>
        <v>-</v>
      </c>
      <c r="S3127" s="468" t="str">
        <f>BD_Actu!S379</f>
        <v>-</v>
      </c>
      <c r="T3127" s="468" t="str">
        <f>BD_Actu!T379</f>
        <v>-</v>
      </c>
      <c r="U3127" s="468" t="str">
        <f>BD_Actu!U379</f>
        <v>-</v>
      </c>
      <c r="V3127" s="468" t="str">
        <f>BD_Actu!V379</f>
        <v>-</v>
      </c>
      <c r="W3127" s="468" t="str">
        <f>BD_Actu!W379</f>
        <v>-</v>
      </c>
      <c r="X3127" s="468" t="str">
        <f>BD_Actu!X379</f>
        <v>-</v>
      </c>
      <c r="Y3127" s="468" t="str">
        <f>BD_Actu!Y379</f>
        <v>-</v>
      </c>
      <c r="Z3127" s="468" t="str">
        <f>BD_Actu!Z379</f>
        <v>-</v>
      </c>
      <c r="AA3127" s="468" t="str">
        <f>BD_Actu!AA379</f>
        <v>-</v>
      </c>
      <c r="AB3127" s="470" t="str">
        <f>BD_Actu!AB379</f>
        <v>-</v>
      </c>
      <c r="AC3127" s="470"/>
    </row>
    <row r="3128" spans="1:29" s="467" customFormat="1">
      <c r="A3128" s="468" t="str">
        <f>BD_Actu!A380</f>
        <v>2018_360</v>
      </c>
      <c r="B3128" s="468" t="str">
        <f>BD_Actu!B380</f>
        <v>-</v>
      </c>
      <c r="C3128" s="468" t="str">
        <f>BD_Actu!C380</f>
        <v>---_-</v>
      </c>
      <c r="D3128" s="468" t="str">
        <f>BD_Actu!D380</f>
        <v>-</v>
      </c>
      <c r="E3128" s="468">
        <f>BD_Actu!E380</f>
        <v>90</v>
      </c>
      <c r="F3128" s="469" t="str">
        <f>BD_Actu!F380</f>
        <v>Vide27</v>
      </c>
      <c r="G3128" s="468" t="str">
        <f>BD_Actu!G380</f>
        <v>-</v>
      </c>
      <c r="H3128" s="673" t="str">
        <f>BD_Actu!H380</f>
        <v>-</v>
      </c>
      <c r="I3128" s="673" t="str">
        <f>BD_Actu!I380</f>
        <v>-</v>
      </c>
      <c r="J3128" s="619" t="str">
        <f>BD_Actu!J380</f>
        <v>-</v>
      </c>
      <c r="K3128" s="468" t="str">
        <f>BD_Actu!K380</f>
        <v>-</v>
      </c>
      <c r="L3128" s="468" t="str">
        <f>BD_Actu!L380</f>
        <v>-</v>
      </c>
      <c r="M3128" s="468" t="str">
        <f>BD_Actu!M380</f>
        <v>-</v>
      </c>
      <c r="N3128" s="470" t="str">
        <f>BD_Actu!N380</f>
        <v>-</v>
      </c>
      <c r="O3128" s="616" t="str">
        <f>BD_Actu!O380</f>
        <v>-</v>
      </c>
      <c r="P3128" s="468" t="str">
        <f>BD_Actu!P380</f>
        <v>-</v>
      </c>
      <c r="Q3128" s="468" t="str">
        <f>BD_Actu!Q380</f>
        <v>-</v>
      </c>
      <c r="R3128" s="468" t="str">
        <f>BD_Actu!R380</f>
        <v>-</v>
      </c>
      <c r="S3128" s="468" t="str">
        <f>BD_Actu!S380</f>
        <v>-</v>
      </c>
      <c r="T3128" s="468" t="str">
        <f>BD_Actu!T380</f>
        <v>-</v>
      </c>
      <c r="U3128" s="468" t="str">
        <f>BD_Actu!U380</f>
        <v>-</v>
      </c>
      <c r="V3128" s="468" t="str">
        <f>BD_Actu!V380</f>
        <v>-</v>
      </c>
      <c r="W3128" s="468" t="str">
        <f>BD_Actu!W380</f>
        <v>-</v>
      </c>
      <c r="X3128" s="468" t="str">
        <f>BD_Actu!X380</f>
        <v>-</v>
      </c>
      <c r="Y3128" s="468" t="str">
        <f>BD_Actu!Y380</f>
        <v>-</v>
      </c>
      <c r="Z3128" s="468" t="str">
        <f>BD_Actu!Z380</f>
        <v>-</v>
      </c>
      <c r="AA3128" s="468" t="str">
        <f>BD_Actu!AA380</f>
        <v>-</v>
      </c>
      <c r="AB3128" s="470" t="str">
        <f>BD_Actu!AB380</f>
        <v>-</v>
      </c>
      <c r="AC3128" s="470"/>
    </row>
    <row r="3129" spans="1:29" s="467" customFormat="1">
      <c r="A3129" s="468" t="str">
        <f>BD_Actu!A381</f>
        <v>2018_361</v>
      </c>
      <c r="B3129" s="468" t="str">
        <f>BD_Actu!B381</f>
        <v>-</v>
      </c>
      <c r="C3129" s="468" t="str">
        <f>BD_Actu!C381</f>
        <v>---_-</v>
      </c>
      <c r="D3129" s="468" t="str">
        <f>BD_Actu!D381</f>
        <v>-</v>
      </c>
      <c r="E3129" s="468">
        <f>BD_Actu!E381</f>
        <v>91</v>
      </c>
      <c r="F3129" s="469" t="str">
        <f>BD_Actu!F381</f>
        <v>Vide28</v>
      </c>
      <c r="G3129" s="468" t="str">
        <f>BD_Actu!G381</f>
        <v>-</v>
      </c>
      <c r="H3129" s="673" t="str">
        <f>BD_Actu!H381</f>
        <v>-</v>
      </c>
      <c r="I3129" s="673" t="str">
        <f>BD_Actu!I381</f>
        <v>-</v>
      </c>
      <c r="J3129" s="619" t="str">
        <f>BD_Actu!J381</f>
        <v>-</v>
      </c>
      <c r="K3129" s="468" t="str">
        <f>BD_Actu!K381</f>
        <v>-</v>
      </c>
      <c r="L3129" s="468" t="str">
        <f>BD_Actu!L381</f>
        <v>-</v>
      </c>
      <c r="M3129" s="468" t="str">
        <f>BD_Actu!M381</f>
        <v>-</v>
      </c>
      <c r="N3129" s="470" t="str">
        <f>BD_Actu!N381</f>
        <v>-</v>
      </c>
      <c r="O3129" s="616" t="str">
        <f>BD_Actu!O381</f>
        <v>-</v>
      </c>
      <c r="P3129" s="468" t="str">
        <f>BD_Actu!P381</f>
        <v>-</v>
      </c>
      <c r="Q3129" s="468" t="str">
        <f>BD_Actu!Q381</f>
        <v>-</v>
      </c>
      <c r="R3129" s="468" t="str">
        <f>BD_Actu!R381</f>
        <v>-</v>
      </c>
      <c r="S3129" s="468" t="str">
        <f>BD_Actu!S381</f>
        <v>-</v>
      </c>
      <c r="T3129" s="468" t="str">
        <f>BD_Actu!T381</f>
        <v>-</v>
      </c>
      <c r="U3129" s="468" t="str">
        <f>BD_Actu!U381</f>
        <v>-</v>
      </c>
      <c r="V3129" s="468" t="str">
        <f>BD_Actu!V381</f>
        <v>-</v>
      </c>
      <c r="W3129" s="468" t="str">
        <f>BD_Actu!W381</f>
        <v>-</v>
      </c>
      <c r="X3129" s="468" t="str">
        <f>BD_Actu!X381</f>
        <v>-</v>
      </c>
      <c r="Y3129" s="468" t="str">
        <f>BD_Actu!Y381</f>
        <v>-</v>
      </c>
      <c r="Z3129" s="468" t="str">
        <f>BD_Actu!Z381</f>
        <v>-</v>
      </c>
      <c r="AA3129" s="468" t="str">
        <f>BD_Actu!AA381</f>
        <v>-</v>
      </c>
      <c r="AB3129" s="470" t="str">
        <f>BD_Actu!AB381</f>
        <v>-</v>
      </c>
      <c r="AC3129" s="470"/>
    </row>
    <row r="3130" spans="1:29" s="467" customFormat="1">
      <c r="A3130" s="468" t="str">
        <f>BD_Actu!A382</f>
        <v>2018_362</v>
      </c>
      <c r="B3130" s="468" t="str">
        <f>BD_Actu!B382</f>
        <v>-</v>
      </c>
      <c r="C3130" s="468" t="str">
        <f>BD_Actu!C382</f>
        <v>---_-</v>
      </c>
      <c r="D3130" s="468" t="str">
        <f>BD_Actu!D382</f>
        <v>-</v>
      </c>
      <c r="E3130" s="468">
        <f>BD_Actu!E382</f>
        <v>91</v>
      </c>
      <c r="F3130" s="469" t="str">
        <f>BD_Actu!F382</f>
        <v>Vide28</v>
      </c>
      <c r="G3130" s="468" t="str">
        <f>BD_Actu!G382</f>
        <v>-</v>
      </c>
      <c r="H3130" s="673" t="str">
        <f>BD_Actu!H382</f>
        <v>-</v>
      </c>
      <c r="I3130" s="673" t="str">
        <f>BD_Actu!I382</f>
        <v>-</v>
      </c>
      <c r="J3130" s="619" t="str">
        <f>BD_Actu!J382</f>
        <v>-</v>
      </c>
      <c r="K3130" s="468" t="str">
        <f>BD_Actu!K382</f>
        <v>-</v>
      </c>
      <c r="L3130" s="468" t="str">
        <f>BD_Actu!L382</f>
        <v>-</v>
      </c>
      <c r="M3130" s="468" t="str">
        <f>BD_Actu!M382</f>
        <v>-</v>
      </c>
      <c r="N3130" s="470" t="str">
        <f>BD_Actu!N382</f>
        <v>-</v>
      </c>
      <c r="O3130" s="616" t="str">
        <f>BD_Actu!O382</f>
        <v>-</v>
      </c>
      <c r="P3130" s="468" t="str">
        <f>BD_Actu!P382</f>
        <v>-</v>
      </c>
      <c r="Q3130" s="468" t="str">
        <f>BD_Actu!Q382</f>
        <v>-</v>
      </c>
      <c r="R3130" s="468" t="str">
        <f>BD_Actu!R382</f>
        <v>-</v>
      </c>
      <c r="S3130" s="468" t="str">
        <f>BD_Actu!S382</f>
        <v>-</v>
      </c>
      <c r="T3130" s="468" t="str">
        <f>BD_Actu!T382</f>
        <v>-</v>
      </c>
      <c r="U3130" s="468" t="str">
        <f>BD_Actu!U382</f>
        <v>-</v>
      </c>
      <c r="V3130" s="468" t="str">
        <f>BD_Actu!V382</f>
        <v>-</v>
      </c>
      <c r="W3130" s="468" t="str">
        <f>BD_Actu!W382</f>
        <v>-</v>
      </c>
      <c r="X3130" s="468" t="str">
        <f>BD_Actu!X382</f>
        <v>-</v>
      </c>
      <c r="Y3130" s="468" t="str">
        <f>BD_Actu!Y382</f>
        <v>-</v>
      </c>
      <c r="Z3130" s="468" t="str">
        <f>BD_Actu!Z382</f>
        <v>-</v>
      </c>
      <c r="AA3130" s="468" t="str">
        <f>BD_Actu!AA382</f>
        <v>-</v>
      </c>
      <c r="AB3130" s="470" t="str">
        <f>BD_Actu!AB382</f>
        <v>-</v>
      </c>
      <c r="AC3130" s="470"/>
    </row>
    <row r="3131" spans="1:29" s="467" customFormat="1">
      <c r="A3131" s="468" t="str">
        <f>BD_Actu!A383</f>
        <v>2018_363</v>
      </c>
      <c r="B3131" s="468" t="str">
        <f>BD_Actu!B383</f>
        <v>-</v>
      </c>
      <c r="C3131" s="468" t="str">
        <f>BD_Actu!C383</f>
        <v>---_-</v>
      </c>
      <c r="D3131" s="468" t="str">
        <f>BD_Actu!D383</f>
        <v>-</v>
      </c>
      <c r="E3131" s="468">
        <f>BD_Actu!E383</f>
        <v>91</v>
      </c>
      <c r="F3131" s="469" t="str">
        <f>BD_Actu!F383</f>
        <v>Vide28</v>
      </c>
      <c r="G3131" s="468" t="str">
        <f>BD_Actu!G383</f>
        <v>-</v>
      </c>
      <c r="H3131" s="673" t="str">
        <f>BD_Actu!H383</f>
        <v>-</v>
      </c>
      <c r="I3131" s="673" t="str">
        <f>BD_Actu!I383</f>
        <v>-</v>
      </c>
      <c r="J3131" s="619" t="str">
        <f>BD_Actu!J383</f>
        <v>-</v>
      </c>
      <c r="K3131" s="468" t="str">
        <f>BD_Actu!K383</f>
        <v>-</v>
      </c>
      <c r="L3131" s="468" t="str">
        <f>BD_Actu!L383</f>
        <v>-</v>
      </c>
      <c r="M3131" s="468" t="str">
        <f>BD_Actu!M383</f>
        <v>-</v>
      </c>
      <c r="N3131" s="470" t="str">
        <f>BD_Actu!N383</f>
        <v>-</v>
      </c>
      <c r="O3131" s="616" t="str">
        <f>BD_Actu!O383</f>
        <v>-</v>
      </c>
      <c r="P3131" s="468" t="str">
        <f>BD_Actu!P383</f>
        <v>-</v>
      </c>
      <c r="Q3131" s="468" t="str">
        <f>BD_Actu!Q383</f>
        <v>-</v>
      </c>
      <c r="R3131" s="468" t="str">
        <f>BD_Actu!R383</f>
        <v>-</v>
      </c>
      <c r="S3131" s="468" t="str">
        <f>BD_Actu!S383</f>
        <v>-</v>
      </c>
      <c r="T3131" s="468" t="str">
        <f>BD_Actu!T383</f>
        <v>-</v>
      </c>
      <c r="U3131" s="468" t="str">
        <f>BD_Actu!U383</f>
        <v>-</v>
      </c>
      <c r="V3131" s="468" t="str">
        <f>BD_Actu!V383</f>
        <v>-</v>
      </c>
      <c r="W3131" s="468" t="str">
        <f>BD_Actu!W383</f>
        <v>-</v>
      </c>
      <c r="X3131" s="468" t="str">
        <f>BD_Actu!X383</f>
        <v>-</v>
      </c>
      <c r="Y3131" s="468" t="str">
        <f>BD_Actu!Y383</f>
        <v>-</v>
      </c>
      <c r="Z3131" s="468" t="str">
        <f>BD_Actu!Z383</f>
        <v>-</v>
      </c>
      <c r="AA3131" s="468" t="str">
        <f>BD_Actu!AA383</f>
        <v>-</v>
      </c>
      <c r="AB3131" s="470" t="str">
        <f>BD_Actu!AB383</f>
        <v>-</v>
      </c>
      <c r="AC3131" s="470"/>
    </row>
    <row r="3132" spans="1:29" s="467" customFormat="1">
      <c r="A3132" s="468" t="str">
        <f>BD_Actu!A384</f>
        <v>2018_364</v>
      </c>
      <c r="B3132" s="468" t="str">
        <f>BD_Actu!B384</f>
        <v>-</v>
      </c>
      <c r="C3132" s="468" t="str">
        <f>BD_Actu!C384</f>
        <v>---_-</v>
      </c>
      <c r="D3132" s="468" t="str">
        <f>BD_Actu!D384</f>
        <v>-</v>
      </c>
      <c r="E3132" s="468">
        <f>BD_Actu!E384</f>
        <v>91</v>
      </c>
      <c r="F3132" s="469" t="str">
        <f>BD_Actu!F384</f>
        <v>Vide28</v>
      </c>
      <c r="G3132" s="468" t="str">
        <f>BD_Actu!G384</f>
        <v>-</v>
      </c>
      <c r="H3132" s="673" t="str">
        <f>BD_Actu!H384</f>
        <v>-</v>
      </c>
      <c r="I3132" s="673" t="str">
        <f>BD_Actu!I384</f>
        <v>-</v>
      </c>
      <c r="J3132" s="619" t="str">
        <f>BD_Actu!J384</f>
        <v>-</v>
      </c>
      <c r="K3132" s="468" t="str">
        <f>BD_Actu!K384</f>
        <v>-</v>
      </c>
      <c r="L3132" s="468" t="str">
        <f>BD_Actu!L384</f>
        <v>-</v>
      </c>
      <c r="M3132" s="468" t="str">
        <f>BD_Actu!M384</f>
        <v>-</v>
      </c>
      <c r="N3132" s="470" t="str">
        <f>BD_Actu!N384</f>
        <v>-</v>
      </c>
      <c r="O3132" s="616" t="str">
        <f>BD_Actu!O384</f>
        <v>-</v>
      </c>
      <c r="P3132" s="468" t="str">
        <f>BD_Actu!P384</f>
        <v>-</v>
      </c>
      <c r="Q3132" s="468" t="str">
        <f>BD_Actu!Q384</f>
        <v>-</v>
      </c>
      <c r="R3132" s="468" t="str">
        <f>BD_Actu!R384</f>
        <v>-</v>
      </c>
      <c r="S3132" s="468" t="str">
        <f>BD_Actu!S384</f>
        <v>-</v>
      </c>
      <c r="T3132" s="468" t="str">
        <f>BD_Actu!T384</f>
        <v>-</v>
      </c>
      <c r="U3132" s="468" t="str">
        <f>BD_Actu!U384</f>
        <v>-</v>
      </c>
      <c r="V3132" s="468" t="str">
        <f>BD_Actu!V384</f>
        <v>-</v>
      </c>
      <c r="W3132" s="468" t="str">
        <f>BD_Actu!W384</f>
        <v>-</v>
      </c>
      <c r="X3132" s="468" t="str">
        <f>BD_Actu!X384</f>
        <v>-</v>
      </c>
      <c r="Y3132" s="468" t="str">
        <f>BD_Actu!Y384</f>
        <v>-</v>
      </c>
      <c r="Z3132" s="468" t="str">
        <f>BD_Actu!Z384</f>
        <v>-</v>
      </c>
      <c r="AA3132" s="468" t="str">
        <f>BD_Actu!AA384</f>
        <v>-</v>
      </c>
      <c r="AB3132" s="470" t="str">
        <f>BD_Actu!AB384</f>
        <v>-</v>
      </c>
      <c r="AC3132" s="470"/>
    </row>
    <row r="3133" spans="1:29" s="467" customFormat="1">
      <c r="A3133" s="468" t="str">
        <f>BD_Actu!A385</f>
        <v>2018_365</v>
      </c>
      <c r="B3133" s="468" t="str">
        <f>BD_Actu!B385</f>
        <v>-</v>
      </c>
      <c r="C3133" s="468" t="str">
        <f>BD_Actu!C385</f>
        <v>---_-</v>
      </c>
      <c r="D3133" s="468" t="str">
        <f>BD_Actu!D385</f>
        <v>-</v>
      </c>
      <c r="E3133" s="468">
        <f>BD_Actu!E385</f>
        <v>92</v>
      </c>
      <c r="F3133" s="469" t="str">
        <f>BD_Actu!F385</f>
        <v>Vide29</v>
      </c>
      <c r="G3133" s="468" t="str">
        <f>BD_Actu!G385</f>
        <v>-</v>
      </c>
      <c r="H3133" s="673" t="str">
        <f>BD_Actu!H385</f>
        <v>-</v>
      </c>
      <c r="I3133" s="673" t="str">
        <f>BD_Actu!I385</f>
        <v>-</v>
      </c>
      <c r="J3133" s="619" t="str">
        <f>BD_Actu!J385</f>
        <v>-</v>
      </c>
      <c r="K3133" s="468" t="str">
        <f>BD_Actu!K385</f>
        <v>-</v>
      </c>
      <c r="L3133" s="468" t="str">
        <f>BD_Actu!L385</f>
        <v>-</v>
      </c>
      <c r="M3133" s="468" t="str">
        <f>BD_Actu!M385</f>
        <v>-</v>
      </c>
      <c r="N3133" s="470" t="str">
        <f>BD_Actu!N385</f>
        <v>-</v>
      </c>
      <c r="O3133" s="616" t="str">
        <f>BD_Actu!O385</f>
        <v>-</v>
      </c>
      <c r="P3133" s="468" t="str">
        <f>BD_Actu!P385</f>
        <v>-</v>
      </c>
      <c r="Q3133" s="468" t="str">
        <f>BD_Actu!Q385</f>
        <v>-</v>
      </c>
      <c r="R3133" s="468" t="str">
        <f>BD_Actu!R385</f>
        <v>-</v>
      </c>
      <c r="S3133" s="468" t="str">
        <f>BD_Actu!S385</f>
        <v>-</v>
      </c>
      <c r="T3133" s="468" t="str">
        <f>BD_Actu!T385</f>
        <v>-</v>
      </c>
      <c r="U3133" s="468" t="str">
        <f>BD_Actu!U385</f>
        <v>-</v>
      </c>
      <c r="V3133" s="468" t="str">
        <f>BD_Actu!V385</f>
        <v>-</v>
      </c>
      <c r="W3133" s="468" t="str">
        <f>BD_Actu!W385</f>
        <v>-</v>
      </c>
      <c r="X3133" s="468" t="str">
        <f>BD_Actu!X385</f>
        <v>-</v>
      </c>
      <c r="Y3133" s="468" t="str">
        <f>BD_Actu!Y385</f>
        <v>-</v>
      </c>
      <c r="Z3133" s="468" t="str">
        <f>BD_Actu!Z385</f>
        <v>-</v>
      </c>
      <c r="AA3133" s="468" t="str">
        <f>BD_Actu!AA385</f>
        <v>-</v>
      </c>
      <c r="AB3133" s="470" t="str">
        <f>BD_Actu!AB385</f>
        <v>-</v>
      </c>
      <c r="AC3133" s="470"/>
    </row>
    <row r="3134" spans="1:29" s="467" customFormat="1">
      <c r="A3134" s="468" t="str">
        <f>BD_Actu!A386</f>
        <v>2018_366</v>
      </c>
      <c r="B3134" s="468" t="str">
        <f>BD_Actu!B386</f>
        <v>-</v>
      </c>
      <c r="C3134" s="468" t="str">
        <f>BD_Actu!C386</f>
        <v>---_-</v>
      </c>
      <c r="D3134" s="468" t="str">
        <f>BD_Actu!D386</f>
        <v>-</v>
      </c>
      <c r="E3134" s="468">
        <f>BD_Actu!E386</f>
        <v>92</v>
      </c>
      <c r="F3134" s="469" t="str">
        <f>BD_Actu!F386</f>
        <v>Vide29</v>
      </c>
      <c r="G3134" s="468" t="str">
        <f>BD_Actu!G386</f>
        <v>-</v>
      </c>
      <c r="H3134" s="673" t="str">
        <f>BD_Actu!H386</f>
        <v>-</v>
      </c>
      <c r="I3134" s="673" t="str">
        <f>BD_Actu!I386</f>
        <v>-</v>
      </c>
      <c r="J3134" s="619" t="str">
        <f>BD_Actu!J386</f>
        <v>-</v>
      </c>
      <c r="K3134" s="468" t="str">
        <f>BD_Actu!K386</f>
        <v>-</v>
      </c>
      <c r="L3134" s="468" t="str">
        <f>BD_Actu!L386</f>
        <v>-</v>
      </c>
      <c r="M3134" s="468" t="str">
        <f>BD_Actu!M386</f>
        <v>-</v>
      </c>
      <c r="N3134" s="470" t="str">
        <f>BD_Actu!N386</f>
        <v>-</v>
      </c>
      <c r="O3134" s="616" t="str">
        <f>BD_Actu!O386</f>
        <v>-</v>
      </c>
      <c r="P3134" s="468" t="str">
        <f>BD_Actu!P386</f>
        <v>-</v>
      </c>
      <c r="Q3134" s="468" t="str">
        <f>BD_Actu!Q386</f>
        <v>-</v>
      </c>
      <c r="R3134" s="468" t="str">
        <f>BD_Actu!R386</f>
        <v>-</v>
      </c>
      <c r="S3134" s="468" t="str">
        <f>BD_Actu!S386</f>
        <v>-</v>
      </c>
      <c r="T3134" s="468" t="str">
        <f>BD_Actu!T386</f>
        <v>-</v>
      </c>
      <c r="U3134" s="468" t="str">
        <f>BD_Actu!U386</f>
        <v>-</v>
      </c>
      <c r="V3134" s="468" t="str">
        <f>BD_Actu!V386</f>
        <v>-</v>
      </c>
      <c r="W3134" s="468" t="str">
        <f>BD_Actu!W386</f>
        <v>-</v>
      </c>
      <c r="X3134" s="468" t="str">
        <f>BD_Actu!X386</f>
        <v>-</v>
      </c>
      <c r="Y3134" s="468" t="str">
        <f>BD_Actu!Y386</f>
        <v>-</v>
      </c>
      <c r="Z3134" s="468" t="str">
        <f>BD_Actu!Z386</f>
        <v>-</v>
      </c>
      <c r="AA3134" s="468" t="str">
        <f>BD_Actu!AA386</f>
        <v>-</v>
      </c>
      <c r="AB3134" s="470" t="str">
        <f>BD_Actu!AB386</f>
        <v>-</v>
      </c>
      <c r="AC3134" s="470"/>
    </row>
    <row r="3135" spans="1:29" s="467" customFormat="1">
      <c r="A3135" s="468" t="str">
        <f>BD_Actu!A387</f>
        <v>2018_367</v>
      </c>
      <c r="B3135" s="468" t="str">
        <f>BD_Actu!B387</f>
        <v>-</v>
      </c>
      <c r="C3135" s="468" t="str">
        <f>BD_Actu!C387</f>
        <v>---_-</v>
      </c>
      <c r="D3135" s="468" t="str">
        <f>BD_Actu!D387</f>
        <v>-</v>
      </c>
      <c r="E3135" s="468">
        <f>BD_Actu!E387</f>
        <v>92</v>
      </c>
      <c r="F3135" s="469" t="str">
        <f>BD_Actu!F387</f>
        <v>Vide29</v>
      </c>
      <c r="G3135" s="468" t="str">
        <f>BD_Actu!G387</f>
        <v>-</v>
      </c>
      <c r="H3135" s="673" t="str">
        <f>BD_Actu!H387</f>
        <v>-</v>
      </c>
      <c r="I3135" s="673" t="str">
        <f>BD_Actu!I387</f>
        <v>-</v>
      </c>
      <c r="J3135" s="619" t="str">
        <f>BD_Actu!J387</f>
        <v>-</v>
      </c>
      <c r="K3135" s="468" t="str">
        <f>BD_Actu!K387</f>
        <v>-</v>
      </c>
      <c r="L3135" s="468" t="str">
        <f>BD_Actu!L387</f>
        <v>-</v>
      </c>
      <c r="M3135" s="468" t="str">
        <f>BD_Actu!M387</f>
        <v>-</v>
      </c>
      <c r="N3135" s="470" t="str">
        <f>BD_Actu!N387</f>
        <v>-</v>
      </c>
      <c r="O3135" s="616" t="str">
        <f>BD_Actu!O387</f>
        <v>-</v>
      </c>
      <c r="P3135" s="468" t="str">
        <f>BD_Actu!P387</f>
        <v>-</v>
      </c>
      <c r="Q3135" s="468" t="str">
        <f>BD_Actu!Q387</f>
        <v>-</v>
      </c>
      <c r="R3135" s="468" t="str">
        <f>BD_Actu!R387</f>
        <v>-</v>
      </c>
      <c r="S3135" s="468" t="str">
        <f>BD_Actu!S387</f>
        <v>-</v>
      </c>
      <c r="T3135" s="468" t="str">
        <f>BD_Actu!T387</f>
        <v>-</v>
      </c>
      <c r="U3135" s="468" t="str">
        <f>BD_Actu!U387</f>
        <v>-</v>
      </c>
      <c r="V3135" s="468" t="str">
        <f>BD_Actu!V387</f>
        <v>-</v>
      </c>
      <c r="W3135" s="468" t="str">
        <f>BD_Actu!W387</f>
        <v>-</v>
      </c>
      <c r="X3135" s="468" t="str">
        <f>BD_Actu!X387</f>
        <v>-</v>
      </c>
      <c r="Y3135" s="468" t="str">
        <f>BD_Actu!Y387</f>
        <v>-</v>
      </c>
      <c r="Z3135" s="468" t="str">
        <f>BD_Actu!Z387</f>
        <v>-</v>
      </c>
      <c r="AA3135" s="468" t="str">
        <f>BD_Actu!AA387</f>
        <v>-</v>
      </c>
      <c r="AB3135" s="470" t="str">
        <f>BD_Actu!AB387</f>
        <v>-</v>
      </c>
      <c r="AC3135" s="470"/>
    </row>
    <row r="3136" spans="1:29" s="467" customFormat="1">
      <c r="A3136" s="468" t="str">
        <f>BD_Actu!A388</f>
        <v>2018_368</v>
      </c>
      <c r="B3136" s="468" t="str">
        <f>BD_Actu!B388</f>
        <v>-</v>
      </c>
      <c r="C3136" s="468" t="str">
        <f>BD_Actu!C388</f>
        <v>---_-</v>
      </c>
      <c r="D3136" s="468" t="str">
        <f>BD_Actu!D388</f>
        <v>-</v>
      </c>
      <c r="E3136" s="468">
        <f>BD_Actu!E388</f>
        <v>92</v>
      </c>
      <c r="F3136" s="469" t="str">
        <f>BD_Actu!F388</f>
        <v>Vide29</v>
      </c>
      <c r="G3136" s="468" t="str">
        <f>BD_Actu!G388</f>
        <v>-</v>
      </c>
      <c r="H3136" s="673" t="str">
        <f>BD_Actu!H388</f>
        <v>-</v>
      </c>
      <c r="I3136" s="673" t="str">
        <f>BD_Actu!I388</f>
        <v>-</v>
      </c>
      <c r="J3136" s="619" t="str">
        <f>BD_Actu!J388</f>
        <v>-</v>
      </c>
      <c r="K3136" s="468" t="str">
        <f>BD_Actu!K388</f>
        <v>-</v>
      </c>
      <c r="L3136" s="468" t="str">
        <f>BD_Actu!L388</f>
        <v>-</v>
      </c>
      <c r="M3136" s="468" t="str">
        <f>BD_Actu!M388</f>
        <v>-</v>
      </c>
      <c r="N3136" s="470" t="str">
        <f>BD_Actu!N388</f>
        <v>-</v>
      </c>
      <c r="O3136" s="616" t="str">
        <f>BD_Actu!O388</f>
        <v>-</v>
      </c>
      <c r="P3136" s="468" t="str">
        <f>BD_Actu!P388</f>
        <v>-</v>
      </c>
      <c r="Q3136" s="468" t="str">
        <f>BD_Actu!Q388</f>
        <v>-</v>
      </c>
      <c r="R3136" s="468" t="str">
        <f>BD_Actu!R388</f>
        <v>-</v>
      </c>
      <c r="S3136" s="468" t="str">
        <f>BD_Actu!S388</f>
        <v>-</v>
      </c>
      <c r="T3136" s="468" t="str">
        <f>BD_Actu!T388</f>
        <v>-</v>
      </c>
      <c r="U3136" s="468" t="str">
        <f>BD_Actu!U388</f>
        <v>-</v>
      </c>
      <c r="V3136" s="468" t="str">
        <f>BD_Actu!V388</f>
        <v>-</v>
      </c>
      <c r="W3136" s="468" t="str">
        <f>BD_Actu!W388</f>
        <v>-</v>
      </c>
      <c r="X3136" s="468" t="str">
        <f>BD_Actu!X388</f>
        <v>-</v>
      </c>
      <c r="Y3136" s="468" t="str">
        <f>BD_Actu!Y388</f>
        <v>-</v>
      </c>
      <c r="Z3136" s="468" t="str">
        <f>BD_Actu!Z388</f>
        <v>-</v>
      </c>
      <c r="AA3136" s="468" t="str">
        <f>BD_Actu!AA388</f>
        <v>-</v>
      </c>
      <c r="AB3136" s="470" t="str">
        <f>BD_Actu!AB388</f>
        <v>-</v>
      </c>
      <c r="AC3136" s="470"/>
    </row>
    <row r="3137" spans="1:29" s="467" customFormat="1">
      <c r="A3137" s="468" t="str">
        <f>BD_Actu!A389</f>
        <v>2018_369</v>
      </c>
      <c r="B3137" s="468" t="str">
        <f>BD_Actu!B389</f>
        <v>-</v>
      </c>
      <c r="C3137" s="468" t="str">
        <f>BD_Actu!C389</f>
        <v>---_-</v>
      </c>
      <c r="D3137" s="468" t="str">
        <f>BD_Actu!D389</f>
        <v>-</v>
      </c>
      <c r="E3137" s="468">
        <f>BD_Actu!E389</f>
        <v>93</v>
      </c>
      <c r="F3137" s="469" t="str">
        <f>BD_Actu!F389</f>
        <v>Vide30</v>
      </c>
      <c r="G3137" s="468" t="str">
        <f>BD_Actu!G389</f>
        <v>-</v>
      </c>
      <c r="H3137" s="673" t="str">
        <f>BD_Actu!H389</f>
        <v>-</v>
      </c>
      <c r="I3137" s="673" t="str">
        <f>BD_Actu!I389</f>
        <v>-</v>
      </c>
      <c r="J3137" s="619" t="str">
        <f>BD_Actu!J389</f>
        <v>-</v>
      </c>
      <c r="K3137" s="468" t="str">
        <f>BD_Actu!K389</f>
        <v>-</v>
      </c>
      <c r="L3137" s="468" t="str">
        <f>BD_Actu!L389</f>
        <v>-</v>
      </c>
      <c r="M3137" s="468" t="str">
        <f>BD_Actu!M389</f>
        <v>-</v>
      </c>
      <c r="N3137" s="470" t="str">
        <f>BD_Actu!N389</f>
        <v>-</v>
      </c>
      <c r="O3137" s="616" t="str">
        <f>BD_Actu!O389</f>
        <v>-</v>
      </c>
      <c r="P3137" s="468" t="str">
        <f>BD_Actu!P389</f>
        <v>-</v>
      </c>
      <c r="Q3137" s="468" t="str">
        <f>BD_Actu!Q389</f>
        <v>-</v>
      </c>
      <c r="R3137" s="468" t="str">
        <f>BD_Actu!R389</f>
        <v>-</v>
      </c>
      <c r="S3137" s="468" t="str">
        <f>BD_Actu!S389</f>
        <v>-</v>
      </c>
      <c r="T3137" s="468" t="str">
        <f>BD_Actu!T389</f>
        <v>-</v>
      </c>
      <c r="U3137" s="468" t="str">
        <f>BD_Actu!U389</f>
        <v>-</v>
      </c>
      <c r="V3137" s="468" t="str">
        <f>BD_Actu!V389</f>
        <v>-</v>
      </c>
      <c r="W3137" s="468" t="str">
        <f>BD_Actu!W389</f>
        <v>-</v>
      </c>
      <c r="X3137" s="468" t="str">
        <f>BD_Actu!X389</f>
        <v>-</v>
      </c>
      <c r="Y3137" s="468" t="str">
        <f>BD_Actu!Y389</f>
        <v>-</v>
      </c>
      <c r="Z3137" s="468" t="str">
        <f>BD_Actu!Z389</f>
        <v>-</v>
      </c>
      <c r="AA3137" s="468" t="str">
        <f>BD_Actu!AA389</f>
        <v>-</v>
      </c>
      <c r="AB3137" s="470" t="str">
        <f>BD_Actu!AB389</f>
        <v>-</v>
      </c>
      <c r="AC3137" s="470"/>
    </row>
    <row r="3138" spans="1:29" s="467" customFormat="1">
      <c r="A3138" s="468" t="str">
        <f>BD_Actu!A390</f>
        <v>2018_370</v>
      </c>
      <c r="B3138" s="468" t="str">
        <f>BD_Actu!B390</f>
        <v>-</v>
      </c>
      <c r="C3138" s="468" t="str">
        <f>BD_Actu!C390</f>
        <v>---_-</v>
      </c>
      <c r="D3138" s="468" t="str">
        <f>BD_Actu!D390</f>
        <v>-</v>
      </c>
      <c r="E3138" s="468">
        <f>BD_Actu!E390</f>
        <v>93</v>
      </c>
      <c r="F3138" s="469" t="str">
        <f>BD_Actu!F390</f>
        <v>Vide30</v>
      </c>
      <c r="G3138" s="468" t="str">
        <f>BD_Actu!G390</f>
        <v>-</v>
      </c>
      <c r="H3138" s="673" t="str">
        <f>BD_Actu!H390</f>
        <v>-</v>
      </c>
      <c r="I3138" s="673" t="str">
        <f>BD_Actu!I390</f>
        <v>-</v>
      </c>
      <c r="J3138" s="619" t="str">
        <f>BD_Actu!J390</f>
        <v>-</v>
      </c>
      <c r="K3138" s="468" t="str">
        <f>BD_Actu!K390</f>
        <v>-</v>
      </c>
      <c r="L3138" s="468" t="str">
        <f>BD_Actu!L390</f>
        <v>-</v>
      </c>
      <c r="M3138" s="468" t="str">
        <f>BD_Actu!M390</f>
        <v>-</v>
      </c>
      <c r="N3138" s="470" t="str">
        <f>BD_Actu!N390</f>
        <v>-</v>
      </c>
      <c r="O3138" s="616" t="str">
        <f>BD_Actu!O390</f>
        <v>-</v>
      </c>
      <c r="P3138" s="468" t="str">
        <f>BD_Actu!P390</f>
        <v>-</v>
      </c>
      <c r="Q3138" s="468" t="str">
        <f>BD_Actu!Q390</f>
        <v>-</v>
      </c>
      <c r="R3138" s="468" t="str">
        <f>BD_Actu!R390</f>
        <v>-</v>
      </c>
      <c r="S3138" s="468" t="str">
        <f>BD_Actu!S390</f>
        <v>-</v>
      </c>
      <c r="T3138" s="468" t="str">
        <f>BD_Actu!T390</f>
        <v>-</v>
      </c>
      <c r="U3138" s="468" t="str">
        <f>BD_Actu!U390</f>
        <v>-</v>
      </c>
      <c r="V3138" s="468" t="str">
        <f>BD_Actu!V390</f>
        <v>-</v>
      </c>
      <c r="W3138" s="468" t="str">
        <f>BD_Actu!W390</f>
        <v>-</v>
      </c>
      <c r="X3138" s="468" t="str">
        <f>BD_Actu!X390</f>
        <v>-</v>
      </c>
      <c r="Y3138" s="468" t="str">
        <f>BD_Actu!Y390</f>
        <v>-</v>
      </c>
      <c r="Z3138" s="468" t="str">
        <f>BD_Actu!Z390</f>
        <v>-</v>
      </c>
      <c r="AA3138" s="468" t="str">
        <f>BD_Actu!AA390</f>
        <v>-</v>
      </c>
      <c r="AB3138" s="470" t="str">
        <f>BD_Actu!AB390</f>
        <v>-</v>
      </c>
      <c r="AC3138" s="470"/>
    </row>
    <row r="3139" spans="1:29" s="467" customFormat="1">
      <c r="A3139" s="468" t="str">
        <f>BD_Actu!A391</f>
        <v>2018_371</v>
      </c>
      <c r="B3139" s="468" t="str">
        <f>BD_Actu!B391</f>
        <v>-</v>
      </c>
      <c r="C3139" s="468" t="str">
        <f>BD_Actu!C391</f>
        <v>---_-</v>
      </c>
      <c r="D3139" s="468" t="str">
        <f>BD_Actu!D391</f>
        <v>-</v>
      </c>
      <c r="E3139" s="468">
        <f>BD_Actu!E391</f>
        <v>93</v>
      </c>
      <c r="F3139" s="469" t="str">
        <f>BD_Actu!F391</f>
        <v>Vide30</v>
      </c>
      <c r="G3139" s="468" t="str">
        <f>BD_Actu!G391</f>
        <v>-</v>
      </c>
      <c r="H3139" s="673" t="str">
        <f>BD_Actu!H391</f>
        <v>-</v>
      </c>
      <c r="I3139" s="673" t="str">
        <f>BD_Actu!I391</f>
        <v>-</v>
      </c>
      <c r="J3139" s="619" t="str">
        <f>BD_Actu!J391</f>
        <v>-</v>
      </c>
      <c r="K3139" s="468" t="str">
        <f>BD_Actu!K391</f>
        <v>-</v>
      </c>
      <c r="L3139" s="468" t="str">
        <f>BD_Actu!L391</f>
        <v>-</v>
      </c>
      <c r="M3139" s="468" t="str">
        <f>BD_Actu!M391</f>
        <v>-</v>
      </c>
      <c r="N3139" s="470" t="str">
        <f>BD_Actu!N391</f>
        <v>-</v>
      </c>
      <c r="O3139" s="616" t="str">
        <f>BD_Actu!O391</f>
        <v>-</v>
      </c>
      <c r="P3139" s="468" t="str">
        <f>BD_Actu!P391</f>
        <v>-</v>
      </c>
      <c r="Q3139" s="468" t="str">
        <f>BD_Actu!Q391</f>
        <v>-</v>
      </c>
      <c r="R3139" s="468" t="str">
        <f>BD_Actu!R391</f>
        <v>-</v>
      </c>
      <c r="S3139" s="468" t="str">
        <f>BD_Actu!S391</f>
        <v>-</v>
      </c>
      <c r="T3139" s="468" t="str">
        <f>BD_Actu!T391</f>
        <v>-</v>
      </c>
      <c r="U3139" s="468" t="str">
        <f>BD_Actu!U391</f>
        <v>-</v>
      </c>
      <c r="V3139" s="468" t="str">
        <f>BD_Actu!V391</f>
        <v>-</v>
      </c>
      <c r="W3139" s="468" t="str">
        <f>BD_Actu!W391</f>
        <v>-</v>
      </c>
      <c r="X3139" s="468" t="str">
        <f>BD_Actu!X391</f>
        <v>-</v>
      </c>
      <c r="Y3139" s="468" t="str">
        <f>BD_Actu!Y391</f>
        <v>-</v>
      </c>
      <c r="Z3139" s="468" t="str">
        <f>BD_Actu!Z391</f>
        <v>-</v>
      </c>
      <c r="AA3139" s="468" t="str">
        <f>BD_Actu!AA391</f>
        <v>-</v>
      </c>
      <c r="AB3139" s="470" t="str">
        <f>BD_Actu!AB391</f>
        <v>-</v>
      </c>
      <c r="AC3139" s="470"/>
    </row>
    <row r="3140" spans="1:29" s="467" customFormat="1">
      <c r="A3140" s="468" t="str">
        <f>BD_Actu!A392</f>
        <v>2018_372</v>
      </c>
      <c r="B3140" s="468" t="str">
        <f>BD_Actu!B392</f>
        <v>-</v>
      </c>
      <c r="C3140" s="468" t="str">
        <f>BD_Actu!C392</f>
        <v>---_-</v>
      </c>
      <c r="D3140" s="468" t="str">
        <f>BD_Actu!D392</f>
        <v>-</v>
      </c>
      <c r="E3140" s="468">
        <f>BD_Actu!E392</f>
        <v>93</v>
      </c>
      <c r="F3140" s="469" t="str">
        <f>BD_Actu!F392</f>
        <v>Vide30</v>
      </c>
      <c r="G3140" s="468" t="str">
        <f>BD_Actu!G392</f>
        <v>-</v>
      </c>
      <c r="H3140" s="673" t="str">
        <f>BD_Actu!H392</f>
        <v>-</v>
      </c>
      <c r="I3140" s="673" t="str">
        <f>BD_Actu!I392</f>
        <v>-</v>
      </c>
      <c r="J3140" s="619" t="str">
        <f>BD_Actu!J392</f>
        <v>-</v>
      </c>
      <c r="K3140" s="468" t="str">
        <f>BD_Actu!K392</f>
        <v>-</v>
      </c>
      <c r="L3140" s="468" t="str">
        <f>BD_Actu!L392</f>
        <v>-</v>
      </c>
      <c r="M3140" s="468" t="str">
        <f>BD_Actu!M392</f>
        <v>-</v>
      </c>
      <c r="N3140" s="470" t="str">
        <f>BD_Actu!N392</f>
        <v>-</v>
      </c>
      <c r="O3140" s="616" t="str">
        <f>BD_Actu!O392</f>
        <v>-</v>
      </c>
      <c r="P3140" s="468" t="str">
        <f>BD_Actu!P392</f>
        <v>-</v>
      </c>
      <c r="Q3140" s="468" t="str">
        <f>BD_Actu!Q392</f>
        <v>-</v>
      </c>
      <c r="R3140" s="468" t="str">
        <f>BD_Actu!R392</f>
        <v>-</v>
      </c>
      <c r="S3140" s="468" t="str">
        <f>BD_Actu!S392</f>
        <v>-</v>
      </c>
      <c r="T3140" s="468" t="str">
        <f>BD_Actu!T392</f>
        <v>-</v>
      </c>
      <c r="U3140" s="468" t="str">
        <f>BD_Actu!U392</f>
        <v>-</v>
      </c>
      <c r="V3140" s="468" t="str">
        <f>BD_Actu!V392</f>
        <v>-</v>
      </c>
      <c r="W3140" s="468" t="str">
        <f>BD_Actu!W392</f>
        <v>-</v>
      </c>
      <c r="X3140" s="468" t="str">
        <f>BD_Actu!X392</f>
        <v>-</v>
      </c>
      <c r="Y3140" s="468" t="str">
        <f>BD_Actu!Y392</f>
        <v>-</v>
      </c>
      <c r="Z3140" s="468" t="str">
        <f>BD_Actu!Z392</f>
        <v>-</v>
      </c>
      <c r="AA3140" s="468" t="str">
        <f>BD_Actu!AA392</f>
        <v>-</v>
      </c>
      <c r="AB3140" s="470" t="str">
        <f>BD_Actu!AB392</f>
        <v>-</v>
      </c>
      <c r="AC3140" s="470"/>
    </row>
    <row r="3141" spans="1:29" s="467" customFormat="1">
      <c r="A3141" s="468" t="str">
        <f>BD_Actu!A393</f>
        <v>2018_373</v>
      </c>
      <c r="B3141" s="468" t="str">
        <f>BD_Actu!B393</f>
        <v>-</v>
      </c>
      <c r="C3141" s="468" t="str">
        <f>BD_Actu!C393</f>
        <v>---_-</v>
      </c>
      <c r="D3141" s="468" t="str">
        <f>BD_Actu!D393</f>
        <v>-</v>
      </c>
      <c r="E3141" s="468">
        <f>BD_Actu!E393</f>
        <v>94</v>
      </c>
      <c r="F3141" s="469" t="str">
        <f>BD_Actu!F393</f>
        <v>Vide31</v>
      </c>
      <c r="G3141" s="468" t="str">
        <f>BD_Actu!G393</f>
        <v>-</v>
      </c>
      <c r="H3141" s="673" t="str">
        <f>BD_Actu!H393</f>
        <v>-</v>
      </c>
      <c r="I3141" s="673" t="str">
        <f>BD_Actu!I393</f>
        <v>-</v>
      </c>
      <c r="J3141" s="619" t="str">
        <f>BD_Actu!J393</f>
        <v>-</v>
      </c>
      <c r="K3141" s="468" t="str">
        <f>BD_Actu!K393</f>
        <v>-</v>
      </c>
      <c r="L3141" s="468" t="str">
        <f>BD_Actu!L393</f>
        <v>-</v>
      </c>
      <c r="M3141" s="468" t="str">
        <f>BD_Actu!M393</f>
        <v>-</v>
      </c>
      <c r="N3141" s="470" t="str">
        <f>BD_Actu!N393</f>
        <v>-</v>
      </c>
      <c r="O3141" s="616" t="str">
        <f>BD_Actu!O393</f>
        <v>-</v>
      </c>
      <c r="P3141" s="468" t="str">
        <f>BD_Actu!P393</f>
        <v>-</v>
      </c>
      <c r="Q3141" s="468" t="str">
        <f>BD_Actu!Q393</f>
        <v>-</v>
      </c>
      <c r="R3141" s="468" t="str">
        <f>BD_Actu!R393</f>
        <v>-</v>
      </c>
      <c r="S3141" s="468" t="str">
        <f>BD_Actu!S393</f>
        <v>-</v>
      </c>
      <c r="T3141" s="468" t="str">
        <f>BD_Actu!T393</f>
        <v>-</v>
      </c>
      <c r="U3141" s="468" t="str">
        <f>BD_Actu!U393</f>
        <v>-</v>
      </c>
      <c r="V3141" s="468" t="str">
        <f>BD_Actu!V393</f>
        <v>-</v>
      </c>
      <c r="W3141" s="468" t="str">
        <f>BD_Actu!W393</f>
        <v>-</v>
      </c>
      <c r="X3141" s="468" t="str">
        <f>BD_Actu!X393</f>
        <v>-</v>
      </c>
      <c r="Y3141" s="468" t="str">
        <f>BD_Actu!Y393</f>
        <v>-</v>
      </c>
      <c r="Z3141" s="468" t="str">
        <f>BD_Actu!Z393</f>
        <v>-</v>
      </c>
      <c r="AA3141" s="468" t="str">
        <f>BD_Actu!AA393</f>
        <v>-</v>
      </c>
      <c r="AB3141" s="470" t="str">
        <f>BD_Actu!AB393</f>
        <v>-</v>
      </c>
      <c r="AC3141" s="470"/>
    </row>
    <row r="3142" spans="1:29" s="467" customFormat="1">
      <c r="A3142" s="468" t="str">
        <f>BD_Actu!A394</f>
        <v>2018_374</v>
      </c>
      <c r="B3142" s="468" t="str">
        <f>BD_Actu!B394</f>
        <v>-</v>
      </c>
      <c r="C3142" s="468" t="str">
        <f>BD_Actu!C394</f>
        <v>---_-</v>
      </c>
      <c r="D3142" s="468" t="str">
        <f>BD_Actu!D394</f>
        <v>-</v>
      </c>
      <c r="E3142" s="468">
        <f>BD_Actu!E394</f>
        <v>94</v>
      </c>
      <c r="F3142" s="469" t="str">
        <f>BD_Actu!F394</f>
        <v>Vide31</v>
      </c>
      <c r="G3142" s="468" t="str">
        <f>BD_Actu!G394</f>
        <v>-</v>
      </c>
      <c r="H3142" s="673" t="str">
        <f>BD_Actu!H394</f>
        <v>-</v>
      </c>
      <c r="I3142" s="673" t="str">
        <f>BD_Actu!I394</f>
        <v>-</v>
      </c>
      <c r="J3142" s="619" t="str">
        <f>BD_Actu!J394</f>
        <v>-</v>
      </c>
      <c r="K3142" s="468" t="str">
        <f>BD_Actu!K394</f>
        <v>-</v>
      </c>
      <c r="L3142" s="468" t="str">
        <f>BD_Actu!L394</f>
        <v>-</v>
      </c>
      <c r="M3142" s="468" t="str">
        <f>BD_Actu!M394</f>
        <v>-</v>
      </c>
      <c r="N3142" s="470" t="str">
        <f>BD_Actu!N394</f>
        <v>-</v>
      </c>
      <c r="O3142" s="616" t="str">
        <f>BD_Actu!O394</f>
        <v>-</v>
      </c>
      <c r="P3142" s="468" t="str">
        <f>BD_Actu!P394</f>
        <v>-</v>
      </c>
      <c r="Q3142" s="468" t="str">
        <f>BD_Actu!Q394</f>
        <v>-</v>
      </c>
      <c r="R3142" s="468" t="str">
        <f>BD_Actu!R394</f>
        <v>-</v>
      </c>
      <c r="S3142" s="468" t="str">
        <f>BD_Actu!S394</f>
        <v>-</v>
      </c>
      <c r="T3142" s="468" t="str">
        <f>BD_Actu!T394</f>
        <v>-</v>
      </c>
      <c r="U3142" s="468" t="str">
        <f>BD_Actu!U394</f>
        <v>-</v>
      </c>
      <c r="V3142" s="468" t="str">
        <f>BD_Actu!V394</f>
        <v>-</v>
      </c>
      <c r="W3142" s="468" t="str">
        <f>BD_Actu!W394</f>
        <v>-</v>
      </c>
      <c r="X3142" s="468" t="str">
        <f>BD_Actu!X394</f>
        <v>-</v>
      </c>
      <c r="Y3142" s="468" t="str">
        <f>BD_Actu!Y394</f>
        <v>-</v>
      </c>
      <c r="Z3142" s="468" t="str">
        <f>BD_Actu!Z394</f>
        <v>-</v>
      </c>
      <c r="AA3142" s="468" t="str">
        <f>BD_Actu!AA394</f>
        <v>-</v>
      </c>
      <c r="AB3142" s="470" t="str">
        <f>BD_Actu!AB394</f>
        <v>-</v>
      </c>
      <c r="AC3142" s="470"/>
    </row>
    <row r="3143" spans="1:29" s="467" customFormat="1">
      <c r="A3143" s="468" t="str">
        <f>BD_Actu!A395</f>
        <v>2018_375</v>
      </c>
      <c r="B3143" s="468" t="str">
        <f>BD_Actu!B395</f>
        <v>-</v>
      </c>
      <c r="C3143" s="468" t="str">
        <f>BD_Actu!C395</f>
        <v>---_-</v>
      </c>
      <c r="D3143" s="468" t="str">
        <f>BD_Actu!D395</f>
        <v>-</v>
      </c>
      <c r="E3143" s="468">
        <f>BD_Actu!E395</f>
        <v>94</v>
      </c>
      <c r="F3143" s="469" t="str">
        <f>BD_Actu!F395</f>
        <v>Vide31</v>
      </c>
      <c r="G3143" s="468" t="str">
        <f>BD_Actu!G395</f>
        <v>-</v>
      </c>
      <c r="H3143" s="673" t="str">
        <f>BD_Actu!H395</f>
        <v>-</v>
      </c>
      <c r="I3143" s="673" t="str">
        <f>BD_Actu!I395</f>
        <v>-</v>
      </c>
      <c r="J3143" s="619" t="str">
        <f>BD_Actu!J395</f>
        <v>-</v>
      </c>
      <c r="K3143" s="468" t="str">
        <f>BD_Actu!K395</f>
        <v>-</v>
      </c>
      <c r="L3143" s="468" t="str">
        <f>BD_Actu!L395</f>
        <v>-</v>
      </c>
      <c r="M3143" s="468" t="str">
        <f>BD_Actu!M395</f>
        <v>-</v>
      </c>
      <c r="N3143" s="470" t="str">
        <f>BD_Actu!N395</f>
        <v>-</v>
      </c>
      <c r="O3143" s="616" t="str">
        <f>BD_Actu!O395</f>
        <v>-</v>
      </c>
      <c r="P3143" s="468" t="str">
        <f>BD_Actu!P395</f>
        <v>-</v>
      </c>
      <c r="Q3143" s="468" t="str">
        <f>BD_Actu!Q395</f>
        <v>-</v>
      </c>
      <c r="R3143" s="468" t="str">
        <f>BD_Actu!R395</f>
        <v>-</v>
      </c>
      <c r="S3143" s="468" t="str">
        <f>BD_Actu!S395</f>
        <v>-</v>
      </c>
      <c r="T3143" s="468" t="str">
        <f>BD_Actu!T395</f>
        <v>-</v>
      </c>
      <c r="U3143" s="468" t="str">
        <f>BD_Actu!U395</f>
        <v>-</v>
      </c>
      <c r="V3143" s="468" t="str">
        <f>BD_Actu!V395</f>
        <v>-</v>
      </c>
      <c r="W3143" s="468" t="str">
        <f>BD_Actu!W395</f>
        <v>-</v>
      </c>
      <c r="X3143" s="468" t="str">
        <f>BD_Actu!X395</f>
        <v>-</v>
      </c>
      <c r="Y3143" s="468" t="str">
        <f>BD_Actu!Y395</f>
        <v>-</v>
      </c>
      <c r="Z3143" s="468" t="str">
        <f>BD_Actu!Z395</f>
        <v>-</v>
      </c>
      <c r="AA3143" s="468" t="str">
        <f>BD_Actu!AA395</f>
        <v>-</v>
      </c>
      <c r="AB3143" s="470" t="str">
        <f>BD_Actu!AB395</f>
        <v>-</v>
      </c>
      <c r="AC3143" s="470"/>
    </row>
    <row r="3144" spans="1:29" s="467" customFormat="1">
      <c r="A3144" s="468" t="str">
        <f>BD_Actu!A396</f>
        <v>2018_376</v>
      </c>
      <c r="B3144" s="468" t="str">
        <f>BD_Actu!B396</f>
        <v>-</v>
      </c>
      <c r="C3144" s="468" t="str">
        <f>BD_Actu!C396</f>
        <v>---_-</v>
      </c>
      <c r="D3144" s="468" t="str">
        <f>BD_Actu!D396</f>
        <v>-</v>
      </c>
      <c r="E3144" s="468">
        <f>BD_Actu!E396</f>
        <v>94</v>
      </c>
      <c r="F3144" s="469" t="str">
        <f>BD_Actu!F396</f>
        <v>Vide31</v>
      </c>
      <c r="G3144" s="468" t="str">
        <f>BD_Actu!G396</f>
        <v>-</v>
      </c>
      <c r="H3144" s="673" t="str">
        <f>BD_Actu!H396</f>
        <v>-</v>
      </c>
      <c r="I3144" s="673" t="str">
        <f>BD_Actu!I396</f>
        <v>-</v>
      </c>
      <c r="J3144" s="619" t="str">
        <f>BD_Actu!J396</f>
        <v>-</v>
      </c>
      <c r="K3144" s="468" t="str">
        <f>BD_Actu!K396</f>
        <v>-</v>
      </c>
      <c r="L3144" s="468" t="str">
        <f>BD_Actu!L396</f>
        <v>-</v>
      </c>
      <c r="M3144" s="468" t="str">
        <f>BD_Actu!M396</f>
        <v>-</v>
      </c>
      <c r="N3144" s="470" t="str">
        <f>BD_Actu!N396</f>
        <v>-</v>
      </c>
      <c r="O3144" s="616" t="str">
        <f>BD_Actu!O396</f>
        <v>-</v>
      </c>
      <c r="P3144" s="468" t="str">
        <f>BD_Actu!P396</f>
        <v>-</v>
      </c>
      <c r="Q3144" s="468" t="str">
        <f>BD_Actu!Q396</f>
        <v>-</v>
      </c>
      <c r="R3144" s="468" t="str">
        <f>BD_Actu!R396</f>
        <v>-</v>
      </c>
      <c r="S3144" s="468" t="str">
        <f>BD_Actu!S396</f>
        <v>-</v>
      </c>
      <c r="T3144" s="468" t="str">
        <f>BD_Actu!T396</f>
        <v>-</v>
      </c>
      <c r="U3144" s="468" t="str">
        <f>BD_Actu!U396</f>
        <v>-</v>
      </c>
      <c r="V3144" s="468" t="str">
        <f>BD_Actu!V396</f>
        <v>-</v>
      </c>
      <c r="W3144" s="468" t="str">
        <f>BD_Actu!W396</f>
        <v>-</v>
      </c>
      <c r="X3144" s="468" t="str">
        <f>BD_Actu!X396</f>
        <v>-</v>
      </c>
      <c r="Y3144" s="468" t="str">
        <f>BD_Actu!Y396</f>
        <v>-</v>
      </c>
      <c r="Z3144" s="468" t="str">
        <f>BD_Actu!Z396</f>
        <v>-</v>
      </c>
      <c r="AA3144" s="468" t="str">
        <f>BD_Actu!AA396</f>
        <v>-</v>
      </c>
      <c r="AB3144" s="470" t="str">
        <f>BD_Actu!AB396</f>
        <v>-</v>
      </c>
      <c r="AC3144" s="470"/>
    </row>
    <row r="3145" spans="1:29" s="467" customFormat="1">
      <c r="A3145" s="468" t="str">
        <f>BD_Actu!A397</f>
        <v>2018_377</v>
      </c>
      <c r="B3145" s="468" t="str">
        <f>BD_Actu!B397</f>
        <v>-</v>
      </c>
      <c r="C3145" s="468" t="str">
        <f>BD_Actu!C397</f>
        <v>---_-</v>
      </c>
      <c r="D3145" s="468" t="str">
        <f>BD_Actu!D397</f>
        <v>-</v>
      </c>
      <c r="E3145" s="468">
        <f>BD_Actu!E397</f>
        <v>95</v>
      </c>
      <c r="F3145" s="469" t="str">
        <f>BD_Actu!F397</f>
        <v>Vide32</v>
      </c>
      <c r="G3145" s="468" t="str">
        <f>BD_Actu!G397</f>
        <v>-</v>
      </c>
      <c r="H3145" s="673" t="str">
        <f>BD_Actu!H397</f>
        <v>-</v>
      </c>
      <c r="I3145" s="673" t="str">
        <f>BD_Actu!I397</f>
        <v>-</v>
      </c>
      <c r="J3145" s="619" t="str">
        <f>BD_Actu!J397</f>
        <v>-</v>
      </c>
      <c r="K3145" s="468" t="str">
        <f>BD_Actu!K397</f>
        <v>-</v>
      </c>
      <c r="L3145" s="468" t="str">
        <f>BD_Actu!L397</f>
        <v>-</v>
      </c>
      <c r="M3145" s="468" t="str">
        <f>BD_Actu!M397</f>
        <v>-</v>
      </c>
      <c r="N3145" s="470" t="str">
        <f>BD_Actu!N397</f>
        <v>-</v>
      </c>
      <c r="O3145" s="616" t="str">
        <f>BD_Actu!O397</f>
        <v>-</v>
      </c>
      <c r="P3145" s="468" t="str">
        <f>BD_Actu!P397</f>
        <v>-</v>
      </c>
      <c r="Q3145" s="468" t="str">
        <f>BD_Actu!Q397</f>
        <v>-</v>
      </c>
      <c r="R3145" s="468" t="str">
        <f>BD_Actu!R397</f>
        <v>-</v>
      </c>
      <c r="S3145" s="468" t="str">
        <f>BD_Actu!S397</f>
        <v>-</v>
      </c>
      <c r="T3145" s="468" t="str">
        <f>BD_Actu!T397</f>
        <v>-</v>
      </c>
      <c r="U3145" s="468" t="str">
        <f>BD_Actu!U397</f>
        <v>-</v>
      </c>
      <c r="V3145" s="468" t="str">
        <f>BD_Actu!V397</f>
        <v>-</v>
      </c>
      <c r="W3145" s="468" t="str">
        <f>BD_Actu!W397</f>
        <v>-</v>
      </c>
      <c r="X3145" s="468" t="str">
        <f>BD_Actu!X397</f>
        <v>-</v>
      </c>
      <c r="Y3145" s="468" t="str">
        <f>BD_Actu!Y397</f>
        <v>-</v>
      </c>
      <c r="Z3145" s="468" t="str">
        <f>BD_Actu!Z397</f>
        <v>-</v>
      </c>
      <c r="AA3145" s="468" t="str">
        <f>BD_Actu!AA397</f>
        <v>-</v>
      </c>
      <c r="AB3145" s="470" t="str">
        <f>BD_Actu!AB397</f>
        <v>-</v>
      </c>
      <c r="AC3145" s="470"/>
    </row>
    <row r="3146" spans="1:29" s="467" customFormat="1">
      <c r="A3146" s="468" t="str">
        <f>BD_Actu!A398</f>
        <v>2018_378</v>
      </c>
      <c r="B3146" s="468" t="str">
        <f>BD_Actu!B398</f>
        <v>-</v>
      </c>
      <c r="C3146" s="468" t="str">
        <f>BD_Actu!C398</f>
        <v>---_-</v>
      </c>
      <c r="D3146" s="468" t="str">
        <f>BD_Actu!D398</f>
        <v>-</v>
      </c>
      <c r="E3146" s="468">
        <f>BD_Actu!E398</f>
        <v>95</v>
      </c>
      <c r="F3146" s="469" t="str">
        <f>BD_Actu!F398</f>
        <v>Vide32</v>
      </c>
      <c r="G3146" s="468" t="str">
        <f>BD_Actu!G398</f>
        <v>-</v>
      </c>
      <c r="H3146" s="673" t="str">
        <f>BD_Actu!H398</f>
        <v>-</v>
      </c>
      <c r="I3146" s="673" t="str">
        <f>BD_Actu!I398</f>
        <v>-</v>
      </c>
      <c r="J3146" s="619" t="str">
        <f>BD_Actu!J398</f>
        <v>-</v>
      </c>
      <c r="K3146" s="468" t="str">
        <f>BD_Actu!K398</f>
        <v>-</v>
      </c>
      <c r="L3146" s="468" t="str">
        <f>BD_Actu!L398</f>
        <v>-</v>
      </c>
      <c r="M3146" s="468" t="str">
        <f>BD_Actu!M398</f>
        <v>-</v>
      </c>
      <c r="N3146" s="470" t="str">
        <f>BD_Actu!N398</f>
        <v>-</v>
      </c>
      <c r="O3146" s="616" t="str">
        <f>BD_Actu!O398</f>
        <v>-</v>
      </c>
      <c r="P3146" s="468" t="str">
        <f>BD_Actu!P398</f>
        <v>-</v>
      </c>
      <c r="Q3146" s="468" t="str">
        <f>BD_Actu!Q398</f>
        <v>-</v>
      </c>
      <c r="R3146" s="468" t="str">
        <f>BD_Actu!R398</f>
        <v>-</v>
      </c>
      <c r="S3146" s="468" t="str">
        <f>BD_Actu!S398</f>
        <v>-</v>
      </c>
      <c r="T3146" s="468" t="str">
        <f>BD_Actu!T398</f>
        <v>-</v>
      </c>
      <c r="U3146" s="468" t="str">
        <f>BD_Actu!U398</f>
        <v>-</v>
      </c>
      <c r="V3146" s="468" t="str">
        <f>BD_Actu!V398</f>
        <v>-</v>
      </c>
      <c r="W3146" s="468" t="str">
        <f>BD_Actu!W398</f>
        <v>-</v>
      </c>
      <c r="X3146" s="468" t="str">
        <f>BD_Actu!X398</f>
        <v>-</v>
      </c>
      <c r="Y3146" s="468" t="str">
        <f>BD_Actu!Y398</f>
        <v>-</v>
      </c>
      <c r="Z3146" s="468" t="str">
        <f>BD_Actu!Z398</f>
        <v>-</v>
      </c>
      <c r="AA3146" s="468" t="str">
        <f>BD_Actu!AA398</f>
        <v>-</v>
      </c>
      <c r="AB3146" s="470" t="str">
        <f>BD_Actu!AB398</f>
        <v>-</v>
      </c>
      <c r="AC3146" s="470"/>
    </row>
    <row r="3147" spans="1:29" s="467" customFormat="1">
      <c r="A3147" s="468" t="str">
        <f>BD_Actu!A399</f>
        <v>2018_379</v>
      </c>
      <c r="B3147" s="468" t="str">
        <f>BD_Actu!B399</f>
        <v>-</v>
      </c>
      <c r="C3147" s="468" t="str">
        <f>BD_Actu!C399</f>
        <v>---_-</v>
      </c>
      <c r="D3147" s="468" t="str">
        <f>BD_Actu!D399</f>
        <v>-</v>
      </c>
      <c r="E3147" s="468">
        <f>BD_Actu!E399</f>
        <v>95</v>
      </c>
      <c r="F3147" s="469" t="str">
        <f>BD_Actu!F399</f>
        <v>Vide32</v>
      </c>
      <c r="G3147" s="468" t="str">
        <f>BD_Actu!G399</f>
        <v>-</v>
      </c>
      <c r="H3147" s="673" t="str">
        <f>BD_Actu!H399</f>
        <v>-</v>
      </c>
      <c r="I3147" s="673" t="str">
        <f>BD_Actu!I399</f>
        <v>-</v>
      </c>
      <c r="J3147" s="619" t="str">
        <f>BD_Actu!J399</f>
        <v>-</v>
      </c>
      <c r="K3147" s="468" t="str">
        <f>BD_Actu!K399</f>
        <v>-</v>
      </c>
      <c r="L3147" s="468" t="str">
        <f>BD_Actu!L399</f>
        <v>-</v>
      </c>
      <c r="M3147" s="468" t="str">
        <f>BD_Actu!M399</f>
        <v>-</v>
      </c>
      <c r="N3147" s="470" t="str">
        <f>BD_Actu!N399</f>
        <v>-</v>
      </c>
      <c r="O3147" s="616" t="str">
        <f>BD_Actu!O399</f>
        <v>-</v>
      </c>
      <c r="P3147" s="468" t="str">
        <f>BD_Actu!P399</f>
        <v>-</v>
      </c>
      <c r="Q3147" s="468" t="str">
        <f>BD_Actu!Q399</f>
        <v>-</v>
      </c>
      <c r="R3147" s="468" t="str">
        <f>BD_Actu!R399</f>
        <v>-</v>
      </c>
      <c r="S3147" s="468" t="str">
        <f>BD_Actu!S399</f>
        <v>-</v>
      </c>
      <c r="T3147" s="468" t="str">
        <f>BD_Actu!T399</f>
        <v>-</v>
      </c>
      <c r="U3147" s="468" t="str">
        <f>BD_Actu!U399</f>
        <v>-</v>
      </c>
      <c r="V3147" s="468" t="str">
        <f>BD_Actu!V399</f>
        <v>-</v>
      </c>
      <c r="W3147" s="468" t="str">
        <f>BD_Actu!W399</f>
        <v>-</v>
      </c>
      <c r="X3147" s="468" t="str">
        <f>BD_Actu!X399</f>
        <v>-</v>
      </c>
      <c r="Y3147" s="468" t="str">
        <f>BD_Actu!Y399</f>
        <v>-</v>
      </c>
      <c r="Z3147" s="468" t="str">
        <f>BD_Actu!Z399</f>
        <v>-</v>
      </c>
      <c r="AA3147" s="468" t="str">
        <f>BD_Actu!AA399</f>
        <v>-</v>
      </c>
      <c r="AB3147" s="470" t="str">
        <f>BD_Actu!AB399</f>
        <v>-</v>
      </c>
      <c r="AC3147" s="470"/>
    </row>
    <row r="3148" spans="1:29" s="467" customFormat="1">
      <c r="A3148" s="468" t="str">
        <f>BD_Actu!A400</f>
        <v>2018_380</v>
      </c>
      <c r="B3148" s="468" t="str">
        <f>BD_Actu!B400</f>
        <v>-</v>
      </c>
      <c r="C3148" s="468" t="str">
        <f>BD_Actu!C400</f>
        <v>---_-</v>
      </c>
      <c r="D3148" s="468" t="str">
        <f>BD_Actu!D400</f>
        <v>-</v>
      </c>
      <c r="E3148" s="468">
        <f>BD_Actu!E400</f>
        <v>95</v>
      </c>
      <c r="F3148" s="469" t="str">
        <f>BD_Actu!F400</f>
        <v>Vide32</v>
      </c>
      <c r="G3148" s="468" t="str">
        <f>BD_Actu!G400</f>
        <v>-</v>
      </c>
      <c r="H3148" s="673" t="str">
        <f>BD_Actu!H400</f>
        <v>-</v>
      </c>
      <c r="I3148" s="673" t="str">
        <f>BD_Actu!I400</f>
        <v>-</v>
      </c>
      <c r="J3148" s="619" t="str">
        <f>BD_Actu!J400</f>
        <v>-</v>
      </c>
      <c r="K3148" s="468" t="str">
        <f>BD_Actu!K400</f>
        <v>-</v>
      </c>
      <c r="L3148" s="468" t="str">
        <f>BD_Actu!L400</f>
        <v>-</v>
      </c>
      <c r="M3148" s="468" t="str">
        <f>BD_Actu!M400</f>
        <v>-</v>
      </c>
      <c r="N3148" s="470" t="str">
        <f>BD_Actu!N400</f>
        <v>-</v>
      </c>
      <c r="O3148" s="616" t="str">
        <f>BD_Actu!O400</f>
        <v>-</v>
      </c>
      <c r="P3148" s="468" t="str">
        <f>BD_Actu!P400</f>
        <v>-</v>
      </c>
      <c r="Q3148" s="468" t="str">
        <f>BD_Actu!Q400</f>
        <v>-</v>
      </c>
      <c r="R3148" s="468" t="str">
        <f>BD_Actu!R400</f>
        <v>-</v>
      </c>
      <c r="S3148" s="468" t="str">
        <f>BD_Actu!S400</f>
        <v>-</v>
      </c>
      <c r="T3148" s="468" t="str">
        <f>BD_Actu!T400</f>
        <v>-</v>
      </c>
      <c r="U3148" s="468" t="str">
        <f>BD_Actu!U400</f>
        <v>-</v>
      </c>
      <c r="V3148" s="468" t="str">
        <f>BD_Actu!V400</f>
        <v>-</v>
      </c>
      <c r="W3148" s="468" t="str">
        <f>BD_Actu!W400</f>
        <v>-</v>
      </c>
      <c r="X3148" s="468" t="str">
        <f>BD_Actu!X400</f>
        <v>-</v>
      </c>
      <c r="Y3148" s="468" t="str">
        <f>BD_Actu!Y400</f>
        <v>-</v>
      </c>
      <c r="Z3148" s="468" t="str">
        <f>BD_Actu!Z400</f>
        <v>-</v>
      </c>
      <c r="AA3148" s="468" t="str">
        <f>BD_Actu!AA400</f>
        <v>-</v>
      </c>
      <c r="AB3148" s="470" t="str">
        <f>BD_Actu!AB400</f>
        <v>-</v>
      </c>
      <c r="AC3148" s="470"/>
    </row>
    <row r="3149" spans="1:29" s="467" customFormat="1">
      <c r="A3149" s="468" t="str">
        <f>BD_Actu!A401</f>
        <v>2018_381</v>
      </c>
      <c r="B3149" s="468" t="str">
        <f>BD_Actu!B401</f>
        <v>-</v>
      </c>
      <c r="C3149" s="468" t="str">
        <f>BD_Actu!C401</f>
        <v>---_-</v>
      </c>
      <c r="D3149" s="468" t="str">
        <f>BD_Actu!D401</f>
        <v>-</v>
      </c>
      <c r="E3149" s="468">
        <f>BD_Actu!E401</f>
        <v>96</v>
      </c>
      <c r="F3149" s="469" t="str">
        <f>BD_Actu!F401</f>
        <v>Vide33</v>
      </c>
      <c r="G3149" s="468" t="str">
        <f>BD_Actu!G401</f>
        <v>-</v>
      </c>
      <c r="H3149" s="673" t="str">
        <f>BD_Actu!H401</f>
        <v>-</v>
      </c>
      <c r="I3149" s="673" t="str">
        <f>BD_Actu!I401</f>
        <v>-</v>
      </c>
      <c r="J3149" s="619" t="str">
        <f>BD_Actu!J401</f>
        <v>-</v>
      </c>
      <c r="K3149" s="468" t="str">
        <f>BD_Actu!K401</f>
        <v>-</v>
      </c>
      <c r="L3149" s="468" t="str">
        <f>BD_Actu!L401</f>
        <v>-</v>
      </c>
      <c r="M3149" s="468" t="str">
        <f>BD_Actu!M401</f>
        <v>-</v>
      </c>
      <c r="N3149" s="470" t="str">
        <f>BD_Actu!N401</f>
        <v>-</v>
      </c>
      <c r="O3149" s="616" t="str">
        <f>BD_Actu!O401</f>
        <v>-</v>
      </c>
      <c r="P3149" s="468" t="str">
        <f>BD_Actu!P401</f>
        <v>-</v>
      </c>
      <c r="Q3149" s="468" t="str">
        <f>BD_Actu!Q401</f>
        <v>-</v>
      </c>
      <c r="R3149" s="468" t="str">
        <f>BD_Actu!R401</f>
        <v>-</v>
      </c>
      <c r="S3149" s="468" t="str">
        <f>BD_Actu!S401</f>
        <v>-</v>
      </c>
      <c r="T3149" s="468" t="str">
        <f>BD_Actu!T401</f>
        <v>-</v>
      </c>
      <c r="U3149" s="468" t="str">
        <f>BD_Actu!U401</f>
        <v>-</v>
      </c>
      <c r="V3149" s="468" t="str">
        <f>BD_Actu!V401</f>
        <v>-</v>
      </c>
      <c r="W3149" s="468" t="str">
        <f>BD_Actu!W401</f>
        <v>-</v>
      </c>
      <c r="X3149" s="468" t="str">
        <f>BD_Actu!X401</f>
        <v>-</v>
      </c>
      <c r="Y3149" s="468" t="str">
        <f>BD_Actu!Y401</f>
        <v>-</v>
      </c>
      <c r="Z3149" s="468" t="str">
        <f>BD_Actu!Z401</f>
        <v>-</v>
      </c>
      <c r="AA3149" s="468" t="str">
        <f>BD_Actu!AA401</f>
        <v>-</v>
      </c>
      <c r="AB3149" s="470" t="str">
        <f>BD_Actu!AB401</f>
        <v>-</v>
      </c>
      <c r="AC3149" s="470"/>
    </row>
    <row r="3150" spans="1:29" s="467" customFormat="1">
      <c r="A3150" s="468" t="str">
        <f>BD_Actu!A402</f>
        <v>2018_382</v>
      </c>
      <c r="B3150" s="468" t="str">
        <f>BD_Actu!B402</f>
        <v>-</v>
      </c>
      <c r="C3150" s="468" t="str">
        <f>BD_Actu!C402</f>
        <v>---_-</v>
      </c>
      <c r="D3150" s="468" t="str">
        <f>BD_Actu!D402</f>
        <v>-</v>
      </c>
      <c r="E3150" s="468">
        <f>BD_Actu!E402</f>
        <v>96</v>
      </c>
      <c r="F3150" s="469" t="str">
        <f>BD_Actu!F402</f>
        <v>Vide33</v>
      </c>
      <c r="G3150" s="468" t="str">
        <f>BD_Actu!G402</f>
        <v>-</v>
      </c>
      <c r="H3150" s="673" t="str">
        <f>BD_Actu!H402</f>
        <v>-</v>
      </c>
      <c r="I3150" s="673" t="str">
        <f>BD_Actu!I402</f>
        <v>-</v>
      </c>
      <c r="J3150" s="619" t="str">
        <f>BD_Actu!J402</f>
        <v>-</v>
      </c>
      <c r="K3150" s="468" t="str">
        <f>BD_Actu!K402</f>
        <v>-</v>
      </c>
      <c r="L3150" s="468" t="str">
        <f>BD_Actu!L402</f>
        <v>-</v>
      </c>
      <c r="M3150" s="468" t="str">
        <f>BD_Actu!M402</f>
        <v>-</v>
      </c>
      <c r="N3150" s="470" t="str">
        <f>BD_Actu!N402</f>
        <v>-</v>
      </c>
      <c r="O3150" s="616" t="str">
        <f>BD_Actu!O402</f>
        <v>-</v>
      </c>
      <c r="P3150" s="468" t="str">
        <f>BD_Actu!P402</f>
        <v>-</v>
      </c>
      <c r="Q3150" s="468" t="str">
        <f>BD_Actu!Q402</f>
        <v>-</v>
      </c>
      <c r="R3150" s="468" t="str">
        <f>BD_Actu!R402</f>
        <v>-</v>
      </c>
      <c r="S3150" s="468" t="str">
        <f>BD_Actu!S402</f>
        <v>-</v>
      </c>
      <c r="T3150" s="468" t="str">
        <f>BD_Actu!T402</f>
        <v>-</v>
      </c>
      <c r="U3150" s="468" t="str">
        <f>BD_Actu!U402</f>
        <v>-</v>
      </c>
      <c r="V3150" s="468" t="str">
        <f>BD_Actu!V402</f>
        <v>-</v>
      </c>
      <c r="W3150" s="468" t="str">
        <f>BD_Actu!W402</f>
        <v>-</v>
      </c>
      <c r="X3150" s="468" t="str">
        <f>BD_Actu!X402</f>
        <v>-</v>
      </c>
      <c r="Y3150" s="468" t="str">
        <f>BD_Actu!Y402</f>
        <v>-</v>
      </c>
      <c r="Z3150" s="468" t="str">
        <f>BD_Actu!Z402</f>
        <v>-</v>
      </c>
      <c r="AA3150" s="468" t="str">
        <f>BD_Actu!AA402</f>
        <v>-</v>
      </c>
      <c r="AB3150" s="470" t="str">
        <f>BD_Actu!AB402</f>
        <v>-</v>
      </c>
      <c r="AC3150" s="470"/>
    </row>
    <row r="3151" spans="1:29" s="467" customFormat="1">
      <c r="A3151" s="468" t="str">
        <f>BD_Actu!A403</f>
        <v>2018_383</v>
      </c>
      <c r="B3151" s="468" t="str">
        <f>BD_Actu!B403</f>
        <v>-</v>
      </c>
      <c r="C3151" s="468" t="str">
        <f>BD_Actu!C403</f>
        <v>---_-</v>
      </c>
      <c r="D3151" s="468" t="str">
        <f>BD_Actu!D403</f>
        <v>-</v>
      </c>
      <c r="E3151" s="468">
        <f>BD_Actu!E403</f>
        <v>96</v>
      </c>
      <c r="F3151" s="469" t="str">
        <f>BD_Actu!F403</f>
        <v>Vide33</v>
      </c>
      <c r="G3151" s="468" t="str">
        <f>BD_Actu!G403</f>
        <v>-</v>
      </c>
      <c r="H3151" s="673" t="str">
        <f>BD_Actu!H403</f>
        <v>-</v>
      </c>
      <c r="I3151" s="673" t="str">
        <f>BD_Actu!I403</f>
        <v>-</v>
      </c>
      <c r="J3151" s="619" t="str">
        <f>BD_Actu!J403</f>
        <v>-</v>
      </c>
      <c r="K3151" s="468" t="str">
        <f>BD_Actu!K403</f>
        <v>-</v>
      </c>
      <c r="L3151" s="468" t="str">
        <f>BD_Actu!L403</f>
        <v>-</v>
      </c>
      <c r="M3151" s="468" t="str">
        <f>BD_Actu!M403</f>
        <v>-</v>
      </c>
      <c r="N3151" s="470" t="str">
        <f>BD_Actu!N403</f>
        <v>-</v>
      </c>
      <c r="O3151" s="616" t="str">
        <f>BD_Actu!O403</f>
        <v>-</v>
      </c>
      <c r="P3151" s="468" t="str">
        <f>BD_Actu!P403</f>
        <v>-</v>
      </c>
      <c r="Q3151" s="468" t="str">
        <f>BD_Actu!Q403</f>
        <v>-</v>
      </c>
      <c r="R3151" s="468" t="str">
        <f>BD_Actu!R403</f>
        <v>-</v>
      </c>
      <c r="S3151" s="468" t="str">
        <f>BD_Actu!S403</f>
        <v>-</v>
      </c>
      <c r="T3151" s="468" t="str">
        <f>BD_Actu!T403</f>
        <v>-</v>
      </c>
      <c r="U3151" s="468" t="str">
        <f>BD_Actu!U403</f>
        <v>-</v>
      </c>
      <c r="V3151" s="468" t="str">
        <f>BD_Actu!V403</f>
        <v>-</v>
      </c>
      <c r="W3151" s="468" t="str">
        <f>BD_Actu!W403</f>
        <v>-</v>
      </c>
      <c r="X3151" s="468" t="str">
        <f>BD_Actu!X403</f>
        <v>-</v>
      </c>
      <c r="Y3151" s="468" t="str">
        <f>BD_Actu!Y403</f>
        <v>-</v>
      </c>
      <c r="Z3151" s="468" t="str">
        <f>BD_Actu!Z403</f>
        <v>-</v>
      </c>
      <c r="AA3151" s="468" t="str">
        <f>BD_Actu!AA403</f>
        <v>-</v>
      </c>
      <c r="AB3151" s="470" t="str">
        <f>BD_Actu!AB403</f>
        <v>-</v>
      </c>
      <c r="AC3151" s="470"/>
    </row>
    <row r="3152" spans="1:29" s="467" customFormat="1">
      <c r="A3152" s="468" t="str">
        <f>BD_Actu!A404</f>
        <v>2018_384</v>
      </c>
      <c r="B3152" s="468" t="str">
        <f>BD_Actu!B404</f>
        <v>-</v>
      </c>
      <c r="C3152" s="468" t="str">
        <f>BD_Actu!C404</f>
        <v>---_-</v>
      </c>
      <c r="D3152" s="468" t="str">
        <f>BD_Actu!D404</f>
        <v>-</v>
      </c>
      <c r="E3152" s="468">
        <f>BD_Actu!E404</f>
        <v>96</v>
      </c>
      <c r="F3152" s="469" t="str">
        <f>BD_Actu!F404</f>
        <v>Vide33</v>
      </c>
      <c r="G3152" s="468" t="str">
        <f>BD_Actu!G404</f>
        <v>-</v>
      </c>
      <c r="H3152" s="673" t="str">
        <f>BD_Actu!H404</f>
        <v>-</v>
      </c>
      <c r="I3152" s="673" t="str">
        <f>BD_Actu!I404</f>
        <v>-</v>
      </c>
      <c r="J3152" s="619" t="str">
        <f>BD_Actu!J404</f>
        <v>-</v>
      </c>
      <c r="K3152" s="468" t="str">
        <f>BD_Actu!K404</f>
        <v>-</v>
      </c>
      <c r="L3152" s="468" t="str">
        <f>BD_Actu!L404</f>
        <v>-</v>
      </c>
      <c r="M3152" s="468" t="str">
        <f>BD_Actu!M404</f>
        <v>-</v>
      </c>
      <c r="N3152" s="470" t="str">
        <f>BD_Actu!N404</f>
        <v>-</v>
      </c>
      <c r="O3152" s="616" t="str">
        <f>BD_Actu!O404</f>
        <v>-</v>
      </c>
      <c r="P3152" s="468" t="str">
        <f>BD_Actu!P404</f>
        <v>-</v>
      </c>
      <c r="Q3152" s="468" t="str">
        <f>BD_Actu!Q404</f>
        <v>-</v>
      </c>
      <c r="R3152" s="468" t="str">
        <f>BD_Actu!R404</f>
        <v>-</v>
      </c>
      <c r="S3152" s="468" t="str">
        <f>BD_Actu!S404</f>
        <v>-</v>
      </c>
      <c r="T3152" s="468" t="str">
        <f>BD_Actu!T404</f>
        <v>-</v>
      </c>
      <c r="U3152" s="468" t="str">
        <f>BD_Actu!U404</f>
        <v>-</v>
      </c>
      <c r="V3152" s="468" t="str">
        <f>BD_Actu!V404</f>
        <v>-</v>
      </c>
      <c r="W3152" s="468" t="str">
        <f>BD_Actu!W404</f>
        <v>-</v>
      </c>
      <c r="X3152" s="468" t="str">
        <f>BD_Actu!X404</f>
        <v>-</v>
      </c>
      <c r="Y3152" s="468" t="str">
        <f>BD_Actu!Y404</f>
        <v>-</v>
      </c>
      <c r="Z3152" s="468" t="str">
        <f>BD_Actu!Z404</f>
        <v>-</v>
      </c>
      <c r="AA3152" s="468" t="str">
        <f>BD_Actu!AA404</f>
        <v>-</v>
      </c>
      <c r="AB3152" s="470" t="str">
        <f>BD_Actu!AB404</f>
        <v>-</v>
      </c>
      <c r="AC3152" s="470"/>
    </row>
    <row r="3153" spans="1:29" s="467" customFormat="1">
      <c r="A3153" s="468" t="str">
        <f>BD_Actu!A405</f>
        <v>2018_385</v>
      </c>
      <c r="B3153" s="468" t="str">
        <f>BD_Actu!B405</f>
        <v>-</v>
      </c>
      <c r="C3153" s="468" t="str">
        <f>BD_Actu!C405</f>
        <v>---_-</v>
      </c>
      <c r="D3153" s="468" t="str">
        <f>BD_Actu!D405</f>
        <v>-</v>
      </c>
      <c r="E3153" s="468">
        <f>BD_Actu!E405</f>
        <v>97</v>
      </c>
      <c r="F3153" s="469" t="str">
        <f>BD_Actu!F405</f>
        <v>Vide34</v>
      </c>
      <c r="G3153" s="468" t="str">
        <f>BD_Actu!G405</f>
        <v>-</v>
      </c>
      <c r="H3153" s="673" t="str">
        <f>BD_Actu!H405</f>
        <v>-</v>
      </c>
      <c r="I3153" s="673" t="str">
        <f>BD_Actu!I405</f>
        <v>-</v>
      </c>
      <c r="J3153" s="619" t="str">
        <f>BD_Actu!J405</f>
        <v>-</v>
      </c>
      <c r="K3153" s="468" t="str">
        <f>BD_Actu!K405</f>
        <v>-</v>
      </c>
      <c r="L3153" s="468" t="str">
        <f>BD_Actu!L405</f>
        <v>-</v>
      </c>
      <c r="M3153" s="468" t="str">
        <f>BD_Actu!M405</f>
        <v>-</v>
      </c>
      <c r="N3153" s="470" t="str">
        <f>BD_Actu!N405</f>
        <v>-</v>
      </c>
      <c r="O3153" s="616" t="str">
        <f>BD_Actu!O405</f>
        <v>-</v>
      </c>
      <c r="P3153" s="468" t="str">
        <f>BD_Actu!P405</f>
        <v>-</v>
      </c>
      <c r="Q3153" s="468" t="str">
        <f>BD_Actu!Q405</f>
        <v>-</v>
      </c>
      <c r="R3153" s="468" t="str">
        <f>BD_Actu!R405</f>
        <v>-</v>
      </c>
      <c r="S3153" s="468" t="str">
        <f>BD_Actu!S405</f>
        <v>-</v>
      </c>
      <c r="T3153" s="468" t="str">
        <f>BD_Actu!T405</f>
        <v>-</v>
      </c>
      <c r="U3153" s="468" t="str">
        <f>BD_Actu!U405</f>
        <v>-</v>
      </c>
      <c r="V3153" s="468" t="str">
        <f>BD_Actu!V405</f>
        <v>-</v>
      </c>
      <c r="W3153" s="468" t="str">
        <f>BD_Actu!W405</f>
        <v>-</v>
      </c>
      <c r="X3153" s="468" t="str">
        <f>BD_Actu!X405</f>
        <v>-</v>
      </c>
      <c r="Y3153" s="468" t="str">
        <f>BD_Actu!Y405</f>
        <v>-</v>
      </c>
      <c r="Z3153" s="468" t="str">
        <f>BD_Actu!Z405</f>
        <v>-</v>
      </c>
      <c r="AA3153" s="468" t="str">
        <f>BD_Actu!AA405</f>
        <v>-</v>
      </c>
      <c r="AB3153" s="470" t="str">
        <f>BD_Actu!AB405</f>
        <v>-</v>
      </c>
      <c r="AC3153" s="470"/>
    </row>
    <row r="3154" spans="1:29" s="467" customFormat="1">
      <c r="A3154" s="468" t="str">
        <f>BD_Actu!A406</f>
        <v>2018_386</v>
      </c>
      <c r="B3154" s="468" t="str">
        <f>BD_Actu!B406</f>
        <v>-</v>
      </c>
      <c r="C3154" s="468" t="str">
        <f>BD_Actu!C406</f>
        <v>---_-</v>
      </c>
      <c r="D3154" s="468" t="str">
        <f>BD_Actu!D406</f>
        <v>-</v>
      </c>
      <c r="E3154" s="468">
        <f>BD_Actu!E406</f>
        <v>97</v>
      </c>
      <c r="F3154" s="469" t="str">
        <f>BD_Actu!F406</f>
        <v>Vide34</v>
      </c>
      <c r="G3154" s="468" t="str">
        <f>BD_Actu!G406</f>
        <v>-</v>
      </c>
      <c r="H3154" s="673" t="str">
        <f>BD_Actu!H406</f>
        <v>-</v>
      </c>
      <c r="I3154" s="673" t="str">
        <f>BD_Actu!I406</f>
        <v>-</v>
      </c>
      <c r="J3154" s="619" t="str">
        <f>BD_Actu!J406</f>
        <v>-</v>
      </c>
      <c r="K3154" s="468" t="str">
        <f>BD_Actu!K406</f>
        <v>-</v>
      </c>
      <c r="L3154" s="468" t="str">
        <f>BD_Actu!L406</f>
        <v>-</v>
      </c>
      <c r="M3154" s="468" t="str">
        <f>BD_Actu!M406</f>
        <v>-</v>
      </c>
      <c r="N3154" s="470" t="str">
        <f>BD_Actu!N406</f>
        <v>-</v>
      </c>
      <c r="O3154" s="616" t="str">
        <f>BD_Actu!O406</f>
        <v>-</v>
      </c>
      <c r="P3154" s="468" t="str">
        <f>BD_Actu!P406</f>
        <v>-</v>
      </c>
      <c r="Q3154" s="468" t="str">
        <f>BD_Actu!Q406</f>
        <v>-</v>
      </c>
      <c r="R3154" s="468" t="str">
        <f>BD_Actu!R406</f>
        <v>-</v>
      </c>
      <c r="S3154" s="468" t="str">
        <f>BD_Actu!S406</f>
        <v>-</v>
      </c>
      <c r="T3154" s="468" t="str">
        <f>BD_Actu!T406</f>
        <v>-</v>
      </c>
      <c r="U3154" s="468" t="str">
        <f>BD_Actu!U406</f>
        <v>-</v>
      </c>
      <c r="V3154" s="468" t="str">
        <f>BD_Actu!V406</f>
        <v>-</v>
      </c>
      <c r="W3154" s="468" t="str">
        <f>BD_Actu!W406</f>
        <v>-</v>
      </c>
      <c r="X3154" s="468" t="str">
        <f>BD_Actu!X406</f>
        <v>-</v>
      </c>
      <c r="Y3154" s="468" t="str">
        <f>BD_Actu!Y406</f>
        <v>-</v>
      </c>
      <c r="Z3154" s="468" t="str">
        <f>BD_Actu!Z406</f>
        <v>-</v>
      </c>
      <c r="AA3154" s="468" t="str">
        <f>BD_Actu!AA406</f>
        <v>-</v>
      </c>
      <c r="AB3154" s="470" t="str">
        <f>BD_Actu!AB406</f>
        <v>-</v>
      </c>
      <c r="AC3154" s="470"/>
    </row>
    <row r="3155" spans="1:29" s="467" customFormat="1">
      <c r="A3155" s="468" t="str">
        <f>BD_Actu!A407</f>
        <v>2018_387</v>
      </c>
      <c r="B3155" s="468" t="str">
        <f>BD_Actu!B407</f>
        <v>-</v>
      </c>
      <c r="C3155" s="468" t="str">
        <f>BD_Actu!C407</f>
        <v>---_-</v>
      </c>
      <c r="D3155" s="468" t="str">
        <f>BD_Actu!D407</f>
        <v>-</v>
      </c>
      <c r="E3155" s="468">
        <f>BD_Actu!E407</f>
        <v>97</v>
      </c>
      <c r="F3155" s="469" t="str">
        <f>BD_Actu!F407</f>
        <v>Vide34</v>
      </c>
      <c r="G3155" s="468" t="str">
        <f>BD_Actu!G407</f>
        <v>-</v>
      </c>
      <c r="H3155" s="673" t="str">
        <f>BD_Actu!H407</f>
        <v>-</v>
      </c>
      <c r="I3155" s="673" t="str">
        <f>BD_Actu!I407</f>
        <v>-</v>
      </c>
      <c r="J3155" s="619" t="str">
        <f>BD_Actu!J407</f>
        <v>-</v>
      </c>
      <c r="K3155" s="468" t="str">
        <f>BD_Actu!K407</f>
        <v>-</v>
      </c>
      <c r="L3155" s="468" t="str">
        <f>BD_Actu!L407</f>
        <v>-</v>
      </c>
      <c r="M3155" s="468" t="str">
        <f>BD_Actu!M407</f>
        <v>-</v>
      </c>
      <c r="N3155" s="470" t="str">
        <f>BD_Actu!N407</f>
        <v>-</v>
      </c>
      <c r="O3155" s="616" t="str">
        <f>BD_Actu!O407</f>
        <v>-</v>
      </c>
      <c r="P3155" s="468" t="str">
        <f>BD_Actu!P407</f>
        <v>-</v>
      </c>
      <c r="Q3155" s="468" t="str">
        <f>BD_Actu!Q407</f>
        <v>-</v>
      </c>
      <c r="R3155" s="468" t="str">
        <f>BD_Actu!R407</f>
        <v>-</v>
      </c>
      <c r="S3155" s="468" t="str">
        <f>BD_Actu!S407</f>
        <v>-</v>
      </c>
      <c r="T3155" s="468" t="str">
        <f>BD_Actu!T407</f>
        <v>-</v>
      </c>
      <c r="U3155" s="468" t="str">
        <f>BD_Actu!U407</f>
        <v>-</v>
      </c>
      <c r="V3155" s="468" t="str">
        <f>BD_Actu!V407</f>
        <v>-</v>
      </c>
      <c r="W3155" s="468" t="str">
        <f>BD_Actu!W407</f>
        <v>-</v>
      </c>
      <c r="X3155" s="468" t="str">
        <f>BD_Actu!X407</f>
        <v>-</v>
      </c>
      <c r="Y3155" s="468" t="str">
        <f>BD_Actu!Y407</f>
        <v>-</v>
      </c>
      <c r="Z3155" s="468" t="str">
        <f>BD_Actu!Z407</f>
        <v>-</v>
      </c>
      <c r="AA3155" s="468" t="str">
        <f>BD_Actu!AA407</f>
        <v>-</v>
      </c>
      <c r="AB3155" s="470" t="str">
        <f>BD_Actu!AB407</f>
        <v>-</v>
      </c>
      <c r="AC3155" s="470"/>
    </row>
    <row r="3156" spans="1:29" s="467" customFormat="1">
      <c r="A3156" s="468" t="str">
        <f>BD_Actu!A408</f>
        <v>2018_388</v>
      </c>
      <c r="B3156" s="468" t="str">
        <f>BD_Actu!B408</f>
        <v>-</v>
      </c>
      <c r="C3156" s="468" t="str">
        <f>BD_Actu!C408</f>
        <v>---_-</v>
      </c>
      <c r="D3156" s="468" t="str">
        <f>BD_Actu!D408</f>
        <v>-</v>
      </c>
      <c r="E3156" s="468">
        <f>BD_Actu!E408</f>
        <v>97</v>
      </c>
      <c r="F3156" s="469" t="str">
        <f>BD_Actu!F408</f>
        <v>Vide34</v>
      </c>
      <c r="G3156" s="468" t="str">
        <f>BD_Actu!G408</f>
        <v>-</v>
      </c>
      <c r="H3156" s="673" t="str">
        <f>BD_Actu!H408</f>
        <v>-</v>
      </c>
      <c r="I3156" s="673" t="str">
        <f>BD_Actu!I408</f>
        <v>-</v>
      </c>
      <c r="J3156" s="619" t="str">
        <f>BD_Actu!J408</f>
        <v>-</v>
      </c>
      <c r="K3156" s="468" t="str">
        <f>BD_Actu!K408</f>
        <v>-</v>
      </c>
      <c r="L3156" s="468" t="str">
        <f>BD_Actu!L408</f>
        <v>-</v>
      </c>
      <c r="M3156" s="468" t="str">
        <f>BD_Actu!M408</f>
        <v>-</v>
      </c>
      <c r="N3156" s="470" t="str">
        <f>BD_Actu!N408</f>
        <v>-</v>
      </c>
      <c r="O3156" s="616" t="str">
        <f>BD_Actu!O408</f>
        <v>-</v>
      </c>
      <c r="P3156" s="468" t="str">
        <f>BD_Actu!P408</f>
        <v>-</v>
      </c>
      <c r="Q3156" s="468" t="str">
        <f>BD_Actu!Q408</f>
        <v>-</v>
      </c>
      <c r="R3156" s="468" t="str">
        <f>BD_Actu!R408</f>
        <v>-</v>
      </c>
      <c r="S3156" s="468" t="str">
        <f>BD_Actu!S408</f>
        <v>-</v>
      </c>
      <c r="T3156" s="468" t="str">
        <f>BD_Actu!T408</f>
        <v>-</v>
      </c>
      <c r="U3156" s="468" t="str">
        <f>BD_Actu!U408</f>
        <v>-</v>
      </c>
      <c r="V3156" s="468" t="str">
        <f>BD_Actu!V408</f>
        <v>-</v>
      </c>
      <c r="W3156" s="468" t="str">
        <f>BD_Actu!W408</f>
        <v>-</v>
      </c>
      <c r="X3156" s="468" t="str">
        <f>BD_Actu!X408</f>
        <v>-</v>
      </c>
      <c r="Y3156" s="468" t="str">
        <f>BD_Actu!Y408</f>
        <v>-</v>
      </c>
      <c r="Z3156" s="468" t="str">
        <f>BD_Actu!Z408</f>
        <v>-</v>
      </c>
      <c r="AA3156" s="468" t="str">
        <f>BD_Actu!AA408</f>
        <v>-</v>
      </c>
      <c r="AB3156" s="470" t="str">
        <f>BD_Actu!AB408</f>
        <v>-</v>
      </c>
      <c r="AC3156" s="470"/>
    </row>
    <row r="3157" spans="1:29" s="467" customFormat="1">
      <c r="A3157" s="468" t="str">
        <f>BD_Actu!A409</f>
        <v>2018_389</v>
      </c>
      <c r="B3157" s="468" t="str">
        <f>BD_Actu!B409</f>
        <v>-</v>
      </c>
      <c r="C3157" s="468" t="str">
        <f>BD_Actu!C409</f>
        <v>---_-</v>
      </c>
      <c r="D3157" s="468" t="str">
        <f>BD_Actu!D409</f>
        <v>-</v>
      </c>
      <c r="E3157" s="468">
        <f>BD_Actu!E409</f>
        <v>98</v>
      </c>
      <c r="F3157" s="469" t="str">
        <f>BD_Actu!F409</f>
        <v>Vide35</v>
      </c>
      <c r="G3157" s="468" t="str">
        <f>BD_Actu!G409</f>
        <v>-</v>
      </c>
      <c r="H3157" s="673" t="str">
        <f>BD_Actu!H409</f>
        <v>-</v>
      </c>
      <c r="I3157" s="673" t="str">
        <f>BD_Actu!I409</f>
        <v>-</v>
      </c>
      <c r="J3157" s="619" t="str">
        <f>BD_Actu!J409</f>
        <v>-</v>
      </c>
      <c r="K3157" s="468" t="str">
        <f>BD_Actu!K409</f>
        <v>-</v>
      </c>
      <c r="L3157" s="468" t="str">
        <f>BD_Actu!L409</f>
        <v>-</v>
      </c>
      <c r="M3157" s="468" t="str">
        <f>BD_Actu!M409</f>
        <v>-</v>
      </c>
      <c r="N3157" s="470" t="str">
        <f>BD_Actu!N409</f>
        <v>-</v>
      </c>
      <c r="O3157" s="616" t="str">
        <f>BD_Actu!O409</f>
        <v>-</v>
      </c>
      <c r="P3157" s="468" t="str">
        <f>BD_Actu!P409</f>
        <v>-</v>
      </c>
      <c r="Q3157" s="468" t="str">
        <f>BD_Actu!Q409</f>
        <v>-</v>
      </c>
      <c r="R3157" s="468" t="str">
        <f>BD_Actu!R409</f>
        <v>-</v>
      </c>
      <c r="S3157" s="468" t="str">
        <f>BD_Actu!S409</f>
        <v>-</v>
      </c>
      <c r="T3157" s="468" t="str">
        <f>BD_Actu!T409</f>
        <v>-</v>
      </c>
      <c r="U3157" s="468" t="str">
        <f>BD_Actu!U409</f>
        <v>-</v>
      </c>
      <c r="V3157" s="468" t="str">
        <f>BD_Actu!V409</f>
        <v>-</v>
      </c>
      <c r="W3157" s="468" t="str">
        <f>BD_Actu!W409</f>
        <v>-</v>
      </c>
      <c r="X3157" s="468" t="str">
        <f>BD_Actu!X409</f>
        <v>-</v>
      </c>
      <c r="Y3157" s="468" t="str">
        <f>BD_Actu!Y409</f>
        <v>-</v>
      </c>
      <c r="Z3157" s="468" t="str">
        <f>BD_Actu!Z409</f>
        <v>-</v>
      </c>
      <c r="AA3157" s="468" t="str">
        <f>BD_Actu!AA409</f>
        <v>-</v>
      </c>
      <c r="AB3157" s="470" t="str">
        <f>BD_Actu!AB409</f>
        <v>-</v>
      </c>
      <c r="AC3157" s="470"/>
    </row>
    <row r="3158" spans="1:29" s="467" customFormat="1">
      <c r="A3158" s="468" t="str">
        <f>BD_Actu!A410</f>
        <v>2018_390</v>
      </c>
      <c r="B3158" s="468" t="str">
        <f>BD_Actu!B410</f>
        <v>-</v>
      </c>
      <c r="C3158" s="468" t="str">
        <f>BD_Actu!C410</f>
        <v>---_-</v>
      </c>
      <c r="D3158" s="468" t="str">
        <f>BD_Actu!D410</f>
        <v>-</v>
      </c>
      <c r="E3158" s="468">
        <f>BD_Actu!E410</f>
        <v>98</v>
      </c>
      <c r="F3158" s="469" t="str">
        <f>BD_Actu!F410</f>
        <v>Vide35</v>
      </c>
      <c r="G3158" s="468" t="str">
        <f>BD_Actu!G410</f>
        <v>-</v>
      </c>
      <c r="H3158" s="673" t="str">
        <f>BD_Actu!H410</f>
        <v>-</v>
      </c>
      <c r="I3158" s="673" t="str">
        <f>BD_Actu!I410</f>
        <v>-</v>
      </c>
      <c r="J3158" s="619" t="str">
        <f>BD_Actu!J410</f>
        <v>-</v>
      </c>
      <c r="K3158" s="468" t="str">
        <f>BD_Actu!K410</f>
        <v>-</v>
      </c>
      <c r="L3158" s="468" t="str">
        <f>BD_Actu!L410</f>
        <v>-</v>
      </c>
      <c r="M3158" s="468" t="str">
        <f>BD_Actu!M410</f>
        <v>-</v>
      </c>
      <c r="N3158" s="470" t="str">
        <f>BD_Actu!N410</f>
        <v>-</v>
      </c>
      <c r="O3158" s="616" t="str">
        <f>BD_Actu!O410</f>
        <v>-</v>
      </c>
      <c r="P3158" s="468" t="str">
        <f>BD_Actu!P410</f>
        <v>-</v>
      </c>
      <c r="Q3158" s="468" t="str">
        <f>BD_Actu!Q410</f>
        <v>-</v>
      </c>
      <c r="R3158" s="468" t="str">
        <f>BD_Actu!R410</f>
        <v>-</v>
      </c>
      <c r="S3158" s="468" t="str">
        <f>BD_Actu!S410</f>
        <v>-</v>
      </c>
      <c r="T3158" s="468" t="str">
        <f>BD_Actu!T410</f>
        <v>-</v>
      </c>
      <c r="U3158" s="468" t="str">
        <f>BD_Actu!U410</f>
        <v>-</v>
      </c>
      <c r="V3158" s="468" t="str">
        <f>BD_Actu!V410</f>
        <v>-</v>
      </c>
      <c r="W3158" s="468" t="str">
        <f>BD_Actu!W410</f>
        <v>-</v>
      </c>
      <c r="X3158" s="468" t="str">
        <f>BD_Actu!X410</f>
        <v>-</v>
      </c>
      <c r="Y3158" s="468" t="str">
        <f>BD_Actu!Y410</f>
        <v>-</v>
      </c>
      <c r="Z3158" s="468" t="str">
        <f>BD_Actu!Z410</f>
        <v>-</v>
      </c>
      <c r="AA3158" s="468" t="str">
        <f>BD_Actu!AA410</f>
        <v>-</v>
      </c>
      <c r="AB3158" s="470" t="str">
        <f>BD_Actu!AB410</f>
        <v>-</v>
      </c>
      <c r="AC3158" s="470"/>
    </row>
    <row r="3159" spans="1:29" s="467" customFormat="1">
      <c r="A3159" s="468" t="str">
        <f>BD_Actu!A411</f>
        <v>2018_391</v>
      </c>
      <c r="B3159" s="468" t="str">
        <f>BD_Actu!B411</f>
        <v>-</v>
      </c>
      <c r="C3159" s="468" t="str">
        <f>BD_Actu!C411</f>
        <v>---_-</v>
      </c>
      <c r="D3159" s="468" t="str">
        <f>BD_Actu!D411</f>
        <v>-</v>
      </c>
      <c r="E3159" s="468">
        <f>BD_Actu!E411</f>
        <v>98</v>
      </c>
      <c r="F3159" s="469" t="str">
        <f>BD_Actu!F411</f>
        <v>Vide35</v>
      </c>
      <c r="G3159" s="468" t="str">
        <f>BD_Actu!G411</f>
        <v>-</v>
      </c>
      <c r="H3159" s="673" t="str">
        <f>BD_Actu!H411</f>
        <v>-</v>
      </c>
      <c r="I3159" s="673" t="str">
        <f>BD_Actu!I411</f>
        <v>-</v>
      </c>
      <c r="J3159" s="619" t="str">
        <f>BD_Actu!J411</f>
        <v>-</v>
      </c>
      <c r="K3159" s="468" t="str">
        <f>BD_Actu!K411</f>
        <v>-</v>
      </c>
      <c r="L3159" s="468" t="str">
        <f>BD_Actu!L411</f>
        <v>-</v>
      </c>
      <c r="M3159" s="468" t="str">
        <f>BD_Actu!M411</f>
        <v>-</v>
      </c>
      <c r="N3159" s="470" t="str">
        <f>BD_Actu!N411</f>
        <v>-</v>
      </c>
      <c r="O3159" s="616" t="str">
        <f>BD_Actu!O411</f>
        <v>-</v>
      </c>
      <c r="P3159" s="468" t="str">
        <f>BD_Actu!P411</f>
        <v>-</v>
      </c>
      <c r="Q3159" s="468" t="str">
        <f>BD_Actu!Q411</f>
        <v>-</v>
      </c>
      <c r="R3159" s="468" t="str">
        <f>BD_Actu!R411</f>
        <v>-</v>
      </c>
      <c r="S3159" s="468" t="str">
        <f>BD_Actu!S411</f>
        <v>-</v>
      </c>
      <c r="T3159" s="468" t="str">
        <f>BD_Actu!T411</f>
        <v>-</v>
      </c>
      <c r="U3159" s="468" t="str">
        <f>BD_Actu!U411</f>
        <v>-</v>
      </c>
      <c r="V3159" s="468" t="str">
        <f>BD_Actu!V411</f>
        <v>-</v>
      </c>
      <c r="W3159" s="468" t="str">
        <f>BD_Actu!W411</f>
        <v>-</v>
      </c>
      <c r="X3159" s="468" t="str">
        <f>BD_Actu!X411</f>
        <v>-</v>
      </c>
      <c r="Y3159" s="468" t="str">
        <f>BD_Actu!Y411</f>
        <v>-</v>
      </c>
      <c r="Z3159" s="468" t="str">
        <f>BD_Actu!Z411</f>
        <v>-</v>
      </c>
      <c r="AA3159" s="468" t="str">
        <f>BD_Actu!AA411</f>
        <v>-</v>
      </c>
      <c r="AB3159" s="470" t="str">
        <f>BD_Actu!AB411</f>
        <v>-</v>
      </c>
      <c r="AC3159" s="470"/>
    </row>
    <row r="3160" spans="1:29" s="467" customFormat="1">
      <c r="A3160" s="468" t="str">
        <f>BD_Actu!A412</f>
        <v>2018_392</v>
      </c>
      <c r="B3160" s="468" t="str">
        <f>BD_Actu!B412</f>
        <v>-</v>
      </c>
      <c r="C3160" s="468" t="str">
        <f>BD_Actu!C412</f>
        <v>---_-</v>
      </c>
      <c r="D3160" s="468" t="str">
        <f>BD_Actu!D412</f>
        <v>-</v>
      </c>
      <c r="E3160" s="468">
        <f>BD_Actu!E412</f>
        <v>98</v>
      </c>
      <c r="F3160" s="469" t="str">
        <f>BD_Actu!F412</f>
        <v>Vide35</v>
      </c>
      <c r="G3160" s="468" t="str">
        <f>BD_Actu!G412</f>
        <v>-</v>
      </c>
      <c r="H3160" s="673" t="str">
        <f>BD_Actu!H412</f>
        <v>-</v>
      </c>
      <c r="I3160" s="673" t="str">
        <f>BD_Actu!I412</f>
        <v>-</v>
      </c>
      <c r="J3160" s="619" t="str">
        <f>BD_Actu!J412</f>
        <v>-</v>
      </c>
      <c r="K3160" s="468" t="str">
        <f>BD_Actu!K412</f>
        <v>-</v>
      </c>
      <c r="L3160" s="468" t="str">
        <f>BD_Actu!L412</f>
        <v>-</v>
      </c>
      <c r="M3160" s="468" t="str">
        <f>BD_Actu!M412</f>
        <v>-</v>
      </c>
      <c r="N3160" s="470" t="str">
        <f>BD_Actu!N412</f>
        <v>-</v>
      </c>
      <c r="O3160" s="616" t="str">
        <f>BD_Actu!O412</f>
        <v>-</v>
      </c>
      <c r="P3160" s="468" t="str">
        <f>BD_Actu!P412</f>
        <v>-</v>
      </c>
      <c r="Q3160" s="468" t="str">
        <f>BD_Actu!Q412</f>
        <v>-</v>
      </c>
      <c r="R3160" s="468" t="str">
        <f>BD_Actu!R412</f>
        <v>-</v>
      </c>
      <c r="S3160" s="468" t="str">
        <f>BD_Actu!S412</f>
        <v>-</v>
      </c>
      <c r="T3160" s="468" t="str">
        <f>BD_Actu!T412</f>
        <v>-</v>
      </c>
      <c r="U3160" s="468" t="str">
        <f>BD_Actu!U412</f>
        <v>-</v>
      </c>
      <c r="V3160" s="468" t="str">
        <f>BD_Actu!V412</f>
        <v>-</v>
      </c>
      <c r="W3160" s="468" t="str">
        <f>BD_Actu!W412</f>
        <v>-</v>
      </c>
      <c r="X3160" s="468" t="str">
        <f>BD_Actu!X412</f>
        <v>-</v>
      </c>
      <c r="Y3160" s="468" t="str">
        <f>BD_Actu!Y412</f>
        <v>-</v>
      </c>
      <c r="Z3160" s="468" t="str">
        <f>BD_Actu!Z412</f>
        <v>-</v>
      </c>
      <c r="AA3160" s="468" t="str">
        <f>BD_Actu!AA412</f>
        <v>-</v>
      </c>
      <c r="AB3160" s="470" t="str">
        <f>BD_Actu!AB412</f>
        <v>-</v>
      </c>
      <c r="AC3160" s="470"/>
    </row>
    <row r="3161" spans="1:29" s="467" customFormat="1">
      <c r="A3161" s="468" t="str">
        <f>BD_Actu!A413</f>
        <v>2018_393</v>
      </c>
      <c r="B3161" s="468" t="str">
        <f>BD_Actu!B413</f>
        <v>-</v>
      </c>
      <c r="C3161" s="468" t="str">
        <f>BD_Actu!C413</f>
        <v>---_-</v>
      </c>
      <c r="D3161" s="468" t="str">
        <f>BD_Actu!D413</f>
        <v>-</v>
      </c>
      <c r="E3161" s="468">
        <f>BD_Actu!E413</f>
        <v>99</v>
      </c>
      <c r="F3161" s="469" t="str">
        <f>BD_Actu!F413</f>
        <v>Vide36</v>
      </c>
      <c r="G3161" s="468" t="str">
        <f>BD_Actu!G413</f>
        <v>-</v>
      </c>
      <c r="H3161" s="673" t="str">
        <f>BD_Actu!H413</f>
        <v>-</v>
      </c>
      <c r="I3161" s="673" t="str">
        <f>BD_Actu!I413</f>
        <v>-</v>
      </c>
      <c r="J3161" s="619" t="str">
        <f>BD_Actu!J413</f>
        <v>-</v>
      </c>
      <c r="K3161" s="468" t="str">
        <f>BD_Actu!K413</f>
        <v>-</v>
      </c>
      <c r="L3161" s="468" t="str">
        <f>BD_Actu!L413</f>
        <v>-</v>
      </c>
      <c r="M3161" s="468" t="str">
        <f>BD_Actu!M413</f>
        <v>-</v>
      </c>
      <c r="N3161" s="470" t="str">
        <f>BD_Actu!N413</f>
        <v>-</v>
      </c>
      <c r="O3161" s="616" t="str">
        <f>BD_Actu!O413</f>
        <v>-</v>
      </c>
      <c r="P3161" s="468" t="str">
        <f>BD_Actu!P413</f>
        <v>-</v>
      </c>
      <c r="Q3161" s="468" t="str">
        <f>BD_Actu!Q413</f>
        <v>-</v>
      </c>
      <c r="R3161" s="468" t="str">
        <f>BD_Actu!R413</f>
        <v>-</v>
      </c>
      <c r="S3161" s="468" t="str">
        <f>BD_Actu!S413</f>
        <v>-</v>
      </c>
      <c r="T3161" s="468" t="str">
        <f>BD_Actu!T413</f>
        <v>-</v>
      </c>
      <c r="U3161" s="468" t="str">
        <f>BD_Actu!U413</f>
        <v>-</v>
      </c>
      <c r="V3161" s="468" t="str">
        <f>BD_Actu!V413</f>
        <v>-</v>
      </c>
      <c r="W3161" s="468" t="str">
        <f>BD_Actu!W413</f>
        <v>-</v>
      </c>
      <c r="X3161" s="468" t="str">
        <f>BD_Actu!X413</f>
        <v>-</v>
      </c>
      <c r="Y3161" s="468" t="str">
        <f>BD_Actu!Y413</f>
        <v>-</v>
      </c>
      <c r="Z3161" s="468" t="str">
        <f>BD_Actu!Z413</f>
        <v>-</v>
      </c>
      <c r="AA3161" s="468" t="str">
        <f>BD_Actu!AA413</f>
        <v>-</v>
      </c>
      <c r="AB3161" s="470" t="str">
        <f>BD_Actu!AB413</f>
        <v>-</v>
      </c>
      <c r="AC3161" s="470"/>
    </row>
    <row r="3162" spans="1:29" s="467" customFormat="1">
      <c r="A3162" s="468" t="str">
        <f>BD_Actu!A414</f>
        <v>2018_394</v>
      </c>
      <c r="B3162" s="468" t="str">
        <f>BD_Actu!B414</f>
        <v>-</v>
      </c>
      <c r="C3162" s="468" t="str">
        <f>BD_Actu!C414</f>
        <v>---_-</v>
      </c>
      <c r="D3162" s="468" t="str">
        <f>BD_Actu!D414</f>
        <v>-</v>
      </c>
      <c r="E3162" s="468">
        <f>BD_Actu!E414</f>
        <v>99</v>
      </c>
      <c r="F3162" s="469" t="str">
        <f>BD_Actu!F414</f>
        <v>Vide36</v>
      </c>
      <c r="G3162" s="468" t="str">
        <f>BD_Actu!G414</f>
        <v>-</v>
      </c>
      <c r="H3162" s="673" t="str">
        <f>BD_Actu!H414</f>
        <v>-</v>
      </c>
      <c r="I3162" s="673" t="str">
        <f>BD_Actu!I414</f>
        <v>-</v>
      </c>
      <c r="J3162" s="619" t="str">
        <f>BD_Actu!J414</f>
        <v>-</v>
      </c>
      <c r="K3162" s="468" t="str">
        <f>BD_Actu!K414</f>
        <v>-</v>
      </c>
      <c r="L3162" s="468" t="str">
        <f>BD_Actu!L414</f>
        <v>-</v>
      </c>
      <c r="M3162" s="468" t="str">
        <f>BD_Actu!M414</f>
        <v>-</v>
      </c>
      <c r="N3162" s="470" t="str">
        <f>BD_Actu!N414</f>
        <v>-</v>
      </c>
      <c r="O3162" s="616" t="str">
        <f>BD_Actu!O414</f>
        <v>-</v>
      </c>
      <c r="P3162" s="468" t="str">
        <f>BD_Actu!P414</f>
        <v>-</v>
      </c>
      <c r="Q3162" s="468" t="str">
        <f>BD_Actu!Q414</f>
        <v>-</v>
      </c>
      <c r="R3162" s="468" t="str">
        <f>BD_Actu!R414</f>
        <v>-</v>
      </c>
      <c r="S3162" s="468" t="str">
        <f>BD_Actu!S414</f>
        <v>-</v>
      </c>
      <c r="T3162" s="468" t="str">
        <f>BD_Actu!T414</f>
        <v>-</v>
      </c>
      <c r="U3162" s="468" t="str">
        <f>BD_Actu!U414</f>
        <v>-</v>
      </c>
      <c r="V3162" s="468" t="str">
        <f>BD_Actu!V414</f>
        <v>-</v>
      </c>
      <c r="W3162" s="468" t="str">
        <f>BD_Actu!W414</f>
        <v>-</v>
      </c>
      <c r="X3162" s="468" t="str">
        <f>BD_Actu!X414</f>
        <v>-</v>
      </c>
      <c r="Y3162" s="468" t="str">
        <f>BD_Actu!Y414</f>
        <v>-</v>
      </c>
      <c r="Z3162" s="468" t="str">
        <f>BD_Actu!Z414</f>
        <v>-</v>
      </c>
      <c r="AA3162" s="468" t="str">
        <f>BD_Actu!AA414</f>
        <v>-</v>
      </c>
      <c r="AB3162" s="470" t="str">
        <f>BD_Actu!AB414</f>
        <v>-</v>
      </c>
      <c r="AC3162" s="470"/>
    </row>
    <row r="3163" spans="1:29" s="467" customFormat="1">
      <c r="A3163" s="468" t="str">
        <f>BD_Actu!A415</f>
        <v>2018_395</v>
      </c>
      <c r="B3163" s="468" t="str">
        <f>BD_Actu!B415</f>
        <v>-</v>
      </c>
      <c r="C3163" s="468" t="str">
        <f>BD_Actu!C415</f>
        <v>---_-</v>
      </c>
      <c r="D3163" s="468" t="str">
        <f>BD_Actu!D415</f>
        <v>-</v>
      </c>
      <c r="E3163" s="468">
        <f>BD_Actu!E415</f>
        <v>99</v>
      </c>
      <c r="F3163" s="469" t="str">
        <f>BD_Actu!F415</f>
        <v>Vide36</v>
      </c>
      <c r="G3163" s="468" t="str">
        <f>BD_Actu!G415</f>
        <v>-</v>
      </c>
      <c r="H3163" s="673" t="str">
        <f>BD_Actu!H415</f>
        <v>-</v>
      </c>
      <c r="I3163" s="673" t="str">
        <f>BD_Actu!I415</f>
        <v>-</v>
      </c>
      <c r="J3163" s="619" t="str">
        <f>BD_Actu!J415</f>
        <v>-</v>
      </c>
      <c r="K3163" s="468" t="str">
        <f>BD_Actu!K415</f>
        <v>-</v>
      </c>
      <c r="L3163" s="468" t="str">
        <f>BD_Actu!L415</f>
        <v>-</v>
      </c>
      <c r="M3163" s="468" t="str">
        <f>BD_Actu!M415</f>
        <v>-</v>
      </c>
      <c r="N3163" s="470" t="str">
        <f>BD_Actu!N415</f>
        <v>-</v>
      </c>
      <c r="O3163" s="616" t="str">
        <f>BD_Actu!O415</f>
        <v>-</v>
      </c>
      <c r="P3163" s="468" t="str">
        <f>BD_Actu!P415</f>
        <v>-</v>
      </c>
      <c r="Q3163" s="468" t="str">
        <f>BD_Actu!Q415</f>
        <v>-</v>
      </c>
      <c r="R3163" s="468" t="str">
        <f>BD_Actu!R415</f>
        <v>-</v>
      </c>
      <c r="S3163" s="468" t="str">
        <f>BD_Actu!S415</f>
        <v>-</v>
      </c>
      <c r="T3163" s="468" t="str">
        <f>BD_Actu!T415</f>
        <v>-</v>
      </c>
      <c r="U3163" s="468" t="str">
        <f>BD_Actu!U415</f>
        <v>-</v>
      </c>
      <c r="V3163" s="468" t="str">
        <f>BD_Actu!V415</f>
        <v>-</v>
      </c>
      <c r="W3163" s="468" t="str">
        <f>BD_Actu!W415</f>
        <v>-</v>
      </c>
      <c r="X3163" s="468" t="str">
        <f>BD_Actu!X415</f>
        <v>-</v>
      </c>
      <c r="Y3163" s="468" t="str">
        <f>BD_Actu!Y415</f>
        <v>-</v>
      </c>
      <c r="Z3163" s="468" t="str">
        <f>BD_Actu!Z415</f>
        <v>-</v>
      </c>
      <c r="AA3163" s="468" t="str">
        <f>BD_Actu!AA415</f>
        <v>-</v>
      </c>
      <c r="AB3163" s="470" t="str">
        <f>BD_Actu!AB415</f>
        <v>-</v>
      </c>
      <c r="AC3163" s="470"/>
    </row>
    <row r="3164" spans="1:29" s="467" customFormat="1">
      <c r="A3164" s="468" t="str">
        <f>BD_Actu!A416</f>
        <v>2018_396</v>
      </c>
      <c r="B3164" s="468" t="str">
        <f>BD_Actu!B416</f>
        <v>-</v>
      </c>
      <c r="C3164" s="468" t="str">
        <f>BD_Actu!C416</f>
        <v>---_-</v>
      </c>
      <c r="D3164" s="468" t="str">
        <f>BD_Actu!D416</f>
        <v>-</v>
      </c>
      <c r="E3164" s="468">
        <f>BD_Actu!E416</f>
        <v>99</v>
      </c>
      <c r="F3164" s="469" t="str">
        <f>BD_Actu!F416</f>
        <v>Vide36</v>
      </c>
      <c r="G3164" s="468" t="str">
        <f>BD_Actu!G416</f>
        <v>-</v>
      </c>
      <c r="H3164" s="673" t="str">
        <f>BD_Actu!H416</f>
        <v>-</v>
      </c>
      <c r="I3164" s="673" t="str">
        <f>BD_Actu!I416</f>
        <v>-</v>
      </c>
      <c r="J3164" s="619" t="str">
        <f>BD_Actu!J416</f>
        <v>-</v>
      </c>
      <c r="K3164" s="468" t="str">
        <f>BD_Actu!K416</f>
        <v>-</v>
      </c>
      <c r="L3164" s="468" t="str">
        <f>BD_Actu!L416</f>
        <v>-</v>
      </c>
      <c r="M3164" s="468" t="str">
        <f>BD_Actu!M416</f>
        <v>-</v>
      </c>
      <c r="N3164" s="470" t="str">
        <f>BD_Actu!N416</f>
        <v>-</v>
      </c>
      <c r="O3164" s="616" t="str">
        <f>BD_Actu!O416</f>
        <v>-</v>
      </c>
      <c r="P3164" s="468" t="str">
        <f>BD_Actu!P416</f>
        <v>-</v>
      </c>
      <c r="Q3164" s="468" t="str">
        <f>BD_Actu!Q416</f>
        <v>-</v>
      </c>
      <c r="R3164" s="468" t="str">
        <f>BD_Actu!R416</f>
        <v>-</v>
      </c>
      <c r="S3164" s="468" t="str">
        <f>BD_Actu!S416</f>
        <v>-</v>
      </c>
      <c r="T3164" s="468" t="str">
        <f>BD_Actu!T416</f>
        <v>-</v>
      </c>
      <c r="U3164" s="468" t="str">
        <f>BD_Actu!U416</f>
        <v>-</v>
      </c>
      <c r="V3164" s="468" t="str">
        <f>BD_Actu!V416</f>
        <v>-</v>
      </c>
      <c r="W3164" s="468" t="str">
        <f>BD_Actu!W416</f>
        <v>-</v>
      </c>
      <c r="X3164" s="468" t="str">
        <f>BD_Actu!X416</f>
        <v>-</v>
      </c>
      <c r="Y3164" s="468" t="str">
        <f>BD_Actu!Y416</f>
        <v>-</v>
      </c>
      <c r="Z3164" s="468" t="str">
        <f>BD_Actu!Z416</f>
        <v>-</v>
      </c>
      <c r="AA3164" s="468" t="str">
        <f>BD_Actu!AA416</f>
        <v>-</v>
      </c>
      <c r="AB3164" s="470" t="str">
        <f>BD_Actu!AB416</f>
        <v>-</v>
      </c>
      <c r="AC3164" s="470"/>
    </row>
    <row r="3165" spans="1:29" s="467" customFormat="1">
      <c r="A3165" s="514"/>
      <c r="B3165" s="514"/>
      <c r="C3165" s="514"/>
      <c r="D3165" s="514"/>
      <c r="E3165" s="514"/>
      <c r="F3165" s="515"/>
      <c r="G3165" s="514"/>
      <c r="H3165" s="674"/>
      <c r="I3165" s="674"/>
      <c r="J3165" s="620"/>
      <c r="K3165" s="514"/>
      <c r="L3165" s="514"/>
      <c r="M3165" s="514"/>
      <c r="N3165" s="516"/>
      <c r="O3165" s="617"/>
      <c r="P3165" s="514"/>
      <c r="Q3165" s="514"/>
      <c r="R3165" s="514"/>
      <c r="S3165" s="514"/>
      <c r="T3165" s="514"/>
      <c r="U3165" s="514"/>
      <c r="V3165" s="514"/>
      <c r="W3165" s="514"/>
      <c r="X3165" s="514"/>
      <c r="Y3165" s="514"/>
      <c r="Z3165" s="514"/>
      <c r="AA3165" s="514"/>
      <c r="AB3165" s="516"/>
      <c r="AC3165" s="516"/>
    </row>
    <row r="3166" spans="1:29">
      <c r="E3166" s="116"/>
    </row>
  </sheetData>
  <autoFilter ref="A20:AC2744">
    <filterColumn colId="9">
      <filters>
        <filter val="2018"/>
      </filters>
    </filterColumn>
    <sortState ref="A21:AC2732">
      <sortCondition ref="J20:J2732"/>
    </sortState>
  </autoFilter>
  <sortState ref="A21:CI1252">
    <sortCondition ref="E21:E1252"/>
    <sortCondition ref="J21:J1252"/>
  </sortState>
  <phoneticPr fontId="12" type="noConversion"/>
  <conditionalFormatting sqref="A2769:AC3164 A21:AC2764">
    <cfRule type="expression" dxfId="3" priority="28">
      <formula>(MOD(ROW(21:21)-21,8)+1)&lt;=4</formula>
    </cfRule>
  </conditionalFormatting>
  <pageMargins left="0.79000000000000015" right="0.79000000000000015" top="0.98" bottom="0.98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 enableFormatConditionsCalculation="0">
    <tabColor theme="9" tint="0.39997558519241921"/>
    <pageSetUpPr fitToPage="1"/>
  </sheetPr>
  <dimension ref="A1:BW423"/>
  <sheetViews>
    <sheetView zoomScale="75" zoomScaleNormal="50" zoomScalePageLayoutView="50" workbookViewId="0">
      <pane ySplit="20" topLeftCell="A21" activePane="bottomLeft" state="frozenSplit"/>
      <selection pane="bottomLeft" sqref="A1:BW423"/>
    </sheetView>
  </sheetViews>
  <sheetFormatPr baseColWidth="10" defaultColWidth="10.7109375" defaultRowHeight="13" outlineLevelRow="1" outlineLevelCol="1" x14ac:dyDescent="0"/>
  <cols>
    <col min="1" max="1" width="5.85546875" style="124" hidden="1" customWidth="1" outlineLevel="1"/>
    <col min="2" max="2" width="6.42578125" style="124" hidden="1" customWidth="1" outlineLevel="1"/>
    <col min="3" max="3" width="23" style="124" customWidth="1" collapsed="1"/>
    <col min="4" max="4" width="10.28515625" style="125" hidden="1" customWidth="1" outlineLevel="1"/>
    <col min="5" max="5" width="21.5703125" style="125" hidden="1" customWidth="1" outlineLevel="1"/>
    <col min="6" max="6" width="18.5703125" style="125" customWidth="1" collapsed="1"/>
    <col min="7" max="7" width="17" style="125" customWidth="1"/>
    <col min="8" max="8" width="10.28515625" style="71" customWidth="1"/>
    <col min="9" max="9" width="13.42578125" style="72" customWidth="1"/>
    <col min="10" max="10" width="10.28515625" style="124" customWidth="1"/>
    <col min="11" max="11" width="15.5703125" style="124" customWidth="1"/>
    <col min="12" max="12" width="14.7109375" style="124" customWidth="1"/>
    <col min="13" max="13" width="13.7109375" style="124" customWidth="1"/>
    <col min="14" max="14" width="10.5703125" style="124" customWidth="1"/>
    <col min="15" max="18" width="7.42578125" style="124" customWidth="1"/>
    <col min="19" max="27" width="7.28515625" style="124" customWidth="1"/>
    <col min="28" max="28" width="3.42578125" style="124" customWidth="1"/>
    <col min="29" max="33" width="3.42578125" style="124" customWidth="1" outlineLevel="1"/>
    <col min="34" max="44" width="7.28515625" style="124" customWidth="1"/>
    <col min="45" max="45" width="5.7109375" style="124" customWidth="1"/>
    <col min="46" max="46" width="3.42578125" style="124" customWidth="1"/>
    <col min="47" max="48" width="6.85546875" style="124" customWidth="1"/>
    <col min="49" max="62" width="7.7109375" style="124" customWidth="1"/>
    <col min="63" max="16384" width="10.7109375" style="124"/>
  </cols>
  <sheetData>
    <row r="1" spans="1:75" s="156" customFormat="1" ht="28" hidden="1" customHeight="1" outlineLevel="1">
      <c r="A1" s="457" t="s">
        <v>909</v>
      </c>
      <c r="B1" s="200" t="s">
        <v>906</v>
      </c>
      <c r="C1" s="200" t="s">
        <v>905</v>
      </c>
      <c r="D1" s="200" t="s">
        <v>910</v>
      </c>
      <c r="E1" s="200" t="s">
        <v>1371</v>
      </c>
      <c r="F1" s="200" t="s">
        <v>1583</v>
      </c>
      <c r="G1" s="200" t="s">
        <v>727</v>
      </c>
      <c r="H1" s="452" t="s">
        <v>728</v>
      </c>
      <c r="I1" s="452" t="s">
        <v>998</v>
      </c>
      <c r="J1" s="452" t="s">
        <v>1392</v>
      </c>
      <c r="K1" s="452" t="s">
        <v>1166</v>
      </c>
      <c r="L1" s="452" t="s">
        <v>1582</v>
      </c>
      <c r="M1" s="452" t="s">
        <v>1583</v>
      </c>
      <c r="N1" s="274" t="s">
        <v>955</v>
      </c>
      <c r="O1" s="311" t="s">
        <v>1139</v>
      </c>
      <c r="P1" s="311" t="s">
        <v>1214</v>
      </c>
      <c r="Q1" s="311" t="s">
        <v>1102</v>
      </c>
      <c r="R1" s="311" t="s">
        <v>1203</v>
      </c>
      <c r="S1" s="311" t="s">
        <v>920</v>
      </c>
      <c r="T1" s="311" t="s">
        <v>956</v>
      </c>
      <c r="U1" s="311" t="s">
        <v>957</v>
      </c>
      <c r="V1" s="311" t="s">
        <v>924</v>
      </c>
      <c r="W1" s="311" t="s">
        <v>927</v>
      </c>
      <c r="X1" s="311" t="s">
        <v>1016</v>
      </c>
      <c r="Y1" s="311" t="s">
        <v>1053</v>
      </c>
      <c r="Z1" s="311" t="s">
        <v>1389</v>
      </c>
      <c r="AA1" s="311" t="s">
        <v>1445</v>
      </c>
      <c r="AB1" s="568" t="s">
        <v>1390</v>
      </c>
      <c r="AC1" s="568" t="s">
        <v>1391</v>
      </c>
      <c r="AD1" s="517" t="s">
        <v>1391</v>
      </c>
      <c r="AE1" s="517" t="s">
        <v>1391</v>
      </c>
      <c r="AF1" s="517" t="s">
        <v>1391</v>
      </c>
      <c r="AG1" s="517" t="s">
        <v>1391</v>
      </c>
      <c r="AH1" s="518" t="s">
        <v>1536</v>
      </c>
      <c r="AI1" s="517" t="s">
        <v>1537</v>
      </c>
      <c r="AJ1" s="311" t="s">
        <v>1320</v>
      </c>
      <c r="AK1" s="311" t="s">
        <v>1321</v>
      </c>
      <c r="AL1" s="311" t="s">
        <v>1322</v>
      </c>
      <c r="AM1" s="311" t="s">
        <v>1323</v>
      </c>
      <c r="AN1" s="311" t="s">
        <v>1324</v>
      </c>
      <c r="AO1" s="311" t="s">
        <v>1325</v>
      </c>
      <c r="AP1" s="311" t="s">
        <v>1326</v>
      </c>
      <c r="AQ1" s="311" t="s">
        <v>1327</v>
      </c>
      <c r="AR1" s="311" t="s">
        <v>1328</v>
      </c>
      <c r="AS1" s="311" t="s">
        <v>1329</v>
      </c>
      <c r="AT1" s="311" t="s">
        <v>907</v>
      </c>
      <c r="AU1" s="311" t="s">
        <v>1330</v>
      </c>
      <c r="AV1" s="311" t="s">
        <v>1331</v>
      </c>
      <c r="AW1" s="311" t="s">
        <v>1332</v>
      </c>
      <c r="AX1" s="311" t="s">
        <v>1333</v>
      </c>
      <c r="AY1" s="311" t="s">
        <v>1334</v>
      </c>
      <c r="AZ1" s="311" t="s">
        <v>1128</v>
      </c>
      <c r="BA1" s="311" t="s">
        <v>1129</v>
      </c>
      <c r="BB1" s="311" t="s">
        <v>1130</v>
      </c>
      <c r="BC1" s="311" t="s">
        <v>1131</v>
      </c>
      <c r="BD1" s="311" t="s">
        <v>1132</v>
      </c>
      <c r="BE1" s="311" t="s">
        <v>1133</v>
      </c>
      <c r="BF1" s="311" t="s">
        <v>1134</v>
      </c>
      <c r="BG1" s="311" t="s">
        <v>1143</v>
      </c>
      <c r="BH1" s="311" t="s">
        <v>1144</v>
      </c>
      <c r="BI1" s="311" t="s">
        <v>1145</v>
      </c>
      <c r="BJ1" s="278" t="s">
        <v>1146</v>
      </c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</row>
    <row r="2" spans="1:75" s="156" customFormat="1" ht="28" hidden="1" customHeight="1" outlineLevel="1">
      <c r="A2" s="453">
        <v>9001</v>
      </c>
      <c r="B2" s="453"/>
      <c r="C2" s="453" t="str">
        <f>J2&amp;"-"&amp;M2&amp;"_"&amp;N2</f>
        <v>2017-Waugni_1</v>
      </c>
      <c r="D2" s="453" t="str">
        <f>IF($M2="nc","-",VLOOKUP($C2,BD_annuelles_Benthos!$C$20:$AC$3165,COLUMNS($C2:D2),FALSE()))</f>
        <v>PIT</v>
      </c>
      <c r="E2" s="453">
        <f>IF($M2="nc","-",VLOOKUP($C2,BD_annuelles_Benthos!$C$20:$AC$3165,COLUMNS($C2:E2),FALSE()))</f>
        <v>61</v>
      </c>
      <c r="F2" s="453" t="str">
        <f>IF($M2="nc","-",VLOOKUP($C2,BD_annuelles_Benthos!$C$20:$AC$3165,COLUMNS($C2:F2),FALSE()))</f>
        <v>Waugni</v>
      </c>
      <c r="G2" s="453" t="str">
        <f>IF($M2="nc","-",VLOOKUP($C2,BD_annuelles_Benthos!$C$20:$AC$3165,COLUMNS($C2:G2),FALSE()))</f>
        <v>Nouvelle Calédonie</v>
      </c>
      <c r="H2" s="453">
        <f>IF($M2="nc","-",VLOOKUP($C2,BD_annuelles_Benthos!$C$20:$AC$3165,COLUMNS($C2:H2),FALSE()))</f>
        <v>43286</v>
      </c>
      <c r="I2" s="453">
        <f>IF($M2="nc","-",VLOOKUP($C2,BD_annuelles_Benthos!$C$20:$AC$3165,COLUMNS($C2:I2),FALSE()))</f>
        <v>43304</v>
      </c>
      <c r="J2" s="454">
        <f>$K$16</f>
        <v>2017</v>
      </c>
      <c r="K2" s="453" t="str">
        <f>IF($M2="nc","-",VLOOKUP($C2,BD_annuelles_Benthos!$C$20:$AC$3165,COLUMNS($C2:K2),FALSE()))</f>
        <v>Province des îles Loyauté</v>
      </c>
      <c r="L2" s="370" t="str">
        <f>IF($M2="nc","-",VLOOKUP($C2,BD_annuelles_Benthos!$C$20:$AC$3165,COLUMNS($C2:L2),FALSE()))</f>
        <v>Lekiny</v>
      </c>
      <c r="M2" s="454" t="str">
        <f>$K$17</f>
        <v>Waugni</v>
      </c>
      <c r="N2" s="454">
        <v>1</v>
      </c>
      <c r="O2" s="374">
        <f>IF($M2="nc","-",VLOOKUP($C2,BD_annuelles_Benthos!$C$20:$AC$3165,COLUMNS($C2:O2),FALSE()))</f>
        <v>0</v>
      </c>
      <c r="P2" s="375">
        <f>IF($M2="nc","-",VLOOKUP($C2,BD_annuelles_Benthos!$C$20:$AC$3165,COLUMNS($C2:P2),FALSE()))</f>
        <v>0</v>
      </c>
      <c r="Q2" s="375">
        <f>IF($M2="nc","-",VLOOKUP($C2,BD_annuelles_Benthos!$C$20:$AC$3165,COLUMNS($C2:Q2),FALSE()))</f>
        <v>14</v>
      </c>
      <c r="R2" s="375">
        <f>IF($M2="nc","-",VLOOKUP($C2,BD_annuelles_Benthos!$C$20:$AC$3165,COLUMNS($C2:R2),FALSE()))</f>
        <v>0</v>
      </c>
      <c r="S2" s="375">
        <f>IF($M2="nc","-",VLOOKUP($C2,BD_annuelles_Benthos!$C$20:$AC$3165,COLUMNS($C2:S2),FALSE()))</f>
        <v>0</v>
      </c>
      <c r="T2" s="375">
        <f>IF($M2="nc","-",VLOOKUP($C2,BD_annuelles_Benthos!$C$20:$AC$3165,COLUMNS($C2:T2),FALSE()))</f>
        <v>0</v>
      </c>
      <c r="U2" s="375">
        <f>IF($M2="nc","-",VLOOKUP($C2,BD_annuelles_Benthos!$C$20:$AC$3165,COLUMNS($C2:U2),FALSE()))</f>
        <v>0</v>
      </c>
      <c r="V2" s="375">
        <f>IF($M2="nc","-",VLOOKUP($C2,BD_annuelles_Benthos!$C$20:$AC$3165,COLUMNS($C2:V2),FALSE()))</f>
        <v>0</v>
      </c>
      <c r="W2" s="375">
        <f>IF($M2="nc","-",VLOOKUP($C2,BD_annuelles_Benthos!$C$20:$AC$3165,COLUMNS($C2:W2),FALSE()))</f>
        <v>26</v>
      </c>
      <c r="X2" s="375">
        <f>IF($M2="nc","-",VLOOKUP($C2,BD_annuelles_Benthos!$C$20:$AC$3165,COLUMNS($C2:X2),FALSE()))</f>
        <v>0</v>
      </c>
      <c r="Y2" s="375">
        <f>IF($M2="nc","-",VLOOKUP($C2,BD_annuelles_Benthos!$C$20:$AC$3165,COLUMNS($C2:Y2),FALSE()))</f>
        <v>0</v>
      </c>
      <c r="Z2" s="375">
        <f>IF($M2="nc","-",VLOOKUP($C2,BD_annuelles_Benthos!$C$20:$AC$3165,COLUMNS($C2:Z2),FALSE()))</f>
        <v>0</v>
      </c>
      <c r="AA2" s="375">
        <f>IF($M2="nc","-",VLOOKUP($C2,BD_annuelles_Benthos!$C$20:$AC$3165,COLUMNS($C2:AA2),FALSE()))</f>
        <v>0</v>
      </c>
      <c r="AB2" s="569">
        <f>IF($M2="nc","-",VLOOKUP($C2,BD_annuelles_Benthos!$C$20:$AC$3165,COLUMNS($C2:AB2),FALSE()))</f>
        <v>40</v>
      </c>
      <c r="AC2" s="571">
        <f>IF($M2="nc","-",VLOOKUP($C2,BD_annuelles_Benthos!$C$20:$AC$3165,COLUMNS($C2:AC2),FALSE()))</f>
        <v>0</v>
      </c>
      <c r="AD2" s="520" t="e">
        <f>IF($M2="nc","-",VLOOKUP($C2,BD_annuelles_Benthos!$C$20:$AC$3165,COLUMNS($C2:AD2),FALSE()))</f>
        <v>#REF!</v>
      </c>
      <c r="AE2" s="520" t="e">
        <f>IF($M2="nc","-",VLOOKUP($C2,BD_annuelles_Benthos!$C$20:$AC$3165,COLUMNS($C2:AE2),FALSE()))</f>
        <v>#REF!</v>
      </c>
      <c r="AF2" s="520" t="e">
        <f>IF($M2="nc","-",VLOOKUP($C2,BD_annuelles_Benthos!$C$20:$AC$3165,COLUMNS($C2:AF2),FALSE()))</f>
        <v>#REF!</v>
      </c>
      <c r="AG2" s="520" t="e">
        <f>IF($M2="nc","-",VLOOKUP($C2,BD_annuelles_Benthos!$C$20:$AC$3165,COLUMNS($C2:AG2),FALSE()))</f>
        <v>#REF!</v>
      </c>
      <c r="AH2" s="566" t="e">
        <f>IF($M2="nc","-",VLOOKUP($C2,BD_annuelles_Benthos!$C$20:$AC$3165,COLUMNS($C2:AH2),FALSE()))</f>
        <v>#REF!</v>
      </c>
      <c r="AI2" s="519" t="e">
        <f>IF($M2="nc","-",VLOOKUP($C2,BD_annuelles_Benthos!$C$20:$AC$3165,COLUMNS($C2:AI2),FALSE()))</f>
        <v>#REF!</v>
      </c>
      <c r="AJ2" s="520" t="e">
        <f>IF($M2="nc","-",VLOOKUP($C2,BD_annuelles_Benthos!$C$20:$AC$3165,COLUMNS($C2:AJ2),FALSE()))</f>
        <v>#REF!</v>
      </c>
      <c r="AK2" s="520" t="e">
        <f>IF($M2="nc","-",VLOOKUP($C2,BD_annuelles_Benthos!$C$20:$AC$3165,COLUMNS($C2:AK2),FALSE()))</f>
        <v>#REF!</v>
      </c>
      <c r="AL2" s="520" t="e">
        <f>IF($M2="nc","-",VLOOKUP($C2,BD_annuelles_Benthos!$C$20:$AC$3165,COLUMNS($C2:AL2),FALSE()))</f>
        <v>#REF!</v>
      </c>
      <c r="AM2" s="520" t="e">
        <f>IF($M2="nc","-",VLOOKUP($C2,BD_annuelles_Benthos!$C$20:$AC$3165,COLUMNS($C2:AM2),FALSE()))</f>
        <v>#REF!</v>
      </c>
      <c r="AN2" s="520" t="e">
        <f>IF($M2="nc","-",VLOOKUP($C2,BD_annuelles_Benthos!$C$20:$AC$3165,COLUMNS($C2:AN2),FALSE()))</f>
        <v>#REF!</v>
      </c>
      <c r="AO2" s="520" t="e">
        <f>IF($M2="nc","-",VLOOKUP($C2,BD_annuelles_Benthos!$C$20:$AC$3165,COLUMNS($C2:AO2),FALSE()))</f>
        <v>#REF!</v>
      </c>
      <c r="AP2" s="520" t="e">
        <f>IF($M2="nc","-",VLOOKUP($C2,BD_annuelles_Benthos!$C$20:$AC$3165,COLUMNS($C2:AP2),FALSE()))</f>
        <v>#REF!</v>
      </c>
      <c r="AQ2" s="520" t="e">
        <f>IF($M2="nc","-",VLOOKUP($C2,BD_annuelles_Benthos!$C$20:$AC$3165,COLUMNS($C2:AQ2),FALSE()))</f>
        <v>#REF!</v>
      </c>
      <c r="AR2" s="520" t="e">
        <f>IF($M2="nc","-",VLOOKUP($C2,BD_annuelles_Benthos!$C$20:$AC$3165,COLUMNS($C2:AR2),FALSE()))</f>
        <v>#REF!</v>
      </c>
      <c r="AS2" s="520" t="e">
        <f>IF($M2="nc","-",VLOOKUP($C2,BD_annuelles_Benthos!$C$20:$AC$3165,COLUMNS($C2:AS2),FALSE()))</f>
        <v>#REF!</v>
      </c>
      <c r="AT2" s="520" t="e">
        <f>IF($M2="nc","-",VLOOKUP($C2,BD_annuelles_Benthos!$C$20:$AC$3165,COLUMNS($C2:AT2),FALSE()))</f>
        <v>#REF!</v>
      </c>
      <c r="AU2" s="520" t="e">
        <f>IF($M2="nc","-",VLOOKUP($C2,BD_annuelles_Benthos!$C$20:$AC$3165,COLUMNS($C2:AU2),FALSE()))</f>
        <v>#REF!</v>
      </c>
      <c r="AV2" s="520" t="e">
        <f>IF($M2="nc","-",VLOOKUP($C2,BD_annuelles_Benthos!$C$20:$AC$3165,COLUMNS($C2:AV2),FALSE()))</f>
        <v>#REF!</v>
      </c>
      <c r="AW2" s="520" t="e">
        <f>IF($M2="nc","-",VLOOKUP($C2,BD_annuelles_Benthos!$C$20:$AC$3165,COLUMNS($C2:AW2),FALSE()))</f>
        <v>#REF!</v>
      </c>
      <c r="AX2" s="520" t="e">
        <f>IF($M2="nc","-",VLOOKUP($C2,BD_annuelles_Benthos!$C$20:$AC$3165,COLUMNS($C2:AX2),FALSE()))</f>
        <v>#REF!</v>
      </c>
      <c r="AY2" s="520" t="e">
        <f>IF($M2="nc","-",VLOOKUP($C2,BD_annuelles_Benthos!$C$20:$AC$3165,COLUMNS($C2:AY2),FALSE()))</f>
        <v>#REF!</v>
      </c>
      <c r="AZ2" s="520" t="e">
        <f>IF($M2="nc","-",VLOOKUP($C2,BD_annuelles_Benthos!$C$20:$AC$3165,COLUMNS($C2:AZ2),FALSE()))</f>
        <v>#REF!</v>
      </c>
      <c r="BA2" s="520" t="e">
        <f>IF($M2="nc","-",VLOOKUP($C2,BD_annuelles_Benthos!$C$20:$AC$3165,COLUMNS($C2:BA2),FALSE()))</f>
        <v>#REF!</v>
      </c>
      <c r="BB2" s="520" t="e">
        <f>IF($M2="nc","-",VLOOKUP($C2,BD_annuelles_Benthos!$C$20:$AC$3165,COLUMNS($C2:BB2),FALSE()))</f>
        <v>#REF!</v>
      </c>
      <c r="BC2" s="520" t="e">
        <f>IF($M2="nc","-",VLOOKUP($C2,BD_annuelles_Benthos!$C$20:$AC$3165,COLUMNS($C2:BC2),FALSE()))</f>
        <v>#REF!</v>
      </c>
      <c r="BD2" s="520" t="e">
        <f>IF($M2="nc","-",VLOOKUP($C2,BD_annuelles_Benthos!$C$20:$AC$3165,COLUMNS($C2:BD2),FALSE()))</f>
        <v>#REF!</v>
      </c>
      <c r="BE2" s="520" t="e">
        <f>IF($M2="nc","-",VLOOKUP($C2,BD_annuelles_Benthos!$C$20:$AC$3165,COLUMNS($C2:BE2),FALSE()))</f>
        <v>#REF!</v>
      </c>
      <c r="BF2" s="520" t="e">
        <f>IF($M2="nc","-",VLOOKUP($C2,BD_annuelles_Benthos!$C$20:$AC$3165,COLUMNS($C2:BF2),FALSE()))</f>
        <v>#REF!</v>
      </c>
      <c r="BG2" s="520" t="e">
        <f>IF($M2="nc","-",VLOOKUP($C2,BD_annuelles_Benthos!$C$20:$AC$3165,COLUMNS($C2:BG2),FALSE()))</f>
        <v>#REF!</v>
      </c>
      <c r="BH2" s="520" t="e">
        <f>IF($M2="nc","-",VLOOKUP($C2,BD_annuelles_Benthos!$C$20:$AC$3165,COLUMNS($C2:BH2),FALSE()))</f>
        <v>#REF!</v>
      </c>
      <c r="BI2" s="520" t="e">
        <f>IF($M2="nc","-",VLOOKUP($C2,BD_annuelles_Benthos!$C$20:$AC$3165,COLUMNS($C2:BI2),FALSE()))</f>
        <v>#REF!</v>
      </c>
      <c r="BJ2" s="520" t="e">
        <f>IF($M2="nc","-",VLOOKUP($C2,BD_annuelles_Benthos!$C$20:$AC$3165,COLUMNS($C2:BJ2),FALSE()))</f>
        <v>#REF!</v>
      </c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</row>
    <row r="3" spans="1:75" s="156" customFormat="1" ht="28" hidden="1" customHeight="1" outlineLevel="1">
      <c r="A3" s="373">
        <v>9002</v>
      </c>
      <c r="B3" s="373"/>
      <c r="C3" s="373" t="str">
        <f>J3&amp;"-"&amp;M3&amp;"_"&amp;N3</f>
        <v>2017-Waugni_2</v>
      </c>
      <c r="D3" s="373" t="str">
        <f>IF($M3="nc","-",VLOOKUP($C3,BD_annuelles_Benthos!$C$20:$AC$3165,COLUMNS($C3:D3),FALSE()))</f>
        <v>PIT</v>
      </c>
      <c r="E3" s="373">
        <f>IF($M3="nc","-",VLOOKUP($C3,BD_annuelles_Benthos!$C$20:$AC$3165,COLUMNS($C3:E3),FALSE()))</f>
        <v>61</v>
      </c>
      <c r="F3" s="373" t="str">
        <f>IF($M3="nc","-",VLOOKUP($C3,BD_annuelles_Benthos!$C$20:$AC$3165,COLUMNS($C3:F3),FALSE()))</f>
        <v>Waugni</v>
      </c>
      <c r="G3" s="373" t="str">
        <f>IF($M3="nc","-",VLOOKUP($C3,BD_annuelles_Benthos!$C$20:$AC$3165,COLUMNS($C3:G3),FALSE()))</f>
        <v>Nouvelle Calédonie</v>
      </c>
      <c r="H3" s="373">
        <f>IF($M3="nc","-",VLOOKUP($C3,BD_annuelles_Benthos!$C$20:$AC$3165,COLUMNS($C3:H3),FALSE()))</f>
        <v>43286</v>
      </c>
      <c r="I3" s="373">
        <f>IF($M3="nc","-",VLOOKUP($C3,BD_annuelles_Benthos!$C$20:$AC$3165,COLUMNS($C3:I3),FALSE()))</f>
        <v>43304</v>
      </c>
      <c r="J3" s="455">
        <f>$K$16</f>
        <v>2017</v>
      </c>
      <c r="K3" s="373" t="str">
        <f>IF($M3="nc","-",VLOOKUP($C3,BD_annuelles_Benthos!$C$20:$AC$3165,COLUMNS($C3:K3),FALSE()))</f>
        <v>Province des îles Loyauté</v>
      </c>
      <c r="L3" s="374" t="str">
        <f>IF($M3="nc","-",VLOOKUP($C3,BD_annuelles_Benthos!$C$20:$AC$3165,COLUMNS($C3:L3),FALSE()))</f>
        <v>Lekiny</v>
      </c>
      <c r="M3" s="455" t="str">
        <f>$K$17</f>
        <v>Waugni</v>
      </c>
      <c r="N3" s="455">
        <v>2</v>
      </c>
      <c r="O3" s="374">
        <f>IF($M3="nc","-",VLOOKUP($C3,BD_annuelles_Benthos!$C$20:$AC$3165,COLUMNS($C3:O3),FALSE()))</f>
        <v>0</v>
      </c>
      <c r="P3" s="375">
        <f>IF($M3="nc","-",VLOOKUP($C3,BD_annuelles_Benthos!$C$20:$AC$3165,COLUMNS($C3:P3),FALSE()))</f>
        <v>1</v>
      </c>
      <c r="Q3" s="375">
        <f>IF($M3="nc","-",VLOOKUP($C3,BD_annuelles_Benthos!$C$20:$AC$3165,COLUMNS($C3:Q3),FALSE()))</f>
        <v>7</v>
      </c>
      <c r="R3" s="375">
        <f>IF($M3="nc","-",VLOOKUP($C3,BD_annuelles_Benthos!$C$20:$AC$3165,COLUMNS($C3:R3),FALSE()))</f>
        <v>0</v>
      </c>
      <c r="S3" s="375">
        <f>IF($M3="nc","-",VLOOKUP($C3,BD_annuelles_Benthos!$C$20:$AC$3165,COLUMNS($C3:S3),FALSE()))</f>
        <v>0</v>
      </c>
      <c r="T3" s="375">
        <f>IF($M3="nc","-",VLOOKUP($C3,BD_annuelles_Benthos!$C$20:$AC$3165,COLUMNS($C3:T3),FALSE()))</f>
        <v>0</v>
      </c>
      <c r="U3" s="375">
        <f>IF($M3="nc","-",VLOOKUP($C3,BD_annuelles_Benthos!$C$20:$AC$3165,COLUMNS($C3:U3),FALSE()))</f>
        <v>0</v>
      </c>
      <c r="V3" s="375">
        <f>IF($M3="nc","-",VLOOKUP($C3,BD_annuelles_Benthos!$C$20:$AC$3165,COLUMNS($C3:V3),FALSE()))</f>
        <v>0</v>
      </c>
      <c r="W3" s="375">
        <f>IF($M3="nc","-",VLOOKUP($C3,BD_annuelles_Benthos!$C$20:$AC$3165,COLUMNS($C3:W3),FALSE()))</f>
        <v>31</v>
      </c>
      <c r="X3" s="375">
        <f>IF($M3="nc","-",VLOOKUP($C3,BD_annuelles_Benthos!$C$20:$AC$3165,COLUMNS($C3:X3),FALSE()))</f>
        <v>1</v>
      </c>
      <c r="Y3" s="375">
        <f>IF($M3="nc","-",VLOOKUP($C3,BD_annuelles_Benthos!$C$20:$AC$3165,COLUMNS($C3:Y3),FALSE()))</f>
        <v>0</v>
      </c>
      <c r="Z3" s="375">
        <f>IF($M3="nc","-",VLOOKUP($C3,BD_annuelles_Benthos!$C$20:$AC$3165,COLUMNS($C3:Z3),FALSE()))</f>
        <v>0</v>
      </c>
      <c r="AA3" s="375">
        <f>IF($M3="nc","-",VLOOKUP($C3,BD_annuelles_Benthos!$C$20:$AC$3165,COLUMNS($C3:AA3),FALSE()))</f>
        <v>0</v>
      </c>
      <c r="AB3" s="569">
        <f>IF($M3="nc","-",VLOOKUP($C3,BD_annuelles_Benthos!$C$20:$AC$3165,COLUMNS($C3:AB3),FALSE()))</f>
        <v>40</v>
      </c>
      <c r="AC3" s="571">
        <f>IF($M3="nc","-",VLOOKUP($C3,BD_annuelles_Benthos!$C$20:$AC$3165,COLUMNS($C3:AC3),FALSE()))</f>
        <v>0</v>
      </c>
      <c r="AD3" s="520" t="e">
        <f>IF($M3="nc","-",VLOOKUP($C3,BD_annuelles_Benthos!$C$20:$AC$3165,COLUMNS($C3:AD3),FALSE()))</f>
        <v>#REF!</v>
      </c>
      <c r="AE3" s="520" t="e">
        <f>IF($M3="nc","-",VLOOKUP($C3,BD_annuelles_Benthos!$C$20:$AC$3165,COLUMNS($C3:AE3),FALSE()))</f>
        <v>#REF!</v>
      </c>
      <c r="AF3" s="520" t="e">
        <f>IF($M3="nc","-",VLOOKUP($C3,BD_annuelles_Benthos!$C$20:$AC$3165,COLUMNS($C3:AF3),FALSE()))</f>
        <v>#REF!</v>
      </c>
      <c r="AG3" s="520" t="e">
        <f>IF($M3="nc","-",VLOOKUP($C3,BD_annuelles_Benthos!$C$20:$AC$3165,COLUMNS($C3:AG3),FALSE()))</f>
        <v>#REF!</v>
      </c>
      <c r="AH3" s="566" t="e">
        <f>IF($M3="nc","-",VLOOKUP($C3,BD_annuelles_Benthos!$C$20:$AC$3165,COLUMNS($C3:AH3),FALSE()))</f>
        <v>#REF!</v>
      </c>
      <c r="AI3" s="519" t="e">
        <f>IF($M3="nc","-",VLOOKUP($C3,BD_annuelles_Benthos!$C$20:$AC$3165,COLUMNS($C3:AI3),FALSE()))</f>
        <v>#REF!</v>
      </c>
      <c r="AJ3" s="520" t="e">
        <f>IF($M3="nc","-",VLOOKUP($C3,BD_annuelles_Benthos!$C$20:$AC$3165,COLUMNS($C3:AJ3),FALSE()))</f>
        <v>#REF!</v>
      </c>
      <c r="AK3" s="520" t="e">
        <f>IF($M3="nc","-",VLOOKUP($C3,BD_annuelles_Benthos!$C$20:$AC$3165,COLUMNS($C3:AK3),FALSE()))</f>
        <v>#REF!</v>
      </c>
      <c r="AL3" s="520" t="e">
        <f>IF($M3="nc","-",VLOOKUP($C3,BD_annuelles_Benthos!$C$20:$AC$3165,COLUMNS($C3:AL3),FALSE()))</f>
        <v>#REF!</v>
      </c>
      <c r="AM3" s="520" t="e">
        <f>IF($M3="nc","-",VLOOKUP($C3,BD_annuelles_Benthos!$C$20:$AC$3165,COLUMNS($C3:AM3),FALSE()))</f>
        <v>#REF!</v>
      </c>
      <c r="AN3" s="520" t="e">
        <f>IF($M3="nc","-",VLOOKUP($C3,BD_annuelles_Benthos!$C$20:$AC$3165,COLUMNS($C3:AN3),FALSE()))</f>
        <v>#REF!</v>
      </c>
      <c r="AO3" s="520" t="e">
        <f>IF($M3="nc","-",VLOOKUP($C3,BD_annuelles_Benthos!$C$20:$AC$3165,COLUMNS($C3:AO3),FALSE()))</f>
        <v>#REF!</v>
      </c>
      <c r="AP3" s="520" t="e">
        <f>IF($M3="nc","-",VLOOKUP($C3,BD_annuelles_Benthos!$C$20:$AC$3165,COLUMNS($C3:AP3),FALSE()))</f>
        <v>#REF!</v>
      </c>
      <c r="AQ3" s="520" t="e">
        <f>IF($M3="nc","-",VLOOKUP($C3,BD_annuelles_Benthos!$C$20:$AC$3165,COLUMNS($C3:AQ3),FALSE()))</f>
        <v>#REF!</v>
      </c>
      <c r="AR3" s="520" t="e">
        <f>IF($M3="nc","-",VLOOKUP($C3,BD_annuelles_Benthos!$C$20:$AC$3165,COLUMNS($C3:AR3),FALSE()))</f>
        <v>#REF!</v>
      </c>
      <c r="AS3" s="520" t="e">
        <f>IF($M3="nc","-",VLOOKUP($C3,BD_annuelles_Benthos!$C$20:$AC$3165,COLUMNS($C3:AS3),FALSE()))</f>
        <v>#REF!</v>
      </c>
      <c r="AT3" s="520" t="e">
        <f>IF($M3="nc","-",VLOOKUP($C3,BD_annuelles_Benthos!$C$20:$AC$3165,COLUMNS($C3:AT3),FALSE()))</f>
        <v>#REF!</v>
      </c>
      <c r="AU3" s="520" t="e">
        <f>IF($M3="nc","-",VLOOKUP($C3,BD_annuelles_Benthos!$C$20:$AC$3165,COLUMNS($C3:AU3),FALSE()))</f>
        <v>#REF!</v>
      </c>
      <c r="AV3" s="520" t="e">
        <f>IF($M3="nc","-",VLOOKUP($C3,BD_annuelles_Benthos!$C$20:$AC$3165,COLUMNS($C3:AV3),FALSE()))</f>
        <v>#REF!</v>
      </c>
      <c r="AW3" s="520" t="e">
        <f>IF($M3="nc","-",VLOOKUP($C3,BD_annuelles_Benthos!$C$20:$AC$3165,COLUMNS($C3:AW3),FALSE()))</f>
        <v>#REF!</v>
      </c>
      <c r="AX3" s="520" t="e">
        <f>IF($M3="nc","-",VLOOKUP($C3,BD_annuelles_Benthos!$C$20:$AC$3165,COLUMNS($C3:AX3),FALSE()))</f>
        <v>#REF!</v>
      </c>
      <c r="AY3" s="520" t="e">
        <f>IF($M3="nc","-",VLOOKUP($C3,BD_annuelles_Benthos!$C$20:$AC$3165,COLUMNS($C3:AY3),FALSE()))</f>
        <v>#REF!</v>
      </c>
      <c r="AZ3" s="520" t="e">
        <f>IF($M3="nc","-",VLOOKUP($C3,BD_annuelles_Benthos!$C$20:$AC$3165,COLUMNS($C3:AZ3),FALSE()))</f>
        <v>#REF!</v>
      </c>
      <c r="BA3" s="520" t="e">
        <f>IF($M3="nc","-",VLOOKUP($C3,BD_annuelles_Benthos!$C$20:$AC$3165,COLUMNS($C3:BA3),FALSE()))</f>
        <v>#REF!</v>
      </c>
      <c r="BB3" s="520" t="e">
        <f>IF($M3="nc","-",VLOOKUP($C3,BD_annuelles_Benthos!$C$20:$AC$3165,COLUMNS($C3:BB3),FALSE()))</f>
        <v>#REF!</v>
      </c>
      <c r="BC3" s="520" t="e">
        <f>IF($M3="nc","-",VLOOKUP($C3,BD_annuelles_Benthos!$C$20:$AC$3165,COLUMNS($C3:BC3),FALSE()))</f>
        <v>#REF!</v>
      </c>
      <c r="BD3" s="520" t="e">
        <f>IF($M3="nc","-",VLOOKUP($C3,BD_annuelles_Benthos!$C$20:$AC$3165,COLUMNS($C3:BD3),FALSE()))</f>
        <v>#REF!</v>
      </c>
      <c r="BE3" s="520" t="e">
        <f>IF($M3="nc","-",VLOOKUP($C3,BD_annuelles_Benthos!$C$20:$AC$3165,COLUMNS($C3:BE3),FALSE()))</f>
        <v>#REF!</v>
      </c>
      <c r="BF3" s="520" t="e">
        <f>IF($M3="nc","-",VLOOKUP($C3,BD_annuelles_Benthos!$C$20:$AC$3165,COLUMNS($C3:BF3),FALSE()))</f>
        <v>#REF!</v>
      </c>
      <c r="BG3" s="520" t="e">
        <f>IF($M3="nc","-",VLOOKUP($C3,BD_annuelles_Benthos!$C$20:$AC$3165,COLUMNS($C3:BG3),FALSE()))</f>
        <v>#REF!</v>
      </c>
      <c r="BH3" s="520" t="e">
        <f>IF($M3="nc","-",VLOOKUP($C3,BD_annuelles_Benthos!$C$20:$AC$3165,COLUMNS($C3:BH3),FALSE()))</f>
        <v>#REF!</v>
      </c>
      <c r="BI3" s="520" t="e">
        <f>IF($M3="nc","-",VLOOKUP($C3,BD_annuelles_Benthos!$C$20:$AC$3165,COLUMNS($C3:BI3),FALSE()))</f>
        <v>#REF!</v>
      </c>
      <c r="BJ3" s="520" t="e">
        <f>IF($M3="nc","-",VLOOKUP($C3,BD_annuelles_Benthos!$C$20:$AC$3165,COLUMNS($C3:BJ3),FALSE()))</f>
        <v>#REF!</v>
      </c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</row>
    <row r="4" spans="1:75" s="156" customFormat="1" ht="28" hidden="1" customHeight="1" outlineLevel="1">
      <c r="A4" s="373">
        <v>9003</v>
      </c>
      <c r="B4" s="373"/>
      <c r="C4" s="373" t="str">
        <f>J4&amp;"-"&amp;M4&amp;"_"&amp;N4</f>
        <v>2017-Waugni_3</v>
      </c>
      <c r="D4" s="373" t="str">
        <f>IF($M4="nc","-",VLOOKUP($C4,BD_annuelles_Benthos!$C$20:$AC$3165,COLUMNS($C4:D4),FALSE()))</f>
        <v>PIT</v>
      </c>
      <c r="E4" s="373">
        <f>IF($M4="nc","-",VLOOKUP($C4,BD_annuelles_Benthos!$C$20:$AC$3165,COLUMNS($C4:E4),FALSE()))</f>
        <v>61</v>
      </c>
      <c r="F4" s="373" t="str">
        <f>IF($M4="nc","-",VLOOKUP($C4,BD_annuelles_Benthos!$C$20:$AC$3165,COLUMNS($C4:F4),FALSE()))</f>
        <v>Waugni</v>
      </c>
      <c r="G4" s="373" t="str">
        <f>IF($M4="nc","-",VLOOKUP($C4,BD_annuelles_Benthos!$C$20:$AC$3165,COLUMNS($C4:G4),FALSE()))</f>
        <v>Nouvelle Calédonie</v>
      </c>
      <c r="H4" s="373">
        <f>IF($M4="nc","-",VLOOKUP($C4,BD_annuelles_Benthos!$C$20:$AC$3165,COLUMNS($C4:H4),FALSE()))</f>
        <v>43286</v>
      </c>
      <c r="I4" s="373">
        <f>IF($M4="nc","-",VLOOKUP($C4,BD_annuelles_Benthos!$C$20:$AC$3165,COLUMNS($C4:I4),FALSE()))</f>
        <v>43304</v>
      </c>
      <c r="J4" s="455">
        <f>$K$16</f>
        <v>2017</v>
      </c>
      <c r="K4" s="373" t="str">
        <f>IF($M4="nc","-",VLOOKUP($C4,BD_annuelles_Benthos!$C$20:$AC$3165,COLUMNS($C4:K4),FALSE()))</f>
        <v>Province des îles Loyauté</v>
      </c>
      <c r="L4" s="374" t="str">
        <f>IF($M4="nc","-",VLOOKUP($C4,BD_annuelles_Benthos!$C$20:$AC$3165,COLUMNS($C4:L4),FALSE()))</f>
        <v>Lekiny</v>
      </c>
      <c r="M4" s="455" t="str">
        <f>$K$17</f>
        <v>Waugni</v>
      </c>
      <c r="N4" s="455">
        <v>3</v>
      </c>
      <c r="O4" s="374">
        <f>IF($M4="nc","-",VLOOKUP($C4,BD_annuelles_Benthos!$C$20:$AC$3165,COLUMNS($C4:O4),FALSE()))</f>
        <v>0</v>
      </c>
      <c r="P4" s="375">
        <f>IF($M4="nc","-",VLOOKUP($C4,BD_annuelles_Benthos!$C$20:$AC$3165,COLUMNS($C4:P4),FALSE()))</f>
        <v>2</v>
      </c>
      <c r="Q4" s="375">
        <f>IF($M4="nc","-",VLOOKUP($C4,BD_annuelles_Benthos!$C$20:$AC$3165,COLUMNS($C4:Q4),FALSE()))</f>
        <v>9</v>
      </c>
      <c r="R4" s="375">
        <f>IF($M4="nc","-",VLOOKUP($C4,BD_annuelles_Benthos!$C$20:$AC$3165,COLUMNS($C4:R4),FALSE()))</f>
        <v>0</v>
      </c>
      <c r="S4" s="375">
        <f>IF($M4="nc","-",VLOOKUP($C4,BD_annuelles_Benthos!$C$20:$AC$3165,COLUMNS($C4:S4),FALSE()))</f>
        <v>1</v>
      </c>
      <c r="T4" s="375">
        <f>IF($M4="nc","-",VLOOKUP($C4,BD_annuelles_Benthos!$C$20:$AC$3165,COLUMNS($C4:T4),FALSE()))</f>
        <v>0</v>
      </c>
      <c r="U4" s="375">
        <f>IF($M4="nc","-",VLOOKUP($C4,BD_annuelles_Benthos!$C$20:$AC$3165,COLUMNS($C4:U4),FALSE()))</f>
        <v>0</v>
      </c>
      <c r="V4" s="375">
        <f>IF($M4="nc","-",VLOOKUP($C4,BD_annuelles_Benthos!$C$20:$AC$3165,COLUMNS($C4:V4),FALSE()))</f>
        <v>0</v>
      </c>
      <c r="W4" s="375">
        <f>IF($M4="nc","-",VLOOKUP($C4,BD_annuelles_Benthos!$C$20:$AC$3165,COLUMNS($C4:W4),FALSE()))</f>
        <v>23</v>
      </c>
      <c r="X4" s="375">
        <f>IF($M4="nc","-",VLOOKUP($C4,BD_annuelles_Benthos!$C$20:$AC$3165,COLUMNS($C4:X4),FALSE()))</f>
        <v>0</v>
      </c>
      <c r="Y4" s="375">
        <f>IF($M4="nc","-",VLOOKUP($C4,BD_annuelles_Benthos!$C$20:$AC$3165,COLUMNS($C4:Y4),FALSE()))</f>
        <v>5</v>
      </c>
      <c r="Z4" s="375">
        <f>IF($M4="nc","-",VLOOKUP($C4,BD_annuelles_Benthos!$C$20:$AC$3165,COLUMNS($C4:Z4),FALSE()))</f>
        <v>0</v>
      </c>
      <c r="AA4" s="375">
        <f>IF($M4="nc","-",VLOOKUP($C4,BD_annuelles_Benthos!$C$20:$AC$3165,COLUMNS($C4:AA4),FALSE()))</f>
        <v>0</v>
      </c>
      <c r="AB4" s="569">
        <f>IF($M4="nc","-",VLOOKUP($C4,BD_annuelles_Benthos!$C$20:$AC$3165,COLUMNS($C4:AB4),FALSE()))</f>
        <v>40</v>
      </c>
      <c r="AC4" s="571">
        <f>IF($M4="nc","-",VLOOKUP($C4,BD_annuelles_Benthos!$C$20:$AC$3165,COLUMNS($C4:AC4),FALSE()))</f>
        <v>0</v>
      </c>
      <c r="AD4" s="520" t="e">
        <f>IF($M4="nc","-",VLOOKUP($C4,BD_annuelles_Benthos!$C$20:$AC$3165,COLUMNS($C4:AD4),FALSE()))</f>
        <v>#REF!</v>
      </c>
      <c r="AE4" s="520" t="e">
        <f>IF($M4="nc","-",VLOOKUP($C4,BD_annuelles_Benthos!$C$20:$AC$3165,COLUMNS($C4:AE4),FALSE()))</f>
        <v>#REF!</v>
      </c>
      <c r="AF4" s="520" t="e">
        <f>IF($M4="nc","-",VLOOKUP($C4,BD_annuelles_Benthos!$C$20:$AC$3165,COLUMNS($C4:AF4),FALSE()))</f>
        <v>#REF!</v>
      </c>
      <c r="AG4" s="520" t="e">
        <f>IF($M4="nc","-",VLOOKUP($C4,BD_annuelles_Benthos!$C$20:$AC$3165,COLUMNS($C4:AG4),FALSE()))</f>
        <v>#REF!</v>
      </c>
      <c r="AH4" s="566" t="e">
        <f>IF($M4="nc","-",VLOOKUP($C4,BD_annuelles_Benthos!$C$20:$AC$3165,COLUMNS($C4:AH4),FALSE()))</f>
        <v>#REF!</v>
      </c>
      <c r="AI4" s="519" t="e">
        <f>IF($M4="nc","-",VLOOKUP($C4,BD_annuelles_Benthos!$C$20:$AC$3165,COLUMNS($C4:AI4),FALSE()))</f>
        <v>#REF!</v>
      </c>
      <c r="AJ4" s="520" t="e">
        <f>IF($M4="nc","-",VLOOKUP($C4,BD_annuelles_Benthos!$C$20:$AC$3165,COLUMNS($C4:AJ4),FALSE()))</f>
        <v>#REF!</v>
      </c>
      <c r="AK4" s="520" t="e">
        <f>IF($M4="nc","-",VLOOKUP($C4,BD_annuelles_Benthos!$C$20:$AC$3165,COLUMNS($C4:AK4),FALSE()))</f>
        <v>#REF!</v>
      </c>
      <c r="AL4" s="520" t="e">
        <f>IF($M4="nc","-",VLOOKUP($C4,BD_annuelles_Benthos!$C$20:$AC$3165,COLUMNS($C4:AL4),FALSE()))</f>
        <v>#REF!</v>
      </c>
      <c r="AM4" s="520" t="e">
        <f>IF($M4="nc","-",VLOOKUP($C4,BD_annuelles_Benthos!$C$20:$AC$3165,COLUMNS($C4:AM4),FALSE()))</f>
        <v>#REF!</v>
      </c>
      <c r="AN4" s="520" t="e">
        <f>IF($M4="nc","-",VLOOKUP($C4,BD_annuelles_Benthos!$C$20:$AC$3165,COLUMNS($C4:AN4),FALSE()))</f>
        <v>#REF!</v>
      </c>
      <c r="AO4" s="520" t="e">
        <f>IF($M4="nc","-",VLOOKUP($C4,BD_annuelles_Benthos!$C$20:$AC$3165,COLUMNS($C4:AO4),FALSE()))</f>
        <v>#REF!</v>
      </c>
      <c r="AP4" s="520" t="e">
        <f>IF($M4="nc","-",VLOOKUP($C4,BD_annuelles_Benthos!$C$20:$AC$3165,COLUMNS($C4:AP4),FALSE()))</f>
        <v>#REF!</v>
      </c>
      <c r="AQ4" s="520" t="e">
        <f>IF($M4="nc","-",VLOOKUP($C4,BD_annuelles_Benthos!$C$20:$AC$3165,COLUMNS($C4:AQ4),FALSE()))</f>
        <v>#REF!</v>
      </c>
      <c r="AR4" s="520" t="e">
        <f>IF($M4="nc","-",VLOOKUP($C4,BD_annuelles_Benthos!$C$20:$AC$3165,COLUMNS($C4:AR4),FALSE()))</f>
        <v>#REF!</v>
      </c>
      <c r="AS4" s="520" t="e">
        <f>IF($M4="nc","-",VLOOKUP($C4,BD_annuelles_Benthos!$C$20:$AC$3165,COLUMNS($C4:AS4),FALSE()))</f>
        <v>#REF!</v>
      </c>
      <c r="AT4" s="520" t="e">
        <f>IF($M4="nc","-",VLOOKUP($C4,BD_annuelles_Benthos!$C$20:$AC$3165,COLUMNS($C4:AT4),FALSE()))</f>
        <v>#REF!</v>
      </c>
      <c r="AU4" s="520" t="e">
        <f>IF($M4="nc","-",VLOOKUP($C4,BD_annuelles_Benthos!$C$20:$AC$3165,COLUMNS($C4:AU4),FALSE()))</f>
        <v>#REF!</v>
      </c>
      <c r="AV4" s="520" t="e">
        <f>IF($M4="nc","-",VLOOKUP($C4,BD_annuelles_Benthos!$C$20:$AC$3165,COLUMNS($C4:AV4),FALSE()))</f>
        <v>#REF!</v>
      </c>
      <c r="AW4" s="520" t="e">
        <f>IF($M4="nc","-",VLOOKUP($C4,BD_annuelles_Benthos!$C$20:$AC$3165,COLUMNS($C4:AW4),FALSE()))</f>
        <v>#REF!</v>
      </c>
      <c r="AX4" s="520" t="e">
        <f>IF($M4="nc","-",VLOOKUP($C4,BD_annuelles_Benthos!$C$20:$AC$3165,COLUMNS($C4:AX4),FALSE()))</f>
        <v>#REF!</v>
      </c>
      <c r="AY4" s="520" t="e">
        <f>IF($M4="nc","-",VLOOKUP($C4,BD_annuelles_Benthos!$C$20:$AC$3165,COLUMNS($C4:AY4),FALSE()))</f>
        <v>#REF!</v>
      </c>
      <c r="AZ4" s="520" t="e">
        <f>IF($M4="nc","-",VLOOKUP($C4,BD_annuelles_Benthos!$C$20:$AC$3165,COLUMNS($C4:AZ4),FALSE()))</f>
        <v>#REF!</v>
      </c>
      <c r="BA4" s="520" t="e">
        <f>IF($M4="nc","-",VLOOKUP($C4,BD_annuelles_Benthos!$C$20:$AC$3165,COLUMNS($C4:BA4),FALSE()))</f>
        <v>#REF!</v>
      </c>
      <c r="BB4" s="520" t="e">
        <f>IF($M4="nc","-",VLOOKUP($C4,BD_annuelles_Benthos!$C$20:$AC$3165,COLUMNS($C4:BB4),FALSE()))</f>
        <v>#REF!</v>
      </c>
      <c r="BC4" s="520" t="e">
        <f>IF($M4="nc","-",VLOOKUP($C4,BD_annuelles_Benthos!$C$20:$AC$3165,COLUMNS($C4:BC4),FALSE()))</f>
        <v>#REF!</v>
      </c>
      <c r="BD4" s="520" t="e">
        <f>IF($M4="nc","-",VLOOKUP($C4,BD_annuelles_Benthos!$C$20:$AC$3165,COLUMNS($C4:BD4),FALSE()))</f>
        <v>#REF!</v>
      </c>
      <c r="BE4" s="520" t="e">
        <f>IF($M4="nc","-",VLOOKUP($C4,BD_annuelles_Benthos!$C$20:$AC$3165,COLUMNS($C4:BE4),FALSE()))</f>
        <v>#REF!</v>
      </c>
      <c r="BF4" s="520" t="e">
        <f>IF($M4="nc","-",VLOOKUP($C4,BD_annuelles_Benthos!$C$20:$AC$3165,COLUMNS($C4:BF4),FALSE()))</f>
        <v>#REF!</v>
      </c>
      <c r="BG4" s="520" t="e">
        <f>IF($M4="nc","-",VLOOKUP($C4,BD_annuelles_Benthos!$C$20:$AC$3165,COLUMNS($C4:BG4),FALSE()))</f>
        <v>#REF!</v>
      </c>
      <c r="BH4" s="520" t="e">
        <f>IF($M4="nc","-",VLOOKUP($C4,BD_annuelles_Benthos!$C$20:$AC$3165,COLUMNS($C4:BH4),FALSE()))</f>
        <v>#REF!</v>
      </c>
      <c r="BI4" s="520" t="e">
        <f>IF($M4="nc","-",VLOOKUP($C4,BD_annuelles_Benthos!$C$20:$AC$3165,COLUMNS($C4:BI4),FALSE()))</f>
        <v>#REF!</v>
      </c>
      <c r="BJ4" s="520" t="e">
        <f>IF($M4="nc","-",VLOOKUP($C4,BD_annuelles_Benthos!$C$20:$AC$3165,COLUMNS($C4:BJ4),FALSE()))</f>
        <v>#REF!</v>
      </c>
      <c r="BK4" s="124"/>
      <c r="BL4" s="124"/>
      <c r="BM4" s="124"/>
      <c r="BN4" s="124"/>
      <c r="BO4" s="124"/>
      <c r="BP4" s="124"/>
      <c r="BQ4" s="124"/>
      <c r="BR4" s="124"/>
      <c r="BS4" s="124"/>
      <c r="BT4" s="124"/>
      <c r="BU4" s="124"/>
      <c r="BV4" s="124"/>
      <c r="BW4" s="124"/>
    </row>
    <row r="5" spans="1:75" s="156" customFormat="1" ht="28" hidden="1" customHeight="1" outlineLevel="1">
      <c r="A5" s="377">
        <v>9004</v>
      </c>
      <c r="B5" s="377"/>
      <c r="C5" s="377" t="str">
        <f>J5&amp;"-"&amp;M5&amp;"_"&amp;N5</f>
        <v>2017-Waugni_4</v>
      </c>
      <c r="D5" s="377" t="str">
        <f>IF($M5="nc","-",VLOOKUP($C5,BD_annuelles_Benthos!$C$20:$AC$3165,COLUMNS($C5:D5),FALSE()))</f>
        <v>PIT</v>
      </c>
      <c r="E5" s="377">
        <f>IF($M5="nc","-",VLOOKUP($C5,BD_annuelles_Benthos!$C$20:$AC$3165,COLUMNS($C5:E5),FALSE()))</f>
        <v>61</v>
      </c>
      <c r="F5" s="377" t="str">
        <f>IF($M5="nc","-",VLOOKUP($C5,BD_annuelles_Benthos!$C$20:$AC$3165,COLUMNS($C5:F5),FALSE()))</f>
        <v>Waugni</v>
      </c>
      <c r="G5" s="377" t="str">
        <f>IF($M5="nc","-",VLOOKUP($C5,BD_annuelles_Benthos!$C$20:$AC$3165,COLUMNS($C5:G5),FALSE()))</f>
        <v>Nouvelle Calédonie</v>
      </c>
      <c r="H5" s="377">
        <f>IF($M5="nc","-",VLOOKUP($C5,BD_annuelles_Benthos!$C$20:$AC$3165,COLUMNS($C5:H5),FALSE()))</f>
        <v>43286</v>
      </c>
      <c r="I5" s="377">
        <f>IF($M5="nc","-",VLOOKUP($C5,BD_annuelles_Benthos!$C$20:$AC$3165,COLUMNS($C5:I5),FALSE()))</f>
        <v>43304</v>
      </c>
      <c r="J5" s="456">
        <f>$K$16</f>
        <v>2017</v>
      </c>
      <c r="K5" s="377" t="str">
        <f>IF($M5="nc","-",VLOOKUP($C5,BD_annuelles_Benthos!$C$20:$AC$3165,COLUMNS($C5:K5),FALSE()))</f>
        <v>Province des îles Loyauté</v>
      </c>
      <c r="L5" s="378" t="str">
        <f>IF($M5="nc","-",VLOOKUP($C5,BD_annuelles_Benthos!$C$20:$AC$3165,COLUMNS($C5:L5),FALSE()))</f>
        <v>Lekiny</v>
      </c>
      <c r="M5" s="456" t="str">
        <f>$K$17</f>
        <v>Waugni</v>
      </c>
      <c r="N5" s="456">
        <v>4</v>
      </c>
      <c r="O5" s="378">
        <f>IF($M5="nc","-",VLOOKUP($C5,BD_annuelles_Benthos!$C$20:$AC$3165,COLUMNS($C5:O5),FALSE()))</f>
        <v>1</v>
      </c>
      <c r="P5" s="379">
        <f>IF($M5="nc","-",VLOOKUP($C5,BD_annuelles_Benthos!$C$20:$AC$3165,COLUMNS($C5:P5),FALSE()))</f>
        <v>0</v>
      </c>
      <c r="Q5" s="379">
        <f>IF($M5="nc","-",VLOOKUP($C5,BD_annuelles_Benthos!$C$20:$AC$3165,COLUMNS($C5:Q5),FALSE()))</f>
        <v>12</v>
      </c>
      <c r="R5" s="379">
        <f>IF($M5="nc","-",VLOOKUP($C5,BD_annuelles_Benthos!$C$20:$AC$3165,COLUMNS($C5:R5),FALSE()))</f>
        <v>0</v>
      </c>
      <c r="S5" s="379">
        <f>IF($M5="nc","-",VLOOKUP($C5,BD_annuelles_Benthos!$C$20:$AC$3165,COLUMNS($C5:S5),FALSE()))</f>
        <v>0</v>
      </c>
      <c r="T5" s="379">
        <f>IF($M5="nc","-",VLOOKUP($C5,BD_annuelles_Benthos!$C$20:$AC$3165,COLUMNS($C5:T5),FALSE()))</f>
        <v>0</v>
      </c>
      <c r="U5" s="379">
        <f>IF($M5="nc","-",VLOOKUP($C5,BD_annuelles_Benthos!$C$20:$AC$3165,COLUMNS($C5:U5),FALSE()))</f>
        <v>0</v>
      </c>
      <c r="V5" s="379">
        <f>IF($M5="nc","-",VLOOKUP($C5,BD_annuelles_Benthos!$C$20:$AC$3165,COLUMNS($C5:V5),FALSE()))</f>
        <v>0</v>
      </c>
      <c r="W5" s="379">
        <f>IF($M5="nc","-",VLOOKUP($C5,BD_annuelles_Benthos!$C$20:$AC$3165,COLUMNS($C5:W5),FALSE()))</f>
        <v>26</v>
      </c>
      <c r="X5" s="379">
        <f>IF($M5="nc","-",VLOOKUP($C5,BD_annuelles_Benthos!$C$20:$AC$3165,COLUMNS($C5:X5),FALSE()))</f>
        <v>1</v>
      </c>
      <c r="Y5" s="379">
        <f>IF($M5="nc","-",VLOOKUP($C5,BD_annuelles_Benthos!$C$20:$AC$3165,COLUMNS($C5:Y5),FALSE()))</f>
        <v>0</v>
      </c>
      <c r="Z5" s="379">
        <f>IF($M5="nc","-",VLOOKUP($C5,BD_annuelles_Benthos!$C$20:$AC$3165,COLUMNS($C5:Z5),FALSE()))</f>
        <v>0</v>
      </c>
      <c r="AA5" s="379">
        <f>IF($M5="nc","-",VLOOKUP($C5,BD_annuelles_Benthos!$C$20:$AC$3165,COLUMNS($C5:AA5),FALSE()))</f>
        <v>0</v>
      </c>
      <c r="AB5" s="570">
        <f>IF($M5="nc","-",VLOOKUP($C5,BD_annuelles_Benthos!$C$20:$AC$3165,COLUMNS($C5:AB5),FALSE()))</f>
        <v>40</v>
      </c>
      <c r="AC5" s="572">
        <f>IF($M5="nc","-",VLOOKUP($C5,BD_annuelles_Benthos!$C$20:$AC$3165,COLUMNS($C5:AC5),FALSE()))</f>
        <v>0</v>
      </c>
      <c r="AD5" s="522" t="e">
        <f>IF($M5="nc","-",VLOOKUP($C5,BD_annuelles_Benthos!$C$20:$AC$3165,COLUMNS($C5:AD5),FALSE()))</f>
        <v>#REF!</v>
      </c>
      <c r="AE5" s="522" t="e">
        <f>IF($M5="nc","-",VLOOKUP($C5,BD_annuelles_Benthos!$C$20:$AC$3165,COLUMNS($C5:AE5),FALSE()))</f>
        <v>#REF!</v>
      </c>
      <c r="AF5" s="522" t="e">
        <f>IF($M5="nc","-",VLOOKUP($C5,BD_annuelles_Benthos!$C$20:$AC$3165,COLUMNS($C5:AF5),FALSE()))</f>
        <v>#REF!</v>
      </c>
      <c r="AG5" s="522" t="e">
        <f>IF($M5="nc","-",VLOOKUP($C5,BD_annuelles_Benthos!$C$20:$AC$3165,COLUMNS($C5:AG5),FALSE()))</f>
        <v>#REF!</v>
      </c>
      <c r="AH5" s="567" t="e">
        <f>IF($M5="nc","-",VLOOKUP($C5,BD_annuelles_Benthos!$C$20:$AC$3165,COLUMNS($C5:AH5),FALSE()))</f>
        <v>#REF!</v>
      </c>
      <c r="AI5" s="521" t="e">
        <f>IF($M5="nc","-",VLOOKUP($C5,BD_annuelles_Benthos!$C$20:$AC$3165,COLUMNS($C5:AI5),FALSE()))</f>
        <v>#REF!</v>
      </c>
      <c r="AJ5" s="522" t="e">
        <f>IF($M5="nc","-",VLOOKUP($C5,BD_annuelles_Benthos!$C$20:$AC$3165,COLUMNS($C5:AJ5),FALSE()))</f>
        <v>#REF!</v>
      </c>
      <c r="AK5" s="522" t="e">
        <f>IF($M5="nc","-",VLOOKUP($C5,BD_annuelles_Benthos!$C$20:$AC$3165,COLUMNS($C5:AK5),FALSE()))</f>
        <v>#REF!</v>
      </c>
      <c r="AL5" s="522" t="e">
        <f>IF($M5="nc","-",VLOOKUP($C5,BD_annuelles_Benthos!$C$20:$AC$3165,COLUMNS($C5:AL5),FALSE()))</f>
        <v>#REF!</v>
      </c>
      <c r="AM5" s="522" t="e">
        <f>IF($M5="nc","-",VLOOKUP($C5,BD_annuelles_Benthos!$C$20:$AC$3165,COLUMNS($C5:AM5),FALSE()))</f>
        <v>#REF!</v>
      </c>
      <c r="AN5" s="522" t="e">
        <f>IF($M5="nc","-",VLOOKUP($C5,BD_annuelles_Benthos!$C$20:$AC$3165,COLUMNS($C5:AN5),FALSE()))</f>
        <v>#REF!</v>
      </c>
      <c r="AO5" s="522" t="e">
        <f>IF($M5="nc","-",VLOOKUP($C5,BD_annuelles_Benthos!$C$20:$AC$3165,COLUMNS($C5:AO5),FALSE()))</f>
        <v>#REF!</v>
      </c>
      <c r="AP5" s="522" t="e">
        <f>IF($M5="nc","-",VLOOKUP($C5,BD_annuelles_Benthos!$C$20:$AC$3165,COLUMNS($C5:AP5),FALSE()))</f>
        <v>#REF!</v>
      </c>
      <c r="AQ5" s="522" t="e">
        <f>IF($M5="nc","-",VLOOKUP($C5,BD_annuelles_Benthos!$C$20:$AC$3165,COLUMNS($C5:AQ5),FALSE()))</f>
        <v>#REF!</v>
      </c>
      <c r="AR5" s="522" t="e">
        <f>IF($M5="nc","-",VLOOKUP($C5,BD_annuelles_Benthos!$C$20:$AC$3165,COLUMNS($C5:AR5),FALSE()))</f>
        <v>#REF!</v>
      </c>
      <c r="AS5" s="522" t="e">
        <f>IF($M5="nc","-",VLOOKUP($C5,BD_annuelles_Benthos!$C$20:$AC$3165,COLUMNS($C5:AS5),FALSE()))</f>
        <v>#REF!</v>
      </c>
      <c r="AT5" s="522" t="e">
        <f>IF($M5="nc","-",VLOOKUP($C5,BD_annuelles_Benthos!$C$20:$AC$3165,COLUMNS($C5:AT5),FALSE()))</f>
        <v>#REF!</v>
      </c>
      <c r="AU5" s="522" t="e">
        <f>IF($M5="nc","-",VLOOKUP($C5,BD_annuelles_Benthos!$C$20:$AC$3165,COLUMNS($C5:AU5),FALSE()))</f>
        <v>#REF!</v>
      </c>
      <c r="AV5" s="522" t="e">
        <f>IF($M5="nc","-",VLOOKUP($C5,BD_annuelles_Benthos!$C$20:$AC$3165,COLUMNS($C5:AV5),FALSE()))</f>
        <v>#REF!</v>
      </c>
      <c r="AW5" s="522" t="e">
        <f>IF($M5="nc","-",VLOOKUP($C5,BD_annuelles_Benthos!$C$20:$AC$3165,COLUMNS($C5:AW5),FALSE()))</f>
        <v>#REF!</v>
      </c>
      <c r="AX5" s="522" t="e">
        <f>IF($M5="nc","-",VLOOKUP($C5,BD_annuelles_Benthos!$C$20:$AC$3165,COLUMNS($C5:AX5),FALSE()))</f>
        <v>#REF!</v>
      </c>
      <c r="AY5" s="522" t="e">
        <f>IF($M5="nc","-",VLOOKUP($C5,BD_annuelles_Benthos!$C$20:$AC$3165,COLUMNS($C5:AY5),FALSE()))</f>
        <v>#REF!</v>
      </c>
      <c r="AZ5" s="522" t="e">
        <f>IF($M5="nc","-",VLOOKUP($C5,BD_annuelles_Benthos!$C$20:$AC$3165,COLUMNS($C5:AZ5),FALSE()))</f>
        <v>#REF!</v>
      </c>
      <c r="BA5" s="522" t="e">
        <f>IF($M5="nc","-",VLOOKUP($C5,BD_annuelles_Benthos!$C$20:$AC$3165,COLUMNS($C5:BA5),FALSE()))</f>
        <v>#REF!</v>
      </c>
      <c r="BB5" s="522" t="e">
        <f>IF($M5="nc","-",VLOOKUP($C5,BD_annuelles_Benthos!$C$20:$AC$3165,COLUMNS($C5:BB5),FALSE()))</f>
        <v>#REF!</v>
      </c>
      <c r="BC5" s="522" t="e">
        <f>IF($M5="nc","-",VLOOKUP($C5,BD_annuelles_Benthos!$C$20:$AC$3165,COLUMNS($C5:BC5),FALSE()))</f>
        <v>#REF!</v>
      </c>
      <c r="BD5" s="522" t="e">
        <f>IF($M5="nc","-",VLOOKUP($C5,BD_annuelles_Benthos!$C$20:$AC$3165,COLUMNS($C5:BD5),FALSE()))</f>
        <v>#REF!</v>
      </c>
      <c r="BE5" s="522" t="e">
        <f>IF($M5="nc","-",VLOOKUP($C5,BD_annuelles_Benthos!$C$20:$AC$3165,COLUMNS($C5:BE5),FALSE()))</f>
        <v>#REF!</v>
      </c>
      <c r="BF5" s="522" t="e">
        <f>IF($M5="nc","-",VLOOKUP($C5,BD_annuelles_Benthos!$C$20:$AC$3165,COLUMNS($C5:BF5),FALSE()))</f>
        <v>#REF!</v>
      </c>
      <c r="BG5" s="522" t="e">
        <f>IF($M5="nc","-",VLOOKUP($C5,BD_annuelles_Benthos!$C$20:$AC$3165,COLUMNS($C5:BG5),FALSE()))</f>
        <v>#REF!</v>
      </c>
      <c r="BH5" s="522" t="e">
        <f>IF($M5="nc","-",VLOOKUP($C5,BD_annuelles_Benthos!$C$20:$AC$3165,COLUMNS($C5:BH5),FALSE()))</f>
        <v>#REF!</v>
      </c>
      <c r="BI5" s="522" t="e">
        <f>IF($M5="nc","-",VLOOKUP($C5,BD_annuelles_Benthos!$C$20:$AC$3165,COLUMNS($C5:BI5),FALSE()))</f>
        <v>#REF!</v>
      </c>
      <c r="BJ5" s="522" t="e">
        <f>IF($M5="nc","-",VLOOKUP($C5,BD_annuelles_Benthos!$C$20:$AC$3165,COLUMNS($C5:BJ5),FALSE()))</f>
        <v>#REF!</v>
      </c>
      <c r="BK5" s="124"/>
      <c r="BL5" s="124"/>
      <c r="BM5" s="124"/>
      <c r="BN5" s="124"/>
      <c r="BO5" s="124"/>
      <c r="BP5" s="124"/>
      <c r="BQ5" s="124"/>
      <c r="BR5" s="124"/>
      <c r="BS5" s="124"/>
      <c r="BT5" s="124"/>
      <c r="BU5" s="124"/>
      <c r="BV5" s="124"/>
      <c r="BW5" s="124"/>
    </row>
    <row r="6" spans="1:75" customFormat="1" hidden="1" outlineLevel="1">
      <c r="BK6" s="124"/>
      <c r="BL6" s="124"/>
      <c r="BM6" s="124"/>
      <c r="BN6" s="124"/>
      <c r="BO6" s="124"/>
      <c r="BP6" s="124"/>
      <c r="BQ6" s="124"/>
      <c r="BR6" s="124"/>
      <c r="BS6" s="124"/>
      <c r="BT6" s="124"/>
      <c r="BU6" s="124"/>
      <c r="BV6" s="124"/>
      <c r="BW6" s="124"/>
    </row>
    <row r="7" spans="1:75" customFormat="1" hidden="1" outlineLevel="1"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</row>
    <row r="8" spans="1:75" customFormat="1" hidden="1" outlineLevel="1"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</row>
    <row r="9" spans="1:75" customFormat="1" hidden="1" outlineLevel="1"/>
    <row r="10" spans="1:75" customFormat="1" hidden="1" outlineLevel="1"/>
    <row r="11" spans="1:75" collapsed="1">
      <c r="A11"/>
      <c r="B11"/>
      <c r="C11"/>
      <c r="D11"/>
      <c r="E11"/>
      <c r="F11"/>
      <c r="G11" s="201"/>
      <c r="H11" s="201"/>
      <c r="I11"/>
      <c r="J1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/>
      <c r="W11" s="20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75" ht="18">
      <c r="A12"/>
      <c r="B12"/>
      <c r="C12"/>
      <c r="D12"/>
      <c r="E12"/>
      <c r="F12"/>
      <c r="G12" s="201"/>
      <c r="H12" s="201"/>
      <c r="I12"/>
      <c r="J12" s="201"/>
      <c r="K12" s="202" t="str">
        <f>Entrees!C1&amp;"-"&amp;Entrees!F2</f>
        <v>CoReMo - Présentation des données-Données Benthos</v>
      </c>
      <c r="L12" s="201"/>
      <c r="M12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75" ht="17">
      <c r="A13"/>
      <c r="B13"/>
      <c r="C13"/>
      <c r="D13"/>
      <c r="E13"/>
      <c r="F13"/>
      <c r="G13" s="201"/>
      <c r="H13" s="201"/>
      <c r="I13"/>
      <c r="J13" s="201"/>
      <c r="K13" s="573" t="str">
        <f>Entrees!F3</f>
        <v xml:space="preserve">Méthode Intermédiaire </v>
      </c>
      <c r="L13" s="201"/>
      <c r="M13"/>
      <c r="N13" s="201"/>
      <c r="O13" s="201"/>
      <c r="P13" s="201"/>
      <c r="Q13" s="201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75" ht="10" customHeight="1">
      <c r="A14"/>
      <c r="B14"/>
      <c r="C14"/>
      <c r="D14"/>
      <c r="E14"/>
      <c r="F14"/>
      <c r="G14" s="201"/>
      <c r="H14" s="201"/>
      <c r="I14"/>
      <c r="J14"/>
      <c r="K14"/>
      <c r="L14"/>
      <c r="M14"/>
      <c r="N14" s="201"/>
      <c r="O14" s="201"/>
      <c r="P14" s="201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75">
      <c r="A15"/>
      <c r="B15"/>
      <c r="C15"/>
      <c r="D15"/>
      <c r="E15"/>
      <c r="F15" s="201"/>
      <c r="G15" s="201"/>
      <c r="H15" s="201"/>
      <c r="I15"/>
      <c r="J15"/>
      <c r="K15"/>
      <c r="L15"/>
      <c r="M15"/>
      <c r="N15" s="201"/>
      <c r="O15" s="201"/>
      <c r="P15" s="201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75" ht="17">
      <c r="A16" s="277"/>
      <c r="B16" s="277"/>
      <c r="C16" s="277"/>
      <c r="D16" s="277"/>
      <c r="E16" s="277"/>
      <c r="F16" s="277"/>
      <c r="G16" s="445" t="s">
        <v>1753</v>
      </c>
      <c r="H16" s="446"/>
      <c r="I16" s="447"/>
      <c r="J16" s="447"/>
      <c r="K16" s="448">
        <v>2017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7" ht="19" customHeight="1">
      <c r="A17" s="277"/>
      <c r="B17" s="277"/>
      <c r="C17" s="277"/>
      <c r="D17" s="277"/>
      <c r="E17" s="277"/>
      <c r="F17" s="277"/>
      <c r="G17" s="449" t="s">
        <v>1173</v>
      </c>
      <c r="H17" s="450"/>
      <c r="I17" s="451"/>
      <c r="J17" s="451"/>
      <c r="K17" s="677" t="s">
        <v>3075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7" ht="19" customHeight="1">
      <c r="A18" s="277"/>
      <c r="B18" s="277"/>
      <c r="C18" s="277"/>
      <c r="D18" s="277"/>
      <c r="E18" s="277"/>
      <c r="F18" s="277"/>
      <c r="G18" s="398" t="str">
        <f>IF(ISERROR(VLOOKUP($K$16&amp;"-"&amp;$K$17&amp;"_1",BD_annuelles_Benthos!$C$20:$AC$3165,1,FALSE())),"Les données n'apparaissent pas dans la base BD_Actu","Ok")</f>
        <v>Ok</v>
      </c>
      <c r="H18" s="399"/>
      <c r="I18" s="399"/>
      <c r="J18" s="399"/>
      <c r="K18" s="399"/>
      <c r="L18" s="399"/>
      <c r="M18" s="399"/>
      <c r="N18" s="399"/>
      <c r="O18" s="400"/>
      <c r="P18"/>
      <c r="Q18"/>
      <c r="R18" s="201"/>
      <c r="S18" s="201"/>
      <c r="T18" s="201"/>
      <c r="U18" s="201"/>
      <c r="V18" s="201"/>
      <c r="W18" s="201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7" customFormat="1"/>
    <row r="20" spans="1:67" ht="30">
      <c r="A20" s="523" t="s">
        <v>909</v>
      </c>
      <c r="B20" s="523" t="s">
        <v>906</v>
      </c>
      <c r="C20" s="523" t="s">
        <v>905</v>
      </c>
      <c r="D20" s="60" t="s">
        <v>910</v>
      </c>
      <c r="E20" s="60" t="s">
        <v>1371</v>
      </c>
      <c r="F20" s="60" t="s">
        <v>1583</v>
      </c>
      <c r="G20" s="60" t="s">
        <v>727</v>
      </c>
      <c r="H20" s="524" t="s">
        <v>728</v>
      </c>
      <c r="I20" s="524" t="s">
        <v>998</v>
      </c>
      <c r="J20" s="524" t="s">
        <v>1392</v>
      </c>
      <c r="K20" s="524" t="s">
        <v>1166</v>
      </c>
      <c r="L20" s="524" t="s">
        <v>1582</v>
      </c>
      <c r="M20" s="524" t="s">
        <v>1583</v>
      </c>
      <c r="N20" s="525" t="s">
        <v>955</v>
      </c>
      <c r="O20" s="525" t="s">
        <v>1139</v>
      </c>
      <c r="P20" s="525" t="s">
        <v>1214</v>
      </c>
      <c r="Q20" s="525" t="s">
        <v>1102</v>
      </c>
      <c r="R20" s="525" t="s">
        <v>1203</v>
      </c>
      <c r="S20" s="525" t="s">
        <v>920</v>
      </c>
      <c r="T20" s="525" t="s">
        <v>956</v>
      </c>
      <c r="U20" s="525" t="s">
        <v>957</v>
      </c>
      <c r="V20" s="525" t="s">
        <v>924</v>
      </c>
      <c r="W20" s="525" t="s">
        <v>927</v>
      </c>
      <c r="X20" s="525" t="s">
        <v>1016</v>
      </c>
      <c r="Y20" s="525" t="s">
        <v>1053</v>
      </c>
      <c r="Z20" s="525" t="s">
        <v>1389</v>
      </c>
      <c r="AA20" s="525" t="s">
        <v>1445</v>
      </c>
      <c r="AB20" s="524" t="s">
        <v>1390</v>
      </c>
      <c r="AC20" s="311" t="s">
        <v>1391</v>
      </c>
      <c r="AD20" s="311" t="s">
        <v>1391</v>
      </c>
      <c r="AE20" s="311" t="s">
        <v>1391</v>
      </c>
      <c r="AF20" s="311" t="s">
        <v>1391</v>
      </c>
      <c r="AG20" s="311" t="s">
        <v>1391</v>
      </c>
      <c r="AH20" s="526" t="s">
        <v>1452</v>
      </c>
      <c r="AI20" s="525" t="s">
        <v>1232</v>
      </c>
      <c r="AJ20" s="525" t="s">
        <v>1233</v>
      </c>
      <c r="AK20" s="525" t="s">
        <v>1234</v>
      </c>
      <c r="AL20" s="525" t="s">
        <v>1235</v>
      </c>
      <c r="AM20" s="525" t="s">
        <v>1236</v>
      </c>
      <c r="AN20" s="525" t="s">
        <v>1242</v>
      </c>
      <c r="AO20" s="525" t="s">
        <v>1243</v>
      </c>
      <c r="AP20" s="525" t="s">
        <v>1244</v>
      </c>
      <c r="AQ20" s="525" t="s">
        <v>1245</v>
      </c>
      <c r="AR20" s="525" t="s">
        <v>1246</v>
      </c>
      <c r="AS20" s="525" t="s">
        <v>1247</v>
      </c>
      <c r="AT20" s="525" t="s">
        <v>907</v>
      </c>
      <c r="AU20" s="525" t="s">
        <v>1248</v>
      </c>
      <c r="AV20" s="525" t="s">
        <v>1249</v>
      </c>
      <c r="AW20" s="525" t="s">
        <v>1250</v>
      </c>
      <c r="AX20" s="525" t="s">
        <v>1251</v>
      </c>
      <c r="AY20" s="525" t="s">
        <v>1252</v>
      </c>
      <c r="AZ20" s="527" t="s">
        <v>1253</v>
      </c>
      <c r="BA20" s="525" t="s">
        <v>1254</v>
      </c>
      <c r="BB20" s="525" t="s">
        <v>1255</v>
      </c>
      <c r="BC20" s="525" t="s">
        <v>1256</v>
      </c>
      <c r="BD20" s="525" t="s">
        <v>1257</v>
      </c>
      <c r="BE20" s="525" t="s">
        <v>1258</v>
      </c>
      <c r="BF20" s="525" t="s">
        <v>1259</v>
      </c>
      <c r="BG20" s="525" t="s">
        <v>1260</v>
      </c>
      <c r="BH20" s="525" t="s">
        <v>1261</v>
      </c>
      <c r="BI20" s="525" t="s">
        <v>1262</v>
      </c>
      <c r="BJ20" s="526" t="s">
        <v>1263</v>
      </c>
    </row>
    <row r="21" spans="1:67" s="156" customFormat="1" ht="16" customHeight="1">
      <c r="A21" s="543">
        <f t="shared" ref="A21:AD24" si="0">A2</f>
        <v>9001</v>
      </c>
      <c r="B21" s="543">
        <f t="shared" si="0"/>
        <v>0</v>
      </c>
      <c r="C21" s="544" t="str">
        <f t="shared" si="0"/>
        <v>2017-Waugni_1</v>
      </c>
      <c r="D21" s="543" t="str">
        <f t="shared" si="0"/>
        <v>PIT</v>
      </c>
      <c r="E21" s="543">
        <f t="shared" si="0"/>
        <v>61</v>
      </c>
      <c r="F21" s="543" t="str">
        <f t="shared" si="0"/>
        <v>Waugni</v>
      </c>
      <c r="G21" s="543" t="str">
        <f t="shared" si="0"/>
        <v>Nouvelle Calédonie</v>
      </c>
      <c r="H21" s="545">
        <f t="shared" si="0"/>
        <v>43286</v>
      </c>
      <c r="I21" s="545">
        <f t="shared" si="0"/>
        <v>43304</v>
      </c>
      <c r="J21" s="543">
        <f t="shared" si="0"/>
        <v>2017</v>
      </c>
      <c r="K21" s="543" t="str">
        <f t="shared" si="0"/>
        <v>Province des îles Loyauté</v>
      </c>
      <c r="L21" s="543" t="str">
        <f t="shared" si="0"/>
        <v>Lekiny</v>
      </c>
      <c r="M21" s="543" t="str">
        <f t="shared" si="0"/>
        <v>Waugni</v>
      </c>
      <c r="N21" s="543">
        <f t="shared" si="0"/>
        <v>1</v>
      </c>
      <c r="O21" s="546">
        <f t="shared" si="0"/>
        <v>0</v>
      </c>
      <c r="P21" s="547">
        <f t="shared" si="0"/>
        <v>0</v>
      </c>
      <c r="Q21" s="547">
        <f t="shared" si="0"/>
        <v>14</v>
      </c>
      <c r="R21" s="547">
        <f t="shared" si="0"/>
        <v>0</v>
      </c>
      <c r="S21" s="547">
        <f t="shared" si="0"/>
        <v>0</v>
      </c>
      <c r="T21" s="547">
        <f t="shared" si="0"/>
        <v>0</v>
      </c>
      <c r="U21" s="547">
        <f t="shared" si="0"/>
        <v>0</v>
      </c>
      <c r="V21" s="547">
        <f t="shared" si="0"/>
        <v>0</v>
      </c>
      <c r="W21" s="547">
        <f t="shared" si="0"/>
        <v>26</v>
      </c>
      <c r="X21" s="547">
        <f t="shared" si="0"/>
        <v>0</v>
      </c>
      <c r="Y21" s="547">
        <f t="shared" si="0"/>
        <v>0</v>
      </c>
      <c r="Z21" s="547">
        <f t="shared" si="0"/>
        <v>0</v>
      </c>
      <c r="AA21" s="548">
        <f t="shared" si="0"/>
        <v>0</v>
      </c>
      <c r="AB21" s="543">
        <f>AB2</f>
        <v>40</v>
      </c>
      <c r="AC21" s="408">
        <f t="shared" si="0"/>
        <v>0</v>
      </c>
      <c r="AD21" s="408" t="e">
        <f t="shared" si="0"/>
        <v>#REF!</v>
      </c>
      <c r="AE21" s="408" t="e">
        <f>AE2</f>
        <v>#REF!</v>
      </c>
      <c r="AF21" s="408" t="e">
        <f>AF2</f>
        <v>#REF!</v>
      </c>
      <c r="AG21" s="408" t="e">
        <f>AG2</f>
        <v>#REF!</v>
      </c>
      <c r="AH21" s="528">
        <f>O21+P21+Q21+R21</f>
        <v>14</v>
      </c>
      <c r="AI21" s="529">
        <f t="shared" ref="AI21:AU24" si="1">O21*2.5/100</f>
        <v>0</v>
      </c>
      <c r="AJ21" s="530">
        <f t="shared" si="1"/>
        <v>0</v>
      </c>
      <c r="AK21" s="530">
        <f t="shared" si="1"/>
        <v>0.35</v>
      </c>
      <c r="AL21" s="530">
        <f t="shared" si="1"/>
        <v>0</v>
      </c>
      <c r="AM21" s="530">
        <f t="shared" si="1"/>
        <v>0</v>
      </c>
      <c r="AN21" s="530">
        <f t="shared" si="1"/>
        <v>0</v>
      </c>
      <c r="AO21" s="530">
        <f t="shared" si="1"/>
        <v>0</v>
      </c>
      <c r="AP21" s="530">
        <f t="shared" si="1"/>
        <v>0</v>
      </c>
      <c r="AQ21" s="530">
        <f t="shared" si="1"/>
        <v>0.65</v>
      </c>
      <c r="AR21" s="530">
        <f t="shared" si="1"/>
        <v>0</v>
      </c>
      <c r="AS21" s="530">
        <f t="shared" si="1"/>
        <v>0</v>
      </c>
      <c r="AT21" s="530">
        <f t="shared" si="1"/>
        <v>0</v>
      </c>
      <c r="AU21" s="530">
        <f t="shared" si="1"/>
        <v>0</v>
      </c>
      <c r="AV21" s="530">
        <f>AH21*2.5/100</f>
        <v>0.35</v>
      </c>
      <c r="AW21" s="531">
        <f t="shared" ref="AW21:BJ24" si="2">ASIN(AI21)</f>
        <v>0</v>
      </c>
      <c r="AX21" s="531">
        <f t="shared" si="2"/>
        <v>0</v>
      </c>
      <c r="AY21" s="531">
        <f t="shared" si="2"/>
        <v>0.35757110364551026</v>
      </c>
      <c r="AZ21" s="531">
        <f t="shared" si="2"/>
        <v>0</v>
      </c>
      <c r="BA21" s="531">
        <f t="shared" si="2"/>
        <v>0</v>
      </c>
      <c r="BB21" s="530">
        <f t="shared" si="2"/>
        <v>0</v>
      </c>
      <c r="BC21" s="530">
        <f t="shared" si="2"/>
        <v>0</v>
      </c>
      <c r="BD21" s="531">
        <f t="shared" si="2"/>
        <v>0</v>
      </c>
      <c r="BE21" s="531">
        <f t="shared" si="2"/>
        <v>0.70758443672535554</v>
      </c>
      <c r="BF21" s="531">
        <f t="shared" si="2"/>
        <v>0</v>
      </c>
      <c r="BG21" s="531">
        <f t="shared" si="2"/>
        <v>0</v>
      </c>
      <c r="BH21" s="530">
        <f t="shared" si="2"/>
        <v>0</v>
      </c>
      <c r="BI21" s="531">
        <f t="shared" si="2"/>
        <v>0</v>
      </c>
      <c r="BJ21" s="532">
        <f t="shared" si="2"/>
        <v>0.35757110364551026</v>
      </c>
      <c r="BK21" s="124"/>
      <c r="BL21" s="124"/>
      <c r="BM21" s="124"/>
      <c r="BN21" s="124"/>
      <c r="BO21" s="124"/>
    </row>
    <row r="22" spans="1:67" s="156" customFormat="1" ht="16" customHeight="1">
      <c r="A22" s="549">
        <f t="shared" si="0"/>
        <v>9002</v>
      </c>
      <c r="B22" s="549">
        <f t="shared" si="0"/>
        <v>0</v>
      </c>
      <c r="C22" s="550" t="str">
        <f t="shared" si="0"/>
        <v>2017-Waugni_2</v>
      </c>
      <c r="D22" s="549" t="str">
        <f t="shared" si="0"/>
        <v>PIT</v>
      </c>
      <c r="E22" s="549">
        <f t="shared" si="0"/>
        <v>61</v>
      </c>
      <c r="F22" s="549" t="str">
        <f t="shared" si="0"/>
        <v>Waugni</v>
      </c>
      <c r="G22" s="549" t="str">
        <f t="shared" si="0"/>
        <v>Nouvelle Calédonie</v>
      </c>
      <c r="H22" s="551">
        <f t="shared" si="0"/>
        <v>43286</v>
      </c>
      <c r="I22" s="551">
        <f t="shared" si="0"/>
        <v>43304</v>
      </c>
      <c r="J22" s="549">
        <f t="shared" si="0"/>
        <v>2017</v>
      </c>
      <c r="K22" s="549" t="str">
        <f t="shared" si="0"/>
        <v>Province des îles Loyauté</v>
      </c>
      <c r="L22" s="549" t="str">
        <f t="shared" si="0"/>
        <v>Lekiny</v>
      </c>
      <c r="M22" s="549" t="str">
        <f t="shared" si="0"/>
        <v>Waugni</v>
      </c>
      <c r="N22" s="549">
        <f t="shared" si="0"/>
        <v>2</v>
      </c>
      <c r="O22" s="552">
        <f t="shared" si="0"/>
        <v>0</v>
      </c>
      <c r="P22" s="553">
        <f t="shared" si="0"/>
        <v>1</v>
      </c>
      <c r="Q22" s="553">
        <f t="shared" si="0"/>
        <v>7</v>
      </c>
      <c r="R22" s="553">
        <f t="shared" si="0"/>
        <v>0</v>
      </c>
      <c r="S22" s="553">
        <f t="shared" si="0"/>
        <v>0</v>
      </c>
      <c r="T22" s="553">
        <f t="shared" si="0"/>
        <v>0</v>
      </c>
      <c r="U22" s="553">
        <f t="shared" si="0"/>
        <v>0</v>
      </c>
      <c r="V22" s="553">
        <f t="shared" si="0"/>
        <v>0</v>
      </c>
      <c r="W22" s="553">
        <f t="shared" si="0"/>
        <v>31</v>
      </c>
      <c r="X22" s="553">
        <f t="shared" si="0"/>
        <v>1</v>
      </c>
      <c r="Y22" s="553">
        <f t="shared" si="0"/>
        <v>0</v>
      </c>
      <c r="Z22" s="553">
        <f t="shared" si="0"/>
        <v>0</v>
      </c>
      <c r="AA22" s="554">
        <f t="shared" si="0"/>
        <v>0</v>
      </c>
      <c r="AB22" s="549">
        <f t="shared" si="0"/>
        <v>40</v>
      </c>
      <c r="AC22" s="408">
        <f t="shared" si="0"/>
        <v>0</v>
      </c>
      <c r="AD22" s="408" t="e">
        <f t="shared" si="0"/>
        <v>#REF!</v>
      </c>
      <c r="AE22" s="408" t="e">
        <f t="shared" ref="AE22:AG24" si="3">AE3</f>
        <v>#REF!</v>
      </c>
      <c r="AF22" s="408" t="e">
        <f t="shared" si="3"/>
        <v>#REF!</v>
      </c>
      <c r="AG22" s="408" t="e">
        <f t="shared" si="3"/>
        <v>#REF!</v>
      </c>
      <c r="AH22" s="109">
        <f>O22+P22+Q22+R22</f>
        <v>8</v>
      </c>
      <c r="AI22" s="533">
        <f t="shared" si="1"/>
        <v>0</v>
      </c>
      <c r="AJ22" s="534">
        <f t="shared" si="1"/>
        <v>2.5000000000000001E-2</v>
      </c>
      <c r="AK22" s="534">
        <f t="shared" si="1"/>
        <v>0.17499999999999999</v>
      </c>
      <c r="AL22" s="534">
        <f t="shared" si="1"/>
        <v>0</v>
      </c>
      <c r="AM22" s="534">
        <f t="shared" si="1"/>
        <v>0</v>
      </c>
      <c r="AN22" s="534">
        <f t="shared" si="1"/>
        <v>0</v>
      </c>
      <c r="AO22" s="534">
        <f t="shared" si="1"/>
        <v>0</v>
      </c>
      <c r="AP22" s="534">
        <f t="shared" si="1"/>
        <v>0</v>
      </c>
      <c r="AQ22" s="534">
        <f t="shared" si="1"/>
        <v>0.77500000000000002</v>
      </c>
      <c r="AR22" s="534">
        <f t="shared" si="1"/>
        <v>2.5000000000000001E-2</v>
      </c>
      <c r="AS22" s="534">
        <f t="shared" si="1"/>
        <v>0</v>
      </c>
      <c r="AT22" s="534">
        <f t="shared" si="1"/>
        <v>0</v>
      </c>
      <c r="AU22" s="534">
        <f t="shared" si="1"/>
        <v>0</v>
      </c>
      <c r="AV22" s="534">
        <f>AH22*2.5/100</f>
        <v>0.2</v>
      </c>
      <c r="AW22" s="535">
        <f t="shared" si="2"/>
        <v>0</v>
      </c>
      <c r="AX22" s="535">
        <f t="shared" si="2"/>
        <v>2.5002604899361139E-2</v>
      </c>
      <c r="AY22" s="535">
        <f t="shared" si="2"/>
        <v>0.17590576816371625</v>
      </c>
      <c r="AZ22" s="535">
        <f t="shared" si="2"/>
        <v>0</v>
      </c>
      <c r="BA22" s="535">
        <f t="shared" si="2"/>
        <v>0</v>
      </c>
      <c r="BB22" s="534">
        <f t="shared" si="2"/>
        <v>0</v>
      </c>
      <c r="BC22" s="534">
        <f t="shared" si="2"/>
        <v>0</v>
      </c>
      <c r="BD22" s="535">
        <f t="shared" si="2"/>
        <v>0</v>
      </c>
      <c r="BE22" s="535">
        <f t="shared" si="2"/>
        <v>0.88671509499956747</v>
      </c>
      <c r="BF22" s="535">
        <f t="shared" si="2"/>
        <v>2.5002604899361139E-2</v>
      </c>
      <c r="BG22" s="535">
        <f t="shared" si="2"/>
        <v>0</v>
      </c>
      <c r="BH22" s="534">
        <f t="shared" si="2"/>
        <v>0</v>
      </c>
      <c r="BI22" s="535">
        <f t="shared" si="2"/>
        <v>0</v>
      </c>
      <c r="BJ22" s="536">
        <f t="shared" si="2"/>
        <v>0.20135792079033082</v>
      </c>
      <c r="BK22" s="124"/>
      <c r="BL22" s="124"/>
      <c r="BM22" s="124"/>
      <c r="BN22" s="124"/>
      <c r="BO22" s="124"/>
    </row>
    <row r="23" spans="1:67" s="156" customFormat="1" ht="16" customHeight="1">
      <c r="A23" s="549">
        <f t="shared" si="0"/>
        <v>9003</v>
      </c>
      <c r="B23" s="549">
        <f t="shared" si="0"/>
        <v>0</v>
      </c>
      <c r="C23" s="550" t="str">
        <f t="shared" si="0"/>
        <v>2017-Waugni_3</v>
      </c>
      <c r="D23" s="549" t="str">
        <f t="shared" si="0"/>
        <v>PIT</v>
      </c>
      <c r="E23" s="549">
        <f t="shared" si="0"/>
        <v>61</v>
      </c>
      <c r="F23" s="549" t="str">
        <f t="shared" si="0"/>
        <v>Waugni</v>
      </c>
      <c r="G23" s="549" t="str">
        <f t="shared" si="0"/>
        <v>Nouvelle Calédonie</v>
      </c>
      <c r="H23" s="551">
        <f t="shared" si="0"/>
        <v>43286</v>
      </c>
      <c r="I23" s="551">
        <f t="shared" si="0"/>
        <v>43304</v>
      </c>
      <c r="J23" s="549">
        <f t="shared" si="0"/>
        <v>2017</v>
      </c>
      <c r="K23" s="549" t="str">
        <f t="shared" si="0"/>
        <v>Province des îles Loyauté</v>
      </c>
      <c r="L23" s="549" t="str">
        <f t="shared" si="0"/>
        <v>Lekiny</v>
      </c>
      <c r="M23" s="549" t="str">
        <f t="shared" si="0"/>
        <v>Waugni</v>
      </c>
      <c r="N23" s="549">
        <f t="shared" si="0"/>
        <v>3</v>
      </c>
      <c r="O23" s="552">
        <f t="shared" si="0"/>
        <v>0</v>
      </c>
      <c r="P23" s="553">
        <f t="shared" si="0"/>
        <v>2</v>
      </c>
      <c r="Q23" s="553">
        <f t="shared" si="0"/>
        <v>9</v>
      </c>
      <c r="R23" s="553">
        <f t="shared" si="0"/>
        <v>0</v>
      </c>
      <c r="S23" s="553">
        <f t="shared" si="0"/>
        <v>1</v>
      </c>
      <c r="T23" s="553">
        <f t="shared" si="0"/>
        <v>0</v>
      </c>
      <c r="U23" s="553">
        <f t="shared" si="0"/>
        <v>0</v>
      </c>
      <c r="V23" s="553">
        <f t="shared" si="0"/>
        <v>0</v>
      </c>
      <c r="W23" s="553">
        <f t="shared" si="0"/>
        <v>23</v>
      </c>
      <c r="X23" s="553">
        <f t="shared" si="0"/>
        <v>0</v>
      </c>
      <c r="Y23" s="553">
        <f t="shared" si="0"/>
        <v>5</v>
      </c>
      <c r="Z23" s="553">
        <f t="shared" si="0"/>
        <v>0</v>
      </c>
      <c r="AA23" s="554">
        <f t="shared" si="0"/>
        <v>0</v>
      </c>
      <c r="AB23" s="549">
        <f t="shared" si="0"/>
        <v>40</v>
      </c>
      <c r="AC23" s="408">
        <f t="shared" si="0"/>
        <v>0</v>
      </c>
      <c r="AD23" s="408" t="e">
        <f t="shared" si="0"/>
        <v>#REF!</v>
      </c>
      <c r="AE23" s="408" t="e">
        <f t="shared" si="3"/>
        <v>#REF!</v>
      </c>
      <c r="AF23" s="408" t="e">
        <f t="shared" si="3"/>
        <v>#REF!</v>
      </c>
      <c r="AG23" s="408" t="e">
        <f t="shared" si="3"/>
        <v>#REF!</v>
      </c>
      <c r="AH23" s="109">
        <f>O23+P23+Q23+R23</f>
        <v>11</v>
      </c>
      <c r="AI23" s="533">
        <f t="shared" si="1"/>
        <v>0</v>
      </c>
      <c r="AJ23" s="534">
        <f t="shared" si="1"/>
        <v>0.05</v>
      </c>
      <c r="AK23" s="534">
        <f t="shared" si="1"/>
        <v>0.22500000000000001</v>
      </c>
      <c r="AL23" s="534">
        <f t="shared" si="1"/>
        <v>0</v>
      </c>
      <c r="AM23" s="534">
        <f t="shared" si="1"/>
        <v>2.5000000000000001E-2</v>
      </c>
      <c r="AN23" s="534">
        <f t="shared" si="1"/>
        <v>0</v>
      </c>
      <c r="AO23" s="534">
        <f t="shared" si="1"/>
        <v>0</v>
      </c>
      <c r="AP23" s="534">
        <f t="shared" si="1"/>
        <v>0</v>
      </c>
      <c r="AQ23" s="534">
        <f t="shared" si="1"/>
        <v>0.57499999999999996</v>
      </c>
      <c r="AR23" s="534">
        <f t="shared" si="1"/>
        <v>0</v>
      </c>
      <c r="AS23" s="534">
        <f t="shared" si="1"/>
        <v>0.125</v>
      </c>
      <c r="AT23" s="534">
        <f t="shared" si="1"/>
        <v>0</v>
      </c>
      <c r="AU23" s="534">
        <f t="shared" si="1"/>
        <v>0</v>
      </c>
      <c r="AV23" s="534">
        <f>AH23*2.5/100</f>
        <v>0.27500000000000002</v>
      </c>
      <c r="AW23" s="535">
        <f t="shared" si="2"/>
        <v>0</v>
      </c>
      <c r="AX23" s="535">
        <f t="shared" si="2"/>
        <v>5.0020856805770016E-2</v>
      </c>
      <c r="AY23" s="535">
        <f t="shared" si="2"/>
        <v>0.22694303617851994</v>
      </c>
      <c r="AZ23" s="535">
        <f t="shared" si="2"/>
        <v>0</v>
      </c>
      <c r="BA23" s="535">
        <f t="shared" si="2"/>
        <v>2.5002604899361139E-2</v>
      </c>
      <c r="BB23" s="534">
        <f t="shared" si="2"/>
        <v>0</v>
      </c>
      <c r="BC23" s="534">
        <f t="shared" si="2"/>
        <v>0</v>
      </c>
      <c r="BD23" s="535">
        <f t="shared" si="2"/>
        <v>0</v>
      </c>
      <c r="BE23" s="535">
        <f t="shared" si="2"/>
        <v>0.6126041480486224</v>
      </c>
      <c r="BF23" s="535">
        <f t="shared" si="2"/>
        <v>0</v>
      </c>
      <c r="BG23" s="535">
        <f t="shared" si="2"/>
        <v>0.12532783116806537</v>
      </c>
      <c r="BH23" s="534">
        <f t="shared" si="2"/>
        <v>0</v>
      </c>
      <c r="BI23" s="535">
        <f t="shared" si="2"/>
        <v>0</v>
      </c>
      <c r="BJ23" s="536">
        <f t="shared" si="2"/>
        <v>0.2785897023916506</v>
      </c>
      <c r="BK23" s="124"/>
      <c r="BL23" s="124"/>
      <c r="BM23" s="124"/>
      <c r="BN23" s="124"/>
      <c r="BO23" s="124"/>
    </row>
    <row r="24" spans="1:67" s="156" customFormat="1" ht="16" customHeight="1">
      <c r="A24" s="555">
        <f t="shared" si="0"/>
        <v>9004</v>
      </c>
      <c r="B24" s="555">
        <f t="shared" si="0"/>
        <v>0</v>
      </c>
      <c r="C24" s="556" t="str">
        <f t="shared" si="0"/>
        <v>2017-Waugni_4</v>
      </c>
      <c r="D24" s="555" t="str">
        <f t="shared" si="0"/>
        <v>PIT</v>
      </c>
      <c r="E24" s="555">
        <f t="shared" si="0"/>
        <v>61</v>
      </c>
      <c r="F24" s="555" t="str">
        <f t="shared" si="0"/>
        <v>Waugni</v>
      </c>
      <c r="G24" s="555" t="str">
        <f t="shared" si="0"/>
        <v>Nouvelle Calédonie</v>
      </c>
      <c r="H24" s="557">
        <f t="shared" si="0"/>
        <v>43286</v>
      </c>
      <c r="I24" s="557">
        <f t="shared" si="0"/>
        <v>43304</v>
      </c>
      <c r="J24" s="555">
        <f t="shared" si="0"/>
        <v>2017</v>
      </c>
      <c r="K24" s="555" t="str">
        <f t="shared" si="0"/>
        <v>Province des îles Loyauté</v>
      </c>
      <c r="L24" s="555" t="str">
        <f t="shared" si="0"/>
        <v>Lekiny</v>
      </c>
      <c r="M24" s="555" t="str">
        <f t="shared" si="0"/>
        <v>Waugni</v>
      </c>
      <c r="N24" s="555">
        <f t="shared" si="0"/>
        <v>4</v>
      </c>
      <c r="O24" s="558">
        <f t="shared" si="0"/>
        <v>1</v>
      </c>
      <c r="P24" s="559">
        <f t="shared" si="0"/>
        <v>0</v>
      </c>
      <c r="Q24" s="559">
        <f t="shared" si="0"/>
        <v>12</v>
      </c>
      <c r="R24" s="559">
        <f t="shared" si="0"/>
        <v>0</v>
      </c>
      <c r="S24" s="559">
        <f t="shared" si="0"/>
        <v>0</v>
      </c>
      <c r="T24" s="559">
        <f t="shared" si="0"/>
        <v>0</v>
      </c>
      <c r="U24" s="559">
        <f t="shared" si="0"/>
        <v>0</v>
      </c>
      <c r="V24" s="559">
        <f t="shared" si="0"/>
        <v>0</v>
      </c>
      <c r="W24" s="559">
        <f t="shared" si="0"/>
        <v>26</v>
      </c>
      <c r="X24" s="559">
        <f t="shared" si="0"/>
        <v>1</v>
      </c>
      <c r="Y24" s="559">
        <f t="shared" si="0"/>
        <v>0</v>
      </c>
      <c r="Z24" s="559">
        <f t="shared" si="0"/>
        <v>0</v>
      </c>
      <c r="AA24" s="560">
        <f t="shared" si="0"/>
        <v>0</v>
      </c>
      <c r="AB24" s="555">
        <f t="shared" si="0"/>
        <v>40</v>
      </c>
      <c r="AC24" s="411">
        <f t="shared" si="0"/>
        <v>0</v>
      </c>
      <c r="AD24" s="411" t="e">
        <f t="shared" si="0"/>
        <v>#REF!</v>
      </c>
      <c r="AE24" s="411" t="e">
        <f t="shared" si="3"/>
        <v>#REF!</v>
      </c>
      <c r="AF24" s="411" t="e">
        <f t="shared" si="3"/>
        <v>#REF!</v>
      </c>
      <c r="AG24" s="411" t="e">
        <f t="shared" si="3"/>
        <v>#REF!</v>
      </c>
      <c r="AH24" s="537">
        <f>O24+P24+Q24+R24</f>
        <v>13</v>
      </c>
      <c r="AI24" s="538">
        <f t="shared" si="1"/>
        <v>2.5000000000000001E-2</v>
      </c>
      <c r="AJ24" s="539">
        <f t="shared" si="1"/>
        <v>0</v>
      </c>
      <c r="AK24" s="539">
        <f t="shared" si="1"/>
        <v>0.3</v>
      </c>
      <c r="AL24" s="539">
        <f t="shared" si="1"/>
        <v>0</v>
      </c>
      <c r="AM24" s="539">
        <f t="shared" si="1"/>
        <v>0</v>
      </c>
      <c r="AN24" s="539">
        <f t="shared" si="1"/>
        <v>0</v>
      </c>
      <c r="AO24" s="539">
        <f t="shared" si="1"/>
        <v>0</v>
      </c>
      <c r="AP24" s="539">
        <f t="shared" si="1"/>
        <v>0</v>
      </c>
      <c r="AQ24" s="539">
        <f t="shared" si="1"/>
        <v>0.65</v>
      </c>
      <c r="AR24" s="539">
        <f t="shared" si="1"/>
        <v>2.5000000000000001E-2</v>
      </c>
      <c r="AS24" s="539">
        <f t="shared" si="1"/>
        <v>0</v>
      </c>
      <c r="AT24" s="539">
        <f t="shared" si="1"/>
        <v>0</v>
      </c>
      <c r="AU24" s="539">
        <f t="shared" si="1"/>
        <v>0</v>
      </c>
      <c r="AV24" s="539">
        <f>AH24*2.5/100</f>
        <v>0.32500000000000001</v>
      </c>
      <c r="AW24" s="540">
        <f t="shared" si="2"/>
        <v>2.5002604899361139E-2</v>
      </c>
      <c r="AX24" s="540">
        <f t="shared" si="2"/>
        <v>0</v>
      </c>
      <c r="AY24" s="540">
        <f t="shared" si="2"/>
        <v>0.30469265401539752</v>
      </c>
      <c r="AZ24" s="540">
        <f t="shared" si="2"/>
        <v>0</v>
      </c>
      <c r="BA24" s="540">
        <f t="shared" si="2"/>
        <v>0</v>
      </c>
      <c r="BB24" s="539">
        <f t="shared" si="2"/>
        <v>0</v>
      </c>
      <c r="BC24" s="539">
        <f t="shared" si="2"/>
        <v>0</v>
      </c>
      <c r="BD24" s="540">
        <f t="shared" si="2"/>
        <v>0</v>
      </c>
      <c r="BE24" s="540">
        <f t="shared" si="2"/>
        <v>0.70758443672535554</v>
      </c>
      <c r="BF24" s="540">
        <f t="shared" si="2"/>
        <v>2.5002604899361139E-2</v>
      </c>
      <c r="BG24" s="540">
        <f t="shared" si="2"/>
        <v>0</v>
      </c>
      <c r="BH24" s="539">
        <f t="shared" si="2"/>
        <v>0</v>
      </c>
      <c r="BI24" s="540">
        <f t="shared" si="2"/>
        <v>0</v>
      </c>
      <c r="BJ24" s="541">
        <f t="shared" si="2"/>
        <v>0.33101172808929452</v>
      </c>
      <c r="BK24" s="124"/>
      <c r="BL24" s="124"/>
      <c r="BM24" s="124"/>
      <c r="BN24" s="124"/>
      <c r="BO24" s="124"/>
    </row>
    <row r="25" spans="1:67" ht="26">
      <c r="D25" s="124"/>
      <c r="E25" s="124"/>
      <c r="F25" s="124"/>
      <c r="G25" s="124"/>
      <c r="H25" s="124"/>
      <c r="I25" s="124"/>
      <c r="J25" s="561">
        <f>J$21</f>
        <v>2017</v>
      </c>
      <c r="K25" s="543" t="str">
        <f t="shared" ref="K25:M26" si="4">K$21</f>
        <v>Province des îles Loyauté</v>
      </c>
      <c r="L25" s="543" t="str">
        <f t="shared" si="4"/>
        <v>Lekiny</v>
      </c>
      <c r="M25" s="543" t="str">
        <f t="shared" si="4"/>
        <v>Waugni</v>
      </c>
      <c r="N25" s="543" t="s">
        <v>1390</v>
      </c>
      <c r="O25" s="546">
        <f t="shared" ref="O25:AB25" si="5">SUM(O21:O24)</f>
        <v>1</v>
      </c>
      <c r="P25" s="547">
        <f t="shared" si="5"/>
        <v>3</v>
      </c>
      <c r="Q25" s="547">
        <f t="shared" si="5"/>
        <v>42</v>
      </c>
      <c r="R25" s="547">
        <f t="shared" si="5"/>
        <v>0</v>
      </c>
      <c r="S25" s="547">
        <f t="shared" si="5"/>
        <v>1</v>
      </c>
      <c r="T25" s="547">
        <f t="shared" si="5"/>
        <v>0</v>
      </c>
      <c r="U25" s="547">
        <f t="shared" si="5"/>
        <v>0</v>
      </c>
      <c r="V25" s="547">
        <f t="shared" si="5"/>
        <v>0</v>
      </c>
      <c r="W25" s="547">
        <f t="shared" si="5"/>
        <v>106</v>
      </c>
      <c r="X25" s="547">
        <f t="shared" si="5"/>
        <v>2</v>
      </c>
      <c r="Y25" s="547">
        <f t="shared" si="5"/>
        <v>5</v>
      </c>
      <c r="Z25" s="547">
        <f t="shared" si="5"/>
        <v>0</v>
      </c>
      <c r="AA25" s="548">
        <f t="shared" si="5"/>
        <v>0</v>
      </c>
      <c r="AB25" s="543">
        <f t="shared" si="5"/>
        <v>160</v>
      </c>
      <c r="AC25" s="341" t="s">
        <v>658</v>
      </c>
      <c r="AD25" s="341" t="s">
        <v>658</v>
      </c>
      <c r="AE25" s="341" t="s">
        <v>658</v>
      </c>
      <c r="AF25" s="341" t="s">
        <v>658</v>
      </c>
      <c r="AG25" s="342" t="s">
        <v>658</v>
      </c>
      <c r="AH25" s="528">
        <f>SUM(AH21:AH24)</f>
        <v>46</v>
      </c>
    </row>
    <row r="26" spans="1:67" ht="26">
      <c r="D26" s="124"/>
      <c r="E26" s="124"/>
      <c r="F26" s="124"/>
      <c r="G26" s="124"/>
      <c r="H26" s="124"/>
      <c r="I26" s="124"/>
      <c r="J26" s="555">
        <f>J$21</f>
        <v>2017</v>
      </c>
      <c r="K26" s="555" t="str">
        <f t="shared" si="4"/>
        <v>Province des îles Loyauté</v>
      </c>
      <c r="L26" s="555" t="str">
        <f t="shared" si="4"/>
        <v>Lekiny</v>
      </c>
      <c r="M26" s="555" t="str">
        <f t="shared" si="4"/>
        <v>Waugni</v>
      </c>
      <c r="N26" s="555" t="s">
        <v>1171</v>
      </c>
      <c r="O26" s="562">
        <f>O25/$AB25</f>
        <v>6.2500000000000003E-3</v>
      </c>
      <c r="P26" s="563">
        <f t="shared" ref="P26:AB26" si="6">P25/$AB25</f>
        <v>1.8749999999999999E-2</v>
      </c>
      <c r="Q26" s="563">
        <f t="shared" si="6"/>
        <v>0.26250000000000001</v>
      </c>
      <c r="R26" s="563">
        <f t="shared" si="6"/>
        <v>0</v>
      </c>
      <c r="S26" s="563">
        <f t="shared" si="6"/>
        <v>6.2500000000000003E-3</v>
      </c>
      <c r="T26" s="563">
        <f t="shared" si="6"/>
        <v>0</v>
      </c>
      <c r="U26" s="563">
        <f t="shared" si="6"/>
        <v>0</v>
      </c>
      <c r="V26" s="563">
        <f t="shared" si="6"/>
        <v>0</v>
      </c>
      <c r="W26" s="563">
        <f t="shared" si="6"/>
        <v>0.66249999999999998</v>
      </c>
      <c r="X26" s="563">
        <f t="shared" si="6"/>
        <v>1.2500000000000001E-2</v>
      </c>
      <c r="Y26" s="563">
        <f t="shared" si="6"/>
        <v>3.125E-2</v>
      </c>
      <c r="Z26" s="563">
        <f t="shared" si="6"/>
        <v>0</v>
      </c>
      <c r="AA26" s="564">
        <f t="shared" si="6"/>
        <v>0</v>
      </c>
      <c r="AB26" s="565">
        <f t="shared" si="6"/>
        <v>1</v>
      </c>
      <c r="AC26" s="367" t="s">
        <v>658</v>
      </c>
      <c r="AD26" s="367" t="s">
        <v>658</v>
      </c>
      <c r="AE26" s="367" t="s">
        <v>658</v>
      </c>
      <c r="AF26" s="367" t="s">
        <v>658</v>
      </c>
      <c r="AG26" s="368" t="s">
        <v>658</v>
      </c>
      <c r="AH26" s="542">
        <f>AH25/$AB25</f>
        <v>0.28749999999999998</v>
      </c>
    </row>
    <row r="27" spans="1:67">
      <c r="A27"/>
      <c r="B27"/>
      <c r="C27"/>
      <c r="D27" s="201"/>
      <c r="E27" s="201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7">
      <c r="A28"/>
      <c r="B28"/>
      <c r="C28"/>
      <c r="D28" s="201"/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7">
      <c r="A29"/>
      <c r="B29"/>
      <c r="C29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7" ht="15">
      <c r="A30"/>
      <c r="B30"/>
      <c r="C30"/>
      <c r="D30" s="201"/>
      <c r="E30" s="201"/>
      <c r="F30" s="310" t="str">
        <f>J20</f>
        <v>Année</v>
      </c>
      <c r="G30" s="413">
        <f>J21</f>
        <v>2017</v>
      </c>
      <c r="H30" s="414">
        <f>J22</f>
        <v>2017</v>
      </c>
      <c r="I30" s="414">
        <f>J23</f>
        <v>2017</v>
      </c>
      <c r="J30" s="415">
        <f>J24</f>
        <v>2017</v>
      </c>
      <c r="K30" s="304">
        <f>J25</f>
        <v>2017</v>
      </c>
      <c r="L30" s="304">
        <f>J26</f>
        <v>2017</v>
      </c>
      <c r="M30"/>
      <c r="N30"/>
      <c r="O30"/>
      <c r="P30"/>
      <c r="Q30" s="201"/>
      <c r="R30" s="20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7" ht="26">
      <c r="A31"/>
      <c r="B31"/>
      <c r="C31"/>
      <c r="D31"/>
      <c r="E31"/>
      <c r="F31" s="310" t="str">
        <f>K20</f>
        <v>Secteur</v>
      </c>
      <c r="G31" s="413" t="str">
        <f>K21</f>
        <v>Province des îles Loyauté</v>
      </c>
      <c r="H31" s="414" t="str">
        <f>K22</f>
        <v>Province des îles Loyauté</v>
      </c>
      <c r="I31" s="414" t="str">
        <f>K23</f>
        <v>Province des îles Loyauté</v>
      </c>
      <c r="J31" s="415" t="str">
        <f>K24</f>
        <v>Province des îles Loyauté</v>
      </c>
      <c r="K31" s="304" t="str">
        <f>K25</f>
        <v>Province des îles Loyauté</v>
      </c>
      <c r="L31" s="304" t="str">
        <f>K26</f>
        <v>Province des îles Loyauté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7" ht="15">
      <c r="A32"/>
      <c r="B32"/>
      <c r="C32"/>
      <c r="D32"/>
      <c r="E32"/>
      <c r="F32" s="310" t="str">
        <f>L20</f>
        <v>Site</v>
      </c>
      <c r="G32" s="413" t="str">
        <f>L21</f>
        <v>Lekiny</v>
      </c>
      <c r="H32" s="414" t="str">
        <f>L22</f>
        <v>Lekiny</v>
      </c>
      <c r="I32" s="414" t="str">
        <f>L23</f>
        <v>Lekiny</v>
      </c>
      <c r="J32" s="415" t="str">
        <f>L24</f>
        <v>Lekiny</v>
      </c>
      <c r="K32" s="304" t="str">
        <f>L25</f>
        <v>Lekiny</v>
      </c>
      <c r="L32" s="304" t="str">
        <f>L26</f>
        <v>Lekiny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12" ht="15">
      <c r="A33"/>
      <c r="B33"/>
      <c r="C33"/>
      <c r="D33"/>
      <c r="E33"/>
      <c r="F33" s="310" t="str">
        <f>M20</f>
        <v>Station</v>
      </c>
      <c r="G33" s="413" t="str">
        <f>M21</f>
        <v>Waugni</v>
      </c>
      <c r="H33" s="414" t="str">
        <f>M22</f>
        <v>Waugni</v>
      </c>
      <c r="I33" s="414" t="str">
        <f>M23</f>
        <v>Waugni</v>
      </c>
      <c r="J33" s="415" t="str">
        <f>M24</f>
        <v>Waugni</v>
      </c>
      <c r="K33" s="304" t="str">
        <f>M25</f>
        <v>Waugni</v>
      </c>
      <c r="L33" s="304" t="str">
        <f>M26</f>
        <v>Waugni</v>
      </c>
    </row>
    <row r="34" spans="1:12" ht="15">
      <c r="A34"/>
      <c r="B34"/>
      <c r="C34"/>
      <c r="D34"/>
      <c r="E34"/>
      <c r="F34" s="310" t="str">
        <f>N20</f>
        <v>Transect</v>
      </c>
      <c r="G34" s="441">
        <f>N21</f>
        <v>1</v>
      </c>
      <c r="H34" s="442">
        <f>N22</f>
        <v>2</v>
      </c>
      <c r="I34" s="442">
        <f>N23</f>
        <v>3</v>
      </c>
      <c r="J34" s="443">
        <f>N24</f>
        <v>4</v>
      </c>
      <c r="K34" s="444" t="str">
        <f>N25</f>
        <v>Total</v>
      </c>
      <c r="L34" s="444" t="str">
        <f>N26</f>
        <v>%</v>
      </c>
    </row>
    <row r="35" spans="1:12" ht="15">
      <c r="A35"/>
      <c r="B35"/>
      <c r="C35"/>
      <c r="D35"/>
      <c r="E35"/>
      <c r="F35" s="312" t="str">
        <f>O20</f>
        <v>HCB</v>
      </c>
      <c r="G35" s="401">
        <f>O21</f>
        <v>0</v>
      </c>
      <c r="H35" s="371">
        <f>O22</f>
        <v>0</v>
      </c>
      <c r="I35" s="371">
        <f>O23</f>
        <v>0</v>
      </c>
      <c r="J35" s="372">
        <f>O24</f>
        <v>1</v>
      </c>
      <c r="K35" s="369">
        <f>O25</f>
        <v>1</v>
      </c>
      <c r="L35" s="623">
        <f>O26</f>
        <v>6.2500000000000003E-3</v>
      </c>
    </row>
    <row r="36" spans="1:12" ht="15">
      <c r="A36"/>
      <c r="B36"/>
      <c r="C36"/>
      <c r="D36" s="201"/>
      <c r="E36" s="201"/>
      <c r="F36" s="313" t="str">
        <f>P20</f>
        <v>HCM</v>
      </c>
      <c r="G36" s="402">
        <f>P21</f>
        <v>0</v>
      </c>
      <c r="H36" s="375">
        <f>P22</f>
        <v>1</v>
      </c>
      <c r="I36" s="375">
        <f>P23</f>
        <v>2</v>
      </c>
      <c r="J36" s="376">
        <f>P24</f>
        <v>0</v>
      </c>
      <c r="K36" s="373">
        <f>P25</f>
        <v>3</v>
      </c>
      <c r="L36" s="624">
        <f>P26</f>
        <v>1.8749999999999999E-2</v>
      </c>
    </row>
    <row r="37" spans="1:12" ht="15">
      <c r="A37"/>
      <c r="B37"/>
      <c r="C37"/>
      <c r="D37" s="201"/>
      <c r="E37" s="201"/>
      <c r="F37" s="313" t="str">
        <f>Q20</f>
        <v>HCO</v>
      </c>
      <c r="G37" s="402">
        <f>Q21</f>
        <v>14</v>
      </c>
      <c r="H37" s="375">
        <f>Q22</f>
        <v>7</v>
      </c>
      <c r="I37" s="375">
        <f>Q23</f>
        <v>9</v>
      </c>
      <c r="J37" s="376">
        <f>Q24</f>
        <v>12</v>
      </c>
      <c r="K37" s="373">
        <f>Q25</f>
        <v>42</v>
      </c>
      <c r="L37" s="624">
        <f>Q26</f>
        <v>0.26250000000000001</v>
      </c>
    </row>
    <row r="38" spans="1:12" ht="15">
      <c r="A38"/>
      <c r="B38"/>
      <c r="C38"/>
      <c r="D38" s="201"/>
      <c r="E38" s="201"/>
      <c r="F38" s="314" t="str">
        <f>R20</f>
        <v>HCT</v>
      </c>
      <c r="G38" s="403">
        <f>R21</f>
        <v>0</v>
      </c>
      <c r="H38" s="379">
        <f>R22</f>
        <v>0</v>
      </c>
      <c r="I38" s="379">
        <f>R23</f>
        <v>0</v>
      </c>
      <c r="J38" s="380">
        <f>R24</f>
        <v>0</v>
      </c>
      <c r="K38" s="377">
        <f>R25</f>
        <v>0</v>
      </c>
      <c r="L38" s="625">
        <f>R26</f>
        <v>0</v>
      </c>
    </row>
    <row r="39" spans="1:12" ht="15">
      <c r="A39"/>
      <c r="B39"/>
      <c r="C39"/>
      <c r="D39" s="201"/>
      <c r="E39" s="201"/>
      <c r="F39" s="278" t="s">
        <v>1172</v>
      </c>
      <c r="G39" s="413">
        <f>AH21</f>
        <v>14</v>
      </c>
      <c r="H39" s="414">
        <f>AH22</f>
        <v>8</v>
      </c>
      <c r="I39" s="414">
        <f>AH23</f>
        <v>11</v>
      </c>
      <c r="J39" s="415">
        <f>AH24</f>
        <v>13</v>
      </c>
      <c r="K39" s="304">
        <f>AH25</f>
        <v>46</v>
      </c>
      <c r="L39" s="627">
        <f>AH26</f>
        <v>0.28749999999999998</v>
      </c>
    </row>
    <row r="40" spans="1:12" ht="15">
      <c r="A40"/>
      <c r="B40"/>
      <c r="C40"/>
      <c r="D40" s="201"/>
      <c r="E40" s="201"/>
      <c r="F40" s="315" t="str">
        <f>S20</f>
        <v>SC</v>
      </c>
      <c r="G40" s="401">
        <f>S21</f>
        <v>0</v>
      </c>
      <c r="H40" s="371">
        <f>S22</f>
        <v>0</v>
      </c>
      <c r="I40" s="371">
        <f>S23</f>
        <v>1</v>
      </c>
      <c r="J40" s="372">
        <f>S24</f>
        <v>0</v>
      </c>
      <c r="K40" s="369">
        <f>S25</f>
        <v>1</v>
      </c>
      <c r="L40" s="623">
        <f>S26</f>
        <v>6.2500000000000003E-3</v>
      </c>
    </row>
    <row r="41" spans="1:12" ht="15">
      <c r="A41"/>
      <c r="B41"/>
      <c r="C41"/>
      <c r="D41" s="201"/>
      <c r="E41" s="201"/>
      <c r="F41" s="316" t="str">
        <f>T20</f>
        <v>DC</v>
      </c>
      <c r="G41" s="402">
        <f>T21</f>
        <v>0</v>
      </c>
      <c r="H41" s="375">
        <f>T22</f>
        <v>0</v>
      </c>
      <c r="I41" s="375">
        <f>T23</f>
        <v>0</v>
      </c>
      <c r="J41" s="376">
        <f>T24</f>
        <v>0</v>
      </c>
      <c r="K41" s="373">
        <f>T25</f>
        <v>0</v>
      </c>
      <c r="L41" s="624">
        <f>T26</f>
        <v>0</v>
      </c>
    </row>
    <row r="42" spans="1:12" ht="15">
      <c r="A42"/>
      <c r="B42"/>
      <c r="C42"/>
      <c r="D42" s="201"/>
      <c r="E42" s="201"/>
      <c r="F42" s="316" t="s">
        <v>957</v>
      </c>
      <c r="G42" s="402">
        <f>U21</f>
        <v>0</v>
      </c>
      <c r="H42" s="375">
        <f>U22</f>
        <v>0</v>
      </c>
      <c r="I42" s="375">
        <f>U23</f>
        <v>0</v>
      </c>
      <c r="J42" s="376">
        <f>U24</f>
        <v>0</v>
      </c>
      <c r="K42" s="373">
        <f>U25</f>
        <v>0</v>
      </c>
      <c r="L42" s="628">
        <f>U26</f>
        <v>0</v>
      </c>
    </row>
    <row r="43" spans="1:12" ht="15">
      <c r="A43"/>
      <c r="B43"/>
      <c r="C43"/>
      <c r="D43" s="201"/>
      <c r="E43" s="201"/>
      <c r="F43" s="316" t="str">
        <f>V20</f>
        <v>SP</v>
      </c>
      <c r="G43" s="402">
        <f>V21</f>
        <v>0</v>
      </c>
      <c r="H43" s="375">
        <f>V22</f>
        <v>0</v>
      </c>
      <c r="I43" s="375">
        <f>V23</f>
        <v>0</v>
      </c>
      <c r="J43" s="376">
        <f>V24</f>
        <v>0</v>
      </c>
      <c r="K43" s="373">
        <f>V25</f>
        <v>0</v>
      </c>
      <c r="L43" s="624">
        <f>V26</f>
        <v>0</v>
      </c>
    </row>
    <row r="44" spans="1:12" ht="15">
      <c r="A44"/>
      <c r="B44"/>
      <c r="C44"/>
      <c r="D44" s="201"/>
      <c r="E44" s="201"/>
      <c r="F44" s="316" t="str">
        <f>W20</f>
        <v>RC</v>
      </c>
      <c r="G44" s="402">
        <f>W21</f>
        <v>26</v>
      </c>
      <c r="H44" s="375">
        <f>W22</f>
        <v>31</v>
      </c>
      <c r="I44" s="375">
        <f>W23</f>
        <v>23</v>
      </c>
      <c r="J44" s="376">
        <f>W24</f>
        <v>26</v>
      </c>
      <c r="K44" s="373">
        <f>W25</f>
        <v>106</v>
      </c>
      <c r="L44" s="624">
        <f>W26</f>
        <v>0.66249999999999998</v>
      </c>
    </row>
    <row r="45" spans="1:12" ht="15">
      <c r="A45"/>
      <c r="B45"/>
      <c r="C45"/>
      <c r="D45" s="201"/>
      <c r="E45" s="201"/>
      <c r="F45" s="316" t="str">
        <f>X20</f>
        <v>RB</v>
      </c>
      <c r="G45" s="402">
        <f>X21</f>
        <v>0</v>
      </c>
      <c r="H45" s="375">
        <f>X22</f>
        <v>1</v>
      </c>
      <c r="I45" s="375">
        <f>X23</f>
        <v>0</v>
      </c>
      <c r="J45" s="376">
        <f>X24</f>
        <v>1</v>
      </c>
      <c r="K45" s="373">
        <f>X25</f>
        <v>2</v>
      </c>
      <c r="L45" s="624">
        <f>X26</f>
        <v>1.2500000000000001E-2</v>
      </c>
    </row>
    <row r="46" spans="1:12" ht="15">
      <c r="A46"/>
      <c r="B46"/>
      <c r="C46"/>
      <c r="D46" s="201"/>
      <c r="E46" s="201"/>
      <c r="F46" s="316" t="str">
        <f>Y20</f>
        <v>SD</v>
      </c>
      <c r="G46" s="402">
        <f>Y21</f>
        <v>0</v>
      </c>
      <c r="H46" s="375">
        <f>Y22</f>
        <v>0</v>
      </c>
      <c r="I46" s="375">
        <f>Y23</f>
        <v>5</v>
      </c>
      <c r="J46" s="376">
        <f>Y24</f>
        <v>0</v>
      </c>
      <c r="K46" s="373">
        <f>Y25</f>
        <v>5</v>
      </c>
      <c r="L46" s="624">
        <f>Y26</f>
        <v>3.125E-2</v>
      </c>
    </row>
    <row r="47" spans="1:12" ht="15">
      <c r="A47"/>
      <c r="B47"/>
      <c r="C47"/>
      <c r="D47" s="201"/>
      <c r="E47" s="201"/>
      <c r="F47" s="316" t="str">
        <f>Z20</f>
        <v>SI</v>
      </c>
      <c r="G47" s="402">
        <f>Z21</f>
        <v>0</v>
      </c>
      <c r="H47" s="375">
        <f>Z22</f>
        <v>0</v>
      </c>
      <c r="I47" s="375">
        <f>Z23</f>
        <v>0</v>
      </c>
      <c r="J47" s="376">
        <f>Z24</f>
        <v>0</v>
      </c>
      <c r="K47" s="373">
        <f>Z25</f>
        <v>0</v>
      </c>
      <c r="L47" s="624">
        <f>Z26</f>
        <v>0</v>
      </c>
    </row>
    <row r="48" spans="1:12" ht="15">
      <c r="A48"/>
      <c r="B48"/>
      <c r="C48"/>
      <c r="D48" s="201"/>
      <c r="E48" s="201"/>
      <c r="F48" s="317" t="str">
        <f>AA20</f>
        <v>OT</v>
      </c>
      <c r="G48" s="403">
        <f>AA21</f>
        <v>0</v>
      </c>
      <c r="H48" s="379">
        <f>AA22</f>
        <v>0</v>
      </c>
      <c r="I48" s="379">
        <f>AA23</f>
        <v>0</v>
      </c>
      <c r="J48" s="380">
        <f>AA24</f>
        <v>0</v>
      </c>
      <c r="K48" s="377">
        <f>AA25</f>
        <v>0</v>
      </c>
      <c r="L48" s="625">
        <f>AA26</f>
        <v>0</v>
      </c>
    </row>
    <row r="49" spans="1:20" ht="15">
      <c r="A49"/>
      <c r="B49"/>
      <c r="C49"/>
      <c r="D49" s="201"/>
      <c r="E49" s="201"/>
      <c r="F49" s="310" t="str">
        <f>AB20</f>
        <v>Total</v>
      </c>
      <c r="G49" s="416">
        <f>AB21</f>
        <v>40</v>
      </c>
      <c r="H49" s="417">
        <f>AB22</f>
        <v>40</v>
      </c>
      <c r="I49" s="417">
        <f>AB23</f>
        <v>40</v>
      </c>
      <c r="J49" s="418">
        <f>AB24</f>
        <v>40</v>
      </c>
      <c r="K49" s="419">
        <f>AB25</f>
        <v>160</v>
      </c>
      <c r="L49" s="626">
        <f>AB26</f>
        <v>1</v>
      </c>
    </row>
    <row r="50" spans="1:20" customFormat="1">
      <c r="D50" s="201"/>
      <c r="E50" s="201"/>
      <c r="F50" s="201"/>
      <c r="G50" s="201"/>
      <c r="H50" s="71"/>
      <c r="I50" s="632">
        <f>L39</f>
        <v>0.28749999999999998</v>
      </c>
      <c r="J50" s="632">
        <f>L41</f>
        <v>0</v>
      </c>
      <c r="K50" t="s">
        <v>217</v>
      </c>
      <c r="L50" s="630">
        <f>COUNTIF(L35:L48,"&gt;0")-1</f>
        <v>7</v>
      </c>
      <c r="T50" s="201"/>
    </row>
    <row r="51" spans="1:20" customFormat="1" ht="16" customHeight="1">
      <c r="D51" s="201"/>
      <c r="E51" s="201"/>
      <c r="F51" s="201"/>
      <c r="G51" s="201"/>
      <c r="H51" s="201"/>
      <c r="I51" s="201" t="s">
        <v>2758</v>
      </c>
      <c r="J51" s="201" t="s">
        <v>2759</v>
      </c>
      <c r="K51" t="s">
        <v>1529</v>
      </c>
      <c r="L51" s="629">
        <f>L40+L43+L48+L42</f>
        <v>6.2500000000000003E-3</v>
      </c>
      <c r="T51" s="201"/>
    </row>
    <row r="52" spans="1:20" customFormat="1" ht="16" customHeight="1">
      <c r="D52" s="201"/>
      <c r="E52" s="201"/>
      <c r="F52" s="201"/>
      <c r="G52" s="201"/>
      <c r="H52" s="201"/>
      <c r="I52" s="201"/>
      <c r="J52" s="201"/>
      <c r="K52" t="s">
        <v>1530</v>
      </c>
      <c r="L52" s="629">
        <f>L41+L44+L45+L46+L47</f>
        <v>0.70624999999999993</v>
      </c>
      <c r="T52" s="201"/>
    </row>
    <row r="53" spans="1:20" customFormat="1" ht="16" customHeight="1">
      <c r="D53" s="201"/>
      <c r="E53" s="201"/>
      <c r="F53" s="201"/>
      <c r="G53" s="201"/>
      <c r="H53" s="201"/>
      <c r="I53" s="201"/>
      <c r="J53" s="201"/>
      <c r="T53" s="201"/>
    </row>
    <row r="54" spans="1:20" customFormat="1" ht="16" customHeight="1">
      <c r="D54" s="201"/>
      <c r="E54" s="201"/>
      <c r="F54" s="201"/>
      <c r="G54" s="201"/>
      <c r="H54" s="201"/>
      <c r="I54" s="201"/>
      <c r="J54" s="201"/>
      <c r="T54" s="201"/>
    </row>
    <row r="55" spans="1:20" customFormat="1" ht="16" customHeight="1">
      <c r="D55" s="201"/>
      <c r="E55" s="201"/>
      <c r="F55" s="201"/>
      <c r="G55" s="201"/>
      <c r="H55" s="201"/>
      <c r="I55" s="201"/>
      <c r="J55" s="201"/>
      <c r="T55" s="201"/>
    </row>
    <row r="56" spans="1:20" customFormat="1" ht="16" customHeight="1">
      <c r="D56" s="201"/>
      <c r="E56" s="201"/>
      <c r="F56" s="201"/>
      <c r="G56" s="201"/>
      <c r="H56" s="201"/>
      <c r="I56" s="201"/>
      <c r="J56" s="201"/>
      <c r="T56" s="201"/>
    </row>
    <row r="57" spans="1:20" customFormat="1" ht="16" customHeight="1">
      <c r="D57" s="201"/>
      <c r="E57" s="201"/>
      <c r="F57" s="201"/>
      <c r="G57" s="201"/>
      <c r="H57" s="201"/>
      <c r="I57" s="201"/>
      <c r="J57" s="201"/>
      <c r="T57" s="201"/>
    </row>
    <row r="58" spans="1:20" customFormat="1" ht="16" customHeight="1">
      <c r="D58" s="201"/>
      <c r="E58" s="201"/>
      <c r="F58" s="201"/>
      <c r="G58" s="201"/>
      <c r="H58" s="201"/>
      <c r="I58" s="201"/>
      <c r="J58" s="201"/>
      <c r="T58" s="201"/>
    </row>
    <row r="59" spans="1:20" customFormat="1" ht="16" customHeight="1">
      <c r="D59" s="201"/>
      <c r="E59" s="201"/>
      <c r="F59" s="201"/>
      <c r="G59" s="201"/>
      <c r="H59" s="201"/>
      <c r="I59" s="201"/>
      <c r="J59" s="201"/>
      <c r="T59" s="201"/>
    </row>
    <row r="60" spans="1:20" customFormat="1" ht="16" customHeight="1">
      <c r="D60" s="201"/>
      <c r="E60" s="201"/>
      <c r="F60" s="201"/>
      <c r="G60" s="201"/>
      <c r="H60" s="201"/>
      <c r="I60" s="201"/>
      <c r="J60" s="201"/>
      <c r="T60" s="201"/>
    </row>
    <row r="61" spans="1:20" customFormat="1" ht="16" customHeight="1">
      <c r="D61" s="201"/>
      <c r="E61" s="201"/>
      <c r="F61" s="201"/>
      <c r="G61" s="201"/>
      <c r="H61" s="201"/>
      <c r="I61" s="201"/>
      <c r="J61" s="201"/>
      <c r="T61" s="201"/>
    </row>
    <row r="62" spans="1:20" customFormat="1" ht="16" customHeight="1">
      <c r="D62" s="201"/>
      <c r="E62" s="201"/>
      <c r="F62" s="201"/>
      <c r="G62" s="201"/>
      <c r="H62" s="201"/>
      <c r="I62" s="201"/>
      <c r="J62" s="201"/>
      <c r="T62" s="201"/>
    </row>
    <row r="63" spans="1:20" customFormat="1" ht="16" customHeight="1">
      <c r="D63" s="201"/>
      <c r="E63" s="201"/>
      <c r="F63" s="201"/>
      <c r="G63" s="201"/>
      <c r="H63" s="201"/>
      <c r="I63" s="201"/>
      <c r="J63" s="201"/>
      <c r="T63" s="201"/>
    </row>
    <row r="64" spans="1:20" customFormat="1" ht="16" customHeight="1">
      <c r="D64" s="201"/>
      <c r="E64" s="201"/>
      <c r="F64" s="201"/>
      <c r="G64" s="201"/>
      <c r="H64" s="201"/>
      <c r="I64" s="201"/>
      <c r="J64" s="201"/>
      <c r="T64" s="201"/>
    </row>
    <row r="65" spans="1:44" customFormat="1" ht="16" customHeight="1">
      <c r="D65" s="201"/>
      <c r="E65" s="201"/>
      <c r="F65" s="201"/>
      <c r="G65" s="201"/>
      <c r="H65" s="201"/>
      <c r="I65" s="201"/>
      <c r="J65" s="201"/>
      <c r="T65" s="201"/>
    </row>
    <row r="66" spans="1:44" customFormat="1" ht="16" customHeight="1">
      <c r="D66" s="201"/>
      <c r="E66" s="201"/>
      <c r="F66" s="201"/>
      <c r="G66" s="201"/>
      <c r="H66" s="201"/>
      <c r="I66" s="201"/>
      <c r="J66" s="201"/>
      <c r="T66" s="201"/>
    </row>
    <row r="67" spans="1:44" customFormat="1" ht="16" customHeight="1">
      <c r="D67" s="201"/>
      <c r="E67" s="201"/>
      <c r="F67" s="201"/>
      <c r="G67" s="201"/>
      <c r="H67" s="201"/>
      <c r="I67" s="201"/>
      <c r="J67" s="201"/>
      <c r="T67" s="201"/>
    </row>
    <row r="68" spans="1:44" customFormat="1" ht="16" customHeight="1">
      <c r="D68" s="201"/>
      <c r="E68" s="201"/>
      <c r="F68" s="201"/>
      <c r="G68" s="201"/>
      <c r="H68" s="201"/>
      <c r="I68" s="201"/>
      <c r="J68" s="201"/>
      <c r="T68" s="201"/>
    </row>
    <row r="69" spans="1:44" customFormat="1" ht="16" customHeight="1">
      <c r="D69" s="201"/>
      <c r="E69" s="201"/>
      <c r="F69" s="201"/>
      <c r="G69" s="201"/>
      <c r="H69" s="201"/>
      <c r="I69" s="201"/>
      <c r="J69" s="201"/>
      <c r="T69" s="201"/>
    </row>
    <row r="70" spans="1:44" customFormat="1" ht="16" customHeight="1">
      <c r="D70" s="201"/>
      <c r="E70" s="201"/>
      <c r="F70" s="201"/>
      <c r="G70" s="201"/>
      <c r="H70" s="201"/>
      <c r="I70" s="201"/>
      <c r="J70" s="201"/>
      <c r="T70" s="201"/>
    </row>
    <row r="71" spans="1:44" customFormat="1" ht="16" customHeight="1">
      <c r="D71" s="201"/>
      <c r="E71" s="201"/>
      <c r="F71" s="201"/>
      <c r="G71" s="201"/>
      <c r="H71" s="201"/>
      <c r="I71" s="201"/>
      <c r="J71" s="201"/>
      <c r="T71" s="201"/>
    </row>
    <row r="72" spans="1:44" customFormat="1" ht="16" customHeight="1">
      <c r="D72" s="201"/>
      <c r="E72" s="201"/>
      <c r="F72" s="201"/>
      <c r="G72" s="201"/>
      <c r="H72" s="201"/>
      <c r="I72" s="201"/>
      <c r="J72" s="201"/>
      <c r="T72" s="201"/>
    </row>
    <row r="73" spans="1:44" customFormat="1" ht="16" customHeight="1">
      <c r="D73" s="201"/>
      <c r="E73" s="201"/>
      <c r="F73" s="201"/>
      <c r="G73" s="201"/>
      <c r="H73" s="201"/>
      <c r="I73" s="201"/>
      <c r="J73" s="201"/>
      <c r="T73" s="201"/>
    </row>
    <row r="74" spans="1:44" customFormat="1" ht="16" customHeight="1">
      <c r="D74" s="201"/>
      <c r="E74" s="201"/>
      <c r="F74" s="201"/>
      <c r="G74" s="201"/>
      <c r="H74" s="201"/>
      <c r="I74" s="201"/>
      <c r="J74" s="201"/>
      <c r="T74" s="201"/>
    </row>
    <row r="75" spans="1:44" customFormat="1" ht="16" customHeight="1">
      <c r="D75" s="201"/>
      <c r="E75" s="201"/>
      <c r="F75" s="201"/>
      <c r="G75" s="201"/>
      <c r="H75" s="201"/>
      <c r="I75" s="201"/>
      <c r="J75" s="201"/>
      <c r="T75" s="201"/>
    </row>
    <row r="76" spans="1:44" customFormat="1" ht="16" customHeight="1">
      <c r="D76" s="201"/>
      <c r="E76" s="201"/>
      <c r="F76" s="201"/>
      <c r="G76" s="201"/>
      <c r="H76" s="201"/>
      <c r="I76" s="201"/>
      <c r="J76" s="201"/>
      <c r="T76" s="201"/>
    </row>
    <row r="77" spans="1:44" customFormat="1" ht="16" customHeight="1">
      <c r="D77" s="201"/>
      <c r="E77" s="201"/>
      <c r="F77" s="201"/>
      <c r="G77" s="201"/>
      <c r="H77" s="201"/>
      <c r="I77" s="201"/>
      <c r="J77" s="201"/>
      <c r="T77" s="201"/>
    </row>
    <row r="78" spans="1:44" customFormat="1" ht="16" customHeight="1">
      <c r="D78" s="201"/>
      <c r="E78" s="201"/>
      <c r="F78" s="201"/>
      <c r="G78" s="201"/>
      <c r="H78" s="201"/>
      <c r="I78" s="201"/>
      <c r="J78" s="201"/>
      <c r="T78" s="201"/>
    </row>
    <row r="79" spans="1:44" customFormat="1" ht="16" customHeight="1">
      <c r="D79" s="201"/>
      <c r="E79" s="201"/>
      <c r="F79" s="201"/>
      <c r="G79" s="201"/>
      <c r="H79" s="201"/>
      <c r="I79" s="201"/>
      <c r="J79" s="201"/>
      <c r="T79" s="201"/>
      <c r="AJ79" s="321" t="s">
        <v>955</v>
      </c>
      <c r="AK79" s="321"/>
      <c r="AL79" s="321"/>
      <c r="AM79" s="321"/>
      <c r="AN79" s="631" t="s">
        <v>44</v>
      </c>
      <c r="AO79" s="321"/>
      <c r="AP79" s="321"/>
      <c r="AQ79" s="321"/>
    </row>
    <row r="80" spans="1:44" ht="40" customHeight="1">
      <c r="A80"/>
      <c r="B80"/>
      <c r="C80"/>
      <c r="D80" s="201"/>
      <c r="E80" s="201"/>
      <c r="F80" s="201"/>
      <c r="G80" s="201"/>
      <c r="H80" s="201"/>
      <c r="I80" s="310" t="s">
        <v>1200</v>
      </c>
      <c r="J80" s="310"/>
      <c r="K80" s="310" t="s">
        <v>1166</v>
      </c>
      <c r="L80" s="310" t="s">
        <v>1582</v>
      </c>
      <c r="M80" s="310" t="s">
        <v>1583</v>
      </c>
      <c r="N80" s="311" t="s">
        <v>955</v>
      </c>
      <c r="O80" s="583" t="s">
        <v>593</v>
      </c>
      <c r="P80" s="311" t="s">
        <v>1214</v>
      </c>
      <c r="Q80" s="311" t="s">
        <v>1102</v>
      </c>
      <c r="R80" s="311" t="s">
        <v>1203</v>
      </c>
      <c r="S80" s="311" t="s">
        <v>920</v>
      </c>
      <c r="T80" s="311" t="s">
        <v>956</v>
      </c>
      <c r="U80" s="311" t="s">
        <v>957</v>
      </c>
      <c r="V80" s="311" t="s">
        <v>924</v>
      </c>
      <c r="W80" s="311" t="s">
        <v>927</v>
      </c>
      <c r="X80" s="311" t="s">
        <v>1016</v>
      </c>
      <c r="Y80" s="311" t="s">
        <v>1053</v>
      </c>
      <c r="Z80" s="311" t="s">
        <v>1389</v>
      </c>
      <c r="AA80" s="311" t="s">
        <v>1445</v>
      </c>
      <c r="AB80" s="310" t="s">
        <v>1390</v>
      </c>
      <c r="AC80" s="311" t="s">
        <v>1391</v>
      </c>
      <c r="AD80" s="311" t="s">
        <v>1391</v>
      </c>
      <c r="AE80" s="311" t="s">
        <v>1391</v>
      </c>
      <c r="AF80" s="311" t="s">
        <v>1391</v>
      </c>
      <c r="AG80" s="311" t="s">
        <v>1391</v>
      </c>
      <c r="AH80" s="278" t="s">
        <v>1536</v>
      </c>
      <c r="AI80" s="318" t="s">
        <v>1147</v>
      </c>
      <c r="AJ80" s="318">
        <v>1</v>
      </c>
      <c r="AK80" s="319">
        <v>2</v>
      </c>
      <c r="AL80" s="319">
        <v>3</v>
      </c>
      <c r="AM80" s="320">
        <v>4</v>
      </c>
      <c r="AN80" s="318">
        <v>1</v>
      </c>
      <c r="AO80" s="319">
        <v>2</v>
      </c>
      <c r="AP80" s="319">
        <v>3</v>
      </c>
      <c r="AQ80" s="320">
        <v>4</v>
      </c>
      <c r="AR80" s="310" t="s">
        <v>1201</v>
      </c>
    </row>
    <row r="81" spans="1:44" hidden="1">
      <c r="A81"/>
      <c r="B81"/>
      <c r="C81"/>
      <c r="D81" s="201"/>
      <c r="E81" s="201"/>
      <c r="F81" s="201"/>
      <c r="G81" s="201"/>
      <c r="H81" s="201"/>
      <c r="I81" s="369" t="str">
        <f ca="1">IF(AH81="-","","imp")</f>
        <v/>
      </c>
      <c r="J81" s="453">
        <v>1997</v>
      </c>
      <c r="K81" s="369">
        <f t="shared" ref="K81:M96" si="7">K$144</f>
        <v>0</v>
      </c>
      <c r="L81" s="370" t="str">
        <f t="shared" si="7"/>
        <v>-</v>
      </c>
      <c r="M81" s="369" t="str">
        <f t="shared" si="7"/>
        <v>Waugni</v>
      </c>
      <c r="N81" s="369" t="s">
        <v>1199</v>
      </c>
      <c r="O81" s="370" t="str">
        <f ca="1">IF(ISERROR(AVERAGEIF($J$144:$AG$219,$J81,O$144:O$219)),"-",AVERAGEIF($J$144:$AG$219,$J81,O$144:O$219))</f>
        <v>-</v>
      </c>
      <c r="P81" s="370" t="str">
        <f t="shared" ref="P81:AG82" ca="1" si="8">IF(ISERROR(AVERAGEIF($J$144:$AG$219,$J81,P$144:P$219)),"-",AVERAGEIF($J$144:$AG$219,$J81,P$144:P$219))</f>
        <v>-</v>
      </c>
      <c r="Q81" s="370" t="str">
        <f t="shared" ca="1" si="8"/>
        <v>-</v>
      </c>
      <c r="R81" s="370" t="str">
        <f t="shared" ca="1" si="8"/>
        <v>-</v>
      </c>
      <c r="S81" s="370" t="str">
        <f t="shared" ca="1" si="8"/>
        <v>-</v>
      </c>
      <c r="T81" s="370" t="str">
        <f t="shared" ca="1" si="8"/>
        <v>-</v>
      </c>
      <c r="U81" s="370" t="str">
        <f t="shared" ca="1" si="8"/>
        <v>-</v>
      </c>
      <c r="V81" s="370" t="str">
        <f t="shared" ca="1" si="8"/>
        <v>-</v>
      </c>
      <c r="W81" s="370" t="str">
        <f t="shared" ca="1" si="8"/>
        <v>-</v>
      </c>
      <c r="X81" s="370" t="str">
        <f t="shared" ca="1" si="8"/>
        <v>-</v>
      </c>
      <c r="Y81" s="370" t="str">
        <f t="shared" ca="1" si="8"/>
        <v>-</v>
      </c>
      <c r="Z81" s="370" t="str">
        <f t="shared" ca="1" si="8"/>
        <v>-</v>
      </c>
      <c r="AA81" s="370" t="str">
        <f t="shared" ca="1" si="8"/>
        <v>-</v>
      </c>
      <c r="AB81" s="370">
        <f t="shared" ca="1" si="8"/>
        <v>0</v>
      </c>
      <c r="AC81" s="370" t="str">
        <f t="shared" ca="1" si="8"/>
        <v>-</v>
      </c>
      <c r="AD81" s="370" t="str">
        <f t="shared" ca="1" si="8"/>
        <v>-</v>
      </c>
      <c r="AE81" s="370" t="str">
        <f t="shared" ca="1" si="8"/>
        <v>-</v>
      </c>
      <c r="AF81" s="370" t="str">
        <f t="shared" ca="1" si="8"/>
        <v>-</v>
      </c>
      <c r="AG81" s="370" t="str">
        <f t="shared" ca="1" si="8"/>
        <v>-</v>
      </c>
      <c r="AH81" s="585" t="str">
        <f t="shared" ref="AH81:AH86" ca="1" si="9">IF(ISERROR(AVERAGEIF($J$144:$AG$215,$J81,AH$144:AH$215)),"-",AVERAGEIF($J$144:$AG$215,$J81,AH$144:AH$215))</f>
        <v>-</v>
      </c>
      <c r="AI81" s="370" t="str">
        <f ca="1">IF(AH81="-","-",AH81*2.5/100)</f>
        <v>-</v>
      </c>
      <c r="AJ81" s="370" t="str">
        <f t="shared" ref="AJ81:AM86" ca="1" si="10">IF($AB81=0,"-",SUMIFS($AH$144:$AH$203,$J$144:$J$203,$J81,$N$144:$N$203,AJ$80))</f>
        <v>-</v>
      </c>
      <c r="AK81" s="371" t="str">
        <f t="shared" ca="1" si="10"/>
        <v>-</v>
      </c>
      <c r="AL81" s="371" t="str">
        <f t="shared" ca="1" si="10"/>
        <v>-</v>
      </c>
      <c r="AM81" s="372" t="str">
        <f t="shared" ca="1" si="10"/>
        <v>-</v>
      </c>
      <c r="AN81" s="370" t="str">
        <f t="shared" ref="AN81:AN82" ca="1" si="11">IF(AJ81="-","-",AJ81*2.5/100)</f>
        <v>-</v>
      </c>
      <c r="AO81" s="371" t="str">
        <f t="shared" ref="AO81:AO86" ca="1" si="12">IF(AK81="-","-",AK81*2.5/100)</f>
        <v>-</v>
      </c>
      <c r="AP81" s="371" t="str">
        <f t="shared" ref="AP81:AP86" ca="1" si="13">IF(AL81="-","-",AL81*2.5/100)</f>
        <v>-</v>
      </c>
      <c r="AQ81" s="372" t="str">
        <f t="shared" ref="AQ81:AQ86" ca="1" si="14">IF(AM81="-","-",AM81*2.5/100)</f>
        <v>-</v>
      </c>
      <c r="AR81" s="369" t="str">
        <f t="shared" ref="AR81:AR82" ca="1" si="15">IF(AB81=0,"-",STDEVP(AN81:AQ81)/2)</f>
        <v>-</v>
      </c>
    </row>
    <row r="82" spans="1:44" hidden="1">
      <c r="A82"/>
      <c r="B82"/>
      <c r="C82"/>
      <c r="D82" s="201"/>
      <c r="E82" s="201"/>
      <c r="F82" s="201"/>
      <c r="G82" s="201"/>
      <c r="H82" s="201"/>
      <c r="I82" s="373" t="str">
        <f t="shared" ref="I82:I86" ca="1" si="16">IF(AH82="-","","imp")</f>
        <v/>
      </c>
      <c r="J82" s="373">
        <v>1998</v>
      </c>
      <c r="K82" s="373">
        <f t="shared" si="7"/>
        <v>0</v>
      </c>
      <c r="L82" s="374" t="str">
        <f t="shared" si="7"/>
        <v>-</v>
      </c>
      <c r="M82" s="373" t="str">
        <f t="shared" si="7"/>
        <v>Waugni</v>
      </c>
      <c r="N82" s="453" t="s">
        <v>1199</v>
      </c>
      <c r="O82" s="370" t="str">
        <f ca="1">IF(ISERROR(AVERAGEIF($J$144:$AG$219,$J82,O$144:O$219)),"-",AVERAGEIF($J$144:$AG$219,$J82,O$144:O$219))</f>
        <v>-</v>
      </c>
      <c r="P82" s="370" t="str">
        <f t="shared" ca="1" si="8"/>
        <v>-</v>
      </c>
      <c r="Q82" s="370" t="str">
        <f t="shared" ca="1" si="8"/>
        <v>-</v>
      </c>
      <c r="R82" s="370" t="str">
        <f t="shared" ca="1" si="8"/>
        <v>-</v>
      </c>
      <c r="S82" s="370" t="str">
        <f t="shared" ca="1" si="8"/>
        <v>-</v>
      </c>
      <c r="T82" s="370" t="str">
        <f t="shared" ca="1" si="8"/>
        <v>-</v>
      </c>
      <c r="U82" s="370" t="str">
        <f t="shared" ca="1" si="8"/>
        <v>-</v>
      </c>
      <c r="V82" s="370" t="str">
        <f t="shared" ca="1" si="8"/>
        <v>-</v>
      </c>
      <c r="W82" s="370" t="str">
        <f t="shared" ca="1" si="8"/>
        <v>-</v>
      </c>
      <c r="X82" s="370" t="str">
        <f t="shared" ca="1" si="8"/>
        <v>-</v>
      </c>
      <c r="Y82" s="370" t="str">
        <f t="shared" ca="1" si="8"/>
        <v>-</v>
      </c>
      <c r="Z82" s="370" t="str">
        <f t="shared" ca="1" si="8"/>
        <v>-</v>
      </c>
      <c r="AA82" s="370" t="str">
        <f t="shared" ca="1" si="8"/>
        <v>-</v>
      </c>
      <c r="AB82" s="370">
        <f t="shared" ca="1" si="8"/>
        <v>0</v>
      </c>
      <c r="AC82" s="370" t="str">
        <f t="shared" ca="1" si="8"/>
        <v>-</v>
      </c>
      <c r="AD82" s="370" t="str">
        <f t="shared" ca="1" si="8"/>
        <v>-</v>
      </c>
      <c r="AE82" s="370" t="str">
        <f t="shared" ca="1" si="8"/>
        <v>-</v>
      </c>
      <c r="AF82" s="370" t="str">
        <f t="shared" ca="1" si="8"/>
        <v>-</v>
      </c>
      <c r="AG82" s="370" t="str">
        <f t="shared" ca="1" si="8"/>
        <v>-</v>
      </c>
      <c r="AH82" s="585" t="str">
        <f t="shared" ca="1" si="9"/>
        <v>-</v>
      </c>
      <c r="AI82" s="374" t="str">
        <f t="shared" ref="AI82:AI86" ca="1" si="17">IF(AH82="-","-",AH82*2.5/100)</f>
        <v>-</v>
      </c>
      <c r="AJ82" s="374" t="str">
        <f t="shared" ca="1" si="10"/>
        <v>-</v>
      </c>
      <c r="AK82" s="375" t="str">
        <f t="shared" ca="1" si="10"/>
        <v>-</v>
      </c>
      <c r="AL82" s="375" t="str">
        <f t="shared" ca="1" si="10"/>
        <v>-</v>
      </c>
      <c r="AM82" s="376" t="str">
        <f t="shared" ca="1" si="10"/>
        <v>-</v>
      </c>
      <c r="AN82" s="374" t="str">
        <f t="shared" ca="1" si="11"/>
        <v>-</v>
      </c>
      <c r="AO82" s="375" t="str">
        <f t="shared" ca="1" si="12"/>
        <v>-</v>
      </c>
      <c r="AP82" s="375" t="str">
        <f t="shared" ca="1" si="13"/>
        <v>-</v>
      </c>
      <c r="AQ82" s="376" t="str">
        <f t="shared" ca="1" si="14"/>
        <v>-</v>
      </c>
      <c r="AR82" s="373" t="str">
        <f t="shared" ca="1" si="15"/>
        <v>-</v>
      </c>
    </row>
    <row r="83" spans="1:44" hidden="1">
      <c r="A83"/>
      <c r="B83"/>
      <c r="C83"/>
      <c r="D83" s="201"/>
      <c r="E83" s="201"/>
      <c r="F83" s="201"/>
      <c r="G83" s="201"/>
      <c r="H83" s="201"/>
      <c r="I83" s="373" t="str">
        <f t="shared" ca="1" si="16"/>
        <v/>
      </c>
      <c r="J83" s="373">
        <v>1999</v>
      </c>
      <c r="K83" s="373">
        <f t="shared" si="7"/>
        <v>0</v>
      </c>
      <c r="L83" s="374" t="str">
        <f t="shared" si="7"/>
        <v>-</v>
      </c>
      <c r="M83" s="373" t="str">
        <f t="shared" si="7"/>
        <v>Waugni</v>
      </c>
      <c r="N83" s="453" t="s">
        <v>1199</v>
      </c>
      <c r="O83" s="370" t="str">
        <f t="shared" ref="O83:X84" ca="1" si="18">IF(ISERROR(AVERAGEIF($J$144:$AG$215,$J83,O$144:O$215)),"-",AVERAGEIF($J$144:$AG$215,$J83,O$144:O$215))</f>
        <v>-</v>
      </c>
      <c r="P83" s="370" t="str">
        <f t="shared" ca="1" si="18"/>
        <v>-</v>
      </c>
      <c r="Q83" s="370" t="str">
        <f t="shared" ca="1" si="18"/>
        <v>-</v>
      </c>
      <c r="R83" s="370" t="str">
        <f t="shared" ca="1" si="18"/>
        <v>-</v>
      </c>
      <c r="S83" s="370" t="str">
        <f t="shared" ca="1" si="18"/>
        <v>-</v>
      </c>
      <c r="T83" s="370" t="str">
        <f t="shared" ca="1" si="18"/>
        <v>-</v>
      </c>
      <c r="U83" s="370" t="str">
        <f t="shared" ca="1" si="18"/>
        <v>-</v>
      </c>
      <c r="V83" s="370" t="str">
        <f t="shared" ca="1" si="18"/>
        <v>-</v>
      </c>
      <c r="W83" s="370" t="str">
        <f t="shared" ca="1" si="18"/>
        <v>-</v>
      </c>
      <c r="X83" s="370" t="str">
        <f t="shared" ca="1" si="18"/>
        <v>-</v>
      </c>
      <c r="Y83" s="370" t="str">
        <f t="shared" ref="Y83:AG84" ca="1" si="19">IF(ISERROR(AVERAGEIF($J$144:$AG$215,$J83,Y$144:Y$215)),"-",AVERAGEIF($J$144:$AG$215,$J83,Y$144:Y$215))</f>
        <v>-</v>
      </c>
      <c r="Z83" s="370" t="str">
        <f t="shared" ca="1" si="19"/>
        <v>-</v>
      </c>
      <c r="AA83" s="370" t="str">
        <f t="shared" ca="1" si="19"/>
        <v>-</v>
      </c>
      <c r="AB83" s="370">
        <f t="shared" ca="1" si="19"/>
        <v>0</v>
      </c>
      <c r="AC83" s="370" t="str">
        <f t="shared" ca="1" si="19"/>
        <v>-</v>
      </c>
      <c r="AD83" s="370" t="str">
        <f t="shared" ca="1" si="19"/>
        <v>-</v>
      </c>
      <c r="AE83" s="370" t="str">
        <f t="shared" ca="1" si="19"/>
        <v>-</v>
      </c>
      <c r="AF83" s="370" t="str">
        <f t="shared" ca="1" si="19"/>
        <v>-</v>
      </c>
      <c r="AG83" s="370" t="str">
        <f t="shared" ca="1" si="19"/>
        <v>-</v>
      </c>
      <c r="AH83" s="585" t="str">
        <f t="shared" ca="1" si="9"/>
        <v>-</v>
      </c>
      <c r="AI83" s="374" t="str">
        <f t="shared" ca="1" si="17"/>
        <v>-</v>
      </c>
      <c r="AJ83" s="374" t="str">
        <f t="shared" ca="1" si="10"/>
        <v>-</v>
      </c>
      <c r="AK83" s="375" t="str">
        <f t="shared" ca="1" si="10"/>
        <v>-</v>
      </c>
      <c r="AL83" s="375" t="str">
        <f t="shared" ca="1" si="10"/>
        <v>-</v>
      </c>
      <c r="AM83" s="376" t="str">
        <f t="shared" ca="1" si="10"/>
        <v>-</v>
      </c>
      <c r="AN83" s="374" t="str">
        <f ca="1">IF(AJ83="-","-",AJ83*2.5/100)</f>
        <v>-</v>
      </c>
      <c r="AO83" s="375" t="str">
        <f t="shared" ca="1" si="12"/>
        <v>-</v>
      </c>
      <c r="AP83" s="375" t="str">
        <f t="shared" ca="1" si="13"/>
        <v>-</v>
      </c>
      <c r="AQ83" s="376" t="str">
        <f t="shared" ca="1" si="14"/>
        <v>-</v>
      </c>
      <c r="AR83" s="373" t="str">
        <f ca="1">IF(AB83=0,"-",STDEVP(AN83:AQ83)/2)</f>
        <v>-</v>
      </c>
    </row>
    <row r="84" spans="1:44" hidden="1">
      <c r="A84"/>
      <c r="B84"/>
      <c r="C84"/>
      <c r="D84" s="201"/>
      <c r="E84" s="201"/>
      <c r="F84" s="201"/>
      <c r="G84" s="201"/>
      <c r="H84" s="201"/>
      <c r="I84" s="373" t="str">
        <f t="shared" ca="1" si="16"/>
        <v/>
      </c>
      <c r="J84" s="373">
        <v>2000</v>
      </c>
      <c r="K84" s="373">
        <f t="shared" si="7"/>
        <v>0</v>
      </c>
      <c r="L84" s="374" t="str">
        <f t="shared" si="7"/>
        <v>-</v>
      </c>
      <c r="M84" s="373" t="str">
        <f t="shared" si="7"/>
        <v>Waugni</v>
      </c>
      <c r="N84" s="453" t="s">
        <v>1199</v>
      </c>
      <c r="O84" s="370" t="str">
        <f t="shared" ca="1" si="18"/>
        <v>-</v>
      </c>
      <c r="P84" s="370" t="str">
        <f t="shared" ca="1" si="18"/>
        <v>-</v>
      </c>
      <c r="Q84" s="370" t="str">
        <f t="shared" ca="1" si="18"/>
        <v>-</v>
      </c>
      <c r="R84" s="370" t="str">
        <f t="shared" ca="1" si="18"/>
        <v>-</v>
      </c>
      <c r="S84" s="370" t="str">
        <f t="shared" ca="1" si="18"/>
        <v>-</v>
      </c>
      <c r="T84" s="370" t="str">
        <f t="shared" ca="1" si="18"/>
        <v>-</v>
      </c>
      <c r="U84" s="370" t="str">
        <f t="shared" ca="1" si="18"/>
        <v>-</v>
      </c>
      <c r="V84" s="370" t="str">
        <f t="shared" ca="1" si="18"/>
        <v>-</v>
      </c>
      <c r="W84" s="370" t="str">
        <f t="shared" ca="1" si="18"/>
        <v>-</v>
      </c>
      <c r="X84" s="370" t="str">
        <f t="shared" ca="1" si="18"/>
        <v>-</v>
      </c>
      <c r="Y84" s="370" t="str">
        <f t="shared" ca="1" si="19"/>
        <v>-</v>
      </c>
      <c r="Z84" s="370" t="str">
        <f t="shared" ca="1" si="19"/>
        <v>-</v>
      </c>
      <c r="AA84" s="370" t="str">
        <f t="shared" ca="1" si="19"/>
        <v>-</v>
      </c>
      <c r="AB84" s="370">
        <f t="shared" ca="1" si="19"/>
        <v>0</v>
      </c>
      <c r="AC84" s="370" t="str">
        <f t="shared" ca="1" si="19"/>
        <v>-</v>
      </c>
      <c r="AD84" s="370" t="str">
        <f t="shared" ca="1" si="19"/>
        <v>-</v>
      </c>
      <c r="AE84" s="370" t="str">
        <f t="shared" ca="1" si="19"/>
        <v>-</v>
      </c>
      <c r="AF84" s="370" t="str">
        <f t="shared" ca="1" si="19"/>
        <v>-</v>
      </c>
      <c r="AG84" s="370" t="str">
        <f t="shared" ca="1" si="19"/>
        <v>-</v>
      </c>
      <c r="AH84" s="585" t="str">
        <f t="shared" ca="1" si="9"/>
        <v>-</v>
      </c>
      <c r="AI84" s="374" t="str">
        <f t="shared" ca="1" si="17"/>
        <v>-</v>
      </c>
      <c r="AJ84" s="374" t="str">
        <f t="shared" ca="1" si="10"/>
        <v>-</v>
      </c>
      <c r="AK84" s="375" t="str">
        <f t="shared" ca="1" si="10"/>
        <v>-</v>
      </c>
      <c r="AL84" s="375" t="str">
        <f t="shared" ca="1" si="10"/>
        <v>-</v>
      </c>
      <c r="AM84" s="376" t="str">
        <f t="shared" ca="1" si="10"/>
        <v>-</v>
      </c>
      <c r="AN84" s="374" t="str">
        <f t="shared" ref="AN84:AN86" ca="1" si="20">IF(AJ84="-","-",AJ84*2.5/100)</f>
        <v>-</v>
      </c>
      <c r="AO84" s="375" t="str">
        <f t="shared" ca="1" si="12"/>
        <v>-</v>
      </c>
      <c r="AP84" s="375" t="str">
        <f t="shared" ca="1" si="13"/>
        <v>-</v>
      </c>
      <c r="AQ84" s="376" t="str">
        <f t="shared" ca="1" si="14"/>
        <v>-</v>
      </c>
      <c r="AR84" s="373" t="str">
        <f t="shared" ref="AR84:AR86" ca="1" si="21">IF(AB84=0,"-",STDEVP(AN84:AQ84)/2)</f>
        <v>-</v>
      </c>
    </row>
    <row r="85" spans="1:44" hidden="1">
      <c r="A85"/>
      <c r="B85"/>
      <c r="C85"/>
      <c r="D85" s="201"/>
      <c r="E85" s="201"/>
      <c r="F85" s="201"/>
      <c r="G85" s="201"/>
      <c r="H85" s="201"/>
      <c r="I85" s="373" t="str">
        <f t="shared" ca="1" si="16"/>
        <v/>
      </c>
      <c r="J85" s="373">
        <v>2001</v>
      </c>
      <c r="K85" s="373">
        <f t="shared" si="7"/>
        <v>0</v>
      </c>
      <c r="L85" s="374" t="str">
        <f t="shared" si="7"/>
        <v>-</v>
      </c>
      <c r="M85" s="373" t="str">
        <f t="shared" si="7"/>
        <v>Waugni</v>
      </c>
      <c r="N85" s="453" t="s">
        <v>1199</v>
      </c>
      <c r="O85" s="370" t="str">
        <f ca="1">IF(ISERROR(AVERAGEIF($J$144:$AG$219,$J85,O$144:O$219)),"-",AVERAGEIF($J$144:$AG$219,$J85,O$144:O$219))</f>
        <v>-</v>
      </c>
      <c r="P85" s="370" t="str">
        <f t="shared" ref="P85:AG85" ca="1" si="22">IF(ISERROR(AVERAGEIF($J$144:$AG$219,$J85,P$144:P$219)),"-",AVERAGEIF($J$144:$AG$219,$J85,P$144:P$219))</f>
        <v>-</v>
      </c>
      <c r="Q85" s="370" t="str">
        <f t="shared" ca="1" si="22"/>
        <v>-</v>
      </c>
      <c r="R85" s="370" t="str">
        <f t="shared" ca="1" si="22"/>
        <v>-</v>
      </c>
      <c r="S85" s="370" t="str">
        <f t="shared" ca="1" si="22"/>
        <v>-</v>
      </c>
      <c r="T85" s="370" t="str">
        <f t="shared" ca="1" si="22"/>
        <v>-</v>
      </c>
      <c r="U85" s="370" t="str">
        <f t="shared" ca="1" si="22"/>
        <v>-</v>
      </c>
      <c r="V85" s="370" t="str">
        <f t="shared" ca="1" si="22"/>
        <v>-</v>
      </c>
      <c r="W85" s="370" t="str">
        <f t="shared" ca="1" si="22"/>
        <v>-</v>
      </c>
      <c r="X85" s="370" t="str">
        <f t="shared" ca="1" si="22"/>
        <v>-</v>
      </c>
      <c r="Y85" s="370" t="str">
        <f t="shared" ca="1" si="22"/>
        <v>-</v>
      </c>
      <c r="Z85" s="370" t="str">
        <f t="shared" ca="1" si="22"/>
        <v>-</v>
      </c>
      <c r="AA85" s="370" t="str">
        <f t="shared" ca="1" si="22"/>
        <v>-</v>
      </c>
      <c r="AB85" s="370">
        <f t="shared" ca="1" si="22"/>
        <v>0</v>
      </c>
      <c r="AC85" s="370" t="str">
        <f t="shared" ca="1" si="22"/>
        <v>-</v>
      </c>
      <c r="AD85" s="370" t="str">
        <f t="shared" ca="1" si="22"/>
        <v>-</v>
      </c>
      <c r="AE85" s="370" t="str">
        <f t="shared" ca="1" si="22"/>
        <v>-</v>
      </c>
      <c r="AF85" s="370" t="str">
        <f t="shared" ca="1" si="22"/>
        <v>-</v>
      </c>
      <c r="AG85" s="370" t="str">
        <f t="shared" ca="1" si="22"/>
        <v>-</v>
      </c>
      <c r="AH85" s="585" t="str">
        <f t="shared" ca="1" si="9"/>
        <v>-</v>
      </c>
      <c r="AI85" s="374" t="str">
        <f t="shared" ca="1" si="17"/>
        <v>-</v>
      </c>
      <c r="AJ85" s="374" t="str">
        <f t="shared" ca="1" si="10"/>
        <v>-</v>
      </c>
      <c r="AK85" s="375" t="str">
        <f t="shared" ca="1" si="10"/>
        <v>-</v>
      </c>
      <c r="AL85" s="375" t="str">
        <f t="shared" ca="1" si="10"/>
        <v>-</v>
      </c>
      <c r="AM85" s="376" t="str">
        <f t="shared" ca="1" si="10"/>
        <v>-</v>
      </c>
      <c r="AN85" s="374" t="str">
        <f t="shared" ca="1" si="20"/>
        <v>-</v>
      </c>
      <c r="AO85" s="375" t="str">
        <f t="shared" ca="1" si="12"/>
        <v>-</v>
      </c>
      <c r="AP85" s="375" t="str">
        <f t="shared" ca="1" si="13"/>
        <v>-</v>
      </c>
      <c r="AQ85" s="376" t="str">
        <f t="shared" ca="1" si="14"/>
        <v>-</v>
      </c>
      <c r="AR85" s="373" t="str">
        <f t="shared" ca="1" si="21"/>
        <v>-</v>
      </c>
    </row>
    <row r="86" spans="1:44" hidden="1">
      <c r="A86"/>
      <c r="B86"/>
      <c r="C86"/>
      <c r="D86" s="201"/>
      <c r="E86" s="201"/>
      <c r="F86" s="201"/>
      <c r="G86" s="201"/>
      <c r="H86" s="201"/>
      <c r="I86" s="373" t="str">
        <f t="shared" ca="1" si="16"/>
        <v/>
      </c>
      <c r="J86" s="377">
        <v>2002</v>
      </c>
      <c r="K86" s="373">
        <f t="shared" si="7"/>
        <v>0</v>
      </c>
      <c r="L86" s="374" t="str">
        <f t="shared" si="7"/>
        <v>-</v>
      </c>
      <c r="M86" s="373" t="str">
        <f t="shared" si="7"/>
        <v>Waugni</v>
      </c>
      <c r="N86" s="453" t="s">
        <v>1199</v>
      </c>
      <c r="O86" s="370" t="str">
        <f t="shared" ref="O86:AG86" ca="1" si="23">IF(ISERROR(AVERAGEIF($J$144:$AG$215,$J86,O$144:O$215)),"-",AVERAGEIF($J$144:$AG$215,$J86,O$144:O$215))</f>
        <v>-</v>
      </c>
      <c r="P86" s="370" t="str">
        <f t="shared" ca="1" si="23"/>
        <v>-</v>
      </c>
      <c r="Q86" s="370" t="str">
        <f t="shared" ca="1" si="23"/>
        <v>-</v>
      </c>
      <c r="R86" s="370" t="str">
        <f t="shared" ca="1" si="23"/>
        <v>-</v>
      </c>
      <c r="S86" s="370" t="str">
        <f t="shared" ca="1" si="23"/>
        <v>-</v>
      </c>
      <c r="T86" s="370" t="str">
        <f t="shared" ca="1" si="23"/>
        <v>-</v>
      </c>
      <c r="U86" s="370" t="str">
        <f t="shared" ca="1" si="23"/>
        <v>-</v>
      </c>
      <c r="V86" s="370" t="str">
        <f t="shared" ca="1" si="23"/>
        <v>-</v>
      </c>
      <c r="W86" s="370" t="str">
        <f t="shared" ca="1" si="23"/>
        <v>-</v>
      </c>
      <c r="X86" s="370" t="str">
        <f t="shared" ca="1" si="23"/>
        <v>-</v>
      </c>
      <c r="Y86" s="370" t="str">
        <f t="shared" ca="1" si="23"/>
        <v>-</v>
      </c>
      <c r="Z86" s="370" t="str">
        <f t="shared" ca="1" si="23"/>
        <v>-</v>
      </c>
      <c r="AA86" s="370" t="str">
        <f t="shared" ca="1" si="23"/>
        <v>-</v>
      </c>
      <c r="AB86" s="370">
        <f t="shared" ca="1" si="23"/>
        <v>0</v>
      </c>
      <c r="AC86" s="370" t="str">
        <f t="shared" ca="1" si="23"/>
        <v>-</v>
      </c>
      <c r="AD86" s="370" t="str">
        <f t="shared" ca="1" si="23"/>
        <v>-</v>
      </c>
      <c r="AE86" s="370" t="str">
        <f t="shared" ca="1" si="23"/>
        <v>-</v>
      </c>
      <c r="AF86" s="370" t="str">
        <f t="shared" ca="1" si="23"/>
        <v>-</v>
      </c>
      <c r="AG86" s="370" t="str">
        <f t="shared" ca="1" si="23"/>
        <v>-</v>
      </c>
      <c r="AH86" s="585" t="str">
        <f t="shared" ca="1" si="9"/>
        <v>-</v>
      </c>
      <c r="AI86" s="374" t="str">
        <f t="shared" ca="1" si="17"/>
        <v>-</v>
      </c>
      <c r="AJ86" s="374" t="str">
        <f t="shared" ca="1" si="10"/>
        <v>-</v>
      </c>
      <c r="AK86" s="375" t="str">
        <f t="shared" ca="1" si="10"/>
        <v>-</v>
      </c>
      <c r="AL86" s="375" t="str">
        <f t="shared" ca="1" si="10"/>
        <v>-</v>
      </c>
      <c r="AM86" s="376" t="str">
        <f t="shared" ca="1" si="10"/>
        <v>-</v>
      </c>
      <c r="AN86" s="374" t="str">
        <f t="shared" ca="1" si="20"/>
        <v>-</v>
      </c>
      <c r="AO86" s="375" t="str">
        <f t="shared" ca="1" si="12"/>
        <v>-</v>
      </c>
      <c r="AP86" s="375" t="str">
        <f t="shared" ca="1" si="13"/>
        <v>-</v>
      </c>
      <c r="AQ86" s="376" t="str">
        <f t="shared" ca="1" si="14"/>
        <v>-</v>
      </c>
      <c r="AR86" s="373" t="str">
        <f t="shared" ca="1" si="21"/>
        <v>-</v>
      </c>
    </row>
    <row r="87" spans="1:44" hidden="1">
      <c r="A87"/>
      <c r="B87"/>
      <c r="C87"/>
      <c r="D87" s="201"/>
      <c r="E87" s="201"/>
      <c r="F87" s="201"/>
      <c r="G87" s="201"/>
      <c r="H87" s="201"/>
      <c r="I87" s="369" t="str">
        <f ca="1">IF(AH87="-","","imp")</f>
        <v/>
      </c>
      <c r="J87" s="369">
        <v>2003</v>
      </c>
      <c r="K87" s="369">
        <f t="shared" si="7"/>
        <v>0</v>
      </c>
      <c r="L87" s="370" t="str">
        <f t="shared" si="7"/>
        <v>-</v>
      </c>
      <c r="M87" s="369" t="str">
        <f t="shared" si="7"/>
        <v>Waugni</v>
      </c>
      <c r="N87" s="369" t="s">
        <v>1199</v>
      </c>
      <c r="O87" s="370" t="str">
        <f t="shared" ref="O87:AD90" ca="1" si="24">IF(ISERROR(AVERAGEIF($J$144:$AG$219,$J87,O$144:O$219)),"-",AVERAGEIF($J$144:$AG$219,$J87,O$144:O$219))</f>
        <v>-</v>
      </c>
      <c r="P87" s="370" t="str">
        <f t="shared" ca="1" si="24"/>
        <v>-</v>
      </c>
      <c r="Q87" s="370" t="str">
        <f t="shared" ca="1" si="24"/>
        <v>-</v>
      </c>
      <c r="R87" s="370" t="str">
        <f t="shared" ca="1" si="24"/>
        <v>-</v>
      </c>
      <c r="S87" s="370" t="str">
        <f t="shared" ca="1" si="24"/>
        <v>-</v>
      </c>
      <c r="T87" s="370" t="str">
        <f t="shared" ca="1" si="24"/>
        <v>-</v>
      </c>
      <c r="U87" s="370" t="str">
        <f t="shared" ca="1" si="24"/>
        <v>-</v>
      </c>
      <c r="V87" s="370" t="str">
        <f t="shared" ca="1" si="24"/>
        <v>-</v>
      </c>
      <c r="W87" s="370" t="str">
        <f t="shared" ca="1" si="24"/>
        <v>-</v>
      </c>
      <c r="X87" s="370" t="str">
        <f t="shared" ca="1" si="24"/>
        <v>-</v>
      </c>
      <c r="Y87" s="370" t="str">
        <f t="shared" ca="1" si="24"/>
        <v>-</v>
      </c>
      <c r="Z87" s="370" t="str">
        <f t="shared" ca="1" si="24"/>
        <v>-</v>
      </c>
      <c r="AA87" s="370" t="str">
        <f t="shared" ca="1" si="24"/>
        <v>-</v>
      </c>
      <c r="AB87" s="370">
        <f t="shared" ca="1" si="24"/>
        <v>0</v>
      </c>
      <c r="AC87" s="370" t="str">
        <f t="shared" ca="1" si="24"/>
        <v>-</v>
      </c>
      <c r="AD87" s="370" t="str">
        <f t="shared" ca="1" si="24"/>
        <v>-</v>
      </c>
      <c r="AE87" s="370" t="str">
        <f t="shared" ref="AE87:AH90" ca="1" si="25">IF(ISERROR(AVERAGEIF($J$144:$AG$219,$J87,AE$144:AE$219)),"-",AVERAGEIF($J$144:$AG$219,$J87,AE$144:AE$219))</f>
        <v>-</v>
      </c>
      <c r="AF87" s="370" t="str">
        <f t="shared" ca="1" si="25"/>
        <v>-</v>
      </c>
      <c r="AG87" s="370" t="str">
        <f t="shared" ca="1" si="25"/>
        <v>-</v>
      </c>
      <c r="AH87" s="585" t="str">
        <f ca="1">IF(ISERROR(AVERAGEIF($J$144:$AG$219,$J87,AH$144:AH$219)),"-",AVERAGEIF($J$144:$AG$219,$J87,AH$144:AH$219))</f>
        <v>-</v>
      </c>
      <c r="AI87" s="370" t="str">
        <f ca="1">IF(AH87="-","-",AH87*2.5/100)</f>
        <v>-</v>
      </c>
      <c r="AJ87" s="370" t="str">
        <f ca="1">IF($AB87=0,"-",SUMIFS($AH$144:$AH$219,$J$144:$J$219,$J87,$N$144:$N$219,AJ$80))</f>
        <v>-</v>
      </c>
      <c r="AK87" s="370" t="str">
        <f t="shared" ref="AK87:AM92" ca="1" si="26">IF($AB87=0,"-",SUMIFS($AH$144:$AH$219,$J$144:$J$219,$J87,$N$144:$N$219,AK$80))</f>
        <v>-</v>
      </c>
      <c r="AL87" s="370" t="str">
        <f t="shared" ca="1" si="26"/>
        <v>-</v>
      </c>
      <c r="AM87" s="370" t="str">
        <f t="shared" ca="1" si="26"/>
        <v>-</v>
      </c>
      <c r="AN87" s="370" t="str">
        <f ca="1">IF(AJ87="-","-",AJ87*2.5/100)</f>
        <v>-</v>
      </c>
      <c r="AO87" s="371" t="str">
        <f t="shared" ref="AN87:AQ95" ca="1" si="27">IF(AK87="-","-",AK87*2.5/100)</f>
        <v>-</v>
      </c>
      <c r="AP87" s="371" t="str">
        <f t="shared" ca="1" si="27"/>
        <v>-</v>
      </c>
      <c r="AQ87" s="372" t="str">
        <f t="shared" ca="1" si="27"/>
        <v>-</v>
      </c>
      <c r="AR87" s="369" t="str">
        <f ca="1">IF(AB87=0,"-",STDEVP(AN87:AQ87)/2)</f>
        <v>-</v>
      </c>
    </row>
    <row r="88" spans="1:44">
      <c r="A88"/>
      <c r="B88"/>
      <c r="C88"/>
      <c r="D88" s="201"/>
      <c r="E88" s="201"/>
      <c r="F88" s="201"/>
      <c r="G88" s="201"/>
      <c r="H88" s="201"/>
      <c r="I88" s="373" t="str">
        <f t="shared" ref="I88:I95" ca="1" si="28">IF(AH88="-","","imp")</f>
        <v/>
      </c>
      <c r="J88" s="373">
        <v>2004</v>
      </c>
      <c r="K88" s="373">
        <f t="shared" si="7"/>
        <v>0</v>
      </c>
      <c r="L88" s="374" t="str">
        <f t="shared" si="7"/>
        <v>-</v>
      </c>
      <c r="M88" s="373" t="str">
        <f t="shared" si="7"/>
        <v>Waugni</v>
      </c>
      <c r="N88" s="453" t="s">
        <v>1199</v>
      </c>
      <c r="O88" s="370" t="str">
        <f t="shared" ca="1" si="24"/>
        <v>-</v>
      </c>
      <c r="P88" s="370" t="str">
        <f t="shared" ca="1" si="24"/>
        <v>-</v>
      </c>
      <c r="Q88" s="370" t="str">
        <f t="shared" ca="1" si="24"/>
        <v>-</v>
      </c>
      <c r="R88" s="370" t="str">
        <f t="shared" ca="1" si="24"/>
        <v>-</v>
      </c>
      <c r="S88" s="370" t="str">
        <f t="shared" ca="1" si="24"/>
        <v>-</v>
      </c>
      <c r="T88" s="370" t="str">
        <f t="shared" ca="1" si="24"/>
        <v>-</v>
      </c>
      <c r="U88" s="370" t="str">
        <f t="shared" ca="1" si="24"/>
        <v>-</v>
      </c>
      <c r="V88" s="370" t="str">
        <f t="shared" ca="1" si="24"/>
        <v>-</v>
      </c>
      <c r="W88" s="370" t="str">
        <f t="shared" ca="1" si="24"/>
        <v>-</v>
      </c>
      <c r="X88" s="370" t="str">
        <f t="shared" ca="1" si="24"/>
        <v>-</v>
      </c>
      <c r="Y88" s="370" t="str">
        <f t="shared" ca="1" si="24"/>
        <v>-</v>
      </c>
      <c r="Z88" s="370" t="str">
        <f t="shared" ca="1" si="24"/>
        <v>-</v>
      </c>
      <c r="AA88" s="370" t="str">
        <f t="shared" ca="1" si="24"/>
        <v>-</v>
      </c>
      <c r="AB88" s="370">
        <f t="shared" ca="1" si="24"/>
        <v>0</v>
      </c>
      <c r="AC88" s="370" t="str">
        <f t="shared" ca="1" si="24"/>
        <v>-</v>
      </c>
      <c r="AD88" s="370" t="str">
        <f t="shared" ca="1" si="24"/>
        <v>-</v>
      </c>
      <c r="AE88" s="370" t="str">
        <f t="shared" ca="1" si="25"/>
        <v>-</v>
      </c>
      <c r="AF88" s="370" t="str">
        <f t="shared" ca="1" si="25"/>
        <v>-</v>
      </c>
      <c r="AG88" s="370" t="str">
        <f t="shared" ca="1" si="25"/>
        <v>-</v>
      </c>
      <c r="AH88" s="585" t="str">
        <f t="shared" ca="1" si="25"/>
        <v>-</v>
      </c>
      <c r="AI88" s="370" t="str">
        <f t="shared" ref="AI88:AI90" ca="1" si="29">IF(AH88="-","-",AH88*2.5/100)</f>
        <v>-</v>
      </c>
      <c r="AJ88" s="370" t="str">
        <f t="shared" ref="AJ88:AJ90" ca="1" si="30">IF($AB88=0,"-",SUMIFS($AH$144:$AH$219,$J$144:$J$219,$J88,$N$144:$N$219,AJ$80))</f>
        <v>-</v>
      </c>
      <c r="AK88" s="370" t="str">
        <f t="shared" ca="1" si="26"/>
        <v>-</v>
      </c>
      <c r="AL88" s="370" t="str">
        <f t="shared" ca="1" si="26"/>
        <v>-</v>
      </c>
      <c r="AM88" s="370" t="str">
        <f t="shared" ca="1" si="26"/>
        <v>-</v>
      </c>
      <c r="AN88" s="374" t="str">
        <f t="shared" ca="1" si="27"/>
        <v>-</v>
      </c>
      <c r="AO88" s="375" t="str">
        <f t="shared" ca="1" si="27"/>
        <v>-</v>
      </c>
      <c r="AP88" s="375" t="str">
        <f t="shared" ca="1" si="27"/>
        <v>-</v>
      </c>
      <c r="AQ88" s="376" t="str">
        <f t="shared" ca="1" si="27"/>
        <v>-</v>
      </c>
      <c r="AR88" s="453" t="str">
        <f t="shared" ref="AR88:AR95" ca="1" si="31">IF(AB88=0,"-",STDEVP(AN88:AQ88)/2)</f>
        <v>-</v>
      </c>
    </row>
    <row r="89" spans="1:44">
      <c r="A89"/>
      <c r="B89"/>
      <c r="C89"/>
      <c r="D89" s="201"/>
      <c r="E89" s="201"/>
      <c r="F89" s="201"/>
      <c r="G89" s="201"/>
      <c r="H89" s="201"/>
      <c r="I89" s="373" t="str">
        <f t="shared" ca="1" si="28"/>
        <v/>
      </c>
      <c r="J89" s="373">
        <v>2005</v>
      </c>
      <c r="K89" s="373">
        <f t="shared" si="7"/>
        <v>0</v>
      </c>
      <c r="L89" s="374" t="str">
        <f t="shared" si="7"/>
        <v>-</v>
      </c>
      <c r="M89" s="373" t="str">
        <f t="shared" si="7"/>
        <v>Waugni</v>
      </c>
      <c r="N89" s="453" t="s">
        <v>1199</v>
      </c>
      <c r="O89" s="370" t="str">
        <f t="shared" ca="1" si="24"/>
        <v>-</v>
      </c>
      <c r="P89" s="370" t="str">
        <f t="shared" ca="1" si="24"/>
        <v>-</v>
      </c>
      <c r="Q89" s="370" t="str">
        <f t="shared" ca="1" si="24"/>
        <v>-</v>
      </c>
      <c r="R89" s="370" t="str">
        <f t="shared" ca="1" si="24"/>
        <v>-</v>
      </c>
      <c r="S89" s="370" t="str">
        <f t="shared" ca="1" si="24"/>
        <v>-</v>
      </c>
      <c r="T89" s="370" t="str">
        <f t="shared" ca="1" si="24"/>
        <v>-</v>
      </c>
      <c r="U89" s="370" t="str">
        <f t="shared" ca="1" si="24"/>
        <v>-</v>
      </c>
      <c r="V89" s="370" t="str">
        <f t="shared" ca="1" si="24"/>
        <v>-</v>
      </c>
      <c r="W89" s="370" t="str">
        <f t="shared" ca="1" si="24"/>
        <v>-</v>
      </c>
      <c r="X89" s="370" t="str">
        <f t="shared" ca="1" si="24"/>
        <v>-</v>
      </c>
      <c r="Y89" s="370" t="str">
        <f t="shared" ca="1" si="24"/>
        <v>-</v>
      </c>
      <c r="Z89" s="370" t="str">
        <f t="shared" ca="1" si="24"/>
        <v>-</v>
      </c>
      <c r="AA89" s="370" t="str">
        <f t="shared" ca="1" si="24"/>
        <v>-</v>
      </c>
      <c r="AB89" s="370">
        <f t="shared" ca="1" si="24"/>
        <v>0</v>
      </c>
      <c r="AC89" s="370" t="str">
        <f t="shared" ca="1" si="24"/>
        <v>-</v>
      </c>
      <c r="AD89" s="370" t="str">
        <f t="shared" ca="1" si="24"/>
        <v>-</v>
      </c>
      <c r="AE89" s="370" t="str">
        <f t="shared" ca="1" si="25"/>
        <v>-</v>
      </c>
      <c r="AF89" s="370" t="str">
        <f t="shared" ca="1" si="25"/>
        <v>-</v>
      </c>
      <c r="AG89" s="370" t="str">
        <f t="shared" ca="1" si="25"/>
        <v>-</v>
      </c>
      <c r="AH89" s="585" t="str">
        <f t="shared" ca="1" si="25"/>
        <v>-</v>
      </c>
      <c r="AI89" s="370" t="str">
        <f t="shared" ca="1" si="29"/>
        <v>-</v>
      </c>
      <c r="AJ89" s="370" t="str">
        <f t="shared" ca="1" si="30"/>
        <v>-</v>
      </c>
      <c r="AK89" s="370" t="str">
        <f t="shared" ca="1" si="26"/>
        <v>-</v>
      </c>
      <c r="AL89" s="370" t="str">
        <f t="shared" ca="1" si="26"/>
        <v>-</v>
      </c>
      <c r="AM89" s="370" t="str">
        <f t="shared" ca="1" si="26"/>
        <v>-</v>
      </c>
      <c r="AN89" s="374" t="str">
        <f ca="1">IF(AJ89="-","-",AJ89*2.5/100)</f>
        <v>-</v>
      </c>
      <c r="AO89" s="375" t="str">
        <f t="shared" ca="1" si="27"/>
        <v>-</v>
      </c>
      <c r="AP89" s="375" t="str">
        <f t="shared" ca="1" si="27"/>
        <v>-</v>
      </c>
      <c r="AQ89" s="376" t="str">
        <f t="shared" ca="1" si="27"/>
        <v>-</v>
      </c>
      <c r="AR89" s="453" t="str">
        <f t="shared" ca="1" si="31"/>
        <v>-</v>
      </c>
    </row>
    <row r="90" spans="1:44">
      <c r="A90"/>
      <c r="B90"/>
      <c r="C90"/>
      <c r="D90" s="201"/>
      <c r="E90" s="201"/>
      <c r="F90" s="201"/>
      <c r="G90" s="201"/>
      <c r="H90" s="201"/>
      <c r="I90" s="373" t="str">
        <f t="shared" ca="1" si="28"/>
        <v/>
      </c>
      <c r="J90" s="373">
        <v>2006</v>
      </c>
      <c r="K90" s="373">
        <f t="shared" si="7"/>
        <v>0</v>
      </c>
      <c r="L90" s="374" t="str">
        <f t="shared" si="7"/>
        <v>-</v>
      </c>
      <c r="M90" s="373" t="str">
        <f t="shared" si="7"/>
        <v>Waugni</v>
      </c>
      <c r="N90" s="453" t="s">
        <v>1199</v>
      </c>
      <c r="O90" s="370" t="str">
        <f t="shared" ca="1" si="24"/>
        <v>-</v>
      </c>
      <c r="P90" s="370" t="str">
        <f t="shared" ca="1" si="24"/>
        <v>-</v>
      </c>
      <c r="Q90" s="370" t="str">
        <f t="shared" ca="1" si="24"/>
        <v>-</v>
      </c>
      <c r="R90" s="370" t="str">
        <f t="shared" ca="1" si="24"/>
        <v>-</v>
      </c>
      <c r="S90" s="370" t="str">
        <f t="shared" ca="1" si="24"/>
        <v>-</v>
      </c>
      <c r="T90" s="370" t="str">
        <f t="shared" ca="1" si="24"/>
        <v>-</v>
      </c>
      <c r="U90" s="370" t="str">
        <f t="shared" ca="1" si="24"/>
        <v>-</v>
      </c>
      <c r="V90" s="370" t="str">
        <f t="shared" ca="1" si="24"/>
        <v>-</v>
      </c>
      <c r="W90" s="370" t="str">
        <f t="shared" ca="1" si="24"/>
        <v>-</v>
      </c>
      <c r="X90" s="370" t="str">
        <f t="shared" ca="1" si="24"/>
        <v>-</v>
      </c>
      <c r="Y90" s="370" t="str">
        <f t="shared" ca="1" si="24"/>
        <v>-</v>
      </c>
      <c r="Z90" s="370" t="str">
        <f t="shared" ca="1" si="24"/>
        <v>-</v>
      </c>
      <c r="AA90" s="370" t="str">
        <f t="shared" ca="1" si="24"/>
        <v>-</v>
      </c>
      <c r="AB90" s="370">
        <f t="shared" ca="1" si="24"/>
        <v>0</v>
      </c>
      <c r="AC90" s="370" t="str">
        <f t="shared" ca="1" si="24"/>
        <v>-</v>
      </c>
      <c r="AD90" s="370" t="str">
        <f t="shared" ca="1" si="24"/>
        <v>-</v>
      </c>
      <c r="AE90" s="370" t="str">
        <f t="shared" ca="1" si="25"/>
        <v>-</v>
      </c>
      <c r="AF90" s="370" t="str">
        <f t="shared" ca="1" si="25"/>
        <v>-</v>
      </c>
      <c r="AG90" s="370" t="str">
        <f t="shared" ca="1" si="25"/>
        <v>-</v>
      </c>
      <c r="AH90" s="585" t="str">
        <f t="shared" ca="1" si="25"/>
        <v>-</v>
      </c>
      <c r="AI90" s="370" t="str">
        <f t="shared" ca="1" si="29"/>
        <v>-</v>
      </c>
      <c r="AJ90" s="370" t="str">
        <f t="shared" ca="1" si="30"/>
        <v>-</v>
      </c>
      <c r="AK90" s="370" t="str">
        <f t="shared" ca="1" si="26"/>
        <v>-</v>
      </c>
      <c r="AL90" s="370" t="str">
        <f t="shared" ca="1" si="26"/>
        <v>-</v>
      </c>
      <c r="AM90" s="370" t="str">
        <f t="shared" ca="1" si="26"/>
        <v>-</v>
      </c>
      <c r="AN90" s="374" t="str">
        <f t="shared" ref="AN90:AN95" ca="1" si="32">IF(AJ90="-","-",AJ90*2.5/100)</f>
        <v>-</v>
      </c>
      <c r="AO90" s="375" t="str">
        <f t="shared" ca="1" si="27"/>
        <v>-</v>
      </c>
      <c r="AP90" s="375" t="str">
        <f t="shared" ca="1" si="27"/>
        <v>-</v>
      </c>
      <c r="AQ90" s="376" t="str">
        <f t="shared" ca="1" si="27"/>
        <v>-</v>
      </c>
      <c r="AR90" s="453" t="str">
        <f ca="1">IF(AB90=0,"-",STDEVP(AN90:AQ90)/2)</f>
        <v>-</v>
      </c>
    </row>
    <row r="91" spans="1:44" hidden="1">
      <c r="A91"/>
      <c r="B91"/>
      <c r="C91"/>
      <c r="D91" s="201"/>
      <c r="E91" s="201"/>
      <c r="F91" s="201"/>
      <c r="G91" s="201"/>
      <c r="H91" s="201"/>
      <c r="I91" s="373" t="str">
        <f t="shared" ca="1" si="28"/>
        <v/>
      </c>
      <c r="J91" s="373">
        <v>2007</v>
      </c>
      <c r="K91" s="373">
        <f t="shared" si="7"/>
        <v>0</v>
      </c>
      <c r="L91" s="374" t="str">
        <f t="shared" si="7"/>
        <v>-</v>
      </c>
      <c r="M91" s="373" t="str">
        <f t="shared" si="7"/>
        <v>Waugni</v>
      </c>
      <c r="N91" s="453" t="s">
        <v>1199</v>
      </c>
      <c r="O91" s="370" t="str">
        <f t="shared" ref="O91:AH91" ca="1" si="33">IF(ISERROR(AVERAGEIF($J$144:$AG$215,$J91,O$144:O$215)),"-",AVERAGEIF($J$144:$AG$215,$J91,O$144:O$215))</f>
        <v>-</v>
      </c>
      <c r="P91" s="370" t="str">
        <f t="shared" ca="1" si="33"/>
        <v>-</v>
      </c>
      <c r="Q91" s="370" t="str">
        <f t="shared" ca="1" si="33"/>
        <v>-</v>
      </c>
      <c r="R91" s="370" t="str">
        <f t="shared" ca="1" si="33"/>
        <v>-</v>
      </c>
      <c r="S91" s="370" t="str">
        <f t="shared" ca="1" si="33"/>
        <v>-</v>
      </c>
      <c r="T91" s="370" t="str">
        <f t="shared" ca="1" si="33"/>
        <v>-</v>
      </c>
      <c r="U91" s="370" t="str">
        <f t="shared" ca="1" si="33"/>
        <v>-</v>
      </c>
      <c r="V91" s="370" t="str">
        <f t="shared" ca="1" si="33"/>
        <v>-</v>
      </c>
      <c r="W91" s="370" t="str">
        <f t="shared" ca="1" si="33"/>
        <v>-</v>
      </c>
      <c r="X91" s="370" t="str">
        <f t="shared" ca="1" si="33"/>
        <v>-</v>
      </c>
      <c r="Y91" s="370" t="str">
        <f t="shared" ca="1" si="33"/>
        <v>-</v>
      </c>
      <c r="Z91" s="370" t="str">
        <f t="shared" ca="1" si="33"/>
        <v>-</v>
      </c>
      <c r="AA91" s="370" t="str">
        <f t="shared" ca="1" si="33"/>
        <v>-</v>
      </c>
      <c r="AB91" s="370">
        <f t="shared" ca="1" si="33"/>
        <v>0</v>
      </c>
      <c r="AC91" s="370" t="str">
        <f t="shared" ca="1" si="33"/>
        <v>-</v>
      </c>
      <c r="AD91" s="370" t="str">
        <f t="shared" ca="1" si="33"/>
        <v>-</v>
      </c>
      <c r="AE91" s="370" t="str">
        <f t="shared" ca="1" si="33"/>
        <v>-</v>
      </c>
      <c r="AF91" s="370" t="str">
        <f t="shared" ca="1" si="33"/>
        <v>-</v>
      </c>
      <c r="AG91" s="370" t="str">
        <f t="shared" ca="1" si="33"/>
        <v>-</v>
      </c>
      <c r="AH91" s="585" t="str">
        <f t="shared" ca="1" si="33"/>
        <v>-</v>
      </c>
      <c r="AI91" s="374" t="str">
        <f t="shared" ref="AI91:AI101" ca="1" si="34">IF(AH91="-","-",AH91*2.5/100)</f>
        <v>-</v>
      </c>
      <c r="AJ91" s="374" t="str">
        <f ca="1">IF($AB91=0,"-",SUMIFS($AH$144:$AH$203,$J$144:$J$203,$J91,$N$144:$N$203,AJ$80))</f>
        <v>-</v>
      </c>
      <c r="AK91" s="375" t="str">
        <f ca="1">IF($AB91=0,"-",SUMIFS($AH$144:$AH$203,$J$144:$J$203,$J91,$N$144:$N$203,AK$80))</f>
        <v>-</v>
      </c>
      <c r="AL91" s="375" t="str">
        <f ca="1">IF($AB91=0,"-",SUMIFS($AH$144:$AH$203,$J$144:$J$203,$J91,$N$144:$N$203,AL$80))</f>
        <v>-</v>
      </c>
      <c r="AM91" s="376" t="str">
        <f ca="1">IF($AB91=0,"-",SUMIFS($AH$144:$AH$203,$J$144:$J$203,$J91,$N$144:$N$203,AM$80))</f>
        <v>-</v>
      </c>
      <c r="AN91" s="374" t="str">
        <f t="shared" ca="1" si="32"/>
        <v>-</v>
      </c>
      <c r="AO91" s="375" t="str">
        <f t="shared" ca="1" si="27"/>
        <v>-</v>
      </c>
      <c r="AP91" s="375" t="str">
        <f t="shared" ca="1" si="27"/>
        <v>-</v>
      </c>
      <c r="AQ91" s="376" t="str">
        <f t="shared" ca="1" si="27"/>
        <v>-</v>
      </c>
      <c r="AR91" s="453" t="str">
        <f t="shared" ca="1" si="31"/>
        <v>-</v>
      </c>
    </row>
    <row r="92" spans="1:44" hidden="1">
      <c r="A92"/>
      <c r="B92"/>
      <c r="C92"/>
      <c r="D92" s="201"/>
      <c r="E92" s="201"/>
      <c r="F92" s="201"/>
      <c r="G92" s="201"/>
      <c r="H92" s="201"/>
      <c r="I92" s="373" t="str">
        <f t="shared" ca="1" si="28"/>
        <v/>
      </c>
      <c r="J92" s="373">
        <v>2008</v>
      </c>
      <c r="K92" s="373">
        <f t="shared" si="7"/>
        <v>0</v>
      </c>
      <c r="L92" s="374" t="str">
        <f t="shared" si="7"/>
        <v>-</v>
      </c>
      <c r="M92" s="373" t="str">
        <f t="shared" si="7"/>
        <v>Waugni</v>
      </c>
      <c r="N92" s="453" t="s">
        <v>1199</v>
      </c>
      <c r="O92" s="370" t="str">
        <f ca="1">IF(ISERROR(AVERAGEIF($J$144:$AG$219,$J92,O$144:O$219)),"-",AVERAGEIF($J$144:$AG$219,$J92,O$144:O$219))</f>
        <v>-</v>
      </c>
      <c r="P92" s="370" t="str">
        <f t="shared" ref="P92:AG92" ca="1" si="35">IF(ISERROR(AVERAGEIF($J$144:$AG$219,$J92,P$144:P$219)),"-",AVERAGEIF($J$144:$AG$219,$J92,P$144:P$219))</f>
        <v>-</v>
      </c>
      <c r="Q92" s="370" t="str">
        <f t="shared" ca="1" si="35"/>
        <v>-</v>
      </c>
      <c r="R92" s="370" t="str">
        <f t="shared" ca="1" si="35"/>
        <v>-</v>
      </c>
      <c r="S92" s="370" t="str">
        <f t="shared" ca="1" si="35"/>
        <v>-</v>
      </c>
      <c r="T92" s="370" t="str">
        <f t="shared" ca="1" si="35"/>
        <v>-</v>
      </c>
      <c r="U92" s="370" t="str">
        <f t="shared" ca="1" si="35"/>
        <v>-</v>
      </c>
      <c r="V92" s="370" t="str">
        <f t="shared" ca="1" si="35"/>
        <v>-</v>
      </c>
      <c r="W92" s="370" t="str">
        <f t="shared" ca="1" si="35"/>
        <v>-</v>
      </c>
      <c r="X92" s="370" t="str">
        <f t="shared" ca="1" si="35"/>
        <v>-</v>
      </c>
      <c r="Y92" s="370" t="str">
        <f t="shared" ca="1" si="35"/>
        <v>-</v>
      </c>
      <c r="Z92" s="370" t="str">
        <f t="shared" ca="1" si="35"/>
        <v>-</v>
      </c>
      <c r="AA92" s="370" t="str">
        <f t="shared" ca="1" si="35"/>
        <v>-</v>
      </c>
      <c r="AB92" s="370">
        <f t="shared" ca="1" si="35"/>
        <v>0</v>
      </c>
      <c r="AC92" s="370" t="str">
        <f t="shared" ca="1" si="35"/>
        <v>-</v>
      </c>
      <c r="AD92" s="370" t="str">
        <f t="shared" ca="1" si="35"/>
        <v>-</v>
      </c>
      <c r="AE92" s="370" t="str">
        <f t="shared" ca="1" si="35"/>
        <v>-</v>
      </c>
      <c r="AF92" s="370" t="str">
        <f t="shared" ca="1" si="35"/>
        <v>-</v>
      </c>
      <c r="AG92" s="370" t="str">
        <f t="shared" ca="1" si="35"/>
        <v>-</v>
      </c>
      <c r="AH92" s="585" t="str">
        <f ca="1">IF(ISERROR(AVERAGEIF($J$144:$AG$219,$J92,AH$144:AH$219)),"-",AVERAGEIF($J$144:$AG$219,$J92,AH$144:AH$219))</f>
        <v>-</v>
      </c>
      <c r="AI92" s="370" t="str">
        <f ca="1">IF(AH92="-","-",AH92*2.5/100)</f>
        <v>-</v>
      </c>
      <c r="AJ92" s="370" t="str">
        <f ca="1">IF($AB92=0,"-",SUMIFS($AH$144:$AH$219,$J$144:$J$219,$J92,$N$144:$N$219,AJ$80))</f>
        <v>-</v>
      </c>
      <c r="AK92" s="370" t="str">
        <f t="shared" ca="1" si="26"/>
        <v>-</v>
      </c>
      <c r="AL92" s="370" t="str">
        <f t="shared" ca="1" si="26"/>
        <v>-</v>
      </c>
      <c r="AM92" s="370" t="str">
        <f t="shared" ca="1" si="26"/>
        <v>-</v>
      </c>
      <c r="AN92" s="374" t="str">
        <f t="shared" ca="1" si="32"/>
        <v>-</v>
      </c>
      <c r="AO92" s="375" t="str">
        <f t="shared" ca="1" si="27"/>
        <v>-</v>
      </c>
      <c r="AP92" s="375" t="str">
        <f t="shared" ca="1" si="27"/>
        <v>-</v>
      </c>
      <c r="AQ92" s="376" t="str">
        <f t="shared" ca="1" si="27"/>
        <v>-</v>
      </c>
      <c r="AR92" s="453" t="str">
        <f t="shared" ca="1" si="31"/>
        <v>-</v>
      </c>
    </row>
    <row r="93" spans="1:44">
      <c r="A93"/>
      <c r="B93"/>
      <c r="C93"/>
      <c r="D93" s="201"/>
      <c r="E93" s="201"/>
      <c r="F93" s="201"/>
      <c r="G93" s="201"/>
      <c r="H93" s="201"/>
      <c r="I93" s="373" t="str">
        <f t="shared" ca="1" si="28"/>
        <v/>
      </c>
      <c r="J93" s="373">
        <v>2009</v>
      </c>
      <c r="K93" s="373">
        <f t="shared" si="7"/>
        <v>0</v>
      </c>
      <c r="L93" s="374" t="str">
        <f t="shared" si="7"/>
        <v>-</v>
      </c>
      <c r="M93" s="373" t="str">
        <f t="shared" si="7"/>
        <v>Waugni</v>
      </c>
      <c r="N93" s="453" t="s">
        <v>1199</v>
      </c>
      <c r="O93" s="370" t="str">
        <f t="shared" ref="O93:X94" ca="1" si="36">IF(ISERROR(AVERAGEIF($J$144:$AG$215,$J93,O$144:O$215)),"-",AVERAGEIF($J$144:$AG$215,$J93,O$144:O$215))</f>
        <v>-</v>
      </c>
      <c r="P93" s="370" t="str">
        <f t="shared" ca="1" si="36"/>
        <v>-</v>
      </c>
      <c r="Q93" s="370" t="str">
        <f t="shared" ca="1" si="36"/>
        <v>-</v>
      </c>
      <c r="R93" s="370" t="str">
        <f t="shared" ca="1" si="36"/>
        <v>-</v>
      </c>
      <c r="S93" s="370" t="str">
        <f t="shared" ca="1" si="36"/>
        <v>-</v>
      </c>
      <c r="T93" s="370" t="str">
        <f t="shared" ca="1" si="36"/>
        <v>-</v>
      </c>
      <c r="U93" s="370" t="str">
        <f t="shared" ca="1" si="36"/>
        <v>-</v>
      </c>
      <c r="V93" s="370" t="str">
        <f t="shared" ca="1" si="36"/>
        <v>-</v>
      </c>
      <c r="W93" s="370" t="str">
        <f t="shared" ca="1" si="36"/>
        <v>-</v>
      </c>
      <c r="X93" s="370" t="str">
        <f t="shared" ca="1" si="36"/>
        <v>-</v>
      </c>
      <c r="Y93" s="370" t="str">
        <f t="shared" ref="Y93:AH94" ca="1" si="37">IF(ISERROR(AVERAGEIF($J$144:$AG$215,$J93,Y$144:Y$215)),"-",AVERAGEIF($J$144:$AG$215,$J93,Y$144:Y$215))</f>
        <v>-</v>
      </c>
      <c r="Z93" s="370" t="str">
        <f t="shared" ca="1" si="37"/>
        <v>-</v>
      </c>
      <c r="AA93" s="370" t="str">
        <f t="shared" ca="1" si="37"/>
        <v>-</v>
      </c>
      <c r="AB93" s="370">
        <f t="shared" ca="1" si="37"/>
        <v>0</v>
      </c>
      <c r="AC93" s="370" t="str">
        <f t="shared" ca="1" si="37"/>
        <v>-</v>
      </c>
      <c r="AD93" s="370" t="str">
        <f t="shared" ca="1" si="37"/>
        <v>-</v>
      </c>
      <c r="AE93" s="370" t="str">
        <f t="shared" ca="1" si="37"/>
        <v>-</v>
      </c>
      <c r="AF93" s="370" t="str">
        <f t="shared" ca="1" si="37"/>
        <v>-</v>
      </c>
      <c r="AG93" s="370" t="str">
        <f t="shared" ca="1" si="37"/>
        <v>-</v>
      </c>
      <c r="AH93" s="585" t="str">
        <f t="shared" ca="1" si="37"/>
        <v>-</v>
      </c>
      <c r="AI93" s="374" t="str">
        <f t="shared" ca="1" si="34"/>
        <v>-</v>
      </c>
      <c r="AJ93" s="374" t="str">
        <f t="shared" ref="AJ93:AM94" ca="1" si="38">IF($AB93=0,"-",SUMIFS($AH$144:$AH$203,$J$144:$J$203,$J93,$N$144:$N$203,AJ$80))</f>
        <v>-</v>
      </c>
      <c r="AK93" s="375" t="str">
        <f t="shared" ca="1" si="38"/>
        <v>-</v>
      </c>
      <c r="AL93" s="375" t="str">
        <f t="shared" ca="1" si="38"/>
        <v>-</v>
      </c>
      <c r="AM93" s="376" t="str">
        <f t="shared" ca="1" si="38"/>
        <v>-</v>
      </c>
      <c r="AN93" s="374" t="str">
        <f t="shared" ca="1" si="32"/>
        <v>-</v>
      </c>
      <c r="AO93" s="375" t="str">
        <f t="shared" ca="1" si="27"/>
        <v>-</v>
      </c>
      <c r="AP93" s="375" t="str">
        <f t="shared" ca="1" si="27"/>
        <v>-</v>
      </c>
      <c r="AQ93" s="376" t="str">
        <f t="shared" ca="1" si="27"/>
        <v>-</v>
      </c>
      <c r="AR93" s="453" t="str">
        <f t="shared" ca="1" si="31"/>
        <v>-</v>
      </c>
    </row>
    <row r="94" spans="1:44">
      <c r="A94"/>
      <c r="B94"/>
      <c r="C94"/>
      <c r="D94" s="201"/>
      <c r="E94" s="201"/>
      <c r="F94" s="201"/>
      <c r="G94" s="201"/>
      <c r="H94" s="201"/>
      <c r="I94" s="373" t="str">
        <f t="shared" ca="1" si="28"/>
        <v/>
      </c>
      <c r="J94" s="373">
        <v>2010</v>
      </c>
      <c r="K94" s="373">
        <f t="shared" si="7"/>
        <v>0</v>
      </c>
      <c r="L94" s="374" t="str">
        <f t="shared" si="7"/>
        <v>-</v>
      </c>
      <c r="M94" s="373" t="str">
        <f t="shared" si="7"/>
        <v>Waugni</v>
      </c>
      <c r="N94" s="453" t="s">
        <v>1199</v>
      </c>
      <c r="O94" s="370" t="str">
        <f t="shared" ca="1" si="36"/>
        <v>-</v>
      </c>
      <c r="P94" s="370" t="str">
        <f t="shared" ca="1" si="36"/>
        <v>-</v>
      </c>
      <c r="Q94" s="370" t="str">
        <f t="shared" ca="1" si="36"/>
        <v>-</v>
      </c>
      <c r="R94" s="370" t="str">
        <f t="shared" ca="1" si="36"/>
        <v>-</v>
      </c>
      <c r="S94" s="370" t="str">
        <f t="shared" ca="1" si="36"/>
        <v>-</v>
      </c>
      <c r="T94" s="370" t="str">
        <f t="shared" ca="1" si="36"/>
        <v>-</v>
      </c>
      <c r="U94" s="370" t="str">
        <f t="shared" ca="1" si="36"/>
        <v>-</v>
      </c>
      <c r="V94" s="370" t="str">
        <f t="shared" ca="1" si="36"/>
        <v>-</v>
      </c>
      <c r="W94" s="370" t="str">
        <f t="shared" ca="1" si="36"/>
        <v>-</v>
      </c>
      <c r="X94" s="370" t="str">
        <f t="shared" ca="1" si="36"/>
        <v>-</v>
      </c>
      <c r="Y94" s="370" t="str">
        <f t="shared" ca="1" si="37"/>
        <v>-</v>
      </c>
      <c r="Z94" s="370" t="str">
        <f t="shared" ca="1" si="37"/>
        <v>-</v>
      </c>
      <c r="AA94" s="370" t="str">
        <f t="shared" ca="1" si="37"/>
        <v>-</v>
      </c>
      <c r="AB94" s="370">
        <f t="shared" ca="1" si="37"/>
        <v>0</v>
      </c>
      <c r="AC94" s="370" t="str">
        <f t="shared" ca="1" si="37"/>
        <v>-</v>
      </c>
      <c r="AD94" s="370" t="str">
        <f t="shared" ca="1" si="37"/>
        <v>-</v>
      </c>
      <c r="AE94" s="370" t="str">
        <f t="shared" ca="1" si="37"/>
        <v>-</v>
      </c>
      <c r="AF94" s="370" t="str">
        <f t="shared" ca="1" si="37"/>
        <v>-</v>
      </c>
      <c r="AG94" s="370" t="str">
        <f t="shared" ca="1" si="37"/>
        <v>-</v>
      </c>
      <c r="AH94" s="585" t="str">
        <f t="shared" ca="1" si="37"/>
        <v>-</v>
      </c>
      <c r="AI94" s="374" t="str">
        <f t="shared" ca="1" si="34"/>
        <v>-</v>
      </c>
      <c r="AJ94" s="374" t="str">
        <f t="shared" ca="1" si="38"/>
        <v>-</v>
      </c>
      <c r="AK94" s="375" t="str">
        <f t="shared" ca="1" si="38"/>
        <v>-</v>
      </c>
      <c r="AL94" s="375" t="str">
        <f t="shared" ca="1" si="38"/>
        <v>-</v>
      </c>
      <c r="AM94" s="376" t="str">
        <f t="shared" ca="1" si="38"/>
        <v>-</v>
      </c>
      <c r="AN94" s="374" t="str">
        <f t="shared" ca="1" si="32"/>
        <v>-</v>
      </c>
      <c r="AO94" s="375" t="str">
        <f t="shared" ca="1" si="27"/>
        <v>-</v>
      </c>
      <c r="AP94" s="375" t="str">
        <f t="shared" ca="1" si="27"/>
        <v>-</v>
      </c>
      <c r="AQ94" s="376" t="str">
        <f t="shared" ca="1" si="27"/>
        <v>-</v>
      </c>
      <c r="AR94" s="453" t="str">
        <f t="shared" ca="1" si="31"/>
        <v>-</v>
      </c>
    </row>
    <row r="95" spans="1:44">
      <c r="A95"/>
      <c r="B95"/>
      <c r="C95"/>
      <c r="D95" s="201"/>
      <c r="E95" s="201"/>
      <c r="F95" s="201"/>
      <c r="G95" s="201"/>
      <c r="H95" s="201"/>
      <c r="I95" s="257" t="str">
        <f t="shared" ca="1" si="28"/>
        <v/>
      </c>
      <c r="J95" s="257">
        <v>2009</v>
      </c>
      <c r="K95" s="373">
        <f t="shared" si="7"/>
        <v>0</v>
      </c>
      <c r="L95" s="374" t="str">
        <f t="shared" si="7"/>
        <v>-</v>
      </c>
      <c r="M95" s="373" t="str">
        <f t="shared" si="7"/>
        <v>Waugni</v>
      </c>
      <c r="N95" s="453" t="s">
        <v>1199</v>
      </c>
      <c r="O95" s="370" t="str">
        <f t="shared" ref="O95:AD101" ca="1" si="39">IF(ISERROR(AVERAGEIF($J$144:$AG$219,$J95,O$144:O$219)),"-",AVERAGEIF($J$144:$AG$219,$J95,O$144:O$219))</f>
        <v>-</v>
      </c>
      <c r="P95" s="370" t="str">
        <f t="shared" ca="1" si="39"/>
        <v>-</v>
      </c>
      <c r="Q95" s="370" t="str">
        <f t="shared" ca="1" si="39"/>
        <v>-</v>
      </c>
      <c r="R95" s="370" t="str">
        <f t="shared" ca="1" si="39"/>
        <v>-</v>
      </c>
      <c r="S95" s="370" t="str">
        <f t="shared" ca="1" si="39"/>
        <v>-</v>
      </c>
      <c r="T95" s="370" t="str">
        <f t="shared" ca="1" si="39"/>
        <v>-</v>
      </c>
      <c r="U95" s="370" t="str">
        <f t="shared" ca="1" si="39"/>
        <v>-</v>
      </c>
      <c r="V95" s="370" t="str">
        <f t="shared" ca="1" si="39"/>
        <v>-</v>
      </c>
      <c r="W95" s="370" t="str">
        <f t="shared" ca="1" si="39"/>
        <v>-</v>
      </c>
      <c r="X95" s="370" t="str">
        <f t="shared" ca="1" si="39"/>
        <v>-</v>
      </c>
      <c r="Y95" s="370" t="str">
        <f t="shared" ca="1" si="39"/>
        <v>-</v>
      </c>
      <c r="Z95" s="370" t="str">
        <f t="shared" ca="1" si="39"/>
        <v>-</v>
      </c>
      <c r="AA95" s="370" t="str">
        <f t="shared" ca="1" si="39"/>
        <v>-</v>
      </c>
      <c r="AB95" s="370">
        <f t="shared" ca="1" si="39"/>
        <v>0</v>
      </c>
      <c r="AC95" s="370" t="str">
        <f t="shared" ca="1" si="39"/>
        <v>-</v>
      </c>
      <c r="AD95" s="370" t="str">
        <f t="shared" ca="1" si="39"/>
        <v>-</v>
      </c>
      <c r="AE95" s="370" t="str">
        <f t="shared" ref="AE95:AH101" ca="1" si="40">IF(ISERROR(AVERAGEIF($J$144:$AG$219,$J95,AE$144:AE$219)),"-",AVERAGEIF($J$144:$AG$219,$J95,AE$144:AE$219))</f>
        <v>-</v>
      </c>
      <c r="AF95" s="370" t="str">
        <f t="shared" ca="1" si="40"/>
        <v>-</v>
      </c>
      <c r="AG95" s="370" t="str">
        <f t="shared" ca="1" si="40"/>
        <v>-</v>
      </c>
      <c r="AH95" s="585" t="str">
        <f t="shared" ca="1" si="40"/>
        <v>-</v>
      </c>
      <c r="AI95" s="370" t="str">
        <f t="shared" ca="1" si="34"/>
        <v>-</v>
      </c>
      <c r="AJ95" s="370" t="str">
        <f t="shared" ref="AJ95:AM101" ca="1" si="41">IF($AB95=0,"-",SUMIFS($AH$144:$AH$219,$J$144:$J$219,$J95,$N$144:$N$219,AJ$80))</f>
        <v>-</v>
      </c>
      <c r="AK95" s="370" t="str">
        <f t="shared" ca="1" si="41"/>
        <v>-</v>
      </c>
      <c r="AL95" s="370" t="str">
        <f t="shared" ca="1" si="41"/>
        <v>-</v>
      </c>
      <c r="AM95" s="370" t="str">
        <f t="shared" ca="1" si="41"/>
        <v>-</v>
      </c>
      <c r="AN95" s="577" t="str">
        <f t="shared" ca="1" si="32"/>
        <v>-</v>
      </c>
      <c r="AO95" s="578" t="str">
        <f t="shared" ca="1" si="27"/>
        <v>-</v>
      </c>
      <c r="AP95" s="578" t="str">
        <f t="shared" ca="1" si="27"/>
        <v>-</v>
      </c>
      <c r="AQ95" s="579" t="str">
        <f t="shared" ca="1" si="27"/>
        <v>-</v>
      </c>
      <c r="AR95" s="453" t="str">
        <f t="shared" ca="1" si="31"/>
        <v>-</v>
      </c>
    </row>
    <row r="96" spans="1:44">
      <c r="A96"/>
      <c r="B96"/>
      <c r="C96"/>
      <c r="D96" s="201"/>
      <c r="E96" s="201"/>
      <c r="F96" s="201"/>
      <c r="G96" s="201"/>
      <c r="H96" s="201"/>
      <c r="I96" s="377" t="str">
        <f ca="1">IF(AH96="-","","imp")</f>
        <v/>
      </c>
      <c r="J96" s="377">
        <v>2010</v>
      </c>
      <c r="K96" s="377">
        <f t="shared" si="7"/>
        <v>0</v>
      </c>
      <c r="L96" s="378" t="str">
        <f t="shared" si="7"/>
        <v>-</v>
      </c>
      <c r="M96" s="377" t="str">
        <f t="shared" si="7"/>
        <v>Waugni</v>
      </c>
      <c r="N96" s="453" t="s">
        <v>1199</v>
      </c>
      <c r="O96" s="370" t="str">
        <f t="shared" ca="1" si="39"/>
        <v>-</v>
      </c>
      <c r="P96" s="370" t="str">
        <f t="shared" ca="1" si="39"/>
        <v>-</v>
      </c>
      <c r="Q96" s="370" t="str">
        <f t="shared" ca="1" si="39"/>
        <v>-</v>
      </c>
      <c r="R96" s="370" t="str">
        <f t="shared" ca="1" si="39"/>
        <v>-</v>
      </c>
      <c r="S96" s="370" t="str">
        <f t="shared" ca="1" si="39"/>
        <v>-</v>
      </c>
      <c r="T96" s="370" t="str">
        <f t="shared" ca="1" si="39"/>
        <v>-</v>
      </c>
      <c r="U96" s="370" t="str">
        <f t="shared" ca="1" si="39"/>
        <v>-</v>
      </c>
      <c r="V96" s="370" t="str">
        <f t="shared" ca="1" si="39"/>
        <v>-</v>
      </c>
      <c r="W96" s="370" t="str">
        <f t="shared" ca="1" si="39"/>
        <v>-</v>
      </c>
      <c r="X96" s="370" t="str">
        <f t="shared" ca="1" si="39"/>
        <v>-</v>
      </c>
      <c r="Y96" s="370" t="str">
        <f t="shared" ca="1" si="39"/>
        <v>-</v>
      </c>
      <c r="Z96" s="370" t="str">
        <f t="shared" ca="1" si="39"/>
        <v>-</v>
      </c>
      <c r="AA96" s="370" t="str">
        <f t="shared" ca="1" si="39"/>
        <v>-</v>
      </c>
      <c r="AB96" s="370">
        <f t="shared" ca="1" si="39"/>
        <v>0</v>
      </c>
      <c r="AC96" s="370" t="str">
        <f t="shared" ca="1" si="39"/>
        <v>-</v>
      </c>
      <c r="AD96" s="370" t="str">
        <f t="shared" ca="1" si="39"/>
        <v>-</v>
      </c>
      <c r="AE96" s="370" t="str">
        <f t="shared" ca="1" si="40"/>
        <v>-</v>
      </c>
      <c r="AF96" s="370" t="str">
        <f t="shared" ca="1" si="40"/>
        <v>-</v>
      </c>
      <c r="AG96" s="370" t="str">
        <f t="shared" ca="1" si="40"/>
        <v>-</v>
      </c>
      <c r="AH96" s="585" t="str">
        <f t="shared" ca="1" si="40"/>
        <v>-</v>
      </c>
      <c r="AI96" s="370" t="str">
        <f t="shared" ca="1" si="34"/>
        <v>-</v>
      </c>
      <c r="AJ96" s="370" t="str">
        <f t="shared" ca="1" si="41"/>
        <v>-</v>
      </c>
      <c r="AK96" s="370" t="str">
        <f t="shared" ca="1" si="41"/>
        <v>-</v>
      </c>
      <c r="AL96" s="370" t="str">
        <f t="shared" ca="1" si="41"/>
        <v>-</v>
      </c>
      <c r="AM96" s="370" t="str">
        <f t="shared" ca="1" si="41"/>
        <v>-</v>
      </c>
      <c r="AN96" s="378" t="str">
        <f ca="1">IF(AJ96="-","-",AJ96*2.5/100)</f>
        <v>-</v>
      </c>
      <c r="AO96" s="379" t="str">
        <f ca="1">IF(AK96="-","-",AK96*2.5/100)</f>
        <v>-</v>
      </c>
      <c r="AP96" s="379" t="str">
        <f ca="1">IF(AL96="-","-",AL96*2.5/100)</f>
        <v>-</v>
      </c>
      <c r="AQ96" s="380" t="str">
        <f ca="1">IF(AM96="-","-",AM96*2.5/100)</f>
        <v>-</v>
      </c>
      <c r="AR96" s="453" t="str">
        <f ca="1">IF(AB96=0,"-",STDEVP(AN96:AQ96)/2)</f>
        <v>-</v>
      </c>
    </row>
    <row r="97" spans="1:44">
      <c r="A97"/>
      <c r="B97"/>
      <c r="C97"/>
      <c r="D97" s="201"/>
      <c r="E97" s="201"/>
      <c r="F97" s="201"/>
      <c r="G97" s="201"/>
      <c r="H97" s="201"/>
      <c r="I97" s="377" t="str">
        <f t="shared" ref="I97:I98" ca="1" si="42">IF(AH97="-","","imp")</f>
        <v/>
      </c>
      <c r="J97" s="377">
        <v>2011</v>
      </c>
      <c r="K97" s="377">
        <f t="shared" ref="K97:M101" si="43">K$144</f>
        <v>0</v>
      </c>
      <c r="L97" s="378" t="str">
        <f t="shared" si="43"/>
        <v>-</v>
      </c>
      <c r="M97" s="377" t="str">
        <f t="shared" si="43"/>
        <v>Waugni</v>
      </c>
      <c r="N97" s="453" t="s">
        <v>1199</v>
      </c>
      <c r="O97" s="370" t="str">
        <f t="shared" ca="1" si="39"/>
        <v>-</v>
      </c>
      <c r="P97" s="370" t="str">
        <f t="shared" ca="1" si="39"/>
        <v>-</v>
      </c>
      <c r="Q97" s="370" t="str">
        <f t="shared" ca="1" si="39"/>
        <v>-</v>
      </c>
      <c r="R97" s="370" t="str">
        <f t="shared" ca="1" si="39"/>
        <v>-</v>
      </c>
      <c r="S97" s="370" t="str">
        <f t="shared" ca="1" si="39"/>
        <v>-</v>
      </c>
      <c r="T97" s="370" t="str">
        <f t="shared" ca="1" si="39"/>
        <v>-</v>
      </c>
      <c r="U97" s="370" t="str">
        <f t="shared" ca="1" si="39"/>
        <v>-</v>
      </c>
      <c r="V97" s="370" t="str">
        <f t="shared" ca="1" si="39"/>
        <v>-</v>
      </c>
      <c r="W97" s="370" t="str">
        <f t="shared" ca="1" si="39"/>
        <v>-</v>
      </c>
      <c r="X97" s="370" t="str">
        <f t="shared" ca="1" si="39"/>
        <v>-</v>
      </c>
      <c r="Y97" s="370" t="str">
        <f t="shared" ca="1" si="39"/>
        <v>-</v>
      </c>
      <c r="Z97" s="370" t="str">
        <f t="shared" ca="1" si="39"/>
        <v>-</v>
      </c>
      <c r="AA97" s="370" t="str">
        <f t="shared" ca="1" si="39"/>
        <v>-</v>
      </c>
      <c r="AB97" s="370">
        <f t="shared" ca="1" si="39"/>
        <v>0</v>
      </c>
      <c r="AC97" s="370" t="str">
        <f t="shared" ca="1" si="39"/>
        <v>-</v>
      </c>
      <c r="AD97" s="370" t="str">
        <f t="shared" ca="1" si="39"/>
        <v>-</v>
      </c>
      <c r="AE97" s="370" t="str">
        <f t="shared" ca="1" si="40"/>
        <v>-</v>
      </c>
      <c r="AF97" s="370" t="str">
        <f t="shared" ca="1" si="40"/>
        <v>-</v>
      </c>
      <c r="AG97" s="370" t="str">
        <f t="shared" ca="1" si="40"/>
        <v>-</v>
      </c>
      <c r="AH97" s="585" t="str">
        <f t="shared" ca="1" si="40"/>
        <v>-</v>
      </c>
      <c r="AI97" s="370" t="str">
        <f t="shared" ca="1" si="34"/>
        <v>-</v>
      </c>
      <c r="AJ97" s="370" t="str">
        <f t="shared" ca="1" si="41"/>
        <v>-</v>
      </c>
      <c r="AK97" s="370" t="str">
        <f t="shared" ca="1" si="41"/>
        <v>-</v>
      </c>
      <c r="AL97" s="370" t="str">
        <f t="shared" ca="1" si="41"/>
        <v>-</v>
      </c>
      <c r="AM97" s="370" t="str">
        <f t="shared" ca="1" si="41"/>
        <v>-</v>
      </c>
      <c r="AN97" s="378" t="str">
        <f t="shared" ref="AN97:AN98" ca="1" si="44">IF(AJ97="-","-",AJ97*2.5/100)</f>
        <v>-</v>
      </c>
      <c r="AO97" s="379" t="str">
        <f t="shared" ref="AO97:AO98" ca="1" si="45">IF(AK97="-","-",AK97*2.5/100)</f>
        <v>-</v>
      </c>
      <c r="AP97" s="379" t="str">
        <f t="shared" ref="AP97:AP98" ca="1" si="46">IF(AL97="-","-",AL97*2.5/100)</f>
        <v>-</v>
      </c>
      <c r="AQ97" s="380" t="str">
        <f t="shared" ref="AQ97:AQ98" ca="1" si="47">IF(AM97="-","-",AM97*2.5/100)</f>
        <v>-</v>
      </c>
      <c r="AR97" s="453" t="str">
        <f t="shared" ref="AR97:AR98" ca="1" si="48">IF(AB97=0,"-",STDEVP(AN97:AQ97)/2)</f>
        <v>-</v>
      </c>
    </row>
    <row r="98" spans="1:44">
      <c r="A98"/>
      <c r="B98"/>
      <c r="C98"/>
      <c r="D98" s="201"/>
      <c r="E98" s="201"/>
      <c r="F98" s="201"/>
      <c r="G98" s="201"/>
      <c r="H98" s="201"/>
      <c r="I98" s="377" t="str">
        <f t="shared" ca="1" si="42"/>
        <v/>
      </c>
      <c r="J98" s="377">
        <v>2012</v>
      </c>
      <c r="K98" s="377">
        <f t="shared" si="43"/>
        <v>0</v>
      </c>
      <c r="L98" s="378" t="str">
        <f t="shared" si="43"/>
        <v>-</v>
      </c>
      <c r="M98" s="377" t="str">
        <f t="shared" si="43"/>
        <v>Waugni</v>
      </c>
      <c r="N98" s="453" t="s">
        <v>1199</v>
      </c>
      <c r="O98" s="370" t="str">
        <f t="shared" ca="1" si="39"/>
        <v>-</v>
      </c>
      <c r="P98" s="370" t="str">
        <f t="shared" ca="1" si="39"/>
        <v>-</v>
      </c>
      <c r="Q98" s="370" t="str">
        <f t="shared" ca="1" si="39"/>
        <v>-</v>
      </c>
      <c r="R98" s="370" t="str">
        <f t="shared" ca="1" si="39"/>
        <v>-</v>
      </c>
      <c r="S98" s="370" t="str">
        <f t="shared" ca="1" si="39"/>
        <v>-</v>
      </c>
      <c r="T98" s="370" t="str">
        <f t="shared" ca="1" si="39"/>
        <v>-</v>
      </c>
      <c r="U98" s="370" t="str">
        <f t="shared" ca="1" si="39"/>
        <v>-</v>
      </c>
      <c r="V98" s="370" t="str">
        <f t="shared" ca="1" si="39"/>
        <v>-</v>
      </c>
      <c r="W98" s="370" t="str">
        <f t="shared" ca="1" si="39"/>
        <v>-</v>
      </c>
      <c r="X98" s="370" t="str">
        <f t="shared" ca="1" si="39"/>
        <v>-</v>
      </c>
      <c r="Y98" s="370" t="str">
        <f t="shared" ca="1" si="39"/>
        <v>-</v>
      </c>
      <c r="Z98" s="370" t="str">
        <f t="shared" ca="1" si="39"/>
        <v>-</v>
      </c>
      <c r="AA98" s="370" t="str">
        <f t="shared" ca="1" si="39"/>
        <v>-</v>
      </c>
      <c r="AB98" s="370">
        <f t="shared" ca="1" si="39"/>
        <v>0</v>
      </c>
      <c r="AC98" s="370" t="str">
        <f t="shared" ca="1" si="39"/>
        <v>-</v>
      </c>
      <c r="AD98" s="370" t="str">
        <f t="shared" ca="1" si="39"/>
        <v>-</v>
      </c>
      <c r="AE98" s="370" t="str">
        <f t="shared" ca="1" si="40"/>
        <v>-</v>
      </c>
      <c r="AF98" s="370" t="str">
        <f t="shared" ca="1" si="40"/>
        <v>-</v>
      </c>
      <c r="AG98" s="370" t="str">
        <f t="shared" ca="1" si="40"/>
        <v>-</v>
      </c>
      <c r="AH98" s="585" t="str">
        <f t="shared" ca="1" si="40"/>
        <v>-</v>
      </c>
      <c r="AI98" s="370" t="str">
        <f t="shared" ca="1" si="34"/>
        <v>-</v>
      </c>
      <c r="AJ98" s="370" t="str">
        <f t="shared" ca="1" si="41"/>
        <v>-</v>
      </c>
      <c r="AK98" s="370" t="str">
        <f t="shared" ca="1" si="41"/>
        <v>-</v>
      </c>
      <c r="AL98" s="370" t="str">
        <f t="shared" ca="1" si="41"/>
        <v>-</v>
      </c>
      <c r="AM98" s="370" t="str">
        <f t="shared" ca="1" si="41"/>
        <v>-</v>
      </c>
      <c r="AN98" s="378" t="str">
        <f t="shared" ca="1" si="44"/>
        <v>-</v>
      </c>
      <c r="AO98" s="379" t="str">
        <f t="shared" ca="1" si="45"/>
        <v>-</v>
      </c>
      <c r="AP98" s="379" t="str">
        <f t="shared" ca="1" si="46"/>
        <v>-</v>
      </c>
      <c r="AQ98" s="380" t="str">
        <f t="shared" ca="1" si="47"/>
        <v>-</v>
      </c>
      <c r="AR98" s="453" t="str">
        <f t="shared" ca="1" si="48"/>
        <v>-</v>
      </c>
    </row>
    <row r="99" spans="1:44">
      <c r="A99"/>
      <c r="B99"/>
      <c r="C99"/>
      <c r="D99" s="201"/>
      <c r="E99" s="201"/>
      <c r="F99" s="201"/>
      <c r="G99" s="201"/>
      <c r="H99" s="201"/>
      <c r="I99" s="377" t="str">
        <f t="shared" ref="I99:I101" ca="1" si="49">IF(AH99="-","","imp")</f>
        <v/>
      </c>
      <c r="J99" s="377">
        <v>2013</v>
      </c>
      <c r="K99" s="377">
        <f t="shared" si="43"/>
        <v>0</v>
      </c>
      <c r="L99" s="378" t="str">
        <f t="shared" si="43"/>
        <v>-</v>
      </c>
      <c r="M99" s="377" t="str">
        <f t="shared" si="43"/>
        <v>Waugni</v>
      </c>
      <c r="N99" s="453" t="s">
        <v>1199</v>
      </c>
      <c r="O99" s="370" t="str">
        <f t="shared" ca="1" si="39"/>
        <v>-</v>
      </c>
      <c r="P99" s="370" t="str">
        <f t="shared" ca="1" si="39"/>
        <v>-</v>
      </c>
      <c r="Q99" s="370" t="str">
        <f t="shared" ca="1" si="39"/>
        <v>-</v>
      </c>
      <c r="R99" s="370" t="str">
        <f t="shared" ca="1" si="39"/>
        <v>-</v>
      </c>
      <c r="S99" s="370" t="str">
        <f t="shared" ca="1" si="39"/>
        <v>-</v>
      </c>
      <c r="T99" s="370" t="str">
        <f t="shared" ca="1" si="39"/>
        <v>-</v>
      </c>
      <c r="U99" s="370" t="str">
        <f t="shared" ca="1" si="39"/>
        <v>-</v>
      </c>
      <c r="V99" s="370" t="str">
        <f t="shared" ca="1" si="39"/>
        <v>-</v>
      </c>
      <c r="W99" s="370" t="str">
        <f t="shared" ca="1" si="39"/>
        <v>-</v>
      </c>
      <c r="X99" s="370" t="str">
        <f t="shared" ca="1" si="39"/>
        <v>-</v>
      </c>
      <c r="Y99" s="370" t="str">
        <f t="shared" ca="1" si="39"/>
        <v>-</v>
      </c>
      <c r="Z99" s="370" t="str">
        <f t="shared" ca="1" si="39"/>
        <v>-</v>
      </c>
      <c r="AA99" s="370" t="str">
        <f t="shared" ca="1" si="39"/>
        <v>-</v>
      </c>
      <c r="AB99" s="370">
        <f t="shared" ca="1" si="39"/>
        <v>0</v>
      </c>
      <c r="AC99" s="370" t="str">
        <f t="shared" ca="1" si="39"/>
        <v>-</v>
      </c>
      <c r="AD99" s="370" t="str">
        <f t="shared" ca="1" si="39"/>
        <v>-</v>
      </c>
      <c r="AE99" s="370" t="str">
        <f t="shared" ca="1" si="40"/>
        <v>-</v>
      </c>
      <c r="AF99" s="370" t="str">
        <f t="shared" ca="1" si="40"/>
        <v>-</v>
      </c>
      <c r="AG99" s="370" t="str">
        <f t="shared" ca="1" si="40"/>
        <v>-</v>
      </c>
      <c r="AH99" s="585" t="str">
        <f t="shared" ca="1" si="40"/>
        <v>-</v>
      </c>
      <c r="AI99" s="370" t="str">
        <f t="shared" ca="1" si="34"/>
        <v>-</v>
      </c>
      <c r="AJ99" s="370" t="str">
        <f t="shared" ca="1" si="41"/>
        <v>-</v>
      </c>
      <c r="AK99" s="370" t="str">
        <f t="shared" ca="1" si="41"/>
        <v>-</v>
      </c>
      <c r="AL99" s="370" t="str">
        <f t="shared" ca="1" si="41"/>
        <v>-</v>
      </c>
      <c r="AM99" s="370" t="str">
        <f t="shared" ca="1" si="41"/>
        <v>-</v>
      </c>
      <c r="AN99" s="378" t="str">
        <f t="shared" ref="AN99:AN101" ca="1" si="50">IF(AJ99="-","-",AJ99*2.5/100)</f>
        <v>-</v>
      </c>
      <c r="AO99" s="379" t="str">
        <f t="shared" ref="AO99:AO101" ca="1" si="51">IF(AK99="-","-",AK99*2.5/100)</f>
        <v>-</v>
      </c>
      <c r="AP99" s="379" t="str">
        <f t="shared" ref="AP99:AP101" ca="1" si="52">IF(AL99="-","-",AL99*2.5/100)</f>
        <v>-</v>
      </c>
      <c r="AQ99" s="380" t="str">
        <f t="shared" ref="AQ99:AQ101" ca="1" si="53">IF(AM99="-","-",AM99*2.5/100)</f>
        <v>-</v>
      </c>
      <c r="AR99" s="453" t="str">
        <f t="shared" ref="AR99:AR101" ca="1" si="54">IF(AB99=0,"-",STDEVP(AN99:AQ99)/2)</f>
        <v>-</v>
      </c>
    </row>
    <row r="100" spans="1:44">
      <c r="A100"/>
      <c r="B100"/>
      <c r="C100"/>
      <c r="D100" s="201"/>
      <c r="E100" s="201"/>
      <c r="F100" s="201"/>
      <c r="G100" s="201"/>
      <c r="H100" s="201"/>
      <c r="I100" s="377" t="str">
        <f t="shared" ca="1" si="49"/>
        <v/>
      </c>
      <c r="J100" s="377">
        <v>2014</v>
      </c>
      <c r="K100" s="377">
        <f t="shared" si="43"/>
        <v>0</v>
      </c>
      <c r="L100" s="378" t="str">
        <f t="shared" si="43"/>
        <v>-</v>
      </c>
      <c r="M100" s="377" t="str">
        <f t="shared" si="43"/>
        <v>Waugni</v>
      </c>
      <c r="N100" s="453" t="s">
        <v>1199</v>
      </c>
      <c r="O100" s="370" t="str">
        <f t="shared" ca="1" si="39"/>
        <v>-</v>
      </c>
      <c r="P100" s="370" t="str">
        <f t="shared" ca="1" si="39"/>
        <v>-</v>
      </c>
      <c r="Q100" s="370" t="str">
        <f t="shared" ca="1" si="39"/>
        <v>-</v>
      </c>
      <c r="R100" s="370" t="str">
        <f t="shared" ca="1" si="39"/>
        <v>-</v>
      </c>
      <c r="S100" s="370" t="str">
        <f t="shared" ca="1" si="39"/>
        <v>-</v>
      </c>
      <c r="T100" s="370" t="str">
        <f t="shared" ca="1" si="39"/>
        <v>-</v>
      </c>
      <c r="U100" s="370" t="str">
        <f t="shared" ca="1" si="39"/>
        <v>-</v>
      </c>
      <c r="V100" s="370" t="str">
        <f t="shared" ca="1" si="39"/>
        <v>-</v>
      </c>
      <c r="W100" s="370" t="str">
        <f t="shared" ca="1" si="39"/>
        <v>-</v>
      </c>
      <c r="X100" s="370" t="str">
        <f t="shared" ca="1" si="39"/>
        <v>-</v>
      </c>
      <c r="Y100" s="370" t="str">
        <f t="shared" ca="1" si="39"/>
        <v>-</v>
      </c>
      <c r="Z100" s="370" t="str">
        <f t="shared" ca="1" si="39"/>
        <v>-</v>
      </c>
      <c r="AA100" s="370" t="str">
        <f t="shared" ca="1" si="39"/>
        <v>-</v>
      </c>
      <c r="AB100" s="370">
        <f t="shared" ca="1" si="39"/>
        <v>0</v>
      </c>
      <c r="AC100" s="370" t="str">
        <f t="shared" ca="1" si="39"/>
        <v>-</v>
      </c>
      <c r="AD100" s="370" t="str">
        <f t="shared" ca="1" si="39"/>
        <v>-</v>
      </c>
      <c r="AE100" s="370" t="str">
        <f t="shared" ca="1" si="40"/>
        <v>-</v>
      </c>
      <c r="AF100" s="370" t="str">
        <f t="shared" ca="1" si="40"/>
        <v>-</v>
      </c>
      <c r="AG100" s="370" t="str">
        <f t="shared" ca="1" si="40"/>
        <v>-</v>
      </c>
      <c r="AH100" s="585" t="str">
        <f t="shared" ca="1" si="40"/>
        <v>-</v>
      </c>
      <c r="AI100" s="370" t="str">
        <f t="shared" ca="1" si="34"/>
        <v>-</v>
      </c>
      <c r="AJ100" s="370" t="str">
        <f t="shared" ca="1" si="41"/>
        <v>-</v>
      </c>
      <c r="AK100" s="370" t="str">
        <f t="shared" ca="1" si="41"/>
        <v>-</v>
      </c>
      <c r="AL100" s="370" t="str">
        <f t="shared" ca="1" si="41"/>
        <v>-</v>
      </c>
      <c r="AM100" s="370" t="str">
        <f t="shared" ca="1" si="41"/>
        <v>-</v>
      </c>
      <c r="AN100" s="378" t="str">
        <f t="shared" ca="1" si="50"/>
        <v>-</v>
      </c>
      <c r="AO100" s="379" t="str">
        <f t="shared" ca="1" si="51"/>
        <v>-</v>
      </c>
      <c r="AP100" s="379" t="str">
        <f t="shared" ca="1" si="52"/>
        <v>-</v>
      </c>
      <c r="AQ100" s="380" t="str">
        <f t="shared" ca="1" si="53"/>
        <v>-</v>
      </c>
      <c r="AR100" s="453" t="str">
        <f t="shared" ca="1" si="54"/>
        <v>-</v>
      </c>
    </row>
    <row r="101" spans="1:44">
      <c r="A101"/>
      <c r="B101"/>
      <c r="C101"/>
      <c r="D101" s="201"/>
      <c r="E101" s="201"/>
      <c r="F101" s="201"/>
      <c r="G101" s="201"/>
      <c r="H101" s="201"/>
      <c r="I101" s="377" t="str">
        <f t="shared" ca="1" si="49"/>
        <v/>
      </c>
      <c r="J101" s="377">
        <v>2015</v>
      </c>
      <c r="K101" s="377">
        <f t="shared" si="43"/>
        <v>0</v>
      </c>
      <c r="L101" s="378" t="str">
        <f t="shared" si="43"/>
        <v>-</v>
      </c>
      <c r="M101" s="377" t="str">
        <f t="shared" si="43"/>
        <v>Waugni</v>
      </c>
      <c r="N101" s="453" t="s">
        <v>1199</v>
      </c>
      <c r="O101" s="370" t="str">
        <f t="shared" ca="1" si="39"/>
        <v>-</v>
      </c>
      <c r="P101" s="370" t="str">
        <f t="shared" ca="1" si="39"/>
        <v>-</v>
      </c>
      <c r="Q101" s="370" t="str">
        <f t="shared" ca="1" si="39"/>
        <v>-</v>
      </c>
      <c r="R101" s="370" t="str">
        <f t="shared" ca="1" si="39"/>
        <v>-</v>
      </c>
      <c r="S101" s="370" t="str">
        <f t="shared" ca="1" si="39"/>
        <v>-</v>
      </c>
      <c r="T101" s="370" t="str">
        <f t="shared" ca="1" si="39"/>
        <v>-</v>
      </c>
      <c r="U101" s="370" t="str">
        <f t="shared" ca="1" si="39"/>
        <v>-</v>
      </c>
      <c r="V101" s="370" t="str">
        <f t="shared" ca="1" si="39"/>
        <v>-</v>
      </c>
      <c r="W101" s="370" t="str">
        <f t="shared" ca="1" si="39"/>
        <v>-</v>
      </c>
      <c r="X101" s="370" t="str">
        <f t="shared" ca="1" si="39"/>
        <v>-</v>
      </c>
      <c r="Y101" s="370" t="str">
        <f t="shared" ca="1" si="39"/>
        <v>-</v>
      </c>
      <c r="Z101" s="370" t="str">
        <f t="shared" ca="1" si="39"/>
        <v>-</v>
      </c>
      <c r="AA101" s="370" t="str">
        <f t="shared" ca="1" si="39"/>
        <v>-</v>
      </c>
      <c r="AB101" s="370">
        <f t="shared" ca="1" si="39"/>
        <v>0</v>
      </c>
      <c r="AC101" s="370" t="str">
        <f t="shared" ca="1" si="39"/>
        <v>-</v>
      </c>
      <c r="AD101" s="370" t="str">
        <f t="shared" ca="1" si="39"/>
        <v>-</v>
      </c>
      <c r="AE101" s="370" t="str">
        <f t="shared" ca="1" si="40"/>
        <v>-</v>
      </c>
      <c r="AF101" s="370" t="str">
        <f t="shared" ca="1" si="40"/>
        <v>-</v>
      </c>
      <c r="AG101" s="370" t="str">
        <f t="shared" ca="1" si="40"/>
        <v>-</v>
      </c>
      <c r="AH101" s="585" t="str">
        <f t="shared" ca="1" si="40"/>
        <v>-</v>
      </c>
      <c r="AI101" s="370" t="str">
        <f t="shared" ca="1" si="34"/>
        <v>-</v>
      </c>
      <c r="AJ101" s="370" t="str">
        <f t="shared" ca="1" si="41"/>
        <v>-</v>
      </c>
      <c r="AK101" s="370" t="str">
        <f t="shared" ca="1" si="41"/>
        <v>-</v>
      </c>
      <c r="AL101" s="370" t="str">
        <f t="shared" ca="1" si="41"/>
        <v>-</v>
      </c>
      <c r="AM101" s="370" t="str">
        <f t="shared" ca="1" si="41"/>
        <v>-</v>
      </c>
      <c r="AN101" s="378" t="str">
        <f t="shared" ca="1" si="50"/>
        <v>-</v>
      </c>
      <c r="AO101" s="379" t="str">
        <f t="shared" ca="1" si="51"/>
        <v>-</v>
      </c>
      <c r="AP101" s="379" t="str">
        <f t="shared" ca="1" si="52"/>
        <v>-</v>
      </c>
      <c r="AQ101" s="380" t="str">
        <f t="shared" ca="1" si="53"/>
        <v>-</v>
      </c>
      <c r="AR101" s="453" t="str">
        <f t="shared" ca="1" si="54"/>
        <v>-</v>
      </c>
    </row>
    <row r="102" spans="1:44">
      <c r="A102"/>
      <c r="B102"/>
      <c r="C102"/>
      <c r="D102" s="201"/>
      <c r="E102" s="201"/>
      <c r="F102" s="201"/>
      <c r="G102" s="201"/>
      <c r="H102" s="201"/>
      <c r="I102" s="377" t="str">
        <f t="shared" ref="I102" ca="1" si="55">IF(AH102="-","","imp")</f>
        <v/>
      </c>
      <c r="J102" s="377">
        <v>2014</v>
      </c>
      <c r="K102" s="377">
        <f>K$144</f>
        <v>0</v>
      </c>
      <c r="L102" s="378" t="str">
        <f>L$144</f>
        <v>-</v>
      </c>
      <c r="M102" s="377" t="str">
        <f>M$144</f>
        <v>Waugni</v>
      </c>
      <c r="N102" s="453" t="s">
        <v>1199</v>
      </c>
      <c r="O102" s="370" t="str">
        <f t="shared" ref="O102:AH102" ca="1" si="56">IF(ISERROR(AVERAGEIF($J$144:$AG$215,$J102,O$144:O$215)),"-",AVERAGEIF($J$144:$AG$215,$J102,O$144:O$215))</f>
        <v>-</v>
      </c>
      <c r="P102" s="370" t="str">
        <f t="shared" ca="1" si="56"/>
        <v>-</v>
      </c>
      <c r="Q102" s="370" t="str">
        <f t="shared" ca="1" si="56"/>
        <v>-</v>
      </c>
      <c r="R102" s="370" t="str">
        <f t="shared" ca="1" si="56"/>
        <v>-</v>
      </c>
      <c r="S102" s="370" t="str">
        <f t="shared" ca="1" si="56"/>
        <v>-</v>
      </c>
      <c r="T102" s="370" t="str">
        <f t="shared" ca="1" si="56"/>
        <v>-</v>
      </c>
      <c r="U102" s="370" t="str">
        <f t="shared" ca="1" si="56"/>
        <v>-</v>
      </c>
      <c r="V102" s="370" t="str">
        <f t="shared" ca="1" si="56"/>
        <v>-</v>
      </c>
      <c r="W102" s="370" t="str">
        <f t="shared" ca="1" si="56"/>
        <v>-</v>
      </c>
      <c r="X102" s="370" t="str">
        <f t="shared" ca="1" si="56"/>
        <v>-</v>
      </c>
      <c r="Y102" s="370" t="str">
        <f t="shared" ca="1" si="56"/>
        <v>-</v>
      </c>
      <c r="Z102" s="370" t="str">
        <f t="shared" ca="1" si="56"/>
        <v>-</v>
      </c>
      <c r="AA102" s="370" t="str">
        <f t="shared" ca="1" si="56"/>
        <v>-</v>
      </c>
      <c r="AB102" s="370">
        <f t="shared" ca="1" si="56"/>
        <v>0</v>
      </c>
      <c r="AC102" s="370" t="str">
        <f t="shared" ca="1" si="56"/>
        <v>-</v>
      </c>
      <c r="AD102" s="370" t="str">
        <f t="shared" ca="1" si="56"/>
        <v>-</v>
      </c>
      <c r="AE102" s="370" t="str">
        <f t="shared" ca="1" si="56"/>
        <v>-</v>
      </c>
      <c r="AF102" s="370" t="str">
        <f t="shared" ca="1" si="56"/>
        <v>-</v>
      </c>
      <c r="AG102" s="370" t="str">
        <f t="shared" ca="1" si="56"/>
        <v>-</v>
      </c>
      <c r="AH102" s="585" t="str">
        <f t="shared" ca="1" si="56"/>
        <v>-</v>
      </c>
      <c r="AI102" s="378" t="str">
        <f t="shared" ref="AI102" ca="1" si="57">IF(AH102="-","-",AH102*2.5/100)</f>
        <v>-</v>
      </c>
      <c r="AJ102" s="378" t="str">
        <f t="shared" ref="AJ102:AM102" ca="1" si="58">IF($AB102=0,"-",SUMIFS($AH$144:$AH$203,$J$144:$J$203,$J102,$N$144:$N$203,AJ$80))</f>
        <v>-</v>
      </c>
      <c r="AK102" s="379" t="str">
        <f t="shared" ca="1" si="58"/>
        <v>-</v>
      </c>
      <c r="AL102" s="379" t="str">
        <f t="shared" ca="1" si="58"/>
        <v>-</v>
      </c>
      <c r="AM102" s="380" t="str">
        <f t="shared" ca="1" si="58"/>
        <v>-</v>
      </c>
      <c r="AN102" s="378" t="str">
        <f t="shared" ref="AN102" ca="1" si="59">IF(AJ102="-","-",AJ102*2.5/100)</f>
        <v>-</v>
      </c>
      <c r="AO102" s="379" t="str">
        <f t="shared" ref="AO102" ca="1" si="60">IF(AK102="-","-",AK102*2.5/100)</f>
        <v>-</v>
      </c>
      <c r="AP102" s="379" t="str">
        <f t="shared" ref="AP102" ca="1" si="61">IF(AL102="-","-",AL102*2.5/100)</f>
        <v>-</v>
      </c>
      <c r="AQ102" s="380" t="str">
        <f t="shared" ref="AQ102" ca="1" si="62">IF(AM102="-","-",AM102*2.5/100)</f>
        <v>-</v>
      </c>
      <c r="AR102" s="377" t="str">
        <f t="shared" ref="AR102" ca="1" si="63">IF(AB102=0,"-",STDEVP(AN102:AQ102)/2)</f>
        <v>-</v>
      </c>
    </row>
    <row r="103" spans="1:44" customFormat="1">
      <c r="D103" s="201"/>
      <c r="E103" s="201"/>
      <c r="F103" s="201"/>
      <c r="G103" s="201"/>
      <c r="H103" s="201"/>
      <c r="I103" s="201"/>
      <c r="J103" s="201"/>
      <c r="K103" s="201"/>
      <c r="L103" s="201"/>
      <c r="M103" s="201"/>
      <c r="N103" s="201"/>
      <c r="O103" s="201"/>
      <c r="P103" s="201"/>
      <c r="Q103" s="201"/>
      <c r="R103" s="201"/>
      <c r="S103" s="201"/>
    </row>
    <row r="104" spans="1:44" hidden="1"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</row>
    <row r="105" spans="1:44" hidden="1"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</row>
    <row r="106" spans="1:44" hidden="1"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</row>
    <row r="107" spans="1:44" hidden="1"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</row>
    <row r="108" spans="1:44" hidden="1"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</row>
    <row r="109" spans="1:44" hidden="1"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</row>
    <row r="110" spans="1:44" hidden="1"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</row>
    <row r="111" spans="1:44" hidden="1"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</row>
    <row r="112" spans="1:44" hidden="1"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</row>
    <row r="113" spans="4:19" hidden="1"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</row>
    <row r="114" spans="4:19" hidden="1"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</row>
    <row r="115" spans="4:19" hidden="1"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</row>
    <row r="116" spans="4:19" hidden="1"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</row>
    <row r="117" spans="4:19" hidden="1"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</row>
    <row r="118" spans="4:19" hidden="1"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</row>
    <row r="119" spans="4:19" hidden="1"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</row>
    <row r="120" spans="4:19" hidden="1"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</row>
    <row r="121" spans="4:19" hidden="1"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</row>
    <row r="122" spans="4:19" hidden="1"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</row>
    <row r="123" spans="4:19" hidden="1"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</row>
    <row r="124" spans="4:19" hidden="1"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</row>
    <row r="125" spans="4:19" hidden="1"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</row>
    <row r="126" spans="4:19" hidden="1"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</row>
    <row r="127" spans="4:19" hidden="1"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</row>
    <row r="128" spans="4:19" hidden="1"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</row>
    <row r="129" spans="1:62" hidden="1"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</row>
    <row r="130" spans="1:62" hidden="1"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</row>
    <row r="131" spans="1:62" hidden="1"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</row>
    <row r="132" spans="1:62" hidden="1"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</row>
    <row r="133" spans="1:62" hidden="1"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</row>
    <row r="134" spans="1:62" hidden="1"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</row>
    <row r="135" spans="1:62" hidden="1"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</row>
    <row r="136" spans="1:62" hidden="1"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</row>
    <row r="137" spans="1:62" hidden="1"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</row>
    <row r="138" spans="1:62" hidden="1"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</row>
    <row r="139" spans="1:62" hidden="1"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</row>
    <row r="140" spans="1:62" hidden="1"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</row>
    <row r="141" spans="1:62" hidden="1"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</row>
    <row r="142" spans="1:62" hidden="1">
      <c r="A142" s="112">
        <v>-1</v>
      </c>
      <c r="B142" s="112">
        <v>0</v>
      </c>
      <c r="C142" s="112">
        <v>1</v>
      </c>
      <c r="D142" s="112">
        <v>2</v>
      </c>
      <c r="E142" s="112">
        <v>3</v>
      </c>
      <c r="F142" s="112">
        <v>4</v>
      </c>
      <c r="G142" s="112">
        <v>5</v>
      </c>
      <c r="H142" s="112">
        <v>6</v>
      </c>
      <c r="I142" s="112">
        <v>7</v>
      </c>
      <c r="J142" s="112">
        <v>8</v>
      </c>
      <c r="K142" s="112">
        <v>9</v>
      </c>
      <c r="L142" s="112">
        <v>10</v>
      </c>
      <c r="M142" s="112">
        <v>11</v>
      </c>
      <c r="N142" s="112">
        <v>12</v>
      </c>
      <c r="O142" s="112">
        <v>13</v>
      </c>
      <c r="P142" s="112">
        <v>14</v>
      </c>
      <c r="Q142" s="112">
        <v>15</v>
      </c>
      <c r="R142" s="112">
        <v>16</v>
      </c>
      <c r="S142" s="112">
        <v>17</v>
      </c>
      <c r="T142" s="112">
        <v>18</v>
      </c>
      <c r="U142" s="112">
        <v>19</v>
      </c>
      <c r="V142" s="112">
        <v>20</v>
      </c>
      <c r="W142" s="112">
        <v>21</v>
      </c>
      <c r="X142" s="112">
        <v>22</v>
      </c>
      <c r="Y142" s="112">
        <v>23</v>
      </c>
      <c r="Z142" s="112">
        <v>24</v>
      </c>
      <c r="AA142" s="112">
        <v>25</v>
      </c>
      <c r="AB142" s="113"/>
      <c r="AC142" s="112"/>
      <c r="AD142" s="112"/>
      <c r="AE142" s="112"/>
      <c r="AF142" s="112"/>
      <c r="AG142" s="112"/>
      <c r="AH142" s="112"/>
      <c r="AI142" s="112"/>
      <c r="AJ142" s="112"/>
      <c r="AK142" s="112"/>
      <c r="AL142" s="112"/>
      <c r="AM142" s="112"/>
      <c r="AN142" s="112"/>
      <c r="AO142" s="112"/>
      <c r="AP142" s="112"/>
      <c r="AQ142" s="112"/>
      <c r="AR142" s="112"/>
      <c r="AS142" s="112"/>
      <c r="AT142" s="112"/>
      <c r="AU142" s="112"/>
      <c r="AV142" s="112"/>
      <c r="AW142" s="112"/>
      <c r="AX142" s="112"/>
      <c r="AY142" s="112"/>
      <c r="AZ142" s="114"/>
      <c r="BA142" s="112"/>
      <c r="BB142" s="112"/>
      <c r="BC142" s="112"/>
      <c r="BD142" s="112"/>
      <c r="BE142" s="112"/>
      <c r="BF142" s="112"/>
      <c r="BG142" s="112"/>
      <c r="BH142" s="112"/>
      <c r="BI142" s="112"/>
      <c r="BJ142" s="115"/>
    </row>
    <row r="143" spans="1:62" ht="82" customHeight="1">
      <c r="A143" s="200" t="s">
        <v>909</v>
      </c>
      <c r="B143" s="200" t="s">
        <v>906</v>
      </c>
      <c r="C143" s="200" t="s">
        <v>905</v>
      </c>
      <c r="D143" s="200" t="s">
        <v>910</v>
      </c>
      <c r="E143" s="200"/>
      <c r="F143" s="200" t="s">
        <v>1583</v>
      </c>
      <c r="G143" s="200" t="s">
        <v>727</v>
      </c>
      <c r="H143" s="310" t="s">
        <v>728</v>
      </c>
      <c r="I143" s="310" t="s">
        <v>998</v>
      </c>
      <c r="J143" s="310" t="s">
        <v>1392</v>
      </c>
      <c r="K143" s="310" t="s">
        <v>1166</v>
      </c>
      <c r="L143" s="310" t="s">
        <v>1582</v>
      </c>
      <c r="M143" s="310" t="s">
        <v>1583</v>
      </c>
      <c r="N143" s="311" t="s">
        <v>955</v>
      </c>
      <c r="O143" s="311" t="s">
        <v>1139</v>
      </c>
      <c r="P143" s="311" t="s">
        <v>1214</v>
      </c>
      <c r="Q143" s="311" t="s">
        <v>1102</v>
      </c>
      <c r="R143" s="311" t="s">
        <v>1203</v>
      </c>
      <c r="S143" s="311" t="s">
        <v>920</v>
      </c>
      <c r="T143" s="311" t="s">
        <v>956</v>
      </c>
      <c r="U143" s="311" t="s">
        <v>957</v>
      </c>
      <c r="V143" s="311" t="s">
        <v>924</v>
      </c>
      <c r="W143" s="311" t="s">
        <v>927</v>
      </c>
      <c r="X143" s="311" t="s">
        <v>1016</v>
      </c>
      <c r="Y143" s="311" t="s">
        <v>1053</v>
      </c>
      <c r="Z143" s="311" t="s">
        <v>1389</v>
      </c>
      <c r="AA143" s="311" t="s">
        <v>1445</v>
      </c>
      <c r="AB143" s="310" t="s">
        <v>1390</v>
      </c>
      <c r="AC143" s="311" t="s">
        <v>1391</v>
      </c>
      <c r="AD143" s="311" t="s">
        <v>1391</v>
      </c>
      <c r="AE143" s="311" t="s">
        <v>1391</v>
      </c>
      <c r="AF143" s="311" t="s">
        <v>1391</v>
      </c>
      <c r="AG143" s="311" t="s">
        <v>1391</v>
      </c>
      <c r="AH143" s="278" t="s">
        <v>1536</v>
      </c>
      <c r="AI143" s="311" t="s">
        <v>1537</v>
      </c>
      <c r="AJ143" s="311" t="s">
        <v>1320</v>
      </c>
      <c r="AK143" s="311" t="s">
        <v>1321</v>
      </c>
      <c r="AL143" s="311" t="s">
        <v>1322</v>
      </c>
      <c r="AM143" s="311" t="s">
        <v>1323</v>
      </c>
      <c r="AN143" s="311" t="s">
        <v>1324</v>
      </c>
      <c r="AO143" s="311" t="s">
        <v>1325</v>
      </c>
      <c r="AP143" s="311" t="s">
        <v>1326</v>
      </c>
      <c r="AQ143" s="311" t="s">
        <v>1327</v>
      </c>
      <c r="AR143" s="311" t="s">
        <v>1328</v>
      </c>
      <c r="AS143" s="311" t="s">
        <v>1329</v>
      </c>
      <c r="AT143" s="311" t="s">
        <v>907</v>
      </c>
      <c r="AU143" s="311" t="s">
        <v>1330</v>
      </c>
      <c r="AV143" s="311" t="s">
        <v>1331</v>
      </c>
      <c r="AW143" s="311" t="s">
        <v>1332</v>
      </c>
      <c r="AX143" s="311" t="s">
        <v>1333</v>
      </c>
      <c r="AY143" s="311" t="s">
        <v>1334</v>
      </c>
      <c r="AZ143" s="311" t="s">
        <v>1128</v>
      </c>
      <c r="BA143" s="311" t="s">
        <v>1129</v>
      </c>
      <c r="BB143" s="311" t="s">
        <v>1130</v>
      </c>
      <c r="BC143" s="311" t="s">
        <v>1131</v>
      </c>
      <c r="BD143" s="311" t="s">
        <v>1132</v>
      </c>
      <c r="BE143" s="311" t="s">
        <v>1133</v>
      </c>
      <c r="BF143" s="311" t="s">
        <v>1134</v>
      </c>
      <c r="BG143" s="311" t="s">
        <v>1143</v>
      </c>
      <c r="BH143" s="311" t="s">
        <v>1144</v>
      </c>
      <c r="BI143" s="311" t="s">
        <v>1145</v>
      </c>
      <c r="BJ143" s="278" t="s">
        <v>1146</v>
      </c>
    </row>
    <row r="144" spans="1:62" ht="17" customHeight="1">
      <c r="A144" s="369">
        <v>9029</v>
      </c>
      <c r="B144" s="369"/>
      <c r="C144" s="369" t="str">
        <f t="shared" ref="C144:C167" si="64">J144&amp;"-"&amp;M144&amp;"_"&amp;N144</f>
        <v>1997-Waugni_1</v>
      </c>
      <c r="D144" s="369" t="str">
        <f>IF($F144="-","-",VLOOKUP($C144,BD_annuelles_Benthos!$C$20:$AC$2881,D$142,FALSE()))</f>
        <v>-</v>
      </c>
      <c r="E144" s="369" t="str">
        <f>IF($F144="-","-",VLOOKUP($C144,BD_annuelles_Benthos!$C$20:$AC$2881,E$142,FALSE()))</f>
        <v>-</v>
      </c>
      <c r="F144" s="369" t="str">
        <f>IF(ISERROR(VLOOKUP($C144,BD_annuelles_Benthos!$C$20:$C$2881,1,FALSE())),"-",VLOOKUP($C144,BD_annuelles_Benthos!$C$20:$AC$2881,F$142,FALSE()))</f>
        <v>-</v>
      </c>
      <c r="G144" s="369" t="str">
        <f>IF($F144="-","-",VLOOKUP($C144,BD_annuelles_Benthos!$C$20:$AC$2881,G$142,FALSE()))</f>
        <v>-</v>
      </c>
      <c r="H144" s="580" t="str">
        <f>IF($F144="-","-",VLOOKUP($C144,BD_annuelles_Benthos!$C$20:$AC$2881,H$142,FALSE()))</f>
        <v>-</v>
      </c>
      <c r="I144" s="580" t="str">
        <f>IF($F144="-","-",VLOOKUP($C144,BD_annuelles_Benthos!$C$20:$AC$2881,I$142,FALSE()))</f>
        <v>-</v>
      </c>
      <c r="J144" s="369">
        <f t="shared" ref="J144:J146" si="65">J145</f>
        <v>1997</v>
      </c>
      <c r="K144" s="369"/>
      <c r="L144" s="370" t="str">
        <f>IF($F144="-","-",VLOOKUP($C144,BD_annuelles_Benthos!$C$20:$AC$2881,L$142,FALSE()))</f>
        <v>-</v>
      </c>
      <c r="M144" s="369" t="str">
        <f t="shared" ref="M144:M167" si="66">$K$17</f>
        <v>Waugni</v>
      </c>
      <c r="N144" s="369">
        <v>1</v>
      </c>
      <c r="O144" s="370" t="str">
        <f>IF($F144="-","-",VLOOKUP($C144,BD_annuelles_Benthos!$C$20:$AC$2881,O$142,FALSE()))</f>
        <v>-</v>
      </c>
      <c r="P144" s="370" t="str">
        <f>IF($F144="-","-",VLOOKUP($C144,BD_annuelles_Benthos!$C$20:$AC$2881,P$142,FALSE()))</f>
        <v>-</v>
      </c>
      <c r="Q144" s="370" t="str">
        <f>IF($F144="-","-",VLOOKUP($C144,BD_annuelles_Benthos!$C$20:$AC$2881,Q$142,FALSE()))</f>
        <v>-</v>
      </c>
      <c r="R144" s="370" t="str">
        <f>IF($F144="-","-",VLOOKUP($C144,BD_annuelles_Benthos!$C$20:$AC$2881,R$142,FALSE()))</f>
        <v>-</v>
      </c>
      <c r="S144" s="370" t="str">
        <f>IF($F144="-","-",VLOOKUP($C144,BD_annuelles_Benthos!$C$20:$AC$2881,S$142,FALSE()))</f>
        <v>-</v>
      </c>
      <c r="T144" s="370" t="str">
        <f>IF($F144="-","-",VLOOKUP($C144,BD_annuelles_Benthos!$C$20:$AC$2881,T$142,FALSE()))</f>
        <v>-</v>
      </c>
      <c r="U144" s="370" t="str">
        <f>IF($F144="-","-",VLOOKUP($C144,BD_annuelles_Benthos!$C$20:$AC$2881,U$142,FALSE()))</f>
        <v>-</v>
      </c>
      <c r="V144" s="370" t="str">
        <f>IF($F144="-","-",VLOOKUP($C144,BD_annuelles_Benthos!$C$20:$AC$2881,V$142,FALSE()))</f>
        <v>-</v>
      </c>
      <c r="W144" s="370" t="str">
        <f>IF($F144="-","-",VLOOKUP($C144,BD_annuelles_Benthos!$C$20:$AC$2881,W$142,FALSE()))</f>
        <v>-</v>
      </c>
      <c r="X144" s="370" t="str">
        <f>IF($F144="-","-",VLOOKUP($C144,BD_annuelles_Benthos!$C$20:$AC$2881,X$142,FALSE()))</f>
        <v>-</v>
      </c>
      <c r="Y144" s="370" t="str">
        <f>IF($F144="-","-",VLOOKUP($C144,BD_annuelles_Benthos!$C$20:$AC$2881,Y$142,FALSE()))</f>
        <v>-</v>
      </c>
      <c r="Z144" s="370" t="str">
        <f>IF($F144="-","-",VLOOKUP($C144,BD_annuelles_Benthos!$C$20:$AC$2881,Z$142,FALSE()))</f>
        <v>-</v>
      </c>
      <c r="AA144" s="370" t="str">
        <f>IF($F144="-","-",VLOOKUP($C144,BD_annuelles_Benthos!$C$20:$AC$2881,AA$142,FALSE()))</f>
        <v>-</v>
      </c>
      <c r="AB144" s="369">
        <f t="shared" ref="AB144:AB167" si="67">SUM(O144:AA144)</f>
        <v>0</v>
      </c>
      <c r="AC144" s="404"/>
      <c r="AD144" s="405"/>
      <c r="AE144" s="405"/>
      <c r="AF144" s="405"/>
      <c r="AG144" s="406"/>
      <c r="AH144" s="369" t="str">
        <f t="shared" ref="AH144:AH167" si="68">IF($F144="-","-",O144+P144+Q144+R144)</f>
        <v>-</v>
      </c>
      <c r="AI144" s="401" t="str">
        <f t="shared" ref="AI144:AU163" si="69">IF($F144="-","-",O144*2.5/100)</f>
        <v>-</v>
      </c>
      <c r="AJ144" s="371" t="str">
        <f t="shared" si="69"/>
        <v>-</v>
      </c>
      <c r="AK144" s="371" t="str">
        <f t="shared" si="69"/>
        <v>-</v>
      </c>
      <c r="AL144" s="371" t="str">
        <f t="shared" si="69"/>
        <v>-</v>
      </c>
      <c r="AM144" s="371" t="str">
        <f t="shared" si="69"/>
        <v>-</v>
      </c>
      <c r="AN144" s="371" t="str">
        <f t="shared" si="69"/>
        <v>-</v>
      </c>
      <c r="AO144" s="371" t="str">
        <f t="shared" si="69"/>
        <v>-</v>
      </c>
      <c r="AP144" s="371" t="str">
        <f t="shared" si="69"/>
        <v>-</v>
      </c>
      <c r="AQ144" s="371" t="str">
        <f t="shared" si="69"/>
        <v>-</v>
      </c>
      <c r="AR144" s="371" t="str">
        <f t="shared" si="69"/>
        <v>-</v>
      </c>
      <c r="AS144" s="371" t="str">
        <f t="shared" si="69"/>
        <v>-</v>
      </c>
      <c r="AT144" s="371" t="str">
        <f t="shared" si="69"/>
        <v>-</v>
      </c>
      <c r="AU144" s="371" t="str">
        <f t="shared" si="69"/>
        <v>-</v>
      </c>
      <c r="AV144" s="371" t="str">
        <f t="shared" ref="AV144:AV167" si="70">IF($F144="-","-",AH144*2.5/100)</f>
        <v>-</v>
      </c>
      <c r="AW144" s="371" t="str">
        <f t="shared" ref="AW144:BJ162" si="71">IF($F144="-","-",ASIN(AI144))</f>
        <v>-</v>
      </c>
      <c r="AX144" s="371" t="str">
        <f t="shared" si="71"/>
        <v>-</v>
      </c>
      <c r="AY144" s="371" t="str">
        <f t="shared" si="71"/>
        <v>-</v>
      </c>
      <c r="AZ144" s="371" t="str">
        <f t="shared" si="71"/>
        <v>-</v>
      </c>
      <c r="BA144" s="371" t="str">
        <f t="shared" si="71"/>
        <v>-</v>
      </c>
      <c r="BB144" s="371" t="str">
        <f t="shared" si="71"/>
        <v>-</v>
      </c>
      <c r="BC144" s="371" t="str">
        <f t="shared" si="71"/>
        <v>-</v>
      </c>
      <c r="BD144" s="371" t="str">
        <f t="shared" si="71"/>
        <v>-</v>
      </c>
      <c r="BE144" s="371" t="str">
        <f t="shared" si="71"/>
        <v>-</v>
      </c>
      <c r="BF144" s="371" t="str">
        <f t="shared" si="71"/>
        <v>-</v>
      </c>
      <c r="BG144" s="371" t="str">
        <f t="shared" si="71"/>
        <v>-</v>
      </c>
      <c r="BH144" s="371" t="str">
        <f t="shared" si="71"/>
        <v>-</v>
      </c>
      <c r="BI144" s="371" t="str">
        <f t="shared" si="71"/>
        <v>-</v>
      </c>
      <c r="BJ144" s="371" t="str">
        <f t="shared" si="71"/>
        <v>-</v>
      </c>
    </row>
    <row r="145" spans="1:62" ht="17" customHeight="1">
      <c r="A145" s="373">
        <v>9030</v>
      </c>
      <c r="B145" s="373"/>
      <c r="C145" s="373" t="str">
        <f t="shared" si="64"/>
        <v>1997-Waugni_2</v>
      </c>
      <c r="D145" s="373" t="str">
        <f>IF($F145="-","-",VLOOKUP($C145,BD_annuelles_Benthos!$C$20:$AC$2881,D$142,FALSE()))</f>
        <v>-</v>
      </c>
      <c r="E145" s="373" t="str">
        <f>IF($F145="-","-",VLOOKUP($C145,BD_annuelles_Benthos!$C$20:$AC$2881,E$142,FALSE()))</f>
        <v>-</v>
      </c>
      <c r="F145" s="373" t="str">
        <f>IF(ISERROR(VLOOKUP($C145,BD_annuelles_Benthos!$C$20:$C$2881,1,FALSE())),"-",VLOOKUP($C145,BD_annuelles_Benthos!$C$20:$AC$2881,F$142,FALSE()))</f>
        <v>-</v>
      </c>
      <c r="G145" s="373" t="str">
        <f>IF($F145="-","-",VLOOKUP($C145,BD_annuelles_Benthos!$C$20:$AC$2881,G$142,FALSE()))</f>
        <v>-</v>
      </c>
      <c r="H145" s="581" t="str">
        <f>IF($F145="-","-",VLOOKUP($C145,BD_annuelles_Benthos!$C$20:$AC$2881,H$142,FALSE()))</f>
        <v>-</v>
      </c>
      <c r="I145" s="581" t="str">
        <f>IF($F145="-","-",VLOOKUP($C145,BD_annuelles_Benthos!$C$20:$AC$2881,I$142,FALSE()))</f>
        <v>-</v>
      </c>
      <c r="J145" s="373">
        <f t="shared" si="65"/>
        <v>1997</v>
      </c>
      <c r="K145" s="373"/>
      <c r="L145" s="374" t="str">
        <f>IF($F145="-","-",VLOOKUP($C145,BD_annuelles_Benthos!$C$20:$AC$2881,L$142,FALSE()))</f>
        <v>-</v>
      </c>
      <c r="M145" s="373" t="str">
        <f t="shared" si="66"/>
        <v>Waugni</v>
      </c>
      <c r="N145" s="373">
        <v>2</v>
      </c>
      <c r="O145" s="374" t="str">
        <f>IF($F145="-","-",VLOOKUP($C145,BD_annuelles_Benthos!$C$20:$AC$2881,O$142,FALSE()))</f>
        <v>-</v>
      </c>
      <c r="P145" s="374" t="str">
        <f>IF($F145="-","-",VLOOKUP($C145,BD_annuelles_Benthos!$C$20:$AC$2881,P$142,FALSE()))</f>
        <v>-</v>
      </c>
      <c r="Q145" s="374" t="str">
        <f>IF($F145="-","-",VLOOKUP($C145,BD_annuelles_Benthos!$C$20:$AC$2881,Q$142,FALSE()))</f>
        <v>-</v>
      </c>
      <c r="R145" s="374" t="str">
        <f>IF($F145="-","-",VLOOKUP($C145,BD_annuelles_Benthos!$C$20:$AC$2881,R$142,FALSE()))</f>
        <v>-</v>
      </c>
      <c r="S145" s="374" t="str">
        <f>IF($F145="-","-",VLOOKUP($C145,BD_annuelles_Benthos!$C$20:$AC$2881,S$142,FALSE()))</f>
        <v>-</v>
      </c>
      <c r="T145" s="374" t="str">
        <f>IF($F145="-","-",VLOOKUP($C145,BD_annuelles_Benthos!$C$20:$AC$2881,T$142,FALSE()))</f>
        <v>-</v>
      </c>
      <c r="U145" s="374" t="str">
        <f>IF($F145="-","-",VLOOKUP($C145,BD_annuelles_Benthos!$C$20:$AC$2881,U$142,FALSE()))</f>
        <v>-</v>
      </c>
      <c r="V145" s="374" t="str">
        <f>IF($F145="-","-",VLOOKUP($C145,BD_annuelles_Benthos!$C$20:$AC$2881,V$142,FALSE()))</f>
        <v>-</v>
      </c>
      <c r="W145" s="374" t="str">
        <f>IF($F145="-","-",VLOOKUP($C145,BD_annuelles_Benthos!$C$20:$AC$2881,W$142,FALSE()))</f>
        <v>-</v>
      </c>
      <c r="X145" s="374" t="str">
        <f>IF($F145="-","-",VLOOKUP($C145,BD_annuelles_Benthos!$C$20:$AC$2881,X$142,FALSE()))</f>
        <v>-</v>
      </c>
      <c r="Y145" s="374" t="str">
        <f>IF($F145="-","-",VLOOKUP($C145,BD_annuelles_Benthos!$C$20:$AC$2881,Y$142,FALSE()))</f>
        <v>-</v>
      </c>
      <c r="Z145" s="374" t="str">
        <f>IF($F145="-","-",VLOOKUP($C145,BD_annuelles_Benthos!$C$20:$AC$2881,Z$142,FALSE()))</f>
        <v>-</v>
      </c>
      <c r="AA145" s="374" t="str">
        <f>IF($F145="-","-",VLOOKUP($C145,BD_annuelles_Benthos!$C$20:$AC$2881,AA$142,FALSE()))</f>
        <v>-</v>
      </c>
      <c r="AB145" s="373">
        <f t="shared" si="67"/>
        <v>0</v>
      </c>
      <c r="AC145" s="407"/>
      <c r="AD145" s="408"/>
      <c r="AE145" s="408"/>
      <c r="AF145" s="408"/>
      <c r="AG145" s="409"/>
      <c r="AH145" s="373" t="str">
        <f t="shared" si="68"/>
        <v>-</v>
      </c>
      <c r="AI145" s="402" t="str">
        <f t="shared" si="69"/>
        <v>-</v>
      </c>
      <c r="AJ145" s="375" t="str">
        <f t="shared" si="69"/>
        <v>-</v>
      </c>
      <c r="AK145" s="375" t="str">
        <f t="shared" si="69"/>
        <v>-</v>
      </c>
      <c r="AL145" s="375" t="str">
        <f t="shared" si="69"/>
        <v>-</v>
      </c>
      <c r="AM145" s="375" t="str">
        <f t="shared" si="69"/>
        <v>-</v>
      </c>
      <c r="AN145" s="375" t="str">
        <f t="shared" si="69"/>
        <v>-</v>
      </c>
      <c r="AO145" s="375" t="str">
        <f t="shared" si="69"/>
        <v>-</v>
      </c>
      <c r="AP145" s="375" t="str">
        <f t="shared" si="69"/>
        <v>-</v>
      </c>
      <c r="AQ145" s="375" t="str">
        <f t="shared" si="69"/>
        <v>-</v>
      </c>
      <c r="AR145" s="375" t="str">
        <f t="shared" si="69"/>
        <v>-</v>
      </c>
      <c r="AS145" s="375" t="str">
        <f t="shared" si="69"/>
        <v>-</v>
      </c>
      <c r="AT145" s="375" t="str">
        <f t="shared" si="69"/>
        <v>-</v>
      </c>
      <c r="AU145" s="375" t="str">
        <f t="shared" si="69"/>
        <v>-</v>
      </c>
      <c r="AV145" s="375" t="str">
        <f t="shared" si="70"/>
        <v>-</v>
      </c>
      <c r="AW145" s="375" t="str">
        <f t="shared" si="71"/>
        <v>-</v>
      </c>
      <c r="AX145" s="375" t="str">
        <f t="shared" si="71"/>
        <v>-</v>
      </c>
      <c r="AY145" s="375" t="str">
        <f t="shared" si="71"/>
        <v>-</v>
      </c>
      <c r="AZ145" s="375" t="str">
        <f t="shared" si="71"/>
        <v>-</v>
      </c>
      <c r="BA145" s="375" t="str">
        <f t="shared" si="71"/>
        <v>-</v>
      </c>
      <c r="BB145" s="375" t="str">
        <f t="shared" si="71"/>
        <v>-</v>
      </c>
      <c r="BC145" s="375" t="str">
        <f t="shared" si="71"/>
        <v>-</v>
      </c>
      <c r="BD145" s="375" t="str">
        <f t="shared" si="71"/>
        <v>-</v>
      </c>
      <c r="BE145" s="375" t="str">
        <f t="shared" si="71"/>
        <v>-</v>
      </c>
      <c r="BF145" s="375" t="str">
        <f t="shared" si="71"/>
        <v>-</v>
      </c>
      <c r="BG145" s="375" t="str">
        <f t="shared" si="71"/>
        <v>-</v>
      </c>
      <c r="BH145" s="375" t="str">
        <f t="shared" si="71"/>
        <v>-</v>
      </c>
      <c r="BI145" s="375" t="str">
        <f t="shared" si="71"/>
        <v>-</v>
      </c>
      <c r="BJ145" s="375" t="str">
        <f t="shared" si="71"/>
        <v>-</v>
      </c>
    </row>
    <row r="146" spans="1:62" ht="17" customHeight="1">
      <c r="A146" s="373">
        <v>9031</v>
      </c>
      <c r="B146" s="373"/>
      <c r="C146" s="373" t="str">
        <f t="shared" si="64"/>
        <v>1997-Waugni_3</v>
      </c>
      <c r="D146" s="373" t="str">
        <f>IF($F146="-","-",VLOOKUP($C146,BD_annuelles_Benthos!$C$20:$AC$2881,D$142,FALSE()))</f>
        <v>-</v>
      </c>
      <c r="E146" s="373" t="str">
        <f>IF($F146="-","-",VLOOKUP($C146,BD_annuelles_Benthos!$C$20:$AC$2881,E$142,FALSE()))</f>
        <v>-</v>
      </c>
      <c r="F146" s="373" t="str">
        <f>IF(ISERROR(VLOOKUP($C146,BD_annuelles_Benthos!$C$20:$C$2881,1,FALSE())),"-",VLOOKUP($C146,BD_annuelles_Benthos!$C$20:$AC$2881,F$142,FALSE()))</f>
        <v>-</v>
      </c>
      <c r="G146" s="373" t="str">
        <f>IF($F146="-","-",VLOOKUP($C146,BD_annuelles_Benthos!$C$20:$AC$2881,G$142,FALSE()))</f>
        <v>-</v>
      </c>
      <c r="H146" s="581" t="str">
        <f>IF($F146="-","-",VLOOKUP($C146,BD_annuelles_Benthos!$C$20:$AC$2881,H$142,FALSE()))</f>
        <v>-</v>
      </c>
      <c r="I146" s="581" t="str">
        <f>IF($F146="-","-",VLOOKUP($C146,BD_annuelles_Benthos!$C$20:$AC$2881,I$142,FALSE()))</f>
        <v>-</v>
      </c>
      <c r="J146" s="373">
        <f t="shared" si="65"/>
        <v>1997</v>
      </c>
      <c r="K146" s="373"/>
      <c r="L146" s="374" t="str">
        <f>IF($F146="-","-",VLOOKUP($C146,BD_annuelles_Benthos!$C$20:$AC$2881,L$142,FALSE()))</f>
        <v>-</v>
      </c>
      <c r="M146" s="373" t="str">
        <f t="shared" si="66"/>
        <v>Waugni</v>
      </c>
      <c r="N146" s="373">
        <v>3</v>
      </c>
      <c r="O146" s="374" t="str">
        <f>IF($F146="-","-",VLOOKUP($C146,BD_annuelles_Benthos!$C$20:$AC$2881,O$142,FALSE()))</f>
        <v>-</v>
      </c>
      <c r="P146" s="374" t="str">
        <f>IF($F146="-","-",VLOOKUP($C146,BD_annuelles_Benthos!$C$20:$AC$2881,P$142,FALSE()))</f>
        <v>-</v>
      </c>
      <c r="Q146" s="374" t="str">
        <f>IF($F146="-","-",VLOOKUP($C146,BD_annuelles_Benthos!$C$20:$AC$2881,Q$142,FALSE()))</f>
        <v>-</v>
      </c>
      <c r="R146" s="374" t="str">
        <f>IF($F146="-","-",VLOOKUP($C146,BD_annuelles_Benthos!$C$20:$AC$2881,R$142,FALSE()))</f>
        <v>-</v>
      </c>
      <c r="S146" s="374" t="str">
        <f>IF($F146="-","-",VLOOKUP($C146,BD_annuelles_Benthos!$C$20:$AC$2881,S$142,FALSE()))</f>
        <v>-</v>
      </c>
      <c r="T146" s="374" t="str">
        <f>IF($F146="-","-",VLOOKUP($C146,BD_annuelles_Benthos!$C$20:$AC$2881,T$142,FALSE()))</f>
        <v>-</v>
      </c>
      <c r="U146" s="374" t="str">
        <f>IF($F146="-","-",VLOOKUP($C146,BD_annuelles_Benthos!$C$20:$AC$2881,U$142,FALSE()))</f>
        <v>-</v>
      </c>
      <c r="V146" s="374" t="str">
        <f>IF($F146="-","-",VLOOKUP($C146,BD_annuelles_Benthos!$C$20:$AC$2881,V$142,FALSE()))</f>
        <v>-</v>
      </c>
      <c r="W146" s="374" t="str">
        <f>IF($F146="-","-",VLOOKUP($C146,BD_annuelles_Benthos!$C$20:$AC$2881,W$142,FALSE()))</f>
        <v>-</v>
      </c>
      <c r="X146" s="374" t="str">
        <f>IF($F146="-","-",VLOOKUP($C146,BD_annuelles_Benthos!$C$20:$AC$2881,X$142,FALSE()))</f>
        <v>-</v>
      </c>
      <c r="Y146" s="374" t="str">
        <f>IF($F146="-","-",VLOOKUP($C146,BD_annuelles_Benthos!$C$20:$AC$2881,Y$142,FALSE()))</f>
        <v>-</v>
      </c>
      <c r="Z146" s="374" t="str">
        <f>IF($F146="-","-",VLOOKUP($C146,BD_annuelles_Benthos!$C$20:$AC$2881,Z$142,FALSE()))</f>
        <v>-</v>
      </c>
      <c r="AA146" s="374" t="str">
        <f>IF($F146="-","-",VLOOKUP($C146,BD_annuelles_Benthos!$C$20:$AC$2881,AA$142,FALSE()))</f>
        <v>-</v>
      </c>
      <c r="AB146" s="373">
        <f t="shared" si="67"/>
        <v>0</v>
      </c>
      <c r="AC146" s="407"/>
      <c r="AD146" s="408"/>
      <c r="AE146" s="408"/>
      <c r="AF146" s="408"/>
      <c r="AG146" s="409"/>
      <c r="AH146" s="373" t="str">
        <f t="shared" si="68"/>
        <v>-</v>
      </c>
      <c r="AI146" s="402" t="str">
        <f t="shared" si="69"/>
        <v>-</v>
      </c>
      <c r="AJ146" s="375" t="str">
        <f t="shared" si="69"/>
        <v>-</v>
      </c>
      <c r="AK146" s="375" t="str">
        <f t="shared" si="69"/>
        <v>-</v>
      </c>
      <c r="AL146" s="375" t="str">
        <f t="shared" si="69"/>
        <v>-</v>
      </c>
      <c r="AM146" s="375" t="str">
        <f t="shared" si="69"/>
        <v>-</v>
      </c>
      <c r="AN146" s="375" t="str">
        <f t="shared" si="69"/>
        <v>-</v>
      </c>
      <c r="AO146" s="375" t="str">
        <f t="shared" si="69"/>
        <v>-</v>
      </c>
      <c r="AP146" s="375" t="str">
        <f t="shared" si="69"/>
        <v>-</v>
      </c>
      <c r="AQ146" s="375" t="str">
        <f t="shared" si="69"/>
        <v>-</v>
      </c>
      <c r="AR146" s="375" t="str">
        <f t="shared" si="69"/>
        <v>-</v>
      </c>
      <c r="AS146" s="375" t="str">
        <f t="shared" si="69"/>
        <v>-</v>
      </c>
      <c r="AT146" s="375" t="str">
        <f t="shared" si="69"/>
        <v>-</v>
      </c>
      <c r="AU146" s="375" t="str">
        <f t="shared" si="69"/>
        <v>-</v>
      </c>
      <c r="AV146" s="375" t="str">
        <f t="shared" si="70"/>
        <v>-</v>
      </c>
      <c r="AW146" s="375" t="str">
        <f t="shared" si="71"/>
        <v>-</v>
      </c>
      <c r="AX146" s="375" t="str">
        <f t="shared" si="71"/>
        <v>-</v>
      </c>
      <c r="AY146" s="375" t="str">
        <f t="shared" si="71"/>
        <v>-</v>
      </c>
      <c r="AZ146" s="375" t="str">
        <f t="shared" si="71"/>
        <v>-</v>
      </c>
      <c r="BA146" s="375" t="str">
        <f t="shared" si="71"/>
        <v>-</v>
      </c>
      <c r="BB146" s="375" t="str">
        <f t="shared" si="71"/>
        <v>-</v>
      </c>
      <c r="BC146" s="375" t="str">
        <f t="shared" si="71"/>
        <v>-</v>
      </c>
      <c r="BD146" s="375" t="str">
        <f t="shared" si="71"/>
        <v>-</v>
      </c>
      <c r="BE146" s="375" t="str">
        <f t="shared" si="71"/>
        <v>-</v>
      </c>
      <c r="BF146" s="375" t="str">
        <f t="shared" si="71"/>
        <v>-</v>
      </c>
      <c r="BG146" s="375" t="str">
        <f t="shared" si="71"/>
        <v>-</v>
      </c>
      <c r="BH146" s="375" t="str">
        <f t="shared" si="71"/>
        <v>-</v>
      </c>
      <c r="BI146" s="375" t="str">
        <f t="shared" si="71"/>
        <v>-</v>
      </c>
      <c r="BJ146" s="375" t="str">
        <f t="shared" si="71"/>
        <v>-</v>
      </c>
    </row>
    <row r="147" spans="1:62" ht="17" customHeight="1">
      <c r="A147" s="377">
        <v>9032</v>
      </c>
      <c r="B147" s="377"/>
      <c r="C147" s="377" t="str">
        <f t="shared" si="64"/>
        <v>1997-Waugni_4</v>
      </c>
      <c r="D147" s="377" t="str">
        <f>IF($F147="-","-",VLOOKUP($C147,BD_annuelles_Benthos!$C$20:$AC$2881,D$142,FALSE()))</f>
        <v>-</v>
      </c>
      <c r="E147" s="377" t="str">
        <f>IF($F147="-","-",VLOOKUP($C147,BD_annuelles_Benthos!$C$20:$AC$2881,E$142,FALSE()))</f>
        <v>-</v>
      </c>
      <c r="F147" s="377" t="str">
        <f>IF(ISERROR(VLOOKUP($C147,BD_annuelles_Benthos!$C$20:$C$2881,1,FALSE())),"-",VLOOKUP($C147,BD_annuelles_Benthos!$C$20:$AC$2881,F$142,FALSE()))</f>
        <v>-</v>
      </c>
      <c r="G147" s="377" t="str">
        <f>IF($F147="-","-",VLOOKUP($C147,BD_annuelles_Benthos!$C$20:$AC$2881,G$142,FALSE()))</f>
        <v>-</v>
      </c>
      <c r="H147" s="582" t="str">
        <f>IF($F147="-","-",VLOOKUP($C147,BD_annuelles_Benthos!$C$20:$AC$2881,H$142,FALSE()))</f>
        <v>-</v>
      </c>
      <c r="I147" s="582" t="str">
        <f>IF($F147="-","-",VLOOKUP($C147,BD_annuelles_Benthos!$C$20:$AC$2881,I$142,FALSE()))</f>
        <v>-</v>
      </c>
      <c r="J147" s="377">
        <f t="shared" ref="J147" si="72">J148-1</f>
        <v>1997</v>
      </c>
      <c r="K147" s="377"/>
      <c r="L147" s="378" t="str">
        <f>IF($F147="-","-",VLOOKUP($C147,BD_annuelles_Benthos!$C$20:$AC$2881,L$142,FALSE()))</f>
        <v>-</v>
      </c>
      <c r="M147" s="377" t="str">
        <f t="shared" si="66"/>
        <v>Waugni</v>
      </c>
      <c r="N147" s="377">
        <v>4</v>
      </c>
      <c r="O147" s="378" t="str">
        <f>IF($F147="-","-",VLOOKUP($C147,BD_annuelles_Benthos!$C$20:$AC$2881,O$142,FALSE()))</f>
        <v>-</v>
      </c>
      <c r="P147" s="378" t="str">
        <f>IF($F147="-","-",VLOOKUP($C147,BD_annuelles_Benthos!$C$20:$AC$2881,P$142,FALSE()))</f>
        <v>-</v>
      </c>
      <c r="Q147" s="378" t="str">
        <f>IF($F147="-","-",VLOOKUP($C147,BD_annuelles_Benthos!$C$20:$AC$2881,Q$142,FALSE()))</f>
        <v>-</v>
      </c>
      <c r="R147" s="378" t="str">
        <f>IF($F147="-","-",VLOOKUP($C147,BD_annuelles_Benthos!$C$20:$AC$2881,R$142,FALSE()))</f>
        <v>-</v>
      </c>
      <c r="S147" s="378" t="str">
        <f>IF($F147="-","-",VLOOKUP($C147,BD_annuelles_Benthos!$C$20:$AC$2881,S$142,FALSE()))</f>
        <v>-</v>
      </c>
      <c r="T147" s="378" t="str">
        <f>IF($F147="-","-",VLOOKUP($C147,BD_annuelles_Benthos!$C$20:$AC$2881,T$142,FALSE()))</f>
        <v>-</v>
      </c>
      <c r="U147" s="378" t="str">
        <f>IF($F147="-","-",VLOOKUP($C147,BD_annuelles_Benthos!$C$20:$AC$2881,U$142,FALSE()))</f>
        <v>-</v>
      </c>
      <c r="V147" s="378" t="str">
        <f>IF($F147="-","-",VLOOKUP($C147,BD_annuelles_Benthos!$C$20:$AC$2881,V$142,FALSE()))</f>
        <v>-</v>
      </c>
      <c r="W147" s="378" t="str">
        <f>IF($F147="-","-",VLOOKUP($C147,BD_annuelles_Benthos!$C$20:$AC$2881,W$142,FALSE()))</f>
        <v>-</v>
      </c>
      <c r="X147" s="378" t="str">
        <f>IF($F147="-","-",VLOOKUP($C147,BD_annuelles_Benthos!$C$20:$AC$2881,X$142,FALSE()))</f>
        <v>-</v>
      </c>
      <c r="Y147" s="378" t="str">
        <f>IF($F147="-","-",VLOOKUP($C147,BD_annuelles_Benthos!$C$20:$AC$2881,Y$142,FALSE()))</f>
        <v>-</v>
      </c>
      <c r="Z147" s="378" t="str">
        <f>IF($F147="-","-",VLOOKUP($C147,BD_annuelles_Benthos!$C$20:$AC$2881,Z$142,FALSE()))</f>
        <v>-</v>
      </c>
      <c r="AA147" s="378" t="str">
        <f>IF($F147="-","-",VLOOKUP($C147,BD_annuelles_Benthos!$C$20:$AC$2881,AA$142,FALSE()))</f>
        <v>-</v>
      </c>
      <c r="AB147" s="377">
        <f t="shared" si="67"/>
        <v>0</v>
      </c>
      <c r="AC147" s="410"/>
      <c r="AD147" s="411"/>
      <c r="AE147" s="411"/>
      <c r="AF147" s="411"/>
      <c r="AG147" s="412"/>
      <c r="AH147" s="377" t="str">
        <f t="shared" si="68"/>
        <v>-</v>
      </c>
      <c r="AI147" s="403" t="str">
        <f t="shared" si="69"/>
        <v>-</v>
      </c>
      <c r="AJ147" s="379" t="str">
        <f t="shared" si="69"/>
        <v>-</v>
      </c>
      <c r="AK147" s="379" t="str">
        <f t="shared" si="69"/>
        <v>-</v>
      </c>
      <c r="AL147" s="379" t="str">
        <f t="shared" si="69"/>
        <v>-</v>
      </c>
      <c r="AM147" s="379" t="str">
        <f t="shared" si="69"/>
        <v>-</v>
      </c>
      <c r="AN147" s="379" t="str">
        <f t="shared" si="69"/>
        <v>-</v>
      </c>
      <c r="AO147" s="379" t="str">
        <f t="shared" si="69"/>
        <v>-</v>
      </c>
      <c r="AP147" s="379" t="str">
        <f t="shared" si="69"/>
        <v>-</v>
      </c>
      <c r="AQ147" s="379" t="str">
        <f t="shared" si="69"/>
        <v>-</v>
      </c>
      <c r="AR147" s="379" t="str">
        <f t="shared" si="69"/>
        <v>-</v>
      </c>
      <c r="AS147" s="379" t="str">
        <f t="shared" si="69"/>
        <v>-</v>
      </c>
      <c r="AT147" s="379" t="str">
        <f t="shared" si="69"/>
        <v>-</v>
      </c>
      <c r="AU147" s="379" t="str">
        <f t="shared" si="69"/>
        <v>-</v>
      </c>
      <c r="AV147" s="379" t="str">
        <f t="shared" si="70"/>
        <v>-</v>
      </c>
      <c r="AW147" s="379" t="str">
        <f t="shared" si="71"/>
        <v>-</v>
      </c>
      <c r="AX147" s="379" t="str">
        <f t="shared" si="71"/>
        <v>-</v>
      </c>
      <c r="AY147" s="379" t="str">
        <f t="shared" si="71"/>
        <v>-</v>
      </c>
      <c r="AZ147" s="379" t="str">
        <f t="shared" si="71"/>
        <v>-</v>
      </c>
      <c r="BA147" s="379" t="str">
        <f t="shared" si="71"/>
        <v>-</v>
      </c>
      <c r="BB147" s="379" t="str">
        <f t="shared" si="71"/>
        <v>-</v>
      </c>
      <c r="BC147" s="379" t="str">
        <f t="shared" si="71"/>
        <v>-</v>
      </c>
      <c r="BD147" s="379" t="str">
        <f t="shared" si="71"/>
        <v>-</v>
      </c>
      <c r="BE147" s="379" t="str">
        <f t="shared" si="71"/>
        <v>-</v>
      </c>
      <c r="BF147" s="379" t="str">
        <f t="shared" si="71"/>
        <v>-</v>
      </c>
      <c r="BG147" s="379" t="str">
        <f t="shared" si="71"/>
        <v>-</v>
      </c>
      <c r="BH147" s="379" t="str">
        <f t="shared" si="71"/>
        <v>-</v>
      </c>
      <c r="BI147" s="379" t="str">
        <f t="shared" si="71"/>
        <v>-</v>
      </c>
      <c r="BJ147" s="379" t="str">
        <f t="shared" si="71"/>
        <v>-</v>
      </c>
    </row>
    <row r="148" spans="1:62" ht="17" customHeight="1">
      <c r="A148" s="369">
        <v>9029</v>
      </c>
      <c r="B148" s="369"/>
      <c r="C148" s="369" t="str">
        <f t="shared" si="64"/>
        <v>1998-Waugni_1</v>
      </c>
      <c r="D148" s="369" t="str">
        <f>IF($F148="-","-",VLOOKUP($C148,BD_annuelles_Benthos!$C$20:$AC$2881,D$142,FALSE()))</f>
        <v>-</v>
      </c>
      <c r="E148" s="369" t="str">
        <f>IF($F148="-","-",VLOOKUP($C148,BD_annuelles_Benthos!$C$20:$AC$2881,E$142,FALSE()))</f>
        <v>-</v>
      </c>
      <c r="F148" s="369" t="str">
        <f>IF(ISERROR(VLOOKUP($C148,BD_annuelles_Benthos!$C$20:$C$2881,1,FALSE())),"-",VLOOKUP($C148,BD_annuelles_Benthos!$C$20:$AC$2881,F$142,FALSE()))</f>
        <v>-</v>
      </c>
      <c r="G148" s="369" t="str">
        <f>IF($F148="-","-",VLOOKUP($C148,BD_annuelles_Benthos!$C$20:$AC$2881,G$142,FALSE()))</f>
        <v>-</v>
      </c>
      <c r="H148" s="580" t="str">
        <f>IF($F148="-","-",VLOOKUP($C148,BD_annuelles_Benthos!$C$20:$AC$2881,H$142,FALSE()))</f>
        <v>-</v>
      </c>
      <c r="I148" s="580" t="str">
        <f>IF($F148="-","-",VLOOKUP($C148,BD_annuelles_Benthos!$C$20:$AC$2881,I$142,FALSE()))</f>
        <v>-</v>
      </c>
      <c r="J148" s="369">
        <f t="shared" ref="J148:J150" si="73">J149</f>
        <v>1998</v>
      </c>
      <c r="K148" s="369"/>
      <c r="L148" s="370" t="str">
        <f>IF($F148="-","-",VLOOKUP($C148,BD_annuelles_Benthos!$C$20:$AC$2881,L$142,FALSE()))</f>
        <v>-</v>
      </c>
      <c r="M148" s="369" t="str">
        <f t="shared" si="66"/>
        <v>Waugni</v>
      </c>
      <c r="N148" s="369">
        <v>1</v>
      </c>
      <c r="O148" s="370" t="str">
        <f>IF($F148="-","-",VLOOKUP($C148,BD_annuelles_Benthos!$C$20:$AC$2881,O$142,FALSE()))</f>
        <v>-</v>
      </c>
      <c r="P148" s="370" t="str">
        <f>IF($F148="-","-",VLOOKUP($C148,BD_annuelles_Benthos!$C$20:$AC$2881,P$142,FALSE()))</f>
        <v>-</v>
      </c>
      <c r="Q148" s="370" t="str">
        <f>IF($F148="-","-",VLOOKUP($C148,BD_annuelles_Benthos!$C$20:$AC$2881,Q$142,FALSE()))</f>
        <v>-</v>
      </c>
      <c r="R148" s="370" t="str">
        <f>IF($F148="-","-",VLOOKUP($C148,BD_annuelles_Benthos!$C$20:$AC$2881,R$142,FALSE()))</f>
        <v>-</v>
      </c>
      <c r="S148" s="370" t="str">
        <f>IF($F148="-","-",VLOOKUP($C148,BD_annuelles_Benthos!$C$20:$AC$2881,S$142,FALSE()))</f>
        <v>-</v>
      </c>
      <c r="T148" s="370" t="str">
        <f>IF($F148="-","-",VLOOKUP($C148,BD_annuelles_Benthos!$C$20:$AC$2881,T$142,FALSE()))</f>
        <v>-</v>
      </c>
      <c r="U148" s="370" t="str">
        <f>IF($F148="-","-",VLOOKUP($C148,BD_annuelles_Benthos!$C$20:$AC$2881,U$142,FALSE()))</f>
        <v>-</v>
      </c>
      <c r="V148" s="370" t="str">
        <f>IF($F148="-","-",VLOOKUP($C148,BD_annuelles_Benthos!$C$20:$AC$2881,V$142,FALSE()))</f>
        <v>-</v>
      </c>
      <c r="W148" s="370" t="str">
        <f>IF($F148="-","-",VLOOKUP($C148,BD_annuelles_Benthos!$C$20:$AC$2881,W$142,FALSE()))</f>
        <v>-</v>
      </c>
      <c r="X148" s="370" t="str">
        <f>IF($F148="-","-",VLOOKUP($C148,BD_annuelles_Benthos!$C$20:$AC$2881,X$142,FALSE()))</f>
        <v>-</v>
      </c>
      <c r="Y148" s="370" t="str">
        <f>IF($F148="-","-",VLOOKUP($C148,BD_annuelles_Benthos!$C$20:$AC$2881,Y$142,FALSE()))</f>
        <v>-</v>
      </c>
      <c r="Z148" s="370" t="str">
        <f>IF($F148="-","-",VLOOKUP($C148,BD_annuelles_Benthos!$C$20:$AC$2881,Z$142,FALSE()))</f>
        <v>-</v>
      </c>
      <c r="AA148" s="370" t="str">
        <f>IF($F148="-","-",VLOOKUP($C148,BD_annuelles_Benthos!$C$20:$AC$2881,AA$142,FALSE()))</f>
        <v>-</v>
      </c>
      <c r="AB148" s="369">
        <f t="shared" si="67"/>
        <v>0</v>
      </c>
      <c r="AC148" s="404"/>
      <c r="AD148" s="405"/>
      <c r="AE148" s="405"/>
      <c r="AF148" s="405"/>
      <c r="AG148" s="406"/>
      <c r="AH148" s="369" t="str">
        <f t="shared" si="68"/>
        <v>-</v>
      </c>
      <c r="AI148" s="401" t="str">
        <f t="shared" si="69"/>
        <v>-</v>
      </c>
      <c r="AJ148" s="371" t="str">
        <f t="shared" si="69"/>
        <v>-</v>
      </c>
      <c r="AK148" s="371" t="str">
        <f t="shared" si="69"/>
        <v>-</v>
      </c>
      <c r="AL148" s="371" t="str">
        <f t="shared" si="69"/>
        <v>-</v>
      </c>
      <c r="AM148" s="371" t="str">
        <f t="shared" si="69"/>
        <v>-</v>
      </c>
      <c r="AN148" s="371" t="str">
        <f t="shared" si="69"/>
        <v>-</v>
      </c>
      <c r="AO148" s="371" t="str">
        <f t="shared" si="69"/>
        <v>-</v>
      </c>
      <c r="AP148" s="371" t="str">
        <f t="shared" si="69"/>
        <v>-</v>
      </c>
      <c r="AQ148" s="371" t="str">
        <f t="shared" si="69"/>
        <v>-</v>
      </c>
      <c r="AR148" s="371" t="str">
        <f t="shared" si="69"/>
        <v>-</v>
      </c>
      <c r="AS148" s="371" t="str">
        <f t="shared" si="69"/>
        <v>-</v>
      </c>
      <c r="AT148" s="371" t="str">
        <f t="shared" si="69"/>
        <v>-</v>
      </c>
      <c r="AU148" s="371" t="str">
        <f t="shared" si="69"/>
        <v>-</v>
      </c>
      <c r="AV148" s="371" t="str">
        <f t="shared" si="70"/>
        <v>-</v>
      </c>
      <c r="AW148" s="371" t="str">
        <f t="shared" si="71"/>
        <v>-</v>
      </c>
      <c r="AX148" s="371" t="str">
        <f t="shared" si="71"/>
        <v>-</v>
      </c>
      <c r="AY148" s="371" t="str">
        <f t="shared" si="71"/>
        <v>-</v>
      </c>
      <c r="AZ148" s="371" t="str">
        <f t="shared" si="71"/>
        <v>-</v>
      </c>
      <c r="BA148" s="371" t="str">
        <f t="shared" si="71"/>
        <v>-</v>
      </c>
      <c r="BB148" s="371" t="str">
        <f t="shared" si="71"/>
        <v>-</v>
      </c>
      <c r="BC148" s="371" t="str">
        <f t="shared" si="71"/>
        <v>-</v>
      </c>
      <c r="BD148" s="371" t="str">
        <f t="shared" si="71"/>
        <v>-</v>
      </c>
      <c r="BE148" s="371" t="str">
        <f t="shared" si="71"/>
        <v>-</v>
      </c>
      <c r="BF148" s="371" t="str">
        <f t="shared" si="71"/>
        <v>-</v>
      </c>
      <c r="BG148" s="371" t="str">
        <f t="shared" si="71"/>
        <v>-</v>
      </c>
      <c r="BH148" s="371" t="str">
        <f t="shared" si="71"/>
        <v>-</v>
      </c>
      <c r="BI148" s="371" t="str">
        <f t="shared" si="71"/>
        <v>-</v>
      </c>
      <c r="BJ148" s="371" t="str">
        <f t="shared" si="71"/>
        <v>-</v>
      </c>
    </row>
    <row r="149" spans="1:62" ht="17" customHeight="1">
      <c r="A149" s="373">
        <v>9030</v>
      </c>
      <c r="B149" s="373"/>
      <c r="C149" s="373" t="str">
        <f t="shared" si="64"/>
        <v>1998-Waugni_2</v>
      </c>
      <c r="D149" s="373" t="str">
        <f>IF($F149="-","-",VLOOKUP($C149,BD_annuelles_Benthos!$C$20:$AC$2881,D$142,FALSE()))</f>
        <v>-</v>
      </c>
      <c r="E149" s="373" t="str">
        <f>IF($F149="-","-",VLOOKUP($C149,BD_annuelles_Benthos!$C$20:$AC$2881,E$142,FALSE()))</f>
        <v>-</v>
      </c>
      <c r="F149" s="373" t="str">
        <f>IF(ISERROR(VLOOKUP($C149,BD_annuelles_Benthos!$C$20:$C$2881,1,FALSE())),"-",VLOOKUP($C149,BD_annuelles_Benthos!$C$20:$AC$2881,F$142,FALSE()))</f>
        <v>-</v>
      </c>
      <c r="G149" s="373" t="str">
        <f>IF($F149="-","-",VLOOKUP($C149,BD_annuelles_Benthos!$C$20:$AC$2881,G$142,FALSE()))</f>
        <v>-</v>
      </c>
      <c r="H149" s="581" t="str">
        <f>IF($F149="-","-",VLOOKUP($C149,BD_annuelles_Benthos!$C$20:$AC$2881,H$142,FALSE()))</f>
        <v>-</v>
      </c>
      <c r="I149" s="581" t="str">
        <f>IF($F149="-","-",VLOOKUP($C149,BD_annuelles_Benthos!$C$20:$AC$2881,I$142,FALSE()))</f>
        <v>-</v>
      </c>
      <c r="J149" s="373">
        <f t="shared" si="73"/>
        <v>1998</v>
      </c>
      <c r="K149" s="373"/>
      <c r="L149" s="374" t="str">
        <f>IF($F149="-","-",VLOOKUP($C149,BD_annuelles_Benthos!$C$20:$AC$2881,L$142,FALSE()))</f>
        <v>-</v>
      </c>
      <c r="M149" s="373" t="str">
        <f t="shared" si="66"/>
        <v>Waugni</v>
      </c>
      <c r="N149" s="373">
        <v>2</v>
      </c>
      <c r="O149" s="374" t="str">
        <f>IF($F149="-","-",VLOOKUP($C149,BD_annuelles_Benthos!$C$20:$AC$2881,O$142,FALSE()))</f>
        <v>-</v>
      </c>
      <c r="P149" s="374" t="str">
        <f>IF($F149="-","-",VLOOKUP($C149,BD_annuelles_Benthos!$C$20:$AC$2881,P$142,FALSE()))</f>
        <v>-</v>
      </c>
      <c r="Q149" s="374" t="str">
        <f>IF($F149="-","-",VLOOKUP($C149,BD_annuelles_Benthos!$C$20:$AC$2881,Q$142,FALSE()))</f>
        <v>-</v>
      </c>
      <c r="R149" s="374" t="str">
        <f>IF($F149="-","-",VLOOKUP($C149,BD_annuelles_Benthos!$C$20:$AC$2881,R$142,FALSE()))</f>
        <v>-</v>
      </c>
      <c r="S149" s="374" t="str">
        <f>IF($F149="-","-",VLOOKUP($C149,BD_annuelles_Benthos!$C$20:$AC$2881,S$142,FALSE()))</f>
        <v>-</v>
      </c>
      <c r="T149" s="374" t="str">
        <f>IF($F149="-","-",VLOOKUP($C149,BD_annuelles_Benthos!$C$20:$AC$2881,T$142,FALSE()))</f>
        <v>-</v>
      </c>
      <c r="U149" s="374" t="str">
        <f>IF($F149="-","-",VLOOKUP($C149,BD_annuelles_Benthos!$C$20:$AC$2881,U$142,FALSE()))</f>
        <v>-</v>
      </c>
      <c r="V149" s="374" t="str">
        <f>IF($F149="-","-",VLOOKUP($C149,BD_annuelles_Benthos!$C$20:$AC$2881,V$142,FALSE()))</f>
        <v>-</v>
      </c>
      <c r="W149" s="374" t="str">
        <f>IF($F149="-","-",VLOOKUP($C149,BD_annuelles_Benthos!$C$20:$AC$2881,W$142,FALSE()))</f>
        <v>-</v>
      </c>
      <c r="X149" s="374" t="str">
        <f>IF($F149="-","-",VLOOKUP($C149,BD_annuelles_Benthos!$C$20:$AC$2881,X$142,FALSE()))</f>
        <v>-</v>
      </c>
      <c r="Y149" s="374" t="str">
        <f>IF($F149="-","-",VLOOKUP($C149,BD_annuelles_Benthos!$C$20:$AC$2881,Y$142,FALSE()))</f>
        <v>-</v>
      </c>
      <c r="Z149" s="374" t="str">
        <f>IF($F149="-","-",VLOOKUP($C149,BD_annuelles_Benthos!$C$20:$AC$2881,Z$142,FALSE()))</f>
        <v>-</v>
      </c>
      <c r="AA149" s="374" t="str">
        <f>IF($F149="-","-",VLOOKUP($C149,BD_annuelles_Benthos!$C$20:$AC$2881,AA$142,FALSE()))</f>
        <v>-</v>
      </c>
      <c r="AB149" s="373">
        <f t="shared" si="67"/>
        <v>0</v>
      </c>
      <c r="AC149" s="407"/>
      <c r="AD149" s="408"/>
      <c r="AE149" s="408"/>
      <c r="AF149" s="408"/>
      <c r="AG149" s="409"/>
      <c r="AH149" s="373" t="str">
        <f t="shared" si="68"/>
        <v>-</v>
      </c>
      <c r="AI149" s="402" t="str">
        <f t="shared" si="69"/>
        <v>-</v>
      </c>
      <c r="AJ149" s="375" t="str">
        <f t="shared" si="69"/>
        <v>-</v>
      </c>
      <c r="AK149" s="375" t="str">
        <f t="shared" si="69"/>
        <v>-</v>
      </c>
      <c r="AL149" s="375" t="str">
        <f t="shared" si="69"/>
        <v>-</v>
      </c>
      <c r="AM149" s="375" t="str">
        <f t="shared" si="69"/>
        <v>-</v>
      </c>
      <c r="AN149" s="375" t="str">
        <f t="shared" si="69"/>
        <v>-</v>
      </c>
      <c r="AO149" s="375" t="str">
        <f t="shared" si="69"/>
        <v>-</v>
      </c>
      <c r="AP149" s="375" t="str">
        <f t="shared" si="69"/>
        <v>-</v>
      </c>
      <c r="AQ149" s="375" t="str">
        <f t="shared" si="69"/>
        <v>-</v>
      </c>
      <c r="AR149" s="375" t="str">
        <f t="shared" si="69"/>
        <v>-</v>
      </c>
      <c r="AS149" s="375" t="str">
        <f t="shared" si="69"/>
        <v>-</v>
      </c>
      <c r="AT149" s="375" t="str">
        <f t="shared" si="69"/>
        <v>-</v>
      </c>
      <c r="AU149" s="375" t="str">
        <f t="shared" si="69"/>
        <v>-</v>
      </c>
      <c r="AV149" s="375" t="str">
        <f t="shared" si="70"/>
        <v>-</v>
      </c>
      <c r="AW149" s="375" t="str">
        <f t="shared" si="71"/>
        <v>-</v>
      </c>
      <c r="AX149" s="375" t="str">
        <f t="shared" si="71"/>
        <v>-</v>
      </c>
      <c r="AY149" s="375" t="str">
        <f t="shared" si="71"/>
        <v>-</v>
      </c>
      <c r="AZ149" s="375" t="str">
        <f t="shared" si="71"/>
        <v>-</v>
      </c>
      <c r="BA149" s="375" t="str">
        <f t="shared" si="71"/>
        <v>-</v>
      </c>
      <c r="BB149" s="375" t="str">
        <f t="shared" si="71"/>
        <v>-</v>
      </c>
      <c r="BC149" s="375" t="str">
        <f t="shared" si="71"/>
        <v>-</v>
      </c>
      <c r="BD149" s="375" t="str">
        <f t="shared" si="71"/>
        <v>-</v>
      </c>
      <c r="BE149" s="375" t="str">
        <f t="shared" si="71"/>
        <v>-</v>
      </c>
      <c r="BF149" s="375" t="str">
        <f t="shared" si="71"/>
        <v>-</v>
      </c>
      <c r="BG149" s="375" t="str">
        <f t="shared" si="71"/>
        <v>-</v>
      </c>
      <c r="BH149" s="375" t="str">
        <f t="shared" si="71"/>
        <v>-</v>
      </c>
      <c r="BI149" s="375" t="str">
        <f t="shared" si="71"/>
        <v>-</v>
      </c>
      <c r="BJ149" s="375" t="str">
        <f t="shared" si="71"/>
        <v>-</v>
      </c>
    </row>
    <row r="150" spans="1:62" ht="17" customHeight="1">
      <c r="A150" s="373">
        <v>9031</v>
      </c>
      <c r="B150" s="373"/>
      <c r="C150" s="373" t="str">
        <f t="shared" si="64"/>
        <v>1998-Waugni_3</v>
      </c>
      <c r="D150" s="373" t="str">
        <f>IF($F150="-","-",VLOOKUP($C150,BD_annuelles_Benthos!$C$20:$AC$2881,D$142,FALSE()))</f>
        <v>-</v>
      </c>
      <c r="E150" s="373" t="str">
        <f>IF($F150="-","-",VLOOKUP($C150,BD_annuelles_Benthos!$C$20:$AC$2881,E$142,FALSE()))</f>
        <v>-</v>
      </c>
      <c r="F150" s="373" t="str">
        <f>IF(ISERROR(VLOOKUP($C150,BD_annuelles_Benthos!$C$20:$C$2881,1,FALSE())),"-",VLOOKUP($C150,BD_annuelles_Benthos!$C$20:$AC$2881,F$142,FALSE()))</f>
        <v>-</v>
      </c>
      <c r="G150" s="373" t="str">
        <f>IF($F150="-","-",VLOOKUP($C150,BD_annuelles_Benthos!$C$20:$AC$2881,G$142,FALSE()))</f>
        <v>-</v>
      </c>
      <c r="H150" s="581" t="str">
        <f>IF($F150="-","-",VLOOKUP($C150,BD_annuelles_Benthos!$C$20:$AC$2881,H$142,FALSE()))</f>
        <v>-</v>
      </c>
      <c r="I150" s="581" t="str">
        <f>IF($F150="-","-",VLOOKUP($C150,BD_annuelles_Benthos!$C$20:$AC$2881,I$142,FALSE()))</f>
        <v>-</v>
      </c>
      <c r="J150" s="373">
        <f t="shared" si="73"/>
        <v>1998</v>
      </c>
      <c r="K150" s="373"/>
      <c r="L150" s="374" t="str">
        <f>IF($F150="-","-",VLOOKUP($C150,BD_annuelles_Benthos!$C$20:$AC$2881,L$142,FALSE()))</f>
        <v>-</v>
      </c>
      <c r="M150" s="373" t="str">
        <f t="shared" si="66"/>
        <v>Waugni</v>
      </c>
      <c r="N150" s="373">
        <v>3</v>
      </c>
      <c r="O150" s="374" t="str">
        <f>IF($F150="-","-",VLOOKUP($C150,BD_annuelles_Benthos!$C$20:$AC$2881,O$142,FALSE()))</f>
        <v>-</v>
      </c>
      <c r="P150" s="374" t="str">
        <f>IF($F150="-","-",VLOOKUP($C150,BD_annuelles_Benthos!$C$20:$AC$2881,P$142,FALSE()))</f>
        <v>-</v>
      </c>
      <c r="Q150" s="374" t="str">
        <f>IF($F150="-","-",VLOOKUP($C150,BD_annuelles_Benthos!$C$20:$AC$2881,Q$142,FALSE()))</f>
        <v>-</v>
      </c>
      <c r="R150" s="374" t="str">
        <f>IF($F150="-","-",VLOOKUP($C150,BD_annuelles_Benthos!$C$20:$AC$2881,R$142,FALSE()))</f>
        <v>-</v>
      </c>
      <c r="S150" s="374" t="str">
        <f>IF($F150="-","-",VLOOKUP($C150,BD_annuelles_Benthos!$C$20:$AC$2881,S$142,FALSE()))</f>
        <v>-</v>
      </c>
      <c r="T150" s="374" t="str">
        <f>IF($F150="-","-",VLOOKUP($C150,BD_annuelles_Benthos!$C$20:$AC$2881,T$142,FALSE()))</f>
        <v>-</v>
      </c>
      <c r="U150" s="374" t="str">
        <f>IF($F150="-","-",VLOOKUP($C150,BD_annuelles_Benthos!$C$20:$AC$2881,U$142,FALSE()))</f>
        <v>-</v>
      </c>
      <c r="V150" s="374" t="str">
        <f>IF($F150="-","-",VLOOKUP($C150,BD_annuelles_Benthos!$C$20:$AC$2881,V$142,FALSE()))</f>
        <v>-</v>
      </c>
      <c r="W150" s="374" t="str">
        <f>IF($F150="-","-",VLOOKUP($C150,BD_annuelles_Benthos!$C$20:$AC$2881,W$142,FALSE()))</f>
        <v>-</v>
      </c>
      <c r="X150" s="374" t="str">
        <f>IF($F150="-","-",VLOOKUP($C150,BD_annuelles_Benthos!$C$20:$AC$2881,X$142,FALSE()))</f>
        <v>-</v>
      </c>
      <c r="Y150" s="374" t="str">
        <f>IF($F150="-","-",VLOOKUP($C150,BD_annuelles_Benthos!$C$20:$AC$2881,Y$142,FALSE()))</f>
        <v>-</v>
      </c>
      <c r="Z150" s="374" t="str">
        <f>IF($F150="-","-",VLOOKUP($C150,BD_annuelles_Benthos!$C$20:$AC$2881,Z$142,FALSE()))</f>
        <v>-</v>
      </c>
      <c r="AA150" s="374" t="str">
        <f>IF($F150="-","-",VLOOKUP($C150,BD_annuelles_Benthos!$C$20:$AC$2881,AA$142,FALSE()))</f>
        <v>-</v>
      </c>
      <c r="AB150" s="373">
        <f t="shared" si="67"/>
        <v>0</v>
      </c>
      <c r="AC150" s="407"/>
      <c r="AD150" s="408"/>
      <c r="AE150" s="408"/>
      <c r="AF150" s="408"/>
      <c r="AG150" s="409"/>
      <c r="AH150" s="373" t="str">
        <f t="shared" si="68"/>
        <v>-</v>
      </c>
      <c r="AI150" s="402" t="str">
        <f t="shared" si="69"/>
        <v>-</v>
      </c>
      <c r="AJ150" s="375" t="str">
        <f t="shared" si="69"/>
        <v>-</v>
      </c>
      <c r="AK150" s="375" t="str">
        <f t="shared" si="69"/>
        <v>-</v>
      </c>
      <c r="AL150" s="375" t="str">
        <f t="shared" si="69"/>
        <v>-</v>
      </c>
      <c r="AM150" s="375" t="str">
        <f t="shared" si="69"/>
        <v>-</v>
      </c>
      <c r="AN150" s="375" t="str">
        <f t="shared" si="69"/>
        <v>-</v>
      </c>
      <c r="AO150" s="375" t="str">
        <f t="shared" si="69"/>
        <v>-</v>
      </c>
      <c r="AP150" s="375" t="str">
        <f t="shared" si="69"/>
        <v>-</v>
      </c>
      <c r="AQ150" s="375" t="str">
        <f t="shared" si="69"/>
        <v>-</v>
      </c>
      <c r="AR150" s="375" t="str">
        <f t="shared" si="69"/>
        <v>-</v>
      </c>
      <c r="AS150" s="375" t="str">
        <f t="shared" si="69"/>
        <v>-</v>
      </c>
      <c r="AT150" s="375" t="str">
        <f t="shared" si="69"/>
        <v>-</v>
      </c>
      <c r="AU150" s="375" t="str">
        <f t="shared" si="69"/>
        <v>-</v>
      </c>
      <c r="AV150" s="375" t="str">
        <f t="shared" si="70"/>
        <v>-</v>
      </c>
      <c r="AW150" s="375" t="str">
        <f t="shared" si="71"/>
        <v>-</v>
      </c>
      <c r="AX150" s="375" t="str">
        <f t="shared" si="71"/>
        <v>-</v>
      </c>
      <c r="AY150" s="375" t="str">
        <f t="shared" si="71"/>
        <v>-</v>
      </c>
      <c r="AZ150" s="375" t="str">
        <f t="shared" si="71"/>
        <v>-</v>
      </c>
      <c r="BA150" s="375" t="str">
        <f t="shared" si="71"/>
        <v>-</v>
      </c>
      <c r="BB150" s="375" t="str">
        <f t="shared" si="71"/>
        <v>-</v>
      </c>
      <c r="BC150" s="375" t="str">
        <f t="shared" si="71"/>
        <v>-</v>
      </c>
      <c r="BD150" s="375" t="str">
        <f t="shared" si="71"/>
        <v>-</v>
      </c>
      <c r="BE150" s="375" t="str">
        <f t="shared" si="71"/>
        <v>-</v>
      </c>
      <c r="BF150" s="375" t="str">
        <f t="shared" si="71"/>
        <v>-</v>
      </c>
      <c r="BG150" s="375" t="str">
        <f t="shared" si="71"/>
        <v>-</v>
      </c>
      <c r="BH150" s="375" t="str">
        <f t="shared" si="71"/>
        <v>-</v>
      </c>
      <c r="BI150" s="375" t="str">
        <f t="shared" si="71"/>
        <v>-</v>
      </c>
      <c r="BJ150" s="375" t="str">
        <f t="shared" si="71"/>
        <v>-</v>
      </c>
    </row>
    <row r="151" spans="1:62" ht="17" customHeight="1">
      <c r="A151" s="377">
        <v>9032</v>
      </c>
      <c r="B151" s="377"/>
      <c r="C151" s="377" t="str">
        <f t="shared" si="64"/>
        <v>1998-Waugni_4</v>
      </c>
      <c r="D151" s="377" t="str">
        <f>IF($F151="-","-",VLOOKUP($C151,BD_annuelles_Benthos!$C$20:$AC$2881,D$142,FALSE()))</f>
        <v>-</v>
      </c>
      <c r="E151" s="377" t="str">
        <f>IF($F151="-","-",VLOOKUP($C151,BD_annuelles_Benthos!$C$20:$AC$2881,E$142,FALSE()))</f>
        <v>-</v>
      </c>
      <c r="F151" s="377" t="str">
        <f>IF(ISERROR(VLOOKUP($C151,BD_annuelles_Benthos!$C$20:$C$2881,1,FALSE())),"-",VLOOKUP($C151,BD_annuelles_Benthos!$C$20:$AC$2881,F$142,FALSE()))</f>
        <v>-</v>
      </c>
      <c r="G151" s="377" t="str">
        <f>IF($F151="-","-",VLOOKUP($C151,BD_annuelles_Benthos!$C$20:$AC$2881,G$142,FALSE()))</f>
        <v>-</v>
      </c>
      <c r="H151" s="582" t="str">
        <f>IF($F151="-","-",VLOOKUP($C151,BD_annuelles_Benthos!$C$20:$AC$2881,H$142,FALSE()))</f>
        <v>-</v>
      </c>
      <c r="I151" s="582" t="str">
        <f>IF($F151="-","-",VLOOKUP($C151,BD_annuelles_Benthos!$C$20:$AC$2881,I$142,FALSE()))</f>
        <v>-</v>
      </c>
      <c r="J151" s="377">
        <f t="shared" ref="J151" si="74">J152-1</f>
        <v>1998</v>
      </c>
      <c r="K151" s="377"/>
      <c r="L151" s="378" t="str">
        <f>IF($F151="-","-",VLOOKUP($C151,BD_annuelles_Benthos!$C$20:$AC$2881,L$142,FALSE()))</f>
        <v>-</v>
      </c>
      <c r="M151" s="377" t="str">
        <f t="shared" si="66"/>
        <v>Waugni</v>
      </c>
      <c r="N151" s="377">
        <v>4</v>
      </c>
      <c r="O151" s="378" t="str">
        <f>IF($F151="-","-",VLOOKUP($C151,BD_annuelles_Benthos!$C$20:$AC$2881,O$142,FALSE()))</f>
        <v>-</v>
      </c>
      <c r="P151" s="378" t="str">
        <f>IF($F151="-","-",VLOOKUP($C151,BD_annuelles_Benthos!$C$20:$AC$2881,P$142,FALSE()))</f>
        <v>-</v>
      </c>
      <c r="Q151" s="378" t="str">
        <f>IF($F151="-","-",VLOOKUP($C151,BD_annuelles_Benthos!$C$20:$AC$2881,Q$142,FALSE()))</f>
        <v>-</v>
      </c>
      <c r="R151" s="378" t="str">
        <f>IF($F151="-","-",VLOOKUP($C151,BD_annuelles_Benthos!$C$20:$AC$2881,R$142,FALSE()))</f>
        <v>-</v>
      </c>
      <c r="S151" s="378" t="str">
        <f>IF($F151="-","-",VLOOKUP($C151,BD_annuelles_Benthos!$C$20:$AC$2881,S$142,FALSE()))</f>
        <v>-</v>
      </c>
      <c r="T151" s="378" t="str">
        <f>IF($F151="-","-",VLOOKUP($C151,BD_annuelles_Benthos!$C$20:$AC$2881,T$142,FALSE()))</f>
        <v>-</v>
      </c>
      <c r="U151" s="378" t="str">
        <f>IF($F151="-","-",VLOOKUP($C151,BD_annuelles_Benthos!$C$20:$AC$2881,U$142,FALSE()))</f>
        <v>-</v>
      </c>
      <c r="V151" s="378" t="str">
        <f>IF($F151="-","-",VLOOKUP($C151,BD_annuelles_Benthos!$C$20:$AC$2881,V$142,FALSE()))</f>
        <v>-</v>
      </c>
      <c r="W151" s="378" t="str">
        <f>IF($F151="-","-",VLOOKUP($C151,BD_annuelles_Benthos!$C$20:$AC$2881,W$142,FALSE()))</f>
        <v>-</v>
      </c>
      <c r="X151" s="378" t="str">
        <f>IF($F151="-","-",VLOOKUP($C151,BD_annuelles_Benthos!$C$20:$AC$2881,X$142,FALSE()))</f>
        <v>-</v>
      </c>
      <c r="Y151" s="378" t="str">
        <f>IF($F151="-","-",VLOOKUP($C151,BD_annuelles_Benthos!$C$20:$AC$2881,Y$142,FALSE()))</f>
        <v>-</v>
      </c>
      <c r="Z151" s="378" t="str">
        <f>IF($F151="-","-",VLOOKUP($C151,BD_annuelles_Benthos!$C$20:$AC$2881,Z$142,FALSE()))</f>
        <v>-</v>
      </c>
      <c r="AA151" s="378" t="str">
        <f>IF($F151="-","-",VLOOKUP($C151,BD_annuelles_Benthos!$C$20:$AC$2881,AA$142,FALSE()))</f>
        <v>-</v>
      </c>
      <c r="AB151" s="377">
        <f t="shared" si="67"/>
        <v>0</v>
      </c>
      <c r="AC151" s="410"/>
      <c r="AD151" s="411"/>
      <c r="AE151" s="411"/>
      <c r="AF151" s="411"/>
      <c r="AG151" s="412"/>
      <c r="AH151" s="377" t="str">
        <f t="shared" si="68"/>
        <v>-</v>
      </c>
      <c r="AI151" s="403" t="str">
        <f t="shared" si="69"/>
        <v>-</v>
      </c>
      <c r="AJ151" s="379" t="str">
        <f t="shared" si="69"/>
        <v>-</v>
      </c>
      <c r="AK151" s="379" t="str">
        <f t="shared" si="69"/>
        <v>-</v>
      </c>
      <c r="AL151" s="379" t="str">
        <f t="shared" si="69"/>
        <v>-</v>
      </c>
      <c r="AM151" s="379" t="str">
        <f t="shared" si="69"/>
        <v>-</v>
      </c>
      <c r="AN151" s="379" t="str">
        <f t="shared" si="69"/>
        <v>-</v>
      </c>
      <c r="AO151" s="379" t="str">
        <f t="shared" si="69"/>
        <v>-</v>
      </c>
      <c r="AP151" s="379" t="str">
        <f t="shared" si="69"/>
        <v>-</v>
      </c>
      <c r="AQ151" s="379" t="str">
        <f t="shared" si="69"/>
        <v>-</v>
      </c>
      <c r="AR151" s="379" t="str">
        <f t="shared" si="69"/>
        <v>-</v>
      </c>
      <c r="AS151" s="379" t="str">
        <f t="shared" si="69"/>
        <v>-</v>
      </c>
      <c r="AT151" s="379" t="str">
        <f t="shared" si="69"/>
        <v>-</v>
      </c>
      <c r="AU151" s="379" t="str">
        <f t="shared" si="69"/>
        <v>-</v>
      </c>
      <c r="AV151" s="379" t="str">
        <f t="shared" si="70"/>
        <v>-</v>
      </c>
      <c r="AW151" s="379" t="str">
        <f t="shared" si="71"/>
        <v>-</v>
      </c>
      <c r="AX151" s="379" t="str">
        <f t="shared" si="71"/>
        <v>-</v>
      </c>
      <c r="AY151" s="379" t="str">
        <f t="shared" si="71"/>
        <v>-</v>
      </c>
      <c r="AZ151" s="379" t="str">
        <f t="shared" si="71"/>
        <v>-</v>
      </c>
      <c r="BA151" s="379" t="str">
        <f t="shared" si="71"/>
        <v>-</v>
      </c>
      <c r="BB151" s="379" t="str">
        <f t="shared" si="71"/>
        <v>-</v>
      </c>
      <c r="BC151" s="379" t="str">
        <f t="shared" si="71"/>
        <v>-</v>
      </c>
      <c r="BD151" s="379" t="str">
        <f t="shared" si="71"/>
        <v>-</v>
      </c>
      <c r="BE151" s="379" t="str">
        <f t="shared" si="71"/>
        <v>-</v>
      </c>
      <c r="BF151" s="379" t="str">
        <f t="shared" si="71"/>
        <v>-</v>
      </c>
      <c r="BG151" s="379" t="str">
        <f t="shared" si="71"/>
        <v>-</v>
      </c>
      <c r="BH151" s="379" t="str">
        <f t="shared" si="71"/>
        <v>-</v>
      </c>
      <c r="BI151" s="379" t="str">
        <f t="shared" si="71"/>
        <v>-</v>
      </c>
      <c r="BJ151" s="379" t="str">
        <f t="shared" si="71"/>
        <v>-</v>
      </c>
    </row>
    <row r="152" spans="1:62" ht="17" customHeight="1">
      <c r="A152" s="369">
        <v>9029</v>
      </c>
      <c r="B152" s="369"/>
      <c r="C152" s="369" t="str">
        <f t="shared" si="64"/>
        <v>1999-Waugni_1</v>
      </c>
      <c r="D152" s="369" t="str">
        <f>IF($F152="-","-",VLOOKUP($C152,BD_annuelles_Benthos!$C$20:$AC$2881,D$142,FALSE()))</f>
        <v>-</v>
      </c>
      <c r="E152" s="369" t="str">
        <f>IF($F152="-","-",VLOOKUP($C152,BD_annuelles_Benthos!$C$20:$AC$2881,E$142,FALSE()))</f>
        <v>-</v>
      </c>
      <c r="F152" s="369" t="str">
        <f>IF(ISERROR(VLOOKUP($C152,BD_annuelles_Benthos!$C$20:$C$2881,1,FALSE())),"-",VLOOKUP($C152,BD_annuelles_Benthos!$C$20:$AC$2881,F$142,FALSE()))</f>
        <v>-</v>
      </c>
      <c r="G152" s="369" t="str">
        <f>IF($F152="-","-",VLOOKUP($C152,BD_annuelles_Benthos!$C$20:$AC$2881,G$142,FALSE()))</f>
        <v>-</v>
      </c>
      <c r="H152" s="580" t="str">
        <f>IF($F152="-","-",VLOOKUP($C152,BD_annuelles_Benthos!$C$20:$AC$2881,H$142,FALSE()))</f>
        <v>-</v>
      </c>
      <c r="I152" s="580" t="str">
        <f>IF($F152="-","-",VLOOKUP($C152,BD_annuelles_Benthos!$C$20:$AC$2881,I$142,FALSE()))</f>
        <v>-</v>
      </c>
      <c r="J152" s="369">
        <f t="shared" ref="J152:J154" si="75">J153</f>
        <v>1999</v>
      </c>
      <c r="K152" s="369"/>
      <c r="L152" s="370" t="str">
        <f>IF($F152="-","-",VLOOKUP($C152,BD_annuelles_Benthos!$C$20:$AC$2881,L$142,FALSE()))</f>
        <v>-</v>
      </c>
      <c r="M152" s="369" t="str">
        <f t="shared" si="66"/>
        <v>Waugni</v>
      </c>
      <c r="N152" s="369">
        <v>1</v>
      </c>
      <c r="O152" s="370" t="str">
        <f>IF($F152="-","-",VLOOKUP($C152,BD_annuelles_Benthos!$C$20:$AC$2881,O$142,FALSE()))</f>
        <v>-</v>
      </c>
      <c r="P152" s="370" t="str">
        <f>IF($F152="-","-",VLOOKUP($C152,BD_annuelles_Benthos!$C$20:$AC$2881,P$142,FALSE()))</f>
        <v>-</v>
      </c>
      <c r="Q152" s="370" t="str">
        <f>IF($F152="-","-",VLOOKUP($C152,BD_annuelles_Benthos!$C$20:$AC$2881,Q$142,FALSE()))</f>
        <v>-</v>
      </c>
      <c r="R152" s="370" t="str">
        <f>IF($F152="-","-",VLOOKUP($C152,BD_annuelles_Benthos!$C$20:$AC$2881,R$142,FALSE()))</f>
        <v>-</v>
      </c>
      <c r="S152" s="370" t="str">
        <f>IF($F152="-","-",VLOOKUP($C152,BD_annuelles_Benthos!$C$20:$AC$2881,S$142,FALSE()))</f>
        <v>-</v>
      </c>
      <c r="T152" s="370" t="str">
        <f>IF($F152="-","-",VLOOKUP($C152,BD_annuelles_Benthos!$C$20:$AC$2881,T$142,FALSE()))</f>
        <v>-</v>
      </c>
      <c r="U152" s="370" t="str">
        <f>IF($F152="-","-",VLOOKUP($C152,BD_annuelles_Benthos!$C$20:$AC$2881,U$142,FALSE()))</f>
        <v>-</v>
      </c>
      <c r="V152" s="370" t="str">
        <f>IF($F152="-","-",VLOOKUP($C152,BD_annuelles_Benthos!$C$20:$AC$2881,V$142,FALSE()))</f>
        <v>-</v>
      </c>
      <c r="W152" s="370" t="str">
        <f>IF($F152="-","-",VLOOKUP($C152,BD_annuelles_Benthos!$C$20:$AC$2881,W$142,FALSE()))</f>
        <v>-</v>
      </c>
      <c r="X152" s="370" t="str">
        <f>IF($F152="-","-",VLOOKUP($C152,BD_annuelles_Benthos!$C$20:$AC$2881,X$142,FALSE()))</f>
        <v>-</v>
      </c>
      <c r="Y152" s="370" t="str">
        <f>IF($F152="-","-",VLOOKUP($C152,BD_annuelles_Benthos!$C$20:$AC$2881,Y$142,FALSE()))</f>
        <v>-</v>
      </c>
      <c r="Z152" s="370" t="str">
        <f>IF($F152="-","-",VLOOKUP($C152,BD_annuelles_Benthos!$C$20:$AC$2881,Z$142,FALSE()))</f>
        <v>-</v>
      </c>
      <c r="AA152" s="370" t="str">
        <f>IF($F152="-","-",VLOOKUP($C152,BD_annuelles_Benthos!$C$20:$AC$2881,AA$142,FALSE()))</f>
        <v>-</v>
      </c>
      <c r="AB152" s="369">
        <f t="shared" si="67"/>
        <v>0</v>
      </c>
      <c r="AC152" s="404"/>
      <c r="AD152" s="405"/>
      <c r="AE152" s="405"/>
      <c r="AF152" s="405"/>
      <c r="AG152" s="406"/>
      <c r="AH152" s="369" t="str">
        <f t="shared" si="68"/>
        <v>-</v>
      </c>
      <c r="AI152" s="401" t="str">
        <f t="shared" si="69"/>
        <v>-</v>
      </c>
      <c r="AJ152" s="371" t="str">
        <f t="shared" si="69"/>
        <v>-</v>
      </c>
      <c r="AK152" s="371" t="str">
        <f t="shared" si="69"/>
        <v>-</v>
      </c>
      <c r="AL152" s="371" t="str">
        <f t="shared" si="69"/>
        <v>-</v>
      </c>
      <c r="AM152" s="371" t="str">
        <f t="shared" si="69"/>
        <v>-</v>
      </c>
      <c r="AN152" s="371" t="str">
        <f t="shared" si="69"/>
        <v>-</v>
      </c>
      <c r="AO152" s="371" t="str">
        <f t="shared" si="69"/>
        <v>-</v>
      </c>
      <c r="AP152" s="371" t="str">
        <f t="shared" si="69"/>
        <v>-</v>
      </c>
      <c r="AQ152" s="371" t="str">
        <f t="shared" si="69"/>
        <v>-</v>
      </c>
      <c r="AR152" s="371" t="str">
        <f t="shared" si="69"/>
        <v>-</v>
      </c>
      <c r="AS152" s="371" t="str">
        <f t="shared" si="69"/>
        <v>-</v>
      </c>
      <c r="AT152" s="371" t="str">
        <f t="shared" si="69"/>
        <v>-</v>
      </c>
      <c r="AU152" s="371" t="str">
        <f t="shared" si="69"/>
        <v>-</v>
      </c>
      <c r="AV152" s="371" t="str">
        <f t="shared" si="70"/>
        <v>-</v>
      </c>
      <c r="AW152" s="371" t="str">
        <f t="shared" si="71"/>
        <v>-</v>
      </c>
      <c r="AX152" s="371" t="str">
        <f t="shared" si="71"/>
        <v>-</v>
      </c>
      <c r="AY152" s="371" t="str">
        <f t="shared" si="71"/>
        <v>-</v>
      </c>
      <c r="AZ152" s="371" t="str">
        <f t="shared" si="71"/>
        <v>-</v>
      </c>
      <c r="BA152" s="371" t="str">
        <f t="shared" si="71"/>
        <v>-</v>
      </c>
      <c r="BB152" s="371" t="str">
        <f t="shared" si="71"/>
        <v>-</v>
      </c>
      <c r="BC152" s="371" t="str">
        <f t="shared" si="71"/>
        <v>-</v>
      </c>
      <c r="BD152" s="371" t="str">
        <f t="shared" si="71"/>
        <v>-</v>
      </c>
      <c r="BE152" s="371" t="str">
        <f t="shared" si="71"/>
        <v>-</v>
      </c>
      <c r="BF152" s="371" t="str">
        <f t="shared" si="71"/>
        <v>-</v>
      </c>
      <c r="BG152" s="371" t="str">
        <f t="shared" si="71"/>
        <v>-</v>
      </c>
      <c r="BH152" s="371" t="str">
        <f t="shared" si="71"/>
        <v>-</v>
      </c>
      <c r="BI152" s="371" t="str">
        <f t="shared" si="71"/>
        <v>-</v>
      </c>
      <c r="BJ152" s="371" t="str">
        <f t="shared" si="71"/>
        <v>-</v>
      </c>
    </row>
    <row r="153" spans="1:62" ht="17" customHeight="1">
      <c r="A153" s="373">
        <v>9030</v>
      </c>
      <c r="B153" s="373"/>
      <c r="C153" s="373" t="str">
        <f t="shared" si="64"/>
        <v>1999-Waugni_2</v>
      </c>
      <c r="D153" s="373" t="str">
        <f>IF($F153="-","-",VLOOKUP($C153,BD_annuelles_Benthos!$C$20:$AC$2881,D$142,FALSE()))</f>
        <v>-</v>
      </c>
      <c r="E153" s="373" t="str">
        <f>IF($F153="-","-",VLOOKUP($C153,BD_annuelles_Benthos!$C$20:$AC$2881,E$142,FALSE()))</f>
        <v>-</v>
      </c>
      <c r="F153" s="373" t="str">
        <f>IF(ISERROR(VLOOKUP($C153,BD_annuelles_Benthos!$C$20:$C$2881,1,FALSE())),"-",VLOOKUP($C153,BD_annuelles_Benthos!$C$20:$AC$2881,F$142,FALSE()))</f>
        <v>-</v>
      </c>
      <c r="G153" s="373" t="str">
        <f>IF($F153="-","-",VLOOKUP($C153,BD_annuelles_Benthos!$C$20:$AC$2881,G$142,FALSE()))</f>
        <v>-</v>
      </c>
      <c r="H153" s="581" t="str">
        <f>IF($F153="-","-",VLOOKUP($C153,BD_annuelles_Benthos!$C$20:$AC$2881,H$142,FALSE()))</f>
        <v>-</v>
      </c>
      <c r="I153" s="581" t="str">
        <f>IF($F153="-","-",VLOOKUP($C153,BD_annuelles_Benthos!$C$20:$AC$2881,I$142,FALSE()))</f>
        <v>-</v>
      </c>
      <c r="J153" s="373">
        <f t="shared" si="75"/>
        <v>1999</v>
      </c>
      <c r="K153" s="373"/>
      <c r="L153" s="374" t="str">
        <f>IF($F153="-","-",VLOOKUP($C153,BD_annuelles_Benthos!$C$20:$AC$2881,L$142,FALSE()))</f>
        <v>-</v>
      </c>
      <c r="M153" s="373" t="str">
        <f t="shared" si="66"/>
        <v>Waugni</v>
      </c>
      <c r="N153" s="373">
        <v>2</v>
      </c>
      <c r="O153" s="374" t="str">
        <f>IF($F153="-","-",VLOOKUP($C153,BD_annuelles_Benthos!$C$20:$AC$2881,O$142,FALSE()))</f>
        <v>-</v>
      </c>
      <c r="P153" s="374" t="str">
        <f>IF($F153="-","-",VLOOKUP($C153,BD_annuelles_Benthos!$C$20:$AC$2881,P$142,FALSE()))</f>
        <v>-</v>
      </c>
      <c r="Q153" s="374" t="str">
        <f>IF($F153="-","-",VLOOKUP($C153,BD_annuelles_Benthos!$C$20:$AC$2881,Q$142,FALSE()))</f>
        <v>-</v>
      </c>
      <c r="R153" s="374" t="str">
        <f>IF($F153="-","-",VLOOKUP($C153,BD_annuelles_Benthos!$C$20:$AC$2881,R$142,FALSE()))</f>
        <v>-</v>
      </c>
      <c r="S153" s="374" t="str">
        <f>IF($F153="-","-",VLOOKUP($C153,BD_annuelles_Benthos!$C$20:$AC$2881,S$142,FALSE()))</f>
        <v>-</v>
      </c>
      <c r="T153" s="374" t="str">
        <f>IF($F153="-","-",VLOOKUP($C153,BD_annuelles_Benthos!$C$20:$AC$2881,T$142,FALSE()))</f>
        <v>-</v>
      </c>
      <c r="U153" s="374" t="str">
        <f>IF($F153="-","-",VLOOKUP($C153,BD_annuelles_Benthos!$C$20:$AC$2881,U$142,FALSE()))</f>
        <v>-</v>
      </c>
      <c r="V153" s="374" t="str">
        <f>IF($F153="-","-",VLOOKUP($C153,BD_annuelles_Benthos!$C$20:$AC$2881,V$142,FALSE()))</f>
        <v>-</v>
      </c>
      <c r="W153" s="374" t="str">
        <f>IF($F153="-","-",VLOOKUP($C153,BD_annuelles_Benthos!$C$20:$AC$2881,W$142,FALSE()))</f>
        <v>-</v>
      </c>
      <c r="X153" s="374" t="str">
        <f>IF($F153="-","-",VLOOKUP($C153,BD_annuelles_Benthos!$C$20:$AC$2881,X$142,FALSE()))</f>
        <v>-</v>
      </c>
      <c r="Y153" s="374" t="str">
        <f>IF($F153="-","-",VLOOKUP($C153,BD_annuelles_Benthos!$C$20:$AC$2881,Y$142,FALSE()))</f>
        <v>-</v>
      </c>
      <c r="Z153" s="374" t="str">
        <f>IF($F153="-","-",VLOOKUP($C153,BD_annuelles_Benthos!$C$20:$AC$2881,Z$142,FALSE()))</f>
        <v>-</v>
      </c>
      <c r="AA153" s="374" t="str">
        <f>IF($F153="-","-",VLOOKUP($C153,BD_annuelles_Benthos!$C$20:$AC$2881,AA$142,FALSE()))</f>
        <v>-</v>
      </c>
      <c r="AB153" s="373">
        <f t="shared" si="67"/>
        <v>0</v>
      </c>
      <c r="AC153" s="407"/>
      <c r="AD153" s="408"/>
      <c r="AE153" s="408"/>
      <c r="AF153" s="408"/>
      <c r="AG153" s="409"/>
      <c r="AH153" s="373" t="str">
        <f t="shared" si="68"/>
        <v>-</v>
      </c>
      <c r="AI153" s="402" t="str">
        <f t="shared" si="69"/>
        <v>-</v>
      </c>
      <c r="AJ153" s="375" t="str">
        <f t="shared" si="69"/>
        <v>-</v>
      </c>
      <c r="AK153" s="375" t="str">
        <f t="shared" si="69"/>
        <v>-</v>
      </c>
      <c r="AL153" s="375" t="str">
        <f t="shared" si="69"/>
        <v>-</v>
      </c>
      <c r="AM153" s="375" t="str">
        <f t="shared" si="69"/>
        <v>-</v>
      </c>
      <c r="AN153" s="375" t="str">
        <f t="shared" si="69"/>
        <v>-</v>
      </c>
      <c r="AO153" s="375" t="str">
        <f t="shared" si="69"/>
        <v>-</v>
      </c>
      <c r="AP153" s="375" t="str">
        <f t="shared" si="69"/>
        <v>-</v>
      </c>
      <c r="AQ153" s="375" t="str">
        <f t="shared" si="69"/>
        <v>-</v>
      </c>
      <c r="AR153" s="375" t="str">
        <f t="shared" si="69"/>
        <v>-</v>
      </c>
      <c r="AS153" s="375" t="str">
        <f t="shared" si="69"/>
        <v>-</v>
      </c>
      <c r="AT153" s="375" t="str">
        <f t="shared" si="69"/>
        <v>-</v>
      </c>
      <c r="AU153" s="375" t="str">
        <f t="shared" si="69"/>
        <v>-</v>
      </c>
      <c r="AV153" s="375" t="str">
        <f t="shared" si="70"/>
        <v>-</v>
      </c>
      <c r="AW153" s="375" t="str">
        <f t="shared" si="71"/>
        <v>-</v>
      </c>
      <c r="AX153" s="375" t="str">
        <f t="shared" si="71"/>
        <v>-</v>
      </c>
      <c r="AY153" s="375" t="str">
        <f t="shared" si="71"/>
        <v>-</v>
      </c>
      <c r="AZ153" s="375" t="str">
        <f t="shared" si="71"/>
        <v>-</v>
      </c>
      <c r="BA153" s="375" t="str">
        <f t="shared" si="71"/>
        <v>-</v>
      </c>
      <c r="BB153" s="375" t="str">
        <f t="shared" si="71"/>
        <v>-</v>
      </c>
      <c r="BC153" s="375" t="str">
        <f t="shared" si="71"/>
        <v>-</v>
      </c>
      <c r="BD153" s="375" t="str">
        <f t="shared" si="71"/>
        <v>-</v>
      </c>
      <c r="BE153" s="375" t="str">
        <f t="shared" si="71"/>
        <v>-</v>
      </c>
      <c r="BF153" s="375" t="str">
        <f t="shared" si="71"/>
        <v>-</v>
      </c>
      <c r="BG153" s="375" t="str">
        <f t="shared" si="71"/>
        <v>-</v>
      </c>
      <c r="BH153" s="375" t="str">
        <f t="shared" si="71"/>
        <v>-</v>
      </c>
      <c r="BI153" s="375" t="str">
        <f t="shared" si="71"/>
        <v>-</v>
      </c>
      <c r="BJ153" s="375" t="str">
        <f t="shared" si="71"/>
        <v>-</v>
      </c>
    </row>
    <row r="154" spans="1:62" ht="17" customHeight="1">
      <c r="A154" s="373">
        <v>9031</v>
      </c>
      <c r="B154" s="373"/>
      <c r="C154" s="373" t="str">
        <f t="shared" si="64"/>
        <v>1999-Waugni_3</v>
      </c>
      <c r="D154" s="373" t="str">
        <f>IF($F154="-","-",VLOOKUP($C154,BD_annuelles_Benthos!$C$20:$AC$2881,D$142,FALSE()))</f>
        <v>-</v>
      </c>
      <c r="E154" s="373" t="str">
        <f>IF($F154="-","-",VLOOKUP($C154,BD_annuelles_Benthos!$C$20:$AC$2881,E$142,FALSE()))</f>
        <v>-</v>
      </c>
      <c r="F154" s="373" t="str">
        <f>IF(ISERROR(VLOOKUP($C154,BD_annuelles_Benthos!$C$20:$C$2881,1,FALSE())),"-",VLOOKUP($C154,BD_annuelles_Benthos!$C$20:$AC$2881,F$142,FALSE()))</f>
        <v>-</v>
      </c>
      <c r="G154" s="373" t="str">
        <f>IF($F154="-","-",VLOOKUP($C154,BD_annuelles_Benthos!$C$20:$AC$2881,G$142,FALSE()))</f>
        <v>-</v>
      </c>
      <c r="H154" s="581" t="str">
        <f>IF($F154="-","-",VLOOKUP($C154,BD_annuelles_Benthos!$C$20:$AC$2881,H$142,FALSE()))</f>
        <v>-</v>
      </c>
      <c r="I154" s="581" t="str">
        <f>IF($F154="-","-",VLOOKUP($C154,BD_annuelles_Benthos!$C$20:$AC$2881,I$142,FALSE()))</f>
        <v>-</v>
      </c>
      <c r="J154" s="373">
        <f t="shared" si="75"/>
        <v>1999</v>
      </c>
      <c r="K154" s="373"/>
      <c r="L154" s="374" t="str">
        <f>IF($F154="-","-",VLOOKUP($C154,BD_annuelles_Benthos!$C$20:$AC$2881,L$142,FALSE()))</f>
        <v>-</v>
      </c>
      <c r="M154" s="373" t="str">
        <f t="shared" si="66"/>
        <v>Waugni</v>
      </c>
      <c r="N154" s="373">
        <v>3</v>
      </c>
      <c r="O154" s="374" t="str">
        <f>IF($F154="-","-",VLOOKUP($C154,BD_annuelles_Benthos!$C$20:$AC$2881,O$142,FALSE()))</f>
        <v>-</v>
      </c>
      <c r="P154" s="374" t="str">
        <f>IF($F154="-","-",VLOOKUP($C154,BD_annuelles_Benthos!$C$20:$AC$2881,P$142,FALSE()))</f>
        <v>-</v>
      </c>
      <c r="Q154" s="374" t="str">
        <f>IF($F154="-","-",VLOOKUP($C154,BD_annuelles_Benthos!$C$20:$AC$2881,Q$142,FALSE()))</f>
        <v>-</v>
      </c>
      <c r="R154" s="374" t="str">
        <f>IF($F154="-","-",VLOOKUP($C154,BD_annuelles_Benthos!$C$20:$AC$2881,R$142,FALSE()))</f>
        <v>-</v>
      </c>
      <c r="S154" s="374" t="str">
        <f>IF($F154="-","-",VLOOKUP($C154,BD_annuelles_Benthos!$C$20:$AC$2881,S$142,FALSE()))</f>
        <v>-</v>
      </c>
      <c r="T154" s="374" t="str">
        <f>IF($F154="-","-",VLOOKUP($C154,BD_annuelles_Benthos!$C$20:$AC$2881,T$142,FALSE()))</f>
        <v>-</v>
      </c>
      <c r="U154" s="374" t="str">
        <f>IF($F154="-","-",VLOOKUP($C154,BD_annuelles_Benthos!$C$20:$AC$2881,U$142,FALSE()))</f>
        <v>-</v>
      </c>
      <c r="V154" s="374" t="str">
        <f>IF($F154="-","-",VLOOKUP($C154,BD_annuelles_Benthos!$C$20:$AC$2881,V$142,FALSE()))</f>
        <v>-</v>
      </c>
      <c r="W154" s="374" t="str">
        <f>IF($F154="-","-",VLOOKUP($C154,BD_annuelles_Benthos!$C$20:$AC$2881,W$142,FALSE()))</f>
        <v>-</v>
      </c>
      <c r="X154" s="374" t="str">
        <f>IF($F154="-","-",VLOOKUP($C154,BD_annuelles_Benthos!$C$20:$AC$2881,X$142,FALSE()))</f>
        <v>-</v>
      </c>
      <c r="Y154" s="374" t="str">
        <f>IF($F154="-","-",VLOOKUP($C154,BD_annuelles_Benthos!$C$20:$AC$2881,Y$142,FALSE()))</f>
        <v>-</v>
      </c>
      <c r="Z154" s="374" t="str">
        <f>IF($F154="-","-",VLOOKUP($C154,BD_annuelles_Benthos!$C$20:$AC$2881,Z$142,FALSE()))</f>
        <v>-</v>
      </c>
      <c r="AA154" s="374" t="str">
        <f>IF($F154="-","-",VLOOKUP($C154,BD_annuelles_Benthos!$C$20:$AC$2881,AA$142,FALSE()))</f>
        <v>-</v>
      </c>
      <c r="AB154" s="373">
        <f t="shared" si="67"/>
        <v>0</v>
      </c>
      <c r="AC154" s="407"/>
      <c r="AD154" s="408"/>
      <c r="AE154" s="408"/>
      <c r="AF154" s="408"/>
      <c r="AG154" s="409"/>
      <c r="AH154" s="373" t="str">
        <f t="shared" si="68"/>
        <v>-</v>
      </c>
      <c r="AI154" s="402" t="str">
        <f t="shared" si="69"/>
        <v>-</v>
      </c>
      <c r="AJ154" s="375" t="str">
        <f t="shared" si="69"/>
        <v>-</v>
      </c>
      <c r="AK154" s="375" t="str">
        <f t="shared" si="69"/>
        <v>-</v>
      </c>
      <c r="AL154" s="375" t="str">
        <f t="shared" si="69"/>
        <v>-</v>
      </c>
      <c r="AM154" s="375" t="str">
        <f t="shared" si="69"/>
        <v>-</v>
      </c>
      <c r="AN154" s="375" t="str">
        <f t="shared" si="69"/>
        <v>-</v>
      </c>
      <c r="AO154" s="375" t="str">
        <f t="shared" si="69"/>
        <v>-</v>
      </c>
      <c r="AP154" s="375" t="str">
        <f t="shared" si="69"/>
        <v>-</v>
      </c>
      <c r="AQ154" s="375" t="str">
        <f t="shared" si="69"/>
        <v>-</v>
      </c>
      <c r="AR154" s="375" t="str">
        <f t="shared" si="69"/>
        <v>-</v>
      </c>
      <c r="AS154" s="375" t="str">
        <f t="shared" si="69"/>
        <v>-</v>
      </c>
      <c r="AT154" s="375" t="str">
        <f t="shared" si="69"/>
        <v>-</v>
      </c>
      <c r="AU154" s="375" t="str">
        <f t="shared" si="69"/>
        <v>-</v>
      </c>
      <c r="AV154" s="375" t="str">
        <f t="shared" si="70"/>
        <v>-</v>
      </c>
      <c r="AW154" s="375" t="str">
        <f t="shared" si="71"/>
        <v>-</v>
      </c>
      <c r="AX154" s="375" t="str">
        <f t="shared" si="71"/>
        <v>-</v>
      </c>
      <c r="AY154" s="375" t="str">
        <f t="shared" si="71"/>
        <v>-</v>
      </c>
      <c r="AZ154" s="375" t="str">
        <f t="shared" si="71"/>
        <v>-</v>
      </c>
      <c r="BA154" s="375" t="str">
        <f t="shared" si="71"/>
        <v>-</v>
      </c>
      <c r="BB154" s="375" t="str">
        <f t="shared" si="71"/>
        <v>-</v>
      </c>
      <c r="BC154" s="375" t="str">
        <f t="shared" si="71"/>
        <v>-</v>
      </c>
      <c r="BD154" s="375" t="str">
        <f t="shared" si="71"/>
        <v>-</v>
      </c>
      <c r="BE154" s="375" t="str">
        <f t="shared" si="71"/>
        <v>-</v>
      </c>
      <c r="BF154" s="375" t="str">
        <f t="shared" si="71"/>
        <v>-</v>
      </c>
      <c r="BG154" s="375" t="str">
        <f t="shared" si="71"/>
        <v>-</v>
      </c>
      <c r="BH154" s="375" t="str">
        <f t="shared" si="71"/>
        <v>-</v>
      </c>
      <c r="BI154" s="375" t="str">
        <f t="shared" si="71"/>
        <v>-</v>
      </c>
      <c r="BJ154" s="375" t="str">
        <f t="shared" si="71"/>
        <v>-</v>
      </c>
    </row>
    <row r="155" spans="1:62" ht="17" customHeight="1">
      <c r="A155" s="377">
        <v>9032</v>
      </c>
      <c r="B155" s="377"/>
      <c r="C155" s="377" t="str">
        <f t="shared" si="64"/>
        <v>1999-Waugni_4</v>
      </c>
      <c r="D155" s="377" t="str">
        <f>IF($F155="-","-",VLOOKUP($C155,BD_annuelles_Benthos!$C$20:$AC$2881,D$142,FALSE()))</f>
        <v>-</v>
      </c>
      <c r="E155" s="377" t="str">
        <f>IF($F155="-","-",VLOOKUP($C155,BD_annuelles_Benthos!$C$20:$AC$2881,E$142,FALSE()))</f>
        <v>-</v>
      </c>
      <c r="F155" s="377" t="str">
        <f>IF(ISERROR(VLOOKUP($C155,BD_annuelles_Benthos!$C$20:$C$2881,1,FALSE())),"-",VLOOKUP($C155,BD_annuelles_Benthos!$C$20:$AC$2881,F$142,FALSE()))</f>
        <v>-</v>
      </c>
      <c r="G155" s="377" t="str">
        <f>IF($F155="-","-",VLOOKUP($C155,BD_annuelles_Benthos!$C$20:$AC$2881,G$142,FALSE()))</f>
        <v>-</v>
      </c>
      <c r="H155" s="582" t="str">
        <f>IF($F155="-","-",VLOOKUP($C155,BD_annuelles_Benthos!$C$20:$AC$2881,H$142,FALSE()))</f>
        <v>-</v>
      </c>
      <c r="I155" s="582" t="str">
        <f>IF($F155="-","-",VLOOKUP($C155,BD_annuelles_Benthos!$C$20:$AC$2881,I$142,FALSE()))</f>
        <v>-</v>
      </c>
      <c r="J155" s="377">
        <f t="shared" ref="J155" si="76">J156-1</f>
        <v>1999</v>
      </c>
      <c r="K155" s="377"/>
      <c r="L155" s="378" t="str">
        <f>IF($F155="-","-",VLOOKUP($C155,BD_annuelles_Benthos!$C$20:$AC$2881,L$142,FALSE()))</f>
        <v>-</v>
      </c>
      <c r="M155" s="377" t="str">
        <f t="shared" si="66"/>
        <v>Waugni</v>
      </c>
      <c r="N155" s="377">
        <v>4</v>
      </c>
      <c r="O155" s="378" t="str">
        <f>IF($F155="-","-",VLOOKUP($C155,BD_annuelles_Benthos!$C$20:$AC$2881,O$142,FALSE()))</f>
        <v>-</v>
      </c>
      <c r="P155" s="378" t="str">
        <f>IF($F155="-","-",VLOOKUP($C155,BD_annuelles_Benthos!$C$20:$AC$2881,P$142,FALSE()))</f>
        <v>-</v>
      </c>
      <c r="Q155" s="378" t="str">
        <f>IF($F155="-","-",VLOOKUP($C155,BD_annuelles_Benthos!$C$20:$AC$2881,Q$142,FALSE()))</f>
        <v>-</v>
      </c>
      <c r="R155" s="378" t="str">
        <f>IF($F155="-","-",VLOOKUP($C155,BD_annuelles_Benthos!$C$20:$AC$2881,R$142,FALSE()))</f>
        <v>-</v>
      </c>
      <c r="S155" s="378" t="str">
        <f>IF($F155="-","-",VLOOKUP($C155,BD_annuelles_Benthos!$C$20:$AC$2881,S$142,FALSE()))</f>
        <v>-</v>
      </c>
      <c r="T155" s="378" t="str">
        <f>IF($F155="-","-",VLOOKUP($C155,BD_annuelles_Benthos!$C$20:$AC$2881,T$142,FALSE()))</f>
        <v>-</v>
      </c>
      <c r="U155" s="378" t="str">
        <f>IF($F155="-","-",VLOOKUP($C155,BD_annuelles_Benthos!$C$20:$AC$2881,U$142,FALSE()))</f>
        <v>-</v>
      </c>
      <c r="V155" s="378" t="str">
        <f>IF($F155="-","-",VLOOKUP($C155,BD_annuelles_Benthos!$C$20:$AC$2881,V$142,FALSE()))</f>
        <v>-</v>
      </c>
      <c r="W155" s="378" t="str">
        <f>IF($F155="-","-",VLOOKUP($C155,BD_annuelles_Benthos!$C$20:$AC$2881,W$142,FALSE()))</f>
        <v>-</v>
      </c>
      <c r="X155" s="378" t="str">
        <f>IF($F155="-","-",VLOOKUP($C155,BD_annuelles_Benthos!$C$20:$AC$2881,X$142,FALSE()))</f>
        <v>-</v>
      </c>
      <c r="Y155" s="378" t="str">
        <f>IF($F155="-","-",VLOOKUP($C155,BD_annuelles_Benthos!$C$20:$AC$2881,Y$142,FALSE()))</f>
        <v>-</v>
      </c>
      <c r="Z155" s="378" t="str">
        <f>IF($F155="-","-",VLOOKUP($C155,BD_annuelles_Benthos!$C$20:$AC$2881,Z$142,FALSE()))</f>
        <v>-</v>
      </c>
      <c r="AA155" s="378" t="str">
        <f>IF($F155="-","-",VLOOKUP($C155,BD_annuelles_Benthos!$C$20:$AC$2881,AA$142,FALSE()))</f>
        <v>-</v>
      </c>
      <c r="AB155" s="377">
        <f t="shared" si="67"/>
        <v>0</v>
      </c>
      <c r="AC155" s="410"/>
      <c r="AD155" s="411"/>
      <c r="AE155" s="411"/>
      <c r="AF155" s="411"/>
      <c r="AG155" s="412"/>
      <c r="AH155" s="377" t="str">
        <f t="shared" si="68"/>
        <v>-</v>
      </c>
      <c r="AI155" s="403" t="str">
        <f t="shared" si="69"/>
        <v>-</v>
      </c>
      <c r="AJ155" s="379" t="str">
        <f t="shared" si="69"/>
        <v>-</v>
      </c>
      <c r="AK155" s="379" t="str">
        <f t="shared" si="69"/>
        <v>-</v>
      </c>
      <c r="AL155" s="379" t="str">
        <f t="shared" si="69"/>
        <v>-</v>
      </c>
      <c r="AM155" s="379" t="str">
        <f t="shared" si="69"/>
        <v>-</v>
      </c>
      <c r="AN155" s="379" t="str">
        <f t="shared" si="69"/>
        <v>-</v>
      </c>
      <c r="AO155" s="379" t="str">
        <f t="shared" si="69"/>
        <v>-</v>
      </c>
      <c r="AP155" s="379" t="str">
        <f t="shared" si="69"/>
        <v>-</v>
      </c>
      <c r="AQ155" s="379" t="str">
        <f t="shared" si="69"/>
        <v>-</v>
      </c>
      <c r="AR155" s="379" t="str">
        <f t="shared" si="69"/>
        <v>-</v>
      </c>
      <c r="AS155" s="379" t="str">
        <f t="shared" si="69"/>
        <v>-</v>
      </c>
      <c r="AT155" s="379" t="str">
        <f t="shared" si="69"/>
        <v>-</v>
      </c>
      <c r="AU155" s="379" t="str">
        <f t="shared" si="69"/>
        <v>-</v>
      </c>
      <c r="AV155" s="379" t="str">
        <f t="shared" si="70"/>
        <v>-</v>
      </c>
      <c r="AW155" s="379" t="str">
        <f t="shared" si="71"/>
        <v>-</v>
      </c>
      <c r="AX155" s="379" t="str">
        <f t="shared" si="71"/>
        <v>-</v>
      </c>
      <c r="AY155" s="379" t="str">
        <f t="shared" si="71"/>
        <v>-</v>
      </c>
      <c r="AZ155" s="379" t="str">
        <f t="shared" si="71"/>
        <v>-</v>
      </c>
      <c r="BA155" s="379" t="str">
        <f t="shared" si="71"/>
        <v>-</v>
      </c>
      <c r="BB155" s="379" t="str">
        <f t="shared" si="71"/>
        <v>-</v>
      </c>
      <c r="BC155" s="379" t="str">
        <f t="shared" si="71"/>
        <v>-</v>
      </c>
      <c r="BD155" s="379" t="str">
        <f t="shared" si="71"/>
        <v>-</v>
      </c>
      <c r="BE155" s="379" t="str">
        <f t="shared" si="71"/>
        <v>-</v>
      </c>
      <c r="BF155" s="379" t="str">
        <f t="shared" si="71"/>
        <v>-</v>
      </c>
      <c r="BG155" s="379" t="str">
        <f t="shared" si="71"/>
        <v>-</v>
      </c>
      <c r="BH155" s="379" t="str">
        <f t="shared" si="71"/>
        <v>-</v>
      </c>
      <c r="BI155" s="379" t="str">
        <f t="shared" si="71"/>
        <v>-</v>
      </c>
      <c r="BJ155" s="379" t="str">
        <f t="shared" si="71"/>
        <v>-</v>
      </c>
    </row>
    <row r="156" spans="1:62" ht="17" customHeight="1">
      <c r="A156" s="369">
        <v>9029</v>
      </c>
      <c r="B156" s="369"/>
      <c r="C156" s="369" t="str">
        <f t="shared" si="64"/>
        <v>2000-Waugni_1</v>
      </c>
      <c r="D156" s="369" t="str">
        <f>IF($F156="-","-",VLOOKUP($C156,BD_annuelles_Benthos!$C$20:$AC$2881,D$142,FALSE()))</f>
        <v>-</v>
      </c>
      <c r="E156" s="369" t="str">
        <f>IF($F156="-","-",VLOOKUP($C156,BD_annuelles_Benthos!$C$20:$AC$2881,E$142,FALSE()))</f>
        <v>-</v>
      </c>
      <c r="F156" s="369" t="str">
        <f>IF(ISERROR(VLOOKUP($C156,BD_annuelles_Benthos!$C$20:$C$2881,1,FALSE())),"-",VLOOKUP($C156,BD_annuelles_Benthos!$C$20:$AC$2881,F$142,FALSE()))</f>
        <v>-</v>
      </c>
      <c r="G156" s="369" t="str">
        <f>IF($F156="-","-",VLOOKUP($C156,BD_annuelles_Benthos!$C$20:$AC$2881,G$142,FALSE()))</f>
        <v>-</v>
      </c>
      <c r="H156" s="580" t="str">
        <f>IF($F156="-","-",VLOOKUP($C156,BD_annuelles_Benthos!$C$20:$AC$2881,H$142,FALSE()))</f>
        <v>-</v>
      </c>
      <c r="I156" s="580" t="str">
        <f>IF($F156="-","-",VLOOKUP($C156,BD_annuelles_Benthos!$C$20:$AC$2881,I$142,FALSE()))</f>
        <v>-</v>
      </c>
      <c r="J156" s="369">
        <f t="shared" ref="J156:J158" si="77">J157</f>
        <v>2000</v>
      </c>
      <c r="K156" s="369"/>
      <c r="L156" s="370" t="str">
        <f>IF($F156="-","-",VLOOKUP($C156,BD_annuelles_Benthos!$C$20:$AC$2881,L$142,FALSE()))</f>
        <v>-</v>
      </c>
      <c r="M156" s="369" t="str">
        <f t="shared" si="66"/>
        <v>Waugni</v>
      </c>
      <c r="N156" s="369">
        <v>1</v>
      </c>
      <c r="O156" s="370" t="str">
        <f>IF($F156="-","-",VLOOKUP($C156,BD_annuelles_Benthos!$C$20:$AC$2881,O$142,FALSE()))</f>
        <v>-</v>
      </c>
      <c r="P156" s="370" t="str">
        <f>IF($F156="-","-",VLOOKUP($C156,BD_annuelles_Benthos!$C$20:$AC$2881,P$142,FALSE()))</f>
        <v>-</v>
      </c>
      <c r="Q156" s="370" t="str">
        <f>IF($F156="-","-",VLOOKUP($C156,BD_annuelles_Benthos!$C$20:$AC$2881,Q$142,FALSE()))</f>
        <v>-</v>
      </c>
      <c r="R156" s="370" t="str">
        <f>IF($F156="-","-",VLOOKUP($C156,BD_annuelles_Benthos!$C$20:$AC$2881,R$142,FALSE()))</f>
        <v>-</v>
      </c>
      <c r="S156" s="370" t="str">
        <f>IF($F156="-","-",VLOOKUP($C156,BD_annuelles_Benthos!$C$20:$AC$2881,S$142,FALSE()))</f>
        <v>-</v>
      </c>
      <c r="T156" s="370" t="str">
        <f>IF($F156="-","-",VLOOKUP($C156,BD_annuelles_Benthos!$C$20:$AC$2881,T$142,FALSE()))</f>
        <v>-</v>
      </c>
      <c r="U156" s="370" t="str">
        <f>IF($F156="-","-",VLOOKUP($C156,BD_annuelles_Benthos!$C$20:$AC$2881,U$142,FALSE()))</f>
        <v>-</v>
      </c>
      <c r="V156" s="370" t="str">
        <f>IF($F156="-","-",VLOOKUP($C156,BD_annuelles_Benthos!$C$20:$AC$2881,V$142,FALSE()))</f>
        <v>-</v>
      </c>
      <c r="W156" s="370" t="str">
        <f>IF($F156="-","-",VLOOKUP($C156,BD_annuelles_Benthos!$C$20:$AC$2881,W$142,FALSE()))</f>
        <v>-</v>
      </c>
      <c r="X156" s="370" t="str">
        <f>IF($F156="-","-",VLOOKUP($C156,BD_annuelles_Benthos!$C$20:$AC$2881,X$142,FALSE()))</f>
        <v>-</v>
      </c>
      <c r="Y156" s="370" t="str">
        <f>IF($F156="-","-",VLOOKUP($C156,BD_annuelles_Benthos!$C$20:$AC$2881,Y$142,FALSE()))</f>
        <v>-</v>
      </c>
      <c r="Z156" s="370" t="str">
        <f>IF($F156="-","-",VLOOKUP($C156,BD_annuelles_Benthos!$C$20:$AC$2881,Z$142,FALSE()))</f>
        <v>-</v>
      </c>
      <c r="AA156" s="370" t="str">
        <f>IF($F156="-","-",VLOOKUP($C156,BD_annuelles_Benthos!$C$20:$AC$2881,AA$142,FALSE()))</f>
        <v>-</v>
      </c>
      <c r="AB156" s="369">
        <f t="shared" si="67"/>
        <v>0</v>
      </c>
      <c r="AC156" s="404"/>
      <c r="AD156" s="405"/>
      <c r="AE156" s="405"/>
      <c r="AF156" s="405"/>
      <c r="AG156" s="406"/>
      <c r="AH156" s="369" t="str">
        <f t="shared" si="68"/>
        <v>-</v>
      </c>
      <c r="AI156" s="401" t="str">
        <f t="shared" si="69"/>
        <v>-</v>
      </c>
      <c r="AJ156" s="371" t="str">
        <f t="shared" si="69"/>
        <v>-</v>
      </c>
      <c r="AK156" s="371" t="str">
        <f t="shared" si="69"/>
        <v>-</v>
      </c>
      <c r="AL156" s="371" t="str">
        <f t="shared" si="69"/>
        <v>-</v>
      </c>
      <c r="AM156" s="371" t="str">
        <f t="shared" si="69"/>
        <v>-</v>
      </c>
      <c r="AN156" s="371" t="str">
        <f t="shared" si="69"/>
        <v>-</v>
      </c>
      <c r="AO156" s="371" t="str">
        <f t="shared" si="69"/>
        <v>-</v>
      </c>
      <c r="AP156" s="371" t="str">
        <f t="shared" si="69"/>
        <v>-</v>
      </c>
      <c r="AQ156" s="371" t="str">
        <f t="shared" si="69"/>
        <v>-</v>
      </c>
      <c r="AR156" s="371" t="str">
        <f t="shared" si="69"/>
        <v>-</v>
      </c>
      <c r="AS156" s="371" t="str">
        <f t="shared" si="69"/>
        <v>-</v>
      </c>
      <c r="AT156" s="371" t="str">
        <f t="shared" si="69"/>
        <v>-</v>
      </c>
      <c r="AU156" s="371" t="str">
        <f t="shared" si="69"/>
        <v>-</v>
      </c>
      <c r="AV156" s="371" t="str">
        <f t="shared" si="70"/>
        <v>-</v>
      </c>
      <c r="AW156" s="371" t="str">
        <f t="shared" si="71"/>
        <v>-</v>
      </c>
      <c r="AX156" s="371" t="str">
        <f t="shared" si="71"/>
        <v>-</v>
      </c>
      <c r="AY156" s="371" t="str">
        <f t="shared" si="71"/>
        <v>-</v>
      </c>
      <c r="AZ156" s="371" t="str">
        <f t="shared" si="71"/>
        <v>-</v>
      </c>
      <c r="BA156" s="371" t="str">
        <f t="shared" si="71"/>
        <v>-</v>
      </c>
      <c r="BB156" s="371" t="str">
        <f t="shared" si="71"/>
        <v>-</v>
      </c>
      <c r="BC156" s="371" t="str">
        <f t="shared" si="71"/>
        <v>-</v>
      </c>
      <c r="BD156" s="371" t="str">
        <f t="shared" si="71"/>
        <v>-</v>
      </c>
      <c r="BE156" s="371" t="str">
        <f t="shared" si="71"/>
        <v>-</v>
      </c>
      <c r="BF156" s="371" t="str">
        <f t="shared" si="71"/>
        <v>-</v>
      </c>
      <c r="BG156" s="371" t="str">
        <f t="shared" si="71"/>
        <v>-</v>
      </c>
      <c r="BH156" s="371" t="str">
        <f t="shared" si="71"/>
        <v>-</v>
      </c>
      <c r="BI156" s="371" t="str">
        <f t="shared" si="71"/>
        <v>-</v>
      </c>
      <c r="BJ156" s="371" t="str">
        <f t="shared" si="71"/>
        <v>-</v>
      </c>
    </row>
    <row r="157" spans="1:62" ht="17" customHeight="1">
      <c r="A157" s="373">
        <v>9030</v>
      </c>
      <c r="B157" s="373"/>
      <c r="C157" s="373" t="str">
        <f t="shared" si="64"/>
        <v>2000-Waugni_2</v>
      </c>
      <c r="D157" s="373" t="str">
        <f>IF($F157="-","-",VLOOKUP($C157,BD_annuelles_Benthos!$C$20:$AC$2881,D$142,FALSE()))</f>
        <v>-</v>
      </c>
      <c r="E157" s="373" t="str">
        <f>IF($F157="-","-",VLOOKUP($C157,BD_annuelles_Benthos!$C$20:$AC$2881,E$142,FALSE()))</f>
        <v>-</v>
      </c>
      <c r="F157" s="373" t="str">
        <f>IF(ISERROR(VLOOKUP($C157,BD_annuelles_Benthos!$C$20:$C$2881,1,FALSE())),"-",VLOOKUP($C157,BD_annuelles_Benthos!$C$20:$AC$2881,F$142,FALSE()))</f>
        <v>-</v>
      </c>
      <c r="G157" s="373" t="str">
        <f>IF($F157="-","-",VLOOKUP($C157,BD_annuelles_Benthos!$C$20:$AC$2881,G$142,FALSE()))</f>
        <v>-</v>
      </c>
      <c r="H157" s="581" t="str">
        <f>IF($F157="-","-",VLOOKUP($C157,BD_annuelles_Benthos!$C$20:$AC$2881,H$142,FALSE()))</f>
        <v>-</v>
      </c>
      <c r="I157" s="581" t="str">
        <f>IF($F157="-","-",VLOOKUP($C157,BD_annuelles_Benthos!$C$20:$AC$2881,I$142,FALSE()))</f>
        <v>-</v>
      </c>
      <c r="J157" s="373">
        <f t="shared" si="77"/>
        <v>2000</v>
      </c>
      <c r="K157" s="373"/>
      <c r="L157" s="374" t="str">
        <f>IF($F157="-","-",VLOOKUP($C157,BD_annuelles_Benthos!$C$20:$AC$2881,L$142,FALSE()))</f>
        <v>-</v>
      </c>
      <c r="M157" s="373" t="str">
        <f t="shared" si="66"/>
        <v>Waugni</v>
      </c>
      <c r="N157" s="373">
        <v>2</v>
      </c>
      <c r="O157" s="374" t="str">
        <f>IF($F157="-","-",VLOOKUP($C157,BD_annuelles_Benthos!$C$20:$AC$2881,O$142,FALSE()))</f>
        <v>-</v>
      </c>
      <c r="P157" s="374" t="str">
        <f>IF($F157="-","-",VLOOKUP($C157,BD_annuelles_Benthos!$C$20:$AC$2881,P$142,FALSE()))</f>
        <v>-</v>
      </c>
      <c r="Q157" s="374" t="str">
        <f>IF($F157="-","-",VLOOKUP($C157,BD_annuelles_Benthos!$C$20:$AC$2881,Q$142,FALSE()))</f>
        <v>-</v>
      </c>
      <c r="R157" s="374" t="str">
        <f>IF($F157="-","-",VLOOKUP($C157,BD_annuelles_Benthos!$C$20:$AC$2881,R$142,FALSE()))</f>
        <v>-</v>
      </c>
      <c r="S157" s="374" t="str">
        <f>IF($F157="-","-",VLOOKUP($C157,BD_annuelles_Benthos!$C$20:$AC$2881,S$142,FALSE()))</f>
        <v>-</v>
      </c>
      <c r="T157" s="374" t="str">
        <f>IF($F157="-","-",VLOOKUP($C157,BD_annuelles_Benthos!$C$20:$AC$2881,T$142,FALSE()))</f>
        <v>-</v>
      </c>
      <c r="U157" s="374" t="str">
        <f>IF($F157="-","-",VLOOKUP($C157,BD_annuelles_Benthos!$C$20:$AC$2881,U$142,FALSE()))</f>
        <v>-</v>
      </c>
      <c r="V157" s="374" t="str">
        <f>IF($F157="-","-",VLOOKUP($C157,BD_annuelles_Benthos!$C$20:$AC$2881,V$142,FALSE()))</f>
        <v>-</v>
      </c>
      <c r="W157" s="374" t="str">
        <f>IF($F157="-","-",VLOOKUP($C157,BD_annuelles_Benthos!$C$20:$AC$2881,W$142,FALSE()))</f>
        <v>-</v>
      </c>
      <c r="X157" s="374" t="str">
        <f>IF($F157="-","-",VLOOKUP($C157,BD_annuelles_Benthos!$C$20:$AC$2881,X$142,FALSE()))</f>
        <v>-</v>
      </c>
      <c r="Y157" s="374" t="str">
        <f>IF($F157="-","-",VLOOKUP($C157,BD_annuelles_Benthos!$C$20:$AC$2881,Y$142,FALSE()))</f>
        <v>-</v>
      </c>
      <c r="Z157" s="374" t="str">
        <f>IF($F157="-","-",VLOOKUP($C157,BD_annuelles_Benthos!$C$20:$AC$2881,Z$142,FALSE()))</f>
        <v>-</v>
      </c>
      <c r="AA157" s="374" t="str">
        <f>IF($F157="-","-",VLOOKUP($C157,BD_annuelles_Benthos!$C$20:$AC$2881,AA$142,FALSE()))</f>
        <v>-</v>
      </c>
      <c r="AB157" s="373">
        <f t="shared" si="67"/>
        <v>0</v>
      </c>
      <c r="AC157" s="407"/>
      <c r="AD157" s="408"/>
      <c r="AE157" s="408"/>
      <c r="AF157" s="408"/>
      <c r="AG157" s="409"/>
      <c r="AH157" s="373" t="str">
        <f t="shared" si="68"/>
        <v>-</v>
      </c>
      <c r="AI157" s="402" t="str">
        <f t="shared" si="69"/>
        <v>-</v>
      </c>
      <c r="AJ157" s="375" t="str">
        <f t="shared" si="69"/>
        <v>-</v>
      </c>
      <c r="AK157" s="375" t="str">
        <f t="shared" si="69"/>
        <v>-</v>
      </c>
      <c r="AL157" s="375" t="str">
        <f t="shared" si="69"/>
        <v>-</v>
      </c>
      <c r="AM157" s="375" t="str">
        <f t="shared" si="69"/>
        <v>-</v>
      </c>
      <c r="AN157" s="375" t="str">
        <f t="shared" si="69"/>
        <v>-</v>
      </c>
      <c r="AO157" s="375" t="str">
        <f t="shared" si="69"/>
        <v>-</v>
      </c>
      <c r="AP157" s="375" t="str">
        <f t="shared" si="69"/>
        <v>-</v>
      </c>
      <c r="AQ157" s="375" t="str">
        <f t="shared" si="69"/>
        <v>-</v>
      </c>
      <c r="AR157" s="375" t="str">
        <f t="shared" si="69"/>
        <v>-</v>
      </c>
      <c r="AS157" s="375" t="str">
        <f t="shared" si="69"/>
        <v>-</v>
      </c>
      <c r="AT157" s="375" t="str">
        <f t="shared" si="69"/>
        <v>-</v>
      </c>
      <c r="AU157" s="375" t="str">
        <f t="shared" si="69"/>
        <v>-</v>
      </c>
      <c r="AV157" s="375" t="str">
        <f t="shared" si="70"/>
        <v>-</v>
      </c>
      <c r="AW157" s="375" t="str">
        <f t="shared" si="71"/>
        <v>-</v>
      </c>
      <c r="AX157" s="375" t="str">
        <f t="shared" si="71"/>
        <v>-</v>
      </c>
      <c r="AY157" s="375" t="str">
        <f t="shared" si="71"/>
        <v>-</v>
      </c>
      <c r="AZ157" s="375" t="str">
        <f t="shared" si="71"/>
        <v>-</v>
      </c>
      <c r="BA157" s="375" t="str">
        <f t="shared" si="71"/>
        <v>-</v>
      </c>
      <c r="BB157" s="375" t="str">
        <f t="shared" si="71"/>
        <v>-</v>
      </c>
      <c r="BC157" s="375" t="str">
        <f t="shared" si="71"/>
        <v>-</v>
      </c>
      <c r="BD157" s="375" t="str">
        <f t="shared" si="71"/>
        <v>-</v>
      </c>
      <c r="BE157" s="375" t="str">
        <f t="shared" si="71"/>
        <v>-</v>
      </c>
      <c r="BF157" s="375" t="str">
        <f t="shared" si="71"/>
        <v>-</v>
      </c>
      <c r="BG157" s="375" t="str">
        <f t="shared" si="71"/>
        <v>-</v>
      </c>
      <c r="BH157" s="375" t="str">
        <f t="shared" si="71"/>
        <v>-</v>
      </c>
      <c r="BI157" s="375" t="str">
        <f t="shared" si="71"/>
        <v>-</v>
      </c>
      <c r="BJ157" s="375" t="str">
        <f t="shared" si="71"/>
        <v>-</v>
      </c>
    </row>
    <row r="158" spans="1:62" ht="17" customHeight="1">
      <c r="A158" s="373">
        <v>9031</v>
      </c>
      <c r="B158" s="373"/>
      <c r="C158" s="373" t="str">
        <f t="shared" si="64"/>
        <v>2000-Waugni_3</v>
      </c>
      <c r="D158" s="373" t="str">
        <f>IF($F158="-","-",VLOOKUP($C158,BD_annuelles_Benthos!$C$20:$AC$2881,D$142,FALSE()))</f>
        <v>-</v>
      </c>
      <c r="E158" s="373" t="str">
        <f>IF($F158="-","-",VLOOKUP($C158,BD_annuelles_Benthos!$C$20:$AC$2881,E$142,FALSE()))</f>
        <v>-</v>
      </c>
      <c r="F158" s="373" t="str">
        <f>IF(ISERROR(VLOOKUP($C158,BD_annuelles_Benthos!$C$20:$C$2881,1,FALSE())),"-",VLOOKUP($C158,BD_annuelles_Benthos!$C$20:$AC$2881,F$142,FALSE()))</f>
        <v>-</v>
      </c>
      <c r="G158" s="373" t="str">
        <f>IF($F158="-","-",VLOOKUP($C158,BD_annuelles_Benthos!$C$20:$AC$2881,G$142,FALSE()))</f>
        <v>-</v>
      </c>
      <c r="H158" s="581" t="str">
        <f>IF($F158="-","-",VLOOKUP($C158,BD_annuelles_Benthos!$C$20:$AC$2881,H$142,FALSE()))</f>
        <v>-</v>
      </c>
      <c r="I158" s="581" t="str">
        <f>IF($F158="-","-",VLOOKUP($C158,BD_annuelles_Benthos!$C$20:$AC$2881,I$142,FALSE()))</f>
        <v>-</v>
      </c>
      <c r="J158" s="373">
        <f t="shared" si="77"/>
        <v>2000</v>
      </c>
      <c r="K158" s="373"/>
      <c r="L158" s="374" t="str">
        <f>IF($F158="-","-",VLOOKUP($C158,BD_annuelles_Benthos!$C$20:$AC$2881,L$142,FALSE()))</f>
        <v>-</v>
      </c>
      <c r="M158" s="373" t="str">
        <f t="shared" si="66"/>
        <v>Waugni</v>
      </c>
      <c r="N158" s="373">
        <v>3</v>
      </c>
      <c r="O158" s="374" t="str">
        <f>IF($F158="-","-",VLOOKUP($C158,BD_annuelles_Benthos!$C$20:$AC$2881,O$142,FALSE()))</f>
        <v>-</v>
      </c>
      <c r="P158" s="374" t="str">
        <f>IF($F158="-","-",VLOOKUP($C158,BD_annuelles_Benthos!$C$20:$AC$2881,P$142,FALSE()))</f>
        <v>-</v>
      </c>
      <c r="Q158" s="374" t="str">
        <f>IF($F158="-","-",VLOOKUP($C158,BD_annuelles_Benthos!$C$20:$AC$2881,Q$142,FALSE()))</f>
        <v>-</v>
      </c>
      <c r="R158" s="374" t="str">
        <f>IF($F158="-","-",VLOOKUP($C158,BD_annuelles_Benthos!$C$20:$AC$2881,R$142,FALSE()))</f>
        <v>-</v>
      </c>
      <c r="S158" s="374" t="str">
        <f>IF($F158="-","-",VLOOKUP($C158,BD_annuelles_Benthos!$C$20:$AC$2881,S$142,FALSE()))</f>
        <v>-</v>
      </c>
      <c r="T158" s="374" t="str">
        <f>IF($F158="-","-",VLOOKUP($C158,BD_annuelles_Benthos!$C$20:$AC$2881,T$142,FALSE()))</f>
        <v>-</v>
      </c>
      <c r="U158" s="374" t="str">
        <f>IF($F158="-","-",VLOOKUP($C158,BD_annuelles_Benthos!$C$20:$AC$2881,U$142,FALSE()))</f>
        <v>-</v>
      </c>
      <c r="V158" s="374" t="str">
        <f>IF($F158="-","-",VLOOKUP($C158,BD_annuelles_Benthos!$C$20:$AC$2881,V$142,FALSE()))</f>
        <v>-</v>
      </c>
      <c r="W158" s="374" t="str">
        <f>IF($F158="-","-",VLOOKUP($C158,BD_annuelles_Benthos!$C$20:$AC$2881,W$142,FALSE()))</f>
        <v>-</v>
      </c>
      <c r="X158" s="374" t="str">
        <f>IF($F158="-","-",VLOOKUP($C158,BD_annuelles_Benthos!$C$20:$AC$2881,X$142,FALSE()))</f>
        <v>-</v>
      </c>
      <c r="Y158" s="374" t="str">
        <f>IF($F158="-","-",VLOOKUP($C158,BD_annuelles_Benthos!$C$20:$AC$2881,Y$142,FALSE()))</f>
        <v>-</v>
      </c>
      <c r="Z158" s="374" t="str">
        <f>IF($F158="-","-",VLOOKUP($C158,BD_annuelles_Benthos!$C$20:$AC$2881,Z$142,FALSE()))</f>
        <v>-</v>
      </c>
      <c r="AA158" s="374" t="str">
        <f>IF($F158="-","-",VLOOKUP($C158,BD_annuelles_Benthos!$C$20:$AC$2881,AA$142,FALSE()))</f>
        <v>-</v>
      </c>
      <c r="AB158" s="373">
        <f t="shared" si="67"/>
        <v>0</v>
      </c>
      <c r="AC158" s="407"/>
      <c r="AD158" s="408"/>
      <c r="AE158" s="408"/>
      <c r="AF158" s="408"/>
      <c r="AG158" s="409"/>
      <c r="AH158" s="373" t="str">
        <f t="shared" si="68"/>
        <v>-</v>
      </c>
      <c r="AI158" s="402" t="str">
        <f t="shared" si="69"/>
        <v>-</v>
      </c>
      <c r="AJ158" s="375" t="str">
        <f t="shared" si="69"/>
        <v>-</v>
      </c>
      <c r="AK158" s="375" t="str">
        <f t="shared" si="69"/>
        <v>-</v>
      </c>
      <c r="AL158" s="375" t="str">
        <f t="shared" si="69"/>
        <v>-</v>
      </c>
      <c r="AM158" s="375" t="str">
        <f t="shared" si="69"/>
        <v>-</v>
      </c>
      <c r="AN158" s="375" t="str">
        <f t="shared" si="69"/>
        <v>-</v>
      </c>
      <c r="AO158" s="375" t="str">
        <f t="shared" si="69"/>
        <v>-</v>
      </c>
      <c r="AP158" s="375" t="str">
        <f t="shared" si="69"/>
        <v>-</v>
      </c>
      <c r="AQ158" s="375" t="str">
        <f t="shared" si="69"/>
        <v>-</v>
      </c>
      <c r="AR158" s="375" t="str">
        <f t="shared" si="69"/>
        <v>-</v>
      </c>
      <c r="AS158" s="375" t="str">
        <f t="shared" si="69"/>
        <v>-</v>
      </c>
      <c r="AT158" s="375" t="str">
        <f t="shared" si="69"/>
        <v>-</v>
      </c>
      <c r="AU158" s="375" t="str">
        <f t="shared" si="69"/>
        <v>-</v>
      </c>
      <c r="AV158" s="375" t="str">
        <f t="shared" si="70"/>
        <v>-</v>
      </c>
      <c r="AW158" s="375" t="str">
        <f t="shared" si="71"/>
        <v>-</v>
      </c>
      <c r="AX158" s="375" t="str">
        <f t="shared" si="71"/>
        <v>-</v>
      </c>
      <c r="AY158" s="375" t="str">
        <f t="shared" si="71"/>
        <v>-</v>
      </c>
      <c r="AZ158" s="375" t="str">
        <f t="shared" si="71"/>
        <v>-</v>
      </c>
      <c r="BA158" s="375" t="str">
        <f t="shared" si="71"/>
        <v>-</v>
      </c>
      <c r="BB158" s="375" t="str">
        <f t="shared" si="71"/>
        <v>-</v>
      </c>
      <c r="BC158" s="375" t="str">
        <f t="shared" si="71"/>
        <v>-</v>
      </c>
      <c r="BD158" s="375" t="str">
        <f t="shared" si="71"/>
        <v>-</v>
      </c>
      <c r="BE158" s="375" t="str">
        <f t="shared" si="71"/>
        <v>-</v>
      </c>
      <c r="BF158" s="375" t="str">
        <f t="shared" si="71"/>
        <v>-</v>
      </c>
      <c r="BG158" s="375" t="str">
        <f t="shared" si="71"/>
        <v>-</v>
      </c>
      <c r="BH158" s="375" t="str">
        <f t="shared" si="71"/>
        <v>-</v>
      </c>
      <c r="BI158" s="375" t="str">
        <f t="shared" si="71"/>
        <v>-</v>
      </c>
      <c r="BJ158" s="375" t="str">
        <f t="shared" si="71"/>
        <v>-</v>
      </c>
    </row>
    <row r="159" spans="1:62" ht="17" customHeight="1">
      <c r="A159" s="377">
        <v>9032</v>
      </c>
      <c r="B159" s="377"/>
      <c r="C159" s="377" t="str">
        <f t="shared" si="64"/>
        <v>2000-Waugni_4</v>
      </c>
      <c r="D159" s="377" t="str">
        <f>IF($F159="-","-",VLOOKUP($C159,BD_annuelles_Benthos!$C$20:$AC$2881,D$142,FALSE()))</f>
        <v>-</v>
      </c>
      <c r="E159" s="377" t="str">
        <f>IF($F159="-","-",VLOOKUP($C159,BD_annuelles_Benthos!$C$20:$AC$2881,E$142,FALSE()))</f>
        <v>-</v>
      </c>
      <c r="F159" s="377" t="str">
        <f>IF(ISERROR(VLOOKUP($C159,BD_annuelles_Benthos!$C$20:$C$2881,1,FALSE())),"-",VLOOKUP($C159,BD_annuelles_Benthos!$C$20:$AC$2881,F$142,FALSE()))</f>
        <v>-</v>
      </c>
      <c r="G159" s="377" t="str">
        <f>IF($F159="-","-",VLOOKUP($C159,BD_annuelles_Benthos!$C$20:$AC$2881,G$142,FALSE()))</f>
        <v>-</v>
      </c>
      <c r="H159" s="582" t="str">
        <f>IF($F159="-","-",VLOOKUP($C159,BD_annuelles_Benthos!$C$20:$AC$2881,H$142,FALSE()))</f>
        <v>-</v>
      </c>
      <c r="I159" s="582" t="str">
        <f>IF($F159="-","-",VLOOKUP($C159,BD_annuelles_Benthos!$C$20:$AC$2881,I$142,FALSE()))</f>
        <v>-</v>
      </c>
      <c r="J159" s="377">
        <f t="shared" ref="J159" si="78">J160-1</f>
        <v>2000</v>
      </c>
      <c r="K159" s="377"/>
      <c r="L159" s="378" t="str">
        <f>IF($F159="-","-",VLOOKUP($C159,BD_annuelles_Benthos!$C$20:$AC$2881,L$142,FALSE()))</f>
        <v>-</v>
      </c>
      <c r="M159" s="377" t="str">
        <f t="shared" si="66"/>
        <v>Waugni</v>
      </c>
      <c r="N159" s="377">
        <v>4</v>
      </c>
      <c r="O159" s="378" t="str">
        <f>IF($F159="-","-",VLOOKUP($C159,BD_annuelles_Benthos!$C$20:$AC$2881,O$142,FALSE()))</f>
        <v>-</v>
      </c>
      <c r="P159" s="378" t="str">
        <f>IF($F159="-","-",VLOOKUP($C159,BD_annuelles_Benthos!$C$20:$AC$2881,P$142,FALSE()))</f>
        <v>-</v>
      </c>
      <c r="Q159" s="378" t="str">
        <f>IF($F159="-","-",VLOOKUP($C159,BD_annuelles_Benthos!$C$20:$AC$2881,Q$142,FALSE()))</f>
        <v>-</v>
      </c>
      <c r="R159" s="378" t="str">
        <f>IF($F159="-","-",VLOOKUP($C159,BD_annuelles_Benthos!$C$20:$AC$2881,R$142,FALSE()))</f>
        <v>-</v>
      </c>
      <c r="S159" s="378" t="str">
        <f>IF($F159="-","-",VLOOKUP($C159,BD_annuelles_Benthos!$C$20:$AC$2881,S$142,FALSE()))</f>
        <v>-</v>
      </c>
      <c r="T159" s="378" t="str">
        <f>IF($F159="-","-",VLOOKUP($C159,BD_annuelles_Benthos!$C$20:$AC$2881,T$142,FALSE()))</f>
        <v>-</v>
      </c>
      <c r="U159" s="378" t="str">
        <f>IF($F159="-","-",VLOOKUP($C159,BD_annuelles_Benthos!$C$20:$AC$2881,U$142,FALSE()))</f>
        <v>-</v>
      </c>
      <c r="V159" s="378" t="str">
        <f>IF($F159="-","-",VLOOKUP($C159,BD_annuelles_Benthos!$C$20:$AC$2881,V$142,FALSE()))</f>
        <v>-</v>
      </c>
      <c r="W159" s="378" t="str">
        <f>IF($F159="-","-",VLOOKUP($C159,BD_annuelles_Benthos!$C$20:$AC$2881,W$142,FALSE()))</f>
        <v>-</v>
      </c>
      <c r="X159" s="378" t="str">
        <f>IF($F159="-","-",VLOOKUP($C159,BD_annuelles_Benthos!$C$20:$AC$2881,X$142,FALSE()))</f>
        <v>-</v>
      </c>
      <c r="Y159" s="378" t="str">
        <f>IF($F159="-","-",VLOOKUP($C159,BD_annuelles_Benthos!$C$20:$AC$2881,Y$142,FALSE()))</f>
        <v>-</v>
      </c>
      <c r="Z159" s="378" t="str">
        <f>IF($F159="-","-",VLOOKUP($C159,BD_annuelles_Benthos!$C$20:$AC$2881,Z$142,FALSE()))</f>
        <v>-</v>
      </c>
      <c r="AA159" s="378" t="str">
        <f>IF($F159="-","-",VLOOKUP($C159,BD_annuelles_Benthos!$C$20:$AC$2881,AA$142,FALSE()))</f>
        <v>-</v>
      </c>
      <c r="AB159" s="377">
        <f t="shared" si="67"/>
        <v>0</v>
      </c>
      <c r="AC159" s="410"/>
      <c r="AD159" s="411"/>
      <c r="AE159" s="411"/>
      <c r="AF159" s="411"/>
      <c r="AG159" s="412"/>
      <c r="AH159" s="377" t="str">
        <f t="shared" si="68"/>
        <v>-</v>
      </c>
      <c r="AI159" s="403" t="str">
        <f t="shared" si="69"/>
        <v>-</v>
      </c>
      <c r="AJ159" s="379" t="str">
        <f t="shared" si="69"/>
        <v>-</v>
      </c>
      <c r="AK159" s="379" t="str">
        <f t="shared" si="69"/>
        <v>-</v>
      </c>
      <c r="AL159" s="379" t="str">
        <f t="shared" si="69"/>
        <v>-</v>
      </c>
      <c r="AM159" s="379" t="str">
        <f t="shared" si="69"/>
        <v>-</v>
      </c>
      <c r="AN159" s="379" t="str">
        <f t="shared" si="69"/>
        <v>-</v>
      </c>
      <c r="AO159" s="379" t="str">
        <f t="shared" si="69"/>
        <v>-</v>
      </c>
      <c r="AP159" s="379" t="str">
        <f t="shared" si="69"/>
        <v>-</v>
      </c>
      <c r="AQ159" s="379" t="str">
        <f t="shared" si="69"/>
        <v>-</v>
      </c>
      <c r="AR159" s="379" t="str">
        <f t="shared" si="69"/>
        <v>-</v>
      </c>
      <c r="AS159" s="379" t="str">
        <f t="shared" si="69"/>
        <v>-</v>
      </c>
      <c r="AT159" s="379" t="str">
        <f t="shared" si="69"/>
        <v>-</v>
      </c>
      <c r="AU159" s="379" t="str">
        <f t="shared" si="69"/>
        <v>-</v>
      </c>
      <c r="AV159" s="379" t="str">
        <f t="shared" si="70"/>
        <v>-</v>
      </c>
      <c r="AW159" s="379" t="str">
        <f t="shared" si="71"/>
        <v>-</v>
      </c>
      <c r="AX159" s="379" t="str">
        <f t="shared" si="71"/>
        <v>-</v>
      </c>
      <c r="AY159" s="379" t="str">
        <f t="shared" si="71"/>
        <v>-</v>
      </c>
      <c r="AZ159" s="379" t="str">
        <f t="shared" si="71"/>
        <v>-</v>
      </c>
      <c r="BA159" s="379" t="str">
        <f t="shared" si="71"/>
        <v>-</v>
      </c>
      <c r="BB159" s="379" t="str">
        <f t="shared" si="71"/>
        <v>-</v>
      </c>
      <c r="BC159" s="379" t="str">
        <f t="shared" si="71"/>
        <v>-</v>
      </c>
      <c r="BD159" s="379" t="str">
        <f t="shared" si="71"/>
        <v>-</v>
      </c>
      <c r="BE159" s="379" t="str">
        <f t="shared" si="71"/>
        <v>-</v>
      </c>
      <c r="BF159" s="379" t="str">
        <f t="shared" si="71"/>
        <v>-</v>
      </c>
      <c r="BG159" s="379" t="str">
        <f t="shared" si="71"/>
        <v>-</v>
      </c>
      <c r="BH159" s="379" t="str">
        <f t="shared" si="71"/>
        <v>-</v>
      </c>
      <c r="BI159" s="379" t="str">
        <f t="shared" si="71"/>
        <v>-</v>
      </c>
      <c r="BJ159" s="379" t="str">
        <f t="shared" si="71"/>
        <v>-</v>
      </c>
    </row>
    <row r="160" spans="1:62" ht="17" customHeight="1">
      <c r="A160" s="369">
        <v>9029</v>
      </c>
      <c r="B160" s="369"/>
      <c r="C160" s="369" t="str">
        <f t="shared" si="64"/>
        <v>2001-Waugni_1</v>
      </c>
      <c r="D160" s="369" t="str">
        <f>IF($F160="-","-",VLOOKUP($C160,BD_annuelles_Benthos!$C$20:$AC$2881,D$142,FALSE()))</f>
        <v>-</v>
      </c>
      <c r="E160" s="369" t="str">
        <f>IF($F160="-","-",VLOOKUP($C160,BD_annuelles_Benthos!$C$20:$AC$2881,E$142,FALSE()))</f>
        <v>-</v>
      </c>
      <c r="F160" s="369" t="str">
        <f>IF(ISERROR(VLOOKUP($C160,BD_annuelles_Benthos!$C$20:$C$2881,1,FALSE())),"-",VLOOKUP($C160,BD_annuelles_Benthos!$C$20:$AC$2881,F$142,FALSE()))</f>
        <v>-</v>
      </c>
      <c r="G160" s="369" t="str">
        <f>IF($F160="-","-",VLOOKUP($C160,BD_annuelles_Benthos!$C$20:$AC$2881,G$142,FALSE()))</f>
        <v>-</v>
      </c>
      <c r="H160" s="580" t="str">
        <f>IF($F160="-","-",VLOOKUP($C160,BD_annuelles_Benthos!$C$20:$AC$2881,H$142,FALSE()))</f>
        <v>-</v>
      </c>
      <c r="I160" s="580" t="str">
        <f>IF($F160="-","-",VLOOKUP($C160,BD_annuelles_Benthos!$C$20:$AC$2881,I$142,FALSE()))</f>
        <v>-</v>
      </c>
      <c r="J160" s="369">
        <f t="shared" ref="J160:J162" si="79">J161</f>
        <v>2001</v>
      </c>
      <c r="K160" s="369"/>
      <c r="L160" s="370" t="str">
        <f>IF($F160="-","-",VLOOKUP($C160,BD_annuelles_Benthos!$C$20:$AC$2881,L$142,FALSE()))</f>
        <v>-</v>
      </c>
      <c r="M160" s="369" t="str">
        <f t="shared" si="66"/>
        <v>Waugni</v>
      </c>
      <c r="N160" s="369">
        <v>1</v>
      </c>
      <c r="O160" s="370" t="str">
        <f>IF($F160="-","-",VLOOKUP($C160,BD_annuelles_Benthos!$C$20:$AC$2881,O$142,FALSE()))</f>
        <v>-</v>
      </c>
      <c r="P160" s="370" t="str">
        <f>IF($F160="-","-",VLOOKUP($C160,BD_annuelles_Benthos!$C$20:$AC$2881,P$142,FALSE()))</f>
        <v>-</v>
      </c>
      <c r="Q160" s="370" t="str">
        <f>IF($F160="-","-",VLOOKUP($C160,BD_annuelles_Benthos!$C$20:$AC$2881,Q$142,FALSE()))</f>
        <v>-</v>
      </c>
      <c r="R160" s="370" t="str">
        <f>IF($F160="-","-",VLOOKUP($C160,BD_annuelles_Benthos!$C$20:$AC$2881,R$142,FALSE()))</f>
        <v>-</v>
      </c>
      <c r="S160" s="370" t="str">
        <f>IF($F160="-","-",VLOOKUP($C160,BD_annuelles_Benthos!$C$20:$AC$2881,S$142,FALSE()))</f>
        <v>-</v>
      </c>
      <c r="T160" s="370" t="str">
        <f>IF($F160="-","-",VLOOKUP($C160,BD_annuelles_Benthos!$C$20:$AC$2881,T$142,FALSE()))</f>
        <v>-</v>
      </c>
      <c r="U160" s="370" t="str">
        <f>IF($F160="-","-",VLOOKUP($C160,BD_annuelles_Benthos!$C$20:$AC$2881,U$142,FALSE()))</f>
        <v>-</v>
      </c>
      <c r="V160" s="370" t="str">
        <f>IF($F160="-","-",VLOOKUP($C160,BD_annuelles_Benthos!$C$20:$AC$2881,V$142,FALSE()))</f>
        <v>-</v>
      </c>
      <c r="W160" s="370" t="str">
        <f>IF($F160="-","-",VLOOKUP($C160,BD_annuelles_Benthos!$C$20:$AC$2881,W$142,FALSE()))</f>
        <v>-</v>
      </c>
      <c r="X160" s="370" t="str">
        <f>IF($F160="-","-",VLOOKUP($C160,BD_annuelles_Benthos!$C$20:$AC$2881,X$142,FALSE()))</f>
        <v>-</v>
      </c>
      <c r="Y160" s="370" t="str">
        <f>IF($F160="-","-",VLOOKUP($C160,BD_annuelles_Benthos!$C$20:$AC$2881,Y$142,FALSE()))</f>
        <v>-</v>
      </c>
      <c r="Z160" s="370" t="str">
        <f>IF($F160="-","-",VLOOKUP($C160,BD_annuelles_Benthos!$C$20:$AC$2881,Z$142,FALSE()))</f>
        <v>-</v>
      </c>
      <c r="AA160" s="370" t="str">
        <f>IF($F160="-","-",VLOOKUP($C160,BD_annuelles_Benthos!$C$20:$AC$2881,AA$142,FALSE()))</f>
        <v>-</v>
      </c>
      <c r="AB160" s="369">
        <f t="shared" si="67"/>
        <v>0</v>
      </c>
      <c r="AC160" s="404"/>
      <c r="AD160" s="405"/>
      <c r="AE160" s="405"/>
      <c r="AF160" s="405"/>
      <c r="AG160" s="406"/>
      <c r="AH160" s="369" t="str">
        <f t="shared" si="68"/>
        <v>-</v>
      </c>
      <c r="AI160" s="401" t="str">
        <f t="shared" si="69"/>
        <v>-</v>
      </c>
      <c r="AJ160" s="371" t="str">
        <f t="shared" si="69"/>
        <v>-</v>
      </c>
      <c r="AK160" s="371" t="str">
        <f t="shared" si="69"/>
        <v>-</v>
      </c>
      <c r="AL160" s="371" t="str">
        <f t="shared" si="69"/>
        <v>-</v>
      </c>
      <c r="AM160" s="371" t="str">
        <f t="shared" si="69"/>
        <v>-</v>
      </c>
      <c r="AN160" s="371" t="str">
        <f t="shared" si="69"/>
        <v>-</v>
      </c>
      <c r="AO160" s="371" t="str">
        <f t="shared" si="69"/>
        <v>-</v>
      </c>
      <c r="AP160" s="371" t="str">
        <f t="shared" si="69"/>
        <v>-</v>
      </c>
      <c r="AQ160" s="371" t="str">
        <f t="shared" si="69"/>
        <v>-</v>
      </c>
      <c r="AR160" s="371" t="str">
        <f t="shared" si="69"/>
        <v>-</v>
      </c>
      <c r="AS160" s="371" t="str">
        <f t="shared" si="69"/>
        <v>-</v>
      </c>
      <c r="AT160" s="371" t="str">
        <f t="shared" si="69"/>
        <v>-</v>
      </c>
      <c r="AU160" s="371" t="str">
        <f t="shared" si="69"/>
        <v>-</v>
      </c>
      <c r="AV160" s="371" t="str">
        <f t="shared" si="70"/>
        <v>-</v>
      </c>
      <c r="AW160" s="371" t="str">
        <f t="shared" si="71"/>
        <v>-</v>
      </c>
      <c r="AX160" s="371" t="str">
        <f t="shared" si="71"/>
        <v>-</v>
      </c>
      <c r="AY160" s="371" t="str">
        <f t="shared" si="71"/>
        <v>-</v>
      </c>
      <c r="AZ160" s="371" t="str">
        <f t="shared" si="71"/>
        <v>-</v>
      </c>
      <c r="BA160" s="371" t="str">
        <f t="shared" si="71"/>
        <v>-</v>
      </c>
      <c r="BB160" s="371" t="str">
        <f t="shared" si="71"/>
        <v>-</v>
      </c>
      <c r="BC160" s="371" t="str">
        <f t="shared" si="71"/>
        <v>-</v>
      </c>
      <c r="BD160" s="371" t="str">
        <f t="shared" si="71"/>
        <v>-</v>
      </c>
      <c r="BE160" s="371" t="str">
        <f t="shared" si="71"/>
        <v>-</v>
      </c>
      <c r="BF160" s="371" t="str">
        <f t="shared" si="71"/>
        <v>-</v>
      </c>
      <c r="BG160" s="371" t="str">
        <f t="shared" si="71"/>
        <v>-</v>
      </c>
      <c r="BH160" s="371" t="str">
        <f t="shared" si="71"/>
        <v>-</v>
      </c>
      <c r="BI160" s="371" t="str">
        <f t="shared" si="71"/>
        <v>-</v>
      </c>
      <c r="BJ160" s="371" t="str">
        <f t="shared" si="71"/>
        <v>-</v>
      </c>
    </row>
    <row r="161" spans="1:62" ht="17" customHeight="1">
      <c r="A161" s="373">
        <v>9030</v>
      </c>
      <c r="B161" s="373"/>
      <c r="C161" s="373" t="str">
        <f t="shared" si="64"/>
        <v>2001-Waugni_2</v>
      </c>
      <c r="D161" s="373" t="str">
        <f>IF($F161="-","-",VLOOKUP($C161,BD_annuelles_Benthos!$C$20:$AC$2881,D$142,FALSE()))</f>
        <v>-</v>
      </c>
      <c r="E161" s="373" t="str">
        <f>IF($F161="-","-",VLOOKUP($C161,BD_annuelles_Benthos!$C$20:$AC$2881,E$142,FALSE()))</f>
        <v>-</v>
      </c>
      <c r="F161" s="373" t="str">
        <f>IF(ISERROR(VLOOKUP($C161,BD_annuelles_Benthos!$C$20:$C$2881,1,FALSE())),"-",VLOOKUP($C161,BD_annuelles_Benthos!$C$20:$AC$2881,F$142,FALSE()))</f>
        <v>-</v>
      </c>
      <c r="G161" s="373" t="str">
        <f>IF($F161="-","-",VLOOKUP($C161,BD_annuelles_Benthos!$C$20:$AC$2881,G$142,FALSE()))</f>
        <v>-</v>
      </c>
      <c r="H161" s="581" t="str">
        <f>IF($F161="-","-",VLOOKUP($C161,BD_annuelles_Benthos!$C$20:$AC$2881,H$142,FALSE()))</f>
        <v>-</v>
      </c>
      <c r="I161" s="581" t="str">
        <f>IF($F161="-","-",VLOOKUP($C161,BD_annuelles_Benthos!$C$20:$AC$2881,I$142,FALSE()))</f>
        <v>-</v>
      </c>
      <c r="J161" s="373">
        <f t="shared" si="79"/>
        <v>2001</v>
      </c>
      <c r="K161" s="373"/>
      <c r="L161" s="374" t="str">
        <f>IF($F161="-","-",VLOOKUP($C161,BD_annuelles_Benthos!$C$20:$AC$2881,L$142,FALSE()))</f>
        <v>-</v>
      </c>
      <c r="M161" s="373" t="str">
        <f t="shared" si="66"/>
        <v>Waugni</v>
      </c>
      <c r="N161" s="373">
        <v>2</v>
      </c>
      <c r="O161" s="374" t="str">
        <f>IF($F161="-","-",VLOOKUP($C161,BD_annuelles_Benthos!$C$20:$AC$2881,O$142,FALSE()))</f>
        <v>-</v>
      </c>
      <c r="P161" s="374" t="str">
        <f>IF($F161="-","-",VLOOKUP($C161,BD_annuelles_Benthos!$C$20:$AC$2881,P$142,FALSE()))</f>
        <v>-</v>
      </c>
      <c r="Q161" s="374" t="str">
        <f>IF($F161="-","-",VLOOKUP($C161,BD_annuelles_Benthos!$C$20:$AC$2881,Q$142,FALSE()))</f>
        <v>-</v>
      </c>
      <c r="R161" s="374" t="str">
        <f>IF($F161="-","-",VLOOKUP($C161,BD_annuelles_Benthos!$C$20:$AC$2881,R$142,FALSE()))</f>
        <v>-</v>
      </c>
      <c r="S161" s="374" t="str">
        <f>IF($F161="-","-",VLOOKUP($C161,BD_annuelles_Benthos!$C$20:$AC$2881,S$142,FALSE()))</f>
        <v>-</v>
      </c>
      <c r="T161" s="374" t="str">
        <f>IF($F161="-","-",VLOOKUP($C161,BD_annuelles_Benthos!$C$20:$AC$2881,T$142,FALSE()))</f>
        <v>-</v>
      </c>
      <c r="U161" s="374" t="str">
        <f>IF($F161="-","-",VLOOKUP($C161,BD_annuelles_Benthos!$C$20:$AC$2881,U$142,FALSE()))</f>
        <v>-</v>
      </c>
      <c r="V161" s="374" t="str">
        <f>IF($F161="-","-",VLOOKUP($C161,BD_annuelles_Benthos!$C$20:$AC$2881,V$142,FALSE()))</f>
        <v>-</v>
      </c>
      <c r="W161" s="374" t="str">
        <f>IF($F161="-","-",VLOOKUP($C161,BD_annuelles_Benthos!$C$20:$AC$2881,W$142,FALSE()))</f>
        <v>-</v>
      </c>
      <c r="X161" s="374" t="str">
        <f>IF($F161="-","-",VLOOKUP($C161,BD_annuelles_Benthos!$C$20:$AC$2881,X$142,FALSE()))</f>
        <v>-</v>
      </c>
      <c r="Y161" s="374" t="str">
        <f>IF($F161="-","-",VLOOKUP($C161,BD_annuelles_Benthos!$C$20:$AC$2881,Y$142,FALSE()))</f>
        <v>-</v>
      </c>
      <c r="Z161" s="374" t="str">
        <f>IF($F161="-","-",VLOOKUP($C161,BD_annuelles_Benthos!$C$20:$AC$2881,Z$142,FALSE()))</f>
        <v>-</v>
      </c>
      <c r="AA161" s="374" t="str">
        <f>IF($F161="-","-",VLOOKUP($C161,BD_annuelles_Benthos!$C$20:$AC$2881,AA$142,FALSE()))</f>
        <v>-</v>
      </c>
      <c r="AB161" s="373">
        <f t="shared" si="67"/>
        <v>0</v>
      </c>
      <c r="AC161" s="407"/>
      <c r="AD161" s="408"/>
      <c r="AE161" s="408"/>
      <c r="AF161" s="408"/>
      <c r="AG161" s="409"/>
      <c r="AH161" s="373" t="str">
        <f t="shared" si="68"/>
        <v>-</v>
      </c>
      <c r="AI161" s="402" t="str">
        <f t="shared" si="69"/>
        <v>-</v>
      </c>
      <c r="AJ161" s="375" t="str">
        <f t="shared" si="69"/>
        <v>-</v>
      </c>
      <c r="AK161" s="375" t="str">
        <f t="shared" si="69"/>
        <v>-</v>
      </c>
      <c r="AL161" s="375" t="str">
        <f t="shared" si="69"/>
        <v>-</v>
      </c>
      <c r="AM161" s="375" t="str">
        <f t="shared" si="69"/>
        <v>-</v>
      </c>
      <c r="AN161" s="375" t="str">
        <f t="shared" si="69"/>
        <v>-</v>
      </c>
      <c r="AO161" s="375" t="str">
        <f t="shared" si="69"/>
        <v>-</v>
      </c>
      <c r="AP161" s="375" t="str">
        <f t="shared" si="69"/>
        <v>-</v>
      </c>
      <c r="AQ161" s="375" t="str">
        <f t="shared" si="69"/>
        <v>-</v>
      </c>
      <c r="AR161" s="375" t="str">
        <f t="shared" si="69"/>
        <v>-</v>
      </c>
      <c r="AS161" s="375" t="str">
        <f t="shared" si="69"/>
        <v>-</v>
      </c>
      <c r="AT161" s="375" t="str">
        <f t="shared" si="69"/>
        <v>-</v>
      </c>
      <c r="AU161" s="375" t="str">
        <f t="shared" si="69"/>
        <v>-</v>
      </c>
      <c r="AV161" s="375" t="str">
        <f t="shared" si="70"/>
        <v>-</v>
      </c>
      <c r="AW161" s="375" t="str">
        <f t="shared" si="71"/>
        <v>-</v>
      </c>
      <c r="AX161" s="375" t="str">
        <f t="shared" si="71"/>
        <v>-</v>
      </c>
      <c r="AY161" s="375" t="str">
        <f t="shared" si="71"/>
        <v>-</v>
      </c>
      <c r="AZ161" s="375" t="str">
        <f t="shared" si="71"/>
        <v>-</v>
      </c>
      <c r="BA161" s="375" t="str">
        <f t="shared" si="71"/>
        <v>-</v>
      </c>
      <c r="BB161" s="375" t="str">
        <f t="shared" si="71"/>
        <v>-</v>
      </c>
      <c r="BC161" s="375" t="str">
        <f t="shared" si="71"/>
        <v>-</v>
      </c>
      <c r="BD161" s="375" t="str">
        <f t="shared" si="71"/>
        <v>-</v>
      </c>
      <c r="BE161" s="375" t="str">
        <f t="shared" si="71"/>
        <v>-</v>
      </c>
      <c r="BF161" s="375" t="str">
        <f t="shared" si="71"/>
        <v>-</v>
      </c>
      <c r="BG161" s="375" t="str">
        <f t="shared" si="71"/>
        <v>-</v>
      </c>
      <c r="BH161" s="375" t="str">
        <f t="shared" si="71"/>
        <v>-</v>
      </c>
      <c r="BI161" s="375" t="str">
        <f t="shared" si="71"/>
        <v>-</v>
      </c>
      <c r="BJ161" s="375" t="str">
        <f t="shared" si="71"/>
        <v>-</v>
      </c>
    </row>
    <row r="162" spans="1:62" ht="17" customHeight="1">
      <c r="A162" s="373">
        <v>9031</v>
      </c>
      <c r="B162" s="373"/>
      <c r="C162" s="373" t="str">
        <f t="shared" si="64"/>
        <v>2001-Waugni_3</v>
      </c>
      <c r="D162" s="373" t="str">
        <f>IF($F162="-","-",VLOOKUP($C162,BD_annuelles_Benthos!$C$20:$AC$2881,D$142,FALSE()))</f>
        <v>-</v>
      </c>
      <c r="E162" s="373" t="str">
        <f>IF($F162="-","-",VLOOKUP($C162,BD_annuelles_Benthos!$C$20:$AC$2881,E$142,FALSE()))</f>
        <v>-</v>
      </c>
      <c r="F162" s="373" t="str">
        <f>IF(ISERROR(VLOOKUP($C162,BD_annuelles_Benthos!$C$20:$C$2881,1,FALSE())),"-",VLOOKUP($C162,BD_annuelles_Benthos!$C$20:$AC$2881,F$142,FALSE()))</f>
        <v>-</v>
      </c>
      <c r="G162" s="373" t="str">
        <f>IF($F162="-","-",VLOOKUP($C162,BD_annuelles_Benthos!$C$20:$AC$2881,G$142,FALSE()))</f>
        <v>-</v>
      </c>
      <c r="H162" s="581" t="str">
        <f>IF($F162="-","-",VLOOKUP($C162,BD_annuelles_Benthos!$C$20:$AC$2881,H$142,FALSE()))</f>
        <v>-</v>
      </c>
      <c r="I162" s="581" t="str">
        <f>IF($F162="-","-",VLOOKUP($C162,BD_annuelles_Benthos!$C$20:$AC$2881,I$142,FALSE()))</f>
        <v>-</v>
      </c>
      <c r="J162" s="373">
        <f t="shared" si="79"/>
        <v>2001</v>
      </c>
      <c r="K162" s="373"/>
      <c r="L162" s="374" t="str">
        <f>IF($F162="-","-",VLOOKUP($C162,BD_annuelles_Benthos!$C$20:$AC$2881,L$142,FALSE()))</f>
        <v>-</v>
      </c>
      <c r="M162" s="373" t="str">
        <f t="shared" si="66"/>
        <v>Waugni</v>
      </c>
      <c r="N162" s="373">
        <v>3</v>
      </c>
      <c r="O162" s="374" t="str">
        <f>IF($F162="-","-",VLOOKUP($C162,BD_annuelles_Benthos!$C$20:$AC$2881,O$142,FALSE()))</f>
        <v>-</v>
      </c>
      <c r="P162" s="374" t="str">
        <f>IF($F162="-","-",VLOOKUP($C162,BD_annuelles_Benthos!$C$20:$AC$2881,P$142,FALSE()))</f>
        <v>-</v>
      </c>
      <c r="Q162" s="374" t="str">
        <f>IF($F162="-","-",VLOOKUP($C162,BD_annuelles_Benthos!$C$20:$AC$2881,Q$142,FALSE()))</f>
        <v>-</v>
      </c>
      <c r="R162" s="374" t="str">
        <f>IF($F162="-","-",VLOOKUP($C162,BD_annuelles_Benthos!$C$20:$AC$2881,R$142,FALSE()))</f>
        <v>-</v>
      </c>
      <c r="S162" s="374" t="str">
        <f>IF($F162="-","-",VLOOKUP($C162,BD_annuelles_Benthos!$C$20:$AC$2881,S$142,FALSE()))</f>
        <v>-</v>
      </c>
      <c r="T162" s="374" t="str">
        <f>IF($F162="-","-",VLOOKUP($C162,BD_annuelles_Benthos!$C$20:$AC$2881,T$142,FALSE()))</f>
        <v>-</v>
      </c>
      <c r="U162" s="374" t="str">
        <f>IF($F162="-","-",VLOOKUP($C162,BD_annuelles_Benthos!$C$20:$AC$2881,U$142,FALSE()))</f>
        <v>-</v>
      </c>
      <c r="V162" s="374" t="str">
        <f>IF($F162="-","-",VLOOKUP($C162,BD_annuelles_Benthos!$C$20:$AC$2881,V$142,FALSE()))</f>
        <v>-</v>
      </c>
      <c r="W162" s="374" t="str">
        <f>IF($F162="-","-",VLOOKUP($C162,BD_annuelles_Benthos!$C$20:$AC$2881,W$142,FALSE()))</f>
        <v>-</v>
      </c>
      <c r="X162" s="374" t="str">
        <f>IF($F162="-","-",VLOOKUP($C162,BD_annuelles_Benthos!$C$20:$AC$2881,X$142,FALSE()))</f>
        <v>-</v>
      </c>
      <c r="Y162" s="374" t="str">
        <f>IF($F162="-","-",VLOOKUP($C162,BD_annuelles_Benthos!$C$20:$AC$2881,Y$142,FALSE()))</f>
        <v>-</v>
      </c>
      <c r="Z162" s="374" t="str">
        <f>IF($F162="-","-",VLOOKUP($C162,BD_annuelles_Benthos!$C$20:$AC$2881,Z$142,FALSE()))</f>
        <v>-</v>
      </c>
      <c r="AA162" s="374" t="str">
        <f>IF($F162="-","-",VLOOKUP($C162,BD_annuelles_Benthos!$C$20:$AC$2881,AA$142,FALSE()))</f>
        <v>-</v>
      </c>
      <c r="AB162" s="373">
        <f t="shared" si="67"/>
        <v>0</v>
      </c>
      <c r="AC162" s="407"/>
      <c r="AD162" s="408"/>
      <c r="AE162" s="408"/>
      <c r="AF162" s="408"/>
      <c r="AG162" s="409"/>
      <c r="AH162" s="373" t="str">
        <f t="shared" si="68"/>
        <v>-</v>
      </c>
      <c r="AI162" s="402" t="str">
        <f t="shared" si="69"/>
        <v>-</v>
      </c>
      <c r="AJ162" s="375" t="str">
        <f t="shared" si="69"/>
        <v>-</v>
      </c>
      <c r="AK162" s="375" t="str">
        <f t="shared" si="69"/>
        <v>-</v>
      </c>
      <c r="AL162" s="375" t="str">
        <f t="shared" si="69"/>
        <v>-</v>
      </c>
      <c r="AM162" s="375" t="str">
        <f t="shared" si="69"/>
        <v>-</v>
      </c>
      <c r="AN162" s="375" t="str">
        <f t="shared" si="69"/>
        <v>-</v>
      </c>
      <c r="AO162" s="375" t="str">
        <f t="shared" si="69"/>
        <v>-</v>
      </c>
      <c r="AP162" s="375" t="str">
        <f t="shared" si="69"/>
        <v>-</v>
      </c>
      <c r="AQ162" s="375" t="str">
        <f t="shared" si="69"/>
        <v>-</v>
      </c>
      <c r="AR162" s="375" t="str">
        <f t="shared" si="69"/>
        <v>-</v>
      </c>
      <c r="AS162" s="375" t="str">
        <f t="shared" si="69"/>
        <v>-</v>
      </c>
      <c r="AT162" s="375" t="str">
        <f t="shared" si="69"/>
        <v>-</v>
      </c>
      <c r="AU162" s="375" t="str">
        <f t="shared" si="69"/>
        <v>-</v>
      </c>
      <c r="AV162" s="375" t="str">
        <f t="shared" si="70"/>
        <v>-</v>
      </c>
      <c r="AW162" s="375" t="str">
        <f t="shared" si="71"/>
        <v>-</v>
      </c>
      <c r="AX162" s="375" t="str">
        <f t="shared" si="71"/>
        <v>-</v>
      </c>
      <c r="AY162" s="375" t="str">
        <f t="shared" si="71"/>
        <v>-</v>
      </c>
      <c r="AZ162" s="375" t="str">
        <f t="shared" ref="AW162:BJ167" si="80">IF($F162="-","-",ASIN(AL162))</f>
        <v>-</v>
      </c>
      <c r="BA162" s="375" t="str">
        <f t="shared" si="80"/>
        <v>-</v>
      </c>
      <c r="BB162" s="375" t="str">
        <f t="shared" si="80"/>
        <v>-</v>
      </c>
      <c r="BC162" s="375" t="str">
        <f t="shared" si="80"/>
        <v>-</v>
      </c>
      <c r="BD162" s="375" t="str">
        <f t="shared" si="80"/>
        <v>-</v>
      </c>
      <c r="BE162" s="375" t="str">
        <f t="shared" si="80"/>
        <v>-</v>
      </c>
      <c r="BF162" s="375" t="str">
        <f t="shared" si="80"/>
        <v>-</v>
      </c>
      <c r="BG162" s="375" t="str">
        <f t="shared" si="80"/>
        <v>-</v>
      </c>
      <c r="BH162" s="375" t="str">
        <f t="shared" si="80"/>
        <v>-</v>
      </c>
      <c r="BI162" s="375" t="str">
        <f t="shared" si="80"/>
        <v>-</v>
      </c>
      <c r="BJ162" s="375" t="str">
        <f t="shared" si="80"/>
        <v>-</v>
      </c>
    </row>
    <row r="163" spans="1:62" ht="17" customHeight="1">
      <c r="A163" s="377">
        <v>9032</v>
      </c>
      <c r="B163" s="377"/>
      <c r="C163" s="377" t="str">
        <f t="shared" si="64"/>
        <v>2001-Waugni_4</v>
      </c>
      <c r="D163" s="377" t="str">
        <f>IF($F163="-","-",VLOOKUP($C163,BD_annuelles_Benthos!$C$20:$AC$2881,D$142,FALSE()))</f>
        <v>-</v>
      </c>
      <c r="E163" s="377" t="str">
        <f>IF($F163="-","-",VLOOKUP($C163,BD_annuelles_Benthos!$C$20:$AC$2881,E$142,FALSE()))</f>
        <v>-</v>
      </c>
      <c r="F163" s="377" t="str">
        <f>IF(ISERROR(VLOOKUP($C163,BD_annuelles_Benthos!$C$20:$C$2881,1,FALSE())),"-",VLOOKUP($C163,BD_annuelles_Benthos!$C$20:$AC$2881,F$142,FALSE()))</f>
        <v>-</v>
      </c>
      <c r="G163" s="377" t="str">
        <f>IF($F163="-","-",VLOOKUP($C163,BD_annuelles_Benthos!$C$20:$AC$2881,G$142,FALSE()))</f>
        <v>-</v>
      </c>
      <c r="H163" s="582" t="str">
        <f>IF($F163="-","-",VLOOKUP($C163,BD_annuelles_Benthos!$C$20:$AC$2881,H$142,FALSE()))</f>
        <v>-</v>
      </c>
      <c r="I163" s="582" t="str">
        <f>IF($F163="-","-",VLOOKUP($C163,BD_annuelles_Benthos!$C$20:$AC$2881,I$142,FALSE()))</f>
        <v>-</v>
      </c>
      <c r="J163" s="377">
        <f t="shared" ref="J163" si="81">J164-1</f>
        <v>2001</v>
      </c>
      <c r="K163" s="377"/>
      <c r="L163" s="378" t="str">
        <f>IF($F163="-","-",VLOOKUP($C163,BD_annuelles_Benthos!$C$20:$AC$2881,L$142,FALSE()))</f>
        <v>-</v>
      </c>
      <c r="M163" s="377" t="str">
        <f t="shared" si="66"/>
        <v>Waugni</v>
      </c>
      <c r="N163" s="377">
        <v>4</v>
      </c>
      <c r="O163" s="378" t="str">
        <f>IF($F163="-","-",VLOOKUP($C163,BD_annuelles_Benthos!$C$20:$AC$2881,O$142,FALSE()))</f>
        <v>-</v>
      </c>
      <c r="P163" s="378" t="str">
        <f>IF($F163="-","-",VLOOKUP($C163,BD_annuelles_Benthos!$C$20:$AC$2881,P$142,FALSE()))</f>
        <v>-</v>
      </c>
      <c r="Q163" s="378" t="str">
        <f>IF($F163="-","-",VLOOKUP($C163,BD_annuelles_Benthos!$C$20:$AC$2881,Q$142,FALSE()))</f>
        <v>-</v>
      </c>
      <c r="R163" s="378" t="str">
        <f>IF($F163="-","-",VLOOKUP($C163,BD_annuelles_Benthos!$C$20:$AC$2881,R$142,FALSE()))</f>
        <v>-</v>
      </c>
      <c r="S163" s="378" t="str">
        <f>IF($F163="-","-",VLOOKUP($C163,BD_annuelles_Benthos!$C$20:$AC$2881,S$142,FALSE()))</f>
        <v>-</v>
      </c>
      <c r="T163" s="378" t="str">
        <f>IF($F163="-","-",VLOOKUP($C163,BD_annuelles_Benthos!$C$20:$AC$2881,T$142,FALSE()))</f>
        <v>-</v>
      </c>
      <c r="U163" s="378" t="str">
        <f>IF($F163="-","-",VLOOKUP($C163,BD_annuelles_Benthos!$C$20:$AC$2881,U$142,FALSE()))</f>
        <v>-</v>
      </c>
      <c r="V163" s="378" t="str">
        <f>IF($F163="-","-",VLOOKUP($C163,BD_annuelles_Benthos!$C$20:$AC$2881,V$142,FALSE()))</f>
        <v>-</v>
      </c>
      <c r="W163" s="378" t="str">
        <f>IF($F163="-","-",VLOOKUP($C163,BD_annuelles_Benthos!$C$20:$AC$2881,W$142,FALSE()))</f>
        <v>-</v>
      </c>
      <c r="X163" s="378" t="str">
        <f>IF($F163="-","-",VLOOKUP($C163,BD_annuelles_Benthos!$C$20:$AC$2881,X$142,FALSE()))</f>
        <v>-</v>
      </c>
      <c r="Y163" s="378" t="str">
        <f>IF($F163="-","-",VLOOKUP($C163,BD_annuelles_Benthos!$C$20:$AC$2881,Y$142,FALSE()))</f>
        <v>-</v>
      </c>
      <c r="Z163" s="378" t="str">
        <f>IF($F163="-","-",VLOOKUP($C163,BD_annuelles_Benthos!$C$20:$AC$2881,Z$142,FALSE()))</f>
        <v>-</v>
      </c>
      <c r="AA163" s="378" t="str">
        <f>IF($F163="-","-",VLOOKUP($C163,BD_annuelles_Benthos!$C$20:$AC$2881,AA$142,FALSE()))</f>
        <v>-</v>
      </c>
      <c r="AB163" s="377">
        <f t="shared" si="67"/>
        <v>0</v>
      </c>
      <c r="AC163" s="410"/>
      <c r="AD163" s="411"/>
      <c r="AE163" s="411"/>
      <c r="AF163" s="411"/>
      <c r="AG163" s="412"/>
      <c r="AH163" s="377" t="str">
        <f t="shared" si="68"/>
        <v>-</v>
      </c>
      <c r="AI163" s="403" t="str">
        <f t="shared" si="69"/>
        <v>-</v>
      </c>
      <c r="AJ163" s="379" t="str">
        <f t="shared" si="69"/>
        <v>-</v>
      </c>
      <c r="AK163" s="379" t="str">
        <f t="shared" si="69"/>
        <v>-</v>
      </c>
      <c r="AL163" s="379" t="str">
        <f t="shared" si="69"/>
        <v>-</v>
      </c>
      <c r="AM163" s="379" t="str">
        <f t="shared" si="69"/>
        <v>-</v>
      </c>
      <c r="AN163" s="379" t="str">
        <f t="shared" si="69"/>
        <v>-</v>
      </c>
      <c r="AO163" s="379" t="str">
        <f t="shared" si="69"/>
        <v>-</v>
      </c>
      <c r="AP163" s="379" t="str">
        <f t="shared" si="69"/>
        <v>-</v>
      </c>
      <c r="AQ163" s="379" t="str">
        <f t="shared" ref="AI163:AU167" si="82">IF($F163="-","-",W163*2.5/100)</f>
        <v>-</v>
      </c>
      <c r="AR163" s="379" t="str">
        <f t="shared" si="82"/>
        <v>-</v>
      </c>
      <c r="AS163" s="379" t="str">
        <f t="shared" si="82"/>
        <v>-</v>
      </c>
      <c r="AT163" s="379" t="str">
        <f t="shared" si="82"/>
        <v>-</v>
      </c>
      <c r="AU163" s="379" t="str">
        <f t="shared" si="82"/>
        <v>-</v>
      </c>
      <c r="AV163" s="379" t="str">
        <f t="shared" si="70"/>
        <v>-</v>
      </c>
      <c r="AW163" s="379" t="str">
        <f t="shared" si="80"/>
        <v>-</v>
      </c>
      <c r="AX163" s="379" t="str">
        <f t="shared" si="80"/>
        <v>-</v>
      </c>
      <c r="AY163" s="379" t="str">
        <f t="shared" si="80"/>
        <v>-</v>
      </c>
      <c r="AZ163" s="379" t="str">
        <f t="shared" si="80"/>
        <v>-</v>
      </c>
      <c r="BA163" s="379" t="str">
        <f t="shared" si="80"/>
        <v>-</v>
      </c>
      <c r="BB163" s="379" t="str">
        <f t="shared" si="80"/>
        <v>-</v>
      </c>
      <c r="BC163" s="379" t="str">
        <f t="shared" si="80"/>
        <v>-</v>
      </c>
      <c r="BD163" s="379" t="str">
        <f t="shared" si="80"/>
        <v>-</v>
      </c>
      <c r="BE163" s="379" t="str">
        <f t="shared" si="80"/>
        <v>-</v>
      </c>
      <c r="BF163" s="379" t="str">
        <f t="shared" si="80"/>
        <v>-</v>
      </c>
      <c r="BG163" s="379" t="str">
        <f t="shared" si="80"/>
        <v>-</v>
      </c>
      <c r="BH163" s="379" t="str">
        <f t="shared" si="80"/>
        <v>-</v>
      </c>
      <c r="BI163" s="379" t="str">
        <f t="shared" si="80"/>
        <v>-</v>
      </c>
      <c r="BJ163" s="379" t="str">
        <f t="shared" si="80"/>
        <v>-</v>
      </c>
    </row>
    <row r="164" spans="1:62" ht="17" customHeight="1">
      <c r="A164" s="369">
        <v>9029</v>
      </c>
      <c r="B164" s="369"/>
      <c r="C164" s="369" t="str">
        <f t="shared" si="64"/>
        <v>2002-Waugni_1</v>
      </c>
      <c r="D164" s="369" t="str">
        <f>IF($F164="-","-",VLOOKUP($C164,BD_annuelles_Benthos!$C$20:$AC$2881,D$142,FALSE()))</f>
        <v>-</v>
      </c>
      <c r="E164" s="369" t="str">
        <f>IF($F164="-","-",VLOOKUP($C164,BD_annuelles_Benthos!$C$20:$AC$2881,E$142,FALSE()))</f>
        <v>-</v>
      </c>
      <c r="F164" s="369" t="str">
        <f>IF(ISERROR(VLOOKUP($C164,BD_annuelles_Benthos!$C$20:$C$2881,1,FALSE())),"-",VLOOKUP($C164,BD_annuelles_Benthos!$C$20:$AC$2881,F$142,FALSE()))</f>
        <v>-</v>
      </c>
      <c r="G164" s="369" t="str">
        <f>IF($F164="-","-",VLOOKUP($C164,BD_annuelles_Benthos!$C$20:$AC$2881,G$142,FALSE()))</f>
        <v>-</v>
      </c>
      <c r="H164" s="580" t="str">
        <f>IF($F164="-","-",VLOOKUP($C164,BD_annuelles_Benthos!$C$20:$AC$2881,H$142,FALSE()))</f>
        <v>-</v>
      </c>
      <c r="I164" s="580" t="str">
        <f>IF($F164="-","-",VLOOKUP($C164,BD_annuelles_Benthos!$C$20:$AC$2881,I$142,FALSE()))</f>
        <v>-</v>
      </c>
      <c r="J164" s="369">
        <f>J165</f>
        <v>2002</v>
      </c>
      <c r="K164" s="369"/>
      <c r="L164" s="370" t="str">
        <f>IF($F164="-","-",VLOOKUP($C164,BD_annuelles_Benthos!$C$20:$AC$2881,L$142,FALSE()))</f>
        <v>-</v>
      </c>
      <c r="M164" s="369" t="str">
        <f t="shared" si="66"/>
        <v>Waugni</v>
      </c>
      <c r="N164" s="369">
        <v>1</v>
      </c>
      <c r="O164" s="370" t="str">
        <f>IF($F164="-","-",VLOOKUP($C164,BD_annuelles_Benthos!$C$20:$AC$2881,O$142,FALSE()))</f>
        <v>-</v>
      </c>
      <c r="P164" s="370" t="str">
        <f>IF($F164="-","-",VLOOKUP($C164,BD_annuelles_Benthos!$C$20:$AC$2881,P$142,FALSE()))</f>
        <v>-</v>
      </c>
      <c r="Q164" s="370" t="str">
        <f>IF($F164="-","-",VLOOKUP($C164,BD_annuelles_Benthos!$C$20:$AC$2881,Q$142,FALSE()))</f>
        <v>-</v>
      </c>
      <c r="R164" s="370" t="str">
        <f>IF($F164="-","-",VLOOKUP($C164,BD_annuelles_Benthos!$C$20:$AC$2881,R$142,FALSE()))</f>
        <v>-</v>
      </c>
      <c r="S164" s="370" t="str">
        <f>IF($F164="-","-",VLOOKUP($C164,BD_annuelles_Benthos!$C$20:$AC$2881,S$142,FALSE()))</f>
        <v>-</v>
      </c>
      <c r="T164" s="370" t="str">
        <f>IF($F164="-","-",VLOOKUP($C164,BD_annuelles_Benthos!$C$20:$AC$2881,T$142,FALSE()))</f>
        <v>-</v>
      </c>
      <c r="U164" s="370" t="str">
        <f>IF($F164="-","-",VLOOKUP($C164,BD_annuelles_Benthos!$C$20:$AC$2881,U$142,FALSE()))</f>
        <v>-</v>
      </c>
      <c r="V164" s="370" t="str">
        <f>IF($F164="-","-",VLOOKUP($C164,BD_annuelles_Benthos!$C$20:$AC$2881,V$142,FALSE()))</f>
        <v>-</v>
      </c>
      <c r="W164" s="370" t="str">
        <f>IF($F164="-","-",VLOOKUP($C164,BD_annuelles_Benthos!$C$20:$AC$2881,W$142,FALSE()))</f>
        <v>-</v>
      </c>
      <c r="X164" s="370" t="str">
        <f>IF($F164="-","-",VLOOKUP($C164,BD_annuelles_Benthos!$C$20:$AC$2881,X$142,FALSE()))</f>
        <v>-</v>
      </c>
      <c r="Y164" s="370" t="str">
        <f>IF($F164="-","-",VLOOKUP($C164,BD_annuelles_Benthos!$C$20:$AC$2881,Y$142,FALSE()))</f>
        <v>-</v>
      </c>
      <c r="Z164" s="370" t="str">
        <f>IF($F164="-","-",VLOOKUP($C164,BD_annuelles_Benthos!$C$20:$AC$2881,Z$142,FALSE()))</f>
        <v>-</v>
      </c>
      <c r="AA164" s="370" t="str">
        <f>IF($F164="-","-",VLOOKUP($C164,BD_annuelles_Benthos!$C$20:$AC$2881,AA$142,FALSE()))</f>
        <v>-</v>
      </c>
      <c r="AB164" s="369">
        <f t="shared" si="67"/>
        <v>0</v>
      </c>
      <c r="AC164" s="404"/>
      <c r="AD164" s="405"/>
      <c r="AE164" s="405"/>
      <c r="AF164" s="405"/>
      <c r="AG164" s="406"/>
      <c r="AH164" s="369" t="str">
        <f t="shared" si="68"/>
        <v>-</v>
      </c>
      <c r="AI164" s="401" t="str">
        <f t="shared" si="82"/>
        <v>-</v>
      </c>
      <c r="AJ164" s="371" t="str">
        <f t="shared" si="82"/>
        <v>-</v>
      </c>
      <c r="AK164" s="371" t="str">
        <f t="shared" si="82"/>
        <v>-</v>
      </c>
      <c r="AL164" s="371" t="str">
        <f t="shared" si="82"/>
        <v>-</v>
      </c>
      <c r="AM164" s="371" t="str">
        <f t="shared" si="82"/>
        <v>-</v>
      </c>
      <c r="AN164" s="371" t="str">
        <f t="shared" si="82"/>
        <v>-</v>
      </c>
      <c r="AO164" s="371" t="str">
        <f t="shared" si="82"/>
        <v>-</v>
      </c>
      <c r="AP164" s="371" t="str">
        <f t="shared" si="82"/>
        <v>-</v>
      </c>
      <c r="AQ164" s="371" t="str">
        <f t="shared" si="82"/>
        <v>-</v>
      </c>
      <c r="AR164" s="371" t="str">
        <f t="shared" si="82"/>
        <v>-</v>
      </c>
      <c r="AS164" s="371" t="str">
        <f t="shared" si="82"/>
        <v>-</v>
      </c>
      <c r="AT164" s="371" t="str">
        <f t="shared" si="82"/>
        <v>-</v>
      </c>
      <c r="AU164" s="371" t="str">
        <f t="shared" si="82"/>
        <v>-</v>
      </c>
      <c r="AV164" s="371" t="str">
        <f t="shared" si="70"/>
        <v>-</v>
      </c>
      <c r="AW164" s="371" t="str">
        <f t="shared" si="80"/>
        <v>-</v>
      </c>
      <c r="AX164" s="371" t="str">
        <f t="shared" si="80"/>
        <v>-</v>
      </c>
      <c r="AY164" s="371" t="str">
        <f t="shared" si="80"/>
        <v>-</v>
      </c>
      <c r="AZ164" s="371" t="str">
        <f t="shared" si="80"/>
        <v>-</v>
      </c>
      <c r="BA164" s="371" t="str">
        <f t="shared" si="80"/>
        <v>-</v>
      </c>
      <c r="BB164" s="371" t="str">
        <f t="shared" si="80"/>
        <v>-</v>
      </c>
      <c r="BC164" s="371" t="str">
        <f t="shared" si="80"/>
        <v>-</v>
      </c>
      <c r="BD164" s="371" t="str">
        <f t="shared" si="80"/>
        <v>-</v>
      </c>
      <c r="BE164" s="371" t="str">
        <f t="shared" si="80"/>
        <v>-</v>
      </c>
      <c r="BF164" s="371" t="str">
        <f t="shared" si="80"/>
        <v>-</v>
      </c>
      <c r="BG164" s="371" t="str">
        <f t="shared" si="80"/>
        <v>-</v>
      </c>
      <c r="BH164" s="371" t="str">
        <f t="shared" si="80"/>
        <v>-</v>
      </c>
      <c r="BI164" s="371" t="str">
        <f t="shared" si="80"/>
        <v>-</v>
      </c>
      <c r="BJ164" s="371" t="str">
        <f t="shared" si="80"/>
        <v>-</v>
      </c>
    </row>
    <row r="165" spans="1:62" ht="17" customHeight="1">
      <c r="A165" s="373">
        <v>9030</v>
      </c>
      <c r="B165" s="373"/>
      <c r="C165" s="373" t="str">
        <f t="shared" si="64"/>
        <v>2002-Waugni_2</v>
      </c>
      <c r="D165" s="373" t="str">
        <f>IF($F165="-","-",VLOOKUP($C165,BD_annuelles_Benthos!$C$20:$AC$2881,D$142,FALSE()))</f>
        <v>-</v>
      </c>
      <c r="E165" s="373" t="str">
        <f>IF($F165="-","-",VLOOKUP($C165,BD_annuelles_Benthos!$C$20:$AC$2881,E$142,FALSE()))</f>
        <v>-</v>
      </c>
      <c r="F165" s="373" t="str">
        <f>IF(ISERROR(VLOOKUP($C165,BD_annuelles_Benthos!$C$20:$C$2881,1,FALSE())),"-",VLOOKUP($C165,BD_annuelles_Benthos!$C$20:$AC$2881,F$142,FALSE()))</f>
        <v>-</v>
      </c>
      <c r="G165" s="373" t="str">
        <f>IF($F165="-","-",VLOOKUP($C165,BD_annuelles_Benthos!$C$20:$AC$2881,G$142,FALSE()))</f>
        <v>-</v>
      </c>
      <c r="H165" s="581" t="str">
        <f>IF($F165="-","-",VLOOKUP($C165,BD_annuelles_Benthos!$C$20:$AC$2881,H$142,FALSE()))</f>
        <v>-</v>
      </c>
      <c r="I165" s="581" t="str">
        <f>IF($F165="-","-",VLOOKUP($C165,BD_annuelles_Benthos!$C$20:$AC$2881,I$142,FALSE()))</f>
        <v>-</v>
      </c>
      <c r="J165" s="373">
        <f>J166</f>
        <v>2002</v>
      </c>
      <c r="K165" s="373"/>
      <c r="L165" s="374" t="str">
        <f>IF($F165="-","-",VLOOKUP($C165,BD_annuelles_Benthos!$C$20:$AC$2881,L$142,FALSE()))</f>
        <v>-</v>
      </c>
      <c r="M165" s="373" t="str">
        <f t="shared" si="66"/>
        <v>Waugni</v>
      </c>
      <c r="N165" s="373">
        <v>2</v>
      </c>
      <c r="O165" s="374" t="str">
        <f>IF($F165="-","-",VLOOKUP($C165,BD_annuelles_Benthos!$C$20:$AC$2881,O$142,FALSE()))</f>
        <v>-</v>
      </c>
      <c r="P165" s="374" t="str">
        <f>IF($F165="-","-",VLOOKUP($C165,BD_annuelles_Benthos!$C$20:$AC$2881,P$142,FALSE()))</f>
        <v>-</v>
      </c>
      <c r="Q165" s="374" t="str">
        <f>IF($F165="-","-",VLOOKUP($C165,BD_annuelles_Benthos!$C$20:$AC$2881,Q$142,FALSE()))</f>
        <v>-</v>
      </c>
      <c r="R165" s="374" t="str">
        <f>IF($F165="-","-",VLOOKUP($C165,BD_annuelles_Benthos!$C$20:$AC$2881,R$142,FALSE()))</f>
        <v>-</v>
      </c>
      <c r="S165" s="374" t="str">
        <f>IF($F165="-","-",VLOOKUP($C165,BD_annuelles_Benthos!$C$20:$AC$2881,S$142,FALSE()))</f>
        <v>-</v>
      </c>
      <c r="T165" s="374" t="str">
        <f>IF($F165="-","-",VLOOKUP($C165,BD_annuelles_Benthos!$C$20:$AC$2881,T$142,FALSE()))</f>
        <v>-</v>
      </c>
      <c r="U165" s="374" t="str">
        <f>IF($F165="-","-",VLOOKUP($C165,BD_annuelles_Benthos!$C$20:$AC$2881,U$142,FALSE()))</f>
        <v>-</v>
      </c>
      <c r="V165" s="374" t="str">
        <f>IF($F165="-","-",VLOOKUP($C165,BD_annuelles_Benthos!$C$20:$AC$2881,V$142,FALSE()))</f>
        <v>-</v>
      </c>
      <c r="W165" s="374" t="str">
        <f>IF($F165="-","-",VLOOKUP($C165,BD_annuelles_Benthos!$C$20:$AC$2881,W$142,FALSE()))</f>
        <v>-</v>
      </c>
      <c r="X165" s="374" t="str">
        <f>IF($F165="-","-",VLOOKUP($C165,BD_annuelles_Benthos!$C$20:$AC$2881,X$142,FALSE()))</f>
        <v>-</v>
      </c>
      <c r="Y165" s="374" t="str">
        <f>IF($F165="-","-",VLOOKUP($C165,BD_annuelles_Benthos!$C$20:$AC$2881,Y$142,FALSE()))</f>
        <v>-</v>
      </c>
      <c r="Z165" s="374" t="str">
        <f>IF($F165="-","-",VLOOKUP($C165,BD_annuelles_Benthos!$C$20:$AC$2881,Z$142,FALSE()))</f>
        <v>-</v>
      </c>
      <c r="AA165" s="374" t="str">
        <f>IF($F165="-","-",VLOOKUP($C165,BD_annuelles_Benthos!$C$20:$AC$2881,AA$142,FALSE()))</f>
        <v>-</v>
      </c>
      <c r="AB165" s="373">
        <f t="shared" si="67"/>
        <v>0</v>
      </c>
      <c r="AC165" s="407"/>
      <c r="AD165" s="408"/>
      <c r="AE165" s="408"/>
      <c r="AF165" s="408"/>
      <c r="AG165" s="409"/>
      <c r="AH165" s="373" t="str">
        <f t="shared" si="68"/>
        <v>-</v>
      </c>
      <c r="AI165" s="402" t="str">
        <f t="shared" si="82"/>
        <v>-</v>
      </c>
      <c r="AJ165" s="375" t="str">
        <f t="shared" si="82"/>
        <v>-</v>
      </c>
      <c r="AK165" s="375" t="str">
        <f t="shared" si="82"/>
        <v>-</v>
      </c>
      <c r="AL165" s="375" t="str">
        <f t="shared" si="82"/>
        <v>-</v>
      </c>
      <c r="AM165" s="375" t="str">
        <f t="shared" si="82"/>
        <v>-</v>
      </c>
      <c r="AN165" s="375" t="str">
        <f t="shared" si="82"/>
        <v>-</v>
      </c>
      <c r="AO165" s="375" t="str">
        <f t="shared" si="82"/>
        <v>-</v>
      </c>
      <c r="AP165" s="375" t="str">
        <f t="shared" si="82"/>
        <v>-</v>
      </c>
      <c r="AQ165" s="375" t="str">
        <f t="shared" si="82"/>
        <v>-</v>
      </c>
      <c r="AR165" s="375" t="str">
        <f t="shared" si="82"/>
        <v>-</v>
      </c>
      <c r="AS165" s="375" t="str">
        <f t="shared" si="82"/>
        <v>-</v>
      </c>
      <c r="AT165" s="375" t="str">
        <f t="shared" si="82"/>
        <v>-</v>
      </c>
      <c r="AU165" s="375" t="str">
        <f t="shared" si="82"/>
        <v>-</v>
      </c>
      <c r="AV165" s="375" t="str">
        <f t="shared" si="70"/>
        <v>-</v>
      </c>
      <c r="AW165" s="375" t="str">
        <f t="shared" si="80"/>
        <v>-</v>
      </c>
      <c r="AX165" s="375" t="str">
        <f t="shared" si="80"/>
        <v>-</v>
      </c>
      <c r="AY165" s="375" t="str">
        <f t="shared" si="80"/>
        <v>-</v>
      </c>
      <c r="AZ165" s="375" t="str">
        <f t="shared" si="80"/>
        <v>-</v>
      </c>
      <c r="BA165" s="375" t="str">
        <f t="shared" si="80"/>
        <v>-</v>
      </c>
      <c r="BB165" s="375" t="str">
        <f t="shared" si="80"/>
        <v>-</v>
      </c>
      <c r="BC165" s="375" t="str">
        <f t="shared" si="80"/>
        <v>-</v>
      </c>
      <c r="BD165" s="375" t="str">
        <f t="shared" si="80"/>
        <v>-</v>
      </c>
      <c r="BE165" s="375" t="str">
        <f t="shared" si="80"/>
        <v>-</v>
      </c>
      <c r="BF165" s="375" t="str">
        <f t="shared" si="80"/>
        <v>-</v>
      </c>
      <c r="BG165" s="375" t="str">
        <f t="shared" si="80"/>
        <v>-</v>
      </c>
      <c r="BH165" s="375" t="str">
        <f t="shared" si="80"/>
        <v>-</v>
      </c>
      <c r="BI165" s="375" t="str">
        <f t="shared" si="80"/>
        <v>-</v>
      </c>
      <c r="BJ165" s="375" t="str">
        <f t="shared" si="80"/>
        <v>-</v>
      </c>
    </row>
    <row r="166" spans="1:62" ht="17" customHeight="1">
      <c r="A166" s="373">
        <v>9031</v>
      </c>
      <c r="B166" s="373"/>
      <c r="C166" s="373" t="str">
        <f t="shared" si="64"/>
        <v>2002-Waugni_3</v>
      </c>
      <c r="D166" s="373" t="str">
        <f>IF($F166="-","-",VLOOKUP($C166,BD_annuelles_Benthos!$C$20:$AC$2881,D$142,FALSE()))</f>
        <v>-</v>
      </c>
      <c r="E166" s="373" t="str">
        <f>IF($F166="-","-",VLOOKUP($C166,BD_annuelles_Benthos!$C$20:$AC$2881,E$142,FALSE()))</f>
        <v>-</v>
      </c>
      <c r="F166" s="373" t="str">
        <f>IF(ISERROR(VLOOKUP($C166,BD_annuelles_Benthos!$C$20:$C$2881,1,FALSE())),"-",VLOOKUP($C166,BD_annuelles_Benthos!$C$20:$AC$2881,F$142,FALSE()))</f>
        <v>-</v>
      </c>
      <c r="G166" s="373" t="str">
        <f>IF($F166="-","-",VLOOKUP($C166,BD_annuelles_Benthos!$C$20:$AC$2881,G$142,FALSE()))</f>
        <v>-</v>
      </c>
      <c r="H166" s="581" t="str">
        <f>IF($F166="-","-",VLOOKUP($C166,BD_annuelles_Benthos!$C$20:$AC$2881,H$142,FALSE()))</f>
        <v>-</v>
      </c>
      <c r="I166" s="581" t="str">
        <f>IF($F166="-","-",VLOOKUP($C166,BD_annuelles_Benthos!$C$20:$AC$2881,I$142,FALSE()))</f>
        <v>-</v>
      </c>
      <c r="J166" s="373">
        <f>J167</f>
        <v>2002</v>
      </c>
      <c r="K166" s="373"/>
      <c r="L166" s="374" t="str">
        <f>IF($F166="-","-",VLOOKUP($C166,BD_annuelles_Benthos!$C$20:$AC$2881,L$142,FALSE()))</f>
        <v>-</v>
      </c>
      <c r="M166" s="373" t="str">
        <f t="shared" si="66"/>
        <v>Waugni</v>
      </c>
      <c r="N166" s="373">
        <v>3</v>
      </c>
      <c r="O166" s="374" t="str">
        <f>IF($F166="-","-",VLOOKUP($C166,BD_annuelles_Benthos!$C$20:$AC$2881,O$142,FALSE()))</f>
        <v>-</v>
      </c>
      <c r="P166" s="374" t="str">
        <f>IF($F166="-","-",VLOOKUP($C166,BD_annuelles_Benthos!$C$20:$AC$2881,P$142,FALSE()))</f>
        <v>-</v>
      </c>
      <c r="Q166" s="374" t="str">
        <f>IF($F166="-","-",VLOOKUP($C166,BD_annuelles_Benthos!$C$20:$AC$2881,Q$142,FALSE()))</f>
        <v>-</v>
      </c>
      <c r="R166" s="374" t="str">
        <f>IF($F166="-","-",VLOOKUP($C166,BD_annuelles_Benthos!$C$20:$AC$2881,R$142,FALSE()))</f>
        <v>-</v>
      </c>
      <c r="S166" s="374" t="str">
        <f>IF($F166="-","-",VLOOKUP($C166,BD_annuelles_Benthos!$C$20:$AC$2881,S$142,FALSE()))</f>
        <v>-</v>
      </c>
      <c r="T166" s="374" t="str">
        <f>IF($F166="-","-",VLOOKUP($C166,BD_annuelles_Benthos!$C$20:$AC$2881,T$142,FALSE()))</f>
        <v>-</v>
      </c>
      <c r="U166" s="374" t="str">
        <f>IF($F166="-","-",VLOOKUP($C166,BD_annuelles_Benthos!$C$20:$AC$2881,U$142,FALSE()))</f>
        <v>-</v>
      </c>
      <c r="V166" s="374" t="str">
        <f>IF($F166="-","-",VLOOKUP($C166,BD_annuelles_Benthos!$C$20:$AC$2881,V$142,FALSE()))</f>
        <v>-</v>
      </c>
      <c r="W166" s="374" t="str">
        <f>IF($F166="-","-",VLOOKUP($C166,BD_annuelles_Benthos!$C$20:$AC$2881,W$142,FALSE()))</f>
        <v>-</v>
      </c>
      <c r="X166" s="374" t="str">
        <f>IF($F166="-","-",VLOOKUP($C166,BD_annuelles_Benthos!$C$20:$AC$2881,X$142,FALSE()))</f>
        <v>-</v>
      </c>
      <c r="Y166" s="374" t="str">
        <f>IF($F166="-","-",VLOOKUP($C166,BD_annuelles_Benthos!$C$20:$AC$2881,Y$142,FALSE()))</f>
        <v>-</v>
      </c>
      <c r="Z166" s="374" t="str">
        <f>IF($F166="-","-",VLOOKUP($C166,BD_annuelles_Benthos!$C$20:$AC$2881,Z$142,FALSE()))</f>
        <v>-</v>
      </c>
      <c r="AA166" s="374" t="str">
        <f>IF($F166="-","-",VLOOKUP($C166,BD_annuelles_Benthos!$C$20:$AC$2881,AA$142,FALSE()))</f>
        <v>-</v>
      </c>
      <c r="AB166" s="373">
        <f t="shared" si="67"/>
        <v>0</v>
      </c>
      <c r="AC166" s="407"/>
      <c r="AD166" s="408"/>
      <c r="AE166" s="408"/>
      <c r="AF166" s="408"/>
      <c r="AG166" s="409"/>
      <c r="AH166" s="373" t="str">
        <f t="shared" si="68"/>
        <v>-</v>
      </c>
      <c r="AI166" s="402" t="str">
        <f t="shared" si="82"/>
        <v>-</v>
      </c>
      <c r="AJ166" s="375" t="str">
        <f t="shared" si="82"/>
        <v>-</v>
      </c>
      <c r="AK166" s="375" t="str">
        <f t="shared" si="82"/>
        <v>-</v>
      </c>
      <c r="AL166" s="375" t="str">
        <f t="shared" si="82"/>
        <v>-</v>
      </c>
      <c r="AM166" s="375" t="str">
        <f t="shared" si="82"/>
        <v>-</v>
      </c>
      <c r="AN166" s="375" t="str">
        <f t="shared" si="82"/>
        <v>-</v>
      </c>
      <c r="AO166" s="375" t="str">
        <f t="shared" si="82"/>
        <v>-</v>
      </c>
      <c r="AP166" s="375" t="str">
        <f t="shared" si="82"/>
        <v>-</v>
      </c>
      <c r="AQ166" s="375" t="str">
        <f t="shared" si="82"/>
        <v>-</v>
      </c>
      <c r="AR166" s="375" t="str">
        <f t="shared" si="82"/>
        <v>-</v>
      </c>
      <c r="AS166" s="375" t="str">
        <f t="shared" si="82"/>
        <v>-</v>
      </c>
      <c r="AT166" s="375" t="str">
        <f t="shared" si="82"/>
        <v>-</v>
      </c>
      <c r="AU166" s="375" t="str">
        <f t="shared" si="82"/>
        <v>-</v>
      </c>
      <c r="AV166" s="375" t="str">
        <f t="shared" si="70"/>
        <v>-</v>
      </c>
      <c r="AW166" s="375" t="str">
        <f t="shared" si="80"/>
        <v>-</v>
      </c>
      <c r="AX166" s="375" t="str">
        <f t="shared" si="80"/>
        <v>-</v>
      </c>
      <c r="AY166" s="375" t="str">
        <f t="shared" si="80"/>
        <v>-</v>
      </c>
      <c r="AZ166" s="375" t="str">
        <f t="shared" si="80"/>
        <v>-</v>
      </c>
      <c r="BA166" s="375" t="str">
        <f t="shared" si="80"/>
        <v>-</v>
      </c>
      <c r="BB166" s="375" t="str">
        <f t="shared" si="80"/>
        <v>-</v>
      </c>
      <c r="BC166" s="375" t="str">
        <f t="shared" si="80"/>
        <v>-</v>
      </c>
      <c r="BD166" s="375" t="str">
        <f t="shared" si="80"/>
        <v>-</v>
      </c>
      <c r="BE166" s="375" t="str">
        <f t="shared" si="80"/>
        <v>-</v>
      </c>
      <c r="BF166" s="375" t="str">
        <f t="shared" si="80"/>
        <v>-</v>
      </c>
      <c r="BG166" s="375" t="str">
        <f t="shared" si="80"/>
        <v>-</v>
      </c>
      <c r="BH166" s="375" t="str">
        <f t="shared" si="80"/>
        <v>-</v>
      </c>
      <c r="BI166" s="375" t="str">
        <f t="shared" si="80"/>
        <v>-</v>
      </c>
      <c r="BJ166" s="375" t="str">
        <f t="shared" si="80"/>
        <v>-</v>
      </c>
    </row>
    <row r="167" spans="1:62" ht="17" customHeight="1">
      <c r="A167" s="377">
        <v>9032</v>
      </c>
      <c r="B167" s="377"/>
      <c r="C167" s="377" t="str">
        <f t="shared" si="64"/>
        <v>2002-Waugni_4</v>
      </c>
      <c r="D167" s="377" t="str">
        <f>IF($F167="-","-",VLOOKUP($C167,BD_annuelles_Benthos!$C$20:$AC$2881,D$142,FALSE()))</f>
        <v>-</v>
      </c>
      <c r="E167" s="377" t="str">
        <f>IF($F167="-","-",VLOOKUP($C167,BD_annuelles_Benthos!$C$20:$AC$2881,E$142,FALSE()))</f>
        <v>-</v>
      </c>
      <c r="F167" s="377" t="str">
        <f>IF(ISERROR(VLOOKUP($C167,BD_annuelles_Benthos!$C$20:$C$2881,1,FALSE())),"-",VLOOKUP($C167,BD_annuelles_Benthos!$C$20:$AC$2881,F$142,FALSE()))</f>
        <v>-</v>
      </c>
      <c r="G167" s="377" t="str">
        <f>IF($F167="-","-",VLOOKUP($C167,BD_annuelles_Benthos!$C$20:$AC$2881,G$142,FALSE()))</f>
        <v>-</v>
      </c>
      <c r="H167" s="582" t="str">
        <f>IF($F167="-","-",VLOOKUP($C167,BD_annuelles_Benthos!$C$20:$AC$2881,H$142,FALSE()))</f>
        <v>-</v>
      </c>
      <c r="I167" s="582" t="str">
        <f>IF($F167="-","-",VLOOKUP($C167,BD_annuelles_Benthos!$C$20:$AC$2881,I$142,FALSE()))</f>
        <v>-</v>
      </c>
      <c r="J167" s="377">
        <f>J168-1</f>
        <v>2002</v>
      </c>
      <c r="K167" s="377"/>
      <c r="L167" s="378" t="str">
        <f>IF($F167="-","-",VLOOKUP($C167,BD_annuelles_Benthos!$C$20:$AC$2881,L$142,FALSE()))</f>
        <v>-</v>
      </c>
      <c r="M167" s="377" t="str">
        <f t="shared" si="66"/>
        <v>Waugni</v>
      </c>
      <c r="N167" s="377">
        <v>4</v>
      </c>
      <c r="O167" s="378" t="str">
        <f>IF($F167="-","-",VLOOKUP($C167,BD_annuelles_Benthos!$C$20:$AC$2881,O$142,FALSE()))</f>
        <v>-</v>
      </c>
      <c r="P167" s="378" t="str">
        <f>IF($F167="-","-",VLOOKUP($C167,BD_annuelles_Benthos!$C$20:$AC$2881,P$142,FALSE()))</f>
        <v>-</v>
      </c>
      <c r="Q167" s="378" t="str">
        <f>IF($F167="-","-",VLOOKUP($C167,BD_annuelles_Benthos!$C$20:$AC$2881,Q$142,FALSE()))</f>
        <v>-</v>
      </c>
      <c r="R167" s="378" t="str">
        <f>IF($F167="-","-",VLOOKUP($C167,BD_annuelles_Benthos!$C$20:$AC$2881,R$142,FALSE()))</f>
        <v>-</v>
      </c>
      <c r="S167" s="378" t="str">
        <f>IF($F167="-","-",VLOOKUP($C167,BD_annuelles_Benthos!$C$20:$AC$2881,S$142,FALSE()))</f>
        <v>-</v>
      </c>
      <c r="T167" s="378" t="str">
        <f>IF($F167="-","-",VLOOKUP($C167,BD_annuelles_Benthos!$C$20:$AC$2881,T$142,FALSE()))</f>
        <v>-</v>
      </c>
      <c r="U167" s="378" t="str">
        <f>IF($F167="-","-",VLOOKUP($C167,BD_annuelles_Benthos!$C$20:$AC$2881,U$142,FALSE()))</f>
        <v>-</v>
      </c>
      <c r="V167" s="378" t="str">
        <f>IF($F167="-","-",VLOOKUP($C167,BD_annuelles_Benthos!$C$20:$AC$2881,V$142,FALSE()))</f>
        <v>-</v>
      </c>
      <c r="W167" s="378" t="str">
        <f>IF($F167="-","-",VLOOKUP($C167,BD_annuelles_Benthos!$C$20:$AC$2881,W$142,FALSE()))</f>
        <v>-</v>
      </c>
      <c r="X167" s="378" t="str">
        <f>IF($F167="-","-",VLOOKUP($C167,BD_annuelles_Benthos!$C$20:$AC$2881,X$142,FALSE()))</f>
        <v>-</v>
      </c>
      <c r="Y167" s="378" t="str">
        <f>IF($F167="-","-",VLOOKUP($C167,BD_annuelles_Benthos!$C$20:$AC$2881,Y$142,FALSE()))</f>
        <v>-</v>
      </c>
      <c r="Z167" s="378" t="str">
        <f>IF($F167="-","-",VLOOKUP($C167,BD_annuelles_Benthos!$C$20:$AC$2881,Z$142,FALSE()))</f>
        <v>-</v>
      </c>
      <c r="AA167" s="378" t="str">
        <f>IF($F167="-","-",VLOOKUP($C167,BD_annuelles_Benthos!$C$20:$AC$2881,AA$142,FALSE()))</f>
        <v>-</v>
      </c>
      <c r="AB167" s="377">
        <f t="shared" si="67"/>
        <v>0</v>
      </c>
      <c r="AC167" s="410"/>
      <c r="AD167" s="411"/>
      <c r="AE167" s="411"/>
      <c r="AF167" s="411"/>
      <c r="AG167" s="412"/>
      <c r="AH167" s="377" t="str">
        <f t="shared" si="68"/>
        <v>-</v>
      </c>
      <c r="AI167" s="403" t="str">
        <f t="shared" si="82"/>
        <v>-</v>
      </c>
      <c r="AJ167" s="379" t="str">
        <f t="shared" si="82"/>
        <v>-</v>
      </c>
      <c r="AK167" s="379" t="str">
        <f t="shared" si="82"/>
        <v>-</v>
      </c>
      <c r="AL167" s="379" t="str">
        <f t="shared" si="82"/>
        <v>-</v>
      </c>
      <c r="AM167" s="379" t="str">
        <f t="shared" si="82"/>
        <v>-</v>
      </c>
      <c r="AN167" s="379" t="str">
        <f t="shared" si="82"/>
        <v>-</v>
      </c>
      <c r="AO167" s="379" t="str">
        <f t="shared" si="82"/>
        <v>-</v>
      </c>
      <c r="AP167" s="379" t="str">
        <f t="shared" si="82"/>
        <v>-</v>
      </c>
      <c r="AQ167" s="379" t="str">
        <f t="shared" si="82"/>
        <v>-</v>
      </c>
      <c r="AR167" s="379" t="str">
        <f t="shared" si="82"/>
        <v>-</v>
      </c>
      <c r="AS167" s="379" t="str">
        <f t="shared" si="82"/>
        <v>-</v>
      </c>
      <c r="AT167" s="379" t="str">
        <f t="shared" si="82"/>
        <v>-</v>
      </c>
      <c r="AU167" s="379" t="str">
        <f t="shared" si="82"/>
        <v>-</v>
      </c>
      <c r="AV167" s="379" t="str">
        <f t="shared" si="70"/>
        <v>-</v>
      </c>
      <c r="AW167" s="379" t="str">
        <f t="shared" si="80"/>
        <v>-</v>
      </c>
      <c r="AX167" s="379" t="str">
        <f t="shared" si="80"/>
        <v>-</v>
      </c>
      <c r="AY167" s="379" t="str">
        <f t="shared" si="80"/>
        <v>-</v>
      </c>
      <c r="AZ167" s="379" t="str">
        <f t="shared" si="80"/>
        <v>-</v>
      </c>
      <c r="BA167" s="379" t="str">
        <f t="shared" si="80"/>
        <v>-</v>
      </c>
      <c r="BB167" s="379" t="str">
        <f t="shared" si="80"/>
        <v>-</v>
      </c>
      <c r="BC167" s="379" t="str">
        <f t="shared" si="80"/>
        <v>-</v>
      </c>
      <c r="BD167" s="379" t="str">
        <f t="shared" si="80"/>
        <v>-</v>
      </c>
      <c r="BE167" s="379" t="str">
        <f t="shared" si="80"/>
        <v>-</v>
      </c>
      <c r="BF167" s="379" t="str">
        <f t="shared" si="80"/>
        <v>-</v>
      </c>
      <c r="BG167" s="379" t="str">
        <f t="shared" si="80"/>
        <v>-</v>
      </c>
      <c r="BH167" s="379" t="str">
        <f t="shared" si="80"/>
        <v>-</v>
      </c>
      <c r="BI167" s="379" t="str">
        <f t="shared" si="80"/>
        <v>-</v>
      </c>
      <c r="BJ167" s="379" t="str">
        <f t="shared" si="80"/>
        <v>-</v>
      </c>
    </row>
    <row r="168" spans="1:62" ht="17" customHeight="1">
      <c r="A168" s="369">
        <v>9029</v>
      </c>
      <c r="B168" s="369"/>
      <c r="C168" s="369" t="str">
        <f t="shared" ref="C168:C199" si="83">J168&amp;"-"&amp;M168&amp;"_"&amp;N168</f>
        <v>2003-Waugni_1</v>
      </c>
      <c r="D168" s="369" t="str">
        <f>IF($F168="-","-",VLOOKUP($C168,BD_annuelles_Benthos!$C$20:$AC$2881,D$142,FALSE()))</f>
        <v>-</v>
      </c>
      <c r="E168" s="369" t="str">
        <f>IF($F168="-","-",VLOOKUP($C168,BD_annuelles_Benthos!$C$20:$AC$2881,E$142,FALSE()))</f>
        <v>-</v>
      </c>
      <c r="F168" s="369" t="str">
        <f>IF(ISERROR(VLOOKUP($C168,BD_annuelles_Benthos!$C$20:$C$2881,1,FALSE())),"-",VLOOKUP($C168,BD_annuelles_Benthos!$C$20:$AC$2881,F$142,FALSE()))</f>
        <v>-</v>
      </c>
      <c r="G168" s="369" t="str">
        <f>IF($F168="-","-",VLOOKUP($C168,BD_annuelles_Benthos!$C$20:$AC$2881,G$142,FALSE()))</f>
        <v>-</v>
      </c>
      <c r="H168" s="580" t="str">
        <f>IF($F168="-","-",VLOOKUP($C168,BD_annuelles_Benthos!$C$20:$AC$2881,H$142,FALSE()))</f>
        <v>-</v>
      </c>
      <c r="I168" s="580" t="str">
        <f>IF($F168="-","-",VLOOKUP($C168,BD_annuelles_Benthos!$C$20:$AC$2881,I$142,FALSE()))</f>
        <v>-</v>
      </c>
      <c r="J168" s="369">
        <v>2003</v>
      </c>
      <c r="K168" s="369"/>
      <c r="L168" s="370" t="str">
        <f>IF($F168="-","-",VLOOKUP($C168,BD_annuelles_Benthos!$C$20:$AC$2881,L$142,FALSE()))</f>
        <v>-</v>
      </c>
      <c r="M168" s="369" t="str">
        <f t="shared" ref="M168:M219" si="84">$K$17</f>
        <v>Waugni</v>
      </c>
      <c r="N168" s="369">
        <v>1</v>
      </c>
      <c r="O168" s="370" t="str">
        <f>IF($F168="-","-",VLOOKUP($C168,BD_annuelles_Benthos!$C$20:$AC$2881,O$142,FALSE()))</f>
        <v>-</v>
      </c>
      <c r="P168" s="370" t="str">
        <f>IF($F168="-","-",VLOOKUP($C168,BD_annuelles_Benthos!$C$20:$AC$2881,P$142,FALSE()))</f>
        <v>-</v>
      </c>
      <c r="Q168" s="370" t="str">
        <f>IF($F168="-","-",VLOOKUP($C168,BD_annuelles_Benthos!$C$20:$AC$2881,Q$142,FALSE()))</f>
        <v>-</v>
      </c>
      <c r="R168" s="370" t="str">
        <f>IF($F168="-","-",VLOOKUP($C168,BD_annuelles_Benthos!$C$20:$AC$2881,R$142,FALSE()))</f>
        <v>-</v>
      </c>
      <c r="S168" s="370" t="str">
        <f>IF($F168="-","-",VLOOKUP($C168,BD_annuelles_Benthos!$C$20:$AC$2881,S$142,FALSE()))</f>
        <v>-</v>
      </c>
      <c r="T168" s="370" t="str">
        <f>IF($F168="-","-",VLOOKUP($C168,BD_annuelles_Benthos!$C$20:$AC$2881,T$142,FALSE()))</f>
        <v>-</v>
      </c>
      <c r="U168" s="370" t="str">
        <f>IF($F168="-","-",VLOOKUP($C168,BD_annuelles_Benthos!$C$20:$AC$2881,U$142,FALSE()))</f>
        <v>-</v>
      </c>
      <c r="V168" s="370" t="str">
        <f>IF($F168="-","-",VLOOKUP($C168,BD_annuelles_Benthos!$C$20:$AC$2881,V$142,FALSE()))</f>
        <v>-</v>
      </c>
      <c r="W168" s="370" t="str">
        <f>IF($F168="-","-",VLOOKUP($C168,BD_annuelles_Benthos!$C$20:$AC$2881,W$142,FALSE()))</f>
        <v>-</v>
      </c>
      <c r="X168" s="370" t="str">
        <f>IF($F168="-","-",VLOOKUP($C168,BD_annuelles_Benthos!$C$20:$AC$2881,X$142,FALSE()))</f>
        <v>-</v>
      </c>
      <c r="Y168" s="370" t="str">
        <f>IF($F168="-","-",VLOOKUP($C168,BD_annuelles_Benthos!$C$20:$AC$2881,Y$142,FALSE()))</f>
        <v>-</v>
      </c>
      <c r="Z168" s="370" t="str">
        <f>IF($F168="-","-",VLOOKUP($C168,BD_annuelles_Benthos!$C$20:$AC$2881,Z$142,FALSE()))</f>
        <v>-</v>
      </c>
      <c r="AA168" s="370" t="str">
        <f>IF($F168="-","-",VLOOKUP($C168,BD_annuelles_Benthos!$C$20:$AC$2881,AA$142,FALSE()))</f>
        <v>-</v>
      </c>
      <c r="AB168" s="369">
        <f t="shared" ref="AB168:AB199" si="85">SUM(O168:AA168)</f>
        <v>0</v>
      </c>
      <c r="AC168" s="404"/>
      <c r="AD168" s="405"/>
      <c r="AE168" s="405"/>
      <c r="AF168" s="405"/>
      <c r="AG168" s="406"/>
      <c r="AH168" s="369" t="str">
        <f t="shared" ref="AH168:AH195" si="86">IF($F168="-","-",O168+P168+Q168+R168)</f>
        <v>-</v>
      </c>
      <c r="AI168" s="401" t="str">
        <f t="shared" ref="AI168:AU187" si="87">IF($F168="-","-",O168*2.5/100)</f>
        <v>-</v>
      </c>
      <c r="AJ168" s="371" t="str">
        <f t="shared" si="87"/>
        <v>-</v>
      </c>
      <c r="AK168" s="371" t="str">
        <f t="shared" si="87"/>
        <v>-</v>
      </c>
      <c r="AL168" s="371" t="str">
        <f t="shared" si="87"/>
        <v>-</v>
      </c>
      <c r="AM168" s="371" t="str">
        <f t="shared" si="87"/>
        <v>-</v>
      </c>
      <c r="AN168" s="371" t="str">
        <f t="shared" si="87"/>
        <v>-</v>
      </c>
      <c r="AO168" s="371" t="str">
        <f t="shared" si="87"/>
        <v>-</v>
      </c>
      <c r="AP168" s="371" t="str">
        <f t="shared" si="87"/>
        <v>-</v>
      </c>
      <c r="AQ168" s="371" t="str">
        <f t="shared" si="87"/>
        <v>-</v>
      </c>
      <c r="AR168" s="371" t="str">
        <f t="shared" si="87"/>
        <v>-</v>
      </c>
      <c r="AS168" s="371" t="str">
        <f t="shared" si="87"/>
        <v>-</v>
      </c>
      <c r="AT168" s="371" t="str">
        <f t="shared" si="87"/>
        <v>-</v>
      </c>
      <c r="AU168" s="371" t="str">
        <f t="shared" si="87"/>
        <v>-</v>
      </c>
      <c r="AV168" s="371" t="str">
        <f t="shared" ref="AV168:AV199" si="88">IF($F168="-","-",AH168*2.5/100)</f>
        <v>-</v>
      </c>
      <c r="AW168" s="371" t="str">
        <f t="shared" ref="AW168:BJ186" si="89">IF($F168="-","-",ASIN(AI168))</f>
        <v>-</v>
      </c>
      <c r="AX168" s="371" t="str">
        <f t="shared" si="89"/>
        <v>-</v>
      </c>
      <c r="AY168" s="371" t="str">
        <f t="shared" si="89"/>
        <v>-</v>
      </c>
      <c r="AZ168" s="371" t="str">
        <f t="shared" si="89"/>
        <v>-</v>
      </c>
      <c r="BA168" s="371" t="str">
        <f t="shared" si="89"/>
        <v>-</v>
      </c>
      <c r="BB168" s="371" t="str">
        <f t="shared" si="89"/>
        <v>-</v>
      </c>
      <c r="BC168" s="371" t="str">
        <f t="shared" si="89"/>
        <v>-</v>
      </c>
      <c r="BD168" s="371" t="str">
        <f t="shared" si="89"/>
        <v>-</v>
      </c>
      <c r="BE168" s="371" t="str">
        <f t="shared" si="89"/>
        <v>-</v>
      </c>
      <c r="BF168" s="371" t="str">
        <f t="shared" si="89"/>
        <v>-</v>
      </c>
      <c r="BG168" s="371" t="str">
        <f t="shared" si="89"/>
        <v>-</v>
      </c>
      <c r="BH168" s="371" t="str">
        <f t="shared" si="89"/>
        <v>-</v>
      </c>
      <c r="BI168" s="371" t="str">
        <f t="shared" si="89"/>
        <v>-</v>
      </c>
      <c r="BJ168" s="371" t="str">
        <f t="shared" si="89"/>
        <v>-</v>
      </c>
    </row>
    <row r="169" spans="1:62" ht="17" customHeight="1">
      <c r="A169" s="373">
        <v>9030</v>
      </c>
      <c r="B169" s="373"/>
      <c r="C169" s="373" t="str">
        <f t="shared" si="83"/>
        <v>2003-Waugni_2</v>
      </c>
      <c r="D169" s="373" t="str">
        <f>IF($F169="-","-",VLOOKUP($C169,BD_annuelles_Benthos!$C$20:$AC$2881,D$142,FALSE()))</f>
        <v>-</v>
      </c>
      <c r="E169" s="373" t="str">
        <f>IF($F169="-","-",VLOOKUP($C169,BD_annuelles_Benthos!$C$20:$AC$2881,E$142,FALSE()))</f>
        <v>-</v>
      </c>
      <c r="F169" s="373" t="str">
        <f>IF(ISERROR(VLOOKUP($C169,BD_annuelles_Benthos!$C$20:$C$2881,1,FALSE())),"-",VLOOKUP($C169,BD_annuelles_Benthos!$C$20:$AC$2881,F$142,FALSE()))</f>
        <v>-</v>
      </c>
      <c r="G169" s="373" t="str">
        <f>IF($F169="-","-",VLOOKUP($C169,BD_annuelles_Benthos!$C$20:$AC$2881,G$142,FALSE()))</f>
        <v>-</v>
      </c>
      <c r="H169" s="581" t="str">
        <f>IF($F169="-","-",VLOOKUP($C169,BD_annuelles_Benthos!$C$20:$AC$2881,H$142,FALSE()))</f>
        <v>-</v>
      </c>
      <c r="I169" s="581" t="str">
        <f>IF($F169="-","-",VLOOKUP($C169,BD_annuelles_Benthos!$C$20:$AC$2881,I$142,FALSE()))</f>
        <v>-</v>
      </c>
      <c r="J169" s="373">
        <v>2003</v>
      </c>
      <c r="K169" s="373"/>
      <c r="L169" s="374" t="str">
        <f>IF($F169="-","-",VLOOKUP($C169,BD_annuelles_Benthos!$C$20:$AC$2881,L$142,FALSE()))</f>
        <v>-</v>
      </c>
      <c r="M169" s="373" t="str">
        <f t="shared" si="84"/>
        <v>Waugni</v>
      </c>
      <c r="N169" s="373">
        <v>2</v>
      </c>
      <c r="O169" s="374" t="str">
        <f>IF($F169="-","-",VLOOKUP($C169,BD_annuelles_Benthos!$C$20:$AC$2881,O$142,FALSE()))</f>
        <v>-</v>
      </c>
      <c r="P169" s="374" t="str">
        <f>IF($F169="-","-",VLOOKUP($C169,BD_annuelles_Benthos!$C$20:$AC$2881,P$142,FALSE()))</f>
        <v>-</v>
      </c>
      <c r="Q169" s="374" t="str">
        <f>IF($F169="-","-",VLOOKUP($C169,BD_annuelles_Benthos!$C$20:$AC$2881,Q$142,FALSE()))</f>
        <v>-</v>
      </c>
      <c r="R169" s="374" t="str">
        <f>IF($F169="-","-",VLOOKUP($C169,BD_annuelles_Benthos!$C$20:$AC$2881,R$142,FALSE()))</f>
        <v>-</v>
      </c>
      <c r="S169" s="374" t="str">
        <f>IF($F169="-","-",VLOOKUP($C169,BD_annuelles_Benthos!$C$20:$AC$2881,S$142,FALSE()))</f>
        <v>-</v>
      </c>
      <c r="T169" s="374" t="str">
        <f>IF($F169="-","-",VLOOKUP($C169,BD_annuelles_Benthos!$C$20:$AC$2881,T$142,FALSE()))</f>
        <v>-</v>
      </c>
      <c r="U169" s="374" t="str">
        <f>IF($F169="-","-",VLOOKUP($C169,BD_annuelles_Benthos!$C$20:$AC$2881,U$142,FALSE()))</f>
        <v>-</v>
      </c>
      <c r="V169" s="374" t="str">
        <f>IF($F169="-","-",VLOOKUP($C169,BD_annuelles_Benthos!$C$20:$AC$2881,V$142,FALSE()))</f>
        <v>-</v>
      </c>
      <c r="W169" s="374" t="str">
        <f>IF($F169="-","-",VLOOKUP($C169,BD_annuelles_Benthos!$C$20:$AC$2881,W$142,FALSE()))</f>
        <v>-</v>
      </c>
      <c r="X169" s="374" t="str">
        <f>IF($F169="-","-",VLOOKUP($C169,BD_annuelles_Benthos!$C$20:$AC$2881,X$142,FALSE()))</f>
        <v>-</v>
      </c>
      <c r="Y169" s="374" t="str">
        <f>IF($F169="-","-",VLOOKUP($C169,BD_annuelles_Benthos!$C$20:$AC$2881,Y$142,FALSE()))</f>
        <v>-</v>
      </c>
      <c r="Z169" s="374" t="str">
        <f>IF($F169="-","-",VLOOKUP($C169,BD_annuelles_Benthos!$C$20:$AC$2881,Z$142,FALSE()))</f>
        <v>-</v>
      </c>
      <c r="AA169" s="374" t="str">
        <f>IF($F169="-","-",VLOOKUP($C169,BD_annuelles_Benthos!$C$20:$AC$2881,AA$142,FALSE()))</f>
        <v>-</v>
      </c>
      <c r="AB169" s="373">
        <f t="shared" si="85"/>
        <v>0</v>
      </c>
      <c r="AC169" s="407"/>
      <c r="AD169" s="408"/>
      <c r="AE169" s="408"/>
      <c r="AF169" s="408"/>
      <c r="AG169" s="409"/>
      <c r="AH169" s="373" t="str">
        <f t="shared" si="86"/>
        <v>-</v>
      </c>
      <c r="AI169" s="402" t="str">
        <f t="shared" si="87"/>
        <v>-</v>
      </c>
      <c r="AJ169" s="375" t="str">
        <f t="shared" si="87"/>
        <v>-</v>
      </c>
      <c r="AK169" s="375" t="str">
        <f t="shared" si="87"/>
        <v>-</v>
      </c>
      <c r="AL169" s="375" t="str">
        <f t="shared" si="87"/>
        <v>-</v>
      </c>
      <c r="AM169" s="375" t="str">
        <f t="shared" si="87"/>
        <v>-</v>
      </c>
      <c r="AN169" s="375" t="str">
        <f t="shared" si="87"/>
        <v>-</v>
      </c>
      <c r="AO169" s="375" t="str">
        <f t="shared" si="87"/>
        <v>-</v>
      </c>
      <c r="AP169" s="375" t="str">
        <f t="shared" si="87"/>
        <v>-</v>
      </c>
      <c r="AQ169" s="375" t="str">
        <f t="shared" si="87"/>
        <v>-</v>
      </c>
      <c r="AR169" s="375" t="str">
        <f t="shared" si="87"/>
        <v>-</v>
      </c>
      <c r="AS169" s="375" t="str">
        <f t="shared" si="87"/>
        <v>-</v>
      </c>
      <c r="AT169" s="375" t="str">
        <f t="shared" si="87"/>
        <v>-</v>
      </c>
      <c r="AU169" s="375" t="str">
        <f t="shared" si="87"/>
        <v>-</v>
      </c>
      <c r="AV169" s="375" t="str">
        <f t="shared" si="88"/>
        <v>-</v>
      </c>
      <c r="AW169" s="375" t="str">
        <f>IF($F169="-","-",ASIN(AI169))</f>
        <v>-</v>
      </c>
      <c r="AX169" s="375" t="str">
        <f t="shared" si="89"/>
        <v>-</v>
      </c>
      <c r="AY169" s="375" t="str">
        <f t="shared" si="89"/>
        <v>-</v>
      </c>
      <c r="AZ169" s="375" t="str">
        <f t="shared" si="89"/>
        <v>-</v>
      </c>
      <c r="BA169" s="375" t="str">
        <f t="shared" si="89"/>
        <v>-</v>
      </c>
      <c r="BB169" s="375" t="str">
        <f t="shared" si="89"/>
        <v>-</v>
      </c>
      <c r="BC169" s="375" t="str">
        <f t="shared" si="89"/>
        <v>-</v>
      </c>
      <c r="BD169" s="375" t="str">
        <f t="shared" si="89"/>
        <v>-</v>
      </c>
      <c r="BE169" s="375" t="str">
        <f t="shared" si="89"/>
        <v>-</v>
      </c>
      <c r="BF169" s="375" t="str">
        <f t="shared" si="89"/>
        <v>-</v>
      </c>
      <c r="BG169" s="375" t="str">
        <f t="shared" si="89"/>
        <v>-</v>
      </c>
      <c r="BH169" s="375" t="str">
        <f t="shared" si="89"/>
        <v>-</v>
      </c>
      <c r="BI169" s="375" t="str">
        <f t="shared" si="89"/>
        <v>-</v>
      </c>
      <c r="BJ169" s="375" t="str">
        <f t="shared" si="89"/>
        <v>-</v>
      </c>
    </row>
    <row r="170" spans="1:62" ht="17" customHeight="1">
      <c r="A170" s="373">
        <v>9031</v>
      </c>
      <c r="B170" s="373"/>
      <c r="C170" s="373" t="str">
        <f t="shared" si="83"/>
        <v>2003-Waugni_3</v>
      </c>
      <c r="D170" s="373" t="str">
        <f>IF($F170="-","-",VLOOKUP($C170,BD_annuelles_Benthos!$C$20:$AC$2881,D$142,FALSE()))</f>
        <v>-</v>
      </c>
      <c r="E170" s="373" t="str">
        <f>IF($F170="-","-",VLOOKUP($C170,BD_annuelles_Benthos!$C$20:$AC$2881,E$142,FALSE()))</f>
        <v>-</v>
      </c>
      <c r="F170" s="373" t="str">
        <f>IF(ISERROR(VLOOKUP($C170,BD_annuelles_Benthos!$C$20:$C$2881,1,FALSE())),"-",VLOOKUP($C170,BD_annuelles_Benthos!$C$20:$AC$2881,F$142,FALSE()))</f>
        <v>-</v>
      </c>
      <c r="G170" s="373" t="str">
        <f>IF($F170="-","-",VLOOKUP($C170,BD_annuelles_Benthos!$C$20:$AC$2881,G$142,FALSE()))</f>
        <v>-</v>
      </c>
      <c r="H170" s="581" t="str">
        <f>IF($F170="-","-",VLOOKUP($C170,BD_annuelles_Benthos!$C$20:$AC$2881,H$142,FALSE()))</f>
        <v>-</v>
      </c>
      <c r="I170" s="581" t="str">
        <f>IF($F170="-","-",VLOOKUP($C170,BD_annuelles_Benthos!$C$20:$AC$2881,I$142,FALSE()))</f>
        <v>-</v>
      </c>
      <c r="J170" s="373">
        <v>2003</v>
      </c>
      <c r="K170" s="373"/>
      <c r="L170" s="374" t="str">
        <f>IF($F170="-","-",VLOOKUP($C170,BD_annuelles_Benthos!$C$20:$AC$2881,L$142,FALSE()))</f>
        <v>-</v>
      </c>
      <c r="M170" s="373" t="str">
        <f t="shared" si="84"/>
        <v>Waugni</v>
      </c>
      <c r="N170" s="373">
        <v>3</v>
      </c>
      <c r="O170" s="374" t="str">
        <f>IF($F170="-","-",VLOOKUP($C170,BD_annuelles_Benthos!$C$20:$AC$2881,O$142,FALSE()))</f>
        <v>-</v>
      </c>
      <c r="P170" s="374" t="str">
        <f>IF($F170="-","-",VLOOKUP($C170,BD_annuelles_Benthos!$C$20:$AC$2881,P$142,FALSE()))</f>
        <v>-</v>
      </c>
      <c r="Q170" s="374" t="str">
        <f>IF($F170="-","-",VLOOKUP($C170,BD_annuelles_Benthos!$C$20:$AC$2881,Q$142,FALSE()))</f>
        <v>-</v>
      </c>
      <c r="R170" s="374" t="str">
        <f>IF($F170="-","-",VLOOKUP($C170,BD_annuelles_Benthos!$C$20:$AC$2881,R$142,FALSE()))</f>
        <v>-</v>
      </c>
      <c r="S170" s="374" t="str">
        <f>IF($F170="-","-",VLOOKUP($C170,BD_annuelles_Benthos!$C$20:$AC$2881,S$142,FALSE()))</f>
        <v>-</v>
      </c>
      <c r="T170" s="374" t="str">
        <f>IF($F170="-","-",VLOOKUP($C170,BD_annuelles_Benthos!$C$20:$AC$2881,T$142,FALSE()))</f>
        <v>-</v>
      </c>
      <c r="U170" s="374" t="str">
        <f>IF($F170="-","-",VLOOKUP($C170,BD_annuelles_Benthos!$C$20:$AC$2881,U$142,FALSE()))</f>
        <v>-</v>
      </c>
      <c r="V170" s="374" t="str">
        <f>IF($F170="-","-",VLOOKUP($C170,BD_annuelles_Benthos!$C$20:$AC$2881,V$142,FALSE()))</f>
        <v>-</v>
      </c>
      <c r="W170" s="374" t="str">
        <f>IF($F170="-","-",VLOOKUP($C170,BD_annuelles_Benthos!$C$20:$AC$2881,W$142,FALSE()))</f>
        <v>-</v>
      </c>
      <c r="X170" s="374" t="str">
        <f>IF($F170="-","-",VLOOKUP($C170,BD_annuelles_Benthos!$C$20:$AC$2881,X$142,FALSE()))</f>
        <v>-</v>
      </c>
      <c r="Y170" s="374" t="str">
        <f>IF($F170="-","-",VLOOKUP($C170,BD_annuelles_Benthos!$C$20:$AC$2881,Y$142,FALSE()))</f>
        <v>-</v>
      </c>
      <c r="Z170" s="374" t="str">
        <f>IF($F170="-","-",VLOOKUP($C170,BD_annuelles_Benthos!$C$20:$AC$2881,Z$142,FALSE()))</f>
        <v>-</v>
      </c>
      <c r="AA170" s="374" t="str">
        <f>IF($F170="-","-",VLOOKUP($C170,BD_annuelles_Benthos!$C$20:$AC$2881,AA$142,FALSE()))</f>
        <v>-</v>
      </c>
      <c r="AB170" s="373">
        <f t="shared" si="85"/>
        <v>0</v>
      </c>
      <c r="AC170" s="407"/>
      <c r="AD170" s="408"/>
      <c r="AE170" s="408"/>
      <c r="AF170" s="408"/>
      <c r="AG170" s="409"/>
      <c r="AH170" s="373" t="str">
        <f t="shared" si="86"/>
        <v>-</v>
      </c>
      <c r="AI170" s="402" t="str">
        <f t="shared" si="87"/>
        <v>-</v>
      </c>
      <c r="AJ170" s="375" t="str">
        <f t="shared" si="87"/>
        <v>-</v>
      </c>
      <c r="AK170" s="375" t="str">
        <f t="shared" si="87"/>
        <v>-</v>
      </c>
      <c r="AL170" s="375" t="str">
        <f t="shared" si="87"/>
        <v>-</v>
      </c>
      <c r="AM170" s="375" t="str">
        <f t="shared" si="87"/>
        <v>-</v>
      </c>
      <c r="AN170" s="375" t="str">
        <f t="shared" si="87"/>
        <v>-</v>
      </c>
      <c r="AO170" s="375" t="str">
        <f t="shared" si="87"/>
        <v>-</v>
      </c>
      <c r="AP170" s="375" t="str">
        <f t="shared" si="87"/>
        <v>-</v>
      </c>
      <c r="AQ170" s="375" t="str">
        <f t="shared" si="87"/>
        <v>-</v>
      </c>
      <c r="AR170" s="375" t="str">
        <f t="shared" si="87"/>
        <v>-</v>
      </c>
      <c r="AS170" s="375" t="str">
        <f t="shared" si="87"/>
        <v>-</v>
      </c>
      <c r="AT170" s="375" t="str">
        <f t="shared" si="87"/>
        <v>-</v>
      </c>
      <c r="AU170" s="375" t="str">
        <f t="shared" si="87"/>
        <v>-</v>
      </c>
      <c r="AV170" s="375" t="str">
        <f t="shared" si="88"/>
        <v>-</v>
      </c>
      <c r="AW170" s="375" t="str">
        <f t="shared" si="89"/>
        <v>-</v>
      </c>
      <c r="AX170" s="375" t="str">
        <f t="shared" si="89"/>
        <v>-</v>
      </c>
      <c r="AY170" s="375" t="str">
        <f t="shared" si="89"/>
        <v>-</v>
      </c>
      <c r="AZ170" s="375" t="str">
        <f t="shared" si="89"/>
        <v>-</v>
      </c>
      <c r="BA170" s="375" t="str">
        <f t="shared" si="89"/>
        <v>-</v>
      </c>
      <c r="BB170" s="375" t="str">
        <f t="shared" si="89"/>
        <v>-</v>
      </c>
      <c r="BC170" s="375" t="str">
        <f t="shared" si="89"/>
        <v>-</v>
      </c>
      <c r="BD170" s="375" t="str">
        <f t="shared" si="89"/>
        <v>-</v>
      </c>
      <c r="BE170" s="375" t="str">
        <f t="shared" si="89"/>
        <v>-</v>
      </c>
      <c r="BF170" s="375" t="str">
        <f t="shared" si="89"/>
        <v>-</v>
      </c>
      <c r="BG170" s="375" t="str">
        <f t="shared" si="89"/>
        <v>-</v>
      </c>
      <c r="BH170" s="375" t="str">
        <f t="shared" si="89"/>
        <v>-</v>
      </c>
      <c r="BI170" s="375" t="str">
        <f t="shared" si="89"/>
        <v>-</v>
      </c>
      <c r="BJ170" s="375" t="str">
        <f t="shared" si="89"/>
        <v>-</v>
      </c>
    </row>
    <row r="171" spans="1:62" ht="17" customHeight="1">
      <c r="A171" s="377">
        <v>9032</v>
      </c>
      <c r="B171" s="377"/>
      <c r="C171" s="377" t="str">
        <f t="shared" si="83"/>
        <v>2003-Waugni_4</v>
      </c>
      <c r="D171" s="377" t="str">
        <f>IF($F171="-","-",VLOOKUP($C171,BD_annuelles_Benthos!$C$20:$AC$2881,D$142,FALSE()))</f>
        <v>-</v>
      </c>
      <c r="E171" s="377" t="str">
        <f>IF($F171="-","-",VLOOKUP($C171,BD_annuelles_Benthos!$C$20:$AC$2881,E$142,FALSE()))</f>
        <v>-</v>
      </c>
      <c r="F171" s="377" t="str">
        <f>IF(ISERROR(VLOOKUP($C171,BD_annuelles_Benthos!$C$20:$C$2881,1,FALSE())),"-",VLOOKUP($C171,BD_annuelles_Benthos!$C$20:$AC$2881,F$142,FALSE()))</f>
        <v>-</v>
      </c>
      <c r="G171" s="377" t="str">
        <f>IF($F171="-","-",VLOOKUP($C171,BD_annuelles_Benthos!$C$20:$AC$2881,G$142,FALSE()))</f>
        <v>-</v>
      </c>
      <c r="H171" s="582" t="str">
        <f>IF($F171="-","-",VLOOKUP($C171,BD_annuelles_Benthos!$C$20:$AC$2881,H$142,FALSE()))</f>
        <v>-</v>
      </c>
      <c r="I171" s="582" t="str">
        <f>IF($F171="-","-",VLOOKUP($C171,BD_annuelles_Benthos!$C$20:$AC$2881,I$142,FALSE()))</f>
        <v>-</v>
      </c>
      <c r="J171" s="377">
        <v>2003</v>
      </c>
      <c r="K171" s="377"/>
      <c r="L171" s="378" t="str">
        <f>IF($F171="-","-",VLOOKUP($C171,BD_annuelles_Benthos!$C$20:$AC$2881,L$142,FALSE()))</f>
        <v>-</v>
      </c>
      <c r="M171" s="377" t="str">
        <f t="shared" si="84"/>
        <v>Waugni</v>
      </c>
      <c r="N171" s="377">
        <v>4</v>
      </c>
      <c r="O171" s="378" t="str">
        <f>IF($F171="-","-",VLOOKUP($C171,BD_annuelles_Benthos!$C$20:$AC$2881,O$142,FALSE()))</f>
        <v>-</v>
      </c>
      <c r="P171" s="378" t="str">
        <f>IF($F171="-","-",VLOOKUP($C171,BD_annuelles_Benthos!$C$20:$AC$2881,P$142,FALSE()))</f>
        <v>-</v>
      </c>
      <c r="Q171" s="378" t="str">
        <f>IF($F171="-","-",VLOOKUP($C171,BD_annuelles_Benthos!$C$20:$AC$2881,Q$142,FALSE()))</f>
        <v>-</v>
      </c>
      <c r="R171" s="378" t="str">
        <f>IF($F171="-","-",VLOOKUP($C171,BD_annuelles_Benthos!$C$20:$AC$2881,R$142,FALSE()))</f>
        <v>-</v>
      </c>
      <c r="S171" s="378" t="str">
        <f>IF($F171="-","-",VLOOKUP($C171,BD_annuelles_Benthos!$C$20:$AC$2881,S$142,FALSE()))</f>
        <v>-</v>
      </c>
      <c r="T171" s="378" t="str">
        <f>IF($F171="-","-",VLOOKUP($C171,BD_annuelles_Benthos!$C$20:$AC$2881,T$142,FALSE()))</f>
        <v>-</v>
      </c>
      <c r="U171" s="378" t="str">
        <f>IF($F171="-","-",VLOOKUP($C171,BD_annuelles_Benthos!$C$20:$AC$2881,U$142,FALSE()))</f>
        <v>-</v>
      </c>
      <c r="V171" s="378" t="str">
        <f>IF($F171="-","-",VLOOKUP($C171,BD_annuelles_Benthos!$C$20:$AC$2881,V$142,FALSE()))</f>
        <v>-</v>
      </c>
      <c r="W171" s="378" t="str">
        <f>IF($F171="-","-",VLOOKUP($C171,BD_annuelles_Benthos!$C$20:$AC$2881,W$142,FALSE()))</f>
        <v>-</v>
      </c>
      <c r="X171" s="378" t="str">
        <f>IF($F171="-","-",VLOOKUP($C171,BD_annuelles_Benthos!$C$20:$AC$2881,X$142,FALSE()))</f>
        <v>-</v>
      </c>
      <c r="Y171" s="378" t="str">
        <f>IF($F171="-","-",VLOOKUP($C171,BD_annuelles_Benthos!$C$20:$AC$2881,Y$142,FALSE()))</f>
        <v>-</v>
      </c>
      <c r="Z171" s="378" t="str">
        <f>IF($F171="-","-",VLOOKUP($C171,BD_annuelles_Benthos!$C$20:$AC$2881,Z$142,FALSE()))</f>
        <v>-</v>
      </c>
      <c r="AA171" s="378" t="str">
        <f>IF($F171="-","-",VLOOKUP($C171,BD_annuelles_Benthos!$C$20:$AC$2881,AA$142,FALSE()))</f>
        <v>-</v>
      </c>
      <c r="AB171" s="377">
        <f t="shared" si="85"/>
        <v>0</v>
      </c>
      <c r="AC171" s="410"/>
      <c r="AD171" s="411"/>
      <c r="AE171" s="411"/>
      <c r="AF171" s="411"/>
      <c r="AG171" s="412"/>
      <c r="AH171" s="377" t="str">
        <f t="shared" si="86"/>
        <v>-</v>
      </c>
      <c r="AI171" s="403" t="str">
        <f t="shared" si="87"/>
        <v>-</v>
      </c>
      <c r="AJ171" s="379" t="str">
        <f t="shared" si="87"/>
        <v>-</v>
      </c>
      <c r="AK171" s="379" t="str">
        <f t="shared" si="87"/>
        <v>-</v>
      </c>
      <c r="AL171" s="379" t="str">
        <f t="shared" si="87"/>
        <v>-</v>
      </c>
      <c r="AM171" s="379" t="str">
        <f t="shared" si="87"/>
        <v>-</v>
      </c>
      <c r="AN171" s="379" t="str">
        <f t="shared" si="87"/>
        <v>-</v>
      </c>
      <c r="AO171" s="379" t="str">
        <f t="shared" si="87"/>
        <v>-</v>
      </c>
      <c r="AP171" s="379" t="str">
        <f t="shared" si="87"/>
        <v>-</v>
      </c>
      <c r="AQ171" s="379" t="str">
        <f t="shared" si="87"/>
        <v>-</v>
      </c>
      <c r="AR171" s="379" t="str">
        <f t="shared" si="87"/>
        <v>-</v>
      </c>
      <c r="AS171" s="379" t="str">
        <f t="shared" si="87"/>
        <v>-</v>
      </c>
      <c r="AT171" s="379" t="str">
        <f t="shared" si="87"/>
        <v>-</v>
      </c>
      <c r="AU171" s="379" t="str">
        <f t="shared" si="87"/>
        <v>-</v>
      </c>
      <c r="AV171" s="379" t="str">
        <f t="shared" si="88"/>
        <v>-</v>
      </c>
      <c r="AW171" s="379" t="str">
        <f t="shared" si="89"/>
        <v>-</v>
      </c>
      <c r="AX171" s="379" t="str">
        <f t="shared" si="89"/>
        <v>-</v>
      </c>
      <c r="AY171" s="379" t="str">
        <f t="shared" si="89"/>
        <v>-</v>
      </c>
      <c r="AZ171" s="379" t="str">
        <f t="shared" si="89"/>
        <v>-</v>
      </c>
      <c r="BA171" s="379" t="str">
        <f t="shared" si="89"/>
        <v>-</v>
      </c>
      <c r="BB171" s="379" t="str">
        <f t="shared" si="89"/>
        <v>-</v>
      </c>
      <c r="BC171" s="379" t="str">
        <f t="shared" si="89"/>
        <v>-</v>
      </c>
      <c r="BD171" s="379" t="str">
        <f t="shared" si="89"/>
        <v>-</v>
      </c>
      <c r="BE171" s="379" t="str">
        <f t="shared" si="89"/>
        <v>-</v>
      </c>
      <c r="BF171" s="379" t="str">
        <f t="shared" si="89"/>
        <v>-</v>
      </c>
      <c r="BG171" s="379" t="str">
        <f t="shared" si="89"/>
        <v>-</v>
      </c>
      <c r="BH171" s="379" t="str">
        <f t="shared" si="89"/>
        <v>-</v>
      </c>
      <c r="BI171" s="379" t="str">
        <f t="shared" si="89"/>
        <v>-</v>
      </c>
      <c r="BJ171" s="379" t="str">
        <f t="shared" si="89"/>
        <v>-</v>
      </c>
    </row>
    <row r="172" spans="1:62" ht="17" customHeight="1">
      <c r="A172" s="369">
        <v>9029</v>
      </c>
      <c r="B172" s="369"/>
      <c r="C172" s="369" t="str">
        <f t="shared" si="83"/>
        <v>2004-Waugni_1</v>
      </c>
      <c r="D172" s="369" t="str">
        <f>IF($F172="-","-",VLOOKUP($C172,BD_annuelles_Benthos!$C$20:$AC$2881,D$142,FALSE()))</f>
        <v>-</v>
      </c>
      <c r="E172" s="369" t="str">
        <f>IF($F172="-","-",VLOOKUP($C172,BD_annuelles_Benthos!$C$20:$AC$2881,E$142,FALSE()))</f>
        <v>-</v>
      </c>
      <c r="F172" s="369" t="str">
        <f>IF(ISERROR(VLOOKUP($C172,BD_annuelles_Benthos!$C$20:$C$2881,1,FALSE())),"-",VLOOKUP($C172,BD_annuelles_Benthos!$C$20:$AC$2881,F$142,FALSE()))</f>
        <v>-</v>
      </c>
      <c r="G172" s="369" t="str">
        <f>IF($F172="-","-",VLOOKUP($C172,BD_annuelles_Benthos!$C$20:$AC$2881,G$142,FALSE()))</f>
        <v>-</v>
      </c>
      <c r="H172" s="580" t="str">
        <f>IF($F172="-","-",VLOOKUP($C172,BD_annuelles_Benthos!$C$20:$AC$2881,H$142,FALSE()))</f>
        <v>-</v>
      </c>
      <c r="I172" s="580" t="str">
        <f>IF($F172="-","-",VLOOKUP($C172,BD_annuelles_Benthos!$C$20:$AC$2881,I$142,FALSE()))</f>
        <v>-</v>
      </c>
      <c r="J172" s="369">
        <v>2004</v>
      </c>
      <c r="K172" s="369"/>
      <c r="L172" s="370" t="str">
        <f>IF($F172="-","-",VLOOKUP($C172,BD_annuelles_Benthos!$C$20:$AC$2881,L$142,FALSE()))</f>
        <v>-</v>
      </c>
      <c r="M172" s="369" t="str">
        <f t="shared" si="84"/>
        <v>Waugni</v>
      </c>
      <c r="N172" s="369">
        <v>1</v>
      </c>
      <c r="O172" s="370" t="str">
        <f>IF($F172="-","-",VLOOKUP($C172,BD_annuelles_Benthos!$C$20:$AC$2881,O$142,FALSE()))</f>
        <v>-</v>
      </c>
      <c r="P172" s="370" t="str">
        <f>IF($F172="-","-",VLOOKUP($C172,BD_annuelles_Benthos!$C$20:$AC$2881,P$142,FALSE()))</f>
        <v>-</v>
      </c>
      <c r="Q172" s="370" t="str">
        <f>IF($F172="-","-",VLOOKUP($C172,BD_annuelles_Benthos!$C$20:$AC$2881,Q$142,FALSE()))</f>
        <v>-</v>
      </c>
      <c r="R172" s="370" t="str">
        <f>IF($F172="-","-",VLOOKUP($C172,BD_annuelles_Benthos!$C$20:$AC$2881,R$142,FALSE()))</f>
        <v>-</v>
      </c>
      <c r="S172" s="370" t="str">
        <f>IF($F172="-","-",VLOOKUP($C172,BD_annuelles_Benthos!$C$20:$AC$2881,S$142,FALSE()))</f>
        <v>-</v>
      </c>
      <c r="T172" s="370" t="str">
        <f>IF($F172="-","-",VLOOKUP($C172,BD_annuelles_Benthos!$C$20:$AC$2881,T$142,FALSE()))</f>
        <v>-</v>
      </c>
      <c r="U172" s="370" t="str">
        <f>IF($F172="-","-",VLOOKUP($C172,BD_annuelles_Benthos!$C$20:$AC$2881,U$142,FALSE()))</f>
        <v>-</v>
      </c>
      <c r="V172" s="370" t="str">
        <f>IF($F172="-","-",VLOOKUP($C172,BD_annuelles_Benthos!$C$20:$AC$2881,V$142,FALSE()))</f>
        <v>-</v>
      </c>
      <c r="W172" s="370" t="str">
        <f>IF($F172="-","-",VLOOKUP($C172,BD_annuelles_Benthos!$C$20:$AC$2881,W$142,FALSE()))</f>
        <v>-</v>
      </c>
      <c r="X172" s="370" t="str">
        <f>IF($F172="-","-",VLOOKUP($C172,BD_annuelles_Benthos!$C$20:$AC$2881,X$142,FALSE()))</f>
        <v>-</v>
      </c>
      <c r="Y172" s="370" t="str">
        <f>IF($F172="-","-",VLOOKUP($C172,BD_annuelles_Benthos!$C$20:$AC$2881,Y$142,FALSE()))</f>
        <v>-</v>
      </c>
      <c r="Z172" s="370" t="str">
        <f>IF($F172="-","-",VLOOKUP($C172,BD_annuelles_Benthos!$C$20:$AC$2881,Z$142,FALSE()))</f>
        <v>-</v>
      </c>
      <c r="AA172" s="370" t="str">
        <f>IF($F172="-","-",VLOOKUP($C172,BD_annuelles_Benthos!$C$20:$AC$2881,AA$142,FALSE()))</f>
        <v>-</v>
      </c>
      <c r="AB172" s="369">
        <f t="shared" si="85"/>
        <v>0</v>
      </c>
      <c r="AC172" s="404"/>
      <c r="AD172" s="405"/>
      <c r="AE172" s="405"/>
      <c r="AF172" s="405"/>
      <c r="AG172" s="406"/>
      <c r="AH172" s="369" t="str">
        <f t="shared" si="86"/>
        <v>-</v>
      </c>
      <c r="AI172" s="401" t="str">
        <f t="shared" si="87"/>
        <v>-</v>
      </c>
      <c r="AJ172" s="371" t="str">
        <f t="shared" si="87"/>
        <v>-</v>
      </c>
      <c r="AK172" s="371" t="str">
        <f t="shared" si="87"/>
        <v>-</v>
      </c>
      <c r="AL172" s="371" t="str">
        <f t="shared" si="87"/>
        <v>-</v>
      </c>
      <c r="AM172" s="371" t="str">
        <f t="shared" si="87"/>
        <v>-</v>
      </c>
      <c r="AN172" s="371" t="str">
        <f t="shared" si="87"/>
        <v>-</v>
      </c>
      <c r="AO172" s="371" t="str">
        <f t="shared" si="87"/>
        <v>-</v>
      </c>
      <c r="AP172" s="371" t="str">
        <f t="shared" si="87"/>
        <v>-</v>
      </c>
      <c r="AQ172" s="371" t="str">
        <f t="shared" si="87"/>
        <v>-</v>
      </c>
      <c r="AR172" s="371" t="str">
        <f t="shared" si="87"/>
        <v>-</v>
      </c>
      <c r="AS172" s="371" t="str">
        <f t="shared" si="87"/>
        <v>-</v>
      </c>
      <c r="AT172" s="371" t="str">
        <f t="shared" si="87"/>
        <v>-</v>
      </c>
      <c r="AU172" s="371" t="str">
        <f t="shared" si="87"/>
        <v>-</v>
      </c>
      <c r="AV172" s="371" t="str">
        <f t="shared" si="88"/>
        <v>-</v>
      </c>
      <c r="AW172" s="371" t="str">
        <f t="shared" si="89"/>
        <v>-</v>
      </c>
      <c r="AX172" s="371" t="str">
        <f t="shared" si="89"/>
        <v>-</v>
      </c>
      <c r="AY172" s="371" t="str">
        <f t="shared" si="89"/>
        <v>-</v>
      </c>
      <c r="AZ172" s="371" t="str">
        <f t="shared" si="89"/>
        <v>-</v>
      </c>
      <c r="BA172" s="371" t="str">
        <f t="shared" si="89"/>
        <v>-</v>
      </c>
      <c r="BB172" s="371" t="str">
        <f t="shared" si="89"/>
        <v>-</v>
      </c>
      <c r="BC172" s="371" t="str">
        <f t="shared" si="89"/>
        <v>-</v>
      </c>
      <c r="BD172" s="371" t="str">
        <f t="shared" si="89"/>
        <v>-</v>
      </c>
      <c r="BE172" s="371" t="str">
        <f t="shared" si="89"/>
        <v>-</v>
      </c>
      <c r="BF172" s="371" t="str">
        <f t="shared" si="89"/>
        <v>-</v>
      </c>
      <c r="BG172" s="371" t="str">
        <f t="shared" si="89"/>
        <v>-</v>
      </c>
      <c r="BH172" s="371" t="str">
        <f t="shared" si="89"/>
        <v>-</v>
      </c>
      <c r="BI172" s="371" t="str">
        <f t="shared" si="89"/>
        <v>-</v>
      </c>
      <c r="BJ172" s="371" t="str">
        <f t="shared" si="89"/>
        <v>-</v>
      </c>
    </row>
    <row r="173" spans="1:62" ht="17" customHeight="1">
      <c r="A173" s="373">
        <v>9030</v>
      </c>
      <c r="B173" s="373"/>
      <c r="C173" s="373" t="str">
        <f t="shared" si="83"/>
        <v>2004-Waugni_2</v>
      </c>
      <c r="D173" s="373" t="str">
        <f>IF($F173="-","-",VLOOKUP($C173,BD_annuelles_Benthos!$C$20:$AC$2881,D$142,FALSE()))</f>
        <v>-</v>
      </c>
      <c r="E173" s="373" t="str">
        <f>IF($F173="-","-",VLOOKUP($C173,BD_annuelles_Benthos!$C$20:$AC$2881,E$142,FALSE()))</f>
        <v>-</v>
      </c>
      <c r="F173" s="373" t="str">
        <f>IF(ISERROR(VLOOKUP($C173,BD_annuelles_Benthos!$C$20:$C$2881,1,FALSE())),"-",VLOOKUP($C173,BD_annuelles_Benthos!$C$20:$AC$2881,F$142,FALSE()))</f>
        <v>-</v>
      </c>
      <c r="G173" s="373" t="str">
        <f>IF($F173="-","-",VLOOKUP($C173,BD_annuelles_Benthos!$C$20:$AC$2881,G$142,FALSE()))</f>
        <v>-</v>
      </c>
      <c r="H173" s="581" t="str">
        <f>IF($F173="-","-",VLOOKUP($C173,BD_annuelles_Benthos!$C$20:$AC$2881,H$142,FALSE()))</f>
        <v>-</v>
      </c>
      <c r="I173" s="581" t="str">
        <f>IF($F173="-","-",VLOOKUP($C173,BD_annuelles_Benthos!$C$20:$AC$2881,I$142,FALSE()))</f>
        <v>-</v>
      </c>
      <c r="J173" s="373">
        <v>2004</v>
      </c>
      <c r="K173" s="373"/>
      <c r="L173" s="374" t="str">
        <f>IF($F173="-","-",VLOOKUP($C173,BD_annuelles_Benthos!$C$20:$AC$2881,L$142,FALSE()))</f>
        <v>-</v>
      </c>
      <c r="M173" s="373" t="str">
        <f t="shared" si="84"/>
        <v>Waugni</v>
      </c>
      <c r="N173" s="373">
        <v>2</v>
      </c>
      <c r="O173" s="374" t="str">
        <f>IF($F173="-","-",VLOOKUP($C173,BD_annuelles_Benthos!$C$20:$AC$2881,O$142,FALSE()))</f>
        <v>-</v>
      </c>
      <c r="P173" s="374" t="str">
        <f>IF($F173="-","-",VLOOKUP($C173,BD_annuelles_Benthos!$C$20:$AC$2881,P$142,FALSE()))</f>
        <v>-</v>
      </c>
      <c r="Q173" s="374" t="str">
        <f>IF($F173="-","-",VLOOKUP($C173,BD_annuelles_Benthos!$C$20:$AC$2881,Q$142,FALSE()))</f>
        <v>-</v>
      </c>
      <c r="R173" s="374" t="str">
        <f>IF($F173="-","-",VLOOKUP($C173,BD_annuelles_Benthos!$C$20:$AC$2881,R$142,FALSE()))</f>
        <v>-</v>
      </c>
      <c r="S173" s="374" t="str">
        <f>IF($F173="-","-",VLOOKUP($C173,BD_annuelles_Benthos!$C$20:$AC$2881,S$142,FALSE()))</f>
        <v>-</v>
      </c>
      <c r="T173" s="374" t="str">
        <f>IF($F173="-","-",VLOOKUP($C173,BD_annuelles_Benthos!$C$20:$AC$2881,T$142,FALSE()))</f>
        <v>-</v>
      </c>
      <c r="U173" s="374" t="str">
        <f>IF($F173="-","-",VLOOKUP($C173,BD_annuelles_Benthos!$C$20:$AC$2881,U$142,FALSE()))</f>
        <v>-</v>
      </c>
      <c r="V173" s="374" t="str">
        <f>IF($F173="-","-",VLOOKUP($C173,BD_annuelles_Benthos!$C$20:$AC$2881,V$142,FALSE()))</f>
        <v>-</v>
      </c>
      <c r="W173" s="374" t="str">
        <f>IF($F173="-","-",VLOOKUP($C173,BD_annuelles_Benthos!$C$20:$AC$2881,W$142,FALSE()))</f>
        <v>-</v>
      </c>
      <c r="X173" s="374" t="str">
        <f>IF($F173="-","-",VLOOKUP($C173,BD_annuelles_Benthos!$C$20:$AC$2881,X$142,FALSE()))</f>
        <v>-</v>
      </c>
      <c r="Y173" s="374" t="str">
        <f>IF($F173="-","-",VLOOKUP($C173,BD_annuelles_Benthos!$C$20:$AC$2881,Y$142,FALSE()))</f>
        <v>-</v>
      </c>
      <c r="Z173" s="374" t="str">
        <f>IF($F173="-","-",VLOOKUP($C173,BD_annuelles_Benthos!$C$20:$AC$2881,Z$142,FALSE()))</f>
        <v>-</v>
      </c>
      <c r="AA173" s="374" t="str">
        <f>IF($F173="-","-",VLOOKUP($C173,BD_annuelles_Benthos!$C$20:$AC$2881,AA$142,FALSE()))</f>
        <v>-</v>
      </c>
      <c r="AB173" s="373">
        <f t="shared" si="85"/>
        <v>0</v>
      </c>
      <c r="AC173" s="407"/>
      <c r="AD173" s="408"/>
      <c r="AE173" s="408"/>
      <c r="AF173" s="408"/>
      <c r="AG173" s="409"/>
      <c r="AH173" s="373" t="str">
        <f t="shared" si="86"/>
        <v>-</v>
      </c>
      <c r="AI173" s="402" t="str">
        <f t="shared" si="87"/>
        <v>-</v>
      </c>
      <c r="AJ173" s="375" t="str">
        <f t="shared" si="87"/>
        <v>-</v>
      </c>
      <c r="AK173" s="375" t="str">
        <f t="shared" si="87"/>
        <v>-</v>
      </c>
      <c r="AL173" s="375" t="str">
        <f t="shared" si="87"/>
        <v>-</v>
      </c>
      <c r="AM173" s="375" t="str">
        <f t="shared" si="87"/>
        <v>-</v>
      </c>
      <c r="AN173" s="375" t="str">
        <f t="shared" si="87"/>
        <v>-</v>
      </c>
      <c r="AO173" s="375" t="str">
        <f t="shared" si="87"/>
        <v>-</v>
      </c>
      <c r="AP173" s="375" t="str">
        <f t="shared" si="87"/>
        <v>-</v>
      </c>
      <c r="AQ173" s="375" t="str">
        <f t="shared" si="87"/>
        <v>-</v>
      </c>
      <c r="AR173" s="375" t="str">
        <f t="shared" si="87"/>
        <v>-</v>
      </c>
      <c r="AS173" s="375" t="str">
        <f t="shared" si="87"/>
        <v>-</v>
      </c>
      <c r="AT173" s="375" t="str">
        <f t="shared" si="87"/>
        <v>-</v>
      </c>
      <c r="AU173" s="375" t="str">
        <f t="shared" si="87"/>
        <v>-</v>
      </c>
      <c r="AV173" s="375" t="str">
        <f t="shared" si="88"/>
        <v>-</v>
      </c>
      <c r="AW173" s="375" t="str">
        <f t="shared" si="89"/>
        <v>-</v>
      </c>
      <c r="AX173" s="375" t="str">
        <f t="shared" si="89"/>
        <v>-</v>
      </c>
      <c r="AY173" s="375" t="str">
        <f t="shared" si="89"/>
        <v>-</v>
      </c>
      <c r="AZ173" s="375" t="str">
        <f t="shared" si="89"/>
        <v>-</v>
      </c>
      <c r="BA173" s="375" t="str">
        <f t="shared" si="89"/>
        <v>-</v>
      </c>
      <c r="BB173" s="375" t="str">
        <f t="shared" si="89"/>
        <v>-</v>
      </c>
      <c r="BC173" s="375" t="str">
        <f t="shared" si="89"/>
        <v>-</v>
      </c>
      <c r="BD173" s="375" t="str">
        <f t="shared" si="89"/>
        <v>-</v>
      </c>
      <c r="BE173" s="375" t="str">
        <f t="shared" si="89"/>
        <v>-</v>
      </c>
      <c r="BF173" s="375" t="str">
        <f t="shared" si="89"/>
        <v>-</v>
      </c>
      <c r="BG173" s="375" t="str">
        <f t="shared" si="89"/>
        <v>-</v>
      </c>
      <c r="BH173" s="375" t="str">
        <f t="shared" si="89"/>
        <v>-</v>
      </c>
      <c r="BI173" s="375" t="str">
        <f t="shared" si="89"/>
        <v>-</v>
      </c>
      <c r="BJ173" s="375" t="str">
        <f t="shared" si="89"/>
        <v>-</v>
      </c>
    </row>
    <row r="174" spans="1:62" ht="17" customHeight="1">
      <c r="A174" s="373">
        <v>9031</v>
      </c>
      <c r="B174" s="373"/>
      <c r="C174" s="373" t="str">
        <f t="shared" si="83"/>
        <v>2004-Waugni_3</v>
      </c>
      <c r="D174" s="373" t="str">
        <f>IF($F174="-","-",VLOOKUP($C174,BD_annuelles_Benthos!$C$20:$AC$2881,D$142,FALSE()))</f>
        <v>-</v>
      </c>
      <c r="E174" s="373" t="str">
        <f>IF($F174="-","-",VLOOKUP($C174,BD_annuelles_Benthos!$C$20:$AC$2881,E$142,FALSE()))</f>
        <v>-</v>
      </c>
      <c r="F174" s="373" t="str">
        <f>IF(ISERROR(VLOOKUP($C174,BD_annuelles_Benthos!$C$20:$C$2881,1,FALSE())),"-",VLOOKUP($C174,BD_annuelles_Benthos!$C$20:$AC$2881,F$142,FALSE()))</f>
        <v>-</v>
      </c>
      <c r="G174" s="373" t="str">
        <f>IF($F174="-","-",VLOOKUP($C174,BD_annuelles_Benthos!$C$20:$AC$2881,G$142,FALSE()))</f>
        <v>-</v>
      </c>
      <c r="H174" s="581" t="str">
        <f>IF($F174="-","-",VLOOKUP($C174,BD_annuelles_Benthos!$C$20:$AC$2881,H$142,FALSE()))</f>
        <v>-</v>
      </c>
      <c r="I174" s="581" t="str">
        <f>IF($F174="-","-",VLOOKUP($C174,BD_annuelles_Benthos!$C$20:$AC$2881,I$142,FALSE()))</f>
        <v>-</v>
      </c>
      <c r="J174" s="373">
        <v>2004</v>
      </c>
      <c r="K174" s="373"/>
      <c r="L174" s="374" t="str">
        <f>IF($F174="-","-",VLOOKUP($C174,BD_annuelles_Benthos!$C$20:$AC$2881,L$142,FALSE()))</f>
        <v>-</v>
      </c>
      <c r="M174" s="373" t="str">
        <f t="shared" si="84"/>
        <v>Waugni</v>
      </c>
      <c r="N174" s="373">
        <v>3</v>
      </c>
      <c r="O174" s="374" t="str">
        <f>IF($F174="-","-",VLOOKUP($C174,BD_annuelles_Benthos!$C$20:$AC$2881,O$142,FALSE()))</f>
        <v>-</v>
      </c>
      <c r="P174" s="374" t="str">
        <f>IF($F174="-","-",VLOOKUP($C174,BD_annuelles_Benthos!$C$20:$AC$2881,P$142,FALSE()))</f>
        <v>-</v>
      </c>
      <c r="Q174" s="374" t="str">
        <f>IF($F174="-","-",VLOOKUP($C174,BD_annuelles_Benthos!$C$20:$AC$2881,Q$142,FALSE()))</f>
        <v>-</v>
      </c>
      <c r="R174" s="374" t="str">
        <f>IF($F174="-","-",VLOOKUP($C174,BD_annuelles_Benthos!$C$20:$AC$2881,R$142,FALSE()))</f>
        <v>-</v>
      </c>
      <c r="S174" s="374" t="str">
        <f>IF($F174="-","-",VLOOKUP($C174,BD_annuelles_Benthos!$C$20:$AC$2881,S$142,FALSE()))</f>
        <v>-</v>
      </c>
      <c r="T174" s="374" t="str">
        <f>IF($F174="-","-",VLOOKUP($C174,BD_annuelles_Benthos!$C$20:$AC$2881,T$142,FALSE()))</f>
        <v>-</v>
      </c>
      <c r="U174" s="374" t="str">
        <f>IF($F174="-","-",VLOOKUP($C174,BD_annuelles_Benthos!$C$20:$AC$2881,U$142,FALSE()))</f>
        <v>-</v>
      </c>
      <c r="V174" s="374" t="str">
        <f>IF($F174="-","-",VLOOKUP($C174,BD_annuelles_Benthos!$C$20:$AC$2881,V$142,FALSE()))</f>
        <v>-</v>
      </c>
      <c r="W174" s="374" t="str">
        <f>IF($F174="-","-",VLOOKUP($C174,BD_annuelles_Benthos!$C$20:$AC$2881,W$142,FALSE()))</f>
        <v>-</v>
      </c>
      <c r="X174" s="374" t="str">
        <f>IF($F174="-","-",VLOOKUP($C174,BD_annuelles_Benthos!$C$20:$AC$2881,X$142,FALSE()))</f>
        <v>-</v>
      </c>
      <c r="Y174" s="374" t="str">
        <f>IF($F174="-","-",VLOOKUP($C174,BD_annuelles_Benthos!$C$20:$AC$2881,Y$142,FALSE()))</f>
        <v>-</v>
      </c>
      <c r="Z174" s="374" t="str">
        <f>IF($F174="-","-",VLOOKUP($C174,BD_annuelles_Benthos!$C$20:$AC$2881,Z$142,FALSE()))</f>
        <v>-</v>
      </c>
      <c r="AA174" s="374" t="str">
        <f>IF($F174="-","-",VLOOKUP($C174,BD_annuelles_Benthos!$C$20:$AC$2881,AA$142,FALSE()))</f>
        <v>-</v>
      </c>
      <c r="AB174" s="373">
        <f t="shared" si="85"/>
        <v>0</v>
      </c>
      <c r="AC174" s="407"/>
      <c r="AD174" s="408"/>
      <c r="AE174" s="408"/>
      <c r="AF174" s="408"/>
      <c r="AG174" s="409"/>
      <c r="AH174" s="373" t="str">
        <f t="shared" si="86"/>
        <v>-</v>
      </c>
      <c r="AI174" s="402" t="str">
        <f t="shared" si="87"/>
        <v>-</v>
      </c>
      <c r="AJ174" s="375" t="str">
        <f t="shared" si="87"/>
        <v>-</v>
      </c>
      <c r="AK174" s="375" t="str">
        <f t="shared" si="87"/>
        <v>-</v>
      </c>
      <c r="AL174" s="375" t="str">
        <f t="shared" si="87"/>
        <v>-</v>
      </c>
      <c r="AM174" s="375" t="str">
        <f t="shared" si="87"/>
        <v>-</v>
      </c>
      <c r="AN174" s="375" t="str">
        <f t="shared" si="87"/>
        <v>-</v>
      </c>
      <c r="AO174" s="375" t="str">
        <f t="shared" si="87"/>
        <v>-</v>
      </c>
      <c r="AP174" s="375" t="str">
        <f t="shared" si="87"/>
        <v>-</v>
      </c>
      <c r="AQ174" s="375" t="str">
        <f t="shared" si="87"/>
        <v>-</v>
      </c>
      <c r="AR174" s="375" t="str">
        <f t="shared" si="87"/>
        <v>-</v>
      </c>
      <c r="AS174" s="375" t="str">
        <f t="shared" si="87"/>
        <v>-</v>
      </c>
      <c r="AT174" s="375" t="str">
        <f t="shared" si="87"/>
        <v>-</v>
      </c>
      <c r="AU174" s="375" t="str">
        <f t="shared" si="87"/>
        <v>-</v>
      </c>
      <c r="AV174" s="375" t="str">
        <f t="shared" si="88"/>
        <v>-</v>
      </c>
      <c r="AW174" s="375" t="str">
        <f t="shared" si="89"/>
        <v>-</v>
      </c>
      <c r="AX174" s="375" t="str">
        <f t="shared" si="89"/>
        <v>-</v>
      </c>
      <c r="AY174" s="375" t="str">
        <f t="shared" si="89"/>
        <v>-</v>
      </c>
      <c r="AZ174" s="375" t="str">
        <f t="shared" si="89"/>
        <v>-</v>
      </c>
      <c r="BA174" s="375" t="str">
        <f t="shared" si="89"/>
        <v>-</v>
      </c>
      <c r="BB174" s="375" t="str">
        <f t="shared" si="89"/>
        <v>-</v>
      </c>
      <c r="BC174" s="375" t="str">
        <f t="shared" si="89"/>
        <v>-</v>
      </c>
      <c r="BD174" s="375" t="str">
        <f t="shared" si="89"/>
        <v>-</v>
      </c>
      <c r="BE174" s="375" t="str">
        <f t="shared" si="89"/>
        <v>-</v>
      </c>
      <c r="BF174" s="375" t="str">
        <f t="shared" si="89"/>
        <v>-</v>
      </c>
      <c r="BG174" s="375" t="str">
        <f t="shared" si="89"/>
        <v>-</v>
      </c>
      <c r="BH174" s="375" t="str">
        <f t="shared" si="89"/>
        <v>-</v>
      </c>
      <c r="BI174" s="375" t="str">
        <f t="shared" si="89"/>
        <v>-</v>
      </c>
      <c r="BJ174" s="375" t="str">
        <f t="shared" si="89"/>
        <v>-</v>
      </c>
    </row>
    <row r="175" spans="1:62" ht="17" customHeight="1">
      <c r="A175" s="377">
        <v>9032</v>
      </c>
      <c r="B175" s="377"/>
      <c r="C175" s="377" t="str">
        <f t="shared" si="83"/>
        <v>2004-Waugni_4</v>
      </c>
      <c r="D175" s="377" t="str">
        <f>IF($F175="-","-",VLOOKUP($C175,BD_annuelles_Benthos!$C$20:$AC$2881,D$142,FALSE()))</f>
        <v>-</v>
      </c>
      <c r="E175" s="377" t="str">
        <f>IF($F175="-","-",VLOOKUP($C175,BD_annuelles_Benthos!$C$20:$AC$2881,E$142,FALSE()))</f>
        <v>-</v>
      </c>
      <c r="F175" s="377" t="str">
        <f>IF(ISERROR(VLOOKUP($C175,BD_annuelles_Benthos!$C$20:$C$2881,1,FALSE())),"-",VLOOKUP($C175,BD_annuelles_Benthos!$C$20:$AC$2881,F$142,FALSE()))</f>
        <v>-</v>
      </c>
      <c r="G175" s="377" t="str">
        <f>IF($F175="-","-",VLOOKUP($C175,BD_annuelles_Benthos!$C$20:$AC$2881,G$142,FALSE()))</f>
        <v>-</v>
      </c>
      <c r="H175" s="582" t="str">
        <f>IF($F175="-","-",VLOOKUP($C175,BD_annuelles_Benthos!$C$20:$AC$2881,H$142,FALSE()))</f>
        <v>-</v>
      </c>
      <c r="I175" s="582" t="str">
        <f>IF($F175="-","-",VLOOKUP($C175,BD_annuelles_Benthos!$C$20:$AC$2881,I$142,FALSE()))</f>
        <v>-</v>
      </c>
      <c r="J175" s="377">
        <v>2004</v>
      </c>
      <c r="K175" s="377"/>
      <c r="L175" s="378" t="str">
        <f>IF($F175="-","-",VLOOKUP($C175,BD_annuelles_Benthos!$C$20:$AC$2881,L$142,FALSE()))</f>
        <v>-</v>
      </c>
      <c r="M175" s="377" t="str">
        <f t="shared" si="84"/>
        <v>Waugni</v>
      </c>
      <c r="N175" s="377">
        <v>4</v>
      </c>
      <c r="O175" s="378" t="str">
        <f>IF($F175="-","-",VLOOKUP($C175,BD_annuelles_Benthos!$C$20:$AC$2881,O$142,FALSE()))</f>
        <v>-</v>
      </c>
      <c r="P175" s="378" t="str">
        <f>IF($F175="-","-",VLOOKUP($C175,BD_annuelles_Benthos!$C$20:$AC$2881,P$142,FALSE()))</f>
        <v>-</v>
      </c>
      <c r="Q175" s="378" t="str">
        <f>IF($F175="-","-",VLOOKUP($C175,BD_annuelles_Benthos!$C$20:$AC$2881,Q$142,FALSE()))</f>
        <v>-</v>
      </c>
      <c r="R175" s="378" t="str">
        <f>IF($F175="-","-",VLOOKUP($C175,BD_annuelles_Benthos!$C$20:$AC$2881,R$142,FALSE()))</f>
        <v>-</v>
      </c>
      <c r="S175" s="378" t="str">
        <f>IF($F175="-","-",VLOOKUP($C175,BD_annuelles_Benthos!$C$20:$AC$2881,S$142,FALSE()))</f>
        <v>-</v>
      </c>
      <c r="T175" s="378" t="str">
        <f>IF($F175="-","-",VLOOKUP($C175,BD_annuelles_Benthos!$C$20:$AC$2881,T$142,FALSE()))</f>
        <v>-</v>
      </c>
      <c r="U175" s="378" t="str">
        <f>IF($F175="-","-",VLOOKUP($C175,BD_annuelles_Benthos!$C$20:$AC$2881,U$142,FALSE()))</f>
        <v>-</v>
      </c>
      <c r="V175" s="378" t="str">
        <f>IF($F175="-","-",VLOOKUP($C175,BD_annuelles_Benthos!$C$20:$AC$2881,V$142,FALSE()))</f>
        <v>-</v>
      </c>
      <c r="W175" s="378" t="str">
        <f>IF($F175="-","-",VLOOKUP($C175,BD_annuelles_Benthos!$C$20:$AC$2881,W$142,FALSE()))</f>
        <v>-</v>
      </c>
      <c r="X175" s="378" t="str">
        <f>IF($F175="-","-",VLOOKUP($C175,BD_annuelles_Benthos!$C$20:$AC$2881,X$142,FALSE()))</f>
        <v>-</v>
      </c>
      <c r="Y175" s="378" t="str">
        <f>IF($F175="-","-",VLOOKUP($C175,BD_annuelles_Benthos!$C$20:$AC$2881,Y$142,FALSE()))</f>
        <v>-</v>
      </c>
      <c r="Z175" s="378" t="str">
        <f>IF($F175="-","-",VLOOKUP($C175,BD_annuelles_Benthos!$C$20:$AC$2881,Z$142,FALSE()))</f>
        <v>-</v>
      </c>
      <c r="AA175" s="378" t="str">
        <f>IF($F175="-","-",VLOOKUP($C175,BD_annuelles_Benthos!$C$20:$AC$2881,AA$142,FALSE()))</f>
        <v>-</v>
      </c>
      <c r="AB175" s="377">
        <f t="shared" si="85"/>
        <v>0</v>
      </c>
      <c r="AC175" s="410"/>
      <c r="AD175" s="411"/>
      <c r="AE175" s="411"/>
      <c r="AF175" s="411"/>
      <c r="AG175" s="412"/>
      <c r="AH175" s="377" t="str">
        <f t="shared" si="86"/>
        <v>-</v>
      </c>
      <c r="AI175" s="403" t="str">
        <f t="shared" si="87"/>
        <v>-</v>
      </c>
      <c r="AJ175" s="379" t="str">
        <f t="shared" si="87"/>
        <v>-</v>
      </c>
      <c r="AK175" s="379" t="str">
        <f t="shared" si="87"/>
        <v>-</v>
      </c>
      <c r="AL175" s="379" t="str">
        <f t="shared" si="87"/>
        <v>-</v>
      </c>
      <c r="AM175" s="379" t="str">
        <f t="shared" si="87"/>
        <v>-</v>
      </c>
      <c r="AN175" s="379" t="str">
        <f t="shared" si="87"/>
        <v>-</v>
      </c>
      <c r="AO175" s="379" t="str">
        <f t="shared" si="87"/>
        <v>-</v>
      </c>
      <c r="AP175" s="379" t="str">
        <f t="shared" si="87"/>
        <v>-</v>
      </c>
      <c r="AQ175" s="379" t="str">
        <f t="shared" si="87"/>
        <v>-</v>
      </c>
      <c r="AR175" s="379" t="str">
        <f t="shared" si="87"/>
        <v>-</v>
      </c>
      <c r="AS175" s="379" t="str">
        <f t="shared" si="87"/>
        <v>-</v>
      </c>
      <c r="AT175" s="379" t="str">
        <f t="shared" si="87"/>
        <v>-</v>
      </c>
      <c r="AU175" s="379" t="str">
        <f t="shared" si="87"/>
        <v>-</v>
      </c>
      <c r="AV175" s="379" t="str">
        <f t="shared" si="88"/>
        <v>-</v>
      </c>
      <c r="AW175" s="379" t="str">
        <f t="shared" si="89"/>
        <v>-</v>
      </c>
      <c r="AX175" s="379" t="str">
        <f t="shared" si="89"/>
        <v>-</v>
      </c>
      <c r="AY175" s="379" t="str">
        <f t="shared" si="89"/>
        <v>-</v>
      </c>
      <c r="AZ175" s="379" t="str">
        <f t="shared" si="89"/>
        <v>-</v>
      </c>
      <c r="BA175" s="379" t="str">
        <f t="shared" si="89"/>
        <v>-</v>
      </c>
      <c r="BB175" s="379" t="str">
        <f t="shared" si="89"/>
        <v>-</v>
      </c>
      <c r="BC175" s="379" t="str">
        <f t="shared" si="89"/>
        <v>-</v>
      </c>
      <c r="BD175" s="379" t="str">
        <f t="shared" si="89"/>
        <v>-</v>
      </c>
      <c r="BE175" s="379" t="str">
        <f t="shared" si="89"/>
        <v>-</v>
      </c>
      <c r="BF175" s="379" t="str">
        <f t="shared" si="89"/>
        <v>-</v>
      </c>
      <c r="BG175" s="379" t="str">
        <f t="shared" si="89"/>
        <v>-</v>
      </c>
      <c r="BH175" s="379" t="str">
        <f t="shared" si="89"/>
        <v>-</v>
      </c>
      <c r="BI175" s="379" t="str">
        <f t="shared" si="89"/>
        <v>-</v>
      </c>
      <c r="BJ175" s="379" t="str">
        <f t="shared" si="89"/>
        <v>-</v>
      </c>
    </row>
    <row r="176" spans="1:62" ht="17" customHeight="1">
      <c r="A176" s="369">
        <v>9029</v>
      </c>
      <c r="B176" s="369"/>
      <c r="C176" s="369" t="str">
        <f t="shared" si="83"/>
        <v>2005-Waugni_1</v>
      </c>
      <c r="D176" s="369" t="str">
        <f>IF($F176="-","-",VLOOKUP($C176,BD_annuelles_Benthos!$C$20:$AC$2881,D$142,FALSE()))</f>
        <v>-</v>
      </c>
      <c r="E176" s="369" t="str">
        <f>IF($F176="-","-",VLOOKUP($C176,BD_annuelles_Benthos!$C$20:$AC$2881,E$142,FALSE()))</f>
        <v>-</v>
      </c>
      <c r="F176" s="369" t="str">
        <f>IF(ISERROR(VLOOKUP($C176,BD_annuelles_Benthos!$C$20:$C$2881,1,FALSE())),"-",VLOOKUP($C176,BD_annuelles_Benthos!$C$20:$AC$2881,F$142,FALSE()))</f>
        <v>-</v>
      </c>
      <c r="G176" s="369" t="str">
        <f>IF($F176="-","-",VLOOKUP($C176,BD_annuelles_Benthos!$C$20:$AC$2881,G$142,FALSE()))</f>
        <v>-</v>
      </c>
      <c r="H176" s="580" t="str">
        <f>IF($F176="-","-",VLOOKUP($C176,BD_annuelles_Benthos!$C$20:$AC$2881,H$142,FALSE()))</f>
        <v>-</v>
      </c>
      <c r="I176" s="580" t="str">
        <f>IF($F176="-","-",VLOOKUP($C176,BD_annuelles_Benthos!$C$20:$AC$2881,I$142,FALSE()))</f>
        <v>-</v>
      </c>
      <c r="J176" s="369">
        <v>2005</v>
      </c>
      <c r="K176" s="369"/>
      <c r="L176" s="370" t="str">
        <f>IF($F176="-","-",VLOOKUP($C176,BD_annuelles_Benthos!$C$20:$AC$2881,L$142,FALSE()))</f>
        <v>-</v>
      </c>
      <c r="M176" s="369" t="str">
        <f t="shared" si="84"/>
        <v>Waugni</v>
      </c>
      <c r="N176" s="369">
        <v>1</v>
      </c>
      <c r="O176" s="370" t="str">
        <f>IF($F176="-","-",VLOOKUP($C176,BD_annuelles_Benthos!$C$20:$AC$2881,O$142,FALSE()))</f>
        <v>-</v>
      </c>
      <c r="P176" s="370" t="str">
        <f>IF($F176="-","-",VLOOKUP($C176,BD_annuelles_Benthos!$C$20:$AC$2881,P$142,FALSE()))</f>
        <v>-</v>
      </c>
      <c r="Q176" s="370" t="str">
        <f>IF($F176="-","-",VLOOKUP($C176,BD_annuelles_Benthos!$C$20:$AC$2881,Q$142,FALSE()))</f>
        <v>-</v>
      </c>
      <c r="R176" s="370" t="str">
        <f>IF($F176="-","-",VLOOKUP($C176,BD_annuelles_Benthos!$C$20:$AC$2881,R$142,FALSE()))</f>
        <v>-</v>
      </c>
      <c r="S176" s="370" t="str">
        <f>IF($F176="-","-",VLOOKUP($C176,BD_annuelles_Benthos!$C$20:$AC$2881,S$142,FALSE()))</f>
        <v>-</v>
      </c>
      <c r="T176" s="370" t="str">
        <f>IF($F176="-","-",VLOOKUP($C176,BD_annuelles_Benthos!$C$20:$AC$2881,T$142,FALSE()))</f>
        <v>-</v>
      </c>
      <c r="U176" s="370" t="str">
        <f>IF($F176="-","-",VLOOKUP($C176,BD_annuelles_Benthos!$C$20:$AC$2881,U$142,FALSE()))</f>
        <v>-</v>
      </c>
      <c r="V176" s="370" t="str">
        <f>IF($F176="-","-",VLOOKUP($C176,BD_annuelles_Benthos!$C$20:$AC$2881,V$142,FALSE()))</f>
        <v>-</v>
      </c>
      <c r="W176" s="370" t="str">
        <f>IF($F176="-","-",VLOOKUP($C176,BD_annuelles_Benthos!$C$20:$AC$2881,W$142,FALSE()))</f>
        <v>-</v>
      </c>
      <c r="X176" s="370" t="str">
        <f>IF($F176="-","-",VLOOKUP($C176,BD_annuelles_Benthos!$C$20:$AC$2881,X$142,FALSE()))</f>
        <v>-</v>
      </c>
      <c r="Y176" s="370" t="str">
        <f>IF($F176="-","-",VLOOKUP($C176,BD_annuelles_Benthos!$C$20:$AC$2881,Y$142,FALSE()))</f>
        <v>-</v>
      </c>
      <c r="Z176" s="370" t="str">
        <f>IF($F176="-","-",VLOOKUP($C176,BD_annuelles_Benthos!$C$20:$AC$2881,Z$142,FALSE()))</f>
        <v>-</v>
      </c>
      <c r="AA176" s="370" t="str">
        <f>IF($F176="-","-",VLOOKUP($C176,BD_annuelles_Benthos!$C$20:$AC$2881,AA$142,FALSE()))</f>
        <v>-</v>
      </c>
      <c r="AB176" s="369">
        <f t="shared" si="85"/>
        <v>0</v>
      </c>
      <c r="AC176" s="404"/>
      <c r="AD176" s="405"/>
      <c r="AE176" s="405"/>
      <c r="AF176" s="405"/>
      <c r="AG176" s="406"/>
      <c r="AH176" s="369" t="str">
        <f>IF($F176="-","-",O176+P176+Q176+R176)</f>
        <v>-</v>
      </c>
      <c r="AI176" s="401" t="str">
        <f t="shared" si="87"/>
        <v>-</v>
      </c>
      <c r="AJ176" s="371" t="str">
        <f t="shared" si="87"/>
        <v>-</v>
      </c>
      <c r="AK176" s="371" t="str">
        <f t="shared" si="87"/>
        <v>-</v>
      </c>
      <c r="AL176" s="371" t="str">
        <f t="shared" si="87"/>
        <v>-</v>
      </c>
      <c r="AM176" s="371" t="str">
        <f t="shared" si="87"/>
        <v>-</v>
      </c>
      <c r="AN176" s="371" t="str">
        <f t="shared" si="87"/>
        <v>-</v>
      </c>
      <c r="AO176" s="371" t="str">
        <f t="shared" si="87"/>
        <v>-</v>
      </c>
      <c r="AP176" s="371" t="str">
        <f t="shared" si="87"/>
        <v>-</v>
      </c>
      <c r="AQ176" s="371" t="str">
        <f t="shared" si="87"/>
        <v>-</v>
      </c>
      <c r="AR176" s="371" t="str">
        <f t="shared" si="87"/>
        <v>-</v>
      </c>
      <c r="AS176" s="371" t="str">
        <f t="shared" si="87"/>
        <v>-</v>
      </c>
      <c r="AT176" s="371" t="str">
        <f t="shared" si="87"/>
        <v>-</v>
      </c>
      <c r="AU176" s="371" t="str">
        <f t="shared" si="87"/>
        <v>-</v>
      </c>
      <c r="AV176" s="371" t="str">
        <f t="shared" si="88"/>
        <v>-</v>
      </c>
      <c r="AW176" s="371" t="str">
        <f t="shared" si="89"/>
        <v>-</v>
      </c>
      <c r="AX176" s="371" t="str">
        <f t="shared" si="89"/>
        <v>-</v>
      </c>
      <c r="AY176" s="371" t="str">
        <f t="shared" si="89"/>
        <v>-</v>
      </c>
      <c r="AZ176" s="371" t="str">
        <f t="shared" si="89"/>
        <v>-</v>
      </c>
      <c r="BA176" s="371" t="str">
        <f t="shared" si="89"/>
        <v>-</v>
      </c>
      <c r="BB176" s="371" t="str">
        <f t="shared" si="89"/>
        <v>-</v>
      </c>
      <c r="BC176" s="371" t="str">
        <f t="shared" si="89"/>
        <v>-</v>
      </c>
      <c r="BD176" s="371" t="str">
        <f t="shared" si="89"/>
        <v>-</v>
      </c>
      <c r="BE176" s="371" t="str">
        <f t="shared" si="89"/>
        <v>-</v>
      </c>
      <c r="BF176" s="371" t="str">
        <f t="shared" si="89"/>
        <v>-</v>
      </c>
      <c r="BG176" s="371" t="str">
        <f t="shared" si="89"/>
        <v>-</v>
      </c>
      <c r="BH176" s="371" t="str">
        <f t="shared" si="89"/>
        <v>-</v>
      </c>
      <c r="BI176" s="371" t="str">
        <f t="shared" si="89"/>
        <v>-</v>
      </c>
      <c r="BJ176" s="371" t="str">
        <f t="shared" si="89"/>
        <v>-</v>
      </c>
    </row>
    <row r="177" spans="1:62" ht="17" customHeight="1">
      <c r="A177" s="373">
        <v>9030</v>
      </c>
      <c r="B177" s="373"/>
      <c r="C177" s="373" t="str">
        <f t="shared" si="83"/>
        <v>2005-Waugni_2</v>
      </c>
      <c r="D177" s="373" t="str">
        <f>IF($F177="-","-",VLOOKUP($C177,BD_annuelles_Benthos!$C$20:$AC$2881,D$142,FALSE()))</f>
        <v>-</v>
      </c>
      <c r="E177" s="373" t="str">
        <f>IF($F177="-","-",VLOOKUP($C177,BD_annuelles_Benthos!$C$20:$AC$2881,E$142,FALSE()))</f>
        <v>-</v>
      </c>
      <c r="F177" s="373" t="str">
        <f>IF(ISERROR(VLOOKUP($C177,BD_annuelles_Benthos!$C$20:$C$2881,1,FALSE())),"-",VLOOKUP($C177,BD_annuelles_Benthos!$C$20:$AC$2881,F$142,FALSE()))</f>
        <v>-</v>
      </c>
      <c r="G177" s="373" t="str">
        <f>IF($F177="-","-",VLOOKUP($C177,BD_annuelles_Benthos!$C$20:$AC$2881,G$142,FALSE()))</f>
        <v>-</v>
      </c>
      <c r="H177" s="581" t="str">
        <f>IF($F177="-","-",VLOOKUP($C177,BD_annuelles_Benthos!$C$20:$AC$2881,H$142,FALSE()))</f>
        <v>-</v>
      </c>
      <c r="I177" s="581" t="str">
        <f>IF($F177="-","-",VLOOKUP($C177,BD_annuelles_Benthos!$C$20:$AC$2881,I$142,FALSE()))</f>
        <v>-</v>
      </c>
      <c r="J177" s="373">
        <v>2005</v>
      </c>
      <c r="K177" s="373"/>
      <c r="L177" s="374" t="str">
        <f>IF($F177="-","-",VLOOKUP($C177,BD_annuelles_Benthos!$C$20:$AC$2881,L$142,FALSE()))</f>
        <v>-</v>
      </c>
      <c r="M177" s="373" t="str">
        <f t="shared" si="84"/>
        <v>Waugni</v>
      </c>
      <c r="N177" s="373">
        <v>2</v>
      </c>
      <c r="O177" s="374" t="str">
        <f>IF($F177="-","-",VLOOKUP($C177,BD_annuelles_Benthos!$C$20:$AC$2881,O$142,FALSE()))</f>
        <v>-</v>
      </c>
      <c r="P177" s="374" t="str">
        <f>IF($F177="-","-",VLOOKUP($C177,BD_annuelles_Benthos!$C$20:$AC$2881,P$142,FALSE()))</f>
        <v>-</v>
      </c>
      <c r="Q177" s="374" t="str">
        <f>IF($F177="-","-",VLOOKUP($C177,BD_annuelles_Benthos!$C$20:$AC$2881,Q$142,FALSE()))</f>
        <v>-</v>
      </c>
      <c r="R177" s="374" t="str">
        <f>IF($F177="-","-",VLOOKUP($C177,BD_annuelles_Benthos!$C$20:$AC$2881,R$142,FALSE()))</f>
        <v>-</v>
      </c>
      <c r="S177" s="374" t="str">
        <f>IF($F177="-","-",VLOOKUP($C177,BD_annuelles_Benthos!$C$20:$AC$2881,S$142,FALSE()))</f>
        <v>-</v>
      </c>
      <c r="T177" s="374" t="str">
        <f>IF($F177="-","-",VLOOKUP($C177,BD_annuelles_Benthos!$C$20:$AC$2881,T$142,FALSE()))</f>
        <v>-</v>
      </c>
      <c r="U177" s="374" t="str">
        <f>IF($F177="-","-",VLOOKUP($C177,BD_annuelles_Benthos!$C$20:$AC$2881,U$142,FALSE()))</f>
        <v>-</v>
      </c>
      <c r="V177" s="374" t="str">
        <f>IF($F177="-","-",VLOOKUP($C177,BD_annuelles_Benthos!$C$20:$AC$2881,V$142,FALSE()))</f>
        <v>-</v>
      </c>
      <c r="W177" s="374" t="str">
        <f>IF($F177="-","-",VLOOKUP($C177,BD_annuelles_Benthos!$C$20:$AC$2881,W$142,FALSE()))</f>
        <v>-</v>
      </c>
      <c r="X177" s="374" t="str">
        <f>IF($F177="-","-",VLOOKUP($C177,BD_annuelles_Benthos!$C$20:$AC$2881,X$142,FALSE()))</f>
        <v>-</v>
      </c>
      <c r="Y177" s="374" t="str">
        <f>IF($F177="-","-",VLOOKUP($C177,BD_annuelles_Benthos!$C$20:$AC$2881,Y$142,FALSE()))</f>
        <v>-</v>
      </c>
      <c r="Z177" s="374" t="str">
        <f>IF($F177="-","-",VLOOKUP($C177,BD_annuelles_Benthos!$C$20:$AC$2881,Z$142,FALSE()))</f>
        <v>-</v>
      </c>
      <c r="AA177" s="374" t="str">
        <f>IF($F177="-","-",VLOOKUP($C177,BD_annuelles_Benthos!$C$20:$AC$2881,AA$142,FALSE()))</f>
        <v>-</v>
      </c>
      <c r="AB177" s="373">
        <f t="shared" si="85"/>
        <v>0</v>
      </c>
      <c r="AC177" s="407"/>
      <c r="AD177" s="408"/>
      <c r="AE177" s="408"/>
      <c r="AF177" s="408"/>
      <c r="AG177" s="409"/>
      <c r="AH177" s="373" t="str">
        <f t="shared" si="86"/>
        <v>-</v>
      </c>
      <c r="AI177" s="402" t="str">
        <f t="shared" si="87"/>
        <v>-</v>
      </c>
      <c r="AJ177" s="375" t="str">
        <f t="shared" si="87"/>
        <v>-</v>
      </c>
      <c r="AK177" s="375" t="str">
        <f t="shared" si="87"/>
        <v>-</v>
      </c>
      <c r="AL177" s="375" t="str">
        <f t="shared" si="87"/>
        <v>-</v>
      </c>
      <c r="AM177" s="375" t="str">
        <f t="shared" si="87"/>
        <v>-</v>
      </c>
      <c r="AN177" s="375" t="str">
        <f t="shared" si="87"/>
        <v>-</v>
      </c>
      <c r="AO177" s="375" t="str">
        <f t="shared" si="87"/>
        <v>-</v>
      </c>
      <c r="AP177" s="375" t="str">
        <f t="shared" si="87"/>
        <v>-</v>
      </c>
      <c r="AQ177" s="375" t="str">
        <f t="shared" si="87"/>
        <v>-</v>
      </c>
      <c r="AR177" s="375" t="str">
        <f t="shared" si="87"/>
        <v>-</v>
      </c>
      <c r="AS177" s="375" t="str">
        <f t="shared" si="87"/>
        <v>-</v>
      </c>
      <c r="AT177" s="375" t="str">
        <f t="shared" si="87"/>
        <v>-</v>
      </c>
      <c r="AU177" s="375" t="str">
        <f t="shared" si="87"/>
        <v>-</v>
      </c>
      <c r="AV177" s="375" t="str">
        <f t="shared" si="88"/>
        <v>-</v>
      </c>
      <c r="AW177" s="375" t="str">
        <f t="shared" si="89"/>
        <v>-</v>
      </c>
      <c r="AX177" s="375" t="str">
        <f t="shared" si="89"/>
        <v>-</v>
      </c>
      <c r="AY177" s="375" t="str">
        <f t="shared" si="89"/>
        <v>-</v>
      </c>
      <c r="AZ177" s="375" t="str">
        <f t="shared" si="89"/>
        <v>-</v>
      </c>
      <c r="BA177" s="375" t="str">
        <f t="shared" si="89"/>
        <v>-</v>
      </c>
      <c r="BB177" s="375" t="str">
        <f t="shared" si="89"/>
        <v>-</v>
      </c>
      <c r="BC177" s="375" t="str">
        <f t="shared" si="89"/>
        <v>-</v>
      </c>
      <c r="BD177" s="375" t="str">
        <f t="shared" si="89"/>
        <v>-</v>
      </c>
      <c r="BE177" s="375" t="str">
        <f t="shared" si="89"/>
        <v>-</v>
      </c>
      <c r="BF177" s="375" t="str">
        <f t="shared" si="89"/>
        <v>-</v>
      </c>
      <c r="BG177" s="375" t="str">
        <f t="shared" si="89"/>
        <v>-</v>
      </c>
      <c r="BH177" s="375" t="str">
        <f t="shared" si="89"/>
        <v>-</v>
      </c>
      <c r="BI177" s="375" t="str">
        <f t="shared" si="89"/>
        <v>-</v>
      </c>
      <c r="BJ177" s="375" t="str">
        <f t="shared" si="89"/>
        <v>-</v>
      </c>
    </row>
    <row r="178" spans="1:62" ht="17" customHeight="1">
      <c r="A178" s="373">
        <v>9031</v>
      </c>
      <c r="B178" s="373"/>
      <c r="C178" s="373" t="str">
        <f t="shared" si="83"/>
        <v>2005-Waugni_3</v>
      </c>
      <c r="D178" s="373" t="str">
        <f>IF($F178="-","-",VLOOKUP($C178,BD_annuelles_Benthos!$C$20:$AC$2881,D$142,FALSE()))</f>
        <v>-</v>
      </c>
      <c r="E178" s="373" t="str">
        <f>IF($F178="-","-",VLOOKUP($C178,BD_annuelles_Benthos!$C$20:$AC$2881,E$142,FALSE()))</f>
        <v>-</v>
      </c>
      <c r="F178" s="373" t="str">
        <f>IF(ISERROR(VLOOKUP($C178,BD_annuelles_Benthos!$C$20:$C$2881,1,FALSE())),"-",VLOOKUP($C178,BD_annuelles_Benthos!$C$20:$AC$2881,F$142,FALSE()))</f>
        <v>-</v>
      </c>
      <c r="G178" s="373" t="str">
        <f>IF($F178="-","-",VLOOKUP($C178,BD_annuelles_Benthos!$C$20:$AC$2881,G$142,FALSE()))</f>
        <v>-</v>
      </c>
      <c r="H178" s="581" t="str">
        <f>IF($F178="-","-",VLOOKUP($C178,BD_annuelles_Benthos!$C$20:$AC$2881,H$142,FALSE()))</f>
        <v>-</v>
      </c>
      <c r="I178" s="581" t="str">
        <f>IF($F178="-","-",VLOOKUP($C178,BD_annuelles_Benthos!$C$20:$AC$2881,I$142,FALSE()))</f>
        <v>-</v>
      </c>
      <c r="J178" s="373">
        <v>2005</v>
      </c>
      <c r="K178" s="373"/>
      <c r="L178" s="374" t="str">
        <f>IF($F178="-","-",VLOOKUP($C178,BD_annuelles_Benthos!$C$20:$AC$2881,L$142,FALSE()))</f>
        <v>-</v>
      </c>
      <c r="M178" s="373" t="str">
        <f t="shared" si="84"/>
        <v>Waugni</v>
      </c>
      <c r="N178" s="373">
        <v>3</v>
      </c>
      <c r="O178" s="374" t="str">
        <f>IF($F178="-","-",VLOOKUP($C178,BD_annuelles_Benthos!$C$20:$AC$2881,O$142,FALSE()))</f>
        <v>-</v>
      </c>
      <c r="P178" s="374" t="str">
        <f>IF($F178="-","-",VLOOKUP($C178,BD_annuelles_Benthos!$C$20:$AC$2881,P$142,FALSE()))</f>
        <v>-</v>
      </c>
      <c r="Q178" s="374" t="str">
        <f>IF($F178="-","-",VLOOKUP($C178,BD_annuelles_Benthos!$C$20:$AC$2881,Q$142,FALSE()))</f>
        <v>-</v>
      </c>
      <c r="R178" s="374" t="str">
        <f>IF($F178="-","-",VLOOKUP($C178,BD_annuelles_Benthos!$C$20:$AC$2881,R$142,FALSE()))</f>
        <v>-</v>
      </c>
      <c r="S178" s="374" t="str">
        <f>IF($F178="-","-",VLOOKUP($C178,BD_annuelles_Benthos!$C$20:$AC$2881,S$142,FALSE()))</f>
        <v>-</v>
      </c>
      <c r="T178" s="374" t="str">
        <f>IF($F178="-","-",VLOOKUP($C178,BD_annuelles_Benthos!$C$20:$AC$2881,T$142,FALSE()))</f>
        <v>-</v>
      </c>
      <c r="U178" s="374" t="str">
        <f>IF($F178="-","-",VLOOKUP($C178,BD_annuelles_Benthos!$C$20:$AC$2881,U$142,FALSE()))</f>
        <v>-</v>
      </c>
      <c r="V178" s="374" t="str">
        <f>IF($F178="-","-",VLOOKUP($C178,BD_annuelles_Benthos!$C$20:$AC$2881,V$142,FALSE()))</f>
        <v>-</v>
      </c>
      <c r="W178" s="374" t="str">
        <f>IF($F178="-","-",VLOOKUP($C178,BD_annuelles_Benthos!$C$20:$AC$2881,W$142,FALSE()))</f>
        <v>-</v>
      </c>
      <c r="X178" s="374" t="str">
        <f>IF($F178="-","-",VLOOKUP($C178,BD_annuelles_Benthos!$C$20:$AC$2881,X$142,FALSE()))</f>
        <v>-</v>
      </c>
      <c r="Y178" s="374" t="str">
        <f>IF($F178="-","-",VLOOKUP($C178,BD_annuelles_Benthos!$C$20:$AC$2881,Y$142,FALSE()))</f>
        <v>-</v>
      </c>
      <c r="Z178" s="374" t="str">
        <f>IF($F178="-","-",VLOOKUP($C178,BD_annuelles_Benthos!$C$20:$AC$2881,Z$142,FALSE()))</f>
        <v>-</v>
      </c>
      <c r="AA178" s="374" t="str">
        <f>IF($F178="-","-",VLOOKUP($C178,BD_annuelles_Benthos!$C$20:$AC$2881,AA$142,FALSE()))</f>
        <v>-</v>
      </c>
      <c r="AB178" s="373">
        <f t="shared" si="85"/>
        <v>0</v>
      </c>
      <c r="AC178" s="407"/>
      <c r="AD178" s="408"/>
      <c r="AE178" s="408"/>
      <c r="AF178" s="408"/>
      <c r="AG178" s="409"/>
      <c r="AH178" s="373" t="str">
        <f t="shared" si="86"/>
        <v>-</v>
      </c>
      <c r="AI178" s="402" t="str">
        <f t="shared" si="87"/>
        <v>-</v>
      </c>
      <c r="AJ178" s="375" t="str">
        <f t="shared" si="87"/>
        <v>-</v>
      </c>
      <c r="AK178" s="375" t="str">
        <f t="shared" si="87"/>
        <v>-</v>
      </c>
      <c r="AL178" s="375" t="str">
        <f t="shared" si="87"/>
        <v>-</v>
      </c>
      <c r="AM178" s="375" t="str">
        <f t="shared" si="87"/>
        <v>-</v>
      </c>
      <c r="AN178" s="375" t="str">
        <f t="shared" si="87"/>
        <v>-</v>
      </c>
      <c r="AO178" s="375" t="str">
        <f t="shared" si="87"/>
        <v>-</v>
      </c>
      <c r="AP178" s="375" t="str">
        <f t="shared" si="87"/>
        <v>-</v>
      </c>
      <c r="AQ178" s="375" t="str">
        <f t="shared" si="87"/>
        <v>-</v>
      </c>
      <c r="AR178" s="375" t="str">
        <f t="shared" si="87"/>
        <v>-</v>
      </c>
      <c r="AS178" s="375" t="str">
        <f t="shared" si="87"/>
        <v>-</v>
      </c>
      <c r="AT178" s="375" t="str">
        <f t="shared" si="87"/>
        <v>-</v>
      </c>
      <c r="AU178" s="375" t="str">
        <f t="shared" si="87"/>
        <v>-</v>
      </c>
      <c r="AV178" s="375" t="str">
        <f t="shared" si="88"/>
        <v>-</v>
      </c>
      <c r="AW178" s="375" t="str">
        <f t="shared" si="89"/>
        <v>-</v>
      </c>
      <c r="AX178" s="375" t="str">
        <f t="shared" si="89"/>
        <v>-</v>
      </c>
      <c r="AY178" s="375" t="str">
        <f t="shared" si="89"/>
        <v>-</v>
      </c>
      <c r="AZ178" s="375" t="str">
        <f t="shared" si="89"/>
        <v>-</v>
      </c>
      <c r="BA178" s="375" t="str">
        <f t="shared" si="89"/>
        <v>-</v>
      </c>
      <c r="BB178" s="375" t="str">
        <f t="shared" si="89"/>
        <v>-</v>
      </c>
      <c r="BC178" s="375" t="str">
        <f t="shared" si="89"/>
        <v>-</v>
      </c>
      <c r="BD178" s="375" t="str">
        <f t="shared" si="89"/>
        <v>-</v>
      </c>
      <c r="BE178" s="375" t="str">
        <f t="shared" si="89"/>
        <v>-</v>
      </c>
      <c r="BF178" s="375" t="str">
        <f t="shared" si="89"/>
        <v>-</v>
      </c>
      <c r="BG178" s="375" t="str">
        <f t="shared" si="89"/>
        <v>-</v>
      </c>
      <c r="BH178" s="375" t="str">
        <f t="shared" si="89"/>
        <v>-</v>
      </c>
      <c r="BI178" s="375" t="str">
        <f t="shared" si="89"/>
        <v>-</v>
      </c>
      <c r="BJ178" s="375" t="str">
        <f t="shared" si="89"/>
        <v>-</v>
      </c>
    </row>
    <row r="179" spans="1:62" ht="17" customHeight="1">
      <c r="A179" s="377">
        <v>9032</v>
      </c>
      <c r="B179" s="377"/>
      <c r="C179" s="377" t="str">
        <f t="shared" si="83"/>
        <v>2005-Waugni_4</v>
      </c>
      <c r="D179" s="377" t="str">
        <f>IF($F179="-","-",VLOOKUP($C179,BD_annuelles_Benthos!$C$20:$AC$2881,D$142,FALSE()))</f>
        <v>-</v>
      </c>
      <c r="E179" s="377" t="str">
        <f>IF($F179="-","-",VLOOKUP($C179,BD_annuelles_Benthos!$C$20:$AC$2881,E$142,FALSE()))</f>
        <v>-</v>
      </c>
      <c r="F179" s="377" t="str">
        <f>IF(ISERROR(VLOOKUP($C179,BD_annuelles_Benthos!$C$20:$C$2881,1,FALSE())),"-",VLOOKUP($C179,BD_annuelles_Benthos!$C$20:$AC$2881,F$142,FALSE()))</f>
        <v>-</v>
      </c>
      <c r="G179" s="377" t="str">
        <f>IF($F179="-","-",VLOOKUP($C179,BD_annuelles_Benthos!$C$20:$AC$2881,G$142,FALSE()))</f>
        <v>-</v>
      </c>
      <c r="H179" s="582" t="str">
        <f>IF($F179="-","-",VLOOKUP($C179,BD_annuelles_Benthos!$C$20:$AC$2881,H$142,FALSE()))</f>
        <v>-</v>
      </c>
      <c r="I179" s="582" t="str">
        <f>IF($F179="-","-",VLOOKUP($C179,BD_annuelles_Benthos!$C$20:$AC$2881,I$142,FALSE()))</f>
        <v>-</v>
      </c>
      <c r="J179" s="377">
        <v>2005</v>
      </c>
      <c r="K179" s="377"/>
      <c r="L179" s="378" t="str">
        <f>IF($F179="-","-",VLOOKUP($C179,BD_annuelles_Benthos!$C$20:$AC$2881,L$142,FALSE()))</f>
        <v>-</v>
      </c>
      <c r="M179" s="377" t="str">
        <f t="shared" si="84"/>
        <v>Waugni</v>
      </c>
      <c r="N179" s="377">
        <v>4</v>
      </c>
      <c r="O179" s="378" t="str">
        <f>IF($F179="-","-",VLOOKUP($C179,BD_annuelles_Benthos!$C$20:$AC$2881,O$142,FALSE()))</f>
        <v>-</v>
      </c>
      <c r="P179" s="378" t="str">
        <f>IF($F179="-","-",VLOOKUP($C179,BD_annuelles_Benthos!$C$20:$AC$2881,P$142,FALSE()))</f>
        <v>-</v>
      </c>
      <c r="Q179" s="378" t="str">
        <f>IF($F179="-","-",VLOOKUP($C179,BD_annuelles_Benthos!$C$20:$AC$2881,Q$142,FALSE()))</f>
        <v>-</v>
      </c>
      <c r="R179" s="378" t="str">
        <f>IF($F179="-","-",VLOOKUP($C179,BD_annuelles_Benthos!$C$20:$AC$2881,R$142,FALSE()))</f>
        <v>-</v>
      </c>
      <c r="S179" s="378" t="str">
        <f>IF($F179="-","-",VLOOKUP($C179,BD_annuelles_Benthos!$C$20:$AC$2881,S$142,FALSE()))</f>
        <v>-</v>
      </c>
      <c r="T179" s="378" t="str">
        <f>IF($F179="-","-",VLOOKUP($C179,BD_annuelles_Benthos!$C$20:$AC$2881,T$142,FALSE()))</f>
        <v>-</v>
      </c>
      <c r="U179" s="378" t="str">
        <f>IF($F179="-","-",VLOOKUP($C179,BD_annuelles_Benthos!$C$20:$AC$2881,U$142,FALSE()))</f>
        <v>-</v>
      </c>
      <c r="V179" s="378" t="str">
        <f>IF($F179="-","-",VLOOKUP($C179,BD_annuelles_Benthos!$C$20:$AC$2881,V$142,FALSE()))</f>
        <v>-</v>
      </c>
      <c r="W179" s="378" t="str">
        <f>IF($F179="-","-",VLOOKUP($C179,BD_annuelles_Benthos!$C$20:$AC$2881,W$142,FALSE()))</f>
        <v>-</v>
      </c>
      <c r="X179" s="378" t="str">
        <f>IF($F179="-","-",VLOOKUP($C179,BD_annuelles_Benthos!$C$20:$AC$2881,X$142,FALSE()))</f>
        <v>-</v>
      </c>
      <c r="Y179" s="378" t="str">
        <f>IF($F179="-","-",VLOOKUP($C179,BD_annuelles_Benthos!$C$20:$AC$2881,Y$142,FALSE()))</f>
        <v>-</v>
      </c>
      <c r="Z179" s="378" t="str">
        <f>IF($F179="-","-",VLOOKUP($C179,BD_annuelles_Benthos!$C$20:$AC$2881,Z$142,FALSE()))</f>
        <v>-</v>
      </c>
      <c r="AA179" s="378" t="str">
        <f>IF($F179="-","-",VLOOKUP($C179,BD_annuelles_Benthos!$C$20:$AC$2881,AA$142,FALSE()))</f>
        <v>-</v>
      </c>
      <c r="AB179" s="377">
        <f t="shared" si="85"/>
        <v>0</v>
      </c>
      <c r="AC179" s="410"/>
      <c r="AD179" s="411"/>
      <c r="AE179" s="411"/>
      <c r="AF179" s="411"/>
      <c r="AG179" s="412"/>
      <c r="AH179" s="377" t="str">
        <f t="shared" si="86"/>
        <v>-</v>
      </c>
      <c r="AI179" s="403" t="str">
        <f t="shared" si="87"/>
        <v>-</v>
      </c>
      <c r="AJ179" s="379" t="str">
        <f t="shared" si="87"/>
        <v>-</v>
      </c>
      <c r="AK179" s="379" t="str">
        <f t="shared" si="87"/>
        <v>-</v>
      </c>
      <c r="AL179" s="379" t="str">
        <f t="shared" si="87"/>
        <v>-</v>
      </c>
      <c r="AM179" s="379" t="str">
        <f t="shared" si="87"/>
        <v>-</v>
      </c>
      <c r="AN179" s="379" t="str">
        <f t="shared" si="87"/>
        <v>-</v>
      </c>
      <c r="AO179" s="379" t="str">
        <f t="shared" si="87"/>
        <v>-</v>
      </c>
      <c r="AP179" s="379" t="str">
        <f t="shared" si="87"/>
        <v>-</v>
      </c>
      <c r="AQ179" s="379" t="str">
        <f t="shared" si="87"/>
        <v>-</v>
      </c>
      <c r="AR179" s="379" t="str">
        <f t="shared" si="87"/>
        <v>-</v>
      </c>
      <c r="AS179" s="379" t="str">
        <f t="shared" si="87"/>
        <v>-</v>
      </c>
      <c r="AT179" s="379" t="str">
        <f t="shared" si="87"/>
        <v>-</v>
      </c>
      <c r="AU179" s="379" t="str">
        <f t="shared" si="87"/>
        <v>-</v>
      </c>
      <c r="AV179" s="379" t="str">
        <f t="shared" si="88"/>
        <v>-</v>
      </c>
      <c r="AW179" s="379" t="str">
        <f t="shared" si="89"/>
        <v>-</v>
      </c>
      <c r="AX179" s="379" t="str">
        <f t="shared" si="89"/>
        <v>-</v>
      </c>
      <c r="AY179" s="379" t="str">
        <f t="shared" si="89"/>
        <v>-</v>
      </c>
      <c r="AZ179" s="379" t="str">
        <f t="shared" si="89"/>
        <v>-</v>
      </c>
      <c r="BA179" s="379" t="str">
        <f t="shared" si="89"/>
        <v>-</v>
      </c>
      <c r="BB179" s="379" t="str">
        <f t="shared" si="89"/>
        <v>-</v>
      </c>
      <c r="BC179" s="379" t="str">
        <f t="shared" si="89"/>
        <v>-</v>
      </c>
      <c r="BD179" s="379" t="str">
        <f t="shared" si="89"/>
        <v>-</v>
      </c>
      <c r="BE179" s="379" t="str">
        <f t="shared" si="89"/>
        <v>-</v>
      </c>
      <c r="BF179" s="379" t="str">
        <f t="shared" si="89"/>
        <v>-</v>
      </c>
      <c r="BG179" s="379" t="str">
        <f t="shared" si="89"/>
        <v>-</v>
      </c>
      <c r="BH179" s="379" t="str">
        <f t="shared" si="89"/>
        <v>-</v>
      </c>
      <c r="BI179" s="379" t="str">
        <f t="shared" si="89"/>
        <v>-</v>
      </c>
      <c r="BJ179" s="379" t="str">
        <f t="shared" si="89"/>
        <v>-</v>
      </c>
    </row>
    <row r="180" spans="1:62" ht="17" customHeight="1">
      <c r="A180" s="369">
        <v>9029</v>
      </c>
      <c r="B180" s="369"/>
      <c r="C180" s="369" t="str">
        <f t="shared" si="83"/>
        <v>2006-Waugni_1</v>
      </c>
      <c r="D180" s="369" t="str">
        <f>IF($F180="-","-",VLOOKUP($C180,BD_annuelles_Benthos!$C$20:$AC$2881,D$142,FALSE()))</f>
        <v>-</v>
      </c>
      <c r="E180" s="369" t="str">
        <f>IF($F180="-","-",VLOOKUP($C180,BD_annuelles_Benthos!$C$20:$AC$2881,E$142,FALSE()))</f>
        <v>-</v>
      </c>
      <c r="F180" s="369" t="str">
        <f>IF(ISERROR(VLOOKUP($C180,BD_annuelles_Benthos!$C$20:$C$2881,1,FALSE())),"-",VLOOKUP($C180,BD_annuelles_Benthos!$C$20:$AC$2881,F$142,FALSE()))</f>
        <v>-</v>
      </c>
      <c r="G180" s="369" t="str">
        <f>IF($F180="-","-",VLOOKUP($C180,BD_annuelles_Benthos!$C$20:$AC$2881,G$142,FALSE()))</f>
        <v>-</v>
      </c>
      <c r="H180" s="580" t="str">
        <f>IF($F180="-","-",VLOOKUP($C180,BD_annuelles_Benthos!$C$20:$AC$2881,H$142,FALSE()))</f>
        <v>-</v>
      </c>
      <c r="I180" s="580" t="str">
        <f>IF($F180="-","-",VLOOKUP($C180,BD_annuelles_Benthos!$C$20:$AC$2881,I$142,FALSE()))</f>
        <v>-</v>
      </c>
      <c r="J180" s="369">
        <v>2006</v>
      </c>
      <c r="K180" s="369"/>
      <c r="L180" s="370" t="str">
        <f>IF($F180="-","-",VLOOKUP($C180,BD_annuelles_Benthos!$C$20:$AC$2881,L$142,FALSE()))</f>
        <v>-</v>
      </c>
      <c r="M180" s="369" t="str">
        <f t="shared" si="84"/>
        <v>Waugni</v>
      </c>
      <c r="N180" s="369">
        <v>1</v>
      </c>
      <c r="O180" s="370" t="str">
        <f>IF($F180="-","-",VLOOKUP($C180,BD_annuelles_Benthos!$C$20:$AC$2881,O$142,FALSE()))</f>
        <v>-</v>
      </c>
      <c r="P180" s="370" t="str">
        <f>IF($F180="-","-",VLOOKUP($C180,BD_annuelles_Benthos!$C$20:$AC$2881,P$142,FALSE()))</f>
        <v>-</v>
      </c>
      <c r="Q180" s="370" t="str">
        <f>IF($F180="-","-",VLOOKUP($C180,BD_annuelles_Benthos!$C$20:$AC$2881,Q$142,FALSE()))</f>
        <v>-</v>
      </c>
      <c r="R180" s="370" t="str">
        <f>IF($F180="-","-",VLOOKUP($C180,BD_annuelles_Benthos!$C$20:$AC$2881,R$142,FALSE()))</f>
        <v>-</v>
      </c>
      <c r="S180" s="370" t="str">
        <f>IF($F180="-","-",VLOOKUP($C180,BD_annuelles_Benthos!$C$20:$AC$2881,S$142,FALSE()))</f>
        <v>-</v>
      </c>
      <c r="T180" s="370" t="str">
        <f>IF($F180="-","-",VLOOKUP($C180,BD_annuelles_Benthos!$C$20:$AC$2881,T$142,FALSE()))</f>
        <v>-</v>
      </c>
      <c r="U180" s="370" t="str">
        <f>IF($F180="-","-",VLOOKUP($C180,BD_annuelles_Benthos!$C$20:$AC$2881,U$142,FALSE()))</f>
        <v>-</v>
      </c>
      <c r="V180" s="370" t="str">
        <f>IF($F180="-","-",VLOOKUP($C180,BD_annuelles_Benthos!$C$20:$AC$2881,V$142,FALSE()))</f>
        <v>-</v>
      </c>
      <c r="W180" s="370" t="str">
        <f>IF($F180="-","-",VLOOKUP($C180,BD_annuelles_Benthos!$C$20:$AC$2881,W$142,FALSE()))</f>
        <v>-</v>
      </c>
      <c r="X180" s="370" t="str">
        <f>IF($F180="-","-",VLOOKUP($C180,BD_annuelles_Benthos!$C$20:$AC$2881,X$142,FALSE()))</f>
        <v>-</v>
      </c>
      <c r="Y180" s="370" t="str">
        <f>IF($F180="-","-",VLOOKUP($C180,BD_annuelles_Benthos!$C$20:$AC$2881,Y$142,FALSE()))</f>
        <v>-</v>
      </c>
      <c r="Z180" s="370" t="str">
        <f>IF($F180="-","-",VLOOKUP($C180,BD_annuelles_Benthos!$C$20:$AC$2881,Z$142,FALSE()))</f>
        <v>-</v>
      </c>
      <c r="AA180" s="370" t="str">
        <f>IF($F180="-","-",VLOOKUP($C180,BD_annuelles_Benthos!$C$20:$AC$2881,AA$142,FALSE()))</f>
        <v>-</v>
      </c>
      <c r="AB180" s="369">
        <f t="shared" si="85"/>
        <v>0</v>
      </c>
      <c r="AC180" s="404"/>
      <c r="AD180" s="405"/>
      <c r="AE180" s="405"/>
      <c r="AF180" s="405"/>
      <c r="AG180" s="406"/>
      <c r="AH180" s="369" t="str">
        <f>IF($F180="-","-",O180+P180+Q180+R180)</f>
        <v>-</v>
      </c>
      <c r="AI180" s="401" t="str">
        <f t="shared" si="87"/>
        <v>-</v>
      </c>
      <c r="AJ180" s="371" t="str">
        <f t="shared" si="87"/>
        <v>-</v>
      </c>
      <c r="AK180" s="371" t="str">
        <f t="shared" si="87"/>
        <v>-</v>
      </c>
      <c r="AL180" s="371" t="str">
        <f t="shared" si="87"/>
        <v>-</v>
      </c>
      <c r="AM180" s="371" t="str">
        <f t="shared" si="87"/>
        <v>-</v>
      </c>
      <c r="AN180" s="371" t="str">
        <f t="shared" si="87"/>
        <v>-</v>
      </c>
      <c r="AO180" s="371" t="str">
        <f t="shared" si="87"/>
        <v>-</v>
      </c>
      <c r="AP180" s="371" t="str">
        <f t="shared" si="87"/>
        <v>-</v>
      </c>
      <c r="AQ180" s="371" t="str">
        <f t="shared" si="87"/>
        <v>-</v>
      </c>
      <c r="AR180" s="371" t="str">
        <f t="shared" si="87"/>
        <v>-</v>
      </c>
      <c r="AS180" s="371" t="str">
        <f t="shared" si="87"/>
        <v>-</v>
      </c>
      <c r="AT180" s="371" t="str">
        <f t="shared" si="87"/>
        <v>-</v>
      </c>
      <c r="AU180" s="371" t="str">
        <f t="shared" si="87"/>
        <v>-</v>
      </c>
      <c r="AV180" s="371" t="str">
        <f t="shared" si="88"/>
        <v>-</v>
      </c>
      <c r="AW180" s="371" t="str">
        <f t="shared" si="89"/>
        <v>-</v>
      </c>
      <c r="AX180" s="371" t="str">
        <f t="shared" si="89"/>
        <v>-</v>
      </c>
      <c r="AY180" s="371" t="str">
        <f t="shared" si="89"/>
        <v>-</v>
      </c>
      <c r="AZ180" s="371" t="str">
        <f t="shared" si="89"/>
        <v>-</v>
      </c>
      <c r="BA180" s="371" t="str">
        <f t="shared" si="89"/>
        <v>-</v>
      </c>
      <c r="BB180" s="371" t="str">
        <f t="shared" si="89"/>
        <v>-</v>
      </c>
      <c r="BC180" s="371" t="str">
        <f t="shared" si="89"/>
        <v>-</v>
      </c>
      <c r="BD180" s="371" t="str">
        <f t="shared" si="89"/>
        <v>-</v>
      </c>
      <c r="BE180" s="371" t="str">
        <f t="shared" si="89"/>
        <v>-</v>
      </c>
      <c r="BF180" s="371" t="str">
        <f t="shared" si="89"/>
        <v>-</v>
      </c>
      <c r="BG180" s="371" t="str">
        <f t="shared" si="89"/>
        <v>-</v>
      </c>
      <c r="BH180" s="371" t="str">
        <f t="shared" si="89"/>
        <v>-</v>
      </c>
      <c r="BI180" s="371" t="str">
        <f t="shared" si="89"/>
        <v>-</v>
      </c>
      <c r="BJ180" s="371" t="str">
        <f t="shared" si="89"/>
        <v>-</v>
      </c>
    </row>
    <row r="181" spans="1:62" ht="17" customHeight="1">
      <c r="A181" s="373">
        <v>9030</v>
      </c>
      <c r="B181" s="373"/>
      <c r="C181" s="373" t="str">
        <f t="shared" si="83"/>
        <v>2006-Waugni_2</v>
      </c>
      <c r="D181" s="373" t="str">
        <f>IF($F181="-","-",VLOOKUP($C181,BD_annuelles_Benthos!$C$20:$AC$2881,D$142,FALSE()))</f>
        <v>-</v>
      </c>
      <c r="E181" s="373" t="str">
        <f>IF($F181="-","-",VLOOKUP($C181,BD_annuelles_Benthos!$C$20:$AC$2881,E$142,FALSE()))</f>
        <v>-</v>
      </c>
      <c r="F181" s="373" t="str">
        <f>IF(ISERROR(VLOOKUP($C181,BD_annuelles_Benthos!$C$20:$C$2881,1,FALSE())),"-",VLOOKUP($C181,BD_annuelles_Benthos!$C$20:$AC$2881,F$142,FALSE()))</f>
        <v>-</v>
      </c>
      <c r="G181" s="373" t="str">
        <f>IF($F181="-","-",VLOOKUP($C181,BD_annuelles_Benthos!$C$20:$AC$2881,G$142,FALSE()))</f>
        <v>-</v>
      </c>
      <c r="H181" s="581" t="str">
        <f>IF($F181="-","-",VLOOKUP($C181,BD_annuelles_Benthos!$C$20:$AC$2881,H$142,FALSE()))</f>
        <v>-</v>
      </c>
      <c r="I181" s="581" t="str">
        <f>IF($F181="-","-",VLOOKUP($C181,BD_annuelles_Benthos!$C$20:$AC$2881,I$142,FALSE()))</f>
        <v>-</v>
      </c>
      <c r="J181" s="373">
        <v>2006</v>
      </c>
      <c r="K181" s="373"/>
      <c r="L181" s="374" t="str">
        <f>IF($F181="-","-",VLOOKUP($C181,BD_annuelles_Benthos!$C$20:$AC$2881,L$142,FALSE()))</f>
        <v>-</v>
      </c>
      <c r="M181" s="373" t="str">
        <f t="shared" si="84"/>
        <v>Waugni</v>
      </c>
      <c r="N181" s="373">
        <v>2</v>
      </c>
      <c r="O181" s="374" t="str">
        <f>IF($F181="-","-",VLOOKUP($C181,BD_annuelles_Benthos!$C$20:$AC$2881,O$142,FALSE()))</f>
        <v>-</v>
      </c>
      <c r="P181" s="374" t="str">
        <f>IF($F181="-","-",VLOOKUP($C181,BD_annuelles_Benthos!$C$20:$AC$2881,P$142,FALSE()))</f>
        <v>-</v>
      </c>
      <c r="Q181" s="374" t="str">
        <f>IF($F181="-","-",VLOOKUP($C181,BD_annuelles_Benthos!$C$20:$AC$2881,Q$142,FALSE()))</f>
        <v>-</v>
      </c>
      <c r="R181" s="374" t="str">
        <f>IF($F181="-","-",VLOOKUP($C181,BD_annuelles_Benthos!$C$20:$AC$2881,R$142,FALSE()))</f>
        <v>-</v>
      </c>
      <c r="S181" s="374" t="str">
        <f>IF($F181="-","-",VLOOKUP($C181,BD_annuelles_Benthos!$C$20:$AC$2881,S$142,FALSE()))</f>
        <v>-</v>
      </c>
      <c r="T181" s="374" t="str">
        <f>IF($F181="-","-",VLOOKUP($C181,BD_annuelles_Benthos!$C$20:$AC$2881,T$142,FALSE()))</f>
        <v>-</v>
      </c>
      <c r="U181" s="374" t="str">
        <f>IF($F181="-","-",VLOOKUP($C181,BD_annuelles_Benthos!$C$20:$AC$2881,U$142,FALSE()))</f>
        <v>-</v>
      </c>
      <c r="V181" s="374" t="str">
        <f>IF($F181="-","-",VLOOKUP($C181,BD_annuelles_Benthos!$C$20:$AC$2881,V$142,FALSE()))</f>
        <v>-</v>
      </c>
      <c r="W181" s="374" t="str">
        <f>IF($F181="-","-",VLOOKUP($C181,BD_annuelles_Benthos!$C$20:$AC$2881,W$142,FALSE()))</f>
        <v>-</v>
      </c>
      <c r="X181" s="374" t="str">
        <f>IF($F181="-","-",VLOOKUP($C181,BD_annuelles_Benthos!$C$20:$AC$2881,X$142,FALSE()))</f>
        <v>-</v>
      </c>
      <c r="Y181" s="374" t="str">
        <f>IF($F181="-","-",VLOOKUP($C181,BD_annuelles_Benthos!$C$20:$AC$2881,Y$142,FALSE()))</f>
        <v>-</v>
      </c>
      <c r="Z181" s="374" t="str">
        <f>IF($F181="-","-",VLOOKUP($C181,BD_annuelles_Benthos!$C$20:$AC$2881,Z$142,FALSE()))</f>
        <v>-</v>
      </c>
      <c r="AA181" s="374" t="str">
        <f>IF($F181="-","-",VLOOKUP($C181,BD_annuelles_Benthos!$C$20:$AC$2881,AA$142,FALSE()))</f>
        <v>-</v>
      </c>
      <c r="AB181" s="373">
        <f t="shared" si="85"/>
        <v>0</v>
      </c>
      <c r="AC181" s="407"/>
      <c r="AD181" s="408"/>
      <c r="AE181" s="408"/>
      <c r="AF181" s="408"/>
      <c r="AG181" s="409"/>
      <c r="AH181" s="373" t="str">
        <f t="shared" si="86"/>
        <v>-</v>
      </c>
      <c r="AI181" s="402" t="str">
        <f t="shared" si="87"/>
        <v>-</v>
      </c>
      <c r="AJ181" s="375" t="str">
        <f t="shared" si="87"/>
        <v>-</v>
      </c>
      <c r="AK181" s="375" t="str">
        <f t="shared" si="87"/>
        <v>-</v>
      </c>
      <c r="AL181" s="375" t="str">
        <f t="shared" si="87"/>
        <v>-</v>
      </c>
      <c r="AM181" s="375" t="str">
        <f t="shared" si="87"/>
        <v>-</v>
      </c>
      <c r="AN181" s="375" t="str">
        <f t="shared" si="87"/>
        <v>-</v>
      </c>
      <c r="AO181" s="375" t="str">
        <f t="shared" si="87"/>
        <v>-</v>
      </c>
      <c r="AP181" s="375" t="str">
        <f t="shared" si="87"/>
        <v>-</v>
      </c>
      <c r="AQ181" s="375" t="str">
        <f t="shared" si="87"/>
        <v>-</v>
      </c>
      <c r="AR181" s="375" t="str">
        <f t="shared" si="87"/>
        <v>-</v>
      </c>
      <c r="AS181" s="375" t="str">
        <f t="shared" si="87"/>
        <v>-</v>
      </c>
      <c r="AT181" s="375" t="str">
        <f t="shared" si="87"/>
        <v>-</v>
      </c>
      <c r="AU181" s="375" t="str">
        <f t="shared" si="87"/>
        <v>-</v>
      </c>
      <c r="AV181" s="375" t="str">
        <f t="shared" si="88"/>
        <v>-</v>
      </c>
      <c r="AW181" s="375" t="str">
        <f t="shared" si="89"/>
        <v>-</v>
      </c>
      <c r="AX181" s="375" t="str">
        <f t="shared" si="89"/>
        <v>-</v>
      </c>
      <c r="AY181" s="375" t="str">
        <f t="shared" si="89"/>
        <v>-</v>
      </c>
      <c r="AZ181" s="375" t="str">
        <f t="shared" si="89"/>
        <v>-</v>
      </c>
      <c r="BA181" s="375" t="str">
        <f t="shared" si="89"/>
        <v>-</v>
      </c>
      <c r="BB181" s="375" t="str">
        <f t="shared" si="89"/>
        <v>-</v>
      </c>
      <c r="BC181" s="375" t="str">
        <f t="shared" si="89"/>
        <v>-</v>
      </c>
      <c r="BD181" s="375" t="str">
        <f t="shared" si="89"/>
        <v>-</v>
      </c>
      <c r="BE181" s="375" t="str">
        <f t="shared" si="89"/>
        <v>-</v>
      </c>
      <c r="BF181" s="375" t="str">
        <f t="shared" si="89"/>
        <v>-</v>
      </c>
      <c r="BG181" s="375" t="str">
        <f t="shared" si="89"/>
        <v>-</v>
      </c>
      <c r="BH181" s="375" t="str">
        <f t="shared" si="89"/>
        <v>-</v>
      </c>
      <c r="BI181" s="375" t="str">
        <f t="shared" si="89"/>
        <v>-</v>
      </c>
      <c r="BJ181" s="375" t="str">
        <f t="shared" si="89"/>
        <v>-</v>
      </c>
    </row>
    <row r="182" spans="1:62" ht="17" customHeight="1">
      <c r="A182" s="373">
        <v>9031</v>
      </c>
      <c r="B182" s="373"/>
      <c r="C182" s="373" t="str">
        <f t="shared" si="83"/>
        <v>2006-Waugni_3</v>
      </c>
      <c r="D182" s="373" t="str">
        <f>IF($F182="-","-",VLOOKUP($C182,BD_annuelles_Benthos!$C$20:$AC$2881,D$142,FALSE()))</f>
        <v>-</v>
      </c>
      <c r="E182" s="373" t="str">
        <f>IF($F182="-","-",VLOOKUP($C182,BD_annuelles_Benthos!$C$20:$AC$2881,E$142,FALSE()))</f>
        <v>-</v>
      </c>
      <c r="F182" s="373" t="str">
        <f>IF(ISERROR(VLOOKUP($C182,BD_annuelles_Benthos!$C$20:$C$2881,1,FALSE())),"-",VLOOKUP($C182,BD_annuelles_Benthos!$C$20:$AC$2881,F$142,FALSE()))</f>
        <v>-</v>
      </c>
      <c r="G182" s="373" t="str">
        <f>IF($F182="-","-",VLOOKUP($C182,BD_annuelles_Benthos!$C$20:$AC$2881,G$142,FALSE()))</f>
        <v>-</v>
      </c>
      <c r="H182" s="581" t="str">
        <f>IF($F182="-","-",VLOOKUP($C182,BD_annuelles_Benthos!$C$20:$AC$2881,H$142,FALSE()))</f>
        <v>-</v>
      </c>
      <c r="I182" s="581" t="str">
        <f>IF($F182="-","-",VLOOKUP($C182,BD_annuelles_Benthos!$C$20:$AC$2881,I$142,FALSE()))</f>
        <v>-</v>
      </c>
      <c r="J182" s="373">
        <v>2006</v>
      </c>
      <c r="K182" s="373"/>
      <c r="L182" s="374" t="str">
        <f>IF($F182="-","-",VLOOKUP($C182,BD_annuelles_Benthos!$C$20:$AC$2881,L$142,FALSE()))</f>
        <v>-</v>
      </c>
      <c r="M182" s="373" t="str">
        <f t="shared" si="84"/>
        <v>Waugni</v>
      </c>
      <c r="N182" s="373">
        <v>3</v>
      </c>
      <c r="O182" s="374" t="str">
        <f>IF($F182="-","-",VLOOKUP($C182,BD_annuelles_Benthos!$C$20:$AC$2881,O$142,FALSE()))</f>
        <v>-</v>
      </c>
      <c r="P182" s="374" t="str">
        <f>IF($F182="-","-",VLOOKUP($C182,BD_annuelles_Benthos!$C$20:$AC$2881,P$142,FALSE()))</f>
        <v>-</v>
      </c>
      <c r="Q182" s="374" t="str">
        <f>IF($F182="-","-",VLOOKUP($C182,BD_annuelles_Benthos!$C$20:$AC$2881,Q$142,FALSE()))</f>
        <v>-</v>
      </c>
      <c r="R182" s="374" t="str">
        <f>IF($F182="-","-",VLOOKUP($C182,BD_annuelles_Benthos!$C$20:$AC$2881,R$142,FALSE()))</f>
        <v>-</v>
      </c>
      <c r="S182" s="374" t="str">
        <f>IF($F182="-","-",VLOOKUP($C182,BD_annuelles_Benthos!$C$20:$AC$2881,S$142,FALSE()))</f>
        <v>-</v>
      </c>
      <c r="T182" s="374" t="str">
        <f>IF($F182="-","-",VLOOKUP($C182,BD_annuelles_Benthos!$C$20:$AC$2881,T$142,FALSE()))</f>
        <v>-</v>
      </c>
      <c r="U182" s="374" t="str">
        <f>IF($F182="-","-",VLOOKUP($C182,BD_annuelles_Benthos!$C$20:$AC$2881,U$142,FALSE()))</f>
        <v>-</v>
      </c>
      <c r="V182" s="374" t="str">
        <f>IF($F182="-","-",VLOOKUP($C182,BD_annuelles_Benthos!$C$20:$AC$2881,V$142,FALSE()))</f>
        <v>-</v>
      </c>
      <c r="W182" s="374" t="str">
        <f>IF($F182="-","-",VLOOKUP($C182,BD_annuelles_Benthos!$C$20:$AC$2881,W$142,FALSE()))</f>
        <v>-</v>
      </c>
      <c r="X182" s="374" t="str">
        <f>IF($F182="-","-",VLOOKUP($C182,BD_annuelles_Benthos!$C$20:$AC$2881,X$142,FALSE()))</f>
        <v>-</v>
      </c>
      <c r="Y182" s="374" t="str">
        <f>IF($F182="-","-",VLOOKUP($C182,BD_annuelles_Benthos!$C$20:$AC$2881,Y$142,FALSE()))</f>
        <v>-</v>
      </c>
      <c r="Z182" s="374" t="str">
        <f>IF($F182="-","-",VLOOKUP($C182,BD_annuelles_Benthos!$C$20:$AC$2881,Z$142,FALSE()))</f>
        <v>-</v>
      </c>
      <c r="AA182" s="374" t="str">
        <f>IF($F182="-","-",VLOOKUP($C182,BD_annuelles_Benthos!$C$20:$AC$2881,AA$142,FALSE()))</f>
        <v>-</v>
      </c>
      <c r="AB182" s="373">
        <f t="shared" si="85"/>
        <v>0</v>
      </c>
      <c r="AC182" s="407"/>
      <c r="AD182" s="408"/>
      <c r="AE182" s="408"/>
      <c r="AF182" s="408"/>
      <c r="AG182" s="409"/>
      <c r="AH182" s="373" t="str">
        <f t="shared" si="86"/>
        <v>-</v>
      </c>
      <c r="AI182" s="402" t="str">
        <f t="shared" si="87"/>
        <v>-</v>
      </c>
      <c r="AJ182" s="375" t="str">
        <f t="shared" si="87"/>
        <v>-</v>
      </c>
      <c r="AK182" s="375" t="str">
        <f t="shared" si="87"/>
        <v>-</v>
      </c>
      <c r="AL182" s="375" t="str">
        <f t="shared" si="87"/>
        <v>-</v>
      </c>
      <c r="AM182" s="375" t="str">
        <f t="shared" si="87"/>
        <v>-</v>
      </c>
      <c r="AN182" s="375" t="str">
        <f t="shared" si="87"/>
        <v>-</v>
      </c>
      <c r="AO182" s="375" t="str">
        <f t="shared" si="87"/>
        <v>-</v>
      </c>
      <c r="AP182" s="375" t="str">
        <f t="shared" si="87"/>
        <v>-</v>
      </c>
      <c r="AQ182" s="375" t="str">
        <f t="shared" si="87"/>
        <v>-</v>
      </c>
      <c r="AR182" s="375" t="str">
        <f t="shared" si="87"/>
        <v>-</v>
      </c>
      <c r="AS182" s="375" t="str">
        <f t="shared" si="87"/>
        <v>-</v>
      </c>
      <c r="AT182" s="375" t="str">
        <f t="shared" si="87"/>
        <v>-</v>
      </c>
      <c r="AU182" s="375" t="str">
        <f t="shared" si="87"/>
        <v>-</v>
      </c>
      <c r="AV182" s="375" t="str">
        <f t="shared" si="88"/>
        <v>-</v>
      </c>
      <c r="AW182" s="375" t="str">
        <f t="shared" si="89"/>
        <v>-</v>
      </c>
      <c r="AX182" s="375" t="str">
        <f t="shared" si="89"/>
        <v>-</v>
      </c>
      <c r="AY182" s="375" t="str">
        <f t="shared" si="89"/>
        <v>-</v>
      </c>
      <c r="AZ182" s="375" t="str">
        <f t="shared" si="89"/>
        <v>-</v>
      </c>
      <c r="BA182" s="375" t="str">
        <f t="shared" si="89"/>
        <v>-</v>
      </c>
      <c r="BB182" s="375" t="str">
        <f t="shared" si="89"/>
        <v>-</v>
      </c>
      <c r="BC182" s="375" t="str">
        <f t="shared" si="89"/>
        <v>-</v>
      </c>
      <c r="BD182" s="375" t="str">
        <f t="shared" si="89"/>
        <v>-</v>
      </c>
      <c r="BE182" s="375" t="str">
        <f t="shared" si="89"/>
        <v>-</v>
      </c>
      <c r="BF182" s="375" t="str">
        <f t="shared" si="89"/>
        <v>-</v>
      </c>
      <c r="BG182" s="375" t="str">
        <f t="shared" si="89"/>
        <v>-</v>
      </c>
      <c r="BH182" s="375" t="str">
        <f t="shared" si="89"/>
        <v>-</v>
      </c>
      <c r="BI182" s="375" t="str">
        <f t="shared" si="89"/>
        <v>-</v>
      </c>
      <c r="BJ182" s="375" t="str">
        <f t="shared" si="89"/>
        <v>-</v>
      </c>
    </row>
    <row r="183" spans="1:62" ht="17" customHeight="1">
      <c r="A183" s="377">
        <v>9032</v>
      </c>
      <c r="B183" s="377"/>
      <c r="C183" s="377" t="str">
        <f t="shared" si="83"/>
        <v>2006-Waugni_4</v>
      </c>
      <c r="D183" s="377" t="str">
        <f>IF($F183="-","-",VLOOKUP($C183,BD_annuelles_Benthos!$C$20:$AC$2881,D$142,FALSE()))</f>
        <v>-</v>
      </c>
      <c r="E183" s="377" t="str">
        <f>IF($F183="-","-",VLOOKUP($C183,BD_annuelles_Benthos!$C$20:$AC$2881,E$142,FALSE()))</f>
        <v>-</v>
      </c>
      <c r="F183" s="377" t="str">
        <f>IF(ISERROR(VLOOKUP($C183,BD_annuelles_Benthos!$C$20:$C$2881,1,FALSE())),"-",VLOOKUP($C183,BD_annuelles_Benthos!$C$20:$AC$2881,F$142,FALSE()))</f>
        <v>-</v>
      </c>
      <c r="G183" s="377" t="str">
        <f>IF($F183="-","-",VLOOKUP($C183,BD_annuelles_Benthos!$C$20:$AC$2881,G$142,FALSE()))</f>
        <v>-</v>
      </c>
      <c r="H183" s="582" t="str">
        <f>IF($F183="-","-",VLOOKUP($C183,BD_annuelles_Benthos!$C$20:$AC$2881,H$142,FALSE()))</f>
        <v>-</v>
      </c>
      <c r="I183" s="582" t="str">
        <f>IF($F183="-","-",VLOOKUP($C183,BD_annuelles_Benthos!$C$20:$AC$2881,I$142,FALSE()))</f>
        <v>-</v>
      </c>
      <c r="J183" s="377">
        <v>2006</v>
      </c>
      <c r="K183" s="377"/>
      <c r="L183" s="378" t="str">
        <f>IF($F183="-","-",VLOOKUP($C183,BD_annuelles_Benthos!$C$20:$AC$2881,L$142,FALSE()))</f>
        <v>-</v>
      </c>
      <c r="M183" s="377" t="str">
        <f t="shared" si="84"/>
        <v>Waugni</v>
      </c>
      <c r="N183" s="377">
        <v>4</v>
      </c>
      <c r="O183" s="378" t="str">
        <f>IF($F183="-","-",VLOOKUP($C183,BD_annuelles_Benthos!$C$20:$AC$2881,O$142,FALSE()))</f>
        <v>-</v>
      </c>
      <c r="P183" s="378" t="str">
        <f>IF($F183="-","-",VLOOKUP($C183,BD_annuelles_Benthos!$C$20:$AC$2881,P$142,FALSE()))</f>
        <v>-</v>
      </c>
      <c r="Q183" s="378" t="str">
        <f>IF($F183="-","-",VLOOKUP($C183,BD_annuelles_Benthos!$C$20:$AC$2881,Q$142,FALSE()))</f>
        <v>-</v>
      </c>
      <c r="R183" s="378" t="str">
        <f>IF($F183="-","-",VLOOKUP($C183,BD_annuelles_Benthos!$C$20:$AC$2881,R$142,FALSE()))</f>
        <v>-</v>
      </c>
      <c r="S183" s="378" t="str">
        <f>IF($F183="-","-",VLOOKUP($C183,BD_annuelles_Benthos!$C$20:$AC$2881,S$142,FALSE()))</f>
        <v>-</v>
      </c>
      <c r="T183" s="378" t="str">
        <f>IF($F183="-","-",VLOOKUP($C183,BD_annuelles_Benthos!$C$20:$AC$2881,T$142,FALSE()))</f>
        <v>-</v>
      </c>
      <c r="U183" s="378" t="str">
        <f>IF($F183="-","-",VLOOKUP($C183,BD_annuelles_Benthos!$C$20:$AC$2881,U$142,FALSE()))</f>
        <v>-</v>
      </c>
      <c r="V183" s="378" t="str">
        <f>IF($F183="-","-",VLOOKUP($C183,BD_annuelles_Benthos!$C$20:$AC$2881,V$142,FALSE()))</f>
        <v>-</v>
      </c>
      <c r="W183" s="378" t="str">
        <f>IF($F183="-","-",VLOOKUP($C183,BD_annuelles_Benthos!$C$20:$AC$2881,W$142,FALSE()))</f>
        <v>-</v>
      </c>
      <c r="X183" s="378" t="str">
        <f>IF($F183="-","-",VLOOKUP($C183,BD_annuelles_Benthos!$C$20:$AC$2881,X$142,FALSE()))</f>
        <v>-</v>
      </c>
      <c r="Y183" s="378" t="str">
        <f>IF($F183="-","-",VLOOKUP($C183,BD_annuelles_Benthos!$C$20:$AC$2881,Y$142,FALSE()))</f>
        <v>-</v>
      </c>
      <c r="Z183" s="378" t="str">
        <f>IF($F183="-","-",VLOOKUP($C183,BD_annuelles_Benthos!$C$20:$AC$2881,Z$142,FALSE()))</f>
        <v>-</v>
      </c>
      <c r="AA183" s="378" t="str">
        <f>IF($F183="-","-",VLOOKUP($C183,BD_annuelles_Benthos!$C$20:$AC$2881,AA$142,FALSE()))</f>
        <v>-</v>
      </c>
      <c r="AB183" s="377">
        <f t="shared" si="85"/>
        <v>0</v>
      </c>
      <c r="AC183" s="410"/>
      <c r="AD183" s="411"/>
      <c r="AE183" s="411"/>
      <c r="AF183" s="411"/>
      <c r="AG183" s="412"/>
      <c r="AH183" s="377" t="str">
        <f t="shared" si="86"/>
        <v>-</v>
      </c>
      <c r="AI183" s="403" t="str">
        <f t="shared" si="87"/>
        <v>-</v>
      </c>
      <c r="AJ183" s="379" t="str">
        <f t="shared" si="87"/>
        <v>-</v>
      </c>
      <c r="AK183" s="379" t="str">
        <f t="shared" si="87"/>
        <v>-</v>
      </c>
      <c r="AL183" s="379" t="str">
        <f t="shared" si="87"/>
        <v>-</v>
      </c>
      <c r="AM183" s="379" t="str">
        <f t="shared" si="87"/>
        <v>-</v>
      </c>
      <c r="AN183" s="379" t="str">
        <f t="shared" si="87"/>
        <v>-</v>
      </c>
      <c r="AO183" s="379" t="str">
        <f t="shared" si="87"/>
        <v>-</v>
      </c>
      <c r="AP183" s="379" t="str">
        <f t="shared" si="87"/>
        <v>-</v>
      </c>
      <c r="AQ183" s="379" t="str">
        <f t="shared" si="87"/>
        <v>-</v>
      </c>
      <c r="AR183" s="379" t="str">
        <f t="shared" si="87"/>
        <v>-</v>
      </c>
      <c r="AS183" s="379" t="str">
        <f t="shared" si="87"/>
        <v>-</v>
      </c>
      <c r="AT183" s="379" t="str">
        <f t="shared" si="87"/>
        <v>-</v>
      </c>
      <c r="AU183" s="379" t="str">
        <f t="shared" si="87"/>
        <v>-</v>
      </c>
      <c r="AV183" s="379" t="str">
        <f t="shared" si="88"/>
        <v>-</v>
      </c>
      <c r="AW183" s="379" t="str">
        <f t="shared" si="89"/>
        <v>-</v>
      </c>
      <c r="AX183" s="379" t="str">
        <f t="shared" si="89"/>
        <v>-</v>
      </c>
      <c r="AY183" s="379" t="str">
        <f t="shared" si="89"/>
        <v>-</v>
      </c>
      <c r="AZ183" s="379" t="str">
        <f t="shared" si="89"/>
        <v>-</v>
      </c>
      <c r="BA183" s="379" t="str">
        <f t="shared" si="89"/>
        <v>-</v>
      </c>
      <c r="BB183" s="379" t="str">
        <f t="shared" si="89"/>
        <v>-</v>
      </c>
      <c r="BC183" s="379" t="str">
        <f t="shared" si="89"/>
        <v>-</v>
      </c>
      <c r="BD183" s="379" t="str">
        <f t="shared" si="89"/>
        <v>-</v>
      </c>
      <c r="BE183" s="379" t="str">
        <f t="shared" si="89"/>
        <v>-</v>
      </c>
      <c r="BF183" s="379" t="str">
        <f t="shared" si="89"/>
        <v>-</v>
      </c>
      <c r="BG183" s="379" t="str">
        <f t="shared" si="89"/>
        <v>-</v>
      </c>
      <c r="BH183" s="379" t="str">
        <f t="shared" si="89"/>
        <v>-</v>
      </c>
      <c r="BI183" s="379" t="str">
        <f t="shared" si="89"/>
        <v>-</v>
      </c>
      <c r="BJ183" s="379" t="str">
        <f t="shared" si="89"/>
        <v>-</v>
      </c>
    </row>
    <row r="184" spans="1:62" ht="17" customHeight="1">
      <c r="A184" s="369">
        <v>9029</v>
      </c>
      <c r="B184" s="369"/>
      <c r="C184" s="369" t="str">
        <f t="shared" si="83"/>
        <v>2007-Waugni_1</v>
      </c>
      <c r="D184" s="369" t="str">
        <f>IF($F184="-","-",VLOOKUP($C184,BD_annuelles_Benthos!$C$20:$AC$2881,D$142,FALSE()))</f>
        <v>-</v>
      </c>
      <c r="E184" s="369" t="str">
        <f>IF($F184="-","-",VLOOKUP($C184,BD_annuelles_Benthos!$C$20:$AC$2881,E$142,FALSE()))</f>
        <v>-</v>
      </c>
      <c r="F184" s="369" t="str">
        <f>IF(ISERROR(VLOOKUP($C184,BD_annuelles_Benthos!$C$20:$C$2881,1,FALSE())),"-",VLOOKUP($C184,BD_annuelles_Benthos!$C$20:$AC$2881,F$142,FALSE()))</f>
        <v>-</v>
      </c>
      <c r="G184" s="369" t="str">
        <f>IF($F184="-","-",VLOOKUP($C184,BD_annuelles_Benthos!$C$20:$AC$2881,G$142,FALSE()))</f>
        <v>-</v>
      </c>
      <c r="H184" s="580" t="str">
        <f>IF($F184="-","-",VLOOKUP($C184,BD_annuelles_Benthos!$C$20:$AC$2881,H$142,FALSE()))</f>
        <v>-</v>
      </c>
      <c r="I184" s="580" t="str">
        <f>IF($F184="-","-",VLOOKUP($C184,BD_annuelles_Benthos!$C$20:$AC$2881,I$142,FALSE()))</f>
        <v>-</v>
      </c>
      <c r="J184" s="369">
        <v>2007</v>
      </c>
      <c r="K184" s="369"/>
      <c r="L184" s="370" t="str">
        <f>IF($F184="-","-",VLOOKUP($C184,BD_annuelles_Benthos!$C$20:$AC$2881,L$142,FALSE()))</f>
        <v>-</v>
      </c>
      <c r="M184" s="369" t="str">
        <f t="shared" si="84"/>
        <v>Waugni</v>
      </c>
      <c r="N184" s="369">
        <v>1</v>
      </c>
      <c r="O184" s="370" t="str">
        <f>IF($F184="-","-",VLOOKUP($C184,BD_annuelles_Benthos!$C$20:$AC$2881,O$142,FALSE()))</f>
        <v>-</v>
      </c>
      <c r="P184" s="370" t="str">
        <f>IF($F184="-","-",VLOOKUP($C184,BD_annuelles_Benthos!$C$20:$AC$2881,P$142,FALSE()))</f>
        <v>-</v>
      </c>
      <c r="Q184" s="370" t="str">
        <f>IF($F184="-","-",VLOOKUP($C184,BD_annuelles_Benthos!$C$20:$AC$2881,Q$142,FALSE()))</f>
        <v>-</v>
      </c>
      <c r="R184" s="370" t="str">
        <f>IF($F184="-","-",VLOOKUP($C184,BD_annuelles_Benthos!$C$20:$AC$2881,R$142,FALSE()))</f>
        <v>-</v>
      </c>
      <c r="S184" s="370" t="str">
        <f>IF($F184="-","-",VLOOKUP($C184,BD_annuelles_Benthos!$C$20:$AC$2881,S$142,FALSE()))</f>
        <v>-</v>
      </c>
      <c r="T184" s="370" t="str">
        <f>IF($F184="-","-",VLOOKUP($C184,BD_annuelles_Benthos!$C$20:$AC$2881,T$142,FALSE()))</f>
        <v>-</v>
      </c>
      <c r="U184" s="370" t="str">
        <f>IF($F184="-","-",VLOOKUP($C184,BD_annuelles_Benthos!$C$20:$AC$2881,U$142,FALSE()))</f>
        <v>-</v>
      </c>
      <c r="V184" s="370" t="str">
        <f>IF($F184="-","-",VLOOKUP($C184,BD_annuelles_Benthos!$C$20:$AC$2881,V$142,FALSE()))</f>
        <v>-</v>
      </c>
      <c r="W184" s="370" t="str">
        <f>IF($F184="-","-",VLOOKUP($C184,BD_annuelles_Benthos!$C$20:$AC$2881,W$142,FALSE()))</f>
        <v>-</v>
      </c>
      <c r="X184" s="370" t="str">
        <f>IF($F184="-","-",VLOOKUP($C184,BD_annuelles_Benthos!$C$20:$AC$2881,X$142,FALSE()))</f>
        <v>-</v>
      </c>
      <c r="Y184" s="370" t="str">
        <f>IF($F184="-","-",VLOOKUP($C184,BD_annuelles_Benthos!$C$20:$AC$2881,Y$142,FALSE()))</f>
        <v>-</v>
      </c>
      <c r="Z184" s="370" t="str">
        <f>IF($F184="-","-",VLOOKUP($C184,BD_annuelles_Benthos!$C$20:$AC$2881,Z$142,FALSE()))</f>
        <v>-</v>
      </c>
      <c r="AA184" s="370" t="str">
        <f>IF($F184="-","-",VLOOKUP($C184,BD_annuelles_Benthos!$C$20:$AC$2881,AA$142,FALSE()))</f>
        <v>-</v>
      </c>
      <c r="AB184" s="369">
        <f t="shared" si="85"/>
        <v>0</v>
      </c>
      <c r="AC184" s="404"/>
      <c r="AD184" s="405"/>
      <c r="AE184" s="405"/>
      <c r="AF184" s="405"/>
      <c r="AG184" s="406"/>
      <c r="AH184" s="369" t="str">
        <f t="shared" si="86"/>
        <v>-</v>
      </c>
      <c r="AI184" s="401" t="str">
        <f t="shared" si="87"/>
        <v>-</v>
      </c>
      <c r="AJ184" s="371" t="str">
        <f t="shared" si="87"/>
        <v>-</v>
      </c>
      <c r="AK184" s="371" t="str">
        <f t="shared" si="87"/>
        <v>-</v>
      </c>
      <c r="AL184" s="371" t="str">
        <f t="shared" si="87"/>
        <v>-</v>
      </c>
      <c r="AM184" s="371" t="str">
        <f t="shared" si="87"/>
        <v>-</v>
      </c>
      <c r="AN184" s="371" t="str">
        <f t="shared" si="87"/>
        <v>-</v>
      </c>
      <c r="AO184" s="371" t="str">
        <f t="shared" si="87"/>
        <v>-</v>
      </c>
      <c r="AP184" s="371" t="str">
        <f t="shared" si="87"/>
        <v>-</v>
      </c>
      <c r="AQ184" s="371" t="str">
        <f t="shared" si="87"/>
        <v>-</v>
      </c>
      <c r="AR184" s="371" t="str">
        <f t="shared" si="87"/>
        <v>-</v>
      </c>
      <c r="AS184" s="371" t="str">
        <f t="shared" si="87"/>
        <v>-</v>
      </c>
      <c r="AT184" s="371" t="str">
        <f t="shared" si="87"/>
        <v>-</v>
      </c>
      <c r="AU184" s="371" t="str">
        <f t="shared" si="87"/>
        <v>-</v>
      </c>
      <c r="AV184" s="371" t="str">
        <f t="shared" si="88"/>
        <v>-</v>
      </c>
      <c r="AW184" s="371" t="str">
        <f t="shared" si="89"/>
        <v>-</v>
      </c>
      <c r="AX184" s="371" t="str">
        <f t="shared" si="89"/>
        <v>-</v>
      </c>
      <c r="AY184" s="371" t="str">
        <f t="shared" si="89"/>
        <v>-</v>
      </c>
      <c r="AZ184" s="371" t="str">
        <f t="shared" si="89"/>
        <v>-</v>
      </c>
      <c r="BA184" s="371" t="str">
        <f t="shared" si="89"/>
        <v>-</v>
      </c>
      <c r="BB184" s="371" t="str">
        <f t="shared" si="89"/>
        <v>-</v>
      </c>
      <c r="BC184" s="371" t="str">
        <f t="shared" si="89"/>
        <v>-</v>
      </c>
      <c r="BD184" s="371" t="str">
        <f t="shared" si="89"/>
        <v>-</v>
      </c>
      <c r="BE184" s="371" t="str">
        <f t="shared" si="89"/>
        <v>-</v>
      </c>
      <c r="BF184" s="371" t="str">
        <f t="shared" si="89"/>
        <v>-</v>
      </c>
      <c r="BG184" s="371" t="str">
        <f t="shared" si="89"/>
        <v>-</v>
      </c>
      <c r="BH184" s="371" t="str">
        <f t="shared" si="89"/>
        <v>-</v>
      </c>
      <c r="BI184" s="371" t="str">
        <f t="shared" si="89"/>
        <v>-</v>
      </c>
      <c r="BJ184" s="371" t="str">
        <f t="shared" si="89"/>
        <v>-</v>
      </c>
    </row>
    <row r="185" spans="1:62" ht="17" customHeight="1">
      <c r="A185" s="373">
        <v>9030</v>
      </c>
      <c r="B185" s="373"/>
      <c r="C185" s="373" t="str">
        <f t="shared" si="83"/>
        <v>2007-Waugni_2</v>
      </c>
      <c r="D185" s="373" t="str">
        <f>IF($F185="-","-",VLOOKUP($C185,BD_annuelles_Benthos!$C$20:$AC$2881,D$142,FALSE()))</f>
        <v>-</v>
      </c>
      <c r="E185" s="373" t="str">
        <f>IF($F185="-","-",VLOOKUP($C185,BD_annuelles_Benthos!$C$20:$AC$2881,E$142,FALSE()))</f>
        <v>-</v>
      </c>
      <c r="F185" s="373" t="str">
        <f>IF(ISERROR(VLOOKUP($C185,BD_annuelles_Benthos!$C$20:$C$2881,1,FALSE())),"-",VLOOKUP($C185,BD_annuelles_Benthos!$C$20:$AC$2881,F$142,FALSE()))</f>
        <v>-</v>
      </c>
      <c r="G185" s="373" t="str">
        <f>IF($F185="-","-",VLOOKUP($C185,BD_annuelles_Benthos!$C$20:$AC$2881,G$142,FALSE()))</f>
        <v>-</v>
      </c>
      <c r="H185" s="581" t="str">
        <f>IF($F185="-","-",VLOOKUP($C185,BD_annuelles_Benthos!$C$20:$AC$2881,H$142,FALSE()))</f>
        <v>-</v>
      </c>
      <c r="I185" s="581" t="str">
        <f>IF($F185="-","-",VLOOKUP($C185,BD_annuelles_Benthos!$C$20:$AC$2881,I$142,FALSE()))</f>
        <v>-</v>
      </c>
      <c r="J185" s="373">
        <v>2007</v>
      </c>
      <c r="K185" s="373"/>
      <c r="L185" s="374" t="str">
        <f>IF($F185="-","-",VLOOKUP($C185,BD_annuelles_Benthos!$C$20:$AC$2881,L$142,FALSE()))</f>
        <v>-</v>
      </c>
      <c r="M185" s="373" t="str">
        <f t="shared" si="84"/>
        <v>Waugni</v>
      </c>
      <c r="N185" s="373">
        <v>2</v>
      </c>
      <c r="O185" s="374" t="str">
        <f>IF($F185="-","-",VLOOKUP($C185,BD_annuelles_Benthos!$C$20:$AC$2881,O$142,FALSE()))</f>
        <v>-</v>
      </c>
      <c r="P185" s="374" t="str">
        <f>IF($F185="-","-",VLOOKUP($C185,BD_annuelles_Benthos!$C$20:$AC$2881,P$142,FALSE()))</f>
        <v>-</v>
      </c>
      <c r="Q185" s="374" t="str">
        <f>IF($F185="-","-",VLOOKUP($C185,BD_annuelles_Benthos!$C$20:$AC$2881,Q$142,FALSE()))</f>
        <v>-</v>
      </c>
      <c r="R185" s="374" t="str">
        <f>IF($F185="-","-",VLOOKUP($C185,BD_annuelles_Benthos!$C$20:$AC$2881,R$142,FALSE()))</f>
        <v>-</v>
      </c>
      <c r="S185" s="374" t="str">
        <f>IF($F185="-","-",VLOOKUP($C185,BD_annuelles_Benthos!$C$20:$AC$2881,S$142,FALSE()))</f>
        <v>-</v>
      </c>
      <c r="T185" s="374" t="str">
        <f>IF($F185="-","-",VLOOKUP($C185,BD_annuelles_Benthos!$C$20:$AC$2881,T$142,FALSE()))</f>
        <v>-</v>
      </c>
      <c r="U185" s="374" t="str">
        <f>IF($F185="-","-",VLOOKUP($C185,BD_annuelles_Benthos!$C$20:$AC$2881,U$142,FALSE()))</f>
        <v>-</v>
      </c>
      <c r="V185" s="374" t="str">
        <f>IF($F185="-","-",VLOOKUP($C185,BD_annuelles_Benthos!$C$20:$AC$2881,V$142,FALSE()))</f>
        <v>-</v>
      </c>
      <c r="W185" s="374" t="str">
        <f>IF($F185="-","-",VLOOKUP($C185,BD_annuelles_Benthos!$C$20:$AC$2881,W$142,FALSE()))</f>
        <v>-</v>
      </c>
      <c r="X185" s="374" t="str">
        <f>IF($F185="-","-",VLOOKUP($C185,BD_annuelles_Benthos!$C$20:$AC$2881,X$142,FALSE()))</f>
        <v>-</v>
      </c>
      <c r="Y185" s="374" t="str">
        <f>IF($F185="-","-",VLOOKUP($C185,BD_annuelles_Benthos!$C$20:$AC$2881,Y$142,FALSE()))</f>
        <v>-</v>
      </c>
      <c r="Z185" s="374" t="str">
        <f>IF($F185="-","-",VLOOKUP($C185,BD_annuelles_Benthos!$C$20:$AC$2881,Z$142,FALSE()))</f>
        <v>-</v>
      </c>
      <c r="AA185" s="374" t="str">
        <f>IF($F185="-","-",VLOOKUP($C185,BD_annuelles_Benthos!$C$20:$AC$2881,AA$142,FALSE()))</f>
        <v>-</v>
      </c>
      <c r="AB185" s="373">
        <f t="shared" si="85"/>
        <v>0</v>
      </c>
      <c r="AC185" s="407"/>
      <c r="AD185" s="408"/>
      <c r="AE185" s="408"/>
      <c r="AF185" s="408"/>
      <c r="AG185" s="409"/>
      <c r="AH185" s="373" t="str">
        <f t="shared" si="86"/>
        <v>-</v>
      </c>
      <c r="AI185" s="402" t="str">
        <f t="shared" si="87"/>
        <v>-</v>
      </c>
      <c r="AJ185" s="375" t="str">
        <f t="shared" si="87"/>
        <v>-</v>
      </c>
      <c r="AK185" s="375" t="str">
        <f t="shared" si="87"/>
        <v>-</v>
      </c>
      <c r="AL185" s="375" t="str">
        <f t="shared" si="87"/>
        <v>-</v>
      </c>
      <c r="AM185" s="375" t="str">
        <f t="shared" si="87"/>
        <v>-</v>
      </c>
      <c r="AN185" s="375" t="str">
        <f t="shared" si="87"/>
        <v>-</v>
      </c>
      <c r="AO185" s="375" t="str">
        <f t="shared" si="87"/>
        <v>-</v>
      </c>
      <c r="AP185" s="375" t="str">
        <f t="shared" si="87"/>
        <v>-</v>
      </c>
      <c r="AQ185" s="375" t="str">
        <f t="shared" si="87"/>
        <v>-</v>
      </c>
      <c r="AR185" s="375" t="str">
        <f t="shared" si="87"/>
        <v>-</v>
      </c>
      <c r="AS185" s="375" t="str">
        <f t="shared" si="87"/>
        <v>-</v>
      </c>
      <c r="AT185" s="375" t="str">
        <f t="shared" si="87"/>
        <v>-</v>
      </c>
      <c r="AU185" s="375" t="str">
        <f t="shared" si="87"/>
        <v>-</v>
      </c>
      <c r="AV185" s="375" t="str">
        <f t="shared" si="88"/>
        <v>-</v>
      </c>
      <c r="AW185" s="375" t="str">
        <f t="shared" si="89"/>
        <v>-</v>
      </c>
      <c r="AX185" s="375" t="str">
        <f t="shared" si="89"/>
        <v>-</v>
      </c>
      <c r="AY185" s="375" t="str">
        <f t="shared" si="89"/>
        <v>-</v>
      </c>
      <c r="AZ185" s="375" t="str">
        <f t="shared" si="89"/>
        <v>-</v>
      </c>
      <c r="BA185" s="375" t="str">
        <f t="shared" si="89"/>
        <v>-</v>
      </c>
      <c r="BB185" s="375" t="str">
        <f t="shared" si="89"/>
        <v>-</v>
      </c>
      <c r="BC185" s="375" t="str">
        <f t="shared" si="89"/>
        <v>-</v>
      </c>
      <c r="BD185" s="375" t="str">
        <f t="shared" si="89"/>
        <v>-</v>
      </c>
      <c r="BE185" s="375" t="str">
        <f t="shared" si="89"/>
        <v>-</v>
      </c>
      <c r="BF185" s="375" t="str">
        <f t="shared" si="89"/>
        <v>-</v>
      </c>
      <c r="BG185" s="375" t="str">
        <f t="shared" si="89"/>
        <v>-</v>
      </c>
      <c r="BH185" s="375" t="str">
        <f t="shared" si="89"/>
        <v>-</v>
      </c>
      <c r="BI185" s="375" t="str">
        <f t="shared" si="89"/>
        <v>-</v>
      </c>
      <c r="BJ185" s="375" t="str">
        <f t="shared" si="89"/>
        <v>-</v>
      </c>
    </row>
    <row r="186" spans="1:62" ht="17" customHeight="1">
      <c r="A186" s="373">
        <v>9031</v>
      </c>
      <c r="B186" s="373"/>
      <c r="C186" s="373" t="str">
        <f t="shared" si="83"/>
        <v>2007-Waugni_3</v>
      </c>
      <c r="D186" s="373" t="str">
        <f>IF($F186="-","-",VLOOKUP($C186,BD_annuelles_Benthos!$C$20:$AC$2881,D$142,FALSE()))</f>
        <v>-</v>
      </c>
      <c r="E186" s="373" t="str">
        <f>IF($F186="-","-",VLOOKUP($C186,BD_annuelles_Benthos!$C$20:$AC$2881,E$142,FALSE()))</f>
        <v>-</v>
      </c>
      <c r="F186" s="373" t="str">
        <f>IF(ISERROR(VLOOKUP($C186,BD_annuelles_Benthos!$C$20:$C$2881,1,FALSE())),"-",VLOOKUP($C186,BD_annuelles_Benthos!$C$20:$AC$2881,F$142,FALSE()))</f>
        <v>-</v>
      </c>
      <c r="G186" s="373" t="str">
        <f>IF($F186="-","-",VLOOKUP($C186,BD_annuelles_Benthos!$C$20:$AC$2881,G$142,FALSE()))</f>
        <v>-</v>
      </c>
      <c r="H186" s="581" t="str">
        <f>IF($F186="-","-",VLOOKUP($C186,BD_annuelles_Benthos!$C$20:$AC$2881,H$142,FALSE()))</f>
        <v>-</v>
      </c>
      <c r="I186" s="581" t="str">
        <f>IF($F186="-","-",VLOOKUP($C186,BD_annuelles_Benthos!$C$20:$AC$2881,I$142,FALSE()))</f>
        <v>-</v>
      </c>
      <c r="J186" s="373">
        <v>2007</v>
      </c>
      <c r="K186" s="373"/>
      <c r="L186" s="374" t="str">
        <f>IF($F186="-","-",VLOOKUP($C186,BD_annuelles_Benthos!$C$20:$AC$2881,L$142,FALSE()))</f>
        <v>-</v>
      </c>
      <c r="M186" s="373" t="str">
        <f t="shared" si="84"/>
        <v>Waugni</v>
      </c>
      <c r="N186" s="373">
        <v>3</v>
      </c>
      <c r="O186" s="374" t="str">
        <f>IF($F186="-","-",VLOOKUP($C186,BD_annuelles_Benthos!$C$20:$AC$2881,O$142,FALSE()))</f>
        <v>-</v>
      </c>
      <c r="P186" s="374" t="str">
        <f>IF($F186="-","-",VLOOKUP($C186,BD_annuelles_Benthos!$C$20:$AC$2881,P$142,FALSE()))</f>
        <v>-</v>
      </c>
      <c r="Q186" s="374" t="str">
        <f>IF($F186="-","-",VLOOKUP($C186,BD_annuelles_Benthos!$C$20:$AC$2881,Q$142,FALSE()))</f>
        <v>-</v>
      </c>
      <c r="R186" s="374" t="str">
        <f>IF($F186="-","-",VLOOKUP($C186,BD_annuelles_Benthos!$C$20:$AC$2881,R$142,FALSE()))</f>
        <v>-</v>
      </c>
      <c r="S186" s="374" t="str">
        <f>IF($F186="-","-",VLOOKUP($C186,BD_annuelles_Benthos!$C$20:$AC$2881,S$142,FALSE()))</f>
        <v>-</v>
      </c>
      <c r="T186" s="374" t="str">
        <f>IF($F186="-","-",VLOOKUP($C186,BD_annuelles_Benthos!$C$20:$AC$2881,T$142,FALSE()))</f>
        <v>-</v>
      </c>
      <c r="U186" s="374" t="str">
        <f>IF($F186="-","-",VLOOKUP($C186,BD_annuelles_Benthos!$C$20:$AC$2881,U$142,FALSE()))</f>
        <v>-</v>
      </c>
      <c r="V186" s="374" t="str">
        <f>IF($F186="-","-",VLOOKUP($C186,BD_annuelles_Benthos!$C$20:$AC$2881,V$142,FALSE()))</f>
        <v>-</v>
      </c>
      <c r="W186" s="374" t="str">
        <f>IF($F186="-","-",VLOOKUP($C186,BD_annuelles_Benthos!$C$20:$AC$2881,W$142,FALSE()))</f>
        <v>-</v>
      </c>
      <c r="X186" s="374" t="str">
        <f>IF($F186="-","-",VLOOKUP($C186,BD_annuelles_Benthos!$C$20:$AC$2881,X$142,FALSE()))</f>
        <v>-</v>
      </c>
      <c r="Y186" s="374" t="str">
        <f>IF($F186="-","-",VLOOKUP($C186,BD_annuelles_Benthos!$C$20:$AC$2881,Y$142,FALSE()))</f>
        <v>-</v>
      </c>
      <c r="Z186" s="374" t="str">
        <f>IF($F186="-","-",VLOOKUP($C186,BD_annuelles_Benthos!$C$20:$AC$2881,Z$142,FALSE()))</f>
        <v>-</v>
      </c>
      <c r="AA186" s="374" t="str">
        <f>IF($F186="-","-",VLOOKUP($C186,BD_annuelles_Benthos!$C$20:$AC$2881,AA$142,FALSE()))</f>
        <v>-</v>
      </c>
      <c r="AB186" s="373">
        <f t="shared" si="85"/>
        <v>0</v>
      </c>
      <c r="AC186" s="407"/>
      <c r="AD186" s="408"/>
      <c r="AE186" s="408"/>
      <c r="AF186" s="408"/>
      <c r="AG186" s="409"/>
      <c r="AH186" s="373" t="str">
        <f t="shared" si="86"/>
        <v>-</v>
      </c>
      <c r="AI186" s="402" t="str">
        <f t="shared" si="87"/>
        <v>-</v>
      </c>
      <c r="AJ186" s="375" t="str">
        <f t="shared" si="87"/>
        <v>-</v>
      </c>
      <c r="AK186" s="375" t="str">
        <f t="shared" si="87"/>
        <v>-</v>
      </c>
      <c r="AL186" s="375" t="str">
        <f t="shared" si="87"/>
        <v>-</v>
      </c>
      <c r="AM186" s="375" t="str">
        <f t="shared" si="87"/>
        <v>-</v>
      </c>
      <c r="AN186" s="375" t="str">
        <f t="shared" si="87"/>
        <v>-</v>
      </c>
      <c r="AO186" s="375" t="str">
        <f t="shared" si="87"/>
        <v>-</v>
      </c>
      <c r="AP186" s="375" t="str">
        <f t="shared" si="87"/>
        <v>-</v>
      </c>
      <c r="AQ186" s="375" t="str">
        <f t="shared" si="87"/>
        <v>-</v>
      </c>
      <c r="AR186" s="375" t="str">
        <f t="shared" si="87"/>
        <v>-</v>
      </c>
      <c r="AS186" s="375" t="str">
        <f t="shared" si="87"/>
        <v>-</v>
      </c>
      <c r="AT186" s="375" t="str">
        <f t="shared" si="87"/>
        <v>-</v>
      </c>
      <c r="AU186" s="375" t="str">
        <f t="shared" si="87"/>
        <v>-</v>
      </c>
      <c r="AV186" s="375" t="str">
        <f t="shared" si="88"/>
        <v>-</v>
      </c>
      <c r="AW186" s="375" t="str">
        <f t="shared" si="89"/>
        <v>-</v>
      </c>
      <c r="AX186" s="375" t="str">
        <f t="shared" si="89"/>
        <v>-</v>
      </c>
      <c r="AY186" s="375" t="str">
        <f t="shared" si="89"/>
        <v>-</v>
      </c>
      <c r="AZ186" s="375" t="str">
        <f t="shared" si="89"/>
        <v>-</v>
      </c>
      <c r="BA186" s="375" t="str">
        <f t="shared" ref="BA186:BJ195" si="90">IF($F186="-","-",ASIN(AM186))</f>
        <v>-</v>
      </c>
      <c r="BB186" s="375" t="str">
        <f t="shared" si="90"/>
        <v>-</v>
      </c>
      <c r="BC186" s="375" t="str">
        <f t="shared" si="90"/>
        <v>-</v>
      </c>
      <c r="BD186" s="375" t="str">
        <f t="shared" si="90"/>
        <v>-</v>
      </c>
      <c r="BE186" s="375" t="str">
        <f t="shared" si="90"/>
        <v>-</v>
      </c>
      <c r="BF186" s="375" t="str">
        <f t="shared" si="90"/>
        <v>-</v>
      </c>
      <c r="BG186" s="375" t="str">
        <f t="shared" si="90"/>
        <v>-</v>
      </c>
      <c r="BH186" s="375" t="str">
        <f t="shared" si="90"/>
        <v>-</v>
      </c>
      <c r="BI186" s="375" t="str">
        <f t="shared" si="90"/>
        <v>-</v>
      </c>
      <c r="BJ186" s="375" t="str">
        <f t="shared" si="90"/>
        <v>-</v>
      </c>
    </row>
    <row r="187" spans="1:62" ht="17" customHeight="1">
      <c r="A187" s="377">
        <v>9032</v>
      </c>
      <c r="B187" s="377"/>
      <c r="C187" s="377" t="str">
        <f t="shared" si="83"/>
        <v>2007-Waugni_4</v>
      </c>
      <c r="D187" s="377" t="str">
        <f>IF($F187="-","-",VLOOKUP($C187,BD_annuelles_Benthos!$C$20:$AC$2881,D$142,FALSE()))</f>
        <v>-</v>
      </c>
      <c r="E187" s="377" t="str">
        <f>IF($F187="-","-",VLOOKUP($C187,BD_annuelles_Benthos!$C$20:$AC$2881,E$142,FALSE()))</f>
        <v>-</v>
      </c>
      <c r="F187" s="377" t="str">
        <f>IF(ISERROR(VLOOKUP($C187,BD_annuelles_Benthos!$C$20:$C$2881,1,FALSE())),"-",VLOOKUP($C187,BD_annuelles_Benthos!$C$20:$AC$2881,F$142,FALSE()))</f>
        <v>-</v>
      </c>
      <c r="G187" s="377" t="str">
        <f>IF($F187="-","-",VLOOKUP($C187,BD_annuelles_Benthos!$C$20:$AC$2881,G$142,FALSE()))</f>
        <v>-</v>
      </c>
      <c r="H187" s="582" t="str">
        <f>IF($F187="-","-",VLOOKUP($C187,BD_annuelles_Benthos!$C$20:$AC$2881,H$142,FALSE()))</f>
        <v>-</v>
      </c>
      <c r="I187" s="582" t="str">
        <f>IF($F187="-","-",VLOOKUP($C187,BD_annuelles_Benthos!$C$20:$AC$2881,I$142,FALSE()))</f>
        <v>-</v>
      </c>
      <c r="J187" s="377">
        <v>2007</v>
      </c>
      <c r="K187" s="377"/>
      <c r="L187" s="378" t="str">
        <f>IF($F187="-","-",VLOOKUP($C187,BD_annuelles_Benthos!$C$20:$AC$2881,L$142,FALSE()))</f>
        <v>-</v>
      </c>
      <c r="M187" s="377" t="str">
        <f t="shared" si="84"/>
        <v>Waugni</v>
      </c>
      <c r="N187" s="377">
        <v>4</v>
      </c>
      <c r="O187" s="378" t="str">
        <f>IF($F187="-","-",VLOOKUP($C187,BD_annuelles_Benthos!$C$20:$AC$2881,O$142,FALSE()))</f>
        <v>-</v>
      </c>
      <c r="P187" s="378" t="str">
        <f>IF($F187="-","-",VLOOKUP($C187,BD_annuelles_Benthos!$C$20:$AC$2881,P$142,FALSE()))</f>
        <v>-</v>
      </c>
      <c r="Q187" s="378" t="str">
        <f>IF($F187="-","-",VLOOKUP($C187,BD_annuelles_Benthos!$C$20:$AC$2881,Q$142,FALSE()))</f>
        <v>-</v>
      </c>
      <c r="R187" s="378" t="str">
        <f>IF($F187="-","-",VLOOKUP($C187,BD_annuelles_Benthos!$C$20:$AC$2881,R$142,FALSE()))</f>
        <v>-</v>
      </c>
      <c r="S187" s="378" t="str">
        <f>IF($F187="-","-",VLOOKUP($C187,BD_annuelles_Benthos!$C$20:$AC$2881,S$142,FALSE()))</f>
        <v>-</v>
      </c>
      <c r="T187" s="378" t="str">
        <f>IF($F187="-","-",VLOOKUP($C187,BD_annuelles_Benthos!$C$20:$AC$2881,T$142,FALSE()))</f>
        <v>-</v>
      </c>
      <c r="U187" s="378" t="str">
        <f>IF($F187="-","-",VLOOKUP($C187,BD_annuelles_Benthos!$C$20:$AC$2881,U$142,FALSE()))</f>
        <v>-</v>
      </c>
      <c r="V187" s="378" t="str">
        <f>IF($F187="-","-",VLOOKUP($C187,BD_annuelles_Benthos!$C$20:$AC$2881,V$142,FALSE()))</f>
        <v>-</v>
      </c>
      <c r="W187" s="378" t="str">
        <f>IF($F187="-","-",VLOOKUP($C187,BD_annuelles_Benthos!$C$20:$AC$2881,W$142,FALSE()))</f>
        <v>-</v>
      </c>
      <c r="X187" s="378" t="str">
        <f>IF($F187="-","-",VLOOKUP($C187,BD_annuelles_Benthos!$C$20:$AC$2881,X$142,FALSE()))</f>
        <v>-</v>
      </c>
      <c r="Y187" s="378" t="str">
        <f>IF($F187="-","-",VLOOKUP($C187,BD_annuelles_Benthos!$C$20:$AC$2881,Y$142,FALSE()))</f>
        <v>-</v>
      </c>
      <c r="Z187" s="378" t="str">
        <f>IF($F187="-","-",VLOOKUP($C187,BD_annuelles_Benthos!$C$20:$AC$2881,Z$142,FALSE()))</f>
        <v>-</v>
      </c>
      <c r="AA187" s="378" t="str">
        <f>IF($F187="-","-",VLOOKUP($C187,BD_annuelles_Benthos!$C$20:$AC$2881,AA$142,FALSE()))</f>
        <v>-</v>
      </c>
      <c r="AB187" s="377">
        <f t="shared" si="85"/>
        <v>0</v>
      </c>
      <c r="AC187" s="410"/>
      <c r="AD187" s="411"/>
      <c r="AE187" s="411"/>
      <c r="AF187" s="411"/>
      <c r="AG187" s="412"/>
      <c r="AH187" s="377" t="str">
        <f t="shared" si="86"/>
        <v>-</v>
      </c>
      <c r="AI187" s="403" t="str">
        <f t="shared" si="87"/>
        <v>-</v>
      </c>
      <c r="AJ187" s="379" t="str">
        <f t="shared" si="87"/>
        <v>-</v>
      </c>
      <c r="AK187" s="379" t="str">
        <f t="shared" si="87"/>
        <v>-</v>
      </c>
      <c r="AL187" s="379" t="str">
        <f t="shared" si="87"/>
        <v>-</v>
      </c>
      <c r="AM187" s="379" t="str">
        <f t="shared" si="87"/>
        <v>-</v>
      </c>
      <c r="AN187" s="379" t="str">
        <f t="shared" si="87"/>
        <v>-</v>
      </c>
      <c r="AO187" s="379" t="str">
        <f t="shared" si="87"/>
        <v>-</v>
      </c>
      <c r="AP187" s="379" t="str">
        <f t="shared" si="87"/>
        <v>-</v>
      </c>
      <c r="AQ187" s="379" t="str">
        <f t="shared" ref="AQ187:AU199" si="91">IF($F187="-","-",W187*2.5/100)</f>
        <v>-</v>
      </c>
      <c r="AR187" s="379" t="str">
        <f t="shared" si="91"/>
        <v>-</v>
      </c>
      <c r="AS187" s="379" t="str">
        <f t="shared" si="91"/>
        <v>-</v>
      </c>
      <c r="AT187" s="379" t="str">
        <f t="shared" si="91"/>
        <v>-</v>
      </c>
      <c r="AU187" s="379" t="str">
        <f t="shared" si="91"/>
        <v>-</v>
      </c>
      <c r="AV187" s="379" t="str">
        <f t="shared" si="88"/>
        <v>-</v>
      </c>
      <c r="AW187" s="379" t="str">
        <f t="shared" ref="AW187:BJ199" si="92">IF($F187="-","-",ASIN(AI187))</f>
        <v>-</v>
      </c>
      <c r="AX187" s="379" t="str">
        <f t="shared" si="92"/>
        <v>-</v>
      </c>
      <c r="AY187" s="379" t="str">
        <f t="shared" si="92"/>
        <v>-</v>
      </c>
      <c r="AZ187" s="379" t="str">
        <f t="shared" si="92"/>
        <v>-</v>
      </c>
      <c r="BA187" s="379" t="str">
        <f t="shared" si="90"/>
        <v>-</v>
      </c>
      <c r="BB187" s="379" t="str">
        <f t="shared" si="90"/>
        <v>-</v>
      </c>
      <c r="BC187" s="379" t="str">
        <f t="shared" si="90"/>
        <v>-</v>
      </c>
      <c r="BD187" s="379" t="str">
        <f t="shared" si="90"/>
        <v>-</v>
      </c>
      <c r="BE187" s="379" t="str">
        <f t="shared" si="90"/>
        <v>-</v>
      </c>
      <c r="BF187" s="379" t="str">
        <f t="shared" si="90"/>
        <v>-</v>
      </c>
      <c r="BG187" s="379" t="str">
        <f t="shared" si="90"/>
        <v>-</v>
      </c>
      <c r="BH187" s="379" t="str">
        <f t="shared" si="90"/>
        <v>-</v>
      </c>
      <c r="BI187" s="379" t="str">
        <f t="shared" si="90"/>
        <v>-</v>
      </c>
      <c r="BJ187" s="379" t="str">
        <f t="shared" si="90"/>
        <v>-</v>
      </c>
    </row>
    <row r="188" spans="1:62" ht="17" customHeight="1">
      <c r="A188" s="369">
        <v>9029</v>
      </c>
      <c r="B188" s="369"/>
      <c r="C188" s="369" t="str">
        <f t="shared" si="83"/>
        <v>2008-Waugni_1</v>
      </c>
      <c r="D188" s="369" t="str">
        <f>IF($F188="-","-",VLOOKUP($C188,BD_annuelles_Benthos!$C$20:$AC$2881,D$142,FALSE()))</f>
        <v>-</v>
      </c>
      <c r="E188" s="369" t="str">
        <f>IF($F188="-","-",VLOOKUP($C188,BD_annuelles_Benthos!$C$20:$AC$2881,E$142,FALSE()))</f>
        <v>-</v>
      </c>
      <c r="F188" s="369" t="str">
        <f>IF(ISERROR(VLOOKUP($C188,BD_annuelles_Benthos!$C$20:$C$2881,1,FALSE())),"-",VLOOKUP($C188,BD_annuelles_Benthos!$C$20:$AC$2881,F$142,FALSE()))</f>
        <v>-</v>
      </c>
      <c r="G188" s="369" t="str">
        <f>IF($F188="-","-",VLOOKUP($C188,BD_annuelles_Benthos!$C$20:$AC$2881,G$142,FALSE()))</f>
        <v>-</v>
      </c>
      <c r="H188" s="580" t="str">
        <f>IF($F188="-","-",VLOOKUP($C188,BD_annuelles_Benthos!$C$20:$AC$2881,H$142,FALSE()))</f>
        <v>-</v>
      </c>
      <c r="I188" s="580" t="str">
        <f>IF($F188="-","-",VLOOKUP($C188,BD_annuelles_Benthos!$C$20:$AC$2881,I$142,FALSE()))</f>
        <v>-</v>
      </c>
      <c r="J188" s="369">
        <v>2008</v>
      </c>
      <c r="K188" s="369"/>
      <c r="L188" s="370" t="str">
        <f>IF($F188="-","-",VLOOKUP($C188,BD_annuelles_Benthos!$C$20:$AC$2881,L$142,FALSE()))</f>
        <v>-</v>
      </c>
      <c r="M188" s="369" t="str">
        <f t="shared" si="84"/>
        <v>Waugni</v>
      </c>
      <c r="N188" s="369">
        <v>1</v>
      </c>
      <c r="O188" s="370" t="str">
        <f>IF($F188="-","-",VLOOKUP($C188,BD_annuelles_Benthos!$C$20:$AC$2881,O$142,FALSE()))</f>
        <v>-</v>
      </c>
      <c r="P188" s="370" t="str">
        <f>IF($F188="-","-",VLOOKUP($C188,BD_annuelles_Benthos!$C$20:$AC$2881,P$142,FALSE()))</f>
        <v>-</v>
      </c>
      <c r="Q188" s="370" t="str">
        <f>IF($F188="-","-",VLOOKUP($C188,BD_annuelles_Benthos!$C$20:$AC$2881,Q$142,FALSE()))</f>
        <v>-</v>
      </c>
      <c r="R188" s="370" t="str">
        <f>IF($F188="-","-",VLOOKUP($C188,BD_annuelles_Benthos!$C$20:$AC$2881,R$142,FALSE()))</f>
        <v>-</v>
      </c>
      <c r="S188" s="370" t="str">
        <f>IF($F188="-","-",VLOOKUP($C188,BD_annuelles_Benthos!$C$20:$AC$2881,S$142,FALSE()))</f>
        <v>-</v>
      </c>
      <c r="T188" s="370" t="str">
        <f>IF($F188="-","-",VLOOKUP($C188,BD_annuelles_Benthos!$C$20:$AC$2881,T$142,FALSE()))</f>
        <v>-</v>
      </c>
      <c r="U188" s="370" t="str">
        <f>IF($F188="-","-",VLOOKUP($C188,BD_annuelles_Benthos!$C$20:$AC$2881,U$142,FALSE()))</f>
        <v>-</v>
      </c>
      <c r="V188" s="370" t="str">
        <f>IF($F188="-","-",VLOOKUP($C188,BD_annuelles_Benthos!$C$20:$AC$2881,V$142,FALSE()))</f>
        <v>-</v>
      </c>
      <c r="W188" s="370" t="str">
        <f>IF($F188="-","-",VLOOKUP($C188,BD_annuelles_Benthos!$C$20:$AC$2881,W$142,FALSE()))</f>
        <v>-</v>
      </c>
      <c r="X188" s="370" t="str">
        <f>IF($F188="-","-",VLOOKUP($C188,BD_annuelles_Benthos!$C$20:$AC$2881,X$142,FALSE()))</f>
        <v>-</v>
      </c>
      <c r="Y188" s="370" t="str">
        <f>IF($F188="-","-",VLOOKUP($C188,BD_annuelles_Benthos!$C$20:$AC$2881,Y$142,FALSE()))</f>
        <v>-</v>
      </c>
      <c r="Z188" s="370" t="str">
        <f>IF($F188="-","-",VLOOKUP($C188,BD_annuelles_Benthos!$C$20:$AC$2881,Z$142,FALSE()))</f>
        <v>-</v>
      </c>
      <c r="AA188" s="370" t="str">
        <f>IF($F188="-","-",VLOOKUP($C188,BD_annuelles_Benthos!$C$20:$AC$2881,AA$142,FALSE()))</f>
        <v>-</v>
      </c>
      <c r="AB188" s="369">
        <f t="shared" si="85"/>
        <v>0</v>
      </c>
      <c r="AC188" s="404"/>
      <c r="AD188" s="405"/>
      <c r="AE188" s="405"/>
      <c r="AF188" s="405"/>
      <c r="AG188" s="406"/>
      <c r="AH188" s="369" t="str">
        <f t="shared" si="86"/>
        <v>-</v>
      </c>
      <c r="AI188" s="401" t="str">
        <f t="shared" ref="AI188:AP199" si="93">IF($F188="-","-",O188*2.5/100)</f>
        <v>-</v>
      </c>
      <c r="AJ188" s="371" t="str">
        <f t="shared" si="93"/>
        <v>-</v>
      </c>
      <c r="AK188" s="371" t="str">
        <f t="shared" si="93"/>
        <v>-</v>
      </c>
      <c r="AL188" s="371" t="str">
        <f t="shared" si="93"/>
        <v>-</v>
      </c>
      <c r="AM188" s="371" t="str">
        <f t="shared" si="93"/>
        <v>-</v>
      </c>
      <c r="AN188" s="371" t="str">
        <f t="shared" si="93"/>
        <v>-</v>
      </c>
      <c r="AO188" s="371" t="str">
        <f t="shared" si="93"/>
        <v>-</v>
      </c>
      <c r="AP188" s="371" t="str">
        <f t="shared" si="93"/>
        <v>-</v>
      </c>
      <c r="AQ188" s="371" t="str">
        <f t="shared" si="91"/>
        <v>-</v>
      </c>
      <c r="AR188" s="371" t="str">
        <f t="shared" si="91"/>
        <v>-</v>
      </c>
      <c r="AS188" s="371" t="str">
        <f t="shared" si="91"/>
        <v>-</v>
      </c>
      <c r="AT188" s="371" t="str">
        <f t="shared" si="91"/>
        <v>-</v>
      </c>
      <c r="AU188" s="371" t="str">
        <f t="shared" si="91"/>
        <v>-</v>
      </c>
      <c r="AV188" s="371" t="str">
        <f t="shared" si="88"/>
        <v>-</v>
      </c>
      <c r="AW188" s="371" t="str">
        <f t="shared" si="92"/>
        <v>-</v>
      </c>
      <c r="AX188" s="371" t="str">
        <f t="shared" si="92"/>
        <v>-</v>
      </c>
      <c r="AY188" s="371" t="str">
        <f t="shared" si="92"/>
        <v>-</v>
      </c>
      <c r="AZ188" s="371" t="str">
        <f t="shared" si="92"/>
        <v>-</v>
      </c>
      <c r="BA188" s="371" t="str">
        <f t="shared" si="90"/>
        <v>-</v>
      </c>
      <c r="BB188" s="371" t="str">
        <f t="shared" si="90"/>
        <v>-</v>
      </c>
      <c r="BC188" s="371" t="str">
        <f t="shared" si="90"/>
        <v>-</v>
      </c>
      <c r="BD188" s="371" t="str">
        <f t="shared" si="90"/>
        <v>-</v>
      </c>
      <c r="BE188" s="371" t="str">
        <f t="shared" si="90"/>
        <v>-</v>
      </c>
      <c r="BF188" s="371" t="str">
        <f t="shared" si="90"/>
        <v>-</v>
      </c>
      <c r="BG188" s="371" t="str">
        <f t="shared" si="90"/>
        <v>-</v>
      </c>
      <c r="BH188" s="371" t="str">
        <f t="shared" si="90"/>
        <v>-</v>
      </c>
      <c r="BI188" s="371" t="str">
        <f t="shared" si="90"/>
        <v>-</v>
      </c>
      <c r="BJ188" s="371" t="str">
        <f t="shared" si="90"/>
        <v>-</v>
      </c>
    </row>
    <row r="189" spans="1:62" ht="17" customHeight="1">
      <c r="A189" s="373">
        <v>9030</v>
      </c>
      <c r="B189" s="373"/>
      <c r="C189" s="373" t="str">
        <f t="shared" si="83"/>
        <v>2008-Waugni_2</v>
      </c>
      <c r="D189" s="373" t="str">
        <f>IF($F189="-","-",VLOOKUP($C189,BD_annuelles_Benthos!$C$20:$AC$2881,D$142,FALSE()))</f>
        <v>-</v>
      </c>
      <c r="E189" s="373" t="str">
        <f>IF($F189="-","-",VLOOKUP($C189,BD_annuelles_Benthos!$C$20:$AC$2881,E$142,FALSE()))</f>
        <v>-</v>
      </c>
      <c r="F189" s="373" t="str">
        <f>IF(ISERROR(VLOOKUP($C189,BD_annuelles_Benthos!$C$20:$C$2881,1,FALSE())),"-",VLOOKUP($C189,BD_annuelles_Benthos!$C$20:$AC$2881,F$142,FALSE()))</f>
        <v>-</v>
      </c>
      <c r="G189" s="373" t="str">
        <f>IF($F189="-","-",VLOOKUP($C189,BD_annuelles_Benthos!$C$20:$AC$2881,G$142,FALSE()))</f>
        <v>-</v>
      </c>
      <c r="H189" s="581" t="str">
        <f>IF($F189="-","-",VLOOKUP($C189,BD_annuelles_Benthos!$C$20:$AC$2881,H$142,FALSE()))</f>
        <v>-</v>
      </c>
      <c r="I189" s="581" t="str">
        <f>IF($F189="-","-",VLOOKUP($C189,BD_annuelles_Benthos!$C$20:$AC$2881,I$142,FALSE()))</f>
        <v>-</v>
      </c>
      <c r="J189" s="373">
        <v>2008</v>
      </c>
      <c r="K189" s="373"/>
      <c r="L189" s="374" t="str">
        <f>IF($F189="-","-",VLOOKUP($C189,BD_annuelles_Benthos!$C$20:$AC$2881,L$142,FALSE()))</f>
        <v>-</v>
      </c>
      <c r="M189" s="373" t="str">
        <f t="shared" si="84"/>
        <v>Waugni</v>
      </c>
      <c r="N189" s="373">
        <v>2</v>
      </c>
      <c r="O189" s="374" t="str">
        <f>IF($F189="-","-",VLOOKUP($C189,BD_annuelles_Benthos!$C$20:$AC$2881,O$142,FALSE()))</f>
        <v>-</v>
      </c>
      <c r="P189" s="374" t="str">
        <f>IF($F189="-","-",VLOOKUP($C189,BD_annuelles_Benthos!$C$20:$AC$2881,P$142,FALSE()))</f>
        <v>-</v>
      </c>
      <c r="Q189" s="374" t="str">
        <f>IF($F189="-","-",VLOOKUP($C189,BD_annuelles_Benthos!$C$20:$AC$2881,Q$142,FALSE()))</f>
        <v>-</v>
      </c>
      <c r="R189" s="374" t="str">
        <f>IF($F189="-","-",VLOOKUP($C189,BD_annuelles_Benthos!$C$20:$AC$2881,R$142,FALSE()))</f>
        <v>-</v>
      </c>
      <c r="S189" s="374" t="str">
        <f>IF($F189="-","-",VLOOKUP($C189,BD_annuelles_Benthos!$C$20:$AC$2881,S$142,FALSE()))</f>
        <v>-</v>
      </c>
      <c r="T189" s="374" t="str">
        <f>IF($F189="-","-",VLOOKUP($C189,BD_annuelles_Benthos!$C$20:$AC$2881,T$142,FALSE()))</f>
        <v>-</v>
      </c>
      <c r="U189" s="374" t="str">
        <f>IF($F189="-","-",VLOOKUP($C189,BD_annuelles_Benthos!$C$20:$AC$2881,U$142,FALSE()))</f>
        <v>-</v>
      </c>
      <c r="V189" s="374" t="str">
        <f>IF($F189="-","-",VLOOKUP($C189,BD_annuelles_Benthos!$C$20:$AC$2881,V$142,FALSE()))</f>
        <v>-</v>
      </c>
      <c r="W189" s="374" t="str">
        <f>IF($F189="-","-",VLOOKUP($C189,BD_annuelles_Benthos!$C$20:$AC$2881,W$142,FALSE()))</f>
        <v>-</v>
      </c>
      <c r="X189" s="374" t="str">
        <f>IF($F189="-","-",VLOOKUP($C189,BD_annuelles_Benthos!$C$20:$AC$2881,X$142,FALSE()))</f>
        <v>-</v>
      </c>
      <c r="Y189" s="374" t="str">
        <f>IF($F189="-","-",VLOOKUP($C189,BD_annuelles_Benthos!$C$20:$AC$2881,Y$142,FALSE()))</f>
        <v>-</v>
      </c>
      <c r="Z189" s="374" t="str">
        <f>IF($F189="-","-",VLOOKUP($C189,BD_annuelles_Benthos!$C$20:$AC$2881,Z$142,FALSE()))</f>
        <v>-</v>
      </c>
      <c r="AA189" s="374" t="str">
        <f>IF($F189="-","-",VLOOKUP($C189,BD_annuelles_Benthos!$C$20:$AC$2881,AA$142,FALSE()))</f>
        <v>-</v>
      </c>
      <c r="AB189" s="373">
        <f t="shared" si="85"/>
        <v>0</v>
      </c>
      <c r="AC189" s="407"/>
      <c r="AD189" s="408"/>
      <c r="AE189" s="408"/>
      <c r="AF189" s="408"/>
      <c r="AG189" s="409"/>
      <c r="AH189" s="373" t="str">
        <f t="shared" si="86"/>
        <v>-</v>
      </c>
      <c r="AI189" s="402" t="str">
        <f t="shared" si="93"/>
        <v>-</v>
      </c>
      <c r="AJ189" s="375" t="str">
        <f t="shared" si="93"/>
        <v>-</v>
      </c>
      <c r="AK189" s="375" t="str">
        <f t="shared" si="93"/>
        <v>-</v>
      </c>
      <c r="AL189" s="375" t="str">
        <f t="shared" si="93"/>
        <v>-</v>
      </c>
      <c r="AM189" s="375" t="str">
        <f t="shared" si="93"/>
        <v>-</v>
      </c>
      <c r="AN189" s="375" t="str">
        <f t="shared" si="93"/>
        <v>-</v>
      </c>
      <c r="AO189" s="375" t="str">
        <f t="shared" si="93"/>
        <v>-</v>
      </c>
      <c r="AP189" s="375" t="str">
        <f t="shared" si="93"/>
        <v>-</v>
      </c>
      <c r="AQ189" s="375" t="str">
        <f t="shared" si="91"/>
        <v>-</v>
      </c>
      <c r="AR189" s="375" t="str">
        <f t="shared" si="91"/>
        <v>-</v>
      </c>
      <c r="AS189" s="375" t="str">
        <f t="shared" si="91"/>
        <v>-</v>
      </c>
      <c r="AT189" s="375" t="str">
        <f t="shared" si="91"/>
        <v>-</v>
      </c>
      <c r="AU189" s="375" t="str">
        <f t="shared" si="91"/>
        <v>-</v>
      </c>
      <c r="AV189" s="375" t="str">
        <f t="shared" si="88"/>
        <v>-</v>
      </c>
      <c r="AW189" s="375" t="str">
        <f t="shared" si="92"/>
        <v>-</v>
      </c>
      <c r="AX189" s="375" t="str">
        <f t="shared" si="92"/>
        <v>-</v>
      </c>
      <c r="AY189" s="375" t="str">
        <f t="shared" si="92"/>
        <v>-</v>
      </c>
      <c r="AZ189" s="375" t="str">
        <f t="shared" si="92"/>
        <v>-</v>
      </c>
      <c r="BA189" s="375" t="str">
        <f t="shared" si="90"/>
        <v>-</v>
      </c>
      <c r="BB189" s="375" t="str">
        <f t="shared" si="90"/>
        <v>-</v>
      </c>
      <c r="BC189" s="375" t="str">
        <f t="shared" si="90"/>
        <v>-</v>
      </c>
      <c r="BD189" s="375" t="str">
        <f t="shared" si="90"/>
        <v>-</v>
      </c>
      <c r="BE189" s="375" t="str">
        <f t="shared" si="90"/>
        <v>-</v>
      </c>
      <c r="BF189" s="375" t="str">
        <f t="shared" si="90"/>
        <v>-</v>
      </c>
      <c r="BG189" s="375" t="str">
        <f t="shared" si="90"/>
        <v>-</v>
      </c>
      <c r="BH189" s="375" t="str">
        <f t="shared" si="90"/>
        <v>-</v>
      </c>
      <c r="BI189" s="375" t="str">
        <f t="shared" si="90"/>
        <v>-</v>
      </c>
      <c r="BJ189" s="375" t="str">
        <f t="shared" si="90"/>
        <v>-</v>
      </c>
    </row>
    <row r="190" spans="1:62" ht="17" customHeight="1">
      <c r="A190" s="373">
        <v>9031</v>
      </c>
      <c r="B190" s="373"/>
      <c r="C190" s="373" t="str">
        <f t="shared" si="83"/>
        <v>2008-Waugni_3</v>
      </c>
      <c r="D190" s="373" t="str">
        <f>IF($F190="-","-",VLOOKUP($C190,BD_annuelles_Benthos!$C$20:$AC$2881,D$142,FALSE()))</f>
        <v>-</v>
      </c>
      <c r="E190" s="373" t="str">
        <f>IF($F190="-","-",VLOOKUP($C190,BD_annuelles_Benthos!$C$20:$AC$2881,E$142,FALSE()))</f>
        <v>-</v>
      </c>
      <c r="F190" s="373" t="str">
        <f>IF(ISERROR(VLOOKUP($C190,BD_annuelles_Benthos!$C$20:$C$2881,1,FALSE())),"-",VLOOKUP($C190,BD_annuelles_Benthos!$C$20:$AC$2881,F$142,FALSE()))</f>
        <v>-</v>
      </c>
      <c r="G190" s="373" t="str">
        <f>IF($F190="-","-",VLOOKUP($C190,BD_annuelles_Benthos!$C$20:$AC$2881,G$142,FALSE()))</f>
        <v>-</v>
      </c>
      <c r="H190" s="581" t="str">
        <f>IF($F190="-","-",VLOOKUP($C190,BD_annuelles_Benthos!$C$20:$AC$2881,H$142,FALSE()))</f>
        <v>-</v>
      </c>
      <c r="I190" s="581" t="str">
        <f>IF($F190="-","-",VLOOKUP($C190,BD_annuelles_Benthos!$C$20:$AC$2881,I$142,FALSE()))</f>
        <v>-</v>
      </c>
      <c r="J190" s="373">
        <v>2008</v>
      </c>
      <c r="K190" s="373"/>
      <c r="L190" s="374" t="str">
        <f>IF($F190="-","-",VLOOKUP($C190,BD_annuelles_Benthos!$C$20:$AC$2881,L$142,FALSE()))</f>
        <v>-</v>
      </c>
      <c r="M190" s="373" t="str">
        <f t="shared" si="84"/>
        <v>Waugni</v>
      </c>
      <c r="N190" s="373">
        <v>3</v>
      </c>
      <c r="O190" s="374" t="str">
        <f>IF($F190="-","-",VLOOKUP($C190,BD_annuelles_Benthos!$C$20:$AC$2881,O$142,FALSE()))</f>
        <v>-</v>
      </c>
      <c r="P190" s="374" t="str">
        <f>IF($F190="-","-",VLOOKUP($C190,BD_annuelles_Benthos!$C$20:$AC$2881,P$142,FALSE()))</f>
        <v>-</v>
      </c>
      <c r="Q190" s="374" t="str">
        <f>IF($F190="-","-",VLOOKUP($C190,BD_annuelles_Benthos!$C$20:$AC$2881,Q$142,FALSE()))</f>
        <v>-</v>
      </c>
      <c r="R190" s="374" t="str">
        <f>IF($F190="-","-",VLOOKUP($C190,BD_annuelles_Benthos!$C$20:$AC$2881,R$142,FALSE()))</f>
        <v>-</v>
      </c>
      <c r="S190" s="374" t="str">
        <f>IF($F190="-","-",VLOOKUP($C190,BD_annuelles_Benthos!$C$20:$AC$2881,S$142,FALSE()))</f>
        <v>-</v>
      </c>
      <c r="T190" s="374" t="str">
        <f>IF($F190="-","-",VLOOKUP($C190,BD_annuelles_Benthos!$C$20:$AC$2881,T$142,FALSE()))</f>
        <v>-</v>
      </c>
      <c r="U190" s="374" t="str">
        <f>IF($F190="-","-",VLOOKUP($C190,BD_annuelles_Benthos!$C$20:$AC$2881,U$142,FALSE()))</f>
        <v>-</v>
      </c>
      <c r="V190" s="374" t="str">
        <f>IF($F190="-","-",VLOOKUP($C190,BD_annuelles_Benthos!$C$20:$AC$2881,V$142,FALSE()))</f>
        <v>-</v>
      </c>
      <c r="W190" s="374" t="str">
        <f>IF($F190="-","-",VLOOKUP($C190,BD_annuelles_Benthos!$C$20:$AC$2881,W$142,FALSE()))</f>
        <v>-</v>
      </c>
      <c r="X190" s="374" t="str">
        <f>IF($F190="-","-",VLOOKUP($C190,BD_annuelles_Benthos!$C$20:$AC$2881,X$142,FALSE()))</f>
        <v>-</v>
      </c>
      <c r="Y190" s="374" t="str">
        <f>IF($F190="-","-",VLOOKUP($C190,BD_annuelles_Benthos!$C$20:$AC$2881,Y$142,FALSE()))</f>
        <v>-</v>
      </c>
      <c r="Z190" s="374" t="str">
        <f>IF($F190="-","-",VLOOKUP($C190,BD_annuelles_Benthos!$C$20:$AC$2881,Z$142,FALSE()))</f>
        <v>-</v>
      </c>
      <c r="AA190" s="374" t="str">
        <f>IF($F190="-","-",VLOOKUP($C190,BD_annuelles_Benthos!$C$20:$AC$2881,AA$142,FALSE()))</f>
        <v>-</v>
      </c>
      <c r="AB190" s="373">
        <f t="shared" si="85"/>
        <v>0</v>
      </c>
      <c r="AC190" s="407"/>
      <c r="AD190" s="408"/>
      <c r="AE190" s="408"/>
      <c r="AF190" s="408"/>
      <c r="AG190" s="409"/>
      <c r="AH190" s="373" t="str">
        <f t="shared" si="86"/>
        <v>-</v>
      </c>
      <c r="AI190" s="402" t="str">
        <f t="shared" si="93"/>
        <v>-</v>
      </c>
      <c r="AJ190" s="375" t="str">
        <f t="shared" si="93"/>
        <v>-</v>
      </c>
      <c r="AK190" s="375" t="str">
        <f t="shared" si="93"/>
        <v>-</v>
      </c>
      <c r="AL190" s="375" t="str">
        <f t="shared" si="93"/>
        <v>-</v>
      </c>
      <c r="AM190" s="375" t="str">
        <f t="shared" si="93"/>
        <v>-</v>
      </c>
      <c r="AN190" s="375" t="str">
        <f t="shared" si="93"/>
        <v>-</v>
      </c>
      <c r="AO190" s="375" t="str">
        <f t="shared" si="93"/>
        <v>-</v>
      </c>
      <c r="AP190" s="375" t="str">
        <f t="shared" si="93"/>
        <v>-</v>
      </c>
      <c r="AQ190" s="375" t="str">
        <f t="shared" si="91"/>
        <v>-</v>
      </c>
      <c r="AR190" s="375" t="str">
        <f t="shared" si="91"/>
        <v>-</v>
      </c>
      <c r="AS190" s="375" t="str">
        <f t="shared" si="91"/>
        <v>-</v>
      </c>
      <c r="AT190" s="375" t="str">
        <f t="shared" si="91"/>
        <v>-</v>
      </c>
      <c r="AU190" s="375" t="str">
        <f t="shared" si="91"/>
        <v>-</v>
      </c>
      <c r="AV190" s="375" t="str">
        <f t="shared" si="88"/>
        <v>-</v>
      </c>
      <c r="AW190" s="375" t="str">
        <f t="shared" si="92"/>
        <v>-</v>
      </c>
      <c r="AX190" s="375" t="str">
        <f t="shared" si="92"/>
        <v>-</v>
      </c>
      <c r="AY190" s="375" t="str">
        <f t="shared" si="92"/>
        <v>-</v>
      </c>
      <c r="AZ190" s="375" t="str">
        <f t="shared" si="92"/>
        <v>-</v>
      </c>
      <c r="BA190" s="375" t="str">
        <f t="shared" si="90"/>
        <v>-</v>
      </c>
      <c r="BB190" s="375" t="str">
        <f t="shared" si="90"/>
        <v>-</v>
      </c>
      <c r="BC190" s="375" t="str">
        <f t="shared" si="90"/>
        <v>-</v>
      </c>
      <c r="BD190" s="375" t="str">
        <f t="shared" si="90"/>
        <v>-</v>
      </c>
      <c r="BE190" s="375" t="str">
        <f t="shared" si="90"/>
        <v>-</v>
      </c>
      <c r="BF190" s="375" t="str">
        <f t="shared" si="90"/>
        <v>-</v>
      </c>
      <c r="BG190" s="375" t="str">
        <f t="shared" si="90"/>
        <v>-</v>
      </c>
      <c r="BH190" s="375" t="str">
        <f t="shared" si="90"/>
        <v>-</v>
      </c>
      <c r="BI190" s="375" t="str">
        <f t="shared" si="90"/>
        <v>-</v>
      </c>
      <c r="BJ190" s="375" t="str">
        <f t="shared" si="90"/>
        <v>-</v>
      </c>
    </row>
    <row r="191" spans="1:62" ht="17" customHeight="1">
      <c r="A191" s="377">
        <v>9032</v>
      </c>
      <c r="B191" s="377"/>
      <c r="C191" s="377" t="str">
        <f t="shared" si="83"/>
        <v>2008-Waugni_4</v>
      </c>
      <c r="D191" s="377" t="str">
        <f>IF($F191="-","-",VLOOKUP($C191,BD_annuelles_Benthos!$C$20:$AC$2881,D$142,FALSE()))</f>
        <v>-</v>
      </c>
      <c r="E191" s="377" t="str">
        <f>IF($F191="-","-",VLOOKUP($C191,BD_annuelles_Benthos!$C$20:$AC$2881,E$142,FALSE()))</f>
        <v>-</v>
      </c>
      <c r="F191" s="377" t="str">
        <f>IF(ISERROR(VLOOKUP($C191,BD_annuelles_Benthos!$C$20:$C$2881,1,FALSE())),"-",VLOOKUP($C191,BD_annuelles_Benthos!$C$20:$AC$2881,F$142,FALSE()))</f>
        <v>-</v>
      </c>
      <c r="G191" s="377" t="str">
        <f>IF($F191="-","-",VLOOKUP($C191,BD_annuelles_Benthos!$C$20:$AC$2881,G$142,FALSE()))</f>
        <v>-</v>
      </c>
      <c r="H191" s="582" t="str">
        <f>IF($F191="-","-",VLOOKUP($C191,BD_annuelles_Benthos!$C$20:$AC$2881,H$142,FALSE()))</f>
        <v>-</v>
      </c>
      <c r="I191" s="582" t="str">
        <f>IF($F191="-","-",VLOOKUP($C191,BD_annuelles_Benthos!$C$20:$AC$2881,I$142,FALSE()))</f>
        <v>-</v>
      </c>
      <c r="J191" s="377">
        <v>2008</v>
      </c>
      <c r="K191" s="377"/>
      <c r="L191" s="378" t="str">
        <f>IF($F191="-","-",VLOOKUP($C191,BD_annuelles_Benthos!$C$20:$AC$2881,L$142,FALSE()))</f>
        <v>-</v>
      </c>
      <c r="M191" s="377" t="str">
        <f t="shared" si="84"/>
        <v>Waugni</v>
      </c>
      <c r="N191" s="377">
        <v>4</v>
      </c>
      <c r="O191" s="378" t="str">
        <f>IF($F191="-","-",VLOOKUP($C191,BD_annuelles_Benthos!$C$20:$AC$2881,O$142,FALSE()))</f>
        <v>-</v>
      </c>
      <c r="P191" s="378" t="str">
        <f>IF($F191="-","-",VLOOKUP($C191,BD_annuelles_Benthos!$C$20:$AC$2881,P$142,FALSE()))</f>
        <v>-</v>
      </c>
      <c r="Q191" s="378" t="str">
        <f>IF($F191="-","-",VLOOKUP($C191,BD_annuelles_Benthos!$C$20:$AC$2881,Q$142,FALSE()))</f>
        <v>-</v>
      </c>
      <c r="R191" s="378" t="str">
        <f>IF($F191="-","-",VLOOKUP($C191,BD_annuelles_Benthos!$C$20:$AC$2881,R$142,FALSE()))</f>
        <v>-</v>
      </c>
      <c r="S191" s="378" t="str">
        <f>IF($F191="-","-",VLOOKUP($C191,BD_annuelles_Benthos!$C$20:$AC$2881,S$142,FALSE()))</f>
        <v>-</v>
      </c>
      <c r="T191" s="378" t="str">
        <f>IF($F191="-","-",VLOOKUP($C191,BD_annuelles_Benthos!$C$20:$AC$2881,T$142,FALSE()))</f>
        <v>-</v>
      </c>
      <c r="U191" s="378" t="str">
        <f>IF($F191="-","-",VLOOKUP($C191,BD_annuelles_Benthos!$C$20:$AC$2881,U$142,FALSE()))</f>
        <v>-</v>
      </c>
      <c r="V191" s="378" t="str">
        <f>IF($F191="-","-",VLOOKUP($C191,BD_annuelles_Benthos!$C$20:$AC$2881,V$142,FALSE()))</f>
        <v>-</v>
      </c>
      <c r="W191" s="378" t="str">
        <f>IF($F191="-","-",VLOOKUP($C191,BD_annuelles_Benthos!$C$20:$AC$2881,W$142,FALSE()))</f>
        <v>-</v>
      </c>
      <c r="X191" s="378" t="str">
        <f>IF($F191="-","-",VLOOKUP($C191,BD_annuelles_Benthos!$C$20:$AC$2881,X$142,FALSE()))</f>
        <v>-</v>
      </c>
      <c r="Y191" s="378" t="str">
        <f>IF($F191="-","-",VLOOKUP($C191,BD_annuelles_Benthos!$C$20:$AC$2881,Y$142,FALSE()))</f>
        <v>-</v>
      </c>
      <c r="Z191" s="378" t="str">
        <f>IF($F191="-","-",VLOOKUP($C191,BD_annuelles_Benthos!$C$20:$AC$2881,Z$142,FALSE()))</f>
        <v>-</v>
      </c>
      <c r="AA191" s="378" t="str">
        <f>IF($F191="-","-",VLOOKUP($C191,BD_annuelles_Benthos!$C$20:$AC$2881,AA$142,FALSE()))</f>
        <v>-</v>
      </c>
      <c r="AB191" s="377">
        <f t="shared" si="85"/>
        <v>0</v>
      </c>
      <c r="AC191" s="410"/>
      <c r="AD191" s="411"/>
      <c r="AE191" s="411"/>
      <c r="AF191" s="411"/>
      <c r="AG191" s="412"/>
      <c r="AH191" s="377" t="str">
        <f t="shared" si="86"/>
        <v>-</v>
      </c>
      <c r="AI191" s="403" t="str">
        <f t="shared" si="93"/>
        <v>-</v>
      </c>
      <c r="AJ191" s="379" t="str">
        <f t="shared" si="93"/>
        <v>-</v>
      </c>
      <c r="AK191" s="379" t="str">
        <f t="shared" si="93"/>
        <v>-</v>
      </c>
      <c r="AL191" s="379" t="str">
        <f t="shared" si="93"/>
        <v>-</v>
      </c>
      <c r="AM191" s="379" t="str">
        <f t="shared" si="93"/>
        <v>-</v>
      </c>
      <c r="AN191" s="379" t="str">
        <f t="shared" si="93"/>
        <v>-</v>
      </c>
      <c r="AO191" s="379" t="str">
        <f t="shared" si="93"/>
        <v>-</v>
      </c>
      <c r="AP191" s="379" t="str">
        <f t="shared" si="93"/>
        <v>-</v>
      </c>
      <c r="AQ191" s="379" t="str">
        <f t="shared" si="91"/>
        <v>-</v>
      </c>
      <c r="AR191" s="379" t="str">
        <f t="shared" si="91"/>
        <v>-</v>
      </c>
      <c r="AS191" s="379" t="str">
        <f t="shared" si="91"/>
        <v>-</v>
      </c>
      <c r="AT191" s="379" t="str">
        <f t="shared" si="91"/>
        <v>-</v>
      </c>
      <c r="AU191" s="379" t="str">
        <f t="shared" si="91"/>
        <v>-</v>
      </c>
      <c r="AV191" s="379" t="str">
        <f t="shared" si="88"/>
        <v>-</v>
      </c>
      <c r="AW191" s="379" t="str">
        <f t="shared" si="92"/>
        <v>-</v>
      </c>
      <c r="AX191" s="379" t="str">
        <f t="shared" si="92"/>
        <v>-</v>
      </c>
      <c r="AY191" s="379" t="str">
        <f t="shared" si="92"/>
        <v>-</v>
      </c>
      <c r="AZ191" s="379" t="str">
        <f t="shared" si="92"/>
        <v>-</v>
      </c>
      <c r="BA191" s="379" t="str">
        <f t="shared" si="90"/>
        <v>-</v>
      </c>
      <c r="BB191" s="379" t="str">
        <f t="shared" si="90"/>
        <v>-</v>
      </c>
      <c r="BC191" s="379" t="str">
        <f t="shared" si="90"/>
        <v>-</v>
      </c>
      <c r="BD191" s="379" t="str">
        <f t="shared" si="90"/>
        <v>-</v>
      </c>
      <c r="BE191" s="379" t="str">
        <f t="shared" si="90"/>
        <v>-</v>
      </c>
      <c r="BF191" s="379" t="str">
        <f t="shared" si="90"/>
        <v>-</v>
      </c>
      <c r="BG191" s="379" t="str">
        <f t="shared" si="90"/>
        <v>-</v>
      </c>
      <c r="BH191" s="379" t="str">
        <f t="shared" si="90"/>
        <v>-</v>
      </c>
      <c r="BI191" s="379" t="str">
        <f t="shared" si="90"/>
        <v>-</v>
      </c>
      <c r="BJ191" s="379" t="str">
        <f t="shared" si="90"/>
        <v>-</v>
      </c>
    </row>
    <row r="192" spans="1:62" ht="17" customHeight="1">
      <c r="A192" s="369">
        <v>9029</v>
      </c>
      <c r="B192" s="369"/>
      <c r="C192" s="369" t="str">
        <f t="shared" si="83"/>
        <v>2009-Waugni_1</v>
      </c>
      <c r="D192" s="369" t="str">
        <f>IF($F192="-","-",VLOOKUP($C192,BD_annuelles_Benthos!$C$20:$AC$2881,D$142,FALSE()))</f>
        <v>-</v>
      </c>
      <c r="E192" s="369" t="str">
        <f>IF($F192="-","-",VLOOKUP($C192,BD_annuelles_Benthos!$C$20:$AC$2881,E$142,FALSE()))</f>
        <v>-</v>
      </c>
      <c r="F192" s="369" t="str">
        <f>IF(ISERROR(VLOOKUP($C192,BD_annuelles_Benthos!$C$20:$C$2881,1,FALSE())),"-",VLOOKUP($C192,BD_annuelles_Benthos!$C$20:$AC$2881,F$142,FALSE()))</f>
        <v>-</v>
      </c>
      <c r="G192" s="369" t="str">
        <f>IF($F192="-","-",VLOOKUP($C192,BD_annuelles_Benthos!$C$20:$AC$2881,G$142,FALSE()))</f>
        <v>-</v>
      </c>
      <c r="H192" s="580" t="str">
        <f>IF($F192="-","-",VLOOKUP($C192,BD_annuelles_Benthos!$C$20:$AC$2881,H$142,FALSE()))</f>
        <v>-</v>
      </c>
      <c r="I192" s="580" t="str">
        <f>IF($F192="-","-",VLOOKUP($C192,BD_annuelles_Benthos!$C$20:$AC$2881,I$142,FALSE()))</f>
        <v>-</v>
      </c>
      <c r="J192" s="369">
        <v>2009</v>
      </c>
      <c r="K192" s="369"/>
      <c r="L192" s="370" t="str">
        <f>IF($F192="-","-",VLOOKUP($C192,BD_annuelles_Benthos!$C$20:$AC$2881,L$142,FALSE()))</f>
        <v>-</v>
      </c>
      <c r="M192" s="369" t="str">
        <f t="shared" si="84"/>
        <v>Waugni</v>
      </c>
      <c r="N192" s="369">
        <v>1</v>
      </c>
      <c r="O192" s="370" t="str">
        <f>IF($F192="-","-",VLOOKUP($C192,BD_annuelles_Benthos!$C$20:$AC$2881,O$142,FALSE()))</f>
        <v>-</v>
      </c>
      <c r="P192" s="370" t="str">
        <f>IF($F192="-","-",VLOOKUP($C192,BD_annuelles_Benthos!$C$20:$AC$2881,P$142,FALSE()))</f>
        <v>-</v>
      </c>
      <c r="Q192" s="370" t="str">
        <f>IF($F192="-","-",VLOOKUP($C192,BD_annuelles_Benthos!$C$20:$AC$2881,Q$142,FALSE()))</f>
        <v>-</v>
      </c>
      <c r="R192" s="370" t="str">
        <f>IF($F192="-","-",VLOOKUP($C192,BD_annuelles_Benthos!$C$20:$AC$2881,R$142,FALSE()))</f>
        <v>-</v>
      </c>
      <c r="S192" s="370" t="str">
        <f>IF($F192="-","-",VLOOKUP($C192,BD_annuelles_Benthos!$C$20:$AC$2881,S$142,FALSE()))</f>
        <v>-</v>
      </c>
      <c r="T192" s="370" t="str">
        <f>IF($F192="-","-",VLOOKUP($C192,BD_annuelles_Benthos!$C$20:$AC$2881,T$142,FALSE()))</f>
        <v>-</v>
      </c>
      <c r="U192" s="370" t="str">
        <f>IF($F192="-","-",VLOOKUP($C192,BD_annuelles_Benthos!$C$20:$AC$2881,U$142,FALSE()))</f>
        <v>-</v>
      </c>
      <c r="V192" s="370" t="str">
        <f>IF($F192="-","-",VLOOKUP($C192,BD_annuelles_Benthos!$C$20:$AC$2881,V$142,FALSE()))</f>
        <v>-</v>
      </c>
      <c r="W192" s="370" t="str">
        <f>IF($F192="-","-",VLOOKUP($C192,BD_annuelles_Benthos!$C$20:$AC$2881,W$142,FALSE()))</f>
        <v>-</v>
      </c>
      <c r="X192" s="370" t="str">
        <f>IF($F192="-","-",VLOOKUP($C192,BD_annuelles_Benthos!$C$20:$AC$2881,X$142,FALSE()))</f>
        <v>-</v>
      </c>
      <c r="Y192" s="370" t="str">
        <f>IF($F192="-","-",VLOOKUP($C192,BD_annuelles_Benthos!$C$20:$AC$2881,Y$142,FALSE()))</f>
        <v>-</v>
      </c>
      <c r="Z192" s="370" t="str">
        <f>IF($F192="-","-",VLOOKUP($C192,BD_annuelles_Benthos!$C$20:$AC$2881,Z$142,FALSE()))</f>
        <v>-</v>
      </c>
      <c r="AA192" s="370" t="str">
        <f>IF($F192="-","-",VLOOKUP($C192,BD_annuelles_Benthos!$C$20:$AC$2881,AA$142,FALSE()))</f>
        <v>-</v>
      </c>
      <c r="AB192" s="369">
        <f t="shared" si="85"/>
        <v>0</v>
      </c>
      <c r="AC192" s="404"/>
      <c r="AD192" s="405"/>
      <c r="AE192" s="405"/>
      <c r="AF192" s="405"/>
      <c r="AG192" s="406"/>
      <c r="AH192" s="369" t="str">
        <f t="shared" si="86"/>
        <v>-</v>
      </c>
      <c r="AI192" s="401" t="str">
        <f t="shared" si="93"/>
        <v>-</v>
      </c>
      <c r="AJ192" s="371" t="str">
        <f t="shared" si="93"/>
        <v>-</v>
      </c>
      <c r="AK192" s="371" t="str">
        <f t="shared" si="93"/>
        <v>-</v>
      </c>
      <c r="AL192" s="371" t="str">
        <f t="shared" si="93"/>
        <v>-</v>
      </c>
      <c r="AM192" s="371" t="str">
        <f t="shared" si="93"/>
        <v>-</v>
      </c>
      <c r="AN192" s="371" t="str">
        <f t="shared" si="93"/>
        <v>-</v>
      </c>
      <c r="AO192" s="371" t="str">
        <f t="shared" si="93"/>
        <v>-</v>
      </c>
      <c r="AP192" s="371" t="str">
        <f t="shared" si="93"/>
        <v>-</v>
      </c>
      <c r="AQ192" s="371" t="str">
        <f t="shared" si="91"/>
        <v>-</v>
      </c>
      <c r="AR192" s="371" t="str">
        <f t="shared" si="91"/>
        <v>-</v>
      </c>
      <c r="AS192" s="371" t="str">
        <f t="shared" si="91"/>
        <v>-</v>
      </c>
      <c r="AT192" s="371" t="str">
        <f t="shared" si="91"/>
        <v>-</v>
      </c>
      <c r="AU192" s="371" t="str">
        <f t="shared" si="91"/>
        <v>-</v>
      </c>
      <c r="AV192" s="371" t="str">
        <f t="shared" si="88"/>
        <v>-</v>
      </c>
      <c r="AW192" s="371" t="str">
        <f t="shared" si="92"/>
        <v>-</v>
      </c>
      <c r="AX192" s="371" t="str">
        <f t="shared" si="92"/>
        <v>-</v>
      </c>
      <c r="AY192" s="371" t="str">
        <f t="shared" si="92"/>
        <v>-</v>
      </c>
      <c r="AZ192" s="371" t="str">
        <f t="shared" si="92"/>
        <v>-</v>
      </c>
      <c r="BA192" s="371" t="str">
        <f t="shared" si="90"/>
        <v>-</v>
      </c>
      <c r="BB192" s="371" t="str">
        <f t="shared" si="90"/>
        <v>-</v>
      </c>
      <c r="BC192" s="371" t="str">
        <f t="shared" si="90"/>
        <v>-</v>
      </c>
      <c r="BD192" s="371" t="str">
        <f t="shared" si="90"/>
        <v>-</v>
      </c>
      <c r="BE192" s="371" t="str">
        <f t="shared" si="90"/>
        <v>-</v>
      </c>
      <c r="BF192" s="371" t="str">
        <f t="shared" si="90"/>
        <v>-</v>
      </c>
      <c r="BG192" s="371" t="str">
        <f t="shared" si="90"/>
        <v>-</v>
      </c>
      <c r="BH192" s="371" t="str">
        <f t="shared" si="90"/>
        <v>-</v>
      </c>
      <c r="BI192" s="371" t="str">
        <f t="shared" si="90"/>
        <v>-</v>
      </c>
      <c r="BJ192" s="371" t="str">
        <f t="shared" si="90"/>
        <v>-</v>
      </c>
    </row>
    <row r="193" spans="1:62" ht="17" customHeight="1">
      <c r="A193" s="373">
        <v>9030</v>
      </c>
      <c r="B193" s="373"/>
      <c r="C193" s="373" t="str">
        <f t="shared" si="83"/>
        <v>2009-Waugni_2</v>
      </c>
      <c r="D193" s="373" t="str">
        <f>IF($F193="-","-",VLOOKUP($C193,BD_annuelles_Benthos!$C$20:$AC$2881,D$142,FALSE()))</f>
        <v>-</v>
      </c>
      <c r="E193" s="373" t="str">
        <f>IF($F193="-","-",VLOOKUP($C193,BD_annuelles_Benthos!$C$20:$AC$2881,E$142,FALSE()))</f>
        <v>-</v>
      </c>
      <c r="F193" s="373" t="str">
        <f>IF(ISERROR(VLOOKUP($C193,BD_annuelles_Benthos!$C$20:$C$2881,1,FALSE())),"-",VLOOKUP($C193,BD_annuelles_Benthos!$C$20:$AC$2881,F$142,FALSE()))</f>
        <v>-</v>
      </c>
      <c r="G193" s="373" t="str">
        <f>IF($F193="-","-",VLOOKUP($C193,BD_annuelles_Benthos!$C$20:$AC$2881,G$142,FALSE()))</f>
        <v>-</v>
      </c>
      <c r="H193" s="581" t="str">
        <f>IF($F193="-","-",VLOOKUP($C193,BD_annuelles_Benthos!$C$20:$AC$2881,H$142,FALSE()))</f>
        <v>-</v>
      </c>
      <c r="I193" s="581" t="str">
        <f>IF($F193="-","-",VLOOKUP($C193,BD_annuelles_Benthos!$C$20:$AC$2881,I$142,FALSE()))</f>
        <v>-</v>
      </c>
      <c r="J193" s="373">
        <v>2009</v>
      </c>
      <c r="K193" s="373"/>
      <c r="L193" s="374" t="str">
        <f>IF($F193="-","-",VLOOKUP($C193,BD_annuelles_Benthos!$C$20:$AC$2881,L$142,FALSE()))</f>
        <v>-</v>
      </c>
      <c r="M193" s="373" t="str">
        <f t="shared" si="84"/>
        <v>Waugni</v>
      </c>
      <c r="N193" s="373">
        <v>2</v>
      </c>
      <c r="O193" s="374" t="str">
        <f>IF($F193="-","-",VLOOKUP($C193,BD_annuelles_Benthos!$C$20:$AC$2881,O$142,FALSE()))</f>
        <v>-</v>
      </c>
      <c r="P193" s="374" t="str">
        <f>IF($F193="-","-",VLOOKUP($C193,BD_annuelles_Benthos!$C$20:$AC$2881,P$142,FALSE()))</f>
        <v>-</v>
      </c>
      <c r="Q193" s="374" t="str">
        <f>IF($F193="-","-",VLOOKUP($C193,BD_annuelles_Benthos!$C$20:$AC$2881,Q$142,FALSE()))</f>
        <v>-</v>
      </c>
      <c r="R193" s="374" t="str">
        <f>IF($F193="-","-",VLOOKUP($C193,BD_annuelles_Benthos!$C$20:$AC$2881,R$142,FALSE()))</f>
        <v>-</v>
      </c>
      <c r="S193" s="374" t="str">
        <f>IF($F193="-","-",VLOOKUP($C193,BD_annuelles_Benthos!$C$20:$AC$2881,S$142,FALSE()))</f>
        <v>-</v>
      </c>
      <c r="T193" s="374" t="str">
        <f>IF($F193="-","-",VLOOKUP($C193,BD_annuelles_Benthos!$C$20:$AC$2881,T$142,FALSE()))</f>
        <v>-</v>
      </c>
      <c r="U193" s="374" t="str">
        <f>IF($F193="-","-",VLOOKUP($C193,BD_annuelles_Benthos!$C$20:$AC$2881,U$142,FALSE()))</f>
        <v>-</v>
      </c>
      <c r="V193" s="374" t="str">
        <f>IF($F193="-","-",VLOOKUP($C193,BD_annuelles_Benthos!$C$20:$AC$2881,V$142,FALSE()))</f>
        <v>-</v>
      </c>
      <c r="W193" s="374" t="str">
        <f>IF($F193="-","-",VLOOKUP($C193,BD_annuelles_Benthos!$C$20:$AC$2881,W$142,FALSE()))</f>
        <v>-</v>
      </c>
      <c r="X193" s="374" t="str">
        <f>IF($F193="-","-",VLOOKUP($C193,BD_annuelles_Benthos!$C$20:$AC$2881,X$142,FALSE()))</f>
        <v>-</v>
      </c>
      <c r="Y193" s="374" t="str">
        <f>IF($F193="-","-",VLOOKUP($C193,BD_annuelles_Benthos!$C$20:$AC$2881,Y$142,FALSE()))</f>
        <v>-</v>
      </c>
      <c r="Z193" s="374" t="str">
        <f>IF($F193="-","-",VLOOKUP($C193,BD_annuelles_Benthos!$C$20:$AC$2881,Z$142,FALSE()))</f>
        <v>-</v>
      </c>
      <c r="AA193" s="374" t="str">
        <f>IF($F193="-","-",VLOOKUP($C193,BD_annuelles_Benthos!$C$20:$AC$2881,AA$142,FALSE()))</f>
        <v>-</v>
      </c>
      <c r="AB193" s="373">
        <f t="shared" si="85"/>
        <v>0</v>
      </c>
      <c r="AC193" s="407"/>
      <c r="AD193" s="408"/>
      <c r="AE193" s="408"/>
      <c r="AF193" s="408"/>
      <c r="AG193" s="409"/>
      <c r="AH193" s="373" t="str">
        <f t="shared" si="86"/>
        <v>-</v>
      </c>
      <c r="AI193" s="402" t="str">
        <f t="shared" si="93"/>
        <v>-</v>
      </c>
      <c r="AJ193" s="375" t="str">
        <f t="shared" si="93"/>
        <v>-</v>
      </c>
      <c r="AK193" s="375" t="str">
        <f t="shared" si="93"/>
        <v>-</v>
      </c>
      <c r="AL193" s="375" t="str">
        <f t="shared" si="93"/>
        <v>-</v>
      </c>
      <c r="AM193" s="375" t="str">
        <f t="shared" si="93"/>
        <v>-</v>
      </c>
      <c r="AN193" s="375" t="str">
        <f t="shared" si="93"/>
        <v>-</v>
      </c>
      <c r="AO193" s="375" t="str">
        <f t="shared" si="93"/>
        <v>-</v>
      </c>
      <c r="AP193" s="375" t="str">
        <f t="shared" si="93"/>
        <v>-</v>
      </c>
      <c r="AQ193" s="375" t="str">
        <f t="shared" si="91"/>
        <v>-</v>
      </c>
      <c r="AR193" s="375" t="str">
        <f t="shared" si="91"/>
        <v>-</v>
      </c>
      <c r="AS193" s="375" t="str">
        <f t="shared" si="91"/>
        <v>-</v>
      </c>
      <c r="AT193" s="375" t="str">
        <f t="shared" si="91"/>
        <v>-</v>
      </c>
      <c r="AU193" s="375" t="str">
        <f t="shared" si="91"/>
        <v>-</v>
      </c>
      <c r="AV193" s="375" t="str">
        <f t="shared" si="88"/>
        <v>-</v>
      </c>
      <c r="AW193" s="375" t="str">
        <f t="shared" si="92"/>
        <v>-</v>
      </c>
      <c r="AX193" s="375" t="str">
        <f t="shared" si="92"/>
        <v>-</v>
      </c>
      <c r="AY193" s="375" t="str">
        <f t="shared" si="92"/>
        <v>-</v>
      </c>
      <c r="AZ193" s="375" t="str">
        <f t="shared" si="92"/>
        <v>-</v>
      </c>
      <c r="BA193" s="375" t="str">
        <f t="shared" si="90"/>
        <v>-</v>
      </c>
      <c r="BB193" s="375" t="str">
        <f t="shared" si="90"/>
        <v>-</v>
      </c>
      <c r="BC193" s="375" t="str">
        <f t="shared" si="90"/>
        <v>-</v>
      </c>
      <c r="BD193" s="375" t="str">
        <f t="shared" si="90"/>
        <v>-</v>
      </c>
      <c r="BE193" s="375" t="str">
        <f t="shared" si="90"/>
        <v>-</v>
      </c>
      <c r="BF193" s="375" t="str">
        <f t="shared" si="90"/>
        <v>-</v>
      </c>
      <c r="BG193" s="375" t="str">
        <f t="shared" si="90"/>
        <v>-</v>
      </c>
      <c r="BH193" s="375" t="str">
        <f t="shared" si="90"/>
        <v>-</v>
      </c>
      <c r="BI193" s="375" t="str">
        <f t="shared" si="90"/>
        <v>-</v>
      </c>
      <c r="BJ193" s="375" t="str">
        <f t="shared" si="90"/>
        <v>-</v>
      </c>
    </row>
    <row r="194" spans="1:62" ht="17" customHeight="1">
      <c r="A194" s="373">
        <v>9031</v>
      </c>
      <c r="B194" s="373"/>
      <c r="C194" s="373" t="str">
        <f t="shared" si="83"/>
        <v>2009-Waugni_3</v>
      </c>
      <c r="D194" s="373" t="str">
        <f>IF($F194="-","-",VLOOKUP($C194,BD_annuelles_Benthos!$C$20:$AC$2881,D$142,FALSE()))</f>
        <v>-</v>
      </c>
      <c r="E194" s="373" t="str">
        <f>IF($F194="-","-",VLOOKUP($C194,BD_annuelles_Benthos!$C$20:$AC$2881,E$142,FALSE()))</f>
        <v>-</v>
      </c>
      <c r="F194" s="373" t="str">
        <f>IF(ISERROR(VLOOKUP($C194,BD_annuelles_Benthos!$C$20:$C$2881,1,FALSE())),"-",VLOOKUP($C194,BD_annuelles_Benthos!$C$20:$AC$2881,F$142,FALSE()))</f>
        <v>-</v>
      </c>
      <c r="G194" s="373" t="str">
        <f>IF($F194="-","-",VLOOKUP($C194,BD_annuelles_Benthos!$C$20:$AC$2881,G$142,FALSE()))</f>
        <v>-</v>
      </c>
      <c r="H194" s="581" t="str">
        <f>IF($F194="-","-",VLOOKUP($C194,BD_annuelles_Benthos!$C$20:$AC$2881,H$142,FALSE()))</f>
        <v>-</v>
      </c>
      <c r="I194" s="581" t="str">
        <f>IF($F194="-","-",VLOOKUP($C194,BD_annuelles_Benthos!$C$20:$AC$2881,I$142,FALSE()))</f>
        <v>-</v>
      </c>
      <c r="J194" s="373">
        <v>2009</v>
      </c>
      <c r="K194" s="373"/>
      <c r="L194" s="374" t="str">
        <f>IF($F194="-","-",VLOOKUP($C194,BD_annuelles_Benthos!$C$20:$AC$2881,L$142,FALSE()))</f>
        <v>-</v>
      </c>
      <c r="M194" s="373" t="str">
        <f t="shared" si="84"/>
        <v>Waugni</v>
      </c>
      <c r="N194" s="373">
        <v>3</v>
      </c>
      <c r="O194" s="374" t="str">
        <f>IF($F194="-","-",VLOOKUP($C194,BD_annuelles_Benthos!$C$20:$AC$2881,O$142,FALSE()))</f>
        <v>-</v>
      </c>
      <c r="P194" s="374" t="str">
        <f>IF($F194="-","-",VLOOKUP($C194,BD_annuelles_Benthos!$C$20:$AC$2881,P$142,FALSE()))</f>
        <v>-</v>
      </c>
      <c r="Q194" s="374" t="str">
        <f>IF($F194="-","-",VLOOKUP($C194,BD_annuelles_Benthos!$C$20:$AC$2881,Q$142,FALSE()))</f>
        <v>-</v>
      </c>
      <c r="R194" s="374" t="str">
        <f>IF($F194="-","-",VLOOKUP($C194,BD_annuelles_Benthos!$C$20:$AC$2881,R$142,FALSE()))</f>
        <v>-</v>
      </c>
      <c r="S194" s="374" t="str">
        <f>IF($F194="-","-",VLOOKUP($C194,BD_annuelles_Benthos!$C$20:$AC$2881,S$142,FALSE()))</f>
        <v>-</v>
      </c>
      <c r="T194" s="374" t="str">
        <f>IF($F194="-","-",VLOOKUP($C194,BD_annuelles_Benthos!$C$20:$AC$2881,T$142,FALSE()))</f>
        <v>-</v>
      </c>
      <c r="U194" s="374" t="str">
        <f>IF($F194="-","-",VLOOKUP($C194,BD_annuelles_Benthos!$C$20:$AC$2881,U$142,FALSE()))</f>
        <v>-</v>
      </c>
      <c r="V194" s="374" t="str">
        <f>IF($F194="-","-",VLOOKUP($C194,BD_annuelles_Benthos!$C$20:$AC$2881,V$142,FALSE()))</f>
        <v>-</v>
      </c>
      <c r="W194" s="374" t="str">
        <f>IF($F194="-","-",VLOOKUP($C194,BD_annuelles_Benthos!$C$20:$AC$2881,W$142,FALSE()))</f>
        <v>-</v>
      </c>
      <c r="X194" s="374" t="str">
        <f>IF($F194="-","-",VLOOKUP($C194,BD_annuelles_Benthos!$C$20:$AC$2881,X$142,FALSE()))</f>
        <v>-</v>
      </c>
      <c r="Y194" s="374" t="str">
        <f>IF($F194="-","-",VLOOKUP($C194,BD_annuelles_Benthos!$C$20:$AC$2881,Y$142,FALSE()))</f>
        <v>-</v>
      </c>
      <c r="Z194" s="374" t="str">
        <f>IF($F194="-","-",VLOOKUP($C194,BD_annuelles_Benthos!$C$20:$AC$2881,Z$142,FALSE()))</f>
        <v>-</v>
      </c>
      <c r="AA194" s="374" t="str">
        <f>IF($F194="-","-",VLOOKUP($C194,BD_annuelles_Benthos!$C$20:$AC$2881,AA$142,FALSE()))</f>
        <v>-</v>
      </c>
      <c r="AB194" s="373">
        <f t="shared" si="85"/>
        <v>0</v>
      </c>
      <c r="AC194" s="407"/>
      <c r="AD194" s="408"/>
      <c r="AE194" s="408"/>
      <c r="AF194" s="408"/>
      <c r="AG194" s="409"/>
      <c r="AH194" s="373" t="str">
        <f t="shared" si="86"/>
        <v>-</v>
      </c>
      <c r="AI194" s="402" t="str">
        <f t="shared" si="93"/>
        <v>-</v>
      </c>
      <c r="AJ194" s="375" t="str">
        <f t="shared" si="93"/>
        <v>-</v>
      </c>
      <c r="AK194" s="375" t="str">
        <f t="shared" si="93"/>
        <v>-</v>
      </c>
      <c r="AL194" s="375" t="str">
        <f t="shared" si="93"/>
        <v>-</v>
      </c>
      <c r="AM194" s="375" t="str">
        <f t="shared" si="93"/>
        <v>-</v>
      </c>
      <c r="AN194" s="375" t="str">
        <f t="shared" si="93"/>
        <v>-</v>
      </c>
      <c r="AO194" s="375" t="str">
        <f t="shared" si="93"/>
        <v>-</v>
      </c>
      <c r="AP194" s="375" t="str">
        <f t="shared" si="93"/>
        <v>-</v>
      </c>
      <c r="AQ194" s="375" t="str">
        <f t="shared" si="91"/>
        <v>-</v>
      </c>
      <c r="AR194" s="375" t="str">
        <f t="shared" si="91"/>
        <v>-</v>
      </c>
      <c r="AS194" s="375" t="str">
        <f t="shared" si="91"/>
        <v>-</v>
      </c>
      <c r="AT194" s="375" t="str">
        <f t="shared" si="91"/>
        <v>-</v>
      </c>
      <c r="AU194" s="375" t="str">
        <f t="shared" si="91"/>
        <v>-</v>
      </c>
      <c r="AV194" s="375" t="str">
        <f t="shared" si="88"/>
        <v>-</v>
      </c>
      <c r="AW194" s="375" t="str">
        <f t="shared" si="92"/>
        <v>-</v>
      </c>
      <c r="AX194" s="375" t="str">
        <f t="shared" si="92"/>
        <v>-</v>
      </c>
      <c r="AY194" s="375" t="str">
        <f t="shared" si="92"/>
        <v>-</v>
      </c>
      <c r="AZ194" s="375" t="str">
        <f t="shared" si="92"/>
        <v>-</v>
      </c>
      <c r="BA194" s="375" t="str">
        <f t="shared" si="90"/>
        <v>-</v>
      </c>
      <c r="BB194" s="375" t="str">
        <f t="shared" si="90"/>
        <v>-</v>
      </c>
      <c r="BC194" s="375" t="str">
        <f t="shared" si="90"/>
        <v>-</v>
      </c>
      <c r="BD194" s="375" t="str">
        <f t="shared" si="90"/>
        <v>-</v>
      </c>
      <c r="BE194" s="375" t="str">
        <f t="shared" si="90"/>
        <v>-</v>
      </c>
      <c r="BF194" s="375" t="str">
        <f t="shared" si="90"/>
        <v>-</v>
      </c>
      <c r="BG194" s="375" t="str">
        <f t="shared" si="90"/>
        <v>-</v>
      </c>
      <c r="BH194" s="375" t="str">
        <f t="shared" si="90"/>
        <v>-</v>
      </c>
      <c r="BI194" s="375" t="str">
        <f t="shared" si="90"/>
        <v>-</v>
      </c>
      <c r="BJ194" s="375" t="str">
        <f t="shared" si="90"/>
        <v>-</v>
      </c>
    </row>
    <row r="195" spans="1:62" ht="17" customHeight="1">
      <c r="A195" s="377">
        <v>9032</v>
      </c>
      <c r="B195" s="377"/>
      <c r="C195" s="377" t="str">
        <f t="shared" si="83"/>
        <v>2009-Waugni_4</v>
      </c>
      <c r="D195" s="377" t="str">
        <f>IF($F195="-","-",VLOOKUP($C195,BD_annuelles_Benthos!$C$20:$AC$2881,D$142,FALSE()))</f>
        <v>-</v>
      </c>
      <c r="E195" s="377" t="str">
        <f>IF($F195="-","-",VLOOKUP($C195,BD_annuelles_Benthos!$C$20:$AC$2881,E$142,FALSE()))</f>
        <v>-</v>
      </c>
      <c r="F195" s="377" t="str">
        <f>IF(ISERROR(VLOOKUP($C195,BD_annuelles_Benthos!$C$20:$C$2881,1,FALSE())),"-",VLOOKUP($C195,BD_annuelles_Benthos!$C$20:$AC$2881,F$142,FALSE()))</f>
        <v>-</v>
      </c>
      <c r="G195" s="377" t="str">
        <f>IF($F195="-","-",VLOOKUP($C195,BD_annuelles_Benthos!$C$20:$AC$2881,G$142,FALSE()))</f>
        <v>-</v>
      </c>
      <c r="H195" s="582" t="str">
        <f>IF($F195="-","-",VLOOKUP($C195,BD_annuelles_Benthos!$C$20:$AC$2881,H$142,FALSE()))</f>
        <v>-</v>
      </c>
      <c r="I195" s="582" t="str">
        <f>IF($F195="-","-",VLOOKUP($C195,BD_annuelles_Benthos!$C$20:$AC$2881,I$142,FALSE()))</f>
        <v>-</v>
      </c>
      <c r="J195" s="377">
        <v>2009</v>
      </c>
      <c r="K195" s="377"/>
      <c r="L195" s="378" t="str">
        <f>IF($F195="-","-",VLOOKUP($C195,BD_annuelles_Benthos!$C$20:$AC$2881,L$142,FALSE()))</f>
        <v>-</v>
      </c>
      <c r="M195" s="377" t="str">
        <f t="shared" si="84"/>
        <v>Waugni</v>
      </c>
      <c r="N195" s="377">
        <v>4</v>
      </c>
      <c r="O195" s="378" t="str">
        <f>IF($F195="-","-",VLOOKUP($C195,BD_annuelles_Benthos!$C$20:$AC$2881,O$142,FALSE()))</f>
        <v>-</v>
      </c>
      <c r="P195" s="378" t="str">
        <f>IF($F195="-","-",VLOOKUP($C195,BD_annuelles_Benthos!$C$20:$AC$2881,P$142,FALSE()))</f>
        <v>-</v>
      </c>
      <c r="Q195" s="378" t="str">
        <f>IF($F195="-","-",VLOOKUP($C195,BD_annuelles_Benthos!$C$20:$AC$2881,Q$142,FALSE()))</f>
        <v>-</v>
      </c>
      <c r="R195" s="378" t="str">
        <f>IF($F195="-","-",VLOOKUP($C195,BD_annuelles_Benthos!$C$20:$AC$2881,R$142,FALSE()))</f>
        <v>-</v>
      </c>
      <c r="S195" s="378" t="str">
        <f>IF($F195="-","-",VLOOKUP($C195,BD_annuelles_Benthos!$C$20:$AC$2881,S$142,FALSE()))</f>
        <v>-</v>
      </c>
      <c r="T195" s="378" t="str">
        <f>IF($F195="-","-",VLOOKUP($C195,BD_annuelles_Benthos!$C$20:$AC$2881,T$142,FALSE()))</f>
        <v>-</v>
      </c>
      <c r="U195" s="378" t="str">
        <f>IF($F195="-","-",VLOOKUP($C195,BD_annuelles_Benthos!$C$20:$AC$2881,U$142,FALSE()))</f>
        <v>-</v>
      </c>
      <c r="V195" s="378" t="str">
        <f>IF($F195="-","-",VLOOKUP($C195,BD_annuelles_Benthos!$C$20:$AC$2881,V$142,FALSE()))</f>
        <v>-</v>
      </c>
      <c r="W195" s="378" t="str">
        <f>IF($F195="-","-",VLOOKUP($C195,BD_annuelles_Benthos!$C$20:$AC$2881,W$142,FALSE()))</f>
        <v>-</v>
      </c>
      <c r="X195" s="378" t="str">
        <f>IF($F195="-","-",VLOOKUP($C195,BD_annuelles_Benthos!$C$20:$AC$2881,X$142,FALSE()))</f>
        <v>-</v>
      </c>
      <c r="Y195" s="378" t="str">
        <f>IF($F195="-","-",VLOOKUP($C195,BD_annuelles_Benthos!$C$20:$AC$2881,Y$142,FALSE()))</f>
        <v>-</v>
      </c>
      <c r="Z195" s="378" t="str">
        <f>IF($F195="-","-",VLOOKUP($C195,BD_annuelles_Benthos!$C$20:$AC$2881,Z$142,FALSE()))</f>
        <v>-</v>
      </c>
      <c r="AA195" s="378" t="str">
        <f>IF($F195="-","-",VLOOKUP($C195,BD_annuelles_Benthos!$C$20:$AC$2881,AA$142,FALSE()))</f>
        <v>-</v>
      </c>
      <c r="AB195" s="377">
        <f t="shared" si="85"/>
        <v>0</v>
      </c>
      <c r="AC195" s="410"/>
      <c r="AD195" s="411"/>
      <c r="AE195" s="411"/>
      <c r="AF195" s="411"/>
      <c r="AG195" s="412"/>
      <c r="AH195" s="377" t="str">
        <f t="shared" si="86"/>
        <v>-</v>
      </c>
      <c r="AI195" s="403" t="str">
        <f t="shared" si="93"/>
        <v>-</v>
      </c>
      <c r="AJ195" s="379" t="str">
        <f t="shared" si="93"/>
        <v>-</v>
      </c>
      <c r="AK195" s="379" t="str">
        <f t="shared" si="93"/>
        <v>-</v>
      </c>
      <c r="AL195" s="379" t="str">
        <f t="shared" si="93"/>
        <v>-</v>
      </c>
      <c r="AM195" s="379" t="str">
        <f t="shared" si="93"/>
        <v>-</v>
      </c>
      <c r="AN195" s="379" t="str">
        <f t="shared" si="93"/>
        <v>-</v>
      </c>
      <c r="AO195" s="379" t="str">
        <f t="shared" si="93"/>
        <v>-</v>
      </c>
      <c r="AP195" s="379" t="str">
        <f t="shared" si="93"/>
        <v>-</v>
      </c>
      <c r="AQ195" s="379" t="str">
        <f t="shared" si="91"/>
        <v>-</v>
      </c>
      <c r="AR195" s="379" t="str">
        <f t="shared" si="91"/>
        <v>-</v>
      </c>
      <c r="AS195" s="379" t="str">
        <f t="shared" si="91"/>
        <v>-</v>
      </c>
      <c r="AT195" s="379" t="str">
        <f t="shared" si="91"/>
        <v>-</v>
      </c>
      <c r="AU195" s="379" t="str">
        <f t="shared" si="91"/>
        <v>-</v>
      </c>
      <c r="AV195" s="379" t="str">
        <f t="shared" si="88"/>
        <v>-</v>
      </c>
      <c r="AW195" s="379" t="str">
        <f t="shared" si="92"/>
        <v>-</v>
      </c>
      <c r="AX195" s="379" t="str">
        <f t="shared" si="92"/>
        <v>-</v>
      </c>
      <c r="AY195" s="379" t="str">
        <f t="shared" si="92"/>
        <v>-</v>
      </c>
      <c r="AZ195" s="379" t="str">
        <f t="shared" si="92"/>
        <v>-</v>
      </c>
      <c r="BA195" s="379" t="str">
        <f t="shared" si="90"/>
        <v>-</v>
      </c>
      <c r="BB195" s="379" t="str">
        <f t="shared" si="90"/>
        <v>-</v>
      </c>
      <c r="BC195" s="379" t="str">
        <f t="shared" si="90"/>
        <v>-</v>
      </c>
      <c r="BD195" s="379" t="str">
        <f t="shared" si="90"/>
        <v>-</v>
      </c>
      <c r="BE195" s="379" t="str">
        <f t="shared" si="90"/>
        <v>-</v>
      </c>
      <c r="BF195" s="379" t="str">
        <f t="shared" si="90"/>
        <v>-</v>
      </c>
      <c r="BG195" s="379" t="str">
        <f t="shared" si="90"/>
        <v>-</v>
      </c>
      <c r="BH195" s="379" t="str">
        <f t="shared" si="90"/>
        <v>-</v>
      </c>
      <c r="BI195" s="379" t="str">
        <f t="shared" si="90"/>
        <v>-</v>
      </c>
      <c r="BJ195" s="379" t="str">
        <f t="shared" si="90"/>
        <v>-</v>
      </c>
    </row>
    <row r="196" spans="1:62" ht="17" customHeight="1">
      <c r="A196" s="369">
        <v>9029</v>
      </c>
      <c r="B196" s="369"/>
      <c r="C196" s="369" t="str">
        <f t="shared" si="83"/>
        <v>2010-Waugni_1</v>
      </c>
      <c r="D196" s="369" t="str">
        <f>IF($F196="-","-",VLOOKUP($C196,BD_annuelles_Benthos!$C$20:$AC$2881,D$142,FALSE()))</f>
        <v>-</v>
      </c>
      <c r="E196" s="369" t="str">
        <f>IF($F196="-","-",VLOOKUP($C196,BD_annuelles_Benthos!$C$20:$AC$2881,E$142,FALSE()))</f>
        <v>-</v>
      </c>
      <c r="F196" s="369" t="str">
        <f>IF(ISERROR(VLOOKUP($C196,BD_annuelles_Benthos!$C$20:$C$2881,1,FALSE())),"-",VLOOKUP($C196,BD_annuelles_Benthos!$C$20:$AC$2881,F$142,FALSE()))</f>
        <v>-</v>
      </c>
      <c r="G196" s="369" t="str">
        <f>IF($F196="-","-",VLOOKUP($C196,BD_annuelles_Benthos!$C$20:$AC$2881,G$142,FALSE()))</f>
        <v>-</v>
      </c>
      <c r="H196" s="580" t="str">
        <f>IF($F196="-","-",VLOOKUP($C196,BD_annuelles_Benthos!$C$20:$AC$2881,H$142,FALSE()))</f>
        <v>-</v>
      </c>
      <c r="I196" s="580" t="str">
        <f>IF($F196="-","-",VLOOKUP($C196,BD_annuelles_Benthos!$C$20:$AC$2881,I$142,FALSE()))</f>
        <v>-</v>
      </c>
      <c r="J196" s="369">
        <v>2010</v>
      </c>
      <c r="K196" s="369"/>
      <c r="L196" s="370" t="str">
        <f>IF($F196="-","-",VLOOKUP($C196,BD_annuelles_Benthos!$C$20:$AC$2881,L$142,FALSE()))</f>
        <v>-</v>
      </c>
      <c r="M196" s="369" t="str">
        <f t="shared" si="84"/>
        <v>Waugni</v>
      </c>
      <c r="N196" s="369">
        <v>1</v>
      </c>
      <c r="O196" s="370" t="str">
        <f>IF($F196="-","-",VLOOKUP($C196,BD_annuelles_Benthos!$C$20:$AC$2881,O$142,FALSE()))</f>
        <v>-</v>
      </c>
      <c r="P196" s="370" t="str">
        <f>IF($F196="-","-",VLOOKUP($C196,BD_annuelles_Benthos!$C$20:$AC$2881,P$142,FALSE()))</f>
        <v>-</v>
      </c>
      <c r="Q196" s="370" t="str">
        <f>IF($F196="-","-",VLOOKUP($C196,BD_annuelles_Benthos!$C$20:$AC$2881,Q$142,FALSE()))</f>
        <v>-</v>
      </c>
      <c r="R196" s="370" t="str">
        <f>IF($F196="-","-",VLOOKUP($C196,BD_annuelles_Benthos!$C$20:$AC$2881,R$142,FALSE()))</f>
        <v>-</v>
      </c>
      <c r="S196" s="370" t="str">
        <f>IF($F196="-","-",VLOOKUP($C196,BD_annuelles_Benthos!$C$20:$AC$2881,S$142,FALSE()))</f>
        <v>-</v>
      </c>
      <c r="T196" s="370" t="str">
        <f>IF($F196="-","-",VLOOKUP($C196,BD_annuelles_Benthos!$C$20:$AC$2881,T$142,FALSE()))</f>
        <v>-</v>
      </c>
      <c r="U196" s="370" t="str">
        <f>IF($F196="-","-",VLOOKUP($C196,BD_annuelles_Benthos!$C$20:$AC$2881,U$142,FALSE()))</f>
        <v>-</v>
      </c>
      <c r="V196" s="370" t="str">
        <f>IF($F196="-","-",VLOOKUP($C196,BD_annuelles_Benthos!$C$20:$AC$2881,V$142,FALSE()))</f>
        <v>-</v>
      </c>
      <c r="W196" s="370" t="str">
        <f>IF($F196="-","-",VLOOKUP($C196,BD_annuelles_Benthos!$C$20:$AC$2881,W$142,FALSE()))</f>
        <v>-</v>
      </c>
      <c r="X196" s="370" t="str">
        <f>IF($F196="-","-",VLOOKUP($C196,BD_annuelles_Benthos!$C$20:$AC$2881,X$142,FALSE()))</f>
        <v>-</v>
      </c>
      <c r="Y196" s="370" t="str">
        <f>IF($F196="-","-",VLOOKUP($C196,BD_annuelles_Benthos!$C$20:$AC$2881,Y$142,FALSE()))</f>
        <v>-</v>
      </c>
      <c r="Z196" s="370" t="str">
        <f>IF($F196="-","-",VLOOKUP($C196,BD_annuelles_Benthos!$C$20:$AC$2881,Z$142,FALSE()))</f>
        <v>-</v>
      </c>
      <c r="AA196" s="370" t="str">
        <f>IF($F196="-","-",VLOOKUP($C196,BD_annuelles_Benthos!$C$20:$AC$2881,AA$142,FALSE()))</f>
        <v>-</v>
      </c>
      <c r="AB196" s="369">
        <f t="shared" si="85"/>
        <v>0</v>
      </c>
      <c r="AC196" s="404"/>
      <c r="AD196" s="405"/>
      <c r="AE196" s="405"/>
      <c r="AF196" s="405"/>
      <c r="AG196" s="406"/>
      <c r="AH196" s="369" t="str">
        <f t="shared" ref="AH196:AH207" si="94">IF($F196="-","-",O196+P196+Q196+R196)</f>
        <v>-</v>
      </c>
      <c r="AI196" s="401" t="str">
        <f t="shared" si="93"/>
        <v>-</v>
      </c>
      <c r="AJ196" s="371" t="str">
        <f t="shared" si="93"/>
        <v>-</v>
      </c>
      <c r="AK196" s="371" t="str">
        <f t="shared" si="93"/>
        <v>-</v>
      </c>
      <c r="AL196" s="371" t="str">
        <f t="shared" si="93"/>
        <v>-</v>
      </c>
      <c r="AM196" s="371" t="str">
        <f t="shared" si="93"/>
        <v>-</v>
      </c>
      <c r="AN196" s="371" t="str">
        <f t="shared" si="93"/>
        <v>-</v>
      </c>
      <c r="AO196" s="371" t="str">
        <f t="shared" si="93"/>
        <v>-</v>
      </c>
      <c r="AP196" s="371" t="str">
        <f t="shared" si="93"/>
        <v>-</v>
      </c>
      <c r="AQ196" s="371" t="str">
        <f t="shared" si="91"/>
        <v>-</v>
      </c>
      <c r="AR196" s="371" t="str">
        <f t="shared" si="91"/>
        <v>-</v>
      </c>
      <c r="AS196" s="371" t="str">
        <f t="shared" si="91"/>
        <v>-</v>
      </c>
      <c r="AT196" s="371" t="str">
        <f t="shared" si="91"/>
        <v>-</v>
      </c>
      <c r="AU196" s="371" t="str">
        <f t="shared" si="91"/>
        <v>-</v>
      </c>
      <c r="AV196" s="371" t="str">
        <f t="shared" si="88"/>
        <v>-</v>
      </c>
      <c r="AW196" s="371" t="str">
        <f t="shared" si="92"/>
        <v>-</v>
      </c>
      <c r="AX196" s="371" t="str">
        <f t="shared" si="92"/>
        <v>-</v>
      </c>
      <c r="AY196" s="371" t="str">
        <f t="shared" si="92"/>
        <v>-</v>
      </c>
      <c r="AZ196" s="371" t="str">
        <f t="shared" si="92"/>
        <v>-</v>
      </c>
      <c r="BA196" s="371" t="str">
        <f t="shared" si="92"/>
        <v>-</v>
      </c>
      <c r="BB196" s="371" t="str">
        <f t="shared" si="92"/>
        <v>-</v>
      </c>
      <c r="BC196" s="371" t="str">
        <f t="shared" si="92"/>
        <v>-</v>
      </c>
      <c r="BD196" s="371" t="str">
        <f t="shared" si="92"/>
        <v>-</v>
      </c>
      <c r="BE196" s="371" t="str">
        <f t="shared" si="92"/>
        <v>-</v>
      </c>
      <c r="BF196" s="371" t="str">
        <f t="shared" si="92"/>
        <v>-</v>
      </c>
      <c r="BG196" s="371" t="str">
        <f t="shared" si="92"/>
        <v>-</v>
      </c>
      <c r="BH196" s="371" t="str">
        <f t="shared" si="92"/>
        <v>-</v>
      </c>
      <c r="BI196" s="371" t="str">
        <f t="shared" si="92"/>
        <v>-</v>
      </c>
      <c r="BJ196" s="371" t="str">
        <f t="shared" si="92"/>
        <v>-</v>
      </c>
    </row>
    <row r="197" spans="1:62" ht="17" customHeight="1">
      <c r="A197" s="373">
        <v>9030</v>
      </c>
      <c r="B197" s="373"/>
      <c r="C197" s="373" t="str">
        <f t="shared" si="83"/>
        <v>2010-Waugni_2</v>
      </c>
      <c r="D197" s="373" t="str">
        <f>IF($F197="-","-",VLOOKUP($C197,BD_annuelles_Benthos!$C$20:$AC$2881,D$142,FALSE()))</f>
        <v>-</v>
      </c>
      <c r="E197" s="373" t="str">
        <f>IF($F197="-","-",VLOOKUP($C197,BD_annuelles_Benthos!$C$20:$AC$2881,E$142,FALSE()))</f>
        <v>-</v>
      </c>
      <c r="F197" s="373" t="str">
        <f>IF(ISERROR(VLOOKUP($C197,BD_annuelles_Benthos!$C$20:$C$2881,1,FALSE())),"-",VLOOKUP($C197,BD_annuelles_Benthos!$C$20:$AC$2881,F$142,FALSE()))</f>
        <v>-</v>
      </c>
      <c r="G197" s="373" t="str">
        <f>IF($F197="-","-",VLOOKUP($C197,BD_annuelles_Benthos!$C$20:$AC$2881,G$142,FALSE()))</f>
        <v>-</v>
      </c>
      <c r="H197" s="581" t="str">
        <f>IF($F197="-","-",VLOOKUP($C197,BD_annuelles_Benthos!$C$20:$AC$2881,H$142,FALSE()))</f>
        <v>-</v>
      </c>
      <c r="I197" s="581" t="str">
        <f>IF($F197="-","-",VLOOKUP($C197,BD_annuelles_Benthos!$C$20:$AC$2881,I$142,FALSE()))</f>
        <v>-</v>
      </c>
      <c r="J197" s="373">
        <v>2010</v>
      </c>
      <c r="K197" s="373"/>
      <c r="L197" s="374" t="str">
        <f>IF($F197="-","-",VLOOKUP($C197,BD_annuelles_Benthos!$C$20:$AC$2881,L$142,FALSE()))</f>
        <v>-</v>
      </c>
      <c r="M197" s="373" t="str">
        <f t="shared" si="84"/>
        <v>Waugni</v>
      </c>
      <c r="N197" s="373">
        <v>2</v>
      </c>
      <c r="O197" s="374" t="str">
        <f>IF($F197="-","-",VLOOKUP($C197,BD_annuelles_Benthos!$C$20:$AC$2881,O$142,FALSE()))</f>
        <v>-</v>
      </c>
      <c r="P197" s="374" t="str">
        <f>IF($F197="-","-",VLOOKUP($C197,BD_annuelles_Benthos!$C$20:$AC$2881,P$142,FALSE()))</f>
        <v>-</v>
      </c>
      <c r="Q197" s="374" t="str">
        <f>IF($F197="-","-",VLOOKUP($C197,BD_annuelles_Benthos!$C$20:$AC$2881,Q$142,FALSE()))</f>
        <v>-</v>
      </c>
      <c r="R197" s="374" t="str">
        <f>IF($F197="-","-",VLOOKUP($C197,BD_annuelles_Benthos!$C$20:$AC$2881,R$142,FALSE()))</f>
        <v>-</v>
      </c>
      <c r="S197" s="374" t="str">
        <f>IF($F197="-","-",VLOOKUP($C197,BD_annuelles_Benthos!$C$20:$AC$2881,S$142,FALSE()))</f>
        <v>-</v>
      </c>
      <c r="T197" s="374" t="str">
        <f>IF($F197="-","-",VLOOKUP($C197,BD_annuelles_Benthos!$C$20:$AC$2881,T$142,FALSE()))</f>
        <v>-</v>
      </c>
      <c r="U197" s="374" t="str">
        <f>IF($F197="-","-",VLOOKUP($C197,BD_annuelles_Benthos!$C$20:$AC$2881,U$142,FALSE()))</f>
        <v>-</v>
      </c>
      <c r="V197" s="374" t="str">
        <f>IF($F197="-","-",VLOOKUP($C197,BD_annuelles_Benthos!$C$20:$AC$2881,V$142,FALSE()))</f>
        <v>-</v>
      </c>
      <c r="W197" s="374" t="str">
        <f>IF($F197="-","-",VLOOKUP($C197,BD_annuelles_Benthos!$C$20:$AC$2881,W$142,FALSE()))</f>
        <v>-</v>
      </c>
      <c r="X197" s="374" t="str">
        <f>IF($F197="-","-",VLOOKUP($C197,BD_annuelles_Benthos!$C$20:$AC$2881,X$142,FALSE()))</f>
        <v>-</v>
      </c>
      <c r="Y197" s="374" t="str">
        <f>IF($F197="-","-",VLOOKUP($C197,BD_annuelles_Benthos!$C$20:$AC$2881,Y$142,FALSE()))</f>
        <v>-</v>
      </c>
      <c r="Z197" s="374" t="str">
        <f>IF($F197="-","-",VLOOKUP($C197,BD_annuelles_Benthos!$C$20:$AC$2881,Z$142,FALSE()))</f>
        <v>-</v>
      </c>
      <c r="AA197" s="374" t="str">
        <f>IF($F197="-","-",VLOOKUP($C197,BD_annuelles_Benthos!$C$20:$AC$2881,AA$142,FALSE()))</f>
        <v>-</v>
      </c>
      <c r="AB197" s="373">
        <f t="shared" si="85"/>
        <v>0</v>
      </c>
      <c r="AC197" s="407"/>
      <c r="AD197" s="408"/>
      <c r="AE197" s="408"/>
      <c r="AF197" s="408"/>
      <c r="AG197" s="409"/>
      <c r="AH197" s="373" t="str">
        <f t="shared" si="94"/>
        <v>-</v>
      </c>
      <c r="AI197" s="402" t="str">
        <f t="shared" si="93"/>
        <v>-</v>
      </c>
      <c r="AJ197" s="375" t="str">
        <f t="shared" si="93"/>
        <v>-</v>
      </c>
      <c r="AK197" s="375" t="str">
        <f t="shared" si="93"/>
        <v>-</v>
      </c>
      <c r="AL197" s="375" t="str">
        <f t="shared" si="93"/>
        <v>-</v>
      </c>
      <c r="AM197" s="375" t="str">
        <f t="shared" si="93"/>
        <v>-</v>
      </c>
      <c r="AN197" s="375" t="str">
        <f t="shared" si="93"/>
        <v>-</v>
      </c>
      <c r="AO197" s="375" t="str">
        <f t="shared" si="93"/>
        <v>-</v>
      </c>
      <c r="AP197" s="375" t="str">
        <f t="shared" si="93"/>
        <v>-</v>
      </c>
      <c r="AQ197" s="375" t="str">
        <f t="shared" si="91"/>
        <v>-</v>
      </c>
      <c r="AR197" s="375" t="str">
        <f t="shared" si="91"/>
        <v>-</v>
      </c>
      <c r="AS197" s="375" t="str">
        <f t="shared" si="91"/>
        <v>-</v>
      </c>
      <c r="AT197" s="375" t="str">
        <f t="shared" si="91"/>
        <v>-</v>
      </c>
      <c r="AU197" s="375" t="str">
        <f t="shared" si="91"/>
        <v>-</v>
      </c>
      <c r="AV197" s="375" t="str">
        <f t="shared" si="88"/>
        <v>-</v>
      </c>
      <c r="AW197" s="375" t="str">
        <f t="shared" si="92"/>
        <v>-</v>
      </c>
      <c r="AX197" s="375" t="str">
        <f t="shared" si="92"/>
        <v>-</v>
      </c>
      <c r="AY197" s="375" t="str">
        <f t="shared" si="92"/>
        <v>-</v>
      </c>
      <c r="AZ197" s="375" t="str">
        <f t="shared" si="92"/>
        <v>-</v>
      </c>
      <c r="BA197" s="375" t="str">
        <f t="shared" si="92"/>
        <v>-</v>
      </c>
      <c r="BB197" s="375" t="str">
        <f t="shared" si="92"/>
        <v>-</v>
      </c>
      <c r="BC197" s="375" t="str">
        <f t="shared" si="92"/>
        <v>-</v>
      </c>
      <c r="BD197" s="375" t="str">
        <f t="shared" si="92"/>
        <v>-</v>
      </c>
      <c r="BE197" s="375" t="str">
        <f t="shared" si="92"/>
        <v>-</v>
      </c>
      <c r="BF197" s="375" t="str">
        <f t="shared" si="92"/>
        <v>-</v>
      </c>
      <c r="BG197" s="375" t="str">
        <f t="shared" si="92"/>
        <v>-</v>
      </c>
      <c r="BH197" s="375" t="str">
        <f t="shared" si="92"/>
        <v>-</v>
      </c>
      <c r="BI197" s="375" t="str">
        <f t="shared" si="92"/>
        <v>-</v>
      </c>
      <c r="BJ197" s="375" t="str">
        <f t="shared" si="92"/>
        <v>-</v>
      </c>
    </row>
    <row r="198" spans="1:62" ht="17" customHeight="1">
      <c r="A198" s="373">
        <v>9031</v>
      </c>
      <c r="B198" s="373"/>
      <c r="C198" s="373" t="str">
        <f t="shared" si="83"/>
        <v>2010-Waugni_3</v>
      </c>
      <c r="D198" s="373" t="str">
        <f>IF($F198="-","-",VLOOKUP($C198,BD_annuelles_Benthos!$C$20:$AC$2881,D$142,FALSE()))</f>
        <v>-</v>
      </c>
      <c r="E198" s="373" t="str">
        <f>IF($F198="-","-",VLOOKUP($C198,BD_annuelles_Benthos!$C$20:$AC$2881,E$142,FALSE()))</f>
        <v>-</v>
      </c>
      <c r="F198" s="373" t="str">
        <f>IF(ISERROR(VLOOKUP($C198,BD_annuelles_Benthos!$C$20:$C$2881,1,FALSE())),"-",VLOOKUP($C198,BD_annuelles_Benthos!$C$20:$AC$2881,F$142,FALSE()))</f>
        <v>-</v>
      </c>
      <c r="G198" s="373" t="str">
        <f>IF($F198="-","-",VLOOKUP($C198,BD_annuelles_Benthos!$C$20:$AC$2881,G$142,FALSE()))</f>
        <v>-</v>
      </c>
      <c r="H198" s="581" t="str">
        <f>IF($F198="-","-",VLOOKUP($C198,BD_annuelles_Benthos!$C$20:$AC$2881,H$142,FALSE()))</f>
        <v>-</v>
      </c>
      <c r="I198" s="581" t="str">
        <f>IF($F198="-","-",VLOOKUP($C198,BD_annuelles_Benthos!$C$20:$AC$2881,I$142,FALSE()))</f>
        <v>-</v>
      </c>
      <c r="J198" s="373">
        <v>2010</v>
      </c>
      <c r="K198" s="373"/>
      <c r="L198" s="374" t="str">
        <f>IF($F198="-","-",VLOOKUP($C198,BD_annuelles_Benthos!$C$20:$AC$2881,L$142,FALSE()))</f>
        <v>-</v>
      </c>
      <c r="M198" s="373" t="str">
        <f t="shared" si="84"/>
        <v>Waugni</v>
      </c>
      <c r="N198" s="373">
        <v>3</v>
      </c>
      <c r="O198" s="374" t="str">
        <f>IF($F198="-","-",VLOOKUP($C198,BD_annuelles_Benthos!$C$20:$AC$2881,O$142,FALSE()))</f>
        <v>-</v>
      </c>
      <c r="P198" s="374" t="str">
        <f>IF($F198="-","-",VLOOKUP($C198,BD_annuelles_Benthos!$C$20:$AC$2881,P$142,FALSE()))</f>
        <v>-</v>
      </c>
      <c r="Q198" s="374" t="str">
        <f>IF($F198="-","-",VLOOKUP($C198,BD_annuelles_Benthos!$C$20:$AC$2881,Q$142,FALSE()))</f>
        <v>-</v>
      </c>
      <c r="R198" s="374" t="str">
        <f>IF($F198="-","-",VLOOKUP($C198,BD_annuelles_Benthos!$C$20:$AC$2881,R$142,FALSE()))</f>
        <v>-</v>
      </c>
      <c r="S198" s="374" t="str">
        <f>IF($F198="-","-",VLOOKUP($C198,BD_annuelles_Benthos!$C$20:$AC$2881,S$142,FALSE()))</f>
        <v>-</v>
      </c>
      <c r="T198" s="374" t="str">
        <f>IF($F198="-","-",VLOOKUP($C198,BD_annuelles_Benthos!$C$20:$AC$2881,T$142,FALSE()))</f>
        <v>-</v>
      </c>
      <c r="U198" s="374" t="str">
        <f>IF($F198="-","-",VLOOKUP($C198,BD_annuelles_Benthos!$C$20:$AC$2881,U$142,FALSE()))</f>
        <v>-</v>
      </c>
      <c r="V198" s="374" t="str">
        <f>IF($F198="-","-",VLOOKUP($C198,BD_annuelles_Benthos!$C$20:$AC$2881,V$142,FALSE()))</f>
        <v>-</v>
      </c>
      <c r="W198" s="374" t="str">
        <f>IF($F198="-","-",VLOOKUP($C198,BD_annuelles_Benthos!$C$20:$AC$2881,W$142,FALSE()))</f>
        <v>-</v>
      </c>
      <c r="X198" s="374" t="str">
        <f>IF($F198="-","-",VLOOKUP($C198,BD_annuelles_Benthos!$C$20:$AC$2881,X$142,FALSE()))</f>
        <v>-</v>
      </c>
      <c r="Y198" s="374" t="str">
        <f>IF($F198="-","-",VLOOKUP($C198,BD_annuelles_Benthos!$C$20:$AC$2881,Y$142,FALSE()))</f>
        <v>-</v>
      </c>
      <c r="Z198" s="374" t="str">
        <f>IF($F198="-","-",VLOOKUP($C198,BD_annuelles_Benthos!$C$20:$AC$2881,Z$142,FALSE()))</f>
        <v>-</v>
      </c>
      <c r="AA198" s="374" t="str">
        <f>IF($F198="-","-",VLOOKUP($C198,BD_annuelles_Benthos!$C$20:$AC$2881,AA$142,FALSE()))</f>
        <v>-</v>
      </c>
      <c r="AB198" s="373">
        <f t="shared" si="85"/>
        <v>0</v>
      </c>
      <c r="AC198" s="407"/>
      <c r="AD198" s="408"/>
      <c r="AE198" s="408"/>
      <c r="AF198" s="408"/>
      <c r="AG198" s="409"/>
      <c r="AH198" s="373" t="str">
        <f t="shared" si="94"/>
        <v>-</v>
      </c>
      <c r="AI198" s="402" t="str">
        <f t="shared" si="93"/>
        <v>-</v>
      </c>
      <c r="AJ198" s="375" t="str">
        <f t="shared" si="93"/>
        <v>-</v>
      </c>
      <c r="AK198" s="375" t="str">
        <f t="shared" si="93"/>
        <v>-</v>
      </c>
      <c r="AL198" s="375" t="str">
        <f t="shared" si="93"/>
        <v>-</v>
      </c>
      <c r="AM198" s="375" t="str">
        <f t="shared" si="93"/>
        <v>-</v>
      </c>
      <c r="AN198" s="375" t="str">
        <f t="shared" si="93"/>
        <v>-</v>
      </c>
      <c r="AO198" s="375" t="str">
        <f t="shared" si="93"/>
        <v>-</v>
      </c>
      <c r="AP198" s="375" t="str">
        <f t="shared" si="93"/>
        <v>-</v>
      </c>
      <c r="AQ198" s="375" t="str">
        <f t="shared" si="91"/>
        <v>-</v>
      </c>
      <c r="AR198" s="375" t="str">
        <f t="shared" si="91"/>
        <v>-</v>
      </c>
      <c r="AS198" s="375" t="str">
        <f t="shared" si="91"/>
        <v>-</v>
      </c>
      <c r="AT198" s="375" t="str">
        <f t="shared" si="91"/>
        <v>-</v>
      </c>
      <c r="AU198" s="375" t="str">
        <f t="shared" si="91"/>
        <v>-</v>
      </c>
      <c r="AV198" s="375" t="str">
        <f t="shared" si="88"/>
        <v>-</v>
      </c>
      <c r="AW198" s="375" t="str">
        <f t="shared" si="92"/>
        <v>-</v>
      </c>
      <c r="AX198" s="375" t="str">
        <f t="shared" si="92"/>
        <v>-</v>
      </c>
      <c r="AY198" s="375" t="str">
        <f t="shared" si="92"/>
        <v>-</v>
      </c>
      <c r="AZ198" s="375" t="str">
        <f t="shared" si="92"/>
        <v>-</v>
      </c>
      <c r="BA198" s="375" t="str">
        <f t="shared" si="92"/>
        <v>-</v>
      </c>
      <c r="BB198" s="375" t="str">
        <f t="shared" si="92"/>
        <v>-</v>
      </c>
      <c r="BC198" s="375" t="str">
        <f t="shared" si="92"/>
        <v>-</v>
      </c>
      <c r="BD198" s="375" t="str">
        <f t="shared" si="92"/>
        <v>-</v>
      </c>
      <c r="BE198" s="375" t="str">
        <f t="shared" si="92"/>
        <v>-</v>
      </c>
      <c r="BF198" s="375" t="str">
        <f t="shared" si="92"/>
        <v>-</v>
      </c>
      <c r="BG198" s="375" t="str">
        <f t="shared" si="92"/>
        <v>-</v>
      </c>
      <c r="BH198" s="375" t="str">
        <f t="shared" si="92"/>
        <v>-</v>
      </c>
      <c r="BI198" s="375" t="str">
        <f t="shared" si="92"/>
        <v>-</v>
      </c>
      <c r="BJ198" s="375" t="str">
        <f t="shared" si="92"/>
        <v>-</v>
      </c>
    </row>
    <row r="199" spans="1:62" ht="17" customHeight="1">
      <c r="A199" s="377">
        <v>9032</v>
      </c>
      <c r="B199" s="377"/>
      <c r="C199" s="377" t="str">
        <f t="shared" si="83"/>
        <v>2010-Waugni_4</v>
      </c>
      <c r="D199" s="377" t="str">
        <f>IF($F199="-","-",VLOOKUP($C199,BD_annuelles_Benthos!$C$20:$AC$2881,D$142,FALSE()))</f>
        <v>-</v>
      </c>
      <c r="E199" s="377" t="str">
        <f>IF($F199="-","-",VLOOKUP($C199,BD_annuelles_Benthos!$C$20:$AC$2881,E$142,FALSE()))</f>
        <v>-</v>
      </c>
      <c r="F199" s="377" t="str">
        <f>IF(ISERROR(VLOOKUP($C199,BD_annuelles_Benthos!$C$20:$C$2881,1,FALSE())),"-",VLOOKUP($C199,BD_annuelles_Benthos!$C$20:$AC$2881,F$142,FALSE()))</f>
        <v>-</v>
      </c>
      <c r="G199" s="377" t="str">
        <f>IF($F199="-","-",VLOOKUP($C199,BD_annuelles_Benthos!$C$20:$AC$2881,G$142,FALSE()))</f>
        <v>-</v>
      </c>
      <c r="H199" s="582" t="str">
        <f>IF($F199="-","-",VLOOKUP($C199,BD_annuelles_Benthos!$C$20:$AC$2881,H$142,FALSE()))</f>
        <v>-</v>
      </c>
      <c r="I199" s="582" t="str">
        <f>IF($F199="-","-",VLOOKUP($C199,BD_annuelles_Benthos!$C$20:$AC$2881,I$142,FALSE()))</f>
        <v>-</v>
      </c>
      <c r="J199" s="377">
        <v>2010</v>
      </c>
      <c r="K199" s="377"/>
      <c r="L199" s="378" t="str">
        <f>IF($F199="-","-",VLOOKUP($C199,BD_annuelles_Benthos!$C$20:$AC$2881,L$142,FALSE()))</f>
        <v>-</v>
      </c>
      <c r="M199" s="377" t="str">
        <f t="shared" si="84"/>
        <v>Waugni</v>
      </c>
      <c r="N199" s="377">
        <v>4</v>
      </c>
      <c r="O199" s="378" t="str">
        <f>IF($F199="-","-",VLOOKUP($C199,BD_annuelles_Benthos!$C$20:$AC$2881,O$142,FALSE()))</f>
        <v>-</v>
      </c>
      <c r="P199" s="378" t="str">
        <f>IF($F199="-","-",VLOOKUP($C199,BD_annuelles_Benthos!$C$20:$AC$2881,P$142,FALSE()))</f>
        <v>-</v>
      </c>
      <c r="Q199" s="378" t="str">
        <f>IF($F199="-","-",VLOOKUP($C199,BD_annuelles_Benthos!$C$20:$AC$2881,Q$142,FALSE()))</f>
        <v>-</v>
      </c>
      <c r="R199" s="378" t="str">
        <f>IF($F199="-","-",VLOOKUP($C199,BD_annuelles_Benthos!$C$20:$AC$2881,R$142,FALSE()))</f>
        <v>-</v>
      </c>
      <c r="S199" s="378" t="str">
        <f>IF($F199="-","-",VLOOKUP($C199,BD_annuelles_Benthos!$C$20:$AC$2881,S$142,FALSE()))</f>
        <v>-</v>
      </c>
      <c r="T199" s="378" t="str">
        <f>IF($F199="-","-",VLOOKUP($C199,BD_annuelles_Benthos!$C$20:$AC$2881,T$142,FALSE()))</f>
        <v>-</v>
      </c>
      <c r="U199" s="378" t="str">
        <f>IF($F199="-","-",VLOOKUP($C199,BD_annuelles_Benthos!$C$20:$AC$2881,U$142,FALSE()))</f>
        <v>-</v>
      </c>
      <c r="V199" s="378" t="str">
        <f>IF($F199="-","-",VLOOKUP($C199,BD_annuelles_Benthos!$C$20:$AC$2881,V$142,FALSE()))</f>
        <v>-</v>
      </c>
      <c r="W199" s="378" t="str">
        <f>IF($F199="-","-",VLOOKUP($C199,BD_annuelles_Benthos!$C$20:$AC$2881,W$142,FALSE()))</f>
        <v>-</v>
      </c>
      <c r="X199" s="378" t="str">
        <f>IF($F199="-","-",VLOOKUP($C199,BD_annuelles_Benthos!$C$20:$AC$2881,X$142,FALSE()))</f>
        <v>-</v>
      </c>
      <c r="Y199" s="378" t="str">
        <f>IF($F199="-","-",VLOOKUP($C199,BD_annuelles_Benthos!$C$20:$AC$2881,Y$142,FALSE()))</f>
        <v>-</v>
      </c>
      <c r="Z199" s="378" t="str">
        <f>IF($F199="-","-",VLOOKUP($C199,BD_annuelles_Benthos!$C$20:$AC$2881,Z$142,FALSE()))</f>
        <v>-</v>
      </c>
      <c r="AA199" s="378" t="str">
        <f>IF($F199="-","-",VLOOKUP($C199,BD_annuelles_Benthos!$C$20:$AC$2881,AA$142,FALSE()))</f>
        <v>-</v>
      </c>
      <c r="AB199" s="377">
        <f t="shared" si="85"/>
        <v>0</v>
      </c>
      <c r="AC199" s="410"/>
      <c r="AD199" s="411"/>
      <c r="AE199" s="411"/>
      <c r="AF199" s="411"/>
      <c r="AG199" s="412"/>
      <c r="AH199" s="377" t="str">
        <f t="shared" si="94"/>
        <v>-</v>
      </c>
      <c r="AI199" s="403" t="str">
        <f t="shared" si="93"/>
        <v>-</v>
      </c>
      <c r="AJ199" s="379" t="str">
        <f t="shared" si="93"/>
        <v>-</v>
      </c>
      <c r="AK199" s="379" t="str">
        <f t="shared" si="93"/>
        <v>-</v>
      </c>
      <c r="AL199" s="379" t="str">
        <f t="shared" si="93"/>
        <v>-</v>
      </c>
      <c r="AM199" s="379" t="str">
        <f t="shared" si="93"/>
        <v>-</v>
      </c>
      <c r="AN199" s="379" t="str">
        <f t="shared" si="93"/>
        <v>-</v>
      </c>
      <c r="AO199" s="379" t="str">
        <f t="shared" si="93"/>
        <v>-</v>
      </c>
      <c r="AP199" s="379" t="str">
        <f t="shared" si="93"/>
        <v>-</v>
      </c>
      <c r="AQ199" s="379" t="str">
        <f t="shared" si="91"/>
        <v>-</v>
      </c>
      <c r="AR199" s="379" t="str">
        <f t="shared" si="91"/>
        <v>-</v>
      </c>
      <c r="AS199" s="379" t="str">
        <f t="shared" si="91"/>
        <v>-</v>
      </c>
      <c r="AT199" s="379" t="str">
        <f t="shared" si="91"/>
        <v>-</v>
      </c>
      <c r="AU199" s="379" t="str">
        <f t="shared" si="91"/>
        <v>-</v>
      </c>
      <c r="AV199" s="379" t="str">
        <f t="shared" si="88"/>
        <v>-</v>
      </c>
      <c r="AW199" s="379" t="str">
        <f t="shared" si="92"/>
        <v>-</v>
      </c>
      <c r="AX199" s="379" t="str">
        <f t="shared" si="92"/>
        <v>-</v>
      </c>
      <c r="AY199" s="379" t="str">
        <f t="shared" si="92"/>
        <v>-</v>
      </c>
      <c r="AZ199" s="379" t="str">
        <f t="shared" si="92"/>
        <v>-</v>
      </c>
      <c r="BA199" s="379" t="str">
        <f t="shared" si="92"/>
        <v>-</v>
      </c>
      <c r="BB199" s="379" t="str">
        <f t="shared" si="92"/>
        <v>-</v>
      </c>
      <c r="BC199" s="379" t="str">
        <f t="shared" si="92"/>
        <v>-</v>
      </c>
      <c r="BD199" s="379" t="str">
        <f t="shared" si="92"/>
        <v>-</v>
      </c>
      <c r="BE199" s="379" t="str">
        <f t="shared" si="92"/>
        <v>-</v>
      </c>
      <c r="BF199" s="379" t="str">
        <f t="shared" si="92"/>
        <v>-</v>
      </c>
      <c r="BG199" s="379" t="str">
        <f t="shared" si="92"/>
        <v>-</v>
      </c>
      <c r="BH199" s="379" t="str">
        <f t="shared" si="92"/>
        <v>-</v>
      </c>
      <c r="BI199" s="379" t="str">
        <f t="shared" si="92"/>
        <v>-</v>
      </c>
      <c r="BJ199" s="379" t="str">
        <f t="shared" si="92"/>
        <v>-</v>
      </c>
    </row>
    <row r="200" spans="1:62" ht="17" customHeight="1">
      <c r="A200" s="369">
        <v>9029</v>
      </c>
      <c r="B200" s="369"/>
      <c r="C200" s="369" t="str">
        <f t="shared" ref="C200:C207" si="95">J200&amp;"-"&amp;M200&amp;"_"&amp;N200</f>
        <v>2011-Waugni_1</v>
      </c>
      <c r="D200" s="369" t="str">
        <f>IF($F200="-","-",VLOOKUP($C200,BD_annuelles_Benthos!$C$20:$AC$2881,D$142,FALSE()))</f>
        <v>-</v>
      </c>
      <c r="E200" s="369" t="str">
        <f>IF($F200="-","-",VLOOKUP($C200,BD_annuelles_Benthos!$C$20:$AC$2881,E$142,FALSE()))</f>
        <v>-</v>
      </c>
      <c r="F200" s="369" t="str">
        <f>IF(ISERROR(VLOOKUP($C200,BD_annuelles_Benthos!$C$20:$C$2881,1,FALSE())),"-",VLOOKUP($C200,BD_annuelles_Benthos!$C$20:$AC$2881,F$142,FALSE()))</f>
        <v>-</v>
      </c>
      <c r="G200" s="369" t="str">
        <f>IF($F200="-","-",VLOOKUP($C200,BD_annuelles_Benthos!$C$20:$AC$2881,G$142,FALSE()))</f>
        <v>-</v>
      </c>
      <c r="H200" s="580" t="str">
        <f>IF($F200="-","-",VLOOKUP($C200,BD_annuelles_Benthos!$C$20:$AC$2881,H$142,FALSE()))</f>
        <v>-</v>
      </c>
      <c r="I200" s="580" t="str">
        <f>IF($F200="-","-",VLOOKUP($C200,BD_annuelles_Benthos!$C$20:$AC$2881,I$142,FALSE()))</f>
        <v>-</v>
      </c>
      <c r="J200" s="369">
        <v>2011</v>
      </c>
      <c r="K200" s="369"/>
      <c r="L200" s="370" t="str">
        <f>IF($F200="-","-",VLOOKUP($C200,BD_annuelles_Benthos!$C$20:$AC$2881,L$142,FALSE()))</f>
        <v>-</v>
      </c>
      <c r="M200" s="369" t="str">
        <f t="shared" si="84"/>
        <v>Waugni</v>
      </c>
      <c r="N200" s="369">
        <v>1</v>
      </c>
      <c r="O200" s="370" t="str">
        <f>IF($F200="-","-",VLOOKUP($C200,BD_annuelles_Benthos!$C$20:$AC$2881,O$142,FALSE()))</f>
        <v>-</v>
      </c>
      <c r="P200" s="370" t="str">
        <f>IF($F200="-","-",VLOOKUP($C200,BD_annuelles_Benthos!$C$20:$AC$2881,P$142,FALSE()))</f>
        <v>-</v>
      </c>
      <c r="Q200" s="370" t="str">
        <f>IF($F200="-","-",VLOOKUP($C200,BD_annuelles_Benthos!$C$20:$AC$2881,Q$142,FALSE()))</f>
        <v>-</v>
      </c>
      <c r="R200" s="370" t="str">
        <f>IF($F200="-","-",VLOOKUP($C200,BD_annuelles_Benthos!$C$20:$AC$2881,R$142,FALSE()))</f>
        <v>-</v>
      </c>
      <c r="S200" s="370" t="str">
        <f>IF($F200="-","-",VLOOKUP($C200,BD_annuelles_Benthos!$C$20:$AC$2881,S$142,FALSE()))</f>
        <v>-</v>
      </c>
      <c r="T200" s="370" t="str">
        <f>IF($F200="-","-",VLOOKUP($C200,BD_annuelles_Benthos!$C$20:$AC$2881,T$142,FALSE()))</f>
        <v>-</v>
      </c>
      <c r="U200" s="370" t="str">
        <f>IF($F200="-","-",VLOOKUP($C200,BD_annuelles_Benthos!$C$20:$AC$2881,U$142,FALSE()))</f>
        <v>-</v>
      </c>
      <c r="V200" s="370" t="str">
        <f>IF($F200="-","-",VLOOKUP($C200,BD_annuelles_Benthos!$C$20:$AC$2881,V$142,FALSE()))</f>
        <v>-</v>
      </c>
      <c r="W200" s="370" t="str">
        <f>IF($F200="-","-",VLOOKUP($C200,BD_annuelles_Benthos!$C$20:$AC$2881,W$142,FALSE()))</f>
        <v>-</v>
      </c>
      <c r="X200" s="370" t="str">
        <f>IF($F200="-","-",VLOOKUP($C200,BD_annuelles_Benthos!$C$20:$AC$2881,X$142,FALSE()))</f>
        <v>-</v>
      </c>
      <c r="Y200" s="370" t="str">
        <f>IF($F200="-","-",VLOOKUP($C200,BD_annuelles_Benthos!$C$20:$AC$2881,Y$142,FALSE()))</f>
        <v>-</v>
      </c>
      <c r="Z200" s="370" t="str">
        <f>IF($F200="-","-",VLOOKUP($C200,BD_annuelles_Benthos!$C$20:$AC$2881,Z$142,FALSE()))</f>
        <v>-</v>
      </c>
      <c r="AA200" s="370" t="str">
        <f>IF($F200="-","-",VLOOKUP($C200,BD_annuelles_Benthos!$C$20:$AC$2881,AA$142,FALSE()))</f>
        <v>-</v>
      </c>
      <c r="AB200" s="369">
        <f t="shared" ref="AB200:AB207" si="96">SUM(O200:AA200)</f>
        <v>0</v>
      </c>
      <c r="AC200" s="404"/>
      <c r="AD200" s="405"/>
      <c r="AE200" s="405"/>
      <c r="AF200" s="405"/>
      <c r="AG200" s="406"/>
      <c r="AH200" s="369" t="str">
        <f t="shared" si="94"/>
        <v>-</v>
      </c>
      <c r="AI200" s="401" t="str">
        <f t="shared" ref="AI200:AU207" si="97">IF($F200="-","-",O200*2.5/100)</f>
        <v>-</v>
      </c>
      <c r="AJ200" s="371" t="str">
        <f t="shared" si="97"/>
        <v>-</v>
      </c>
      <c r="AK200" s="371" t="str">
        <f t="shared" si="97"/>
        <v>-</v>
      </c>
      <c r="AL200" s="371" t="str">
        <f t="shared" si="97"/>
        <v>-</v>
      </c>
      <c r="AM200" s="371" t="str">
        <f t="shared" si="97"/>
        <v>-</v>
      </c>
      <c r="AN200" s="371" t="str">
        <f t="shared" si="97"/>
        <v>-</v>
      </c>
      <c r="AO200" s="371" t="str">
        <f t="shared" si="97"/>
        <v>-</v>
      </c>
      <c r="AP200" s="371" t="str">
        <f t="shared" si="97"/>
        <v>-</v>
      </c>
      <c r="AQ200" s="371" t="str">
        <f t="shared" si="97"/>
        <v>-</v>
      </c>
      <c r="AR200" s="371" t="str">
        <f t="shared" si="97"/>
        <v>-</v>
      </c>
      <c r="AS200" s="371" t="str">
        <f t="shared" si="97"/>
        <v>-</v>
      </c>
      <c r="AT200" s="371" t="str">
        <f t="shared" si="97"/>
        <v>-</v>
      </c>
      <c r="AU200" s="371" t="str">
        <f t="shared" si="97"/>
        <v>-</v>
      </c>
      <c r="AV200" s="371" t="str">
        <f t="shared" ref="AV200:AV207" si="98">IF($F200="-","-",AH200*2.5/100)</f>
        <v>-</v>
      </c>
      <c r="AW200" s="371" t="str">
        <f t="shared" ref="AW200:BJ207" si="99">IF($F200="-","-",ASIN(AI200))</f>
        <v>-</v>
      </c>
      <c r="AX200" s="371" t="str">
        <f t="shared" si="99"/>
        <v>-</v>
      </c>
      <c r="AY200" s="371" t="str">
        <f t="shared" si="99"/>
        <v>-</v>
      </c>
      <c r="AZ200" s="371" t="str">
        <f t="shared" si="99"/>
        <v>-</v>
      </c>
      <c r="BA200" s="371" t="str">
        <f t="shared" si="99"/>
        <v>-</v>
      </c>
      <c r="BB200" s="371" t="str">
        <f t="shared" si="99"/>
        <v>-</v>
      </c>
      <c r="BC200" s="371" t="str">
        <f t="shared" si="99"/>
        <v>-</v>
      </c>
      <c r="BD200" s="371" t="str">
        <f t="shared" si="99"/>
        <v>-</v>
      </c>
      <c r="BE200" s="371" t="str">
        <f t="shared" si="99"/>
        <v>-</v>
      </c>
      <c r="BF200" s="371" t="str">
        <f t="shared" si="99"/>
        <v>-</v>
      </c>
      <c r="BG200" s="371" t="str">
        <f t="shared" si="99"/>
        <v>-</v>
      </c>
      <c r="BH200" s="371" t="str">
        <f t="shared" si="99"/>
        <v>-</v>
      </c>
      <c r="BI200" s="371" t="str">
        <f t="shared" si="99"/>
        <v>-</v>
      </c>
      <c r="BJ200" s="371" t="str">
        <f t="shared" si="99"/>
        <v>-</v>
      </c>
    </row>
    <row r="201" spans="1:62" ht="17" customHeight="1">
      <c r="A201" s="373">
        <v>9030</v>
      </c>
      <c r="B201" s="373"/>
      <c r="C201" s="373" t="str">
        <f t="shared" si="95"/>
        <v>2011-Waugni_2</v>
      </c>
      <c r="D201" s="373" t="str">
        <f>IF($F201="-","-",VLOOKUP($C201,BD_annuelles_Benthos!$C$20:$AC$2881,D$142,FALSE()))</f>
        <v>-</v>
      </c>
      <c r="E201" s="373" t="str">
        <f>IF($F201="-","-",VLOOKUP($C201,BD_annuelles_Benthos!$C$20:$AC$2881,E$142,FALSE()))</f>
        <v>-</v>
      </c>
      <c r="F201" s="373" t="str">
        <f>IF(ISERROR(VLOOKUP($C201,BD_annuelles_Benthos!$C$20:$C$2881,1,FALSE())),"-",VLOOKUP($C201,BD_annuelles_Benthos!$C$20:$AC$2881,F$142,FALSE()))</f>
        <v>-</v>
      </c>
      <c r="G201" s="373" t="str">
        <f>IF($F201="-","-",VLOOKUP($C201,BD_annuelles_Benthos!$C$20:$AC$2881,G$142,FALSE()))</f>
        <v>-</v>
      </c>
      <c r="H201" s="581" t="str">
        <f>IF($F201="-","-",VLOOKUP($C201,BD_annuelles_Benthos!$C$20:$AC$2881,H$142,FALSE()))</f>
        <v>-</v>
      </c>
      <c r="I201" s="581" t="str">
        <f>IF($F201="-","-",VLOOKUP($C201,BD_annuelles_Benthos!$C$20:$AC$2881,I$142,FALSE()))</f>
        <v>-</v>
      </c>
      <c r="J201" s="373">
        <v>2011</v>
      </c>
      <c r="K201" s="373"/>
      <c r="L201" s="374" t="str">
        <f>IF($F201="-","-",VLOOKUP($C201,BD_annuelles_Benthos!$C$20:$AC$2881,L$142,FALSE()))</f>
        <v>-</v>
      </c>
      <c r="M201" s="373" t="str">
        <f t="shared" si="84"/>
        <v>Waugni</v>
      </c>
      <c r="N201" s="373">
        <v>2</v>
      </c>
      <c r="O201" s="374" t="str">
        <f>IF($F201="-","-",VLOOKUP($C201,BD_annuelles_Benthos!$C$20:$AC$2881,O$142,FALSE()))</f>
        <v>-</v>
      </c>
      <c r="P201" s="374" t="str">
        <f>IF($F201="-","-",VLOOKUP($C201,BD_annuelles_Benthos!$C$20:$AC$2881,P$142,FALSE()))</f>
        <v>-</v>
      </c>
      <c r="Q201" s="374" t="str">
        <f>IF($F201="-","-",VLOOKUP($C201,BD_annuelles_Benthos!$C$20:$AC$2881,Q$142,FALSE()))</f>
        <v>-</v>
      </c>
      <c r="R201" s="374" t="str">
        <f>IF($F201="-","-",VLOOKUP($C201,BD_annuelles_Benthos!$C$20:$AC$2881,R$142,FALSE()))</f>
        <v>-</v>
      </c>
      <c r="S201" s="374" t="str">
        <f>IF($F201="-","-",VLOOKUP($C201,BD_annuelles_Benthos!$C$20:$AC$2881,S$142,FALSE()))</f>
        <v>-</v>
      </c>
      <c r="T201" s="374" t="str">
        <f>IF($F201="-","-",VLOOKUP($C201,BD_annuelles_Benthos!$C$20:$AC$2881,T$142,FALSE()))</f>
        <v>-</v>
      </c>
      <c r="U201" s="374" t="str">
        <f>IF($F201="-","-",VLOOKUP($C201,BD_annuelles_Benthos!$C$20:$AC$2881,U$142,FALSE()))</f>
        <v>-</v>
      </c>
      <c r="V201" s="374" t="str">
        <f>IF($F201="-","-",VLOOKUP($C201,BD_annuelles_Benthos!$C$20:$AC$2881,V$142,FALSE()))</f>
        <v>-</v>
      </c>
      <c r="W201" s="374" t="str">
        <f>IF($F201="-","-",VLOOKUP($C201,BD_annuelles_Benthos!$C$20:$AC$2881,W$142,FALSE()))</f>
        <v>-</v>
      </c>
      <c r="X201" s="374" t="str">
        <f>IF($F201="-","-",VLOOKUP($C201,BD_annuelles_Benthos!$C$20:$AC$2881,X$142,FALSE()))</f>
        <v>-</v>
      </c>
      <c r="Y201" s="374" t="str">
        <f>IF($F201="-","-",VLOOKUP($C201,BD_annuelles_Benthos!$C$20:$AC$2881,Y$142,FALSE()))</f>
        <v>-</v>
      </c>
      <c r="Z201" s="374" t="str">
        <f>IF($F201="-","-",VLOOKUP($C201,BD_annuelles_Benthos!$C$20:$AC$2881,Z$142,FALSE()))</f>
        <v>-</v>
      </c>
      <c r="AA201" s="374" t="str">
        <f>IF($F201="-","-",VLOOKUP($C201,BD_annuelles_Benthos!$C$20:$AC$2881,AA$142,FALSE()))</f>
        <v>-</v>
      </c>
      <c r="AB201" s="373">
        <f t="shared" si="96"/>
        <v>0</v>
      </c>
      <c r="AC201" s="407"/>
      <c r="AD201" s="408"/>
      <c r="AE201" s="408"/>
      <c r="AF201" s="408"/>
      <c r="AG201" s="409"/>
      <c r="AH201" s="373" t="str">
        <f t="shared" si="94"/>
        <v>-</v>
      </c>
      <c r="AI201" s="402" t="str">
        <f t="shared" si="97"/>
        <v>-</v>
      </c>
      <c r="AJ201" s="375" t="str">
        <f t="shared" si="97"/>
        <v>-</v>
      </c>
      <c r="AK201" s="375" t="str">
        <f t="shared" si="97"/>
        <v>-</v>
      </c>
      <c r="AL201" s="375" t="str">
        <f t="shared" si="97"/>
        <v>-</v>
      </c>
      <c r="AM201" s="375" t="str">
        <f t="shared" si="97"/>
        <v>-</v>
      </c>
      <c r="AN201" s="375" t="str">
        <f t="shared" si="97"/>
        <v>-</v>
      </c>
      <c r="AO201" s="375" t="str">
        <f t="shared" si="97"/>
        <v>-</v>
      </c>
      <c r="AP201" s="375" t="str">
        <f t="shared" si="97"/>
        <v>-</v>
      </c>
      <c r="AQ201" s="375" t="str">
        <f t="shared" si="97"/>
        <v>-</v>
      </c>
      <c r="AR201" s="375" t="str">
        <f t="shared" si="97"/>
        <v>-</v>
      </c>
      <c r="AS201" s="375" t="str">
        <f t="shared" si="97"/>
        <v>-</v>
      </c>
      <c r="AT201" s="375" t="str">
        <f t="shared" si="97"/>
        <v>-</v>
      </c>
      <c r="AU201" s="375" t="str">
        <f t="shared" si="97"/>
        <v>-</v>
      </c>
      <c r="AV201" s="375" t="str">
        <f t="shared" si="98"/>
        <v>-</v>
      </c>
      <c r="AW201" s="375" t="str">
        <f t="shared" si="99"/>
        <v>-</v>
      </c>
      <c r="AX201" s="375" t="str">
        <f t="shared" si="99"/>
        <v>-</v>
      </c>
      <c r="AY201" s="375" t="str">
        <f t="shared" si="99"/>
        <v>-</v>
      </c>
      <c r="AZ201" s="375" t="str">
        <f t="shared" si="99"/>
        <v>-</v>
      </c>
      <c r="BA201" s="375" t="str">
        <f t="shared" si="99"/>
        <v>-</v>
      </c>
      <c r="BB201" s="375" t="str">
        <f t="shared" si="99"/>
        <v>-</v>
      </c>
      <c r="BC201" s="375" t="str">
        <f t="shared" si="99"/>
        <v>-</v>
      </c>
      <c r="BD201" s="375" t="str">
        <f t="shared" si="99"/>
        <v>-</v>
      </c>
      <c r="BE201" s="375" t="str">
        <f t="shared" si="99"/>
        <v>-</v>
      </c>
      <c r="BF201" s="375" t="str">
        <f t="shared" si="99"/>
        <v>-</v>
      </c>
      <c r="BG201" s="375" t="str">
        <f t="shared" si="99"/>
        <v>-</v>
      </c>
      <c r="BH201" s="375" t="str">
        <f t="shared" si="99"/>
        <v>-</v>
      </c>
      <c r="BI201" s="375" t="str">
        <f t="shared" si="99"/>
        <v>-</v>
      </c>
      <c r="BJ201" s="375" t="str">
        <f t="shared" si="99"/>
        <v>-</v>
      </c>
    </row>
    <row r="202" spans="1:62" ht="17" customHeight="1">
      <c r="A202" s="373">
        <v>9031</v>
      </c>
      <c r="B202" s="373"/>
      <c r="C202" s="373" t="str">
        <f t="shared" si="95"/>
        <v>2011-Waugni_3</v>
      </c>
      <c r="D202" s="373" t="str">
        <f>IF($F202="-","-",VLOOKUP($C202,BD_annuelles_Benthos!$C$20:$AC$2881,D$142,FALSE()))</f>
        <v>-</v>
      </c>
      <c r="E202" s="373" t="str">
        <f>IF($F202="-","-",VLOOKUP($C202,BD_annuelles_Benthos!$C$20:$AC$2881,E$142,FALSE()))</f>
        <v>-</v>
      </c>
      <c r="F202" s="373" t="str">
        <f>IF(ISERROR(VLOOKUP($C202,BD_annuelles_Benthos!$C$20:$C$2881,1,FALSE())),"-",VLOOKUP($C202,BD_annuelles_Benthos!$C$20:$AC$2881,F$142,FALSE()))</f>
        <v>-</v>
      </c>
      <c r="G202" s="373" t="str">
        <f>IF($F202="-","-",VLOOKUP($C202,BD_annuelles_Benthos!$C$20:$AC$2881,G$142,FALSE()))</f>
        <v>-</v>
      </c>
      <c r="H202" s="581" t="str">
        <f>IF($F202="-","-",VLOOKUP($C202,BD_annuelles_Benthos!$C$20:$AC$2881,H$142,FALSE()))</f>
        <v>-</v>
      </c>
      <c r="I202" s="581" t="str">
        <f>IF($F202="-","-",VLOOKUP($C202,BD_annuelles_Benthos!$C$20:$AC$2881,I$142,FALSE()))</f>
        <v>-</v>
      </c>
      <c r="J202" s="373">
        <v>2011</v>
      </c>
      <c r="K202" s="373"/>
      <c r="L202" s="374" t="str">
        <f>IF($F202="-","-",VLOOKUP($C202,BD_annuelles_Benthos!$C$20:$AC$2881,L$142,FALSE()))</f>
        <v>-</v>
      </c>
      <c r="M202" s="373" t="str">
        <f t="shared" si="84"/>
        <v>Waugni</v>
      </c>
      <c r="N202" s="373">
        <v>3</v>
      </c>
      <c r="O202" s="374" t="str">
        <f>IF($F202="-","-",VLOOKUP($C202,BD_annuelles_Benthos!$C$20:$AC$2881,O$142,FALSE()))</f>
        <v>-</v>
      </c>
      <c r="P202" s="374" t="str">
        <f>IF($F202="-","-",VLOOKUP($C202,BD_annuelles_Benthos!$C$20:$AC$2881,P$142,FALSE()))</f>
        <v>-</v>
      </c>
      <c r="Q202" s="374" t="str">
        <f>IF($F202="-","-",VLOOKUP($C202,BD_annuelles_Benthos!$C$20:$AC$2881,Q$142,FALSE()))</f>
        <v>-</v>
      </c>
      <c r="R202" s="374" t="str">
        <f>IF($F202="-","-",VLOOKUP($C202,BD_annuelles_Benthos!$C$20:$AC$2881,R$142,FALSE()))</f>
        <v>-</v>
      </c>
      <c r="S202" s="374" t="str">
        <f>IF($F202="-","-",VLOOKUP($C202,BD_annuelles_Benthos!$C$20:$AC$2881,S$142,FALSE()))</f>
        <v>-</v>
      </c>
      <c r="T202" s="374" t="str">
        <f>IF($F202="-","-",VLOOKUP($C202,BD_annuelles_Benthos!$C$20:$AC$2881,T$142,FALSE()))</f>
        <v>-</v>
      </c>
      <c r="U202" s="374" t="str">
        <f>IF($F202="-","-",VLOOKUP($C202,BD_annuelles_Benthos!$C$20:$AC$2881,U$142,FALSE()))</f>
        <v>-</v>
      </c>
      <c r="V202" s="374" t="str">
        <f>IF($F202="-","-",VLOOKUP($C202,BD_annuelles_Benthos!$C$20:$AC$2881,V$142,FALSE()))</f>
        <v>-</v>
      </c>
      <c r="W202" s="374" t="str">
        <f>IF($F202="-","-",VLOOKUP($C202,BD_annuelles_Benthos!$C$20:$AC$2881,W$142,FALSE()))</f>
        <v>-</v>
      </c>
      <c r="X202" s="374" t="str">
        <f>IF($F202="-","-",VLOOKUP($C202,BD_annuelles_Benthos!$C$20:$AC$2881,X$142,FALSE()))</f>
        <v>-</v>
      </c>
      <c r="Y202" s="374" t="str">
        <f>IF($F202="-","-",VLOOKUP($C202,BD_annuelles_Benthos!$C$20:$AC$2881,Y$142,FALSE()))</f>
        <v>-</v>
      </c>
      <c r="Z202" s="374" t="str">
        <f>IF($F202="-","-",VLOOKUP($C202,BD_annuelles_Benthos!$C$20:$AC$2881,Z$142,FALSE()))</f>
        <v>-</v>
      </c>
      <c r="AA202" s="374" t="str">
        <f>IF($F202="-","-",VLOOKUP($C202,BD_annuelles_Benthos!$C$20:$AC$2881,AA$142,FALSE()))</f>
        <v>-</v>
      </c>
      <c r="AB202" s="373">
        <f t="shared" si="96"/>
        <v>0</v>
      </c>
      <c r="AC202" s="407"/>
      <c r="AD202" s="408"/>
      <c r="AE202" s="408"/>
      <c r="AF202" s="408"/>
      <c r="AG202" s="409"/>
      <c r="AH202" s="373" t="str">
        <f t="shared" si="94"/>
        <v>-</v>
      </c>
      <c r="AI202" s="402" t="str">
        <f t="shared" si="97"/>
        <v>-</v>
      </c>
      <c r="AJ202" s="375" t="str">
        <f t="shared" si="97"/>
        <v>-</v>
      </c>
      <c r="AK202" s="375" t="str">
        <f t="shared" si="97"/>
        <v>-</v>
      </c>
      <c r="AL202" s="375" t="str">
        <f t="shared" si="97"/>
        <v>-</v>
      </c>
      <c r="AM202" s="375" t="str">
        <f t="shared" si="97"/>
        <v>-</v>
      </c>
      <c r="AN202" s="375" t="str">
        <f t="shared" si="97"/>
        <v>-</v>
      </c>
      <c r="AO202" s="375" t="str">
        <f t="shared" si="97"/>
        <v>-</v>
      </c>
      <c r="AP202" s="375" t="str">
        <f t="shared" si="97"/>
        <v>-</v>
      </c>
      <c r="AQ202" s="375" t="str">
        <f t="shared" si="97"/>
        <v>-</v>
      </c>
      <c r="AR202" s="375" t="str">
        <f t="shared" si="97"/>
        <v>-</v>
      </c>
      <c r="AS202" s="375" t="str">
        <f t="shared" si="97"/>
        <v>-</v>
      </c>
      <c r="AT202" s="375" t="str">
        <f t="shared" si="97"/>
        <v>-</v>
      </c>
      <c r="AU202" s="375" t="str">
        <f t="shared" si="97"/>
        <v>-</v>
      </c>
      <c r="AV202" s="375" t="str">
        <f t="shared" si="98"/>
        <v>-</v>
      </c>
      <c r="AW202" s="375" t="str">
        <f t="shared" si="99"/>
        <v>-</v>
      </c>
      <c r="AX202" s="375" t="str">
        <f t="shared" si="99"/>
        <v>-</v>
      </c>
      <c r="AY202" s="375" t="str">
        <f t="shared" si="99"/>
        <v>-</v>
      </c>
      <c r="AZ202" s="375" t="str">
        <f t="shared" si="99"/>
        <v>-</v>
      </c>
      <c r="BA202" s="375" t="str">
        <f t="shared" si="99"/>
        <v>-</v>
      </c>
      <c r="BB202" s="375" t="str">
        <f t="shared" si="99"/>
        <v>-</v>
      </c>
      <c r="BC202" s="375" t="str">
        <f t="shared" si="99"/>
        <v>-</v>
      </c>
      <c r="BD202" s="375" t="str">
        <f t="shared" si="99"/>
        <v>-</v>
      </c>
      <c r="BE202" s="375" t="str">
        <f t="shared" si="99"/>
        <v>-</v>
      </c>
      <c r="BF202" s="375" t="str">
        <f t="shared" si="99"/>
        <v>-</v>
      </c>
      <c r="BG202" s="375" t="str">
        <f t="shared" si="99"/>
        <v>-</v>
      </c>
      <c r="BH202" s="375" t="str">
        <f t="shared" si="99"/>
        <v>-</v>
      </c>
      <c r="BI202" s="375" t="str">
        <f t="shared" si="99"/>
        <v>-</v>
      </c>
      <c r="BJ202" s="375" t="str">
        <f t="shared" si="99"/>
        <v>-</v>
      </c>
    </row>
    <row r="203" spans="1:62" ht="17" customHeight="1">
      <c r="A203" s="377">
        <v>9032</v>
      </c>
      <c r="B203" s="377"/>
      <c r="C203" s="377" t="str">
        <f t="shared" si="95"/>
        <v>2011-Waugni_4</v>
      </c>
      <c r="D203" s="377" t="str">
        <f>IF($F203="-","-",VLOOKUP($C203,BD_annuelles_Benthos!$C$20:$AC$2881,D$142,FALSE()))</f>
        <v>-</v>
      </c>
      <c r="E203" s="377" t="str">
        <f>IF($F203="-","-",VLOOKUP($C203,BD_annuelles_Benthos!$C$20:$AC$2881,E$142,FALSE()))</f>
        <v>-</v>
      </c>
      <c r="F203" s="377" t="str">
        <f>IF(ISERROR(VLOOKUP($C203,BD_annuelles_Benthos!$C$20:$C$2881,1,FALSE())),"-",VLOOKUP($C203,BD_annuelles_Benthos!$C$20:$AC$2881,F$142,FALSE()))</f>
        <v>-</v>
      </c>
      <c r="G203" s="377" t="str">
        <f>IF($F203="-","-",VLOOKUP($C203,BD_annuelles_Benthos!$C$20:$AC$2881,G$142,FALSE()))</f>
        <v>-</v>
      </c>
      <c r="H203" s="582" t="str">
        <f>IF($F203="-","-",VLOOKUP($C203,BD_annuelles_Benthos!$C$20:$AC$2881,H$142,FALSE()))</f>
        <v>-</v>
      </c>
      <c r="I203" s="582" t="str">
        <f>IF($F203="-","-",VLOOKUP($C203,BD_annuelles_Benthos!$C$20:$AC$2881,I$142,FALSE()))</f>
        <v>-</v>
      </c>
      <c r="J203" s="377">
        <v>2011</v>
      </c>
      <c r="K203" s="377"/>
      <c r="L203" s="378" t="str">
        <f>IF($F203="-","-",VLOOKUP($C203,BD_annuelles_Benthos!$C$20:$AC$2881,L$142,FALSE()))</f>
        <v>-</v>
      </c>
      <c r="M203" s="377" t="str">
        <f t="shared" si="84"/>
        <v>Waugni</v>
      </c>
      <c r="N203" s="377">
        <v>4</v>
      </c>
      <c r="O203" s="378" t="str">
        <f>IF($F203="-","-",VLOOKUP($C203,BD_annuelles_Benthos!$C$20:$AC$2881,O$142,FALSE()))</f>
        <v>-</v>
      </c>
      <c r="P203" s="378" t="str">
        <f>IF($F203="-","-",VLOOKUP($C203,BD_annuelles_Benthos!$C$20:$AC$2881,P$142,FALSE()))</f>
        <v>-</v>
      </c>
      <c r="Q203" s="378" t="str">
        <f>IF($F203="-","-",VLOOKUP($C203,BD_annuelles_Benthos!$C$20:$AC$2881,Q$142,FALSE()))</f>
        <v>-</v>
      </c>
      <c r="R203" s="378" t="str">
        <f>IF($F203="-","-",VLOOKUP($C203,BD_annuelles_Benthos!$C$20:$AC$2881,R$142,FALSE()))</f>
        <v>-</v>
      </c>
      <c r="S203" s="378" t="str">
        <f>IF($F203="-","-",VLOOKUP($C203,BD_annuelles_Benthos!$C$20:$AC$2881,S$142,FALSE()))</f>
        <v>-</v>
      </c>
      <c r="T203" s="378" t="str">
        <f>IF($F203="-","-",VLOOKUP($C203,BD_annuelles_Benthos!$C$20:$AC$2881,T$142,FALSE()))</f>
        <v>-</v>
      </c>
      <c r="U203" s="378" t="str">
        <f>IF($F203="-","-",VLOOKUP($C203,BD_annuelles_Benthos!$C$20:$AC$2881,U$142,FALSE()))</f>
        <v>-</v>
      </c>
      <c r="V203" s="378" t="str">
        <f>IF($F203="-","-",VLOOKUP($C203,BD_annuelles_Benthos!$C$20:$AC$2881,V$142,FALSE()))</f>
        <v>-</v>
      </c>
      <c r="W203" s="378" t="str">
        <f>IF($F203="-","-",VLOOKUP($C203,BD_annuelles_Benthos!$C$20:$AC$2881,W$142,FALSE()))</f>
        <v>-</v>
      </c>
      <c r="X203" s="378" t="str">
        <f>IF($F203="-","-",VLOOKUP($C203,BD_annuelles_Benthos!$C$20:$AC$2881,X$142,FALSE()))</f>
        <v>-</v>
      </c>
      <c r="Y203" s="378" t="str">
        <f>IF($F203="-","-",VLOOKUP($C203,BD_annuelles_Benthos!$C$20:$AC$2881,Y$142,FALSE()))</f>
        <v>-</v>
      </c>
      <c r="Z203" s="378" t="str">
        <f>IF($F203="-","-",VLOOKUP($C203,BD_annuelles_Benthos!$C$20:$AC$2881,Z$142,FALSE()))</f>
        <v>-</v>
      </c>
      <c r="AA203" s="378" t="str">
        <f>IF($F203="-","-",VLOOKUP($C203,BD_annuelles_Benthos!$C$20:$AC$2881,AA$142,FALSE()))</f>
        <v>-</v>
      </c>
      <c r="AB203" s="377">
        <f t="shared" si="96"/>
        <v>0</v>
      </c>
      <c r="AC203" s="410"/>
      <c r="AD203" s="411"/>
      <c r="AE203" s="411"/>
      <c r="AF203" s="411"/>
      <c r="AG203" s="412"/>
      <c r="AH203" s="377" t="str">
        <f t="shared" si="94"/>
        <v>-</v>
      </c>
      <c r="AI203" s="403" t="str">
        <f t="shared" si="97"/>
        <v>-</v>
      </c>
      <c r="AJ203" s="379" t="str">
        <f t="shared" si="97"/>
        <v>-</v>
      </c>
      <c r="AK203" s="379" t="str">
        <f t="shared" si="97"/>
        <v>-</v>
      </c>
      <c r="AL203" s="379" t="str">
        <f t="shared" si="97"/>
        <v>-</v>
      </c>
      <c r="AM203" s="379" t="str">
        <f t="shared" si="97"/>
        <v>-</v>
      </c>
      <c r="AN203" s="379" t="str">
        <f t="shared" si="97"/>
        <v>-</v>
      </c>
      <c r="AO203" s="379" t="str">
        <f t="shared" si="97"/>
        <v>-</v>
      </c>
      <c r="AP203" s="379" t="str">
        <f t="shared" si="97"/>
        <v>-</v>
      </c>
      <c r="AQ203" s="379" t="str">
        <f t="shared" si="97"/>
        <v>-</v>
      </c>
      <c r="AR203" s="379" t="str">
        <f t="shared" si="97"/>
        <v>-</v>
      </c>
      <c r="AS203" s="379" t="str">
        <f t="shared" si="97"/>
        <v>-</v>
      </c>
      <c r="AT203" s="379" t="str">
        <f t="shared" si="97"/>
        <v>-</v>
      </c>
      <c r="AU203" s="379" t="str">
        <f t="shared" si="97"/>
        <v>-</v>
      </c>
      <c r="AV203" s="379" t="str">
        <f t="shared" si="98"/>
        <v>-</v>
      </c>
      <c r="AW203" s="379" t="str">
        <f t="shared" si="99"/>
        <v>-</v>
      </c>
      <c r="AX203" s="379" t="str">
        <f t="shared" si="99"/>
        <v>-</v>
      </c>
      <c r="AY203" s="379" t="str">
        <f t="shared" si="99"/>
        <v>-</v>
      </c>
      <c r="AZ203" s="379" t="str">
        <f t="shared" si="99"/>
        <v>-</v>
      </c>
      <c r="BA203" s="379" t="str">
        <f t="shared" si="99"/>
        <v>-</v>
      </c>
      <c r="BB203" s="379" t="str">
        <f t="shared" si="99"/>
        <v>-</v>
      </c>
      <c r="BC203" s="379" t="str">
        <f t="shared" si="99"/>
        <v>-</v>
      </c>
      <c r="BD203" s="379" t="str">
        <f t="shared" si="99"/>
        <v>-</v>
      </c>
      <c r="BE203" s="379" t="str">
        <f t="shared" si="99"/>
        <v>-</v>
      </c>
      <c r="BF203" s="379" t="str">
        <f t="shared" si="99"/>
        <v>-</v>
      </c>
      <c r="BG203" s="379" t="str">
        <f t="shared" si="99"/>
        <v>-</v>
      </c>
      <c r="BH203" s="379" t="str">
        <f t="shared" si="99"/>
        <v>-</v>
      </c>
      <c r="BI203" s="379" t="str">
        <f t="shared" si="99"/>
        <v>-</v>
      </c>
      <c r="BJ203" s="379" t="str">
        <f t="shared" si="99"/>
        <v>-</v>
      </c>
    </row>
    <row r="204" spans="1:62">
      <c r="C204" s="453" t="str">
        <f t="shared" si="95"/>
        <v>2012-Waugni_1</v>
      </c>
      <c r="F204" s="453" t="str">
        <f>IF(ISERROR(VLOOKUP($C204,BD_annuelles_Benthos!$C$20:$C$2881,1,FALSE())),"-",VLOOKUP($C204,BD_annuelles_Benthos!$C$20:$AC$2881,F$142,FALSE()))</f>
        <v>-</v>
      </c>
      <c r="G204" s="453" t="str">
        <f>IF($F204="-","-",VLOOKUP($C204,BD_annuelles_Benthos!$C$20:$AC$2881,G$142,FALSE()))</f>
        <v>-</v>
      </c>
      <c r="H204" s="580" t="str">
        <f>IF($F204="-","-",VLOOKUP($C204,BD_annuelles_Benthos!$C$20:$AC$2881,H$142,FALSE()))</f>
        <v>-</v>
      </c>
      <c r="I204" s="580" t="str">
        <f>IF($F204="-","-",VLOOKUP($C204,BD_annuelles_Benthos!$C$20:$AC$2881,I$142,FALSE()))</f>
        <v>-</v>
      </c>
      <c r="J204" s="453">
        <v>2012</v>
      </c>
      <c r="K204" s="453"/>
      <c r="L204" s="370" t="str">
        <f>IF($F204="-","-",VLOOKUP($C204,BD_annuelles_Benthos!$C$20:$AC$2881,L$142,FALSE()))</f>
        <v>-</v>
      </c>
      <c r="M204" s="453" t="str">
        <f t="shared" si="84"/>
        <v>Waugni</v>
      </c>
      <c r="N204" s="453">
        <v>1</v>
      </c>
      <c r="O204" s="370" t="str">
        <f>IF($F204="-","-",VLOOKUP($C204,BD_annuelles_Benthos!$C$20:$AC$2881,O$142,FALSE()))</f>
        <v>-</v>
      </c>
      <c r="P204" s="370" t="str">
        <f>IF($F204="-","-",VLOOKUP($C204,BD_annuelles_Benthos!$C$20:$AC$2881,P$142,FALSE()))</f>
        <v>-</v>
      </c>
      <c r="Q204" s="370" t="str">
        <f>IF($F204="-","-",VLOOKUP($C204,BD_annuelles_Benthos!$C$20:$AC$2881,Q$142,FALSE()))</f>
        <v>-</v>
      </c>
      <c r="R204" s="370" t="str">
        <f>IF($F204="-","-",VLOOKUP($C204,BD_annuelles_Benthos!$C$20:$AC$2881,R$142,FALSE()))</f>
        <v>-</v>
      </c>
      <c r="S204" s="370" t="str">
        <f>IF($F204="-","-",VLOOKUP($C204,BD_annuelles_Benthos!$C$20:$AC$2881,S$142,FALSE()))</f>
        <v>-</v>
      </c>
      <c r="T204" s="370" t="str">
        <f>IF($F204="-","-",VLOOKUP($C204,BD_annuelles_Benthos!$C$20:$AC$2881,T$142,FALSE()))</f>
        <v>-</v>
      </c>
      <c r="U204" s="370" t="str">
        <f>IF($F204="-","-",VLOOKUP($C204,BD_annuelles_Benthos!$C$20:$AC$2881,U$142,FALSE()))</f>
        <v>-</v>
      </c>
      <c r="V204" s="370" t="str">
        <f>IF($F204="-","-",VLOOKUP($C204,BD_annuelles_Benthos!$C$20:$AC$2881,V$142,FALSE()))</f>
        <v>-</v>
      </c>
      <c r="W204" s="370" t="str">
        <f>IF($F204="-","-",VLOOKUP($C204,BD_annuelles_Benthos!$C$20:$AC$2881,W$142,FALSE()))</f>
        <v>-</v>
      </c>
      <c r="X204" s="370" t="str">
        <f>IF($F204="-","-",VLOOKUP($C204,BD_annuelles_Benthos!$C$20:$AC$2881,X$142,FALSE()))</f>
        <v>-</v>
      </c>
      <c r="Y204" s="370" t="str">
        <f>IF($F204="-","-",VLOOKUP($C204,BD_annuelles_Benthos!$C$20:$AC$2881,Y$142,FALSE()))</f>
        <v>-</v>
      </c>
      <c r="Z204" s="370" t="str">
        <f>IF($F204="-","-",VLOOKUP($C204,BD_annuelles_Benthos!$C$20:$AC$2881,Z$142,FALSE()))</f>
        <v>-</v>
      </c>
      <c r="AA204" s="370" t="str">
        <f>IF($F204="-","-",VLOOKUP($C204,BD_annuelles_Benthos!$C$20:$AC$2881,AA$142,FALSE()))</f>
        <v>-</v>
      </c>
      <c r="AB204" s="453">
        <f t="shared" si="96"/>
        <v>0</v>
      </c>
      <c r="AC204" s="404"/>
      <c r="AD204" s="405"/>
      <c r="AE204" s="405"/>
      <c r="AF204" s="405"/>
      <c r="AG204" s="406"/>
      <c r="AH204" s="453" t="str">
        <f t="shared" si="94"/>
        <v>-</v>
      </c>
      <c r="AI204" s="401" t="str">
        <f t="shared" si="97"/>
        <v>-</v>
      </c>
      <c r="AJ204" s="371" t="str">
        <f t="shared" si="97"/>
        <v>-</v>
      </c>
      <c r="AK204" s="371" t="str">
        <f t="shared" si="97"/>
        <v>-</v>
      </c>
      <c r="AL204" s="371" t="str">
        <f t="shared" si="97"/>
        <v>-</v>
      </c>
      <c r="AM204" s="371" t="str">
        <f t="shared" si="97"/>
        <v>-</v>
      </c>
      <c r="AN204" s="371" t="str">
        <f t="shared" si="97"/>
        <v>-</v>
      </c>
      <c r="AO204" s="371" t="str">
        <f t="shared" si="97"/>
        <v>-</v>
      </c>
      <c r="AP204" s="371" t="str">
        <f t="shared" si="97"/>
        <v>-</v>
      </c>
      <c r="AQ204" s="371" t="str">
        <f t="shared" si="97"/>
        <v>-</v>
      </c>
      <c r="AR204" s="371" t="str">
        <f t="shared" si="97"/>
        <v>-</v>
      </c>
      <c r="AS204" s="371" t="str">
        <f t="shared" si="97"/>
        <v>-</v>
      </c>
      <c r="AT204" s="371" t="str">
        <f t="shared" si="97"/>
        <v>-</v>
      </c>
      <c r="AU204" s="371" t="str">
        <f t="shared" si="97"/>
        <v>-</v>
      </c>
      <c r="AV204" s="371" t="str">
        <f t="shared" si="98"/>
        <v>-</v>
      </c>
      <c r="AW204" s="371" t="str">
        <f t="shared" si="99"/>
        <v>-</v>
      </c>
      <c r="AX204" s="371" t="str">
        <f t="shared" si="99"/>
        <v>-</v>
      </c>
      <c r="AY204" s="371" t="str">
        <f t="shared" si="99"/>
        <v>-</v>
      </c>
      <c r="AZ204" s="371" t="str">
        <f t="shared" si="99"/>
        <v>-</v>
      </c>
      <c r="BA204" s="371" t="str">
        <f t="shared" si="99"/>
        <v>-</v>
      </c>
      <c r="BB204" s="371" t="str">
        <f t="shared" si="99"/>
        <v>-</v>
      </c>
      <c r="BC204" s="371" t="str">
        <f t="shared" si="99"/>
        <v>-</v>
      </c>
      <c r="BD204" s="371" t="str">
        <f t="shared" si="99"/>
        <v>-</v>
      </c>
      <c r="BE204" s="371" t="str">
        <f t="shared" si="99"/>
        <v>-</v>
      </c>
      <c r="BF204" s="371" t="str">
        <f t="shared" si="99"/>
        <v>-</v>
      </c>
      <c r="BG204" s="371" t="str">
        <f t="shared" si="99"/>
        <v>-</v>
      </c>
      <c r="BH204" s="371" t="str">
        <f t="shared" si="99"/>
        <v>-</v>
      </c>
      <c r="BI204" s="371" t="str">
        <f t="shared" si="99"/>
        <v>-</v>
      </c>
      <c r="BJ204" s="371" t="str">
        <f t="shared" si="99"/>
        <v>-</v>
      </c>
    </row>
    <row r="205" spans="1:62">
      <c r="C205" s="373" t="str">
        <f t="shared" si="95"/>
        <v>2012-Waugni_2</v>
      </c>
      <c r="F205" s="373" t="str">
        <f>IF(ISERROR(VLOOKUP($C205,BD_annuelles_Benthos!$C$20:$C$2881,1,FALSE())),"-",VLOOKUP($C205,BD_annuelles_Benthos!$C$20:$AC$2881,F$142,FALSE()))</f>
        <v>-</v>
      </c>
      <c r="G205" s="373" t="str">
        <f>IF($F205="-","-",VLOOKUP($C205,BD_annuelles_Benthos!$C$20:$AC$2881,G$142,FALSE()))</f>
        <v>-</v>
      </c>
      <c r="H205" s="581" t="str">
        <f>IF($F205="-","-",VLOOKUP($C205,BD_annuelles_Benthos!$C$20:$AC$2881,H$142,FALSE()))</f>
        <v>-</v>
      </c>
      <c r="I205" s="581" t="str">
        <f>IF($F205="-","-",VLOOKUP($C205,BD_annuelles_Benthos!$C$20:$AC$2881,I$142,FALSE()))</f>
        <v>-</v>
      </c>
      <c r="J205" s="373">
        <v>2012</v>
      </c>
      <c r="K205" s="373"/>
      <c r="L205" s="374" t="str">
        <f>IF($F205="-","-",VLOOKUP($C205,BD_annuelles_Benthos!$C$20:$AC$2881,L$142,FALSE()))</f>
        <v>-</v>
      </c>
      <c r="M205" s="373" t="str">
        <f t="shared" si="84"/>
        <v>Waugni</v>
      </c>
      <c r="N205" s="373">
        <v>2</v>
      </c>
      <c r="O205" s="374" t="str">
        <f>IF($F205="-","-",VLOOKUP($C205,BD_annuelles_Benthos!$C$20:$AC$2881,O$142,FALSE()))</f>
        <v>-</v>
      </c>
      <c r="P205" s="374" t="str">
        <f>IF($F205="-","-",VLOOKUP($C205,BD_annuelles_Benthos!$C$20:$AC$2881,P$142,FALSE()))</f>
        <v>-</v>
      </c>
      <c r="Q205" s="374" t="str">
        <f>IF($F205="-","-",VLOOKUP($C205,BD_annuelles_Benthos!$C$20:$AC$2881,Q$142,FALSE()))</f>
        <v>-</v>
      </c>
      <c r="R205" s="374" t="str">
        <f>IF($F205="-","-",VLOOKUP($C205,BD_annuelles_Benthos!$C$20:$AC$2881,R$142,FALSE()))</f>
        <v>-</v>
      </c>
      <c r="S205" s="374" t="str">
        <f>IF($F205="-","-",VLOOKUP($C205,BD_annuelles_Benthos!$C$20:$AC$2881,S$142,FALSE()))</f>
        <v>-</v>
      </c>
      <c r="T205" s="374" t="str">
        <f>IF($F205="-","-",VLOOKUP($C205,BD_annuelles_Benthos!$C$20:$AC$2881,T$142,FALSE()))</f>
        <v>-</v>
      </c>
      <c r="U205" s="374" t="str">
        <f>IF($F205="-","-",VLOOKUP($C205,BD_annuelles_Benthos!$C$20:$AC$2881,U$142,FALSE()))</f>
        <v>-</v>
      </c>
      <c r="V205" s="374" t="str">
        <f>IF($F205="-","-",VLOOKUP($C205,BD_annuelles_Benthos!$C$20:$AC$2881,V$142,FALSE()))</f>
        <v>-</v>
      </c>
      <c r="W205" s="374" t="str">
        <f>IF($F205="-","-",VLOOKUP($C205,BD_annuelles_Benthos!$C$20:$AC$2881,W$142,FALSE()))</f>
        <v>-</v>
      </c>
      <c r="X205" s="374" t="str">
        <f>IF($F205="-","-",VLOOKUP($C205,BD_annuelles_Benthos!$C$20:$AC$2881,X$142,FALSE()))</f>
        <v>-</v>
      </c>
      <c r="Y205" s="374" t="str">
        <f>IF($F205="-","-",VLOOKUP($C205,BD_annuelles_Benthos!$C$20:$AC$2881,Y$142,FALSE()))</f>
        <v>-</v>
      </c>
      <c r="Z205" s="374" t="str">
        <f>IF($F205="-","-",VLOOKUP($C205,BD_annuelles_Benthos!$C$20:$AC$2881,Z$142,FALSE()))</f>
        <v>-</v>
      </c>
      <c r="AA205" s="374" t="str">
        <f>IF($F205="-","-",VLOOKUP($C205,BD_annuelles_Benthos!$C$20:$AC$2881,AA$142,FALSE()))</f>
        <v>-</v>
      </c>
      <c r="AB205" s="373">
        <f t="shared" si="96"/>
        <v>0</v>
      </c>
      <c r="AC205" s="407"/>
      <c r="AD205" s="408"/>
      <c r="AE205" s="408"/>
      <c r="AF205" s="408"/>
      <c r="AG205" s="409"/>
      <c r="AH205" s="373" t="str">
        <f t="shared" si="94"/>
        <v>-</v>
      </c>
      <c r="AI205" s="402" t="str">
        <f t="shared" si="97"/>
        <v>-</v>
      </c>
      <c r="AJ205" s="375" t="str">
        <f t="shared" si="97"/>
        <v>-</v>
      </c>
      <c r="AK205" s="375" t="str">
        <f t="shared" si="97"/>
        <v>-</v>
      </c>
      <c r="AL205" s="375" t="str">
        <f t="shared" si="97"/>
        <v>-</v>
      </c>
      <c r="AM205" s="375" t="str">
        <f t="shared" si="97"/>
        <v>-</v>
      </c>
      <c r="AN205" s="375" t="str">
        <f t="shared" si="97"/>
        <v>-</v>
      </c>
      <c r="AO205" s="375" t="str">
        <f t="shared" si="97"/>
        <v>-</v>
      </c>
      <c r="AP205" s="375" t="str">
        <f t="shared" si="97"/>
        <v>-</v>
      </c>
      <c r="AQ205" s="375" t="str">
        <f t="shared" si="97"/>
        <v>-</v>
      </c>
      <c r="AR205" s="375" t="str">
        <f t="shared" si="97"/>
        <v>-</v>
      </c>
      <c r="AS205" s="375" t="str">
        <f t="shared" si="97"/>
        <v>-</v>
      </c>
      <c r="AT205" s="375" t="str">
        <f t="shared" si="97"/>
        <v>-</v>
      </c>
      <c r="AU205" s="375" t="str">
        <f t="shared" si="97"/>
        <v>-</v>
      </c>
      <c r="AV205" s="375" t="str">
        <f t="shared" si="98"/>
        <v>-</v>
      </c>
      <c r="AW205" s="375" t="str">
        <f t="shared" si="99"/>
        <v>-</v>
      </c>
      <c r="AX205" s="375" t="str">
        <f t="shared" si="99"/>
        <v>-</v>
      </c>
      <c r="AY205" s="375" t="str">
        <f t="shared" si="99"/>
        <v>-</v>
      </c>
      <c r="AZ205" s="375" t="str">
        <f t="shared" si="99"/>
        <v>-</v>
      </c>
      <c r="BA205" s="375" t="str">
        <f t="shared" si="99"/>
        <v>-</v>
      </c>
      <c r="BB205" s="375" t="str">
        <f t="shared" si="99"/>
        <v>-</v>
      </c>
      <c r="BC205" s="375" t="str">
        <f t="shared" si="99"/>
        <v>-</v>
      </c>
      <c r="BD205" s="375" t="str">
        <f t="shared" si="99"/>
        <v>-</v>
      </c>
      <c r="BE205" s="375" t="str">
        <f t="shared" si="99"/>
        <v>-</v>
      </c>
      <c r="BF205" s="375" t="str">
        <f t="shared" si="99"/>
        <v>-</v>
      </c>
      <c r="BG205" s="375" t="str">
        <f t="shared" si="99"/>
        <v>-</v>
      </c>
      <c r="BH205" s="375" t="str">
        <f t="shared" si="99"/>
        <v>-</v>
      </c>
      <c r="BI205" s="375" t="str">
        <f t="shared" si="99"/>
        <v>-</v>
      </c>
      <c r="BJ205" s="375" t="str">
        <f t="shared" si="99"/>
        <v>-</v>
      </c>
    </row>
    <row r="206" spans="1:62">
      <c r="C206" s="373" t="str">
        <f t="shared" si="95"/>
        <v>2012-Waugni_3</v>
      </c>
      <c r="F206" s="373" t="str">
        <f>IF(ISERROR(VLOOKUP($C206,BD_annuelles_Benthos!$C$20:$C$2881,1,FALSE())),"-",VLOOKUP($C206,BD_annuelles_Benthos!$C$20:$AC$2881,F$142,FALSE()))</f>
        <v>-</v>
      </c>
      <c r="G206" s="373" t="str">
        <f>IF($F206="-","-",VLOOKUP($C206,BD_annuelles_Benthos!$C$20:$AC$2881,G$142,FALSE()))</f>
        <v>-</v>
      </c>
      <c r="H206" s="581" t="str">
        <f>IF($F206="-","-",VLOOKUP($C206,BD_annuelles_Benthos!$C$20:$AC$2881,H$142,FALSE()))</f>
        <v>-</v>
      </c>
      <c r="I206" s="581" t="str">
        <f>IF($F206="-","-",VLOOKUP($C206,BD_annuelles_Benthos!$C$20:$AC$2881,I$142,FALSE()))</f>
        <v>-</v>
      </c>
      <c r="J206" s="373">
        <v>2012</v>
      </c>
      <c r="K206" s="373"/>
      <c r="L206" s="374" t="str">
        <f>IF($F206="-","-",VLOOKUP($C206,BD_annuelles_Benthos!$C$20:$AC$2881,L$142,FALSE()))</f>
        <v>-</v>
      </c>
      <c r="M206" s="373" t="str">
        <f t="shared" si="84"/>
        <v>Waugni</v>
      </c>
      <c r="N206" s="373">
        <v>3</v>
      </c>
      <c r="O206" s="374" t="str">
        <f>IF($F206="-","-",VLOOKUP($C206,BD_annuelles_Benthos!$C$20:$AC$2881,O$142,FALSE()))</f>
        <v>-</v>
      </c>
      <c r="P206" s="374" t="str">
        <f>IF($F206="-","-",VLOOKUP($C206,BD_annuelles_Benthos!$C$20:$AC$2881,P$142,FALSE()))</f>
        <v>-</v>
      </c>
      <c r="Q206" s="374" t="str">
        <f>IF($F206="-","-",VLOOKUP($C206,BD_annuelles_Benthos!$C$20:$AC$2881,Q$142,FALSE()))</f>
        <v>-</v>
      </c>
      <c r="R206" s="374" t="str">
        <f>IF($F206="-","-",VLOOKUP($C206,BD_annuelles_Benthos!$C$20:$AC$2881,R$142,FALSE()))</f>
        <v>-</v>
      </c>
      <c r="S206" s="374" t="str">
        <f>IF($F206="-","-",VLOOKUP($C206,BD_annuelles_Benthos!$C$20:$AC$2881,S$142,FALSE()))</f>
        <v>-</v>
      </c>
      <c r="T206" s="374" t="str">
        <f>IF($F206="-","-",VLOOKUP($C206,BD_annuelles_Benthos!$C$20:$AC$2881,T$142,FALSE()))</f>
        <v>-</v>
      </c>
      <c r="U206" s="374" t="str">
        <f>IF($F206="-","-",VLOOKUP($C206,BD_annuelles_Benthos!$C$20:$AC$2881,U$142,FALSE()))</f>
        <v>-</v>
      </c>
      <c r="V206" s="374" t="str">
        <f>IF($F206="-","-",VLOOKUP($C206,BD_annuelles_Benthos!$C$20:$AC$2881,V$142,FALSE()))</f>
        <v>-</v>
      </c>
      <c r="W206" s="374" t="str">
        <f>IF($F206="-","-",VLOOKUP($C206,BD_annuelles_Benthos!$C$20:$AC$2881,W$142,FALSE()))</f>
        <v>-</v>
      </c>
      <c r="X206" s="374" t="str">
        <f>IF($F206="-","-",VLOOKUP($C206,BD_annuelles_Benthos!$C$20:$AC$2881,X$142,FALSE()))</f>
        <v>-</v>
      </c>
      <c r="Y206" s="374" t="str">
        <f>IF($F206="-","-",VLOOKUP($C206,BD_annuelles_Benthos!$C$20:$AC$2881,Y$142,FALSE()))</f>
        <v>-</v>
      </c>
      <c r="Z206" s="374" t="str">
        <f>IF($F206="-","-",VLOOKUP($C206,BD_annuelles_Benthos!$C$20:$AC$2881,Z$142,FALSE()))</f>
        <v>-</v>
      </c>
      <c r="AA206" s="374" t="str">
        <f>IF($F206="-","-",VLOOKUP($C206,BD_annuelles_Benthos!$C$20:$AC$2881,AA$142,FALSE()))</f>
        <v>-</v>
      </c>
      <c r="AB206" s="373">
        <f t="shared" si="96"/>
        <v>0</v>
      </c>
      <c r="AC206" s="407"/>
      <c r="AD206" s="408"/>
      <c r="AE206" s="408"/>
      <c r="AF206" s="408"/>
      <c r="AG206" s="409"/>
      <c r="AH206" s="373" t="str">
        <f t="shared" si="94"/>
        <v>-</v>
      </c>
      <c r="AI206" s="402" t="str">
        <f t="shared" si="97"/>
        <v>-</v>
      </c>
      <c r="AJ206" s="375" t="str">
        <f t="shared" si="97"/>
        <v>-</v>
      </c>
      <c r="AK206" s="375" t="str">
        <f t="shared" si="97"/>
        <v>-</v>
      </c>
      <c r="AL206" s="375" t="str">
        <f t="shared" si="97"/>
        <v>-</v>
      </c>
      <c r="AM206" s="375" t="str">
        <f t="shared" si="97"/>
        <v>-</v>
      </c>
      <c r="AN206" s="375" t="str">
        <f t="shared" si="97"/>
        <v>-</v>
      </c>
      <c r="AO206" s="375" t="str">
        <f t="shared" si="97"/>
        <v>-</v>
      </c>
      <c r="AP206" s="375" t="str">
        <f t="shared" si="97"/>
        <v>-</v>
      </c>
      <c r="AQ206" s="375" t="str">
        <f t="shared" si="97"/>
        <v>-</v>
      </c>
      <c r="AR206" s="375" t="str">
        <f t="shared" si="97"/>
        <v>-</v>
      </c>
      <c r="AS206" s="375" t="str">
        <f t="shared" si="97"/>
        <v>-</v>
      </c>
      <c r="AT206" s="375" t="str">
        <f t="shared" si="97"/>
        <v>-</v>
      </c>
      <c r="AU206" s="375" t="str">
        <f t="shared" si="97"/>
        <v>-</v>
      </c>
      <c r="AV206" s="375" t="str">
        <f t="shared" si="98"/>
        <v>-</v>
      </c>
      <c r="AW206" s="375" t="str">
        <f t="shared" si="99"/>
        <v>-</v>
      </c>
      <c r="AX206" s="375" t="str">
        <f t="shared" si="99"/>
        <v>-</v>
      </c>
      <c r="AY206" s="375" t="str">
        <f t="shared" si="99"/>
        <v>-</v>
      </c>
      <c r="AZ206" s="375" t="str">
        <f t="shared" si="99"/>
        <v>-</v>
      </c>
      <c r="BA206" s="375" t="str">
        <f t="shared" si="99"/>
        <v>-</v>
      </c>
      <c r="BB206" s="375" t="str">
        <f t="shared" si="99"/>
        <v>-</v>
      </c>
      <c r="BC206" s="375" t="str">
        <f t="shared" si="99"/>
        <v>-</v>
      </c>
      <c r="BD206" s="375" t="str">
        <f t="shared" si="99"/>
        <v>-</v>
      </c>
      <c r="BE206" s="375" t="str">
        <f t="shared" si="99"/>
        <v>-</v>
      </c>
      <c r="BF206" s="375" t="str">
        <f t="shared" si="99"/>
        <v>-</v>
      </c>
      <c r="BG206" s="375" t="str">
        <f t="shared" si="99"/>
        <v>-</v>
      </c>
      <c r="BH206" s="375" t="str">
        <f t="shared" si="99"/>
        <v>-</v>
      </c>
      <c r="BI206" s="375" t="str">
        <f t="shared" si="99"/>
        <v>-</v>
      </c>
      <c r="BJ206" s="375" t="str">
        <f t="shared" si="99"/>
        <v>-</v>
      </c>
    </row>
    <row r="207" spans="1:62">
      <c r="C207" s="377" t="str">
        <f t="shared" si="95"/>
        <v>2012-Waugni_4</v>
      </c>
      <c r="F207" s="377" t="str">
        <f>IF(ISERROR(VLOOKUP($C207,BD_annuelles_Benthos!$C$20:$C$2881,1,FALSE())),"-",VLOOKUP($C207,BD_annuelles_Benthos!$C$20:$AC$2881,F$142,FALSE()))</f>
        <v>-</v>
      </c>
      <c r="G207" s="377" t="str">
        <f>IF($F207="-","-",VLOOKUP($C207,BD_annuelles_Benthos!$C$20:$AC$2881,G$142,FALSE()))</f>
        <v>-</v>
      </c>
      <c r="H207" s="582" t="str">
        <f>IF($F207="-","-",VLOOKUP($C207,BD_annuelles_Benthos!$C$20:$AC$2881,H$142,FALSE()))</f>
        <v>-</v>
      </c>
      <c r="I207" s="582" t="str">
        <f>IF($F207="-","-",VLOOKUP($C207,BD_annuelles_Benthos!$C$20:$AC$2881,I$142,FALSE()))</f>
        <v>-</v>
      </c>
      <c r="J207" s="377">
        <v>2012</v>
      </c>
      <c r="K207" s="377"/>
      <c r="L207" s="378" t="str">
        <f>IF($F207="-","-",VLOOKUP($C207,BD_annuelles_Benthos!$C$20:$AC$2881,L$142,FALSE()))</f>
        <v>-</v>
      </c>
      <c r="M207" s="377" t="str">
        <f t="shared" si="84"/>
        <v>Waugni</v>
      </c>
      <c r="N207" s="377">
        <v>4</v>
      </c>
      <c r="O207" s="378" t="str">
        <f>IF($F207="-","-",VLOOKUP($C207,BD_annuelles_Benthos!$C$20:$AC$2881,O$142,FALSE()))</f>
        <v>-</v>
      </c>
      <c r="P207" s="378" t="str">
        <f>IF($F207="-","-",VLOOKUP($C207,BD_annuelles_Benthos!$C$20:$AC$2881,P$142,FALSE()))</f>
        <v>-</v>
      </c>
      <c r="Q207" s="378" t="str">
        <f>IF($F207="-","-",VLOOKUP($C207,BD_annuelles_Benthos!$C$20:$AC$2881,Q$142,FALSE()))</f>
        <v>-</v>
      </c>
      <c r="R207" s="378" t="str">
        <f>IF($F207="-","-",VLOOKUP($C207,BD_annuelles_Benthos!$C$20:$AC$2881,R$142,FALSE()))</f>
        <v>-</v>
      </c>
      <c r="S207" s="378" t="str">
        <f>IF($F207="-","-",VLOOKUP($C207,BD_annuelles_Benthos!$C$20:$AC$2881,S$142,FALSE()))</f>
        <v>-</v>
      </c>
      <c r="T207" s="378" t="str">
        <f>IF($F207="-","-",VLOOKUP($C207,BD_annuelles_Benthos!$C$20:$AC$2881,T$142,FALSE()))</f>
        <v>-</v>
      </c>
      <c r="U207" s="378" t="str">
        <f>IF($F207="-","-",VLOOKUP($C207,BD_annuelles_Benthos!$C$20:$AC$2881,U$142,FALSE()))</f>
        <v>-</v>
      </c>
      <c r="V207" s="378" t="str">
        <f>IF($F207="-","-",VLOOKUP($C207,BD_annuelles_Benthos!$C$20:$AC$2881,V$142,FALSE()))</f>
        <v>-</v>
      </c>
      <c r="W207" s="378" t="str">
        <f>IF($F207="-","-",VLOOKUP($C207,BD_annuelles_Benthos!$C$20:$AC$2881,W$142,FALSE()))</f>
        <v>-</v>
      </c>
      <c r="X207" s="378" t="str">
        <f>IF($F207="-","-",VLOOKUP($C207,BD_annuelles_Benthos!$C$20:$AC$2881,X$142,FALSE()))</f>
        <v>-</v>
      </c>
      <c r="Y207" s="378" t="str">
        <f>IF($F207="-","-",VLOOKUP($C207,BD_annuelles_Benthos!$C$20:$AC$2881,Y$142,FALSE()))</f>
        <v>-</v>
      </c>
      <c r="Z207" s="378" t="str">
        <f>IF($F207="-","-",VLOOKUP($C207,BD_annuelles_Benthos!$C$20:$AC$2881,Z$142,FALSE()))</f>
        <v>-</v>
      </c>
      <c r="AA207" s="378" t="str">
        <f>IF($F207="-","-",VLOOKUP($C207,BD_annuelles_Benthos!$C$20:$AC$2881,AA$142,FALSE()))</f>
        <v>-</v>
      </c>
      <c r="AB207" s="377">
        <f t="shared" si="96"/>
        <v>0</v>
      </c>
      <c r="AC207" s="410"/>
      <c r="AD207" s="411"/>
      <c r="AE207" s="411"/>
      <c r="AF207" s="411"/>
      <c r="AG207" s="412"/>
      <c r="AH207" s="377" t="str">
        <f t="shared" si="94"/>
        <v>-</v>
      </c>
      <c r="AI207" s="403" t="str">
        <f t="shared" si="97"/>
        <v>-</v>
      </c>
      <c r="AJ207" s="379" t="str">
        <f t="shared" si="97"/>
        <v>-</v>
      </c>
      <c r="AK207" s="379" t="str">
        <f t="shared" si="97"/>
        <v>-</v>
      </c>
      <c r="AL207" s="379" t="str">
        <f t="shared" si="97"/>
        <v>-</v>
      </c>
      <c r="AM207" s="379" t="str">
        <f t="shared" si="97"/>
        <v>-</v>
      </c>
      <c r="AN207" s="379" t="str">
        <f t="shared" si="97"/>
        <v>-</v>
      </c>
      <c r="AO207" s="379" t="str">
        <f t="shared" si="97"/>
        <v>-</v>
      </c>
      <c r="AP207" s="379" t="str">
        <f t="shared" si="97"/>
        <v>-</v>
      </c>
      <c r="AQ207" s="379" t="str">
        <f t="shared" si="97"/>
        <v>-</v>
      </c>
      <c r="AR207" s="379" t="str">
        <f t="shared" si="97"/>
        <v>-</v>
      </c>
      <c r="AS207" s="379" t="str">
        <f t="shared" si="97"/>
        <v>-</v>
      </c>
      <c r="AT207" s="379" t="str">
        <f t="shared" si="97"/>
        <v>-</v>
      </c>
      <c r="AU207" s="379" t="str">
        <f t="shared" si="97"/>
        <v>-</v>
      </c>
      <c r="AV207" s="379" t="str">
        <f t="shared" si="98"/>
        <v>-</v>
      </c>
      <c r="AW207" s="379" t="str">
        <f t="shared" si="99"/>
        <v>-</v>
      </c>
      <c r="AX207" s="379" t="str">
        <f t="shared" si="99"/>
        <v>-</v>
      </c>
      <c r="AY207" s="379" t="str">
        <f t="shared" si="99"/>
        <v>-</v>
      </c>
      <c r="AZ207" s="379" t="str">
        <f t="shared" si="99"/>
        <v>-</v>
      </c>
      <c r="BA207" s="379" t="str">
        <f t="shared" si="99"/>
        <v>-</v>
      </c>
      <c r="BB207" s="379" t="str">
        <f t="shared" si="99"/>
        <v>-</v>
      </c>
      <c r="BC207" s="379" t="str">
        <f t="shared" si="99"/>
        <v>-</v>
      </c>
      <c r="BD207" s="379" t="str">
        <f t="shared" si="99"/>
        <v>-</v>
      </c>
      <c r="BE207" s="379" t="str">
        <f t="shared" si="99"/>
        <v>-</v>
      </c>
      <c r="BF207" s="379" t="str">
        <f t="shared" si="99"/>
        <v>-</v>
      </c>
      <c r="BG207" s="379" t="str">
        <f t="shared" si="99"/>
        <v>-</v>
      </c>
      <c r="BH207" s="379" t="str">
        <f t="shared" si="99"/>
        <v>-</v>
      </c>
      <c r="BI207" s="379" t="str">
        <f t="shared" si="99"/>
        <v>-</v>
      </c>
      <c r="BJ207" s="379" t="str">
        <f t="shared" si="99"/>
        <v>-</v>
      </c>
    </row>
    <row r="208" spans="1:62" ht="17" customHeight="1">
      <c r="C208" s="453" t="str">
        <f t="shared" ref="C208:C219" si="100">J208&amp;"-"&amp;M208&amp;"_"&amp;N208</f>
        <v>2013-Waugni_1</v>
      </c>
      <c r="F208" s="453" t="str">
        <f>IF(ISERROR(VLOOKUP($C208,BD_annuelles_Benthos!$C$20:$C$2881,1,FALSE())),"-",VLOOKUP($C208,BD_annuelles_Benthos!$C$20:$AC$2881,F$142,FALSE()))</f>
        <v>-</v>
      </c>
      <c r="G208" s="453" t="str">
        <f>IF($F208="-","-",VLOOKUP($C208,BD_annuelles_Benthos!$C$20:$AC$2881,G$142,FALSE()))</f>
        <v>-</v>
      </c>
      <c r="H208" s="580" t="str">
        <f>IF($F208="-","-",VLOOKUP($C208,BD_annuelles_Benthos!$C$20:$AC$2881,H$142,FALSE()))</f>
        <v>-</v>
      </c>
      <c r="I208" s="580" t="str">
        <f>IF($F208="-","-",VLOOKUP($C208,BD_annuelles_Benthos!$C$20:$AC$2881,I$142,FALSE()))</f>
        <v>-</v>
      </c>
      <c r="J208" s="453">
        <v>2013</v>
      </c>
      <c r="K208" s="453"/>
      <c r="L208" s="370" t="str">
        <f>IF($F208="-","-",VLOOKUP($C208,BD_annuelles_Benthos!$C$20:$AC$2881,L$142,FALSE()))</f>
        <v>-</v>
      </c>
      <c r="M208" s="453" t="str">
        <f t="shared" si="84"/>
        <v>Waugni</v>
      </c>
      <c r="N208" s="453">
        <v>1</v>
      </c>
      <c r="O208" s="370" t="str">
        <f>IF($F208="-","-",VLOOKUP($C208,BD_annuelles_Benthos!$C$20:$AC$2881,O$142,FALSE()))</f>
        <v>-</v>
      </c>
      <c r="P208" s="370" t="str">
        <f>IF($F208="-","-",VLOOKUP($C208,BD_annuelles_Benthos!$C$20:$AC$2881,P$142,FALSE()))</f>
        <v>-</v>
      </c>
      <c r="Q208" s="370" t="str">
        <f>IF($F208="-","-",VLOOKUP($C208,BD_annuelles_Benthos!$C$20:$AC$2881,Q$142,FALSE()))</f>
        <v>-</v>
      </c>
      <c r="R208" s="370" t="str">
        <f>IF($F208="-","-",VLOOKUP($C208,BD_annuelles_Benthos!$C$20:$AC$2881,R$142,FALSE()))</f>
        <v>-</v>
      </c>
      <c r="S208" s="370" t="str">
        <f>IF($F208="-","-",VLOOKUP($C208,BD_annuelles_Benthos!$C$20:$AC$2881,S$142,FALSE()))</f>
        <v>-</v>
      </c>
      <c r="T208" s="370" t="str">
        <f>IF($F208="-","-",VLOOKUP($C208,BD_annuelles_Benthos!$C$20:$AC$2881,T$142,FALSE()))</f>
        <v>-</v>
      </c>
      <c r="U208" s="370" t="str">
        <f>IF($F208="-","-",VLOOKUP($C208,BD_annuelles_Benthos!$C$20:$AC$2881,U$142,FALSE()))</f>
        <v>-</v>
      </c>
      <c r="V208" s="370" t="str">
        <f>IF($F208="-","-",VLOOKUP($C208,BD_annuelles_Benthos!$C$20:$AC$2881,V$142,FALSE()))</f>
        <v>-</v>
      </c>
      <c r="W208" s="370" t="str">
        <f>IF($F208="-","-",VLOOKUP($C208,BD_annuelles_Benthos!$C$20:$AC$2881,W$142,FALSE()))</f>
        <v>-</v>
      </c>
      <c r="X208" s="370" t="str">
        <f>IF($F208="-","-",VLOOKUP($C208,BD_annuelles_Benthos!$C$20:$AC$2881,X$142,FALSE()))</f>
        <v>-</v>
      </c>
      <c r="Y208" s="370" t="str">
        <f>IF($F208="-","-",VLOOKUP($C208,BD_annuelles_Benthos!$C$20:$AC$2881,Y$142,FALSE()))</f>
        <v>-</v>
      </c>
      <c r="Z208" s="370" t="str">
        <f>IF($F208="-","-",VLOOKUP($C208,BD_annuelles_Benthos!$C$20:$AC$2881,Z$142,FALSE()))</f>
        <v>-</v>
      </c>
      <c r="AA208" s="370" t="str">
        <f>IF($F208="-","-",VLOOKUP($C208,BD_annuelles_Benthos!$C$20:$AC$2881,AA$142,FALSE()))</f>
        <v>-</v>
      </c>
      <c r="AB208" s="453">
        <f t="shared" ref="AB208:AB219" si="101">SUM(O208:AA208)</f>
        <v>0</v>
      </c>
      <c r="AC208" s="404"/>
      <c r="AD208" s="405"/>
      <c r="AE208" s="405"/>
      <c r="AF208" s="405"/>
      <c r="AG208" s="406"/>
      <c r="AH208" s="453" t="str">
        <f t="shared" ref="AH208:AH215" si="102">IF($F208="-","-",O208+P208+Q208+R208)</f>
        <v>-</v>
      </c>
      <c r="AI208" s="401" t="str">
        <f t="shared" ref="AI208:AI215" si="103">IF($F208="-","-",O208*2.5/100)</f>
        <v>-</v>
      </c>
      <c r="AJ208" s="371" t="str">
        <f t="shared" ref="AJ208:AJ215" si="104">IF($F208="-","-",P208*2.5/100)</f>
        <v>-</v>
      </c>
      <c r="AK208" s="371" t="str">
        <f t="shared" ref="AK208:AK215" si="105">IF($F208="-","-",Q208*2.5/100)</f>
        <v>-</v>
      </c>
      <c r="AL208" s="371" t="str">
        <f t="shared" ref="AL208:AL215" si="106">IF($F208="-","-",R208*2.5/100)</f>
        <v>-</v>
      </c>
      <c r="AM208" s="371" t="str">
        <f t="shared" ref="AM208:AM215" si="107">IF($F208="-","-",S208*2.5/100)</f>
        <v>-</v>
      </c>
      <c r="AN208" s="371" t="str">
        <f t="shared" ref="AN208:AN215" si="108">IF($F208="-","-",T208*2.5/100)</f>
        <v>-</v>
      </c>
      <c r="AO208" s="371" t="str">
        <f t="shared" ref="AO208:AO215" si="109">IF($F208="-","-",U208*2.5/100)</f>
        <v>-</v>
      </c>
      <c r="AP208" s="371" t="str">
        <f t="shared" ref="AP208:AP215" si="110">IF($F208="-","-",V208*2.5/100)</f>
        <v>-</v>
      </c>
      <c r="AQ208" s="371" t="str">
        <f t="shared" ref="AQ208:AQ215" si="111">IF($F208="-","-",W208*2.5/100)</f>
        <v>-</v>
      </c>
      <c r="AR208" s="371" t="str">
        <f t="shared" ref="AR208:AR215" si="112">IF($F208="-","-",X208*2.5/100)</f>
        <v>-</v>
      </c>
      <c r="AS208" s="371" t="str">
        <f t="shared" ref="AS208:AS215" si="113">IF($F208="-","-",Y208*2.5/100)</f>
        <v>-</v>
      </c>
      <c r="AT208" s="371" t="str">
        <f t="shared" ref="AT208:AT215" si="114">IF($F208="-","-",Z208*2.5/100)</f>
        <v>-</v>
      </c>
      <c r="AU208" s="371" t="str">
        <f t="shared" ref="AU208:AU215" si="115">IF($F208="-","-",AA208*2.5/100)</f>
        <v>-</v>
      </c>
      <c r="AV208" s="371" t="str">
        <f t="shared" ref="AV208:AV215" si="116">IF($F208="-","-",AH208*2.5/100)</f>
        <v>-</v>
      </c>
      <c r="AW208" s="371" t="str">
        <f t="shared" ref="AW208:AW215" si="117">IF($F208="-","-",ASIN(AI208))</f>
        <v>-</v>
      </c>
      <c r="AX208" s="371" t="str">
        <f t="shared" ref="AX208:AX215" si="118">IF($F208="-","-",ASIN(AJ208))</f>
        <v>-</v>
      </c>
      <c r="AY208" s="371" t="str">
        <f t="shared" ref="AY208:AY215" si="119">IF($F208="-","-",ASIN(AK208))</f>
        <v>-</v>
      </c>
      <c r="AZ208" s="371" t="str">
        <f t="shared" ref="AZ208:AZ215" si="120">IF($F208="-","-",ASIN(AL208))</f>
        <v>-</v>
      </c>
      <c r="BA208" s="371" t="str">
        <f t="shared" ref="BA208:BA215" si="121">IF($F208="-","-",ASIN(AM208))</f>
        <v>-</v>
      </c>
      <c r="BB208" s="371" t="str">
        <f t="shared" ref="BB208:BB215" si="122">IF($F208="-","-",ASIN(AN208))</f>
        <v>-</v>
      </c>
      <c r="BC208" s="371" t="str">
        <f t="shared" ref="BC208:BC215" si="123">IF($F208="-","-",ASIN(AO208))</f>
        <v>-</v>
      </c>
      <c r="BD208" s="371" t="str">
        <f t="shared" ref="BD208:BD215" si="124">IF($F208="-","-",ASIN(AP208))</f>
        <v>-</v>
      </c>
      <c r="BE208" s="371" t="str">
        <f t="shared" ref="BE208:BE215" si="125">IF($F208="-","-",ASIN(AQ208))</f>
        <v>-</v>
      </c>
      <c r="BF208" s="371" t="str">
        <f t="shared" ref="BF208:BF215" si="126">IF($F208="-","-",ASIN(AR208))</f>
        <v>-</v>
      </c>
      <c r="BG208" s="371" t="str">
        <f t="shared" ref="BG208:BG215" si="127">IF($F208="-","-",ASIN(AS208))</f>
        <v>-</v>
      </c>
      <c r="BH208" s="371" t="str">
        <f t="shared" ref="BH208:BH215" si="128">IF($F208="-","-",ASIN(AT208))</f>
        <v>-</v>
      </c>
      <c r="BI208" s="371" t="str">
        <f t="shared" ref="BI208:BI215" si="129">IF($F208="-","-",ASIN(AU208))</f>
        <v>-</v>
      </c>
      <c r="BJ208" s="371" t="str">
        <f t="shared" ref="BJ208:BJ215" si="130">IF($F208="-","-",ASIN(AV208))</f>
        <v>-</v>
      </c>
    </row>
    <row r="209" spans="1:62" ht="17" customHeight="1">
      <c r="C209" s="373" t="str">
        <f t="shared" si="100"/>
        <v>2013-Waugni_2</v>
      </c>
      <c r="F209" s="373" t="str">
        <f>IF(ISERROR(VLOOKUP($C209,BD_annuelles_Benthos!$C$20:$C$2881,1,FALSE())),"-",VLOOKUP($C209,BD_annuelles_Benthos!$C$20:$AC$2881,F$142,FALSE()))</f>
        <v>-</v>
      </c>
      <c r="G209" s="373" t="str">
        <f>IF($F209="-","-",VLOOKUP($C209,BD_annuelles_Benthos!$C$20:$AC$2881,G$142,FALSE()))</f>
        <v>-</v>
      </c>
      <c r="H209" s="581" t="str">
        <f>IF($F209="-","-",VLOOKUP($C209,BD_annuelles_Benthos!$C$20:$AC$2881,H$142,FALSE()))</f>
        <v>-</v>
      </c>
      <c r="I209" s="581" t="str">
        <f>IF($F209="-","-",VLOOKUP($C209,BD_annuelles_Benthos!$C$20:$AC$2881,I$142,FALSE()))</f>
        <v>-</v>
      </c>
      <c r="J209" s="373">
        <v>2013</v>
      </c>
      <c r="K209" s="373"/>
      <c r="L209" s="374" t="str">
        <f>IF($F209="-","-",VLOOKUP($C209,BD_annuelles_Benthos!$C$20:$AC$2881,L$142,FALSE()))</f>
        <v>-</v>
      </c>
      <c r="M209" s="373" t="str">
        <f t="shared" si="84"/>
        <v>Waugni</v>
      </c>
      <c r="N209" s="373">
        <v>2</v>
      </c>
      <c r="O209" s="374" t="str">
        <f>IF($F209="-","-",VLOOKUP($C209,BD_annuelles_Benthos!$C$20:$AC$2881,O$142,FALSE()))</f>
        <v>-</v>
      </c>
      <c r="P209" s="374" t="str">
        <f>IF($F209="-","-",VLOOKUP($C209,BD_annuelles_Benthos!$C$20:$AC$2881,P$142,FALSE()))</f>
        <v>-</v>
      </c>
      <c r="Q209" s="374" t="str">
        <f>IF($F209="-","-",VLOOKUP($C209,BD_annuelles_Benthos!$C$20:$AC$2881,Q$142,FALSE()))</f>
        <v>-</v>
      </c>
      <c r="R209" s="374" t="str">
        <f>IF($F209="-","-",VLOOKUP($C209,BD_annuelles_Benthos!$C$20:$AC$2881,R$142,FALSE()))</f>
        <v>-</v>
      </c>
      <c r="S209" s="374" t="str">
        <f>IF($F209="-","-",VLOOKUP($C209,BD_annuelles_Benthos!$C$20:$AC$2881,S$142,FALSE()))</f>
        <v>-</v>
      </c>
      <c r="T209" s="374" t="str">
        <f>IF($F209="-","-",VLOOKUP($C209,BD_annuelles_Benthos!$C$20:$AC$2881,T$142,FALSE()))</f>
        <v>-</v>
      </c>
      <c r="U209" s="374" t="str">
        <f>IF($F209="-","-",VLOOKUP($C209,BD_annuelles_Benthos!$C$20:$AC$2881,U$142,FALSE()))</f>
        <v>-</v>
      </c>
      <c r="V209" s="374" t="str">
        <f>IF($F209="-","-",VLOOKUP($C209,BD_annuelles_Benthos!$C$20:$AC$2881,V$142,FALSE()))</f>
        <v>-</v>
      </c>
      <c r="W209" s="374" t="str">
        <f>IF($F209="-","-",VLOOKUP($C209,BD_annuelles_Benthos!$C$20:$AC$2881,W$142,FALSE()))</f>
        <v>-</v>
      </c>
      <c r="X209" s="374" t="str">
        <f>IF($F209="-","-",VLOOKUP($C209,BD_annuelles_Benthos!$C$20:$AC$2881,X$142,FALSE()))</f>
        <v>-</v>
      </c>
      <c r="Y209" s="374" t="str">
        <f>IF($F209="-","-",VLOOKUP($C209,BD_annuelles_Benthos!$C$20:$AC$2881,Y$142,FALSE()))</f>
        <v>-</v>
      </c>
      <c r="Z209" s="374" t="str">
        <f>IF($F209="-","-",VLOOKUP($C209,BD_annuelles_Benthos!$C$20:$AC$2881,Z$142,FALSE()))</f>
        <v>-</v>
      </c>
      <c r="AA209" s="374" t="str">
        <f>IF($F209="-","-",VLOOKUP($C209,BD_annuelles_Benthos!$C$20:$AC$2881,AA$142,FALSE()))</f>
        <v>-</v>
      </c>
      <c r="AB209" s="373">
        <f t="shared" si="101"/>
        <v>0</v>
      </c>
      <c r="AC209" s="407"/>
      <c r="AD209" s="408"/>
      <c r="AE209" s="408"/>
      <c r="AF209" s="408"/>
      <c r="AG209" s="409"/>
      <c r="AH209" s="373" t="str">
        <f t="shared" si="102"/>
        <v>-</v>
      </c>
      <c r="AI209" s="402" t="str">
        <f t="shared" si="103"/>
        <v>-</v>
      </c>
      <c r="AJ209" s="375" t="str">
        <f t="shared" si="104"/>
        <v>-</v>
      </c>
      <c r="AK209" s="375" t="str">
        <f t="shared" si="105"/>
        <v>-</v>
      </c>
      <c r="AL209" s="375" t="str">
        <f t="shared" si="106"/>
        <v>-</v>
      </c>
      <c r="AM209" s="375" t="str">
        <f t="shared" si="107"/>
        <v>-</v>
      </c>
      <c r="AN209" s="375" t="str">
        <f t="shared" si="108"/>
        <v>-</v>
      </c>
      <c r="AO209" s="375" t="str">
        <f t="shared" si="109"/>
        <v>-</v>
      </c>
      <c r="AP209" s="375" t="str">
        <f t="shared" si="110"/>
        <v>-</v>
      </c>
      <c r="AQ209" s="375" t="str">
        <f t="shared" si="111"/>
        <v>-</v>
      </c>
      <c r="AR209" s="375" t="str">
        <f t="shared" si="112"/>
        <v>-</v>
      </c>
      <c r="AS209" s="375" t="str">
        <f t="shared" si="113"/>
        <v>-</v>
      </c>
      <c r="AT209" s="375" t="str">
        <f t="shared" si="114"/>
        <v>-</v>
      </c>
      <c r="AU209" s="375" t="str">
        <f t="shared" si="115"/>
        <v>-</v>
      </c>
      <c r="AV209" s="375" t="str">
        <f t="shared" si="116"/>
        <v>-</v>
      </c>
      <c r="AW209" s="375" t="str">
        <f t="shared" si="117"/>
        <v>-</v>
      </c>
      <c r="AX209" s="375" t="str">
        <f t="shared" si="118"/>
        <v>-</v>
      </c>
      <c r="AY209" s="375" t="str">
        <f t="shared" si="119"/>
        <v>-</v>
      </c>
      <c r="AZ209" s="375" t="str">
        <f t="shared" si="120"/>
        <v>-</v>
      </c>
      <c r="BA209" s="375" t="str">
        <f t="shared" si="121"/>
        <v>-</v>
      </c>
      <c r="BB209" s="375" t="str">
        <f t="shared" si="122"/>
        <v>-</v>
      </c>
      <c r="BC209" s="375" t="str">
        <f t="shared" si="123"/>
        <v>-</v>
      </c>
      <c r="BD209" s="375" t="str">
        <f t="shared" si="124"/>
        <v>-</v>
      </c>
      <c r="BE209" s="375" t="str">
        <f t="shared" si="125"/>
        <v>-</v>
      </c>
      <c r="BF209" s="375" t="str">
        <f t="shared" si="126"/>
        <v>-</v>
      </c>
      <c r="BG209" s="375" t="str">
        <f t="shared" si="127"/>
        <v>-</v>
      </c>
      <c r="BH209" s="375" t="str">
        <f t="shared" si="128"/>
        <v>-</v>
      </c>
      <c r="BI209" s="375" t="str">
        <f t="shared" si="129"/>
        <v>-</v>
      </c>
      <c r="BJ209" s="375" t="str">
        <f t="shared" si="130"/>
        <v>-</v>
      </c>
    </row>
    <row r="210" spans="1:62" ht="17" customHeight="1">
      <c r="C210" s="373" t="str">
        <f t="shared" si="100"/>
        <v>2013-Waugni_3</v>
      </c>
      <c r="F210" s="373" t="str">
        <f>IF(ISERROR(VLOOKUP($C210,BD_annuelles_Benthos!$C$20:$C$2881,1,FALSE())),"-",VLOOKUP($C210,BD_annuelles_Benthos!$C$20:$AC$2881,F$142,FALSE()))</f>
        <v>-</v>
      </c>
      <c r="G210" s="373" t="str">
        <f>IF($F210="-","-",VLOOKUP($C210,BD_annuelles_Benthos!$C$20:$AC$2881,G$142,FALSE()))</f>
        <v>-</v>
      </c>
      <c r="H210" s="581" t="str">
        <f>IF($F210="-","-",VLOOKUP($C210,BD_annuelles_Benthos!$C$20:$AC$2881,H$142,FALSE()))</f>
        <v>-</v>
      </c>
      <c r="I210" s="581" t="str">
        <f>IF($F210="-","-",VLOOKUP($C210,BD_annuelles_Benthos!$C$20:$AC$2881,I$142,FALSE()))</f>
        <v>-</v>
      </c>
      <c r="J210" s="373">
        <v>2013</v>
      </c>
      <c r="K210" s="373"/>
      <c r="L210" s="374" t="str">
        <f>IF($F210="-","-",VLOOKUP($C210,BD_annuelles_Benthos!$C$20:$AC$2881,L$142,FALSE()))</f>
        <v>-</v>
      </c>
      <c r="M210" s="373" t="str">
        <f t="shared" si="84"/>
        <v>Waugni</v>
      </c>
      <c r="N210" s="373">
        <v>3</v>
      </c>
      <c r="O210" s="374" t="str">
        <f>IF($F210="-","-",VLOOKUP($C210,BD_annuelles_Benthos!$C$20:$AC$2881,O$142,FALSE()))</f>
        <v>-</v>
      </c>
      <c r="P210" s="374" t="str">
        <f>IF($F210="-","-",VLOOKUP($C210,BD_annuelles_Benthos!$C$20:$AC$2881,P$142,FALSE()))</f>
        <v>-</v>
      </c>
      <c r="Q210" s="374" t="str">
        <f>IF($F210="-","-",VLOOKUP($C210,BD_annuelles_Benthos!$C$20:$AC$2881,Q$142,FALSE()))</f>
        <v>-</v>
      </c>
      <c r="R210" s="374" t="str">
        <f>IF($F210="-","-",VLOOKUP($C210,BD_annuelles_Benthos!$C$20:$AC$2881,R$142,FALSE()))</f>
        <v>-</v>
      </c>
      <c r="S210" s="374" t="str">
        <f>IF($F210="-","-",VLOOKUP($C210,BD_annuelles_Benthos!$C$20:$AC$2881,S$142,FALSE()))</f>
        <v>-</v>
      </c>
      <c r="T210" s="374" t="str">
        <f>IF($F210="-","-",VLOOKUP($C210,BD_annuelles_Benthos!$C$20:$AC$2881,T$142,FALSE()))</f>
        <v>-</v>
      </c>
      <c r="U210" s="374" t="str">
        <f>IF($F210="-","-",VLOOKUP($C210,BD_annuelles_Benthos!$C$20:$AC$2881,U$142,FALSE()))</f>
        <v>-</v>
      </c>
      <c r="V210" s="374" t="str">
        <f>IF($F210="-","-",VLOOKUP($C210,BD_annuelles_Benthos!$C$20:$AC$2881,V$142,FALSE()))</f>
        <v>-</v>
      </c>
      <c r="W210" s="374" t="str">
        <f>IF($F210="-","-",VLOOKUP($C210,BD_annuelles_Benthos!$C$20:$AC$2881,W$142,FALSE()))</f>
        <v>-</v>
      </c>
      <c r="X210" s="374" t="str">
        <f>IF($F210="-","-",VLOOKUP($C210,BD_annuelles_Benthos!$C$20:$AC$2881,X$142,FALSE()))</f>
        <v>-</v>
      </c>
      <c r="Y210" s="374" t="str">
        <f>IF($F210="-","-",VLOOKUP($C210,BD_annuelles_Benthos!$C$20:$AC$2881,Y$142,FALSE()))</f>
        <v>-</v>
      </c>
      <c r="Z210" s="374" t="str">
        <f>IF($F210="-","-",VLOOKUP($C210,BD_annuelles_Benthos!$C$20:$AC$2881,Z$142,FALSE()))</f>
        <v>-</v>
      </c>
      <c r="AA210" s="374" t="str">
        <f>IF($F210="-","-",VLOOKUP($C210,BD_annuelles_Benthos!$C$20:$AC$2881,AA$142,FALSE()))</f>
        <v>-</v>
      </c>
      <c r="AB210" s="373">
        <f t="shared" si="101"/>
        <v>0</v>
      </c>
      <c r="AC210" s="407"/>
      <c r="AD210" s="408"/>
      <c r="AE210" s="408"/>
      <c r="AF210" s="408"/>
      <c r="AG210" s="409"/>
      <c r="AH210" s="373" t="str">
        <f t="shared" si="102"/>
        <v>-</v>
      </c>
      <c r="AI210" s="402" t="str">
        <f t="shared" si="103"/>
        <v>-</v>
      </c>
      <c r="AJ210" s="375" t="str">
        <f t="shared" si="104"/>
        <v>-</v>
      </c>
      <c r="AK210" s="375" t="str">
        <f t="shared" si="105"/>
        <v>-</v>
      </c>
      <c r="AL210" s="375" t="str">
        <f t="shared" si="106"/>
        <v>-</v>
      </c>
      <c r="AM210" s="375" t="str">
        <f t="shared" si="107"/>
        <v>-</v>
      </c>
      <c r="AN210" s="375" t="str">
        <f t="shared" si="108"/>
        <v>-</v>
      </c>
      <c r="AO210" s="375" t="str">
        <f t="shared" si="109"/>
        <v>-</v>
      </c>
      <c r="AP210" s="375" t="str">
        <f t="shared" si="110"/>
        <v>-</v>
      </c>
      <c r="AQ210" s="375" t="str">
        <f t="shared" si="111"/>
        <v>-</v>
      </c>
      <c r="AR210" s="375" t="str">
        <f t="shared" si="112"/>
        <v>-</v>
      </c>
      <c r="AS210" s="375" t="str">
        <f t="shared" si="113"/>
        <v>-</v>
      </c>
      <c r="AT210" s="375" t="str">
        <f t="shared" si="114"/>
        <v>-</v>
      </c>
      <c r="AU210" s="375" t="str">
        <f t="shared" si="115"/>
        <v>-</v>
      </c>
      <c r="AV210" s="375" t="str">
        <f t="shared" si="116"/>
        <v>-</v>
      </c>
      <c r="AW210" s="375" t="str">
        <f t="shared" si="117"/>
        <v>-</v>
      </c>
      <c r="AX210" s="375" t="str">
        <f t="shared" si="118"/>
        <v>-</v>
      </c>
      <c r="AY210" s="375" t="str">
        <f t="shared" si="119"/>
        <v>-</v>
      </c>
      <c r="AZ210" s="375" t="str">
        <f t="shared" si="120"/>
        <v>-</v>
      </c>
      <c r="BA210" s="375" t="str">
        <f t="shared" si="121"/>
        <v>-</v>
      </c>
      <c r="BB210" s="375" t="str">
        <f t="shared" si="122"/>
        <v>-</v>
      </c>
      <c r="BC210" s="375" t="str">
        <f t="shared" si="123"/>
        <v>-</v>
      </c>
      <c r="BD210" s="375" t="str">
        <f t="shared" si="124"/>
        <v>-</v>
      </c>
      <c r="BE210" s="375" t="str">
        <f t="shared" si="125"/>
        <v>-</v>
      </c>
      <c r="BF210" s="375" t="str">
        <f t="shared" si="126"/>
        <v>-</v>
      </c>
      <c r="BG210" s="375" t="str">
        <f t="shared" si="127"/>
        <v>-</v>
      </c>
      <c r="BH210" s="375" t="str">
        <f t="shared" si="128"/>
        <v>-</v>
      </c>
      <c r="BI210" s="375" t="str">
        <f t="shared" si="129"/>
        <v>-</v>
      </c>
      <c r="BJ210" s="375" t="str">
        <f t="shared" si="130"/>
        <v>-</v>
      </c>
    </row>
    <row r="211" spans="1:62" ht="17" customHeight="1">
      <c r="C211" s="377" t="str">
        <f t="shared" si="100"/>
        <v>2013-Waugni_4</v>
      </c>
      <c r="F211" s="377" t="str">
        <f>IF(ISERROR(VLOOKUP($C211,BD_annuelles_Benthos!$C$20:$C$2881,1,FALSE())),"-",VLOOKUP($C211,BD_annuelles_Benthos!$C$20:$AC$2881,F$142,FALSE()))</f>
        <v>-</v>
      </c>
      <c r="G211" s="377" t="str">
        <f>IF($F211="-","-",VLOOKUP($C211,BD_annuelles_Benthos!$C$20:$AC$2881,G$142,FALSE()))</f>
        <v>-</v>
      </c>
      <c r="H211" s="582" t="str">
        <f>IF($F211="-","-",VLOOKUP($C211,BD_annuelles_Benthos!$C$20:$AC$2881,H$142,FALSE()))</f>
        <v>-</v>
      </c>
      <c r="I211" s="582" t="str">
        <f>IF($F211="-","-",VLOOKUP($C211,BD_annuelles_Benthos!$C$20:$AC$2881,I$142,FALSE()))</f>
        <v>-</v>
      </c>
      <c r="J211" s="377">
        <v>2013</v>
      </c>
      <c r="K211" s="377"/>
      <c r="L211" s="378" t="str">
        <f>IF($F211="-","-",VLOOKUP($C211,BD_annuelles_Benthos!$C$20:$AC$2881,L$142,FALSE()))</f>
        <v>-</v>
      </c>
      <c r="M211" s="377" t="str">
        <f t="shared" si="84"/>
        <v>Waugni</v>
      </c>
      <c r="N211" s="377">
        <v>4</v>
      </c>
      <c r="O211" s="378" t="str">
        <f>IF($F211="-","-",VLOOKUP($C211,BD_annuelles_Benthos!$C$20:$AC$2881,O$142,FALSE()))</f>
        <v>-</v>
      </c>
      <c r="P211" s="378" t="str">
        <f>IF($F211="-","-",VLOOKUP($C211,BD_annuelles_Benthos!$C$20:$AC$2881,P$142,FALSE()))</f>
        <v>-</v>
      </c>
      <c r="Q211" s="378" t="str">
        <f>IF($F211="-","-",VLOOKUP($C211,BD_annuelles_Benthos!$C$20:$AC$2881,Q$142,FALSE()))</f>
        <v>-</v>
      </c>
      <c r="R211" s="378" t="str">
        <f>IF($F211="-","-",VLOOKUP($C211,BD_annuelles_Benthos!$C$20:$AC$2881,R$142,FALSE()))</f>
        <v>-</v>
      </c>
      <c r="S211" s="378" t="str">
        <f>IF($F211="-","-",VLOOKUP($C211,BD_annuelles_Benthos!$C$20:$AC$2881,S$142,FALSE()))</f>
        <v>-</v>
      </c>
      <c r="T211" s="378" t="str">
        <f>IF($F211="-","-",VLOOKUP($C211,BD_annuelles_Benthos!$C$20:$AC$2881,T$142,FALSE()))</f>
        <v>-</v>
      </c>
      <c r="U211" s="378" t="str">
        <f>IF($F211="-","-",VLOOKUP($C211,BD_annuelles_Benthos!$C$20:$AC$2881,U$142,FALSE()))</f>
        <v>-</v>
      </c>
      <c r="V211" s="378" t="str">
        <f>IF($F211="-","-",VLOOKUP($C211,BD_annuelles_Benthos!$C$20:$AC$2881,V$142,FALSE()))</f>
        <v>-</v>
      </c>
      <c r="W211" s="378" t="str">
        <f>IF($F211="-","-",VLOOKUP($C211,BD_annuelles_Benthos!$C$20:$AC$2881,W$142,FALSE()))</f>
        <v>-</v>
      </c>
      <c r="X211" s="378" t="str">
        <f>IF($F211="-","-",VLOOKUP($C211,BD_annuelles_Benthos!$C$20:$AC$2881,X$142,FALSE()))</f>
        <v>-</v>
      </c>
      <c r="Y211" s="378" t="str">
        <f>IF($F211="-","-",VLOOKUP($C211,BD_annuelles_Benthos!$C$20:$AC$2881,Y$142,FALSE()))</f>
        <v>-</v>
      </c>
      <c r="Z211" s="378" t="str">
        <f>IF($F211="-","-",VLOOKUP($C211,BD_annuelles_Benthos!$C$20:$AC$2881,Z$142,FALSE()))</f>
        <v>-</v>
      </c>
      <c r="AA211" s="378" t="str">
        <f>IF($F211="-","-",VLOOKUP($C211,BD_annuelles_Benthos!$C$20:$AC$2881,AA$142,FALSE()))</f>
        <v>-</v>
      </c>
      <c r="AB211" s="377">
        <f t="shared" si="101"/>
        <v>0</v>
      </c>
      <c r="AC211" s="410"/>
      <c r="AD211" s="411"/>
      <c r="AE211" s="411"/>
      <c r="AF211" s="411"/>
      <c r="AG211" s="412"/>
      <c r="AH211" s="377" t="str">
        <f t="shared" si="102"/>
        <v>-</v>
      </c>
      <c r="AI211" s="403" t="str">
        <f t="shared" si="103"/>
        <v>-</v>
      </c>
      <c r="AJ211" s="379" t="str">
        <f t="shared" si="104"/>
        <v>-</v>
      </c>
      <c r="AK211" s="379" t="str">
        <f t="shared" si="105"/>
        <v>-</v>
      </c>
      <c r="AL211" s="379" t="str">
        <f t="shared" si="106"/>
        <v>-</v>
      </c>
      <c r="AM211" s="379" t="str">
        <f t="shared" si="107"/>
        <v>-</v>
      </c>
      <c r="AN211" s="379" t="str">
        <f t="shared" si="108"/>
        <v>-</v>
      </c>
      <c r="AO211" s="379" t="str">
        <f t="shared" si="109"/>
        <v>-</v>
      </c>
      <c r="AP211" s="379" t="str">
        <f t="shared" si="110"/>
        <v>-</v>
      </c>
      <c r="AQ211" s="379" t="str">
        <f t="shared" si="111"/>
        <v>-</v>
      </c>
      <c r="AR211" s="379" t="str">
        <f t="shared" si="112"/>
        <v>-</v>
      </c>
      <c r="AS211" s="379" t="str">
        <f t="shared" si="113"/>
        <v>-</v>
      </c>
      <c r="AT211" s="379" t="str">
        <f t="shared" si="114"/>
        <v>-</v>
      </c>
      <c r="AU211" s="379" t="str">
        <f t="shared" si="115"/>
        <v>-</v>
      </c>
      <c r="AV211" s="379" t="str">
        <f t="shared" si="116"/>
        <v>-</v>
      </c>
      <c r="AW211" s="379" t="str">
        <f t="shared" si="117"/>
        <v>-</v>
      </c>
      <c r="AX211" s="379" t="str">
        <f t="shared" si="118"/>
        <v>-</v>
      </c>
      <c r="AY211" s="379" t="str">
        <f t="shared" si="119"/>
        <v>-</v>
      </c>
      <c r="AZ211" s="379" t="str">
        <f t="shared" si="120"/>
        <v>-</v>
      </c>
      <c r="BA211" s="379" t="str">
        <f t="shared" si="121"/>
        <v>-</v>
      </c>
      <c r="BB211" s="379" t="str">
        <f t="shared" si="122"/>
        <v>-</v>
      </c>
      <c r="BC211" s="379" t="str">
        <f t="shared" si="123"/>
        <v>-</v>
      </c>
      <c r="BD211" s="379" t="str">
        <f t="shared" si="124"/>
        <v>-</v>
      </c>
      <c r="BE211" s="379" t="str">
        <f t="shared" si="125"/>
        <v>-</v>
      </c>
      <c r="BF211" s="379" t="str">
        <f t="shared" si="126"/>
        <v>-</v>
      </c>
      <c r="BG211" s="379" t="str">
        <f t="shared" si="127"/>
        <v>-</v>
      </c>
      <c r="BH211" s="379" t="str">
        <f t="shared" si="128"/>
        <v>-</v>
      </c>
      <c r="BI211" s="379" t="str">
        <f t="shared" si="129"/>
        <v>-</v>
      </c>
      <c r="BJ211" s="379" t="str">
        <f t="shared" si="130"/>
        <v>-</v>
      </c>
    </row>
    <row r="212" spans="1:62">
      <c r="C212" s="453" t="str">
        <f t="shared" si="100"/>
        <v>2014-Waugni_1</v>
      </c>
      <c r="F212" s="453" t="str">
        <f>IF(ISERROR(VLOOKUP($C212,BD_annuelles_Benthos!$C$20:$C$2881,1,FALSE())),"-",VLOOKUP($C212,BD_annuelles_Benthos!$C$20:$AC$2881,F$142,FALSE()))</f>
        <v>-</v>
      </c>
      <c r="G212" s="453" t="str">
        <f>IF($F212="-","-",VLOOKUP($C212,BD_annuelles_Benthos!$C$20:$AC$2881,G$142,FALSE()))</f>
        <v>-</v>
      </c>
      <c r="H212" s="580" t="str">
        <f>IF($F212="-","-",VLOOKUP($C212,BD_annuelles_Benthos!$C$20:$AC$2881,H$142,FALSE()))</f>
        <v>-</v>
      </c>
      <c r="I212" s="580" t="str">
        <f>IF($F212="-","-",VLOOKUP($C212,BD_annuelles_Benthos!$C$20:$AC$2881,I$142,FALSE()))</f>
        <v>-</v>
      </c>
      <c r="J212" s="453">
        <v>2014</v>
      </c>
      <c r="K212" s="453"/>
      <c r="L212" s="370" t="str">
        <f>IF($F212="-","-",VLOOKUP($C212,BD_annuelles_Benthos!$C$20:$AC$2881,L$142,FALSE()))</f>
        <v>-</v>
      </c>
      <c r="M212" s="453" t="str">
        <f t="shared" si="84"/>
        <v>Waugni</v>
      </c>
      <c r="N212" s="453">
        <v>1</v>
      </c>
      <c r="O212" s="370" t="str">
        <f>IF($F212="-","-",VLOOKUP($C212,BD_annuelles_Benthos!$C$20:$AC$2881,O$142,FALSE()))</f>
        <v>-</v>
      </c>
      <c r="P212" s="370" t="str">
        <f>IF($F212="-","-",VLOOKUP($C212,BD_annuelles_Benthos!$C$20:$AC$2881,P$142,FALSE()))</f>
        <v>-</v>
      </c>
      <c r="Q212" s="370" t="str">
        <f>IF($F212="-","-",VLOOKUP($C212,BD_annuelles_Benthos!$C$20:$AC$2881,Q$142,FALSE()))</f>
        <v>-</v>
      </c>
      <c r="R212" s="370" t="str">
        <f>IF($F212="-","-",VLOOKUP($C212,BD_annuelles_Benthos!$C$20:$AC$2881,R$142,FALSE()))</f>
        <v>-</v>
      </c>
      <c r="S212" s="370" t="str">
        <f>IF($F212="-","-",VLOOKUP($C212,BD_annuelles_Benthos!$C$20:$AC$2881,S$142,FALSE()))</f>
        <v>-</v>
      </c>
      <c r="T212" s="370" t="str">
        <f>IF($F212="-","-",VLOOKUP($C212,BD_annuelles_Benthos!$C$20:$AC$2881,T$142,FALSE()))</f>
        <v>-</v>
      </c>
      <c r="U212" s="370" t="str">
        <f>IF($F212="-","-",VLOOKUP($C212,BD_annuelles_Benthos!$C$20:$AC$2881,U$142,FALSE()))</f>
        <v>-</v>
      </c>
      <c r="V212" s="370" t="str">
        <f>IF($F212="-","-",VLOOKUP($C212,BD_annuelles_Benthos!$C$20:$AC$2881,V$142,FALSE()))</f>
        <v>-</v>
      </c>
      <c r="W212" s="370" t="str">
        <f>IF($F212="-","-",VLOOKUP($C212,BD_annuelles_Benthos!$C$20:$AC$2881,W$142,FALSE()))</f>
        <v>-</v>
      </c>
      <c r="X212" s="370" t="str">
        <f>IF($F212="-","-",VLOOKUP($C212,BD_annuelles_Benthos!$C$20:$AC$2881,X$142,FALSE()))</f>
        <v>-</v>
      </c>
      <c r="Y212" s="370" t="str">
        <f>IF($F212="-","-",VLOOKUP($C212,BD_annuelles_Benthos!$C$20:$AC$2881,Y$142,FALSE()))</f>
        <v>-</v>
      </c>
      <c r="Z212" s="370" t="str">
        <f>IF($F212="-","-",VLOOKUP($C212,BD_annuelles_Benthos!$C$20:$AC$2881,Z$142,FALSE()))</f>
        <v>-</v>
      </c>
      <c r="AA212" s="370" t="str">
        <f>IF($F212="-","-",VLOOKUP($C212,BD_annuelles_Benthos!$C$20:$AC$2881,AA$142,FALSE()))</f>
        <v>-</v>
      </c>
      <c r="AB212" s="453">
        <f t="shared" si="101"/>
        <v>0</v>
      </c>
      <c r="AC212" s="404"/>
      <c r="AD212" s="405"/>
      <c r="AE212" s="405"/>
      <c r="AF212" s="405"/>
      <c r="AG212" s="406"/>
      <c r="AH212" s="453" t="str">
        <f t="shared" si="102"/>
        <v>-</v>
      </c>
      <c r="AI212" s="401" t="str">
        <f t="shared" si="103"/>
        <v>-</v>
      </c>
      <c r="AJ212" s="371" t="str">
        <f t="shared" si="104"/>
        <v>-</v>
      </c>
      <c r="AK212" s="371" t="str">
        <f t="shared" si="105"/>
        <v>-</v>
      </c>
      <c r="AL212" s="371" t="str">
        <f t="shared" si="106"/>
        <v>-</v>
      </c>
      <c r="AM212" s="371" t="str">
        <f t="shared" si="107"/>
        <v>-</v>
      </c>
      <c r="AN212" s="371" t="str">
        <f t="shared" si="108"/>
        <v>-</v>
      </c>
      <c r="AO212" s="371" t="str">
        <f t="shared" si="109"/>
        <v>-</v>
      </c>
      <c r="AP212" s="371" t="str">
        <f t="shared" si="110"/>
        <v>-</v>
      </c>
      <c r="AQ212" s="371" t="str">
        <f t="shared" si="111"/>
        <v>-</v>
      </c>
      <c r="AR212" s="371" t="str">
        <f t="shared" si="112"/>
        <v>-</v>
      </c>
      <c r="AS212" s="371" t="str">
        <f t="shared" si="113"/>
        <v>-</v>
      </c>
      <c r="AT212" s="371" t="str">
        <f t="shared" si="114"/>
        <v>-</v>
      </c>
      <c r="AU212" s="371" t="str">
        <f t="shared" si="115"/>
        <v>-</v>
      </c>
      <c r="AV212" s="371" t="str">
        <f t="shared" si="116"/>
        <v>-</v>
      </c>
      <c r="AW212" s="371" t="str">
        <f t="shared" si="117"/>
        <v>-</v>
      </c>
      <c r="AX212" s="371" t="str">
        <f t="shared" si="118"/>
        <v>-</v>
      </c>
      <c r="AY212" s="371" t="str">
        <f t="shared" si="119"/>
        <v>-</v>
      </c>
      <c r="AZ212" s="371" t="str">
        <f t="shared" si="120"/>
        <v>-</v>
      </c>
      <c r="BA212" s="371" t="str">
        <f t="shared" si="121"/>
        <v>-</v>
      </c>
      <c r="BB212" s="371" t="str">
        <f t="shared" si="122"/>
        <v>-</v>
      </c>
      <c r="BC212" s="371" t="str">
        <f t="shared" si="123"/>
        <v>-</v>
      </c>
      <c r="BD212" s="371" t="str">
        <f t="shared" si="124"/>
        <v>-</v>
      </c>
      <c r="BE212" s="371" t="str">
        <f t="shared" si="125"/>
        <v>-</v>
      </c>
      <c r="BF212" s="371" t="str">
        <f t="shared" si="126"/>
        <v>-</v>
      </c>
      <c r="BG212" s="371" t="str">
        <f t="shared" si="127"/>
        <v>-</v>
      </c>
      <c r="BH212" s="371" t="str">
        <f t="shared" si="128"/>
        <v>-</v>
      </c>
      <c r="BI212" s="371" t="str">
        <f t="shared" si="129"/>
        <v>-</v>
      </c>
      <c r="BJ212" s="371" t="str">
        <f t="shared" si="130"/>
        <v>-</v>
      </c>
    </row>
    <row r="213" spans="1:62">
      <c r="C213" s="373" t="str">
        <f t="shared" si="100"/>
        <v>2014-Waugni_2</v>
      </c>
      <c r="F213" s="373" t="str">
        <f>IF(ISERROR(VLOOKUP($C213,BD_annuelles_Benthos!$C$20:$C$2881,1,FALSE())),"-",VLOOKUP($C213,BD_annuelles_Benthos!$C$20:$AC$2881,F$142,FALSE()))</f>
        <v>-</v>
      </c>
      <c r="G213" s="373" t="str">
        <f>IF($F213="-","-",VLOOKUP($C213,BD_annuelles_Benthos!$C$20:$AC$2881,G$142,FALSE()))</f>
        <v>-</v>
      </c>
      <c r="H213" s="581" t="str">
        <f>IF($F213="-","-",VLOOKUP($C213,BD_annuelles_Benthos!$C$20:$AC$2881,H$142,FALSE()))</f>
        <v>-</v>
      </c>
      <c r="I213" s="581" t="str">
        <f>IF($F213="-","-",VLOOKUP($C213,BD_annuelles_Benthos!$C$20:$AC$2881,I$142,FALSE()))</f>
        <v>-</v>
      </c>
      <c r="J213" s="373">
        <v>2014</v>
      </c>
      <c r="K213" s="373"/>
      <c r="L213" s="374" t="str">
        <f>IF($F213="-","-",VLOOKUP($C213,BD_annuelles_Benthos!$C$20:$AC$2881,L$142,FALSE()))</f>
        <v>-</v>
      </c>
      <c r="M213" s="373" t="str">
        <f t="shared" si="84"/>
        <v>Waugni</v>
      </c>
      <c r="N213" s="373">
        <v>2</v>
      </c>
      <c r="O213" s="374" t="str">
        <f>IF($F213="-","-",VLOOKUP($C213,BD_annuelles_Benthos!$C$20:$AC$2881,O$142,FALSE()))</f>
        <v>-</v>
      </c>
      <c r="P213" s="374" t="str">
        <f>IF($F213="-","-",VLOOKUP($C213,BD_annuelles_Benthos!$C$20:$AC$2881,P$142,FALSE()))</f>
        <v>-</v>
      </c>
      <c r="Q213" s="374" t="str">
        <f>IF($F213="-","-",VLOOKUP($C213,BD_annuelles_Benthos!$C$20:$AC$2881,Q$142,FALSE()))</f>
        <v>-</v>
      </c>
      <c r="R213" s="374" t="str">
        <f>IF($F213="-","-",VLOOKUP($C213,BD_annuelles_Benthos!$C$20:$AC$2881,R$142,FALSE()))</f>
        <v>-</v>
      </c>
      <c r="S213" s="374" t="str">
        <f>IF($F213="-","-",VLOOKUP($C213,BD_annuelles_Benthos!$C$20:$AC$2881,S$142,FALSE()))</f>
        <v>-</v>
      </c>
      <c r="T213" s="374" t="str">
        <f>IF($F213="-","-",VLOOKUP($C213,BD_annuelles_Benthos!$C$20:$AC$2881,T$142,FALSE()))</f>
        <v>-</v>
      </c>
      <c r="U213" s="374" t="str">
        <f>IF($F213="-","-",VLOOKUP($C213,BD_annuelles_Benthos!$C$20:$AC$2881,U$142,FALSE()))</f>
        <v>-</v>
      </c>
      <c r="V213" s="374" t="str">
        <f>IF($F213="-","-",VLOOKUP($C213,BD_annuelles_Benthos!$C$20:$AC$2881,V$142,FALSE()))</f>
        <v>-</v>
      </c>
      <c r="W213" s="374" t="str">
        <f>IF($F213="-","-",VLOOKUP($C213,BD_annuelles_Benthos!$C$20:$AC$2881,W$142,FALSE()))</f>
        <v>-</v>
      </c>
      <c r="X213" s="374" t="str">
        <f>IF($F213="-","-",VLOOKUP($C213,BD_annuelles_Benthos!$C$20:$AC$2881,X$142,FALSE()))</f>
        <v>-</v>
      </c>
      <c r="Y213" s="374" t="str">
        <f>IF($F213="-","-",VLOOKUP($C213,BD_annuelles_Benthos!$C$20:$AC$2881,Y$142,FALSE()))</f>
        <v>-</v>
      </c>
      <c r="Z213" s="374" t="str">
        <f>IF($F213="-","-",VLOOKUP($C213,BD_annuelles_Benthos!$C$20:$AC$2881,Z$142,FALSE()))</f>
        <v>-</v>
      </c>
      <c r="AA213" s="374" t="str">
        <f>IF($F213="-","-",VLOOKUP($C213,BD_annuelles_Benthos!$C$20:$AC$2881,AA$142,FALSE()))</f>
        <v>-</v>
      </c>
      <c r="AB213" s="373">
        <f t="shared" si="101"/>
        <v>0</v>
      </c>
      <c r="AC213" s="407"/>
      <c r="AD213" s="408"/>
      <c r="AE213" s="408"/>
      <c r="AF213" s="408"/>
      <c r="AG213" s="409"/>
      <c r="AH213" s="373" t="str">
        <f t="shared" si="102"/>
        <v>-</v>
      </c>
      <c r="AI213" s="402" t="str">
        <f t="shared" si="103"/>
        <v>-</v>
      </c>
      <c r="AJ213" s="375" t="str">
        <f t="shared" si="104"/>
        <v>-</v>
      </c>
      <c r="AK213" s="375" t="str">
        <f t="shared" si="105"/>
        <v>-</v>
      </c>
      <c r="AL213" s="375" t="str">
        <f t="shared" si="106"/>
        <v>-</v>
      </c>
      <c r="AM213" s="375" t="str">
        <f t="shared" si="107"/>
        <v>-</v>
      </c>
      <c r="AN213" s="375" t="str">
        <f t="shared" si="108"/>
        <v>-</v>
      </c>
      <c r="AO213" s="375" t="str">
        <f t="shared" si="109"/>
        <v>-</v>
      </c>
      <c r="AP213" s="375" t="str">
        <f t="shared" si="110"/>
        <v>-</v>
      </c>
      <c r="AQ213" s="375" t="str">
        <f t="shared" si="111"/>
        <v>-</v>
      </c>
      <c r="AR213" s="375" t="str">
        <f t="shared" si="112"/>
        <v>-</v>
      </c>
      <c r="AS213" s="375" t="str">
        <f t="shared" si="113"/>
        <v>-</v>
      </c>
      <c r="AT213" s="375" t="str">
        <f t="shared" si="114"/>
        <v>-</v>
      </c>
      <c r="AU213" s="375" t="str">
        <f t="shared" si="115"/>
        <v>-</v>
      </c>
      <c r="AV213" s="375" t="str">
        <f t="shared" si="116"/>
        <v>-</v>
      </c>
      <c r="AW213" s="375" t="str">
        <f t="shared" si="117"/>
        <v>-</v>
      </c>
      <c r="AX213" s="375" t="str">
        <f t="shared" si="118"/>
        <v>-</v>
      </c>
      <c r="AY213" s="375" t="str">
        <f t="shared" si="119"/>
        <v>-</v>
      </c>
      <c r="AZ213" s="375" t="str">
        <f t="shared" si="120"/>
        <v>-</v>
      </c>
      <c r="BA213" s="375" t="str">
        <f t="shared" si="121"/>
        <v>-</v>
      </c>
      <c r="BB213" s="375" t="str">
        <f t="shared" si="122"/>
        <v>-</v>
      </c>
      <c r="BC213" s="375" t="str">
        <f t="shared" si="123"/>
        <v>-</v>
      </c>
      <c r="BD213" s="375" t="str">
        <f t="shared" si="124"/>
        <v>-</v>
      </c>
      <c r="BE213" s="375" t="str">
        <f t="shared" si="125"/>
        <v>-</v>
      </c>
      <c r="BF213" s="375" t="str">
        <f t="shared" si="126"/>
        <v>-</v>
      </c>
      <c r="BG213" s="375" t="str">
        <f t="shared" si="127"/>
        <v>-</v>
      </c>
      <c r="BH213" s="375" t="str">
        <f t="shared" si="128"/>
        <v>-</v>
      </c>
      <c r="BI213" s="375" t="str">
        <f t="shared" si="129"/>
        <v>-</v>
      </c>
      <c r="BJ213" s="375" t="str">
        <f t="shared" si="130"/>
        <v>-</v>
      </c>
    </row>
    <row r="214" spans="1:62">
      <c r="C214" s="373" t="str">
        <f t="shared" si="100"/>
        <v>2014-Waugni_3</v>
      </c>
      <c r="F214" s="373" t="str">
        <f>IF(ISERROR(VLOOKUP($C214,BD_annuelles_Benthos!$C$20:$C$2881,1,FALSE())),"-",VLOOKUP($C214,BD_annuelles_Benthos!$C$20:$AC$2881,F$142,FALSE()))</f>
        <v>-</v>
      </c>
      <c r="G214" s="373" t="str">
        <f>IF($F214="-","-",VLOOKUP($C214,BD_annuelles_Benthos!$C$20:$AC$2881,G$142,FALSE()))</f>
        <v>-</v>
      </c>
      <c r="H214" s="581" t="str">
        <f>IF($F214="-","-",VLOOKUP($C214,BD_annuelles_Benthos!$C$20:$AC$2881,H$142,FALSE()))</f>
        <v>-</v>
      </c>
      <c r="I214" s="581" t="str">
        <f>IF($F214="-","-",VLOOKUP($C214,BD_annuelles_Benthos!$C$20:$AC$2881,I$142,FALSE()))</f>
        <v>-</v>
      </c>
      <c r="J214" s="373">
        <v>2014</v>
      </c>
      <c r="K214" s="373"/>
      <c r="L214" s="374" t="str">
        <f>IF($F214="-","-",VLOOKUP($C214,BD_annuelles_Benthos!$C$20:$AC$2881,L$142,FALSE()))</f>
        <v>-</v>
      </c>
      <c r="M214" s="373" t="str">
        <f t="shared" si="84"/>
        <v>Waugni</v>
      </c>
      <c r="N214" s="373">
        <v>3</v>
      </c>
      <c r="O214" s="374" t="str">
        <f>IF($F214="-","-",VLOOKUP($C214,BD_annuelles_Benthos!$C$20:$AC$2881,O$142,FALSE()))</f>
        <v>-</v>
      </c>
      <c r="P214" s="374" t="str">
        <f>IF($F214="-","-",VLOOKUP($C214,BD_annuelles_Benthos!$C$20:$AC$2881,P$142,FALSE()))</f>
        <v>-</v>
      </c>
      <c r="Q214" s="374" t="str">
        <f>IF($F214="-","-",VLOOKUP($C214,BD_annuelles_Benthos!$C$20:$AC$2881,Q$142,FALSE()))</f>
        <v>-</v>
      </c>
      <c r="R214" s="374" t="str">
        <f>IF($F214="-","-",VLOOKUP($C214,BD_annuelles_Benthos!$C$20:$AC$2881,R$142,FALSE()))</f>
        <v>-</v>
      </c>
      <c r="S214" s="374" t="str">
        <f>IF($F214="-","-",VLOOKUP($C214,BD_annuelles_Benthos!$C$20:$AC$2881,S$142,FALSE()))</f>
        <v>-</v>
      </c>
      <c r="T214" s="374" t="str">
        <f>IF($F214="-","-",VLOOKUP($C214,BD_annuelles_Benthos!$C$20:$AC$2881,T$142,FALSE()))</f>
        <v>-</v>
      </c>
      <c r="U214" s="374" t="str">
        <f>IF($F214="-","-",VLOOKUP($C214,BD_annuelles_Benthos!$C$20:$AC$2881,U$142,FALSE()))</f>
        <v>-</v>
      </c>
      <c r="V214" s="374" t="str">
        <f>IF($F214="-","-",VLOOKUP($C214,BD_annuelles_Benthos!$C$20:$AC$2881,V$142,FALSE()))</f>
        <v>-</v>
      </c>
      <c r="W214" s="374" t="str">
        <f>IF($F214="-","-",VLOOKUP($C214,BD_annuelles_Benthos!$C$20:$AC$2881,W$142,FALSE()))</f>
        <v>-</v>
      </c>
      <c r="X214" s="374" t="str">
        <f>IF($F214="-","-",VLOOKUP($C214,BD_annuelles_Benthos!$C$20:$AC$2881,X$142,FALSE()))</f>
        <v>-</v>
      </c>
      <c r="Y214" s="374" t="str">
        <f>IF($F214="-","-",VLOOKUP($C214,BD_annuelles_Benthos!$C$20:$AC$2881,Y$142,FALSE()))</f>
        <v>-</v>
      </c>
      <c r="Z214" s="374" t="str">
        <f>IF($F214="-","-",VLOOKUP($C214,BD_annuelles_Benthos!$C$20:$AC$2881,Z$142,FALSE()))</f>
        <v>-</v>
      </c>
      <c r="AA214" s="374" t="str">
        <f>IF($F214="-","-",VLOOKUP($C214,BD_annuelles_Benthos!$C$20:$AC$2881,AA$142,FALSE()))</f>
        <v>-</v>
      </c>
      <c r="AB214" s="373">
        <f t="shared" si="101"/>
        <v>0</v>
      </c>
      <c r="AC214" s="407"/>
      <c r="AD214" s="408"/>
      <c r="AE214" s="408"/>
      <c r="AF214" s="408"/>
      <c r="AG214" s="409"/>
      <c r="AH214" s="373" t="str">
        <f t="shared" si="102"/>
        <v>-</v>
      </c>
      <c r="AI214" s="402" t="str">
        <f t="shared" si="103"/>
        <v>-</v>
      </c>
      <c r="AJ214" s="375" t="str">
        <f t="shared" si="104"/>
        <v>-</v>
      </c>
      <c r="AK214" s="375" t="str">
        <f t="shared" si="105"/>
        <v>-</v>
      </c>
      <c r="AL214" s="375" t="str">
        <f t="shared" si="106"/>
        <v>-</v>
      </c>
      <c r="AM214" s="375" t="str">
        <f t="shared" si="107"/>
        <v>-</v>
      </c>
      <c r="AN214" s="375" t="str">
        <f t="shared" si="108"/>
        <v>-</v>
      </c>
      <c r="AO214" s="375" t="str">
        <f t="shared" si="109"/>
        <v>-</v>
      </c>
      <c r="AP214" s="375" t="str">
        <f t="shared" si="110"/>
        <v>-</v>
      </c>
      <c r="AQ214" s="375" t="str">
        <f t="shared" si="111"/>
        <v>-</v>
      </c>
      <c r="AR214" s="375" t="str">
        <f t="shared" si="112"/>
        <v>-</v>
      </c>
      <c r="AS214" s="375" t="str">
        <f t="shared" si="113"/>
        <v>-</v>
      </c>
      <c r="AT214" s="375" t="str">
        <f t="shared" si="114"/>
        <v>-</v>
      </c>
      <c r="AU214" s="375" t="str">
        <f t="shared" si="115"/>
        <v>-</v>
      </c>
      <c r="AV214" s="375" t="str">
        <f t="shared" si="116"/>
        <v>-</v>
      </c>
      <c r="AW214" s="375" t="str">
        <f t="shared" si="117"/>
        <v>-</v>
      </c>
      <c r="AX214" s="375" t="str">
        <f t="shared" si="118"/>
        <v>-</v>
      </c>
      <c r="AY214" s="375" t="str">
        <f t="shared" si="119"/>
        <v>-</v>
      </c>
      <c r="AZ214" s="375" t="str">
        <f t="shared" si="120"/>
        <v>-</v>
      </c>
      <c r="BA214" s="375" t="str">
        <f t="shared" si="121"/>
        <v>-</v>
      </c>
      <c r="BB214" s="375" t="str">
        <f t="shared" si="122"/>
        <v>-</v>
      </c>
      <c r="BC214" s="375" t="str">
        <f t="shared" si="123"/>
        <v>-</v>
      </c>
      <c r="BD214" s="375" t="str">
        <f t="shared" si="124"/>
        <v>-</v>
      </c>
      <c r="BE214" s="375" t="str">
        <f t="shared" si="125"/>
        <v>-</v>
      </c>
      <c r="BF214" s="375" t="str">
        <f t="shared" si="126"/>
        <v>-</v>
      </c>
      <c r="BG214" s="375" t="str">
        <f t="shared" si="127"/>
        <v>-</v>
      </c>
      <c r="BH214" s="375" t="str">
        <f t="shared" si="128"/>
        <v>-</v>
      </c>
      <c r="BI214" s="375" t="str">
        <f t="shared" si="129"/>
        <v>-</v>
      </c>
      <c r="BJ214" s="375" t="str">
        <f t="shared" si="130"/>
        <v>-</v>
      </c>
    </row>
    <row r="215" spans="1:62">
      <c r="C215" s="377" t="str">
        <f t="shared" si="100"/>
        <v>2014-Waugni_4</v>
      </c>
      <c r="F215" s="377" t="str">
        <f>IF(ISERROR(VLOOKUP($C215,BD_annuelles_Benthos!$C$20:$C$2881,1,FALSE())),"-",VLOOKUP($C215,BD_annuelles_Benthos!$C$20:$AC$2881,F$142,FALSE()))</f>
        <v>-</v>
      </c>
      <c r="G215" s="377" t="str">
        <f>IF($F215="-","-",VLOOKUP($C215,BD_annuelles_Benthos!$C$20:$AC$2881,G$142,FALSE()))</f>
        <v>-</v>
      </c>
      <c r="H215" s="582" t="str">
        <f>IF($F215="-","-",VLOOKUP($C215,BD_annuelles_Benthos!$C$20:$AC$2881,H$142,FALSE()))</f>
        <v>-</v>
      </c>
      <c r="I215" s="582" t="str">
        <f>IF($F215="-","-",VLOOKUP($C215,BD_annuelles_Benthos!$C$20:$AC$2881,I$142,FALSE()))</f>
        <v>-</v>
      </c>
      <c r="J215" s="377">
        <v>2014</v>
      </c>
      <c r="K215" s="377"/>
      <c r="L215" s="378" t="str">
        <f>IF($F215="-","-",VLOOKUP($C215,BD_annuelles_Benthos!$C$20:$AC$2881,L$142,FALSE()))</f>
        <v>-</v>
      </c>
      <c r="M215" s="377" t="str">
        <f t="shared" si="84"/>
        <v>Waugni</v>
      </c>
      <c r="N215" s="377">
        <v>4</v>
      </c>
      <c r="O215" s="378" t="str">
        <f>IF($F215="-","-",VLOOKUP($C215,BD_annuelles_Benthos!$C$20:$AC$2881,O$142,FALSE()))</f>
        <v>-</v>
      </c>
      <c r="P215" s="378" t="str">
        <f>IF($F215="-","-",VLOOKUP($C215,BD_annuelles_Benthos!$C$20:$AC$2881,P$142,FALSE()))</f>
        <v>-</v>
      </c>
      <c r="Q215" s="378" t="str">
        <f>IF($F215="-","-",VLOOKUP($C215,BD_annuelles_Benthos!$C$20:$AC$2881,Q$142,FALSE()))</f>
        <v>-</v>
      </c>
      <c r="R215" s="378" t="str">
        <f>IF($F215="-","-",VLOOKUP($C215,BD_annuelles_Benthos!$C$20:$AC$2881,R$142,FALSE()))</f>
        <v>-</v>
      </c>
      <c r="S215" s="378" t="str">
        <f>IF($F215="-","-",VLOOKUP($C215,BD_annuelles_Benthos!$C$20:$AC$2881,S$142,FALSE()))</f>
        <v>-</v>
      </c>
      <c r="T215" s="378" t="str">
        <f>IF($F215="-","-",VLOOKUP($C215,BD_annuelles_Benthos!$C$20:$AC$2881,T$142,FALSE()))</f>
        <v>-</v>
      </c>
      <c r="U215" s="378" t="str">
        <f>IF($F215="-","-",VLOOKUP($C215,BD_annuelles_Benthos!$C$20:$AC$2881,U$142,FALSE()))</f>
        <v>-</v>
      </c>
      <c r="V215" s="378" t="str">
        <f>IF($F215="-","-",VLOOKUP($C215,BD_annuelles_Benthos!$C$20:$AC$2881,V$142,FALSE()))</f>
        <v>-</v>
      </c>
      <c r="W215" s="378" t="str">
        <f>IF($F215="-","-",VLOOKUP($C215,BD_annuelles_Benthos!$C$20:$AC$2881,W$142,FALSE()))</f>
        <v>-</v>
      </c>
      <c r="X215" s="378" t="str">
        <f>IF($F215="-","-",VLOOKUP($C215,BD_annuelles_Benthos!$C$20:$AC$2881,X$142,FALSE()))</f>
        <v>-</v>
      </c>
      <c r="Y215" s="378" t="str">
        <f>IF($F215="-","-",VLOOKUP($C215,BD_annuelles_Benthos!$C$20:$AC$2881,Y$142,FALSE()))</f>
        <v>-</v>
      </c>
      <c r="Z215" s="378" t="str">
        <f>IF($F215="-","-",VLOOKUP($C215,BD_annuelles_Benthos!$C$20:$AC$2881,Z$142,FALSE()))</f>
        <v>-</v>
      </c>
      <c r="AA215" s="378" t="str">
        <f>IF($F215="-","-",VLOOKUP($C215,BD_annuelles_Benthos!$C$20:$AC$2881,AA$142,FALSE()))</f>
        <v>-</v>
      </c>
      <c r="AB215" s="377">
        <f t="shared" si="101"/>
        <v>0</v>
      </c>
      <c r="AC215" s="410"/>
      <c r="AD215" s="411"/>
      <c r="AE215" s="411"/>
      <c r="AF215" s="411"/>
      <c r="AG215" s="412"/>
      <c r="AH215" s="377" t="str">
        <f t="shared" si="102"/>
        <v>-</v>
      </c>
      <c r="AI215" s="403" t="str">
        <f t="shared" si="103"/>
        <v>-</v>
      </c>
      <c r="AJ215" s="379" t="str">
        <f t="shared" si="104"/>
        <v>-</v>
      </c>
      <c r="AK215" s="379" t="str">
        <f t="shared" si="105"/>
        <v>-</v>
      </c>
      <c r="AL215" s="379" t="str">
        <f t="shared" si="106"/>
        <v>-</v>
      </c>
      <c r="AM215" s="379" t="str">
        <f t="shared" si="107"/>
        <v>-</v>
      </c>
      <c r="AN215" s="379" t="str">
        <f t="shared" si="108"/>
        <v>-</v>
      </c>
      <c r="AO215" s="379" t="str">
        <f t="shared" si="109"/>
        <v>-</v>
      </c>
      <c r="AP215" s="379" t="str">
        <f t="shared" si="110"/>
        <v>-</v>
      </c>
      <c r="AQ215" s="379" t="str">
        <f t="shared" si="111"/>
        <v>-</v>
      </c>
      <c r="AR215" s="379" t="str">
        <f t="shared" si="112"/>
        <v>-</v>
      </c>
      <c r="AS215" s="379" t="str">
        <f t="shared" si="113"/>
        <v>-</v>
      </c>
      <c r="AT215" s="379" t="str">
        <f t="shared" si="114"/>
        <v>-</v>
      </c>
      <c r="AU215" s="379" t="str">
        <f t="shared" si="115"/>
        <v>-</v>
      </c>
      <c r="AV215" s="379" t="str">
        <f t="shared" si="116"/>
        <v>-</v>
      </c>
      <c r="AW215" s="379" t="str">
        <f t="shared" si="117"/>
        <v>-</v>
      </c>
      <c r="AX215" s="379" t="str">
        <f t="shared" si="118"/>
        <v>-</v>
      </c>
      <c r="AY215" s="379" t="str">
        <f t="shared" si="119"/>
        <v>-</v>
      </c>
      <c r="AZ215" s="379" t="str">
        <f t="shared" si="120"/>
        <v>-</v>
      </c>
      <c r="BA215" s="379" t="str">
        <f t="shared" si="121"/>
        <v>-</v>
      </c>
      <c r="BB215" s="379" t="str">
        <f t="shared" si="122"/>
        <v>-</v>
      </c>
      <c r="BC215" s="379" t="str">
        <f t="shared" si="123"/>
        <v>-</v>
      </c>
      <c r="BD215" s="379" t="str">
        <f t="shared" si="124"/>
        <v>-</v>
      </c>
      <c r="BE215" s="379" t="str">
        <f t="shared" si="125"/>
        <v>-</v>
      </c>
      <c r="BF215" s="379" t="str">
        <f t="shared" si="126"/>
        <v>-</v>
      </c>
      <c r="BG215" s="379" t="str">
        <f t="shared" si="127"/>
        <v>-</v>
      </c>
      <c r="BH215" s="379" t="str">
        <f t="shared" si="128"/>
        <v>-</v>
      </c>
      <c r="BI215" s="379" t="str">
        <f t="shared" si="129"/>
        <v>-</v>
      </c>
      <c r="BJ215" s="379" t="str">
        <f t="shared" si="130"/>
        <v>-</v>
      </c>
    </row>
    <row r="216" spans="1:62">
      <c r="C216" s="377" t="str">
        <f t="shared" si="100"/>
        <v>2015-Waugni_1</v>
      </c>
      <c r="F216" s="377" t="str">
        <f>IF(ISERROR(VLOOKUP($C216,BD_annuelles_Benthos!$C$20:$C$2881,1,FALSE())),"-",VLOOKUP($C216,BD_annuelles_Benthos!$C$20:$AC$2881,F$142,FALSE()))</f>
        <v>-</v>
      </c>
      <c r="G216" s="377" t="str">
        <f>IF($F216="-","-",VLOOKUP($C216,BD_annuelles_Benthos!$C$20:$AC$2881,G$142,FALSE()))</f>
        <v>-</v>
      </c>
      <c r="H216" s="582" t="str">
        <f>IF($F216="-","-",VLOOKUP($C216,BD_annuelles_Benthos!$C$20:$AC$2881,H$142,FALSE()))</f>
        <v>-</v>
      </c>
      <c r="I216" s="582" t="str">
        <f>IF($F216="-","-",VLOOKUP($C216,BD_annuelles_Benthos!$C$20:$AC$2881,I$142,FALSE()))</f>
        <v>-</v>
      </c>
      <c r="J216" s="377">
        <v>2015</v>
      </c>
      <c r="K216" s="377"/>
      <c r="L216" s="378" t="str">
        <f>IF($F216="-","-",VLOOKUP($C216,BD_annuelles_Benthos!$C$20:$AC$2881,L$142,FALSE()))</f>
        <v>-</v>
      </c>
      <c r="M216" s="377" t="str">
        <f t="shared" si="84"/>
        <v>Waugni</v>
      </c>
      <c r="N216" s="453">
        <v>1</v>
      </c>
      <c r="O216" s="378" t="str">
        <f>IF($F216="-","-",VLOOKUP($C216,BD_annuelles_Benthos!$C$20:$AC$2881,O$142,FALSE()))</f>
        <v>-</v>
      </c>
      <c r="P216" s="378" t="str">
        <f>IF($F216="-","-",VLOOKUP($C216,BD_annuelles_Benthos!$C$20:$AC$2881,P$142,FALSE()))</f>
        <v>-</v>
      </c>
      <c r="Q216" s="378" t="str">
        <f>IF($F216="-","-",VLOOKUP($C216,BD_annuelles_Benthos!$C$20:$AC$2881,Q$142,FALSE()))</f>
        <v>-</v>
      </c>
      <c r="R216" s="378" t="str">
        <f>IF($F216="-","-",VLOOKUP($C216,BD_annuelles_Benthos!$C$20:$AC$2881,R$142,FALSE()))</f>
        <v>-</v>
      </c>
      <c r="S216" s="378" t="str">
        <f>IF($F216="-","-",VLOOKUP($C216,BD_annuelles_Benthos!$C$20:$AC$2881,S$142,FALSE()))</f>
        <v>-</v>
      </c>
      <c r="T216" s="378" t="str">
        <f>IF($F216="-","-",VLOOKUP($C216,BD_annuelles_Benthos!$C$20:$AC$2881,T$142,FALSE()))</f>
        <v>-</v>
      </c>
      <c r="U216" s="378" t="str">
        <f>IF($F216="-","-",VLOOKUP($C216,BD_annuelles_Benthos!$C$20:$AC$2881,U$142,FALSE()))</f>
        <v>-</v>
      </c>
      <c r="V216" s="378" t="str">
        <f>IF($F216="-","-",VLOOKUP($C216,BD_annuelles_Benthos!$C$20:$AC$2881,V$142,FALSE()))</f>
        <v>-</v>
      </c>
      <c r="W216" s="378" t="str">
        <f>IF($F216="-","-",VLOOKUP($C216,BD_annuelles_Benthos!$C$20:$AC$2881,W$142,FALSE()))</f>
        <v>-</v>
      </c>
      <c r="X216" s="378" t="str">
        <f>IF($F216="-","-",VLOOKUP($C216,BD_annuelles_Benthos!$C$20:$AC$2881,X$142,FALSE()))</f>
        <v>-</v>
      </c>
      <c r="Y216" s="378" t="str">
        <f>IF($F216="-","-",VLOOKUP($C216,BD_annuelles_Benthos!$C$20:$AC$2881,Y$142,FALSE()))</f>
        <v>-</v>
      </c>
      <c r="Z216" s="378" t="str">
        <f>IF($F216="-","-",VLOOKUP($C216,BD_annuelles_Benthos!$C$20:$AC$2881,Z$142,FALSE()))</f>
        <v>-</v>
      </c>
      <c r="AA216" s="378" t="str">
        <f>IF($F216="-","-",VLOOKUP($C216,BD_annuelles_Benthos!$C$20:$AC$2881,AA$142,FALSE()))</f>
        <v>-</v>
      </c>
      <c r="AB216" s="377">
        <f t="shared" si="101"/>
        <v>0</v>
      </c>
      <c r="AC216" s="410"/>
      <c r="AD216" s="411"/>
      <c r="AE216" s="411"/>
      <c r="AF216" s="411"/>
      <c r="AG216" s="412"/>
      <c r="AH216" s="377" t="str">
        <f t="shared" ref="AH216:AH219" si="131">IF($F216="-","-",O216+P216+Q216+R216)</f>
        <v>-</v>
      </c>
      <c r="AI216" s="403" t="str">
        <f t="shared" ref="AI216:AI219" si="132">IF($F216="-","-",O216*2.5/100)</f>
        <v>-</v>
      </c>
      <c r="AJ216" s="379" t="str">
        <f t="shared" ref="AJ216:AJ219" si="133">IF($F216="-","-",P216*2.5/100)</f>
        <v>-</v>
      </c>
      <c r="AK216" s="379" t="str">
        <f t="shared" ref="AK216:AK219" si="134">IF($F216="-","-",Q216*2.5/100)</f>
        <v>-</v>
      </c>
      <c r="AL216" s="379" t="str">
        <f t="shared" ref="AL216:AL219" si="135">IF($F216="-","-",R216*2.5/100)</f>
        <v>-</v>
      </c>
      <c r="AM216" s="379" t="str">
        <f t="shared" ref="AM216:AM219" si="136">IF($F216="-","-",S216*2.5/100)</f>
        <v>-</v>
      </c>
      <c r="AN216" s="379" t="str">
        <f t="shared" ref="AN216:AN219" si="137">IF($F216="-","-",T216*2.5/100)</f>
        <v>-</v>
      </c>
      <c r="AO216" s="379" t="str">
        <f t="shared" ref="AO216:AO219" si="138">IF($F216="-","-",U216*2.5/100)</f>
        <v>-</v>
      </c>
      <c r="AP216" s="379" t="str">
        <f t="shared" ref="AP216:AP219" si="139">IF($F216="-","-",V216*2.5/100)</f>
        <v>-</v>
      </c>
      <c r="AQ216" s="379" t="str">
        <f t="shared" ref="AQ216:AQ219" si="140">IF($F216="-","-",W216*2.5/100)</f>
        <v>-</v>
      </c>
      <c r="AR216" s="379" t="str">
        <f t="shared" ref="AR216:AR219" si="141">IF($F216="-","-",X216*2.5/100)</f>
        <v>-</v>
      </c>
      <c r="AS216" s="379" t="str">
        <f t="shared" ref="AS216:AS219" si="142">IF($F216="-","-",Y216*2.5/100)</f>
        <v>-</v>
      </c>
      <c r="AT216" s="379" t="str">
        <f t="shared" ref="AT216:AT219" si="143">IF($F216="-","-",Z216*2.5/100)</f>
        <v>-</v>
      </c>
      <c r="AU216" s="379" t="str">
        <f t="shared" ref="AU216:AU219" si="144">IF($F216="-","-",AA216*2.5/100)</f>
        <v>-</v>
      </c>
      <c r="AV216" s="379" t="str">
        <f t="shared" ref="AV216:AV219" si="145">IF($F216="-","-",AH216*2.5/100)</f>
        <v>-</v>
      </c>
      <c r="AW216" s="379" t="str">
        <f t="shared" ref="AW216:AW219" si="146">IF($F216="-","-",ASIN(AI216))</f>
        <v>-</v>
      </c>
      <c r="AX216" s="379" t="str">
        <f t="shared" ref="AX216:AX219" si="147">IF($F216="-","-",ASIN(AJ216))</f>
        <v>-</v>
      </c>
      <c r="AY216" s="379" t="str">
        <f t="shared" ref="AY216:AY219" si="148">IF($F216="-","-",ASIN(AK216))</f>
        <v>-</v>
      </c>
      <c r="AZ216" s="379" t="str">
        <f t="shared" ref="AZ216:AZ219" si="149">IF($F216="-","-",ASIN(AL216))</f>
        <v>-</v>
      </c>
      <c r="BA216" s="379" t="str">
        <f t="shared" ref="BA216:BA219" si="150">IF($F216="-","-",ASIN(AM216))</f>
        <v>-</v>
      </c>
      <c r="BB216" s="379" t="str">
        <f t="shared" ref="BB216:BB219" si="151">IF($F216="-","-",ASIN(AN216))</f>
        <v>-</v>
      </c>
      <c r="BC216" s="379" t="str">
        <f t="shared" ref="BC216:BC219" si="152">IF($F216="-","-",ASIN(AO216))</f>
        <v>-</v>
      </c>
      <c r="BD216" s="379" t="str">
        <f t="shared" ref="BD216:BD219" si="153">IF($F216="-","-",ASIN(AP216))</f>
        <v>-</v>
      </c>
      <c r="BE216" s="379" t="str">
        <f t="shared" ref="BE216:BE219" si="154">IF($F216="-","-",ASIN(AQ216))</f>
        <v>-</v>
      </c>
      <c r="BF216" s="379" t="str">
        <f t="shared" ref="BF216:BF219" si="155">IF($F216="-","-",ASIN(AR216))</f>
        <v>-</v>
      </c>
      <c r="BG216" s="379" t="str">
        <f t="shared" ref="BG216:BG219" si="156">IF($F216="-","-",ASIN(AS216))</f>
        <v>-</v>
      </c>
      <c r="BH216" s="379" t="str">
        <f t="shared" ref="BH216:BH219" si="157">IF($F216="-","-",ASIN(AT216))</f>
        <v>-</v>
      </c>
      <c r="BI216" s="379" t="str">
        <f t="shared" ref="BI216:BI219" si="158">IF($F216="-","-",ASIN(AU216))</f>
        <v>-</v>
      </c>
      <c r="BJ216" s="379" t="str">
        <f t="shared" ref="BJ216:BJ219" si="159">IF($F216="-","-",ASIN(AV216))</f>
        <v>-</v>
      </c>
    </row>
    <row r="217" spans="1:62">
      <c r="C217" s="377" t="str">
        <f t="shared" si="100"/>
        <v>2015-Waugni_2</v>
      </c>
      <c r="F217" s="377" t="str">
        <f>IF(ISERROR(VLOOKUP($C217,BD_annuelles_Benthos!$C$20:$C$2881,1,FALSE())),"-",VLOOKUP($C217,BD_annuelles_Benthos!$C$20:$AC$2881,F$142,FALSE()))</f>
        <v>-</v>
      </c>
      <c r="G217" s="377" t="str">
        <f>IF($F217="-","-",VLOOKUP($C217,BD_annuelles_Benthos!$C$20:$AC$2881,G$142,FALSE()))</f>
        <v>-</v>
      </c>
      <c r="H217" s="582" t="str">
        <f>IF($F217="-","-",VLOOKUP($C217,BD_annuelles_Benthos!$C$20:$AC$2881,H$142,FALSE()))</f>
        <v>-</v>
      </c>
      <c r="I217" s="582" t="str">
        <f>IF($F217="-","-",VLOOKUP($C217,BD_annuelles_Benthos!$C$20:$AC$2881,I$142,FALSE()))</f>
        <v>-</v>
      </c>
      <c r="J217" s="377">
        <v>2015</v>
      </c>
      <c r="K217" s="377"/>
      <c r="L217" s="378" t="str">
        <f>IF($F217="-","-",VLOOKUP($C217,BD_annuelles_Benthos!$C$20:$AC$2881,L$142,FALSE()))</f>
        <v>-</v>
      </c>
      <c r="M217" s="377" t="str">
        <f t="shared" si="84"/>
        <v>Waugni</v>
      </c>
      <c r="N217" s="373">
        <v>2</v>
      </c>
      <c r="O217" s="378" t="str">
        <f>IF($F217="-","-",VLOOKUP($C217,BD_annuelles_Benthos!$C$20:$AC$2881,O$142,FALSE()))</f>
        <v>-</v>
      </c>
      <c r="P217" s="378" t="str">
        <f>IF($F217="-","-",VLOOKUP($C217,BD_annuelles_Benthos!$C$20:$AC$2881,P$142,FALSE()))</f>
        <v>-</v>
      </c>
      <c r="Q217" s="378" t="str">
        <f>IF($F217="-","-",VLOOKUP($C217,BD_annuelles_Benthos!$C$20:$AC$2881,Q$142,FALSE()))</f>
        <v>-</v>
      </c>
      <c r="R217" s="378" t="str">
        <f>IF($F217="-","-",VLOOKUP($C217,BD_annuelles_Benthos!$C$20:$AC$2881,R$142,FALSE()))</f>
        <v>-</v>
      </c>
      <c r="S217" s="378" t="str">
        <f>IF($F217="-","-",VLOOKUP($C217,BD_annuelles_Benthos!$C$20:$AC$2881,S$142,FALSE()))</f>
        <v>-</v>
      </c>
      <c r="T217" s="378" t="str">
        <f>IF($F217="-","-",VLOOKUP($C217,BD_annuelles_Benthos!$C$20:$AC$2881,T$142,FALSE()))</f>
        <v>-</v>
      </c>
      <c r="U217" s="378" t="str">
        <f>IF($F217="-","-",VLOOKUP($C217,BD_annuelles_Benthos!$C$20:$AC$2881,U$142,FALSE()))</f>
        <v>-</v>
      </c>
      <c r="V217" s="378" t="str">
        <f>IF($F217="-","-",VLOOKUP($C217,BD_annuelles_Benthos!$C$20:$AC$2881,V$142,FALSE()))</f>
        <v>-</v>
      </c>
      <c r="W217" s="378" t="str">
        <f>IF($F217="-","-",VLOOKUP($C217,BD_annuelles_Benthos!$C$20:$AC$2881,W$142,FALSE()))</f>
        <v>-</v>
      </c>
      <c r="X217" s="378" t="str">
        <f>IF($F217="-","-",VLOOKUP($C217,BD_annuelles_Benthos!$C$20:$AC$2881,X$142,FALSE()))</f>
        <v>-</v>
      </c>
      <c r="Y217" s="378" t="str">
        <f>IF($F217="-","-",VLOOKUP($C217,BD_annuelles_Benthos!$C$20:$AC$2881,Y$142,FALSE()))</f>
        <v>-</v>
      </c>
      <c r="Z217" s="378" t="str">
        <f>IF($F217="-","-",VLOOKUP($C217,BD_annuelles_Benthos!$C$20:$AC$2881,Z$142,FALSE()))</f>
        <v>-</v>
      </c>
      <c r="AA217" s="378" t="str">
        <f>IF($F217="-","-",VLOOKUP($C217,BD_annuelles_Benthos!$C$20:$AC$2881,AA$142,FALSE()))</f>
        <v>-</v>
      </c>
      <c r="AB217" s="377">
        <f t="shared" si="101"/>
        <v>0</v>
      </c>
      <c r="AC217" s="410"/>
      <c r="AD217" s="411"/>
      <c r="AE217" s="411"/>
      <c r="AF217" s="411"/>
      <c r="AG217" s="412"/>
      <c r="AH217" s="377" t="str">
        <f t="shared" si="131"/>
        <v>-</v>
      </c>
      <c r="AI217" s="403" t="str">
        <f t="shared" si="132"/>
        <v>-</v>
      </c>
      <c r="AJ217" s="379" t="str">
        <f t="shared" si="133"/>
        <v>-</v>
      </c>
      <c r="AK217" s="379" t="str">
        <f t="shared" si="134"/>
        <v>-</v>
      </c>
      <c r="AL217" s="379" t="str">
        <f t="shared" si="135"/>
        <v>-</v>
      </c>
      <c r="AM217" s="379" t="str">
        <f t="shared" si="136"/>
        <v>-</v>
      </c>
      <c r="AN217" s="379" t="str">
        <f t="shared" si="137"/>
        <v>-</v>
      </c>
      <c r="AO217" s="379" t="str">
        <f t="shared" si="138"/>
        <v>-</v>
      </c>
      <c r="AP217" s="379" t="str">
        <f t="shared" si="139"/>
        <v>-</v>
      </c>
      <c r="AQ217" s="379" t="str">
        <f t="shared" si="140"/>
        <v>-</v>
      </c>
      <c r="AR217" s="379" t="str">
        <f t="shared" si="141"/>
        <v>-</v>
      </c>
      <c r="AS217" s="379" t="str">
        <f t="shared" si="142"/>
        <v>-</v>
      </c>
      <c r="AT217" s="379" t="str">
        <f t="shared" si="143"/>
        <v>-</v>
      </c>
      <c r="AU217" s="379" t="str">
        <f t="shared" si="144"/>
        <v>-</v>
      </c>
      <c r="AV217" s="379" t="str">
        <f t="shared" si="145"/>
        <v>-</v>
      </c>
      <c r="AW217" s="379" t="str">
        <f t="shared" si="146"/>
        <v>-</v>
      </c>
      <c r="AX217" s="379" t="str">
        <f t="shared" si="147"/>
        <v>-</v>
      </c>
      <c r="AY217" s="379" t="str">
        <f t="shared" si="148"/>
        <v>-</v>
      </c>
      <c r="AZ217" s="379" t="str">
        <f t="shared" si="149"/>
        <v>-</v>
      </c>
      <c r="BA217" s="379" t="str">
        <f t="shared" si="150"/>
        <v>-</v>
      </c>
      <c r="BB217" s="379" t="str">
        <f t="shared" si="151"/>
        <v>-</v>
      </c>
      <c r="BC217" s="379" t="str">
        <f t="shared" si="152"/>
        <v>-</v>
      </c>
      <c r="BD217" s="379" t="str">
        <f t="shared" si="153"/>
        <v>-</v>
      </c>
      <c r="BE217" s="379" t="str">
        <f t="shared" si="154"/>
        <v>-</v>
      </c>
      <c r="BF217" s="379" t="str">
        <f t="shared" si="155"/>
        <v>-</v>
      </c>
      <c r="BG217" s="379" t="str">
        <f t="shared" si="156"/>
        <v>-</v>
      </c>
      <c r="BH217" s="379" t="str">
        <f t="shared" si="157"/>
        <v>-</v>
      </c>
      <c r="BI217" s="379" t="str">
        <f t="shared" si="158"/>
        <v>-</v>
      </c>
      <c r="BJ217" s="379" t="str">
        <f t="shared" si="159"/>
        <v>-</v>
      </c>
    </row>
    <row r="218" spans="1:62">
      <c r="C218" s="377" t="str">
        <f t="shared" si="100"/>
        <v>2015-Waugni_3</v>
      </c>
      <c r="F218" s="377" t="str">
        <f>IF(ISERROR(VLOOKUP($C218,BD_annuelles_Benthos!$C$20:$C$2881,1,FALSE())),"-",VLOOKUP($C218,BD_annuelles_Benthos!$C$20:$AC$2881,F$142,FALSE()))</f>
        <v>-</v>
      </c>
      <c r="G218" s="377" t="str">
        <f>IF($F218="-","-",VLOOKUP($C218,BD_annuelles_Benthos!$C$20:$AC$2881,G$142,FALSE()))</f>
        <v>-</v>
      </c>
      <c r="H218" s="582" t="str">
        <f>IF($F218="-","-",VLOOKUP($C218,BD_annuelles_Benthos!$C$20:$AC$2881,H$142,FALSE()))</f>
        <v>-</v>
      </c>
      <c r="I218" s="582" t="str">
        <f>IF($F218="-","-",VLOOKUP($C218,BD_annuelles_Benthos!$C$20:$AC$2881,I$142,FALSE()))</f>
        <v>-</v>
      </c>
      <c r="J218" s="377">
        <v>2015</v>
      </c>
      <c r="K218" s="377"/>
      <c r="L218" s="378" t="str">
        <f>IF($F218="-","-",VLOOKUP($C218,BD_annuelles_Benthos!$C$20:$AC$2881,L$142,FALSE()))</f>
        <v>-</v>
      </c>
      <c r="M218" s="377" t="str">
        <f t="shared" si="84"/>
        <v>Waugni</v>
      </c>
      <c r="N218" s="373">
        <v>3</v>
      </c>
      <c r="O218" s="378" t="str">
        <f>IF($F218="-","-",VLOOKUP($C218,BD_annuelles_Benthos!$C$20:$AC$2881,O$142,FALSE()))</f>
        <v>-</v>
      </c>
      <c r="P218" s="378" t="str">
        <f>IF($F218="-","-",VLOOKUP($C218,BD_annuelles_Benthos!$C$20:$AC$2881,P$142,FALSE()))</f>
        <v>-</v>
      </c>
      <c r="Q218" s="378" t="str">
        <f>IF($F218="-","-",VLOOKUP($C218,BD_annuelles_Benthos!$C$20:$AC$2881,Q$142,FALSE()))</f>
        <v>-</v>
      </c>
      <c r="R218" s="378" t="str">
        <f>IF($F218="-","-",VLOOKUP($C218,BD_annuelles_Benthos!$C$20:$AC$2881,R$142,FALSE()))</f>
        <v>-</v>
      </c>
      <c r="S218" s="378" t="str">
        <f>IF($F218="-","-",VLOOKUP($C218,BD_annuelles_Benthos!$C$20:$AC$2881,S$142,FALSE()))</f>
        <v>-</v>
      </c>
      <c r="T218" s="378" t="str">
        <f>IF($F218="-","-",VLOOKUP($C218,BD_annuelles_Benthos!$C$20:$AC$2881,T$142,FALSE()))</f>
        <v>-</v>
      </c>
      <c r="U218" s="378" t="str">
        <f>IF($F218="-","-",VLOOKUP($C218,BD_annuelles_Benthos!$C$20:$AC$2881,U$142,FALSE()))</f>
        <v>-</v>
      </c>
      <c r="V218" s="378" t="str">
        <f>IF($F218="-","-",VLOOKUP($C218,BD_annuelles_Benthos!$C$20:$AC$2881,V$142,FALSE()))</f>
        <v>-</v>
      </c>
      <c r="W218" s="378" t="str">
        <f>IF($F218="-","-",VLOOKUP($C218,BD_annuelles_Benthos!$C$20:$AC$2881,W$142,FALSE()))</f>
        <v>-</v>
      </c>
      <c r="X218" s="378" t="str">
        <f>IF($F218="-","-",VLOOKUP($C218,BD_annuelles_Benthos!$C$20:$AC$2881,X$142,FALSE()))</f>
        <v>-</v>
      </c>
      <c r="Y218" s="378" t="str">
        <f>IF($F218="-","-",VLOOKUP($C218,BD_annuelles_Benthos!$C$20:$AC$2881,Y$142,FALSE()))</f>
        <v>-</v>
      </c>
      <c r="Z218" s="378" t="str">
        <f>IF($F218="-","-",VLOOKUP($C218,BD_annuelles_Benthos!$C$20:$AC$2881,Z$142,FALSE()))</f>
        <v>-</v>
      </c>
      <c r="AA218" s="378" t="str">
        <f>IF($F218="-","-",VLOOKUP($C218,BD_annuelles_Benthos!$C$20:$AC$2881,AA$142,FALSE()))</f>
        <v>-</v>
      </c>
      <c r="AB218" s="377">
        <f t="shared" si="101"/>
        <v>0</v>
      </c>
      <c r="AC218" s="410"/>
      <c r="AD218" s="411"/>
      <c r="AE218" s="411"/>
      <c r="AF218" s="411"/>
      <c r="AG218" s="412"/>
      <c r="AH218" s="377" t="str">
        <f t="shared" si="131"/>
        <v>-</v>
      </c>
      <c r="AI218" s="403" t="str">
        <f t="shared" si="132"/>
        <v>-</v>
      </c>
      <c r="AJ218" s="379" t="str">
        <f t="shared" si="133"/>
        <v>-</v>
      </c>
      <c r="AK218" s="379" t="str">
        <f t="shared" si="134"/>
        <v>-</v>
      </c>
      <c r="AL218" s="379" t="str">
        <f t="shared" si="135"/>
        <v>-</v>
      </c>
      <c r="AM218" s="379" t="str">
        <f t="shared" si="136"/>
        <v>-</v>
      </c>
      <c r="AN218" s="379" t="str">
        <f t="shared" si="137"/>
        <v>-</v>
      </c>
      <c r="AO218" s="379" t="str">
        <f t="shared" si="138"/>
        <v>-</v>
      </c>
      <c r="AP218" s="379" t="str">
        <f t="shared" si="139"/>
        <v>-</v>
      </c>
      <c r="AQ218" s="379" t="str">
        <f t="shared" si="140"/>
        <v>-</v>
      </c>
      <c r="AR218" s="379" t="str">
        <f t="shared" si="141"/>
        <v>-</v>
      </c>
      <c r="AS218" s="379" t="str">
        <f t="shared" si="142"/>
        <v>-</v>
      </c>
      <c r="AT218" s="379" t="str">
        <f t="shared" si="143"/>
        <v>-</v>
      </c>
      <c r="AU218" s="379" t="str">
        <f t="shared" si="144"/>
        <v>-</v>
      </c>
      <c r="AV218" s="379" t="str">
        <f t="shared" si="145"/>
        <v>-</v>
      </c>
      <c r="AW218" s="379" t="str">
        <f t="shared" si="146"/>
        <v>-</v>
      </c>
      <c r="AX218" s="379" t="str">
        <f t="shared" si="147"/>
        <v>-</v>
      </c>
      <c r="AY218" s="379" t="str">
        <f t="shared" si="148"/>
        <v>-</v>
      </c>
      <c r="AZ218" s="379" t="str">
        <f t="shared" si="149"/>
        <v>-</v>
      </c>
      <c r="BA218" s="379" t="str">
        <f t="shared" si="150"/>
        <v>-</v>
      </c>
      <c r="BB218" s="379" t="str">
        <f t="shared" si="151"/>
        <v>-</v>
      </c>
      <c r="BC218" s="379" t="str">
        <f t="shared" si="152"/>
        <v>-</v>
      </c>
      <c r="BD218" s="379" t="str">
        <f t="shared" si="153"/>
        <v>-</v>
      </c>
      <c r="BE218" s="379" t="str">
        <f t="shared" si="154"/>
        <v>-</v>
      </c>
      <c r="BF218" s="379" t="str">
        <f t="shared" si="155"/>
        <v>-</v>
      </c>
      <c r="BG218" s="379" t="str">
        <f t="shared" si="156"/>
        <v>-</v>
      </c>
      <c r="BH218" s="379" t="str">
        <f t="shared" si="157"/>
        <v>-</v>
      </c>
      <c r="BI218" s="379" t="str">
        <f t="shared" si="158"/>
        <v>-</v>
      </c>
      <c r="BJ218" s="379" t="str">
        <f t="shared" si="159"/>
        <v>-</v>
      </c>
    </row>
    <row r="219" spans="1:62">
      <c r="C219" s="377" t="str">
        <f t="shared" si="100"/>
        <v>2015-Waugni_4</v>
      </c>
      <c r="F219" s="377" t="str">
        <f>IF(ISERROR(VLOOKUP($C219,BD_annuelles_Benthos!$C$20:$C$2881,1,FALSE())),"-",VLOOKUP($C219,BD_annuelles_Benthos!$C$20:$AC$2881,F$142,FALSE()))</f>
        <v>-</v>
      </c>
      <c r="G219" s="377" t="str">
        <f>IF($F219="-","-",VLOOKUP($C219,BD_annuelles_Benthos!$C$20:$AC$2881,G$142,FALSE()))</f>
        <v>-</v>
      </c>
      <c r="H219" s="582" t="str">
        <f>IF($F219="-","-",VLOOKUP($C219,BD_annuelles_Benthos!$C$20:$AC$2881,H$142,FALSE()))</f>
        <v>-</v>
      </c>
      <c r="I219" s="582" t="str">
        <f>IF($F219="-","-",VLOOKUP($C219,BD_annuelles_Benthos!$C$20:$AC$2881,I$142,FALSE()))</f>
        <v>-</v>
      </c>
      <c r="J219" s="377">
        <v>2015</v>
      </c>
      <c r="K219" s="377"/>
      <c r="L219" s="378" t="str">
        <f>IF($F219="-","-",VLOOKUP($C219,BD_annuelles_Benthos!$C$20:$AC$2881,L$142,FALSE()))</f>
        <v>-</v>
      </c>
      <c r="M219" s="377" t="str">
        <f t="shared" si="84"/>
        <v>Waugni</v>
      </c>
      <c r="N219" s="377">
        <v>4</v>
      </c>
      <c r="O219" s="378" t="str">
        <f>IF($F219="-","-",VLOOKUP($C219,BD_annuelles_Benthos!$C$20:$AC$2881,O$142,FALSE()))</f>
        <v>-</v>
      </c>
      <c r="P219" s="378" t="str">
        <f>IF($F219="-","-",VLOOKUP($C219,BD_annuelles_Benthos!$C$20:$AC$2881,P$142,FALSE()))</f>
        <v>-</v>
      </c>
      <c r="Q219" s="378" t="str">
        <f>IF($F219="-","-",VLOOKUP($C219,BD_annuelles_Benthos!$C$20:$AC$2881,Q$142,FALSE()))</f>
        <v>-</v>
      </c>
      <c r="R219" s="378" t="str">
        <f>IF($F219="-","-",VLOOKUP($C219,BD_annuelles_Benthos!$C$20:$AC$2881,R$142,FALSE()))</f>
        <v>-</v>
      </c>
      <c r="S219" s="378" t="str">
        <f>IF($F219="-","-",VLOOKUP($C219,BD_annuelles_Benthos!$C$20:$AC$2881,S$142,FALSE()))</f>
        <v>-</v>
      </c>
      <c r="T219" s="378" t="str">
        <f>IF($F219="-","-",VLOOKUP($C219,BD_annuelles_Benthos!$C$20:$AC$2881,T$142,FALSE()))</f>
        <v>-</v>
      </c>
      <c r="U219" s="378" t="str">
        <f>IF($F219="-","-",VLOOKUP($C219,BD_annuelles_Benthos!$C$20:$AC$2881,U$142,FALSE()))</f>
        <v>-</v>
      </c>
      <c r="V219" s="378" t="str">
        <f>IF($F219="-","-",VLOOKUP($C219,BD_annuelles_Benthos!$C$20:$AC$2881,V$142,FALSE()))</f>
        <v>-</v>
      </c>
      <c r="W219" s="378" t="str">
        <f>IF($F219="-","-",VLOOKUP($C219,BD_annuelles_Benthos!$C$20:$AC$2881,W$142,FALSE()))</f>
        <v>-</v>
      </c>
      <c r="X219" s="378" t="str">
        <f>IF($F219="-","-",VLOOKUP($C219,BD_annuelles_Benthos!$C$20:$AC$2881,X$142,FALSE()))</f>
        <v>-</v>
      </c>
      <c r="Y219" s="378" t="str">
        <f>IF($F219="-","-",VLOOKUP($C219,BD_annuelles_Benthos!$C$20:$AC$2881,Y$142,FALSE()))</f>
        <v>-</v>
      </c>
      <c r="Z219" s="378" t="str">
        <f>IF($F219="-","-",VLOOKUP($C219,BD_annuelles_Benthos!$C$20:$AC$2881,Z$142,FALSE()))</f>
        <v>-</v>
      </c>
      <c r="AA219" s="378" t="str">
        <f>IF($F219="-","-",VLOOKUP($C219,BD_annuelles_Benthos!$C$20:$AC$2881,AA$142,FALSE()))</f>
        <v>-</v>
      </c>
      <c r="AB219" s="377">
        <f t="shared" si="101"/>
        <v>0</v>
      </c>
      <c r="AC219" s="410"/>
      <c r="AD219" s="411"/>
      <c r="AE219" s="411"/>
      <c r="AF219" s="411"/>
      <c r="AG219" s="412"/>
      <c r="AH219" s="377" t="str">
        <f t="shared" si="131"/>
        <v>-</v>
      </c>
      <c r="AI219" s="403" t="str">
        <f t="shared" si="132"/>
        <v>-</v>
      </c>
      <c r="AJ219" s="379" t="str">
        <f t="shared" si="133"/>
        <v>-</v>
      </c>
      <c r="AK219" s="379" t="str">
        <f t="shared" si="134"/>
        <v>-</v>
      </c>
      <c r="AL219" s="379" t="str">
        <f t="shared" si="135"/>
        <v>-</v>
      </c>
      <c r="AM219" s="379" t="str">
        <f t="shared" si="136"/>
        <v>-</v>
      </c>
      <c r="AN219" s="379" t="str">
        <f t="shared" si="137"/>
        <v>-</v>
      </c>
      <c r="AO219" s="379" t="str">
        <f t="shared" si="138"/>
        <v>-</v>
      </c>
      <c r="AP219" s="379" t="str">
        <f t="shared" si="139"/>
        <v>-</v>
      </c>
      <c r="AQ219" s="379" t="str">
        <f t="shared" si="140"/>
        <v>-</v>
      </c>
      <c r="AR219" s="379" t="str">
        <f t="shared" si="141"/>
        <v>-</v>
      </c>
      <c r="AS219" s="379" t="str">
        <f t="shared" si="142"/>
        <v>-</v>
      </c>
      <c r="AT219" s="379" t="str">
        <f t="shared" si="143"/>
        <v>-</v>
      </c>
      <c r="AU219" s="379" t="str">
        <f t="shared" si="144"/>
        <v>-</v>
      </c>
      <c r="AV219" s="379" t="str">
        <f t="shared" si="145"/>
        <v>-</v>
      </c>
      <c r="AW219" s="379" t="str">
        <f t="shared" si="146"/>
        <v>-</v>
      </c>
      <c r="AX219" s="379" t="str">
        <f t="shared" si="147"/>
        <v>-</v>
      </c>
      <c r="AY219" s="379" t="str">
        <f t="shared" si="148"/>
        <v>-</v>
      </c>
      <c r="AZ219" s="379" t="str">
        <f t="shared" si="149"/>
        <v>-</v>
      </c>
      <c r="BA219" s="379" t="str">
        <f t="shared" si="150"/>
        <v>-</v>
      </c>
      <c r="BB219" s="379" t="str">
        <f t="shared" si="151"/>
        <v>-</v>
      </c>
      <c r="BC219" s="379" t="str">
        <f t="shared" si="152"/>
        <v>-</v>
      </c>
      <c r="BD219" s="379" t="str">
        <f t="shared" si="153"/>
        <v>-</v>
      </c>
      <c r="BE219" s="379" t="str">
        <f t="shared" si="154"/>
        <v>-</v>
      </c>
      <c r="BF219" s="379" t="str">
        <f t="shared" si="155"/>
        <v>-</v>
      </c>
      <c r="BG219" s="379" t="str">
        <f t="shared" si="156"/>
        <v>-</v>
      </c>
      <c r="BH219" s="379" t="str">
        <f t="shared" si="157"/>
        <v>-</v>
      </c>
      <c r="BI219" s="379" t="str">
        <f t="shared" si="158"/>
        <v>-</v>
      </c>
      <c r="BJ219" s="379" t="str">
        <f t="shared" si="159"/>
        <v>-</v>
      </c>
    </row>
    <row r="220" spans="1:62" ht="17" customHeight="1">
      <c r="A220" s="324"/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34"/>
      <c r="M220" s="324"/>
      <c r="N220" s="324"/>
      <c r="O220" s="334"/>
      <c r="P220" s="334"/>
      <c r="Q220" s="334"/>
      <c r="R220" s="334"/>
      <c r="S220" s="334"/>
      <c r="T220" s="334"/>
      <c r="U220" s="334"/>
      <c r="V220" s="334"/>
      <c r="W220" s="334"/>
      <c r="X220" s="334"/>
      <c r="Y220" s="334"/>
      <c r="Z220" s="334"/>
      <c r="AA220" s="334"/>
      <c r="AB220" s="324"/>
      <c r="AC220" s="335"/>
      <c r="AD220" s="336"/>
      <c r="AE220" s="336"/>
      <c r="AF220" s="336"/>
      <c r="AG220" s="337"/>
      <c r="AH220" s="324"/>
      <c r="AI220" s="322"/>
      <c r="AJ220" s="323"/>
      <c r="AK220" s="323"/>
      <c r="AL220" s="323"/>
      <c r="AM220" s="323"/>
      <c r="AN220" s="323"/>
      <c r="AO220" s="323"/>
      <c r="AP220" s="323"/>
      <c r="AQ220" s="323"/>
      <c r="AR220" s="323"/>
      <c r="AS220" s="323"/>
      <c r="AT220" s="323"/>
      <c r="AU220" s="323"/>
      <c r="AV220" s="323"/>
      <c r="AW220" s="323"/>
      <c r="AX220" s="323"/>
      <c r="AY220" s="323"/>
      <c r="AZ220" s="323"/>
      <c r="BA220" s="323"/>
      <c r="BB220" s="323"/>
      <c r="BC220" s="323"/>
      <c r="BD220" s="323"/>
      <c r="BE220" s="323"/>
      <c r="BF220" s="323"/>
      <c r="BG220" s="323"/>
      <c r="BH220" s="323"/>
      <c r="BI220" s="323"/>
      <c r="BJ220" s="323"/>
    </row>
    <row r="221" spans="1:62" s="72" customFormat="1"/>
    <row r="222" spans="1:62" s="72" customFormat="1"/>
    <row r="223" spans="1:62" s="72" customFormat="1"/>
    <row r="224" spans="1:62" s="72" customFormat="1"/>
    <row r="225" s="72" customFormat="1"/>
    <row r="226" s="72" customFormat="1"/>
    <row r="227" s="72" customFormat="1"/>
    <row r="228" s="72" customFormat="1"/>
    <row r="229" s="72" customFormat="1"/>
    <row r="230" s="72" customFormat="1"/>
    <row r="231" s="72" customFormat="1"/>
    <row r="232" s="72" customFormat="1"/>
    <row r="233" s="72" customFormat="1"/>
    <row r="234" s="72" customFormat="1"/>
    <row r="235" s="72" customFormat="1"/>
    <row r="236" s="72" customFormat="1"/>
    <row r="237" s="72" customFormat="1"/>
    <row r="238" s="72" customFormat="1"/>
    <row r="239" s="72" customFormat="1"/>
    <row r="240" s="72" customFormat="1"/>
    <row r="241" s="72" customFormat="1"/>
    <row r="242" s="72" customFormat="1"/>
    <row r="243" s="72" customFormat="1"/>
    <row r="244" s="72" customFormat="1"/>
    <row r="245" s="72" customFormat="1"/>
    <row r="246" s="72" customFormat="1"/>
    <row r="247" s="72" customFormat="1"/>
    <row r="248" s="72" customFormat="1"/>
    <row r="249" s="72" customFormat="1"/>
    <row r="250" s="72" customFormat="1"/>
    <row r="251" s="72" customFormat="1"/>
    <row r="252" s="72" customFormat="1"/>
    <row r="253" s="72" customFormat="1"/>
    <row r="254" s="72" customFormat="1"/>
    <row r="255" s="72" customFormat="1"/>
    <row r="256" s="72" customFormat="1"/>
    <row r="257" s="72" customFormat="1"/>
    <row r="258" s="72" customFormat="1"/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s="72" customFormat="1"/>
    <row r="273" s="72" customFormat="1"/>
    <row r="274" s="72" customFormat="1"/>
    <row r="275" s="72" customFormat="1"/>
    <row r="276" s="72" customFormat="1"/>
    <row r="277" s="72" customFormat="1"/>
    <row r="278" s="72" customFormat="1"/>
    <row r="279" s="72" customFormat="1"/>
    <row r="280" s="72" customFormat="1"/>
    <row r="281" s="72" customFormat="1"/>
    <row r="282" s="72" customFormat="1"/>
    <row r="283" s="72" customFormat="1"/>
    <row r="284" s="72" customFormat="1"/>
    <row r="285" s="72" customFormat="1"/>
    <row r="286" s="72" customFormat="1"/>
    <row r="287" s="72" customFormat="1"/>
    <row r="288" s="72" customFormat="1"/>
    <row r="289" s="72" customFormat="1"/>
    <row r="290" s="72" customFormat="1"/>
    <row r="291" s="72" customFormat="1"/>
    <row r="292" s="72" customFormat="1"/>
    <row r="293" s="72" customFormat="1"/>
    <row r="294" s="72" customFormat="1"/>
    <row r="295" s="72" customFormat="1"/>
    <row r="296" s="72" customFormat="1"/>
    <row r="297" s="72" customFormat="1"/>
    <row r="298" s="72" customFormat="1"/>
    <row r="299" s="72" customFormat="1"/>
    <row r="300" s="72" customFormat="1"/>
    <row r="301" s="72" customFormat="1"/>
    <row r="302" s="72" customFormat="1"/>
    <row r="303" s="72" customFormat="1"/>
    <row r="304" s="72" customFormat="1"/>
    <row r="305" s="72" customFormat="1"/>
    <row r="306" s="72" customFormat="1"/>
    <row r="307" s="72" customFormat="1"/>
    <row r="308" s="72" customFormat="1"/>
    <row r="309" s="72" customFormat="1"/>
    <row r="310" s="72" customFormat="1"/>
    <row r="311" s="72" customFormat="1"/>
    <row r="312" s="72" customFormat="1"/>
    <row r="313" s="72" customFormat="1"/>
    <row r="314" s="72" customFormat="1"/>
    <row r="315" s="72" customFormat="1"/>
    <row r="316" s="72" customFormat="1"/>
    <row r="317" s="72" customFormat="1"/>
    <row r="318" s="72" customFormat="1"/>
    <row r="319" s="72" customFormat="1"/>
    <row r="320" s="72" customFormat="1"/>
    <row r="321" s="72" customFormat="1"/>
    <row r="322" s="72" customFormat="1"/>
    <row r="323" s="72" customFormat="1"/>
    <row r="324" s="72" customFormat="1"/>
    <row r="325" s="72" customFormat="1"/>
    <row r="326" s="72" customFormat="1"/>
    <row r="327" s="72" customFormat="1"/>
    <row r="328" s="72" customFormat="1"/>
    <row r="329" s="72" customFormat="1"/>
    <row r="330" s="72" customFormat="1"/>
    <row r="331" s="72" customFormat="1"/>
    <row r="332" s="72" customFormat="1"/>
    <row r="333" s="72" customFormat="1"/>
    <row r="334" s="72" customFormat="1"/>
    <row r="335" s="72" customFormat="1"/>
    <row r="336" s="72" customFormat="1"/>
    <row r="337" s="72" customFormat="1"/>
    <row r="338" s="72" customFormat="1"/>
    <row r="339" s="72" customFormat="1"/>
    <row r="340" s="72" customFormat="1"/>
    <row r="341" s="72" customFormat="1"/>
    <row r="342" s="72" customFormat="1"/>
    <row r="343" s="72" customFormat="1"/>
    <row r="344" s="72" customFormat="1"/>
    <row r="345" s="72" customFormat="1"/>
    <row r="346" s="72" customFormat="1"/>
    <row r="347" s="72" customFormat="1"/>
    <row r="348" s="72" customFormat="1"/>
    <row r="349" s="72" customFormat="1"/>
    <row r="350" s="72" customFormat="1"/>
    <row r="351" s="72" customFormat="1"/>
    <row r="352" s="72" customFormat="1"/>
    <row r="353" s="72" customFormat="1"/>
    <row r="354" s="72" customFormat="1"/>
    <row r="355" s="72" customFormat="1"/>
    <row r="356" s="72" customFormat="1"/>
    <row r="357" s="72" customFormat="1"/>
    <row r="358" s="72" customFormat="1"/>
    <row r="359" s="72" customFormat="1"/>
    <row r="360" s="72" customFormat="1"/>
    <row r="361" s="72" customFormat="1"/>
    <row r="362" s="72" customFormat="1"/>
    <row r="363" s="72" customFormat="1"/>
    <row r="364" s="72" customFormat="1"/>
    <row r="365" s="72" customFormat="1"/>
    <row r="366" s="72" customFormat="1"/>
    <row r="367" s="72" customFormat="1"/>
    <row r="368" s="72" customFormat="1"/>
    <row r="369" s="72" customFormat="1"/>
    <row r="370" s="72" customFormat="1"/>
    <row r="371" s="72" customFormat="1"/>
    <row r="372" s="72" customFormat="1"/>
    <row r="373" s="72" customFormat="1"/>
    <row r="374" s="72" customFormat="1"/>
    <row r="375" s="72" customFormat="1"/>
    <row r="376" s="72" customFormat="1"/>
    <row r="377" s="72" customFormat="1"/>
    <row r="378" s="72" customFormat="1"/>
    <row r="379" s="72" customFormat="1"/>
    <row r="380" s="72" customFormat="1"/>
    <row r="381" s="72" customFormat="1"/>
    <row r="382" s="72" customFormat="1"/>
    <row r="383" s="72" customFormat="1"/>
    <row r="384" s="72" customFormat="1"/>
    <row r="385" s="72" customFormat="1"/>
    <row r="386" s="72" customFormat="1"/>
    <row r="387" s="72" customFormat="1"/>
    <row r="388" s="72" customFormat="1"/>
    <row r="389" s="72" customFormat="1"/>
    <row r="390" s="72" customFormat="1"/>
    <row r="391" s="72" customFormat="1"/>
    <row r="392" s="72" customFormat="1"/>
    <row r="393" s="72" customFormat="1"/>
    <row r="394" s="72" customFormat="1"/>
    <row r="395" s="72" customFormat="1"/>
    <row r="396" s="72" customFormat="1"/>
    <row r="397" s="72" customFormat="1"/>
    <row r="398" s="72" customFormat="1"/>
    <row r="399" s="72" customFormat="1"/>
    <row r="400" s="72" customFormat="1"/>
    <row r="401" s="72" customFormat="1"/>
    <row r="402" s="72" customFormat="1"/>
    <row r="403" s="72" customFormat="1"/>
    <row r="404" s="72" customFormat="1"/>
    <row r="405" s="72" customFormat="1"/>
    <row r="406" s="72" customFormat="1"/>
    <row r="407" s="72" customFormat="1"/>
    <row r="408" s="72" customFormat="1"/>
    <row r="409" s="72" customFormat="1"/>
    <row r="410" s="72" customFormat="1"/>
    <row r="411" s="72" customFormat="1"/>
    <row r="412" s="72" customFormat="1"/>
    <row r="413" s="72" customFormat="1"/>
    <row r="414" s="72" customFormat="1"/>
    <row r="415" s="72" customFormat="1"/>
    <row r="416" s="72" customFormat="1"/>
    <row r="417" s="72" customFormat="1"/>
    <row r="418" s="72" customFormat="1"/>
    <row r="419" s="72" customFormat="1"/>
    <row r="420" s="72" customFormat="1"/>
    <row r="421" s="72" customFormat="1"/>
    <row r="422" s="72" customFormat="1"/>
    <row r="423" s="72" customFormat="1"/>
  </sheetData>
  <autoFilter ref="I80:AM102">
    <filterColumn colId="0">
      <customFilters>
        <customFilter operator="notEqual" val=" "/>
      </customFilters>
    </filterColumn>
  </autoFilter>
  <phoneticPr fontId="16" type="noConversion"/>
  <conditionalFormatting sqref="G18:O18">
    <cfRule type="expression" dxfId="2" priority="2">
      <formula>$G$18&lt;&gt;"ok"</formula>
    </cfRule>
  </conditionalFormatting>
  <dataValidations xWindow="627" yWindow="256" count="2">
    <dataValidation type="list" allowBlank="1" showInputMessage="1" showErrorMessage="1" sqref="K17">
      <formula1>Prefs_Liste_Station</formula1>
    </dataValidation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K16">
      <formula1>AND(ISNUMBER(K16),LEN(K16)=4)</formula1>
    </dataValidation>
  </dataValidations>
  <pageMargins left="0.75000000000000011" right="0.75000000000000011" top="1" bottom="1" header="0.49" footer="0.49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Calc</vt:lpstr>
      <vt:lpstr>todolist</vt:lpstr>
      <vt:lpstr>Dev</vt:lpstr>
      <vt:lpstr>Prefs_Sites</vt:lpstr>
      <vt:lpstr>Prefs_Classes</vt:lpstr>
      <vt:lpstr>Entrees</vt:lpstr>
      <vt:lpstr>BD_ini</vt:lpstr>
      <vt:lpstr>Res_ini</vt:lpstr>
      <vt:lpstr>Rés_Stat_Col</vt:lpstr>
      <vt:lpstr>BD_Actu</vt:lpstr>
      <vt:lpstr>BD_annuelles_Benthos</vt:lpstr>
      <vt:lpstr>Res_Benthos_Nom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magali</dc:creator>
  <cp:lastModifiedBy>job</cp:lastModifiedBy>
  <cp:lastPrinted>2011-08-08T00:46:54Z</cp:lastPrinted>
  <dcterms:created xsi:type="dcterms:W3CDTF">2011-08-01T01:29:49Z</dcterms:created>
  <dcterms:modified xsi:type="dcterms:W3CDTF">2019-10-27T02:06:26Z</dcterms:modified>
</cp:coreProperties>
</file>